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https://fnma.sharepoint.com/sites/FixedIncomeMarketing/Shared Documents/_New Sharepoint/2. Debt/Funding Summary/2023/"/>
    </mc:Choice>
  </mc:AlternateContent>
  <xr:revisionPtr revIDLastSave="73" documentId="8_{CEA49CF4-1435-46E8-BDE1-CAAE1399C263}" xr6:coauthVersionLast="47" xr6:coauthVersionMax="47" xr10:uidLastSave="{756AC6A0-93B3-4005-AEF1-19AE9031E66C}"/>
  <bookViews>
    <workbookView xWindow="-30828" yWindow="-9228" windowWidth="30936" windowHeight="16896" firstSheet="5" activeTab="11" xr2:uid="{00000000-000D-0000-FFFF-FFFF00000000}"/>
  </bookViews>
  <sheets>
    <sheet name="JAN 2023" sheetId="31" r:id="rId1"/>
    <sheet name="FEB 2023" sheetId="34" r:id="rId2"/>
    <sheet name="MAR 2023" sheetId="33" r:id="rId3"/>
    <sheet name="APR 2023" sheetId="32" r:id="rId4"/>
    <sheet name="MAY 2023" sheetId="35" r:id="rId5"/>
    <sheet name="JUN 2023" sheetId="36" r:id="rId6"/>
    <sheet name="JUL 2023" sheetId="38" r:id="rId7"/>
    <sheet name="AUG 2023" sheetId="39" r:id="rId8"/>
    <sheet name="SEP 2023" sheetId="40" r:id="rId9"/>
    <sheet name="OCT 2023" sheetId="41" r:id="rId10"/>
    <sheet name="NOV 2023" sheetId="42" r:id="rId11"/>
    <sheet name="DEC 2023" sheetId="43"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 localSheetId="7">[1]data!#REF!</definedName>
    <definedName name="_" localSheetId="11">[1]data!#REF!</definedName>
    <definedName name="_" localSheetId="6">[1]data!#REF!</definedName>
    <definedName name="_" localSheetId="5">[1]data!#REF!</definedName>
    <definedName name="_" localSheetId="2">[1]data!#REF!</definedName>
    <definedName name="_" localSheetId="4">[1]data!#REF!</definedName>
    <definedName name="_" localSheetId="10">[1]data!#REF!</definedName>
    <definedName name="_" localSheetId="9">[1]data!#REF!</definedName>
    <definedName name="_">[1]data!#REF!</definedName>
    <definedName name="__">[1]rating!$H$4:$K$32</definedName>
    <definedName name="___________Apr2005" localSheetId="7">#REF!</definedName>
    <definedName name="___________Apr2005" localSheetId="11">#REF!</definedName>
    <definedName name="___________Apr2005" localSheetId="6">#REF!</definedName>
    <definedName name="___________Apr2005" localSheetId="5">#REF!</definedName>
    <definedName name="___________Apr2005" localSheetId="2">#REF!</definedName>
    <definedName name="___________Apr2005" localSheetId="4">#REF!</definedName>
    <definedName name="___________Apr2005" localSheetId="10">#REF!</definedName>
    <definedName name="___________Apr2005" localSheetId="9">#REF!</definedName>
    <definedName name="___________Apr2005" localSheetId="8">#REF!</definedName>
    <definedName name="___________Apr2005">#REF!</definedName>
    <definedName name="___________Aug2005" localSheetId="7">#REF!</definedName>
    <definedName name="___________Aug2005" localSheetId="11">#REF!</definedName>
    <definedName name="___________Aug2005" localSheetId="6">#REF!</definedName>
    <definedName name="___________Aug2005" localSheetId="5">#REF!</definedName>
    <definedName name="___________Aug2005" localSheetId="2">#REF!</definedName>
    <definedName name="___________Aug2005" localSheetId="4">#REF!</definedName>
    <definedName name="___________Aug2005" localSheetId="10">#REF!</definedName>
    <definedName name="___________Aug2005" localSheetId="9">#REF!</definedName>
    <definedName name="___________Aug2005" localSheetId="8">#REF!</definedName>
    <definedName name="___________Aug2005">#REF!</definedName>
    <definedName name="___________Dec2005" localSheetId="7">#REF!</definedName>
    <definedName name="___________Dec2005" localSheetId="11">#REF!</definedName>
    <definedName name="___________Dec2005" localSheetId="6">#REF!</definedName>
    <definedName name="___________Dec2005" localSheetId="5">#REF!</definedName>
    <definedName name="___________Dec2005" localSheetId="2">#REF!</definedName>
    <definedName name="___________Dec2005" localSheetId="4">#REF!</definedName>
    <definedName name="___________Dec2005" localSheetId="10">#REF!</definedName>
    <definedName name="___________Dec2005" localSheetId="9">#REF!</definedName>
    <definedName name="___________Dec2005" localSheetId="8">#REF!</definedName>
    <definedName name="___________Dec2005">#REF!</definedName>
    <definedName name="___________Feb2005" localSheetId="2">#REF!</definedName>
    <definedName name="___________Feb2005">#REF!</definedName>
    <definedName name="___________Jan2005" localSheetId="2">#REF!</definedName>
    <definedName name="___________Jan2005">#REF!</definedName>
    <definedName name="___________JE26184" localSheetId="2">#REF!</definedName>
    <definedName name="___________JE26184">#REF!</definedName>
    <definedName name="___________Jul2005" localSheetId="2">#REF!</definedName>
    <definedName name="___________Jul2005">#REF!</definedName>
    <definedName name="___________Jun2005" localSheetId="2">#REF!</definedName>
    <definedName name="___________Jun2005">#REF!</definedName>
    <definedName name="___________Mar2005" localSheetId="2">#REF!</definedName>
    <definedName name="___________Mar2005">#REF!</definedName>
    <definedName name="___________May2005" localSheetId="2">#REF!</definedName>
    <definedName name="___________May2005">#REF!</definedName>
    <definedName name="___________May2006" localSheetId="2">#REF!</definedName>
    <definedName name="___________May2006">#REF!</definedName>
    <definedName name="___________Nov2005" localSheetId="2">#REF!</definedName>
    <definedName name="___________Nov2005">#REF!</definedName>
    <definedName name="___________Oct2005" localSheetId="2">#REF!</definedName>
    <definedName name="___________Oct2005">#REF!</definedName>
    <definedName name="___________P1" localSheetId="2">#REF!</definedName>
    <definedName name="___________P1">#REF!</definedName>
    <definedName name="___________P2" localSheetId="2">#REF!</definedName>
    <definedName name="___________P2">#REF!</definedName>
    <definedName name="___________P3" localSheetId="2">#REF!</definedName>
    <definedName name="___________P3">#REF!</definedName>
    <definedName name="___________Sep2005" localSheetId="2">#REF!</definedName>
    <definedName name="___________Sep2005">#REF!</definedName>
    <definedName name="__________Apr2005" localSheetId="2">#REF!</definedName>
    <definedName name="__________Apr2005">#REF!</definedName>
    <definedName name="__________as1">[2]data!#REF!</definedName>
    <definedName name="__________as10">[2]rating!#REF!</definedName>
    <definedName name="__________as11">[2]rating!#REF!</definedName>
    <definedName name="__________as12">[2]data!#REF!</definedName>
    <definedName name="__________as13">[2]data!#REF!</definedName>
    <definedName name="__________as14">[2]subdata_Table7!$D$2:$K$27</definedName>
    <definedName name="__________as15">[2]subdata_Table7!$D$2:$K$27</definedName>
    <definedName name="__________as16">[2]data!#REF!</definedName>
    <definedName name="__________as17">[2]rating!$H$4:$K$32</definedName>
    <definedName name="__________as18">[2]rating!#REF!</definedName>
    <definedName name="__________as19">[2]rating!#REF!</definedName>
    <definedName name="__________as2">[2]rating!$H$4:$K$32</definedName>
    <definedName name="__________as20">[2]data!#REF!</definedName>
    <definedName name="__________as21">[2]rating!#REF!</definedName>
    <definedName name="__________as22">[2]data!#REF!</definedName>
    <definedName name="__________as23">[2]subdata_Table7!$D$2:$K$27</definedName>
    <definedName name="__________as24">[2]rating!#REF!</definedName>
    <definedName name="__________as3">[2]subdata_Table7!$D$2:$K$27</definedName>
    <definedName name="__________as4">[2]data!#REF!</definedName>
    <definedName name="__________as5">[2]data!#REF!</definedName>
    <definedName name="__________as6">[2]rating!$H$4:$K$32</definedName>
    <definedName name="__________as7">[2]rating!$H$4:$K$32</definedName>
    <definedName name="__________as8">[2]rating!#REF!</definedName>
    <definedName name="__________as9">[2]rating!#REF!</definedName>
    <definedName name="__________Aug2005" localSheetId="7">#REF!</definedName>
    <definedName name="__________Aug2005" localSheetId="11">#REF!</definedName>
    <definedName name="__________Aug2005" localSheetId="6">#REF!</definedName>
    <definedName name="__________Aug2005" localSheetId="5">#REF!</definedName>
    <definedName name="__________Aug2005" localSheetId="2">#REF!</definedName>
    <definedName name="__________Aug2005" localSheetId="4">#REF!</definedName>
    <definedName name="__________Aug2005" localSheetId="10">#REF!</definedName>
    <definedName name="__________Aug2005" localSheetId="9">#REF!</definedName>
    <definedName name="__________Aug2005" localSheetId="8">#REF!</definedName>
    <definedName name="__________Aug2005">#REF!</definedName>
    <definedName name="__________de1" localSheetId="7">#REF!</definedName>
    <definedName name="__________de1" localSheetId="11">#REF!</definedName>
    <definedName name="__________de1" localSheetId="6">#REF!</definedName>
    <definedName name="__________de1" localSheetId="5">#REF!</definedName>
    <definedName name="__________de1" localSheetId="2">#REF!</definedName>
    <definedName name="__________de1" localSheetId="4">#REF!</definedName>
    <definedName name="__________de1" localSheetId="10">#REF!</definedName>
    <definedName name="__________de1" localSheetId="9">#REF!</definedName>
    <definedName name="__________de1" localSheetId="8">#REF!</definedName>
    <definedName name="__________de1">#REF!</definedName>
    <definedName name="__________Dec2005" localSheetId="7">#REF!</definedName>
    <definedName name="__________Dec2005" localSheetId="11">#REF!</definedName>
    <definedName name="__________Dec2005" localSheetId="6">#REF!</definedName>
    <definedName name="__________Dec2005" localSheetId="5">#REF!</definedName>
    <definedName name="__________Dec2005" localSheetId="2">#REF!</definedName>
    <definedName name="__________Dec2005" localSheetId="4">#REF!</definedName>
    <definedName name="__________Dec2005" localSheetId="10">#REF!</definedName>
    <definedName name="__________Dec2005" localSheetId="9">#REF!</definedName>
    <definedName name="__________Dec2005" localSheetId="8">#REF!</definedName>
    <definedName name="__________Dec2005">#REF!</definedName>
    <definedName name="__________Feb2005" localSheetId="2">#REF!</definedName>
    <definedName name="__________Feb2005">#REF!</definedName>
    <definedName name="__________Jan2005" localSheetId="2">#REF!</definedName>
    <definedName name="__________Jan2005">#REF!</definedName>
    <definedName name="__________Jan2006" localSheetId="2">#REF!</definedName>
    <definedName name="__________Jan2006">#REF!</definedName>
    <definedName name="__________JE26184" localSheetId="2">#REF!</definedName>
    <definedName name="__________JE26184">#REF!</definedName>
    <definedName name="__________Jul2005" localSheetId="2">#REF!</definedName>
    <definedName name="__________Jul2005">#REF!</definedName>
    <definedName name="__________Jun2005" localSheetId="2">#REF!</definedName>
    <definedName name="__________Jun2005">#REF!</definedName>
    <definedName name="__________Mar2005" localSheetId="2">#REF!</definedName>
    <definedName name="__________Mar2005">#REF!</definedName>
    <definedName name="__________May2005" localSheetId="2">#REF!</definedName>
    <definedName name="__________May2005">#REF!</definedName>
    <definedName name="__________May2006" localSheetId="2">#REF!</definedName>
    <definedName name="__________May2006">#REF!</definedName>
    <definedName name="__________Nov2005" localSheetId="2">#REF!</definedName>
    <definedName name="__________Nov2005">#REF!</definedName>
    <definedName name="__________OCC02" localSheetId="2">#REF!</definedName>
    <definedName name="__________OCC02">#REF!</definedName>
    <definedName name="__________OCC03" localSheetId="2">#REF!</definedName>
    <definedName name="__________OCC03">#REF!</definedName>
    <definedName name="__________OCC04" localSheetId="2">#REF!</definedName>
    <definedName name="__________OCC04">#REF!</definedName>
    <definedName name="__________OCC05" localSheetId="2">#REF!</definedName>
    <definedName name="__________OCC05">#REF!</definedName>
    <definedName name="__________OCC06" localSheetId="2">#REF!</definedName>
    <definedName name="__________OCC06">#REF!</definedName>
    <definedName name="__________Oct2005" localSheetId="2">#REF!</definedName>
    <definedName name="__________Oct2005">#REF!</definedName>
    <definedName name="__________P1" localSheetId="2">#REF!</definedName>
    <definedName name="__________P1">#REF!</definedName>
    <definedName name="__________P2" localSheetId="2">#REF!</definedName>
    <definedName name="__________P2">#REF!</definedName>
    <definedName name="__________P3" localSheetId="2">#REF!</definedName>
    <definedName name="__________P3">#REF!</definedName>
    <definedName name="__________Sep2005" localSheetId="2">#REF!</definedName>
    <definedName name="__________Sep2005">#REF!</definedName>
    <definedName name="__________SFD1" localSheetId="2">#REF!</definedName>
    <definedName name="__________SFD1">#REF!</definedName>
    <definedName name="__________SFV1" localSheetId="2">#REF!</definedName>
    <definedName name="__________SFV1">#REF!</definedName>
    <definedName name="__________t3" localSheetId="2">#REF!</definedName>
    <definedName name="__________t3">#REF!</definedName>
    <definedName name="__________t4" localSheetId="2">#REF!</definedName>
    <definedName name="__________t4">#REF!</definedName>
    <definedName name="__________WGT02" localSheetId="2">#REF!</definedName>
    <definedName name="__________WGT02">#REF!</definedName>
    <definedName name="__________WGT03" localSheetId="2">#REF!</definedName>
    <definedName name="__________WGT03">#REF!</definedName>
    <definedName name="__________WGT04" localSheetId="2">#REF!</definedName>
    <definedName name="__________WGT04">#REF!</definedName>
    <definedName name="__________WGT05" localSheetId="2">#REF!</definedName>
    <definedName name="__________WGT05">#REF!</definedName>
    <definedName name="__________WGT06" localSheetId="2">#REF!</definedName>
    <definedName name="__________WGT06">#REF!</definedName>
    <definedName name="__________yr200112" localSheetId="2">#REF!</definedName>
    <definedName name="__________yr200112">#REF!</definedName>
    <definedName name="__________yr200212" localSheetId="2">#REF!</definedName>
    <definedName name="__________yr200212">#REF!</definedName>
    <definedName name="__________yr200312" localSheetId="2">#REF!</definedName>
    <definedName name="__________yr200312">#REF!</definedName>
    <definedName name="__________yr200403" localSheetId="2">#REF!</definedName>
    <definedName name="__________yr200403">#REF!</definedName>
    <definedName name="__________yr200406" localSheetId="2">#REF!</definedName>
    <definedName name="__________yr200406">#REF!</definedName>
    <definedName name="__________yr200409" localSheetId="2">#REF!</definedName>
    <definedName name="__________yr200409">#REF!</definedName>
    <definedName name="__________yr200412" localSheetId="2">#REF!</definedName>
    <definedName name="__________yr200412">#REF!</definedName>
    <definedName name="_________2002_new_Lisa_comparison" localSheetId="2">#REF!</definedName>
    <definedName name="_________2002_new_Lisa_comparison">#REF!</definedName>
    <definedName name="_________2003_Lisa_s_Comparison_Report" localSheetId="2">#REF!</definedName>
    <definedName name="_________2003_Lisa_s_Comparison_Report">#REF!</definedName>
    <definedName name="_________2004_CUSIP_" localSheetId="2">#REF!</definedName>
    <definedName name="_________2004_CUSIP_">#REF!</definedName>
    <definedName name="_________2004_Lisa_s_Comparison_Report" localSheetId="2">#REF!</definedName>
    <definedName name="_________2004_Lisa_s_Comparison_Report">#REF!</definedName>
    <definedName name="_________2005" localSheetId="2">#REF!</definedName>
    <definedName name="_________2005">#REF!</definedName>
    <definedName name="_________2006" localSheetId="2">#REF!</definedName>
    <definedName name="_________2006">#REF!</definedName>
    <definedName name="_________2007_08" localSheetId="2">#REF!</definedName>
    <definedName name="_________2007_08">#REF!</definedName>
    <definedName name="_________Apr2005" localSheetId="2">#REF!</definedName>
    <definedName name="_________Apr2005">#REF!</definedName>
    <definedName name="_________as1">[2]data!#REF!</definedName>
    <definedName name="_________as10">[2]rating!#REF!</definedName>
    <definedName name="_________as11">[2]rating!#REF!</definedName>
    <definedName name="_________as12">[2]data!#REF!</definedName>
    <definedName name="_________as13">[2]data!#REF!</definedName>
    <definedName name="_________as14">[2]subdata_Table7!$D$2:$K$27</definedName>
    <definedName name="_________as15">[2]subdata_Table7!$D$2:$K$27</definedName>
    <definedName name="_________as16">[2]data!#REF!</definedName>
    <definedName name="_________as17">[2]rating!$H$4:$K$32</definedName>
    <definedName name="_________as18">[2]rating!#REF!</definedName>
    <definedName name="_________as19">[2]rating!#REF!</definedName>
    <definedName name="_________as2">[2]rating!$H$4:$K$32</definedName>
    <definedName name="_________as20">[2]data!#REF!</definedName>
    <definedName name="_________as21">[2]rating!#REF!</definedName>
    <definedName name="_________as22">[2]data!#REF!</definedName>
    <definedName name="_________as23">[2]subdata_Table7!$D$2:$K$27</definedName>
    <definedName name="_________as24">[2]rating!#REF!</definedName>
    <definedName name="_________as3">[2]subdata_Table7!$D$2:$K$27</definedName>
    <definedName name="_________as4">[2]data!#REF!</definedName>
    <definedName name="_________as5">[2]data!#REF!</definedName>
    <definedName name="_________as6">[2]rating!$H$4:$K$32</definedName>
    <definedName name="_________as7">[2]rating!$H$4:$K$32</definedName>
    <definedName name="_________as8">[2]rating!#REF!</definedName>
    <definedName name="_________as9">[2]rating!#REF!</definedName>
    <definedName name="_________Aug2005" localSheetId="7">#REF!</definedName>
    <definedName name="_________Aug2005" localSheetId="11">#REF!</definedName>
    <definedName name="_________Aug2005" localSheetId="6">#REF!</definedName>
    <definedName name="_________Aug2005" localSheetId="5">#REF!</definedName>
    <definedName name="_________Aug2005" localSheetId="2">#REF!</definedName>
    <definedName name="_________Aug2005" localSheetId="4">#REF!</definedName>
    <definedName name="_________Aug2005" localSheetId="10">#REF!</definedName>
    <definedName name="_________Aug2005" localSheetId="9">#REF!</definedName>
    <definedName name="_________Aug2005" localSheetId="8">#REF!</definedName>
    <definedName name="_________Aug2005">#REF!</definedName>
    <definedName name="_________de1" localSheetId="7">#REF!</definedName>
    <definedName name="_________de1" localSheetId="11">#REF!</definedName>
    <definedName name="_________de1" localSheetId="6">#REF!</definedName>
    <definedName name="_________de1" localSheetId="5">#REF!</definedName>
    <definedName name="_________de1" localSheetId="2">#REF!</definedName>
    <definedName name="_________de1" localSheetId="4">#REF!</definedName>
    <definedName name="_________de1" localSheetId="10">#REF!</definedName>
    <definedName name="_________de1" localSheetId="9">#REF!</definedName>
    <definedName name="_________de1" localSheetId="8">#REF!</definedName>
    <definedName name="_________de1">#REF!</definedName>
    <definedName name="_________Dec2005" localSheetId="7">#REF!</definedName>
    <definedName name="_________Dec2005" localSheetId="11">#REF!</definedName>
    <definedName name="_________Dec2005" localSheetId="6">#REF!</definedName>
    <definedName name="_________Dec2005" localSheetId="5">#REF!</definedName>
    <definedName name="_________Dec2005" localSheetId="2">#REF!</definedName>
    <definedName name="_________Dec2005" localSheetId="4">#REF!</definedName>
    <definedName name="_________Dec2005" localSheetId="10">#REF!</definedName>
    <definedName name="_________Dec2005" localSheetId="9">#REF!</definedName>
    <definedName name="_________Dec2005" localSheetId="8">#REF!</definedName>
    <definedName name="_________Dec2005">#REF!</definedName>
    <definedName name="_________Feb2005" localSheetId="2">#REF!</definedName>
    <definedName name="_________Feb2005">#REF!</definedName>
    <definedName name="_________Jan2005" localSheetId="2">#REF!</definedName>
    <definedName name="_________Jan2005">#REF!</definedName>
    <definedName name="_________Jan2006" localSheetId="2">#REF!</definedName>
    <definedName name="_________Jan2006">#REF!</definedName>
    <definedName name="_________JE26184" localSheetId="2">#REF!</definedName>
    <definedName name="_________JE26184">#REF!</definedName>
    <definedName name="_________Jul2005" localSheetId="2">#REF!</definedName>
    <definedName name="_________Jul2005">#REF!</definedName>
    <definedName name="_________Jun2005" localSheetId="2">#REF!</definedName>
    <definedName name="_________Jun2005">#REF!</definedName>
    <definedName name="_________Mar2005" localSheetId="2">#REF!</definedName>
    <definedName name="_________Mar2005">#REF!</definedName>
    <definedName name="_________May2005" localSheetId="2">#REF!</definedName>
    <definedName name="_________May2005">#REF!</definedName>
    <definedName name="_________May2006" localSheetId="2">#REF!</definedName>
    <definedName name="_________May2006">#REF!</definedName>
    <definedName name="_________Nov2005" localSheetId="2">#REF!</definedName>
    <definedName name="_________Nov2005">#REF!</definedName>
    <definedName name="_________OCC02" localSheetId="2">#REF!</definedName>
    <definedName name="_________OCC02">#REF!</definedName>
    <definedName name="_________OCC03" localSheetId="2">#REF!</definedName>
    <definedName name="_________OCC03">#REF!</definedName>
    <definedName name="_________OCC04" localSheetId="2">#REF!</definedName>
    <definedName name="_________OCC04">#REF!</definedName>
    <definedName name="_________OCC05" localSheetId="2">#REF!</definedName>
    <definedName name="_________OCC05">#REF!</definedName>
    <definedName name="_________OCC06" localSheetId="2">#REF!</definedName>
    <definedName name="_________OCC06">#REF!</definedName>
    <definedName name="_________Oct2005" localSheetId="2">#REF!</definedName>
    <definedName name="_________Oct2005">#REF!</definedName>
    <definedName name="_________P1" localSheetId="2">#REF!</definedName>
    <definedName name="_________P1">#REF!</definedName>
    <definedName name="_________P2" localSheetId="2">#REF!</definedName>
    <definedName name="_________P2">#REF!</definedName>
    <definedName name="_________P3" localSheetId="2">#REF!</definedName>
    <definedName name="_________P3">#REF!</definedName>
    <definedName name="_________Sep2005" localSheetId="2">#REF!</definedName>
    <definedName name="_________Sep2005">#REF!</definedName>
    <definedName name="_________SFD1" localSheetId="2">#REF!</definedName>
    <definedName name="_________SFD1">#REF!</definedName>
    <definedName name="_________SFV1" localSheetId="2">#REF!</definedName>
    <definedName name="_________SFV1">#REF!</definedName>
    <definedName name="_________t3" localSheetId="2">#REF!</definedName>
    <definedName name="_________t3">#REF!</definedName>
    <definedName name="_________t4" localSheetId="2">#REF!</definedName>
    <definedName name="_________t4">#REF!</definedName>
    <definedName name="_________WGT02" localSheetId="2">#REF!</definedName>
    <definedName name="_________WGT02">#REF!</definedName>
    <definedName name="_________WGT03" localSheetId="2">#REF!</definedName>
    <definedName name="_________WGT03">#REF!</definedName>
    <definedName name="_________WGT04" localSheetId="2">#REF!</definedName>
    <definedName name="_________WGT04">#REF!</definedName>
    <definedName name="_________WGT05" localSheetId="2">#REF!</definedName>
    <definedName name="_________WGT05">#REF!</definedName>
    <definedName name="_________WGT06" localSheetId="2">#REF!</definedName>
    <definedName name="_________WGT06">#REF!</definedName>
    <definedName name="_________yr200112" localSheetId="2">#REF!</definedName>
    <definedName name="_________yr200112">#REF!</definedName>
    <definedName name="_________yr200212" localSheetId="2">#REF!</definedName>
    <definedName name="_________yr200212">#REF!</definedName>
    <definedName name="_________yr200312" localSheetId="2">#REF!</definedName>
    <definedName name="_________yr200312">#REF!</definedName>
    <definedName name="_________yr200403" localSheetId="2">#REF!</definedName>
    <definedName name="_________yr200403">#REF!</definedName>
    <definedName name="_________yr200406" localSheetId="2">#REF!</definedName>
    <definedName name="_________yr200406">#REF!</definedName>
    <definedName name="_________yr200409" localSheetId="2">#REF!</definedName>
    <definedName name="_________yr200409">#REF!</definedName>
    <definedName name="_________yr200412" localSheetId="2">#REF!</definedName>
    <definedName name="_________yr200412">#REF!</definedName>
    <definedName name="________2002_new_Lisa_comparison" localSheetId="2">#REF!</definedName>
    <definedName name="________2002_new_Lisa_comparison">#REF!</definedName>
    <definedName name="________2003_Lisa_s_Comparison_Report" localSheetId="2">#REF!</definedName>
    <definedName name="________2003_Lisa_s_Comparison_Report">#REF!</definedName>
    <definedName name="________2004_CUSIP_" localSheetId="2">#REF!</definedName>
    <definedName name="________2004_CUSIP_">#REF!</definedName>
    <definedName name="________2004_Lisa_s_Comparison_Report" localSheetId="2">#REF!</definedName>
    <definedName name="________2004_Lisa_s_Comparison_Report">#REF!</definedName>
    <definedName name="________2005" localSheetId="2">#REF!</definedName>
    <definedName name="________2005">#REF!</definedName>
    <definedName name="________2006" localSheetId="2">#REF!</definedName>
    <definedName name="________2006">#REF!</definedName>
    <definedName name="________2007_08" localSheetId="2">#REF!</definedName>
    <definedName name="________2007_08">#REF!</definedName>
    <definedName name="________Apr2005" localSheetId="2">#REF!</definedName>
    <definedName name="________Apr2005">#REF!</definedName>
    <definedName name="________as1">[2]data!#REF!</definedName>
    <definedName name="________as10">[2]rating!#REF!</definedName>
    <definedName name="________as11">[2]rating!#REF!</definedName>
    <definedName name="________as12">[2]data!#REF!</definedName>
    <definedName name="________as13">[2]data!#REF!</definedName>
    <definedName name="________as14">[2]subdata_Table7!$D$2:$K$27</definedName>
    <definedName name="________as15">[2]subdata_Table7!$D$2:$K$27</definedName>
    <definedName name="________as16">[2]data!#REF!</definedName>
    <definedName name="________as17">[2]rating!$H$4:$K$32</definedName>
    <definedName name="________as18">[2]rating!#REF!</definedName>
    <definedName name="________as19">[2]rating!#REF!</definedName>
    <definedName name="________as2">[2]rating!$H$4:$K$32</definedName>
    <definedName name="________as20">[2]data!#REF!</definedName>
    <definedName name="________as21">[2]rating!#REF!</definedName>
    <definedName name="________as22">[2]data!#REF!</definedName>
    <definedName name="________as23">[2]subdata_Table7!$D$2:$K$27</definedName>
    <definedName name="________as24">[2]rating!#REF!</definedName>
    <definedName name="________as3">[2]subdata_Table7!$D$2:$K$27</definedName>
    <definedName name="________as4">[2]data!#REF!</definedName>
    <definedName name="________as5">[2]data!#REF!</definedName>
    <definedName name="________as6">[2]rating!$H$4:$K$32</definedName>
    <definedName name="________as7">[2]rating!$H$4:$K$32</definedName>
    <definedName name="________as8">[2]rating!#REF!</definedName>
    <definedName name="________as9">[2]rating!#REF!</definedName>
    <definedName name="________Aug2005" localSheetId="7">#REF!</definedName>
    <definedName name="________Aug2005" localSheetId="11">#REF!</definedName>
    <definedName name="________Aug2005" localSheetId="6">#REF!</definedName>
    <definedName name="________Aug2005" localSheetId="5">#REF!</definedName>
    <definedName name="________Aug2005" localSheetId="2">#REF!</definedName>
    <definedName name="________Aug2005" localSheetId="4">#REF!</definedName>
    <definedName name="________Aug2005" localSheetId="10">#REF!</definedName>
    <definedName name="________Aug2005" localSheetId="9">#REF!</definedName>
    <definedName name="________Aug2005" localSheetId="8">#REF!</definedName>
    <definedName name="________Aug2005">#REF!</definedName>
    <definedName name="________de1" localSheetId="7">#REF!</definedName>
    <definedName name="________de1" localSheetId="11">#REF!</definedName>
    <definedName name="________de1" localSheetId="6">#REF!</definedName>
    <definedName name="________de1" localSheetId="5">#REF!</definedName>
    <definedName name="________de1" localSheetId="2">#REF!</definedName>
    <definedName name="________de1" localSheetId="4">#REF!</definedName>
    <definedName name="________de1" localSheetId="10">#REF!</definedName>
    <definedName name="________de1" localSheetId="9">#REF!</definedName>
    <definedName name="________de1" localSheetId="8">#REF!</definedName>
    <definedName name="________de1">#REF!</definedName>
    <definedName name="________Dec2005" localSheetId="7">#REF!</definedName>
    <definedName name="________Dec2005" localSheetId="11">#REF!</definedName>
    <definedName name="________Dec2005" localSheetId="6">#REF!</definedName>
    <definedName name="________Dec2005" localSheetId="5">#REF!</definedName>
    <definedName name="________Dec2005" localSheetId="2">#REF!</definedName>
    <definedName name="________Dec2005" localSheetId="4">#REF!</definedName>
    <definedName name="________Dec2005" localSheetId="10">#REF!</definedName>
    <definedName name="________Dec2005" localSheetId="9">#REF!</definedName>
    <definedName name="________Dec2005" localSheetId="8">#REF!</definedName>
    <definedName name="________Dec2005">#REF!</definedName>
    <definedName name="________Feb2005" localSheetId="2">#REF!</definedName>
    <definedName name="________Feb2005">#REF!</definedName>
    <definedName name="________Jan2005" localSheetId="2">#REF!</definedName>
    <definedName name="________Jan2005">#REF!</definedName>
    <definedName name="________Jan2006" localSheetId="2">#REF!</definedName>
    <definedName name="________Jan2006">#REF!</definedName>
    <definedName name="________JE26184" localSheetId="2">#REF!</definedName>
    <definedName name="________JE26184">#REF!</definedName>
    <definedName name="________Jul2005" localSheetId="2">#REF!</definedName>
    <definedName name="________Jul2005">#REF!</definedName>
    <definedName name="________Jun2005" localSheetId="2">#REF!</definedName>
    <definedName name="________Jun2005">#REF!</definedName>
    <definedName name="________Mar2005" localSheetId="2">#REF!</definedName>
    <definedName name="________Mar2005">#REF!</definedName>
    <definedName name="________May2005" localSheetId="2">#REF!</definedName>
    <definedName name="________May2005">#REF!</definedName>
    <definedName name="________May2006" localSheetId="2">#REF!</definedName>
    <definedName name="________May2006">#REF!</definedName>
    <definedName name="________Nov2005" localSheetId="2">#REF!</definedName>
    <definedName name="________Nov2005">#REF!</definedName>
    <definedName name="________OCC02" localSheetId="2">#REF!</definedName>
    <definedName name="________OCC02">#REF!</definedName>
    <definedName name="________OCC03" localSheetId="2">#REF!</definedName>
    <definedName name="________OCC03">#REF!</definedName>
    <definedName name="________OCC04" localSheetId="2">#REF!</definedName>
    <definedName name="________OCC04">#REF!</definedName>
    <definedName name="________OCC05" localSheetId="2">#REF!</definedName>
    <definedName name="________OCC05">#REF!</definedName>
    <definedName name="________OCC06" localSheetId="2">#REF!</definedName>
    <definedName name="________OCC06">#REF!</definedName>
    <definedName name="________Oct2005" localSheetId="2">#REF!</definedName>
    <definedName name="________Oct2005">#REF!</definedName>
    <definedName name="________P1" localSheetId="2">#REF!</definedName>
    <definedName name="________P1">#REF!</definedName>
    <definedName name="________P2" localSheetId="2">#REF!</definedName>
    <definedName name="________P2">#REF!</definedName>
    <definedName name="________P3" localSheetId="2">#REF!</definedName>
    <definedName name="________P3">#REF!</definedName>
    <definedName name="________Sep2005" localSheetId="2">#REF!</definedName>
    <definedName name="________Sep2005">#REF!</definedName>
    <definedName name="________SFD1" localSheetId="2">#REF!</definedName>
    <definedName name="________SFD1">#REF!</definedName>
    <definedName name="________SFV1" localSheetId="2">#REF!</definedName>
    <definedName name="________SFV1">#REF!</definedName>
    <definedName name="________t3" localSheetId="2">#REF!</definedName>
    <definedName name="________t3">#REF!</definedName>
    <definedName name="________t4" localSheetId="2">#REF!</definedName>
    <definedName name="________t4">#REF!</definedName>
    <definedName name="________WGT02" localSheetId="2">#REF!</definedName>
    <definedName name="________WGT02">#REF!</definedName>
    <definedName name="________WGT03" localSheetId="2">#REF!</definedName>
    <definedName name="________WGT03">#REF!</definedName>
    <definedName name="________WGT04" localSheetId="2">#REF!</definedName>
    <definedName name="________WGT04">#REF!</definedName>
    <definedName name="________WGT05" localSheetId="2">#REF!</definedName>
    <definedName name="________WGT05">#REF!</definedName>
    <definedName name="________WGT06" localSheetId="2">#REF!</definedName>
    <definedName name="________WGT06">#REF!</definedName>
    <definedName name="________yr200112" localSheetId="2">#REF!</definedName>
    <definedName name="________yr200112">#REF!</definedName>
    <definedName name="________yr200212" localSheetId="2">#REF!</definedName>
    <definedName name="________yr200212">#REF!</definedName>
    <definedName name="________yr200312" localSheetId="2">#REF!</definedName>
    <definedName name="________yr200312">#REF!</definedName>
    <definedName name="________yr200403" localSheetId="2">#REF!</definedName>
    <definedName name="________yr200403">#REF!</definedName>
    <definedName name="________yr200406" localSheetId="2">#REF!</definedName>
    <definedName name="________yr200406">#REF!</definedName>
    <definedName name="________yr200409" localSheetId="2">#REF!</definedName>
    <definedName name="________yr200409">#REF!</definedName>
    <definedName name="________yr200412" localSheetId="2">#REF!</definedName>
    <definedName name="________yr200412">#REF!</definedName>
    <definedName name="_______2002_new_Lisa_comparison" localSheetId="2">#REF!</definedName>
    <definedName name="_______2002_new_Lisa_comparison">#REF!</definedName>
    <definedName name="_______2003_Lisa_s_Comparison_Report" localSheetId="2">#REF!</definedName>
    <definedName name="_______2003_Lisa_s_Comparison_Report">#REF!</definedName>
    <definedName name="_______2004_CUSIP_" localSheetId="2">#REF!</definedName>
    <definedName name="_______2004_CUSIP_">#REF!</definedName>
    <definedName name="_______2004_Lisa_s_Comparison_Report" localSheetId="2">#REF!</definedName>
    <definedName name="_______2004_Lisa_s_Comparison_Report">#REF!</definedName>
    <definedName name="_______2005" localSheetId="2">#REF!</definedName>
    <definedName name="_______2005">#REF!</definedName>
    <definedName name="_______2006" localSheetId="2">#REF!</definedName>
    <definedName name="_______2006">#REF!</definedName>
    <definedName name="_______2007_08" localSheetId="2">#REF!</definedName>
    <definedName name="_______2007_08">#REF!</definedName>
    <definedName name="_______Apr2005" localSheetId="2">#REF!</definedName>
    <definedName name="_______Apr2005">#REF!</definedName>
    <definedName name="_______as1">[2]data!#REF!</definedName>
    <definedName name="_______as10">[2]rating!#REF!</definedName>
    <definedName name="_______as11">[2]rating!#REF!</definedName>
    <definedName name="_______as12">[2]data!#REF!</definedName>
    <definedName name="_______as13">[2]data!#REF!</definedName>
    <definedName name="_______as14">[2]subdata_Table7!$D$2:$K$27</definedName>
    <definedName name="_______as15">[2]subdata_Table7!$D$2:$K$27</definedName>
    <definedName name="_______as16">[2]data!#REF!</definedName>
    <definedName name="_______as17">[2]rating!$H$4:$K$32</definedName>
    <definedName name="_______as18">[2]rating!#REF!</definedName>
    <definedName name="_______as19">[2]rating!#REF!</definedName>
    <definedName name="_______as2">[2]rating!$H$4:$K$32</definedName>
    <definedName name="_______as20">[2]data!#REF!</definedName>
    <definedName name="_______as21">[2]rating!#REF!</definedName>
    <definedName name="_______as22">[2]data!#REF!</definedName>
    <definedName name="_______as23">[2]subdata_Table7!$D$2:$K$27</definedName>
    <definedName name="_______as24">[2]rating!#REF!</definedName>
    <definedName name="_______as3">[2]subdata_Table7!$D$2:$K$27</definedName>
    <definedName name="_______as4">[2]data!#REF!</definedName>
    <definedName name="_______as5">[2]data!#REF!</definedName>
    <definedName name="_______as6">[2]rating!$H$4:$K$32</definedName>
    <definedName name="_______as7">[2]rating!$H$4:$K$32</definedName>
    <definedName name="_______as8">[2]rating!#REF!</definedName>
    <definedName name="_______as9">[2]rating!#REF!</definedName>
    <definedName name="_______Aug2005" localSheetId="7">#REF!</definedName>
    <definedName name="_______Aug2005" localSheetId="11">#REF!</definedName>
    <definedName name="_______Aug2005" localSheetId="6">#REF!</definedName>
    <definedName name="_______Aug2005" localSheetId="5">#REF!</definedName>
    <definedName name="_______Aug2005" localSheetId="2">#REF!</definedName>
    <definedName name="_______Aug2005" localSheetId="4">#REF!</definedName>
    <definedName name="_______Aug2005" localSheetId="10">#REF!</definedName>
    <definedName name="_______Aug2005" localSheetId="9">#REF!</definedName>
    <definedName name="_______Aug2005" localSheetId="8">#REF!</definedName>
    <definedName name="_______Aug2005">#REF!</definedName>
    <definedName name="_______de1" localSheetId="7">#REF!</definedName>
    <definedName name="_______de1" localSheetId="11">#REF!</definedName>
    <definedName name="_______de1" localSheetId="6">#REF!</definedName>
    <definedName name="_______de1" localSheetId="5">#REF!</definedName>
    <definedName name="_______de1" localSheetId="2">#REF!</definedName>
    <definedName name="_______de1" localSheetId="4">#REF!</definedName>
    <definedName name="_______de1" localSheetId="10">#REF!</definedName>
    <definedName name="_______de1" localSheetId="9">#REF!</definedName>
    <definedName name="_______de1" localSheetId="8">#REF!</definedName>
    <definedName name="_______de1">#REF!</definedName>
    <definedName name="_______Dec2005" localSheetId="7">#REF!</definedName>
    <definedName name="_______Dec2005" localSheetId="11">#REF!</definedName>
    <definedName name="_______Dec2005" localSheetId="6">#REF!</definedName>
    <definedName name="_______Dec2005" localSheetId="5">#REF!</definedName>
    <definedName name="_______Dec2005" localSheetId="2">#REF!</definedName>
    <definedName name="_______Dec2005" localSheetId="4">#REF!</definedName>
    <definedName name="_______Dec2005" localSheetId="10">#REF!</definedName>
    <definedName name="_______Dec2005" localSheetId="9">#REF!</definedName>
    <definedName name="_______Dec2005" localSheetId="8">#REF!</definedName>
    <definedName name="_______Dec2005">#REF!</definedName>
    <definedName name="_______Feb2005" localSheetId="2">#REF!</definedName>
    <definedName name="_______Feb2005">#REF!</definedName>
    <definedName name="_______Jan2005" localSheetId="2">#REF!</definedName>
    <definedName name="_______Jan2005">#REF!</definedName>
    <definedName name="_______Jan2006" localSheetId="2">#REF!</definedName>
    <definedName name="_______Jan2006">#REF!</definedName>
    <definedName name="_______JE26184" localSheetId="2">#REF!</definedName>
    <definedName name="_______JE26184">#REF!</definedName>
    <definedName name="_______Jul2005" localSheetId="2">#REF!</definedName>
    <definedName name="_______Jul2005">#REF!</definedName>
    <definedName name="_______Jun2005" localSheetId="2">#REF!</definedName>
    <definedName name="_______Jun2005">#REF!</definedName>
    <definedName name="_______Mar2005" localSheetId="2">#REF!</definedName>
    <definedName name="_______Mar2005">#REF!</definedName>
    <definedName name="_______May2005" localSheetId="2">#REF!</definedName>
    <definedName name="_______May2005">#REF!</definedName>
    <definedName name="_______May2006" localSheetId="2">#REF!</definedName>
    <definedName name="_______May2006">#REF!</definedName>
    <definedName name="_______Nov2005" localSheetId="2">#REF!</definedName>
    <definedName name="_______Nov2005">#REF!</definedName>
    <definedName name="_______OCC02" localSheetId="2">#REF!</definedName>
    <definedName name="_______OCC02">#REF!</definedName>
    <definedName name="_______OCC03" localSheetId="2">#REF!</definedName>
    <definedName name="_______OCC03">#REF!</definedName>
    <definedName name="_______OCC04" localSheetId="2">#REF!</definedName>
    <definedName name="_______OCC04">#REF!</definedName>
    <definedName name="_______OCC05" localSheetId="2">#REF!</definedName>
    <definedName name="_______OCC05">#REF!</definedName>
    <definedName name="_______OCC06" localSheetId="2">#REF!</definedName>
    <definedName name="_______OCC06">#REF!</definedName>
    <definedName name="_______Oct2005" localSheetId="2">#REF!</definedName>
    <definedName name="_______Oct2005">#REF!</definedName>
    <definedName name="_______P1" localSheetId="2">#REF!</definedName>
    <definedName name="_______P1">#REF!</definedName>
    <definedName name="_______P2" localSheetId="2">#REF!</definedName>
    <definedName name="_______P2">#REF!</definedName>
    <definedName name="_______P3" localSheetId="2">#REF!</definedName>
    <definedName name="_______P3">#REF!</definedName>
    <definedName name="_______Sep2005" localSheetId="2">#REF!</definedName>
    <definedName name="_______Sep2005">#REF!</definedName>
    <definedName name="_______SFD1" localSheetId="2">#REF!</definedName>
    <definedName name="_______SFD1">#REF!</definedName>
    <definedName name="_______SFV1" localSheetId="2">#REF!</definedName>
    <definedName name="_______SFV1">#REF!</definedName>
    <definedName name="_______t3" localSheetId="2">#REF!</definedName>
    <definedName name="_______t3">#REF!</definedName>
    <definedName name="_______t4" localSheetId="2">#REF!</definedName>
    <definedName name="_______t4">#REF!</definedName>
    <definedName name="_______WGT02" localSheetId="2">#REF!</definedName>
    <definedName name="_______WGT02">#REF!</definedName>
    <definedName name="_______WGT03" localSheetId="2">#REF!</definedName>
    <definedName name="_______WGT03">#REF!</definedName>
    <definedName name="_______WGT04" localSheetId="2">#REF!</definedName>
    <definedName name="_______WGT04">#REF!</definedName>
    <definedName name="_______WGT05" localSheetId="2">#REF!</definedName>
    <definedName name="_______WGT05">#REF!</definedName>
    <definedName name="_______WGT06" localSheetId="2">#REF!</definedName>
    <definedName name="_______WGT06">#REF!</definedName>
    <definedName name="_______yr200112" localSheetId="2">#REF!</definedName>
    <definedName name="_______yr200112">#REF!</definedName>
    <definedName name="_______yr200212" localSheetId="2">#REF!</definedName>
    <definedName name="_______yr200212">#REF!</definedName>
    <definedName name="_______yr200312" localSheetId="2">#REF!</definedName>
    <definedName name="_______yr200312">#REF!</definedName>
    <definedName name="_______yr200403" localSheetId="2">#REF!</definedName>
    <definedName name="_______yr200403">#REF!</definedName>
    <definedName name="_______yr200406" localSheetId="2">#REF!</definedName>
    <definedName name="_______yr200406">#REF!</definedName>
    <definedName name="_______yr200409" localSheetId="2">#REF!</definedName>
    <definedName name="_______yr200409">#REF!</definedName>
    <definedName name="_______yr200412" localSheetId="2">#REF!</definedName>
    <definedName name="_______yr200412">#REF!</definedName>
    <definedName name="______2002_new_Lisa_comparison" localSheetId="2">#REF!</definedName>
    <definedName name="______2002_new_Lisa_comparison">#REF!</definedName>
    <definedName name="______2003_Lisa_s_Comparison_Report" localSheetId="2">#REF!</definedName>
    <definedName name="______2003_Lisa_s_Comparison_Report">#REF!</definedName>
    <definedName name="______2004_CUSIP_" localSheetId="2">#REF!</definedName>
    <definedName name="______2004_CUSIP_">#REF!</definedName>
    <definedName name="______2004_Lisa_s_Comparison_Report" localSheetId="2">#REF!</definedName>
    <definedName name="______2004_Lisa_s_Comparison_Report">#REF!</definedName>
    <definedName name="______2005" localSheetId="2">#REF!</definedName>
    <definedName name="______2005">#REF!</definedName>
    <definedName name="______2006" localSheetId="2">#REF!</definedName>
    <definedName name="______2006">#REF!</definedName>
    <definedName name="______2007_08" localSheetId="2">#REF!</definedName>
    <definedName name="______2007_08">#REF!</definedName>
    <definedName name="______Apr2005" localSheetId="2">#REF!</definedName>
    <definedName name="______Apr2005">#REF!</definedName>
    <definedName name="______as1">[2]data!#REF!</definedName>
    <definedName name="______as10">[2]rating!#REF!</definedName>
    <definedName name="______as11">[2]rating!#REF!</definedName>
    <definedName name="______as12">[2]data!#REF!</definedName>
    <definedName name="______as13">[2]data!#REF!</definedName>
    <definedName name="______as14">[2]subdata_Table7!$D$2:$K$27</definedName>
    <definedName name="______as15">[2]subdata_Table7!$D$2:$K$27</definedName>
    <definedName name="______as16">[2]data!#REF!</definedName>
    <definedName name="______as17">[2]rating!$H$4:$K$32</definedName>
    <definedName name="______as18">[2]rating!#REF!</definedName>
    <definedName name="______as19">[2]rating!#REF!</definedName>
    <definedName name="______as2">[2]rating!$H$4:$K$32</definedName>
    <definedName name="______as20">[2]data!#REF!</definedName>
    <definedName name="______as21">[2]rating!#REF!</definedName>
    <definedName name="______as22">[2]data!#REF!</definedName>
    <definedName name="______as23">[2]subdata_Table7!$D$2:$K$27</definedName>
    <definedName name="______as24">[2]rating!#REF!</definedName>
    <definedName name="______as3">[2]subdata_Table7!$D$2:$K$27</definedName>
    <definedName name="______as4">[2]data!#REF!</definedName>
    <definedName name="______as5">[2]data!#REF!</definedName>
    <definedName name="______as6">[2]rating!$H$4:$K$32</definedName>
    <definedName name="______as7">[2]rating!$H$4:$K$32</definedName>
    <definedName name="______as8">[2]rating!#REF!</definedName>
    <definedName name="______as9">[2]rating!#REF!</definedName>
    <definedName name="______Aug2005" localSheetId="7">#REF!</definedName>
    <definedName name="______Aug2005" localSheetId="11">#REF!</definedName>
    <definedName name="______Aug2005" localSheetId="6">#REF!</definedName>
    <definedName name="______Aug2005" localSheetId="5">#REF!</definedName>
    <definedName name="______Aug2005" localSheetId="2">#REF!</definedName>
    <definedName name="______Aug2005" localSheetId="4">#REF!</definedName>
    <definedName name="______Aug2005" localSheetId="10">#REF!</definedName>
    <definedName name="______Aug2005" localSheetId="9">#REF!</definedName>
    <definedName name="______Aug2005" localSheetId="8">#REF!</definedName>
    <definedName name="______Aug2005">#REF!</definedName>
    <definedName name="______de1" localSheetId="7">#REF!</definedName>
    <definedName name="______de1" localSheetId="11">#REF!</definedName>
    <definedName name="______de1" localSheetId="6">#REF!</definedName>
    <definedName name="______de1" localSheetId="5">#REF!</definedName>
    <definedName name="______de1" localSheetId="2">#REF!</definedName>
    <definedName name="______de1" localSheetId="4">#REF!</definedName>
    <definedName name="______de1" localSheetId="10">#REF!</definedName>
    <definedName name="______de1" localSheetId="9">#REF!</definedName>
    <definedName name="______de1" localSheetId="8">#REF!</definedName>
    <definedName name="______de1">#REF!</definedName>
    <definedName name="______Dec2005" localSheetId="7">#REF!</definedName>
    <definedName name="______Dec2005" localSheetId="11">#REF!</definedName>
    <definedName name="______Dec2005" localSheetId="6">#REF!</definedName>
    <definedName name="______Dec2005" localSheetId="5">#REF!</definedName>
    <definedName name="______Dec2005" localSheetId="2">#REF!</definedName>
    <definedName name="______Dec2005" localSheetId="4">#REF!</definedName>
    <definedName name="______Dec2005" localSheetId="10">#REF!</definedName>
    <definedName name="______Dec2005" localSheetId="9">#REF!</definedName>
    <definedName name="______Dec2005" localSheetId="8">#REF!</definedName>
    <definedName name="______Dec2005">#REF!</definedName>
    <definedName name="______Feb2005" localSheetId="2">#REF!</definedName>
    <definedName name="______Feb2005">#REF!</definedName>
    <definedName name="______Jan2005" localSheetId="2">#REF!</definedName>
    <definedName name="______Jan2005">#REF!</definedName>
    <definedName name="______Jan2006" localSheetId="2">#REF!</definedName>
    <definedName name="______Jan2006">#REF!</definedName>
    <definedName name="______JE26184" localSheetId="2">#REF!</definedName>
    <definedName name="______JE26184">#REF!</definedName>
    <definedName name="______Jul2005" localSheetId="2">#REF!</definedName>
    <definedName name="______Jul2005">#REF!</definedName>
    <definedName name="______Jun2005" localSheetId="2">#REF!</definedName>
    <definedName name="______Jun2005">#REF!</definedName>
    <definedName name="______Mar2005" localSheetId="2">#REF!</definedName>
    <definedName name="______Mar2005">#REF!</definedName>
    <definedName name="______May2005" localSheetId="2">#REF!</definedName>
    <definedName name="______May2005">#REF!</definedName>
    <definedName name="______May2006" localSheetId="2">#REF!</definedName>
    <definedName name="______May2006">#REF!</definedName>
    <definedName name="______Nov2005" localSheetId="2">#REF!</definedName>
    <definedName name="______Nov2005">#REF!</definedName>
    <definedName name="______OCC02" localSheetId="2">#REF!</definedName>
    <definedName name="______OCC02">#REF!</definedName>
    <definedName name="______OCC03" localSheetId="2">#REF!</definedName>
    <definedName name="______OCC03">#REF!</definedName>
    <definedName name="______OCC04" localSheetId="2">#REF!</definedName>
    <definedName name="______OCC04">#REF!</definedName>
    <definedName name="______OCC05" localSheetId="2">#REF!</definedName>
    <definedName name="______OCC05">#REF!</definedName>
    <definedName name="______OCC06" localSheetId="2">#REF!</definedName>
    <definedName name="______OCC06">#REF!</definedName>
    <definedName name="______Oct2005" localSheetId="2">#REF!</definedName>
    <definedName name="______Oct2005">#REF!</definedName>
    <definedName name="______P1" localSheetId="2">#REF!</definedName>
    <definedName name="______P1">#REF!</definedName>
    <definedName name="______P2" localSheetId="2">#REF!</definedName>
    <definedName name="______P2">#REF!</definedName>
    <definedName name="______P3" localSheetId="2">#REF!</definedName>
    <definedName name="______P3">#REF!</definedName>
    <definedName name="______Sep2005" localSheetId="2">#REF!</definedName>
    <definedName name="______Sep2005">#REF!</definedName>
    <definedName name="______SFD1" localSheetId="2">#REF!</definedName>
    <definedName name="______SFD1">#REF!</definedName>
    <definedName name="______SFV1" localSheetId="2">#REF!</definedName>
    <definedName name="______SFV1">#REF!</definedName>
    <definedName name="______t3" localSheetId="2">#REF!</definedName>
    <definedName name="______t3">#REF!</definedName>
    <definedName name="______t4" localSheetId="2">#REF!</definedName>
    <definedName name="______t4">#REF!</definedName>
    <definedName name="______WGT02" localSheetId="2">#REF!</definedName>
    <definedName name="______WGT02">#REF!</definedName>
    <definedName name="______WGT03" localSheetId="2">#REF!</definedName>
    <definedName name="______WGT03">#REF!</definedName>
    <definedName name="______WGT04" localSheetId="2">#REF!</definedName>
    <definedName name="______WGT04">#REF!</definedName>
    <definedName name="______WGT05" localSheetId="2">#REF!</definedName>
    <definedName name="______WGT05">#REF!</definedName>
    <definedName name="______WGT06" localSheetId="2">#REF!</definedName>
    <definedName name="______WGT06">#REF!</definedName>
    <definedName name="______yr200112" localSheetId="2">#REF!</definedName>
    <definedName name="______yr200112">#REF!</definedName>
    <definedName name="______yr200212" localSheetId="2">#REF!</definedName>
    <definedName name="______yr200212">#REF!</definedName>
    <definedName name="______yr200312" localSheetId="2">#REF!</definedName>
    <definedName name="______yr200312">#REF!</definedName>
    <definedName name="______yr200403" localSheetId="2">#REF!</definedName>
    <definedName name="______yr200403">#REF!</definedName>
    <definedName name="______yr200406" localSheetId="2">#REF!</definedName>
    <definedName name="______yr200406">#REF!</definedName>
    <definedName name="______yr200409" localSheetId="2">#REF!</definedName>
    <definedName name="______yr200409">#REF!</definedName>
    <definedName name="______yr200412" localSheetId="2">#REF!</definedName>
    <definedName name="______yr200412">#REF!</definedName>
    <definedName name="_____2002_new_Lisa_comparison" localSheetId="2">#REF!</definedName>
    <definedName name="_____2002_new_Lisa_comparison">#REF!</definedName>
    <definedName name="_____2003_Lisa_s_Comparison_Report" localSheetId="2">#REF!</definedName>
    <definedName name="_____2003_Lisa_s_Comparison_Report">#REF!</definedName>
    <definedName name="_____2004_CUSIP_" localSheetId="2">#REF!</definedName>
    <definedName name="_____2004_CUSIP_">#REF!</definedName>
    <definedName name="_____2004_Lisa_s_Comparison_Report" localSheetId="2">#REF!</definedName>
    <definedName name="_____2004_Lisa_s_Comparison_Report">#REF!</definedName>
    <definedName name="_____2005" localSheetId="2">#REF!</definedName>
    <definedName name="_____2005">#REF!</definedName>
    <definedName name="_____2006" localSheetId="2">#REF!</definedName>
    <definedName name="_____2006">#REF!</definedName>
    <definedName name="_____2007_08" localSheetId="2">#REF!</definedName>
    <definedName name="_____2007_08">#REF!</definedName>
    <definedName name="_____Apr2005" localSheetId="2">#REF!</definedName>
    <definedName name="_____Apr2005">#REF!</definedName>
    <definedName name="_____as1">[2]data!#REF!</definedName>
    <definedName name="_____as10">[2]rating!#REF!</definedName>
    <definedName name="_____as11">[2]rating!#REF!</definedName>
    <definedName name="_____as12">[2]data!#REF!</definedName>
    <definedName name="_____as13">[2]data!#REF!</definedName>
    <definedName name="_____as14">[2]subdata_Table7!$D$2:$K$27</definedName>
    <definedName name="_____as15">[2]subdata_Table7!$D$2:$K$27</definedName>
    <definedName name="_____as16">[2]data!#REF!</definedName>
    <definedName name="_____as17">[2]rating!$H$4:$K$32</definedName>
    <definedName name="_____as18">[2]rating!#REF!</definedName>
    <definedName name="_____as19">[2]rating!#REF!</definedName>
    <definedName name="_____as2">[2]rating!$H$4:$K$32</definedName>
    <definedName name="_____as20">[2]data!#REF!</definedName>
    <definedName name="_____as21">[2]rating!#REF!</definedName>
    <definedName name="_____as22">[2]data!#REF!</definedName>
    <definedName name="_____as23">[2]subdata_Table7!$D$2:$K$27</definedName>
    <definedName name="_____as24">[2]rating!#REF!</definedName>
    <definedName name="_____as3">[2]subdata_Table7!$D$2:$K$27</definedName>
    <definedName name="_____as4">[2]data!#REF!</definedName>
    <definedName name="_____as5">[2]data!#REF!</definedName>
    <definedName name="_____as6">[2]rating!$H$4:$K$32</definedName>
    <definedName name="_____as7">[2]rating!$H$4:$K$32</definedName>
    <definedName name="_____as8">[2]rating!#REF!</definedName>
    <definedName name="_____as9">[2]rating!#REF!</definedName>
    <definedName name="_____Aug2005" localSheetId="7">#REF!</definedName>
    <definedName name="_____Aug2005" localSheetId="11">#REF!</definedName>
    <definedName name="_____Aug2005" localSheetId="6">#REF!</definedName>
    <definedName name="_____Aug2005" localSheetId="5">#REF!</definedName>
    <definedName name="_____Aug2005" localSheetId="2">#REF!</definedName>
    <definedName name="_____Aug2005" localSheetId="4">#REF!</definedName>
    <definedName name="_____Aug2005" localSheetId="10">#REF!</definedName>
    <definedName name="_____Aug2005" localSheetId="9">#REF!</definedName>
    <definedName name="_____Aug2005" localSheetId="8">#REF!</definedName>
    <definedName name="_____Aug2005">#REF!</definedName>
    <definedName name="_____de1" localSheetId="7">#REF!</definedName>
    <definedName name="_____de1" localSheetId="11">#REF!</definedName>
    <definedName name="_____de1" localSheetId="6">#REF!</definedName>
    <definedName name="_____de1" localSheetId="5">#REF!</definedName>
    <definedName name="_____de1" localSheetId="2">#REF!</definedName>
    <definedName name="_____de1" localSheetId="4">#REF!</definedName>
    <definedName name="_____de1" localSheetId="10">#REF!</definedName>
    <definedName name="_____de1" localSheetId="9">#REF!</definedName>
    <definedName name="_____de1" localSheetId="8">#REF!</definedName>
    <definedName name="_____de1">#REF!</definedName>
    <definedName name="_____Dec2005" localSheetId="7">#REF!</definedName>
    <definedName name="_____Dec2005" localSheetId="11">#REF!</definedName>
    <definedName name="_____Dec2005" localSheetId="6">#REF!</definedName>
    <definedName name="_____Dec2005" localSheetId="5">#REF!</definedName>
    <definedName name="_____Dec2005" localSheetId="2">#REF!</definedName>
    <definedName name="_____Dec2005" localSheetId="4">#REF!</definedName>
    <definedName name="_____Dec2005" localSheetId="10">#REF!</definedName>
    <definedName name="_____Dec2005" localSheetId="9">#REF!</definedName>
    <definedName name="_____Dec2005" localSheetId="8">#REF!</definedName>
    <definedName name="_____Dec2005">#REF!</definedName>
    <definedName name="_____Feb2005" localSheetId="2">#REF!</definedName>
    <definedName name="_____Feb2005">#REF!</definedName>
    <definedName name="_____Jan2005" localSheetId="2">#REF!</definedName>
    <definedName name="_____Jan2005">#REF!</definedName>
    <definedName name="_____Jan2006" localSheetId="2">#REF!</definedName>
    <definedName name="_____Jan2006">#REF!</definedName>
    <definedName name="_____JE26184" localSheetId="2">#REF!</definedName>
    <definedName name="_____JE26184">#REF!</definedName>
    <definedName name="_____Jul2005" localSheetId="2">#REF!</definedName>
    <definedName name="_____Jul2005">#REF!</definedName>
    <definedName name="_____Jun2005" localSheetId="2">#REF!</definedName>
    <definedName name="_____Jun2005">#REF!</definedName>
    <definedName name="_____Mar2005" localSheetId="2">#REF!</definedName>
    <definedName name="_____Mar2005">#REF!</definedName>
    <definedName name="_____May2005" localSheetId="2">#REF!</definedName>
    <definedName name="_____May2005">#REF!</definedName>
    <definedName name="_____May2006" localSheetId="2">#REF!</definedName>
    <definedName name="_____May2006">#REF!</definedName>
    <definedName name="_____Nov2005" localSheetId="2">#REF!</definedName>
    <definedName name="_____Nov2005">#REF!</definedName>
    <definedName name="_____OCC02" localSheetId="2">#REF!</definedName>
    <definedName name="_____OCC02">#REF!</definedName>
    <definedName name="_____OCC03" localSheetId="2">#REF!</definedName>
    <definedName name="_____OCC03">#REF!</definedName>
    <definedName name="_____OCC04" localSheetId="2">#REF!</definedName>
    <definedName name="_____OCC04">#REF!</definedName>
    <definedName name="_____OCC05" localSheetId="2">#REF!</definedName>
    <definedName name="_____OCC05">#REF!</definedName>
    <definedName name="_____OCC06" localSheetId="2">#REF!</definedName>
    <definedName name="_____OCC06">#REF!</definedName>
    <definedName name="_____Oct2005" localSheetId="2">#REF!</definedName>
    <definedName name="_____Oct2005">#REF!</definedName>
    <definedName name="_____P1" localSheetId="2">#REF!</definedName>
    <definedName name="_____P1">#REF!</definedName>
    <definedName name="_____P2" localSheetId="2">#REF!</definedName>
    <definedName name="_____P2">#REF!</definedName>
    <definedName name="_____P3" localSheetId="2">#REF!</definedName>
    <definedName name="_____P3">#REF!</definedName>
    <definedName name="_____Sep2005" localSheetId="2">#REF!</definedName>
    <definedName name="_____Sep2005">#REF!</definedName>
    <definedName name="_____SFD1" localSheetId="2">#REF!</definedName>
    <definedName name="_____SFD1">#REF!</definedName>
    <definedName name="_____SFV1" localSheetId="2">#REF!</definedName>
    <definedName name="_____SFV1">#REF!</definedName>
    <definedName name="_____t3" localSheetId="2">#REF!</definedName>
    <definedName name="_____t3">#REF!</definedName>
    <definedName name="_____t4" localSheetId="2">#REF!</definedName>
    <definedName name="_____t4">#REF!</definedName>
    <definedName name="_____WGT02" localSheetId="2">#REF!</definedName>
    <definedName name="_____WGT02">#REF!</definedName>
    <definedName name="_____WGT03" localSheetId="2">#REF!</definedName>
    <definedName name="_____WGT03">#REF!</definedName>
    <definedName name="_____WGT04" localSheetId="2">#REF!</definedName>
    <definedName name="_____WGT04">#REF!</definedName>
    <definedName name="_____WGT05" localSheetId="2">#REF!</definedName>
    <definedName name="_____WGT05">#REF!</definedName>
    <definedName name="_____WGT06" localSheetId="2">#REF!</definedName>
    <definedName name="_____WGT06">#REF!</definedName>
    <definedName name="_____yr200112" localSheetId="2">#REF!</definedName>
    <definedName name="_____yr200112">#REF!</definedName>
    <definedName name="_____yr200212" localSheetId="2">#REF!</definedName>
    <definedName name="_____yr200212">#REF!</definedName>
    <definedName name="_____yr200312" localSheetId="2">#REF!</definedName>
    <definedName name="_____yr200312">#REF!</definedName>
    <definedName name="_____yr200403" localSheetId="2">#REF!</definedName>
    <definedName name="_____yr200403">#REF!</definedName>
    <definedName name="_____yr200406" localSheetId="2">#REF!</definedName>
    <definedName name="_____yr200406">#REF!</definedName>
    <definedName name="_____yr200409" localSheetId="2">#REF!</definedName>
    <definedName name="_____yr200409">#REF!</definedName>
    <definedName name="_____yr200412" localSheetId="2">#REF!</definedName>
    <definedName name="_____yr200412">#REF!</definedName>
    <definedName name="____2002_new_Lisa_comparison" localSheetId="2">#REF!</definedName>
    <definedName name="____2002_new_Lisa_comparison">#REF!</definedName>
    <definedName name="____2003_Lisa_s_Comparison_Report" localSheetId="2">#REF!</definedName>
    <definedName name="____2003_Lisa_s_Comparison_Report">#REF!</definedName>
    <definedName name="____2004_CUSIP_" localSheetId="2">#REF!</definedName>
    <definedName name="____2004_CUSIP_">#REF!</definedName>
    <definedName name="____2004_Lisa_s_Comparison_Report" localSheetId="2">#REF!</definedName>
    <definedName name="____2004_Lisa_s_Comparison_Report">#REF!</definedName>
    <definedName name="____2005" localSheetId="2">#REF!</definedName>
    <definedName name="____2005">#REF!</definedName>
    <definedName name="____2006" localSheetId="2">#REF!</definedName>
    <definedName name="____2006">#REF!</definedName>
    <definedName name="____2007_08" localSheetId="2">#REF!</definedName>
    <definedName name="____2007_08">#REF!</definedName>
    <definedName name="____Apr2005" localSheetId="2">#REF!</definedName>
    <definedName name="____Apr2005">#REF!</definedName>
    <definedName name="____as1">#N/A</definedName>
    <definedName name="____as10">#N/A</definedName>
    <definedName name="____as11">#N/A</definedName>
    <definedName name="____as12">#N/A</definedName>
    <definedName name="____as13">#N/A</definedName>
    <definedName name="____as14">#N/A</definedName>
    <definedName name="____as15">#N/A</definedName>
    <definedName name="____as16">#N/A</definedName>
    <definedName name="____as17">#N/A</definedName>
    <definedName name="____as18">#N/A</definedName>
    <definedName name="____as19">#N/A</definedName>
    <definedName name="____as2">#N/A</definedName>
    <definedName name="____as20">#N/A</definedName>
    <definedName name="____as21">#N/A</definedName>
    <definedName name="____as22">#N/A</definedName>
    <definedName name="____as23">#N/A</definedName>
    <definedName name="____as24">#N/A</definedName>
    <definedName name="____as3">#N/A</definedName>
    <definedName name="____as4">#N/A</definedName>
    <definedName name="____as5">#N/A</definedName>
    <definedName name="____as6">#N/A</definedName>
    <definedName name="____as7">#N/A</definedName>
    <definedName name="____as8">#N/A</definedName>
    <definedName name="____as9">#N/A</definedName>
    <definedName name="____Aug2005" localSheetId="7">#REF!</definedName>
    <definedName name="____Aug2005" localSheetId="11">#REF!</definedName>
    <definedName name="____Aug2005" localSheetId="6">#REF!</definedName>
    <definedName name="____Aug2005" localSheetId="5">#REF!</definedName>
    <definedName name="____Aug2005" localSheetId="2">#REF!</definedName>
    <definedName name="____Aug2005" localSheetId="4">#REF!</definedName>
    <definedName name="____Aug2005" localSheetId="10">#REF!</definedName>
    <definedName name="____Aug2005" localSheetId="9">#REF!</definedName>
    <definedName name="____Aug2005" localSheetId="8">#REF!</definedName>
    <definedName name="____Aug2005">#REF!</definedName>
    <definedName name="____de1" localSheetId="7">#REF!</definedName>
    <definedName name="____de1" localSheetId="11">#REF!</definedName>
    <definedName name="____de1" localSheetId="6">#REF!</definedName>
    <definedName name="____de1" localSheetId="5">#REF!</definedName>
    <definedName name="____de1" localSheetId="2">#REF!</definedName>
    <definedName name="____de1" localSheetId="4">#REF!</definedName>
    <definedName name="____de1" localSheetId="10">#REF!</definedName>
    <definedName name="____de1" localSheetId="9">#REF!</definedName>
    <definedName name="____de1" localSheetId="8">#REF!</definedName>
    <definedName name="____de1">#REF!</definedName>
    <definedName name="____Dec2005" localSheetId="7">#REF!</definedName>
    <definedName name="____Dec2005" localSheetId="11">#REF!</definedName>
    <definedName name="____Dec2005" localSheetId="6">#REF!</definedName>
    <definedName name="____Dec2005" localSheetId="5">#REF!</definedName>
    <definedName name="____Dec2005" localSheetId="2">#REF!</definedName>
    <definedName name="____Dec2005" localSheetId="4">#REF!</definedName>
    <definedName name="____Dec2005" localSheetId="10">#REF!</definedName>
    <definedName name="____Dec2005" localSheetId="9">#REF!</definedName>
    <definedName name="____Dec2005" localSheetId="8">#REF!</definedName>
    <definedName name="____Dec2005">#REF!</definedName>
    <definedName name="____Feb2005" localSheetId="2">#REF!</definedName>
    <definedName name="____Feb2005">#REF!</definedName>
    <definedName name="____Jan2005" localSheetId="2">#REF!</definedName>
    <definedName name="____Jan2005">#REF!</definedName>
    <definedName name="____Jan2006" localSheetId="2">#REF!</definedName>
    <definedName name="____Jan2006">#REF!</definedName>
    <definedName name="____JE26184" localSheetId="2">#REF!</definedName>
    <definedName name="____JE26184">#REF!</definedName>
    <definedName name="____Jul2005" localSheetId="2">#REF!</definedName>
    <definedName name="____Jul2005">#REF!</definedName>
    <definedName name="____Jun2005" localSheetId="2">#REF!</definedName>
    <definedName name="____Jun2005">#REF!</definedName>
    <definedName name="____Mar2005" localSheetId="2">#REF!</definedName>
    <definedName name="____Mar2005">#REF!</definedName>
    <definedName name="____May2005" localSheetId="2">#REF!</definedName>
    <definedName name="____May2005">#REF!</definedName>
    <definedName name="____May2006" localSheetId="2">#REF!</definedName>
    <definedName name="____May2006">#REF!</definedName>
    <definedName name="____Nov2005" localSheetId="2">#REF!</definedName>
    <definedName name="____Nov2005">#REF!</definedName>
    <definedName name="____OCC02">#N/A</definedName>
    <definedName name="____OCC03">#N/A</definedName>
    <definedName name="____OCC04">#N/A</definedName>
    <definedName name="____OCC05">#N/A</definedName>
    <definedName name="____OCC06">#N/A</definedName>
    <definedName name="____Oct2005" localSheetId="7">#REF!</definedName>
    <definedName name="____Oct2005" localSheetId="11">#REF!</definedName>
    <definedName name="____Oct2005" localSheetId="6">#REF!</definedName>
    <definedName name="____Oct2005" localSheetId="5">#REF!</definedName>
    <definedName name="____Oct2005" localSheetId="2">#REF!</definedName>
    <definedName name="____Oct2005" localSheetId="4">#REF!</definedName>
    <definedName name="____Oct2005" localSheetId="10">#REF!</definedName>
    <definedName name="____Oct2005" localSheetId="9">#REF!</definedName>
    <definedName name="____Oct2005" localSheetId="8">#REF!</definedName>
    <definedName name="____Oct2005">#REF!</definedName>
    <definedName name="____P1" localSheetId="7">#REF!</definedName>
    <definedName name="____P1" localSheetId="11">#REF!</definedName>
    <definedName name="____P1" localSheetId="6">#REF!</definedName>
    <definedName name="____P1" localSheetId="5">#REF!</definedName>
    <definedName name="____P1" localSheetId="2">#REF!</definedName>
    <definedName name="____P1" localSheetId="4">#REF!</definedName>
    <definedName name="____P1" localSheetId="10">#REF!</definedName>
    <definedName name="____P1" localSheetId="9">#REF!</definedName>
    <definedName name="____P1" localSheetId="8">#REF!</definedName>
    <definedName name="____P1">#REF!</definedName>
    <definedName name="____P2" localSheetId="7">#REF!</definedName>
    <definedName name="____P2" localSheetId="11">#REF!</definedName>
    <definedName name="____P2" localSheetId="6">#REF!</definedName>
    <definedName name="____P2" localSheetId="5">#REF!</definedName>
    <definedName name="____P2" localSheetId="2">#REF!</definedName>
    <definedName name="____P2" localSheetId="4">#REF!</definedName>
    <definedName name="____P2" localSheetId="10">#REF!</definedName>
    <definedName name="____P2" localSheetId="9">#REF!</definedName>
    <definedName name="____P2" localSheetId="8">#REF!</definedName>
    <definedName name="____P2">#REF!</definedName>
    <definedName name="____P3" localSheetId="2">#REF!</definedName>
    <definedName name="____P3">#REF!</definedName>
    <definedName name="____Sep2005" localSheetId="2">#REF!</definedName>
    <definedName name="____Sep2005">#REF!</definedName>
    <definedName name="____SFD1" localSheetId="2">#REF!</definedName>
    <definedName name="____SFD1">#REF!</definedName>
    <definedName name="____SFV1" localSheetId="2">#REF!</definedName>
    <definedName name="____SFV1">#REF!</definedName>
    <definedName name="____t3" localSheetId="2">#REF!</definedName>
    <definedName name="____t3">#REF!</definedName>
    <definedName name="____t4" localSheetId="2">#REF!</definedName>
    <definedName name="____t4">#REF!</definedName>
    <definedName name="____WGT02">#N/A</definedName>
    <definedName name="____WGT03">#N/A</definedName>
    <definedName name="____WGT04">#N/A</definedName>
    <definedName name="____WGT05">#N/A</definedName>
    <definedName name="____WGT06">#N/A</definedName>
    <definedName name="____yr200112" localSheetId="7">#REF!</definedName>
    <definedName name="____yr200112" localSheetId="11">#REF!</definedName>
    <definedName name="____yr200112" localSheetId="6">#REF!</definedName>
    <definedName name="____yr200112" localSheetId="5">#REF!</definedName>
    <definedName name="____yr200112" localSheetId="2">#REF!</definedName>
    <definedName name="____yr200112" localSheetId="4">#REF!</definedName>
    <definedName name="____yr200112" localSheetId="10">#REF!</definedName>
    <definedName name="____yr200112" localSheetId="9">#REF!</definedName>
    <definedName name="____yr200112" localSheetId="8">#REF!</definedName>
    <definedName name="____yr200112">#REF!</definedName>
    <definedName name="____yr200212" localSheetId="7">#REF!</definedName>
    <definedName name="____yr200212" localSheetId="11">#REF!</definedName>
    <definedName name="____yr200212" localSheetId="6">#REF!</definedName>
    <definedName name="____yr200212" localSheetId="5">#REF!</definedName>
    <definedName name="____yr200212" localSheetId="2">#REF!</definedName>
    <definedName name="____yr200212" localSheetId="4">#REF!</definedName>
    <definedName name="____yr200212" localSheetId="10">#REF!</definedName>
    <definedName name="____yr200212" localSheetId="9">#REF!</definedName>
    <definedName name="____yr200212" localSheetId="8">#REF!</definedName>
    <definedName name="____yr200212">#REF!</definedName>
    <definedName name="____yr200312" localSheetId="7">#REF!</definedName>
    <definedName name="____yr200312" localSheetId="11">#REF!</definedName>
    <definedName name="____yr200312" localSheetId="6">#REF!</definedName>
    <definedName name="____yr200312" localSheetId="5">#REF!</definedName>
    <definedName name="____yr200312" localSheetId="2">#REF!</definedName>
    <definedName name="____yr200312" localSheetId="4">#REF!</definedName>
    <definedName name="____yr200312" localSheetId="10">#REF!</definedName>
    <definedName name="____yr200312" localSheetId="9">#REF!</definedName>
    <definedName name="____yr200312" localSheetId="8">#REF!</definedName>
    <definedName name="____yr200312">#REF!</definedName>
    <definedName name="____yr200403" localSheetId="2">#REF!</definedName>
    <definedName name="____yr200403">#REF!</definedName>
    <definedName name="____yr200406" localSheetId="2">#REF!</definedName>
    <definedName name="____yr200406">#REF!</definedName>
    <definedName name="____yr200409" localSheetId="2">#REF!</definedName>
    <definedName name="____yr200409">#REF!</definedName>
    <definedName name="____yr200412" localSheetId="2">#REF!</definedName>
    <definedName name="____yr200412">#REF!</definedName>
    <definedName name="___2002_new_Lisa_comparison" localSheetId="2">#REF!</definedName>
    <definedName name="___2002_new_Lisa_comparison">#REF!</definedName>
    <definedName name="___2003_Lisa_s_Comparison_Report" localSheetId="2">#REF!</definedName>
    <definedName name="___2003_Lisa_s_Comparison_Report">#REF!</definedName>
    <definedName name="___2004_CUSIP_" localSheetId="2">#REF!</definedName>
    <definedName name="___2004_CUSIP_">#REF!</definedName>
    <definedName name="___2004_Lisa_s_Comparison_Report" localSheetId="2">#REF!</definedName>
    <definedName name="___2004_Lisa_s_Comparison_Report">#REF!</definedName>
    <definedName name="___2005" localSheetId="2">#REF!</definedName>
    <definedName name="___2005">#REF!</definedName>
    <definedName name="___2006" localSheetId="2">#REF!</definedName>
    <definedName name="___2006">#REF!</definedName>
    <definedName name="___2007_08" localSheetId="2">#REF!</definedName>
    <definedName name="___2007_08">#REF!</definedName>
    <definedName name="___Apr2005" localSheetId="2">#REF!</definedName>
    <definedName name="___Apr2005">#REF!</definedName>
    <definedName name="___as1">#N/A</definedName>
    <definedName name="___as10">#N/A</definedName>
    <definedName name="___as11">#N/A</definedName>
    <definedName name="___as12">#N/A</definedName>
    <definedName name="___as13">#N/A</definedName>
    <definedName name="___as14">#N/A</definedName>
    <definedName name="___as15">#N/A</definedName>
    <definedName name="___as16">#N/A</definedName>
    <definedName name="___as17">#N/A</definedName>
    <definedName name="___as18">#N/A</definedName>
    <definedName name="___as19">#N/A</definedName>
    <definedName name="___as2">#N/A</definedName>
    <definedName name="___as20">#N/A</definedName>
    <definedName name="___as21">#N/A</definedName>
    <definedName name="___as22">#N/A</definedName>
    <definedName name="___as23">#N/A</definedName>
    <definedName name="___as24">#N/A</definedName>
    <definedName name="___as3">#N/A</definedName>
    <definedName name="___as4">#N/A</definedName>
    <definedName name="___as5">#N/A</definedName>
    <definedName name="___as6">#N/A</definedName>
    <definedName name="___as7">#N/A</definedName>
    <definedName name="___as8">#N/A</definedName>
    <definedName name="___as9">#N/A</definedName>
    <definedName name="___Aug2005" localSheetId="7">#REF!</definedName>
    <definedName name="___Aug2005" localSheetId="11">#REF!</definedName>
    <definedName name="___Aug2005" localSheetId="6">#REF!</definedName>
    <definedName name="___Aug2005" localSheetId="5">#REF!</definedName>
    <definedName name="___Aug2005" localSheetId="2">#REF!</definedName>
    <definedName name="___Aug2005" localSheetId="4">#REF!</definedName>
    <definedName name="___Aug2005" localSheetId="10">#REF!</definedName>
    <definedName name="___Aug2005" localSheetId="9">#REF!</definedName>
    <definedName name="___Aug2005" localSheetId="8">#REF!</definedName>
    <definedName name="___Aug2005">#REF!</definedName>
    <definedName name="___ChangeTime" hidden="1">39811.4869791667</definedName>
    <definedName name="___de1" localSheetId="7">#REF!</definedName>
    <definedName name="___de1" localSheetId="11">#REF!</definedName>
    <definedName name="___de1" localSheetId="6">#REF!</definedName>
    <definedName name="___de1" localSheetId="5">#REF!</definedName>
    <definedName name="___de1" localSheetId="2">#REF!</definedName>
    <definedName name="___de1" localSheetId="4">#REF!</definedName>
    <definedName name="___de1" localSheetId="10">#REF!</definedName>
    <definedName name="___de1" localSheetId="9">#REF!</definedName>
    <definedName name="___de1" localSheetId="8">#REF!</definedName>
    <definedName name="___de1">#REF!</definedName>
    <definedName name="___Dec2005" localSheetId="7">#REF!</definedName>
    <definedName name="___Dec2005" localSheetId="11">#REF!</definedName>
    <definedName name="___Dec2005" localSheetId="6">#REF!</definedName>
    <definedName name="___Dec2005" localSheetId="5">#REF!</definedName>
    <definedName name="___Dec2005" localSheetId="2">#REF!</definedName>
    <definedName name="___Dec2005" localSheetId="4">#REF!</definedName>
    <definedName name="___Dec2005" localSheetId="10">#REF!</definedName>
    <definedName name="___Dec2005" localSheetId="9">#REF!</definedName>
    <definedName name="___Dec2005" localSheetId="8">#REF!</definedName>
    <definedName name="___Dec2005">#REF!</definedName>
    <definedName name="___Feb2005" localSheetId="7">#REF!</definedName>
    <definedName name="___Feb2005" localSheetId="11">#REF!</definedName>
    <definedName name="___Feb2005" localSheetId="6">#REF!</definedName>
    <definedName name="___Feb2005" localSheetId="5">#REF!</definedName>
    <definedName name="___Feb2005" localSheetId="2">#REF!</definedName>
    <definedName name="___Feb2005" localSheetId="4">#REF!</definedName>
    <definedName name="___Feb2005" localSheetId="10">#REF!</definedName>
    <definedName name="___Feb2005" localSheetId="9">#REF!</definedName>
    <definedName name="___Feb2005" localSheetId="8">#REF!</definedName>
    <definedName name="___Feb2005">#REF!</definedName>
    <definedName name="___Jan2005" localSheetId="2">#REF!</definedName>
    <definedName name="___Jan2005">#REF!</definedName>
    <definedName name="___Jan2006" localSheetId="2">#REF!</definedName>
    <definedName name="___Jan2006">#REF!</definedName>
    <definedName name="___JE26184" localSheetId="2">#REF!</definedName>
    <definedName name="___JE26184">#REF!</definedName>
    <definedName name="___Jul2005" localSheetId="2">#REF!</definedName>
    <definedName name="___Jul2005">#REF!</definedName>
    <definedName name="___Jun2005" localSheetId="2">#REF!</definedName>
    <definedName name="___Jun2005">#REF!</definedName>
    <definedName name="___Mar2005" localSheetId="2">#REF!</definedName>
    <definedName name="___Mar2005">#REF!</definedName>
    <definedName name="___May2005" localSheetId="2">#REF!</definedName>
    <definedName name="___May2005">#REF!</definedName>
    <definedName name="___May2006" localSheetId="2">#REF!</definedName>
    <definedName name="___May2006">#REF!</definedName>
    <definedName name="___Nov2005" localSheetId="2">#REF!</definedName>
    <definedName name="___Nov2005">#REF!</definedName>
    <definedName name="___OCC02">#N/A</definedName>
    <definedName name="___OCC03">#N/A</definedName>
    <definedName name="___OCC04">#N/A</definedName>
    <definedName name="___OCC05">#N/A</definedName>
    <definedName name="___OCC06">#N/A</definedName>
    <definedName name="___Oct2005" localSheetId="7">#REF!</definedName>
    <definedName name="___Oct2005" localSheetId="11">#REF!</definedName>
    <definedName name="___Oct2005" localSheetId="6">#REF!</definedName>
    <definedName name="___Oct2005" localSheetId="5">#REF!</definedName>
    <definedName name="___Oct2005" localSheetId="2">#REF!</definedName>
    <definedName name="___Oct2005" localSheetId="4">#REF!</definedName>
    <definedName name="___Oct2005" localSheetId="10">#REF!</definedName>
    <definedName name="___Oct2005" localSheetId="9">#REF!</definedName>
    <definedName name="___Oct2005" localSheetId="8">#REF!</definedName>
    <definedName name="___Oct2005">#REF!</definedName>
    <definedName name="___P1" localSheetId="7">#REF!</definedName>
    <definedName name="___P1" localSheetId="11">#REF!</definedName>
    <definedName name="___P1" localSheetId="6">#REF!</definedName>
    <definedName name="___P1" localSheetId="5">#REF!</definedName>
    <definedName name="___P1" localSheetId="2">#REF!</definedName>
    <definedName name="___P1" localSheetId="4">#REF!</definedName>
    <definedName name="___P1" localSheetId="10">#REF!</definedName>
    <definedName name="___P1" localSheetId="9">#REF!</definedName>
    <definedName name="___P1" localSheetId="8">#REF!</definedName>
    <definedName name="___P1">#REF!</definedName>
    <definedName name="___P2" localSheetId="7">#REF!</definedName>
    <definedName name="___P2" localSheetId="11">#REF!</definedName>
    <definedName name="___P2" localSheetId="6">#REF!</definedName>
    <definedName name="___P2" localSheetId="5">#REF!</definedName>
    <definedName name="___P2" localSheetId="2">#REF!</definedName>
    <definedName name="___P2" localSheetId="4">#REF!</definedName>
    <definedName name="___P2" localSheetId="10">#REF!</definedName>
    <definedName name="___P2" localSheetId="9">#REF!</definedName>
    <definedName name="___P2" localSheetId="8">#REF!</definedName>
    <definedName name="___P2">#REF!</definedName>
    <definedName name="___P3" localSheetId="2">#REF!</definedName>
    <definedName name="___P3">#REF!</definedName>
    <definedName name="___Sep2005" localSheetId="2">#REF!</definedName>
    <definedName name="___Sep2005">#REF!</definedName>
    <definedName name="___SFD1" localSheetId="2">#REF!</definedName>
    <definedName name="___SFD1">#REF!</definedName>
    <definedName name="___SFV1" localSheetId="2">#REF!</definedName>
    <definedName name="___SFV1">#REF!</definedName>
    <definedName name="___t3" localSheetId="2">#REF!</definedName>
    <definedName name="___t3">#REF!</definedName>
    <definedName name="___t4" localSheetId="2">#REF!</definedName>
    <definedName name="___t4">#REF!</definedName>
    <definedName name="___WGT02">#N/A</definedName>
    <definedName name="___WGT03">#N/A</definedName>
    <definedName name="___WGT04">#N/A</definedName>
    <definedName name="___WGT05">#N/A</definedName>
    <definedName name="___WGT06">#N/A</definedName>
    <definedName name="___yr200112" localSheetId="7">#REF!</definedName>
    <definedName name="___yr200112" localSheetId="11">#REF!</definedName>
    <definedName name="___yr200112" localSheetId="6">#REF!</definedName>
    <definedName name="___yr200112" localSheetId="5">#REF!</definedName>
    <definedName name="___yr200112" localSheetId="2">#REF!</definedName>
    <definedName name="___yr200112" localSheetId="4">#REF!</definedName>
    <definedName name="___yr200112" localSheetId="10">#REF!</definedName>
    <definedName name="___yr200112" localSheetId="9">#REF!</definedName>
    <definedName name="___yr200112" localSheetId="8">#REF!</definedName>
    <definedName name="___yr200112">#REF!</definedName>
    <definedName name="___yr200212" localSheetId="7">#REF!</definedName>
    <definedName name="___yr200212" localSheetId="11">#REF!</definedName>
    <definedName name="___yr200212" localSheetId="6">#REF!</definedName>
    <definedName name="___yr200212" localSheetId="5">#REF!</definedName>
    <definedName name="___yr200212" localSheetId="2">#REF!</definedName>
    <definedName name="___yr200212" localSheetId="4">#REF!</definedName>
    <definedName name="___yr200212" localSheetId="10">#REF!</definedName>
    <definedName name="___yr200212" localSheetId="9">#REF!</definedName>
    <definedName name="___yr200212" localSheetId="8">#REF!</definedName>
    <definedName name="___yr200212">#REF!</definedName>
    <definedName name="___yr200312" localSheetId="7">#REF!</definedName>
    <definedName name="___yr200312" localSheetId="11">#REF!</definedName>
    <definedName name="___yr200312" localSheetId="6">#REF!</definedName>
    <definedName name="___yr200312" localSheetId="5">#REF!</definedName>
    <definedName name="___yr200312" localSheetId="2">#REF!</definedName>
    <definedName name="___yr200312" localSheetId="4">#REF!</definedName>
    <definedName name="___yr200312" localSheetId="10">#REF!</definedName>
    <definedName name="___yr200312" localSheetId="9">#REF!</definedName>
    <definedName name="___yr200312" localSheetId="8">#REF!</definedName>
    <definedName name="___yr200312">#REF!</definedName>
    <definedName name="___yr200403" localSheetId="2">#REF!</definedName>
    <definedName name="___yr200403">#REF!</definedName>
    <definedName name="___yr200406" localSheetId="2">#REF!</definedName>
    <definedName name="___yr200406">#REF!</definedName>
    <definedName name="___yr200409" localSheetId="2">#REF!</definedName>
    <definedName name="___yr200409">#REF!</definedName>
    <definedName name="___yr200412" localSheetId="2">#REF!</definedName>
    <definedName name="___yr200412">#REF!</definedName>
    <definedName name="__123Graph_A" hidden="1">'[3]Model New'!#REF!</definedName>
    <definedName name="__123Graph_ARATIOS" hidden="1">[4]A!$F$38:$F$74</definedName>
    <definedName name="__123Graph_BRATIOS" hidden="1">[4]A!$H$38:$H$75</definedName>
    <definedName name="__123Graph_XRATIOS" hidden="1">[4]A!$C$38:$C$74</definedName>
    <definedName name="__2_1" localSheetId="7">#REF!</definedName>
    <definedName name="__2_1" localSheetId="11">#REF!</definedName>
    <definedName name="__2_1" localSheetId="6">#REF!</definedName>
    <definedName name="__2_1" localSheetId="5">#REF!</definedName>
    <definedName name="__2_1" localSheetId="2">#REF!</definedName>
    <definedName name="__2_1" localSheetId="4">#REF!</definedName>
    <definedName name="__2_1" localSheetId="10">#REF!</definedName>
    <definedName name="__2_1" localSheetId="9">#REF!</definedName>
    <definedName name="__2_1" localSheetId="8">#REF!</definedName>
    <definedName name="__2_1">#REF!</definedName>
    <definedName name="__2002_new_Lisa_comparison" localSheetId="7">#REF!</definedName>
    <definedName name="__2002_new_Lisa_comparison" localSheetId="11">#REF!</definedName>
    <definedName name="__2002_new_Lisa_comparison" localSheetId="6">#REF!</definedName>
    <definedName name="__2002_new_Lisa_comparison" localSheetId="5">#REF!</definedName>
    <definedName name="__2002_new_Lisa_comparison" localSheetId="2">#REF!</definedName>
    <definedName name="__2002_new_Lisa_comparison" localSheetId="4">#REF!</definedName>
    <definedName name="__2002_new_Lisa_comparison" localSheetId="10">#REF!</definedName>
    <definedName name="__2002_new_Lisa_comparison" localSheetId="9">#REF!</definedName>
    <definedName name="__2002_new_Lisa_comparison" localSheetId="8">#REF!</definedName>
    <definedName name="__2002_new_Lisa_comparison">#REF!</definedName>
    <definedName name="__2003_Lisa_s_Comparison_Report" localSheetId="7">#REF!</definedName>
    <definedName name="__2003_Lisa_s_Comparison_Report" localSheetId="11">#REF!</definedName>
    <definedName name="__2003_Lisa_s_Comparison_Report" localSheetId="6">#REF!</definedName>
    <definedName name="__2003_Lisa_s_Comparison_Report" localSheetId="5">#REF!</definedName>
    <definedName name="__2003_Lisa_s_Comparison_Report" localSheetId="2">#REF!</definedName>
    <definedName name="__2003_Lisa_s_Comparison_Report" localSheetId="4">#REF!</definedName>
    <definedName name="__2003_Lisa_s_Comparison_Report" localSheetId="10">#REF!</definedName>
    <definedName name="__2003_Lisa_s_Comparison_Report" localSheetId="9">#REF!</definedName>
    <definedName name="__2003_Lisa_s_Comparison_Report" localSheetId="8">#REF!</definedName>
    <definedName name="__2003_Lisa_s_Comparison_Report">#REF!</definedName>
    <definedName name="__2004_CUSIP_" localSheetId="2">#REF!</definedName>
    <definedName name="__2004_CUSIP_">#REF!</definedName>
    <definedName name="__2004_Lisa_s_Comparison_Report" localSheetId="2">#REF!</definedName>
    <definedName name="__2004_Lisa_s_Comparison_Report">#REF!</definedName>
    <definedName name="__2005" localSheetId="2">#REF!</definedName>
    <definedName name="__2005">#REF!</definedName>
    <definedName name="__2006" localSheetId="2">#REF!</definedName>
    <definedName name="__2006">#REF!</definedName>
    <definedName name="__2007_08" localSheetId="2">#REF!</definedName>
    <definedName name="__2007_08">#REF!</definedName>
    <definedName name="__3_2002_new_Lisa_comparison" localSheetId="2">#REF!</definedName>
    <definedName name="__3_2002_new_Lisa_comparison">#REF!</definedName>
    <definedName name="__4_2003_Lisa_s_Comparison_Report" localSheetId="2">#REF!</definedName>
    <definedName name="__4_2003_Lisa_s_Comparison_Report">#REF!</definedName>
    <definedName name="__7_2004_CUSIP_" localSheetId="2">#REF!</definedName>
    <definedName name="__7_2004_CUSIP_">#REF!</definedName>
    <definedName name="__8_2004_Lisa_s_Comparison_Report" localSheetId="2">#REF!</definedName>
    <definedName name="__8_2004_Lisa_s_Comparison_Report">#REF!</definedName>
    <definedName name="__Apr2005" localSheetId="2">#REF!</definedName>
    <definedName name="__Apr2005">#REF!</definedName>
    <definedName name="__as1">[1]data!#REF!</definedName>
    <definedName name="__as10">[1]rating!#REF!</definedName>
    <definedName name="__as11">[1]rating!#REF!</definedName>
    <definedName name="__as12">[1]data!#REF!</definedName>
    <definedName name="__as13">[1]data!#REF!</definedName>
    <definedName name="__as14">[1]subdata_Table7!$D$2:$K$27</definedName>
    <definedName name="__as15">[1]subdata_Table7!$D$2:$K$27</definedName>
    <definedName name="__as16">[1]data!#REF!</definedName>
    <definedName name="__as17">[1]rating!$H$4:$K$32</definedName>
    <definedName name="__as18">[1]rating!#REF!</definedName>
    <definedName name="__as19">[1]rating!#REF!</definedName>
    <definedName name="__as2">[1]rating!$H$4:$K$32</definedName>
    <definedName name="__as20">[1]data!#REF!</definedName>
    <definedName name="__as21">[1]rating!#REF!</definedName>
    <definedName name="__as22">[1]data!#REF!</definedName>
    <definedName name="__as23">[1]subdata_Table7!$D$2:$K$27</definedName>
    <definedName name="__as24">[1]rating!#REF!</definedName>
    <definedName name="__as3">[1]subdata_Table7!$D$2:$K$27</definedName>
    <definedName name="__as4">[1]data!#REF!</definedName>
    <definedName name="__as5">[1]data!#REF!</definedName>
    <definedName name="__as6">[1]rating!$H$4:$K$32</definedName>
    <definedName name="__as7">[1]rating!$H$4:$K$32</definedName>
    <definedName name="__as8">[1]rating!#REF!</definedName>
    <definedName name="__as9">[1]rating!#REF!</definedName>
    <definedName name="__Aug2005" localSheetId="7">#REF!</definedName>
    <definedName name="__Aug2005" localSheetId="11">#REF!</definedName>
    <definedName name="__Aug2005" localSheetId="6">#REF!</definedName>
    <definedName name="__Aug2005" localSheetId="5">#REF!</definedName>
    <definedName name="__Aug2005" localSheetId="2">#REF!</definedName>
    <definedName name="__Aug2005" localSheetId="4">#REF!</definedName>
    <definedName name="__Aug2005" localSheetId="10">#REF!</definedName>
    <definedName name="__Aug2005" localSheetId="9">#REF!</definedName>
    <definedName name="__Aug2005" localSheetId="8">#REF!</definedName>
    <definedName name="__Aug2005">#REF!</definedName>
    <definedName name="__de1" localSheetId="7">#REF!</definedName>
    <definedName name="__de1" localSheetId="11">#REF!</definedName>
    <definedName name="__de1" localSheetId="6">#REF!</definedName>
    <definedName name="__de1" localSheetId="5">#REF!</definedName>
    <definedName name="__de1" localSheetId="2">#REF!</definedName>
    <definedName name="__de1" localSheetId="4">#REF!</definedName>
    <definedName name="__de1" localSheetId="10">#REF!</definedName>
    <definedName name="__de1" localSheetId="9">#REF!</definedName>
    <definedName name="__de1" localSheetId="8">#REF!</definedName>
    <definedName name="__de1">#REF!</definedName>
    <definedName name="__Dec2005" localSheetId="7">#REF!</definedName>
    <definedName name="__Dec2005" localSheetId="11">#REF!</definedName>
    <definedName name="__Dec2005" localSheetId="6">#REF!</definedName>
    <definedName name="__Dec2005" localSheetId="5">#REF!</definedName>
    <definedName name="__Dec2005" localSheetId="2">#REF!</definedName>
    <definedName name="__Dec2005" localSheetId="4">#REF!</definedName>
    <definedName name="__Dec2005" localSheetId="10">#REF!</definedName>
    <definedName name="__Dec2005" localSheetId="9">#REF!</definedName>
    <definedName name="__Dec2005" localSheetId="8">#REF!</definedName>
    <definedName name="__Dec2005">#REF!</definedName>
    <definedName name="__Feb2005" localSheetId="2">#REF!</definedName>
    <definedName name="__Feb2005">#REF!</definedName>
    <definedName name="__Jan2005" localSheetId="2">#REF!</definedName>
    <definedName name="__Jan2005">#REF!</definedName>
    <definedName name="__Jan2006" localSheetId="2">#REF!</definedName>
    <definedName name="__Jan2006">#REF!</definedName>
    <definedName name="__JE26184" localSheetId="2">#REF!</definedName>
    <definedName name="__JE26184">#REF!</definedName>
    <definedName name="__Jul2005" localSheetId="2">#REF!</definedName>
    <definedName name="__Jul2005">#REF!</definedName>
    <definedName name="__Jun2005" localSheetId="2">#REF!</definedName>
    <definedName name="__Jun2005">#REF!</definedName>
    <definedName name="__Mar2005" localSheetId="2">#REF!</definedName>
    <definedName name="__Mar2005">#REF!</definedName>
    <definedName name="__May2005" localSheetId="2">#REF!</definedName>
    <definedName name="__May2005">#REF!</definedName>
    <definedName name="__May2006" localSheetId="2">#REF!</definedName>
    <definedName name="__May2006">#REF!</definedName>
    <definedName name="__Nov2005" localSheetId="2">#REF!</definedName>
    <definedName name="__Nov2005">#REF!</definedName>
    <definedName name="__OCC02" localSheetId="2">#REF!</definedName>
    <definedName name="__OCC02">#REF!</definedName>
    <definedName name="__OCC03" localSheetId="2">#REF!</definedName>
    <definedName name="__OCC03">#REF!</definedName>
    <definedName name="__OCC04" localSheetId="2">#REF!</definedName>
    <definedName name="__OCC04">#REF!</definedName>
    <definedName name="__OCC05" localSheetId="2">#REF!</definedName>
    <definedName name="__OCC05">#REF!</definedName>
    <definedName name="__OCC06" localSheetId="2">#REF!</definedName>
    <definedName name="__OCC06">#REF!</definedName>
    <definedName name="__Oct2005" localSheetId="2">#REF!</definedName>
    <definedName name="__Oct2005">#REF!</definedName>
    <definedName name="__P1" localSheetId="2">#REF!</definedName>
    <definedName name="__P1">#REF!</definedName>
    <definedName name="__P2" localSheetId="2">#REF!</definedName>
    <definedName name="__P2">#REF!</definedName>
    <definedName name="__P3" localSheetId="2">#REF!</definedName>
    <definedName name="__P3">#REF!</definedName>
    <definedName name="__Sep2005" localSheetId="2">#REF!</definedName>
    <definedName name="__Sep2005">#REF!</definedName>
    <definedName name="__SFD1" localSheetId="2">#REF!</definedName>
    <definedName name="__SFD1">#REF!</definedName>
    <definedName name="__SFV1" localSheetId="2">#REF!</definedName>
    <definedName name="__SFV1">#REF!</definedName>
    <definedName name="__t3" localSheetId="2">#REF!</definedName>
    <definedName name="__t3">#REF!</definedName>
    <definedName name="__t4" localSheetId="2">#REF!</definedName>
    <definedName name="__t4">#REF!</definedName>
    <definedName name="__v2" localSheetId="7">'AUG 2023'!__v2</definedName>
    <definedName name="__v2" localSheetId="11">'DEC 2023'!__v2</definedName>
    <definedName name="__v2" localSheetId="6">'JUL 2023'!__v2</definedName>
    <definedName name="__v2" localSheetId="5">'JUN 2023'!__v2</definedName>
    <definedName name="__v2" localSheetId="2">'MAR 2023'!__v2</definedName>
    <definedName name="__v2" localSheetId="4">'MAY 2023'!__v2</definedName>
    <definedName name="__v2" localSheetId="10">'NOV 2023'!__v2</definedName>
    <definedName name="__v2" localSheetId="9">'OCT 2023'!__v2</definedName>
    <definedName name="__v2" localSheetId="8">'SEP 2023'!__v2</definedName>
    <definedName name="__v2">[0]!__v2</definedName>
    <definedName name="__WGT02" localSheetId="7">#REF!</definedName>
    <definedName name="__WGT02" localSheetId="11">#REF!</definedName>
    <definedName name="__WGT02" localSheetId="6">#REF!</definedName>
    <definedName name="__WGT02" localSheetId="5">#REF!</definedName>
    <definedName name="__WGT02" localSheetId="2">#REF!</definedName>
    <definedName name="__WGT02" localSheetId="4">#REF!</definedName>
    <definedName name="__WGT02" localSheetId="10">#REF!</definedName>
    <definedName name="__WGT02" localSheetId="9">#REF!</definedName>
    <definedName name="__WGT02" localSheetId="8">#REF!</definedName>
    <definedName name="__WGT02">#REF!</definedName>
    <definedName name="__WGT03" localSheetId="7">#REF!</definedName>
    <definedName name="__WGT03" localSheetId="11">#REF!</definedName>
    <definedName name="__WGT03" localSheetId="6">#REF!</definedName>
    <definedName name="__WGT03" localSheetId="5">#REF!</definedName>
    <definedName name="__WGT03" localSheetId="2">#REF!</definedName>
    <definedName name="__WGT03" localSheetId="4">#REF!</definedName>
    <definedName name="__WGT03" localSheetId="10">#REF!</definedName>
    <definedName name="__WGT03" localSheetId="9">#REF!</definedName>
    <definedName name="__WGT03" localSheetId="8">#REF!</definedName>
    <definedName name="__WGT03">#REF!</definedName>
    <definedName name="__WGT04" localSheetId="7">#REF!</definedName>
    <definedName name="__WGT04" localSheetId="11">#REF!</definedName>
    <definedName name="__WGT04" localSheetId="6">#REF!</definedName>
    <definedName name="__WGT04" localSheetId="5">#REF!</definedName>
    <definedName name="__WGT04" localSheetId="2">#REF!</definedName>
    <definedName name="__WGT04" localSheetId="4">#REF!</definedName>
    <definedName name="__WGT04" localSheetId="10">#REF!</definedName>
    <definedName name="__WGT04" localSheetId="9">#REF!</definedName>
    <definedName name="__WGT04" localSheetId="8">#REF!</definedName>
    <definedName name="__WGT04">#REF!</definedName>
    <definedName name="__WGT05" localSheetId="2">#REF!</definedName>
    <definedName name="__WGT05">#REF!</definedName>
    <definedName name="__WGT06" localSheetId="2">#REF!</definedName>
    <definedName name="__WGT06">#REF!</definedName>
    <definedName name="__yr200112" localSheetId="2">#REF!</definedName>
    <definedName name="__yr200112">#REF!</definedName>
    <definedName name="__yr200212" localSheetId="2">#REF!</definedName>
    <definedName name="__yr200212">#REF!</definedName>
    <definedName name="__yr200312" localSheetId="2">#REF!</definedName>
    <definedName name="__yr200312">#REF!</definedName>
    <definedName name="__yr200403" localSheetId="2">#REF!</definedName>
    <definedName name="__yr200403">#REF!</definedName>
    <definedName name="__yr200406" localSheetId="2">#REF!</definedName>
    <definedName name="__yr200406">#REF!</definedName>
    <definedName name="__yr200409" localSheetId="2">#REF!</definedName>
    <definedName name="__yr200409">#REF!</definedName>
    <definedName name="__yr200412" localSheetId="2">#REF!</definedName>
    <definedName name="__yr200412">#REF!</definedName>
    <definedName name="_1">[1]subdata_Table7!$D$2:$K$27</definedName>
    <definedName name="_1__123Graph_XCHART_1" hidden="1">[5]A!$C$38:$C$46</definedName>
    <definedName name="_1_2002_PREM_PRICE_2">[6]database_Table_9!$A$3:$I$3</definedName>
    <definedName name="_1_A2_6_0">"repline_data"</definedName>
    <definedName name="_10_2004_Lisa_s_Comparison_Report" localSheetId="7">#REF!</definedName>
    <definedName name="_10_2004_Lisa_s_Comparison_Report" localSheetId="11">#REF!</definedName>
    <definedName name="_10_2004_Lisa_s_Comparison_Report" localSheetId="6">#REF!</definedName>
    <definedName name="_10_2004_Lisa_s_Comparison_Report" localSheetId="5">#REF!</definedName>
    <definedName name="_10_2004_Lisa_s_Comparison_Report" localSheetId="2">#REF!</definedName>
    <definedName name="_10_2004_Lisa_s_Comparison_Report" localSheetId="4">#REF!</definedName>
    <definedName name="_10_2004_Lisa_s_Comparison_Report" localSheetId="10">#REF!</definedName>
    <definedName name="_10_2004_Lisa_s_Comparison_Report" localSheetId="9">#REF!</definedName>
    <definedName name="_10_2004_Lisa_s_Comparison_Report" localSheetId="8">#REF!</definedName>
    <definedName name="_10_2004_Lisa_s_Comparison_Report">#REF!</definedName>
    <definedName name="_10_2005" localSheetId="7">#REF!</definedName>
    <definedName name="_10_2005" localSheetId="11">#REF!</definedName>
    <definedName name="_10_2005" localSheetId="6">#REF!</definedName>
    <definedName name="_10_2005" localSheetId="5">#REF!</definedName>
    <definedName name="_10_2005" localSheetId="2">#REF!</definedName>
    <definedName name="_10_2005" localSheetId="4">#REF!</definedName>
    <definedName name="_10_2005" localSheetId="10">#REF!</definedName>
    <definedName name="_10_2005" localSheetId="9">#REF!</definedName>
    <definedName name="_10_2005" localSheetId="8">#REF!</definedName>
    <definedName name="_10_2005">#REF!</definedName>
    <definedName name="_10_2006" localSheetId="7">#REF!</definedName>
    <definedName name="_10_2006" localSheetId="11">#REF!</definedName>
    <definedName name="_10_2006" localSheetId="6">#REF!</definedName>
    <definedName name="_10_2006" localSheetId="5">#REF!</definedName>
    <definedName name="_10_2006" localSheetId="2">#REF!</definedName>
    <definedName name="_10_2006" localSheetId="4">#REF!</definedName>
    <definedName name="_10_2006" localSheetId="10">#REF!</definedName>
    <definedName name="_10_2006" localSheetId="9">#REF!</definedName>
    <definedName name="_10_2006" localSheetId="8">#REF!</definedName>
    <definedName name="_10_2006">#REF!</definedName>
    <definedName name="_100" localSheetId="7">[1]data!#REF!</definedName>
    <definedName name="_100" localSheetId="11">[1]data!#REF!</definedName>
    <definedName name="_100" localSheetId="6">[1]data!#REF!</definedName>
    <definedName name="_100" localSheetId="5">[1]data!#REF!</definedName>
    <definedName name="_100" localSheetId="4">[1]data!#REF!</definedName>
    <definedName name="_100" localSheetId="10">[1]data!#REF!</definedName>
    <definedName name="_100" localSheetId="9">[1]data!#REF!</definedName>
    <definedName name="_100" localSheetId="8">[1]data!#REF!</definedName>
    <definedName name="_100">[1]data!#REF!</definedName>
    <definedName name="_1000" localSheetId="7">[1]data!#REF!</definedName>
    <definedName name="_1000" localSheetId="11">[1]data!#REF!</definedName>
    <definedName name="_1000" localSheetId="6">[1]data!#REF!</definedName>
    <definedName name="_1000" localSheetId="5">[1]data!#REF!</definedName>
    <definedName name="_1000" localSheetId="4">[1]data!#REF!</definedName>
    <definedName name="_1000" localSheetId="10">[1]data!#REF!</definedName>
    <definedName name="_1000" localSheetId="9">[1]data!#REF!</definedName>
    <definedName name="_1000" localSheetId="8">[1]data!#REF!</definedName>
    <definedName name="_1000">[1]data!#REF!</definedName>
    <definedName name="_10K_Cover_Page">"sectionname"</definedName>
    <definedName name="_11_2007_08" localSheetId="7">#REF!</definedName>
    <definedName name="_11_2007_08" localSheetId="11">#REF!</definedName>
    <definedName name="_11_2007_08" localSheetId="6">#REF!</definedName>
    <definedName name="_11_2007_08" localSheetId="5">#REF!</definedName>
    <definedName name="_11_2007_08" localSheetId="2">#REF!</definedName>
    <definedName name="_11_2007_08" localSheetId="4">#REF!</definedName>
    <definedName name="_11_2007_08" localSheetId="10">#REF!</definedName>
    <definedName name="_11_2007_08" localSheetId="9">#REF!</definedName>
    <definedName name="_11_2007_08" localSheetId="8">#REF!</definedName>
    <definedName name="_11_2007_08">#REF!</definedName>
    <definedName name="_12_2006" localSheetId="7">#REF!</definedName>
    <definedName name="_12_2006" localSheetId="11">#REF!</definedName>
    <definedName name="_12_2006" localSheetId="6">#REF!</definedName>
    <definedName name="_12_2006" localSheetId="5">#REF!</definedName>
    <definedName name="_12_2006" localSheetId="2">#REF!</definedName>
    <definedName name="_12_2006" localSheetId="4">#REF!</definedName>
    <definedName name="_12_2006" localSheetId="10">#REF!</definedName>
    <definedName name="_12_2006" localSheetId="9">#REF!</definedName>
    <definedName name="_12_2006" localSheetId="8">#REF!</definedName>
    <definedName name="_12_2006">#REF!</definedName>
    <definedName name="_12_28_04" localSheetId="7">#REF!</definedName>
    <definedName name="_12_28_04" localSheetId="11">#REF!</definedName>
    <definedName name="_12_28_04" localSheetId="6">#REF!</definedName>
    <definedName name="_12_28_04" localSheetId="5">#REF!</definedName>
    <definedName name="_12_28_04" localSheetId="2">#REF!</definedName>
    <definedName name="_12_28_04" localSheetId="4">#REF!</definedName>
    <definedName name="_12_28_04" localSheetId="10">#REF!</definedName>
    <definedName name="_12_28_04" localSheetId="9">#REF!</definedName>
    <definedName name="_12_28_04" localSheetId="8">#REF!</definedName>
    <definedName name="_12_28_04">#REF!</definedName>
    <definedName name="_13_2005" localSheetId="2">#REF!</definedName>
    <definedName name="_13_2005">#REF!</definedName>
    <definedName name="_16_2006" localSheetId="2">#REF!</definedName>
    <definedName name="_16_2006">#REF!</definedName>
    <definedName name="_168036" localSheetId="2">#REF!</definedName>
    <definedName name="_168036">#REF!</definedName>
    <definedName name="_17_2007_08" localSheetId="2">#REF!</definedName>
    <definedName name="_17_2007_08">#REF!</definedName>
    <definedName name="_1STMDDATA" localSheetId="2">#REF!</definedName>
    <definedName name="_1STMDDATA">#REF!</definedName>
    <definedName name="_2_1" localSheetId="2">#REF!</definedName>
    <definedName name="_2_1">#REF!</definedName>
    <definedName name="_200">[1]rating!$H$4:$K$32</definedName>
    <definedName name="_2000">[1]rating!$H$4:$K$32</definedName>
    <definedName name="_2002_new_Lisa_comparison" localSheetId="7">#REF!</definedName>
    <definedName name="_2002_new_Lisa_comparison" localSheetId="11">#REF!</definedName>
    <definedName name="_2002_new_Lisa_comparison" localSheetId="6">#REF!</definedName>
    <definedName name="_2002_new_Lisa_comparison" localSheetId="5">#REF!</definedName>
    <definedName name="_2002_new_Lisa_comparison" localSheetId="2">#REF!</definedName>
    <definedName name="_2002_new_Lisa_comparison" localSheetId="4">#REF!</definedName>
    <definedName name="_2002_new_Lisa_comparison" localSheetId="10">#REF!</definedName>
    <definedName name="_2002_new_Lisa_comparison" localSheetId="9">#REF!</definedName>
    <definedName name="_2002_new_Lisa_comparison" localSheetId="8">#REF!</definedName>
    <definedName name="_2002_new_Lisa_comparison">#REF!</definedName>
    <definedName name="_2003_Lisa_s_Comparison_Report" localSheetId="7">#REF!</definedName>
    <definedName name="_2003_Lisa_s_Comparison_Report" localSheetId="11">#REF!</definedName>
    <definedName name="_2003_Lisa_s_Comparison_Report" localSheetId="6">#REF!</definedName>
    <definedName name="_2003_Lisa_s_Comparison_Report" localSheetId="5">#REF!</definedName>
    <definedName name="_2003_Lisa_s_Comparison_Report" localSheetId="2">#REF!</definedName>
    <definedName name="_2003_Lisa_s_Comparison_Report" localSheetId="4">#REF!</definedName>
    <definedName name="_2003_Lisa_s_Comparison_Report" localSheetId="10">#REF!</definedName>
    <definedName name="_2003_Lisa_s_Comparison_Report" localSheetId="9">#REF!</definedName>
    <definedName name="_2003_Lisa_s_Comparison_Report" localSheetId="8">#REF!</definedName>
    <definedName name="_2003_Lisa_s_Comparison_Report">#REF!</definedName>
    <definedName name="_2004_CUSIP_" localSheetId="7">#REF!</definedName>
    <definedName name="_2004_CUSIP_" localSheetId="11">#REF!</definedName>
    <definedName name="_2004_CUSIP_" localSheetId="6">#REF!</definedName>
    <definedName name="_2004_CUSIP_" localSheetId="5">#REF!</definedName>
    <definedName name="_2004_CUSIP_" localSheetId="2">#REF!</definedName>
    <definedName name="_2004_CUSIP_" localSheetId="4">#REF!</definedName>
    <definedName name="_2004_CUSIP_" localSheetId="10">#REF!</definedName>
    <definedName name="_2004_CUSIP_" localSheetId="9">#REF!</definedName>
    <definedName name="_2004_CUSIP_" localSheetId="8">#REF!</definedName>
    <definedName name="_2004_CUSIP_">#REF!</definedName>
    <definedName name="_2004_Lisa_s_Comparison_Report" localSheetId="2">#REF!</definedName>
    <definedName name="_2004_Lisa_s_Comparison_Report">#REF!</definedName>
    <definedName name="_2005" localSheetId="2">#REF!</definedName>
    <definedName name="_2005">#REF!</definedName>
    <definedName name="_2006" localSheetId="2">#REF!</definedName>
    <definedName name="_2006">#REF!</definedName>
    <definedName name="_2007_08" localSheetId="2">#REF!</definedName>
    <definedName name="_2007_08">#REF!</definedName>
    <definedName name="_2007Q1">'[7]4.2 Q2 GL '!#REF!</definedName>
    <definedName name="_241_99" localSheetId="7">#REF!</definedName>
    <definedName name="_241_99" localSheetId="11">#REF!</definedName>
    <definedName name="_241_99" localSheetId="6">#REF!</definedName>
    <definedName name="_241_99" localSheetId="5">#REF!</definedName>
    <definedName name="_241_99" localSheetId="2">#REF!</definedName>
    <definedName name="_241_99" localSheetId="4">#REF!</definedName>
    <definedName name="_241_99" localSheetId="10">#REF!</definedName>
    <definedName name="_241_99" localSheetId="9">#REF!</definedName>
    <definedName name="_241_99" localSheetId="8">#REF!</definedName>
    <definedName name="_241_99">#REF!</definedName>
    <definedName name="_2Qry_Reconcile_Account_Category" localSheetId="7">#REF!</definedName>
    <definedName name="_2Qry_Reconcile_Account_Category" localSheetId="11">#REF!</definedName>
    <definedName name="_2Qry_Reconcile_Account_Category" localSheetId="6">#REF!</definedName>
    <definedName name="_2Qry_Reconcile_Account_Category" localSheetId="5">#REF!</definedName>
    <definedName name="_2Qry_Reconcile_Account_Category" localSheetId="2">#REF!</definedName>
    <definedName name="_2Qry_Reconcile_Account_Category" localSheetId="4">#REF!</definedName>
    <definedName name="_2Qry_Reconcile_Account_Category" localSheetId="10">#REF!</definedName>
    <definedName name="_2Qry_Reconcile_Account_Category" localSheetId="9">#REF!</definedName>
    <definedName name="_2Qry_Reconcile_Account_Category" localSheetId="8">#REF!</definedName>
    <definedName name="_2Qry_Reconcile_Account_Category">#REF!</definedName>
    <definedName name="_3_1" localSheetId="7">#REF!</definedName>
    <definedName name="_3_1" localSheetId="11">#REF!</definedName>
    <definedName name="_3_1" localSheetId="6">#REF!</definedName>
    <definedName name="_3_1" localSheetId="5">#REF!</definedName>
    <definedName name="_3_1" localSheetId="2">#REF!</definedName>
    <definedName name="_3_1" localSheetId="4">#REF!</definedName>
    <definedName name="_3_1" localSheetId="10">#REF!</definedName>
    <definedName name="_3_1" localSheetId="9">#REF!</definedName>
    <definedName name="_3_1" localSheetId="8">#REF!</definedName>
    <definedName name="_3_1">#REF!</definedName>
    <definedName name="_3_2002_new_Lisa_comparison" localSheetId="2">#REF!</definedName>
    <definedName name="_3_2002_new_Lisa_comparison">#REF!</definedName>
    <definedName name="_300">[1]rating!#REF!</definedName>
    <definedName name="_3000">[1]rating!#REF!</definedName>
    <definedName name="_313586C64" localSheetId="7">#REF!</definedName>
    <definedName name="_313586C64" localSheetId="11">#REF!</definedName>
    <definedName name="_313586C64" localSheetId="6">#REF!</definedName>
    <definedName name="_313586C64" localSheetId="5">#REF!</definedName>
    <definedName name="_313586C64" localSheetId="2">#REF!</definedName>
    <definedName name="_313586C64" localSheetId="4">#REF!</definedName>
    <definedName name="_313586C64" localSheetId="10">#REF!</definedName>
    <definedName name="_313586C64" localSheetId="9">#REF!</definedName>
    <definedName name="_313586C64" localSheetId="8">#REF!</definedName>
    <definedName name="_313586C64">#REF!</definedName>
    <definedName name="_4_1" localSheetId="7">#REF!</definedName>
    <definedName name="_4_1" localSheetId="11">#REF!</definedName>
    <definedName name="_4_1" localSheetId="6">#REF!</definedName>
    <definedName name="_4_1" localSheetId="5">#REF!</definedName>
    <definedName name="_4_1" localSheetId="2">#REF!</definedName>
    <definedName name="_4_1" localSheetId="4">#REF!</definedName>
    <definedName name="_4_1" localSheetId="10">#REF!</definedName>
    <definedName name="_4_1" localSheetId="9">#REF!</definedName>
    <definedName name="_4_1" localSheetId="8">#REF!</definedName>
    <definedName name="_4_1">#REF!</definedName>
    <definedName name="_4_1_2010" localSheetId="7">#REF!</definedName>
    <definedName name="_4_1_2010" localSheetId="11">#REF!</definedName>
    <definedName name="_4_1_2010" localSheetId="6">#REF!</definedName>
    <definedName name="_4_1_2010" localSheetId="5">#REF!</definedName>
    <definedName name="_4_1_2010" localSheetId="2">#REF!</definedName>
    <definedName name="_4_1_2010" localSheetId="4">#REF!</definedName>
    <definedName name="_4_1_2010" localSheetId="10">#REF!</definedName>
    <definedName name="_4_1_2010" localSheetId="9">#REF!</definedName>
    <definedName name="_4_1_2010" localSheetId="8">#REF!</definedName>
    <definedName name="_4_1_2010">#REF!</definedName>
    <definedName name="_4_2002_new_Lisa_comparison" localSheetId="2">#REF!</definedName>
    <definedName name="_4_2002_new_Lisa_comparison">#REF!</definedName>
    <definedName name="_4_2003_Lisa_s_Comparison_Report" localSheetId="2">#REF!</definedName>
    <definedName name="_4_2003_Lisa_s_Comparison_Report">#REF!</definedName>
    <definedName name="_400">[1]rating!#REF!</definedName>
    <definedName name="_4000">[1]rating!#REF!</definedName>
    <definedName name="_5_2002_new_Lisa_comparison" localSheetId="7">#REF!</definedName>
    <definedName name="_5_2002_new_Lisa_comparison" localSheetId="11">#REF!</definedName>
    <definedName name="_5_2002_new_Lisa_comparison" localSheetId="6">#REF!</definedName>
    <definedName name="_5_2002_new_Lisa_comparison" localSheetId="5">#REF!</definedName>
    <definedName name="_5_2002_new_Lisa_comparison" localSheetId="2">#REF!</definedName>
    <definedName name="_5_2002_new_Lisa_comparison" localSheetId="4">#REF!</definedName>
    <definedName name="_5_2002_new_Lisa_comparison" localSheetId="10">#REF!</definedName>
    <definedName name="_5_2002_new_Lisa_comparison" localSheetId="9">#REF!</definedName>
    <definedName name="_5_2002_new_Lisa_comparison" localSheetId="8">#REF!</definedName>
    <definedName name="_5_2002_new_Lisa_comparison">#REF!</definedName>
    <definedName name="_5_2003_Lisa_s_Comparison_Report" localSheetId="7">#REF!</definedName>
    <definedName name="_5_2003_Lisa_s_Comparison_Report" localSheetId="11">#REF!</definedName>
    <definedName name="_5_2003_Lisa_s_Comparison_Report" localSheetId="6">#REF!</definedName>
    <definedName name="_5_2003_Lisa_s_Comparison_Report" localSheetId="5">#REF!</definedName>
    <definedName name="_5_2003_Lisa_s_Comparison_Report" localSheetId="2">#REF!</definedName>
    <definedName name="_5_2003_Lisa_s_Comparison_Report" localSheetId="4">#REF!</definedName>
    <definedName name="_5_2003_Lisa_s_Comparison_Report" localSheetId="10">#REF!</definedName>
    <definedName name="_5_2003_Lisa_s_Comparison_Report" localSheetId="9">#REF!</definedName>
    <definedName name="_5_2003_Lisa_s_Comparison_Report" localSheetId="8">#REF!</definedName>
    <definedName name="_5_2003_Lisa_s_Comparison_Report">#REF!</definedName>
    <definedName name="_5_2004_CUSIP_" localSheetId="7">#REF!</definedName>
    <definedName name="_5_2004_CUSIP_" localSheetId="11">#REF!</definedName>
    <definedName name="_5_2004_CUSIP_" localSheetId="6">#REF!</definedName>
    <definedName name="_5_2004_CUSIP_" localSheetId="5">#REF!</definedName>
    <definedName name="_5_2004_CUSIP_" localSheetId="2">#REF!</definedName>
    <definedName name="_5_2004_CUSIP_" localSheetId="4">#REF!</definedName>
    <definedName name="_5_2004_CUSIP_" localSheetId="10">#REF!</definedName>
    <definedName name="_5_2004_CUSIP_" localSheetId="9">#REF!</definedName>
    <definedName name="_5_2004_CUSIP_" localSheetId="8">#REF!</definedName>
    <definedName name="_5_2004_CUSIP_">#REF!</definedName>
    <definedName name="_500" localSheetId="7">[1]data!#REF!</definedName>
    <definedName name="_500" localSheetId="11">[1]data!#REF!</definedName>
    <definedName name="_500" localSheetId="6">[1]data!#REF!</definedName>
    <definedName name="_500" localSheetId="5">[1]data!#REF!</definedName>
    <definedName name="_500" localSheetId="4">[1]data!#REF!</definedName>
    <definedName name="_500" localSheetId="10">[1]data!#REF!</definedName>
    <definedName name="_500" localSheetId="9">[1]data!#REF!</definedName>
    <definedName name="_500" localSheetId="8">[1]data!#REF!</definedName>
    <definedName name="_500">[1]data!#REF!</definedName>
    <definedName name="_5000" localSheetId="7">[1]data!#REF!</definedName>
    <definedName name="_5000" localSheetId="11">[1]data!#REF!</definedName>
    <definedName name="_5000" localSheetId="6">[1]data!#REF!</definedName>
    <definedName name="_5000" localSheetId="5">[1]data!#REF!</definedName>
    <definedName name="_5000" localSheetId="4">[1]data!#REF!</definedName>
    <definedName name="_5000" localSheetId="10">[1]data!#REF!</definedName>
    <definedName name="_5000" localSheetId="9">[1]data!#REF!</definedName>
    <definedName name="_5000" localSheetId="8">[1]data!#REF!</definedName>
    <definedName name="_5000">[1]data!#REF!</definedName>
    <definedName name="_6_2003_Lisa_s_Comparison_Report" localSheetId="7">#REF!</definedName>
    <definedName name="_6_2003_Lisa_s_Comparison_Report" localSheetId="11">#REF!</definedName>
    <definedName name="_6_2003_Lisa_s_Comparison_Report" localSheetId="6">#REF!</definedName>
    <definedName name="_6_2003_Lisa_s_Comparison_Report" localSheetId="5">#REF!</definedName>
    <definedName name="_6_2003_Lisa_s_Comparison_Report" localSheetId="2">#REF!</definedName>
    <definedName name="_6_2003_Lisa_s_Comparison_Report" localSheetId="4">#REF!</definedName>
    <definedName name="_6_2003_Lisa_s_Comparison_Report" localSheetId="10">#REF!</definedName>
    <definedName name="_6_2003_Lisa_s_Comparison_Report" localSheetId="9">#REF!</definedName>
    <definedName name="_6_2003_Lisa_s_Comparison_Report" localSheetId="8">#REF!</definedName>
    <definedName name="_6_2003_Lisa_s_Comparison_Report">#REF!</definedName>
    <definedName name="_6_2004_Lisa_s_Comparison_Report" localSheetId="7">#REF!</definedName>
    <definedName name="_6_2004_Lisa_s_Comparison_Report" localSheetId="11">#REF!</definedName>
    <definedName name="_6_2004_Lisa_s_Comparison_Report" localSheetId="6">#REF!</definedName>
    <definedName name="_6_2004_Lisa_s_Comparison_Report" localSheetId="5">#REF!</definedName>
    <definedName name="_6_2004_Lisa_s_Comparison_Report" localSheetId="2">#REF!</definedName>
    <definedName name="_6_2004_Lisa_s_Comparison_Report" localSheetId="4">#REF!</definedName>
    <definedName name="_6_2004_Lisa_s_Comparison_Report" localSheetId="10">#REF!</definedName>
    <definedName name="_6_2004_Lisa_s_Comparison_Report" localSheetId="9">#REF!</definedName>
    <definedName name="_6_2004_Lisa_s_Comparison_Report" localSheetId="8">#REF!</definedName>
    <definedName name="_6_2004_Lisa_s_Comparison_Report">#REF!</definedName>
    <definedName name="_600">[1]subdata_Table7!$D$2:$K$27</definedName>
    <definedName name="_6000">[1]subdata_Table7!$D$2:$K$27</definedName>
    <definedName name="_7_2004_CUSIP_" localSheetId="7">#REF!</definedName>
    <definedName name="_7_2004_CUSIP_" localSheetId="11">#REF!</definedName>
    <definedName name="_7_2004_CUSIP_" localSheetId="6">#REF!</definedName>
    <definedName name="_7_2004_CUSIP_" localSheetId="5">#REF!</definedName>
    <definedName name="_7_2004_CUSIP_" localSheetId="2">#REF!</definedName>
    <definedName name="_7_2004_CUSIP_" localSheetId="4">#REF!</definedName>
    <definedName name="_7_2004_CUSIP_" localSheetId="10">#REF!</definedName>
    <definedName name="_7_2004_CUSIP_" localSheetId="9">#REF!</definedName>
    <definedName name="_7_2004_CUSIP_" localSheetId="8">#REF!</definedName>
    <definedName name="_7_2004_CUSIP_">#REF!</definedName>
    <definedName name="_7_2005" localSheetId="7">#REF!</definedName>
    <definedName name="_7_2005" localSheetId="11">#REF!</definedName>
    <definedName name="_7_2005" localSheetId="6">#REF!</definedName>
    <definedName name="_7_2005" localSheetId="5">#REF!</definedName>
    <definedName name="_7_2005" localSheetId="2">#REF!</definedName>
    <definedName name="_7_2005" localSheetId="4">#REF!</definedName>
    <definedName name="_7_2005" localSheetId="10">#REF!</definedName>
    <definedName name="_7_2005" localSheetId="9">#REF!</definedName>
    <definedName name="_7_2005" localSheetId="8">#REF!</definedName>
    <definedName name="_7_2005">#REF!</definedName>
    <definedName name="_8_2004_Lisa_s_Comparison_Report" localSheetId="7">#REF!</definedName>
    <definedName name="_8_2004_Lisa_s_Comparison_Report" localSheetId="11">#REF!</definedName>
    <definedName name="_8_2004_Lisa_s_Comparison_Report" localSheetId="6">#REF!</definedName>
    <definedName name="_8_2004_Lisa_s_Comparison_Report" localSheetId="5">#REF!</definedName>
    <definedName name="_8_2004_Lisa_s_Comparison_Report" localSheetId="2">#REF!</definedName>
    <definedName name="_8_2004_Lisa_s_Comparison_Report" localSheetId="4">#REF!</definedName>
    <definedName name="_8_2004_Lisa_s_Comparison_Report" localSheetId="10">#REF!</definedName>
    <definedName name="_8_2004_Lisa_s_Comparison_Report" localSheetId="9">#REF!</definedName>
    <definedName name="_8_2004_Lisa_s_Comparison_Report" localSheetId="8">#REF!</definedName>
    <definedName name="_8_2004_Lisa_s_Comparison_Report">#REF!</definedName>
    <definedName name="_8_2006" localSheetId="2">#REF!</definedName>
    <definedName name="_8_2006">#REF!</definedName>
    <definedName name="_9_2004_CUSIP_" localSheetId="2">#REF!</definedName>
    <definedName name="_9_2004_CUSIP_">#REF!</definedName>
    <definedName name="_9_2005" localSheetId="2">#REF!</definedName>
    <definedName name="_9_2005">#REF!</definedName>
    <definedName name="_9_2007_08" localSheetId="2">#REF!</definedName>
    <definedName name="_9_2007_08">#REF!</definedName>
    <definedName name="_A0102" localSheetId="2">#REF!</definedName>
    <definedName name="_A0102">#REF!</definedName>
    <definedName name="_A0103" localSheetId="2">#REF!</definedName>
    <definedName name="_A0103">#REF!</definedName>
    <definedName name="_A0104" localSheetId="2">#REF!</definedName>
    <definedName name="_A0104">#REF!</definedName>
    <definedName name="_A0202" localSheetId="2">#REF!</definedName>
    <definedName name="_A0202">#REF!</definedName>
    <definedName name="_A0203" localSheetId="2">#REF!</definedName>
    <definedName name="_A0203">#REF!</definedName>
    <definedName name="_A0204" localSheetId="2">#REF!</definedName>
    <definedName name="_A0204">#REF!</definedName>
    <definedName name="_A0302" localSheetId="2">#REF!</definedName>
    <definedName name="_A0302">#REF!</definedName>
    <definedName name="_A0303" localSheetId="2">#REF!</definedName>
    <definedName name="_A0303">#REF!</definedName>
    <definedName name="_A0304" localSheetId="2">#REF!</definedName>
    <definedName name="_A0304">#REF!</definedName>
    <definedName name="_A0402" localSheetId="2">#REF!</definedName>
    <definedName name="_A0402">#REF!</definedName>
    <definedName name="_A0403" localSheetId="2">#REF!</definedName>
    <definedName name="_A0403">#REF!</definedName>
    <definedName name="_A0404" localSheetId="2">#REF!</definedName>
    <definedName name="_A0404">#REF!</definedName>
    <definedName name="_A0502" localSheetId="2">#REF!</definedName>
    <definedName name="_A0502">#REF!</definedName>
    <definedName name="_A0503" localSheetId="2">#REF!</definedName>
    <definedName name="_A0503">#REF!</definedName>
    <definedName name="_A0504" localSheetId="2">#REF!</definedName>
    <definedName name="_A0504">#REF!</definedName>
    <definedName name="_A0602" localSheetId="2">#REF!</definedName>
    <definedName name="_A0602">#REF!</definedName>
    <definedName name="_A0603" localSheetId="2">#REF!</definedName>
    <definedName name="_A0603">#REF!</definedName>
    <definedName name="_A0604" localSheetId="2">#REF!</definedName>
    <definedName name="_A0604">#REF!</definedName>
    <definedName name="_A0702" localSheetId="2">#REF!</definedName>
    <definedName name="_A0702">#REF!</definedName>
    <definedName name="_A0703" localSheetId="2">#REF!</definedName>
    <definedName name="_A0703">#REF!</definedName>
    <definedName name="_A0704" localSheetId="2">#REF!</definedName>
    <definedName name="_A0704">#REF!</definedName>
    <definedName name="_A0802" localSheetId="2">#REF!</definedName>
    <definedName name="_A0802">#REF!</definedName>
    <definedName name="_A0803" localSheetId="2">#REF!</definedName>
    <definedName name="_A0803">#REF!</definedName>
    <definedName name="_A0804" localSheetId="2">#REF!</definedName>
    <definedName name="_A0804">#REF!</definedName>
    <definedName name="_A0902" localSheetId="2">#REF!</definedName>
    <definedName name="_A0902">#REF!</definedName>
    <definedName name="_A0903" localSheetId="2">#REF!</definedName>
    <definedName name="_A0903">#REF!</definedName>
    <definedName name="_A0904" localSheetId="2">#REF!</definedName>
    <definedName name="_A0904">#REF!</definedName>
    <definedName name="_A1002" localSheetId="2">#REF!</definedName>
    <definedName name="_A1002">#REF!</definedName>
    <definedName name="_A1003" localSheetId="2">#REF!</definedName>
    <definedName name="_A1003">#REF!</definedName>
    <definedName name="_A1004" localSheetId="2">#REF!</definedName>
    <definedName name="_A1004">#REF!</definedName>
    <definedName name="_A1102" localSheetId="2">#REF!</definedName>
    <definedName name="_A1102">#REF!</definedName>
    <definedName name="_A1103" localSheetId="2">#REF!</definedName>
    <definedName name="_A1103">#REF!</definedName>
    <definedName name="_A1104" localSheetId="2">#REF!</definedName>
    <definedName name="_A1104">#REF!</definedName>
    <definedName name="_A1201" localSheetId="2">#REF!</definedName>
    <definedName name="_A1201">#REF!</definedName>
    <definedName name="_A1202" localSheetId="2">#REF!</definedName>
    <definedName name="_A1202">#REF!</definedName>
    <definedName name="_A1203" localSheetId="2">#REF!</definedName>
    <definedName name="_A1203">#REF!</definedName>
    <definedName name="_A1204" localSheetId="2">#REF!</definedName>
    <definedName name="_A1204">#REF!</definedName>
    <definedName name="_Apr2005" localSheetId="2">#REF!</definedName>
    <definedName name="_Apr2005">#REF!</definedName>
    <definedName name="_as1">[1]data!#REF!</definedName>
    <definedName name="_as10">[1]rating!#REF!</definedName>
    <definedName name="_as11">[1]rating!#REF!</definedName>
    <definedName name="_as12">[1]data!#REF!</definedName>
    <definedName name="_as13">[1]data!#REF!</definedName>
    <definedName name="_as14">[1]subdata_Table7!$D$2:$K$27</definedName>
    <definedName name="_as15">[1]subdata_Table7!$D$2:$K$27</definedName>
    <definedName name="_as16">[1]data!#REF!</definedName>
    <definedName name="_as17">[1]rating!$H$4:$K$32</definedName>
    <definedName name="_as18">[1]rating!#REF!</definedName>
    <definedName name="_as19">[1]rating!#REF!</definedName>
    <definedName name="_as2">[1]rating!$H$4:$K$32</definedName>
    <definedName name="_as20">[1]data!#REF!</definedName>
    <definedName name="_as21">[1]rating!#REF!</definedName>
    <definedName name="_as22">[1]data!#REF!</definedName>
    <definedName name="_as23">[1]subdata_Table7!$D$2:$K$27</definedName>
    <definedName name="_as24">[1]rating!#REF!</definedName>
    <definedName name="_as3">[1]subdata_Table7!$D$2:$K$27</definedName>
    <definedName name="_as4">[1]data!#REF!</definedName>
    <definedName name="_as5">[1]data!#REF!</definedName>
    <definedName name="_as6">[1]rating!$H$4:$K$32</definedName>
    <definedName name="_as7">[1]rating!$H$4:$K$32</definedName>
    <definedName name="_as8">[1]rating!#REF!</definedName>
    <definedName name="_as9">[1]rating!#REF!</definedName>
    <definedName name="_Aug2005" localSheetId="7">#REF!</definedName>
    <definedName name="_Aug2005" localSheetId="11">#REF!</definedName>
    <definedName name="_Aug2005" localSheetId="6">#REF!</definedName>
    <definedName name="_Aug2005" localSheetId="5">#REF!</definedName>
    <definedName name="_Aug2005" localSheetId="2">#REF!</definedName>
    <definedName name="_Aug2005" localSheetId="4">#REF!</definedName>
    <definedName name="_Aug2005" localSheetId="10">#REF!</definedName>
    <definedName name="_Aug2005" localSheetId="9">#REF!</definedName>
    <definedName name="_Aug2005" localSheetId="8">#REF!</definedName>
    <definedName name="_Aug2005">#REF!</definedName>
    <definedName name="_C2_Cr" localSheetId="7">OFFSET([8]C2!$M$2,0,0,LenC2,1)</definedName>
    <definedName name="_C2_Cr" localSheetId="11">OFFSET([8]C2!$M$2,0,0,LenC2,1)</definedName>
    <definedName name="_C2_Cr" localSheetId="6">OFFSET([8]C2!$M$2,0,0,LenC2,1)</definedName>
    <definedName name="_C2_Cr" localSheetId="5">OFFSET([8]C2!$M$2,0,0,LenC2,1)</definedName>
    <definedName name="_C2_Cr" localSheetId="2">OFFSET([8]C2!$M$2,0,0,LenC2,1)</definedName>
    <definedName name="_C2_Cr" localSheetId="4">OFFSET([8]C2!$M$2,0,0,LenC2,1)</definedName>
    <definedName name="_C2_Cr" localSheetId="10">OFFSET([8]C2!$M$2,0,0,[0]!LenC2,1)</definedName>
    <definedName name="_C2_Cr" localSheetId="9">OFFSET([8]C2!$M$2,0,0,LenC2,1)</definedName>
    <definedName name="_C2_Cr" localSheetId="8">OFFSET([8]C2!$M$2,0,0,LenC2,1)</definedName>
    <definedName name="_C2_Cr">OFFSET([8]C2!$M$2,0,0,LenC2,1)</definedName>
    <definedName name="_C2_Dr" localSheetId="7">OFFSET([8]C2!$L$2,0,0,LenC2,1)</definedName>
    <definedName name="_C2_Dr" localSheetId="11">OFFSET([8]C2!$L$2,0,0,LenC2,1)</definedName>
    <definedName name="_C2_Dr" localSheetId="6">OFFSET([8]C2!$L$2,0,0,LenC2,1)</definedName>
    <definedName name="_C2_Dr" localSheetId="5">OFFSET([8]C2!$L$2,0,0,LenC2,1)</definedName>
    <definedName name="_C2_Dr" localSheetId="2">OFFSET([8]C2!$L$2,0,0,LenC2,1)</definedName>
    <definedName name="_C2_Dr" localSheetId="4">OFFSET([8]C2!$L$2,0,0,LenC2,1)</definedName>
    <definedName name="_C2_Dr" localSheetId="10">OFFSET([8]C2!$L$2,0,0,[0]!LenC2,1)</definedName>
    <definedName name="_C2_Dr" localSheetId="9">OFFSET([8]C2!$L$2,0,0,LenC2,1)</definedName>
    <definedName name="_C2_Dr" localSheetId="8">OFFSET([8]C2!$L$2,0,0,LenC2,1)</definedName>
    <definedName name="_C2_Dr">OFFSET([8]C2!$L$2,0,0,LenC2,1)</definedName>
    <definedName name="_C2_Lookup" localSheetId="7">OFFSET([8]Concat!$AM$10,0,0,LenC2,1)</definedName>
    <definedName name="_C2_Lookup" localSheetId="11">OFFSET([8]Concat!$AM$10,0,0,LenC2,1)</definedName>
    <definedName name="_C2_Lookup" localSheetId="6">OFFSET([8]Concat!$AM$10,0,0,LenC2,1)</definedName>
    <definedName name="_C2_Lookup" localSheetId="5">OFFSET([8]Concat!$AM$10,0,0,LenC2,1)</definedName>
    <definedName name="_C2_Lookup" localSheetId="2">OFFSET([8]Concat!$AM$10,0,0,LenC2,1)</definedName>
    <definedName name="_C2_Lookup" localSheetId="4">OFFSET([8]Concat!$AM$10,0,0,LenC2,1)</definedName>
    <definedName name="_C2_Lookup" localSheetId="10">OFFSET([8]Concat!$AM$10,0,0,[0]!LenC2,1)</definedName>
    <definedName name="_C2_Lookup" localSheetId="9">OFFSET([8]Concat!$AM$10,0,0,LenC2,1)</definedName>
    <definedName name="_C2_Lookup" localSheetId="8">OFFSET([8]Concat!$AM$10,0,0,LenC2,1)</definedName>
    <definedName name="_C2_Lookup">OFFSET([8]Concat!$AM$10,0,0,LenC2,1)</definedName>
    <definedName name="_C2_NetAmt" localSheetId="7">OFFSET([8]Concat!$AL$10,0,0,LenC2,1)</definedName>
    <definedName name="_C2_NetAmt" localSheetId="11">OFFSET([8]Concat!$AL$10,0,0,LenC2,1)</definedName>
    <definedName name="_C2_NetAmt" localSheetId="6">OFFSET([8]Concat!$AL$10,0,0,LenC2,1)</definedName>
    <definedName name="_C2_NetAmt" localSheetId="5">OFFSET([8]Concat!$AL$10,0,0,LenC2,1)</definedName>
    <definedName name="_C2_NetAmt" localSheetId="2">OFFSET([8]Concat!$AL$10,0,0,LenC2,1)</definedName>
    <definedName name="_C2_NetAmt" localSheetId="4">OFFSET([8]Concat!$AL$10,0,0,LenC2,1)</definedName>
    <definedName name="_C2_NetAmt" localSheetId="10">OFFSET([8]Concat!$AL$10,0,0,[0]!LenC2,1)</definedName>
    <definedName name="_C2_NetAmt" localSheetId="9">OFFSET([8]Concat!$AL$10,0,0,LenC2,1)</definedName>
    <definedName name="_C2_NetAmt" localSheetId="8">OFFSET([8]Concat!$AL$10,0,0,LenC2,1)</definedName>
    <definedName name="_C2_NetAmt">OFFSET([8]Concat!$AL$10,0,0,LenC2,1)</definedName>
    <definedName name="_C3_Cr" localSheetId="7">OFFSET([8]C2!$M$2,0,0,LenC2,1)</definedName>
    <definedName name="_C3_Cr" localSheetId="11">OFFSET([8]C2!$M$2,0,0,LenC2,1)</definedName>
    <definedName name="_C3_Cr" localSheetId="6">OFFSET([8]C2!$M$2,0,0,LenC2,1)</definedName>
    <definedName name="_C3_Cr" localSheetId="5">OFFSET([8]C2!$M$2,0,0,LenC2,1)</definedName>
    <definedName name="_C3_Cr" localSheetId="2">OFFSET([8]C2!$M$2,0,0,LenC2,1)</definedName>
    <definedName name="_C3_Cr" localSheetId="4">OFFSET([8]C2!$M$2,0,0,LenC2,1)</definedName>
    <definedName name="_C3_Cr" localSheetId="10">OFFSET([8]C2!$M$2,0,0,[0]!LenC2,1)</definedName>
    <definedName name="_C3_Cr" localSheetId="9">OFFSET([8]C2!$M$2,0,0,LenC2,1)</definedName>
    <definedName name="_C3_Cr" localSheetId="8">OFFSET([8]C2!$M$2,0,0,LenC2,1)</definedName>
    <definedName name="_C3_Cr">OFFSET([8]C2!$M$2,0,0,LenC2,1)</definedName>
    <definedName name="_de1" localSheetId="7">#REF!</definedName>
    <definedName name="_de1" localSheetId="11">#REF!</definedName>
    <definedName name="_de1" localSheetId="6">#REF!</definedName>
    <definedName name="_de1" localSheetId="5">#REF!</definedName>
    <definedName name="_de1" localSheetId="2">#REF!</definedName>
    <definedName name="_de1" localSheetId="4">#REF!</definedName>
    <definedName name="_de1" localSheetId="10">#REF!</definedName>
    <definedName name="_de1" localSheetId="9">#REF!</definedName>
    <definedName name="_de1" localSheetId="8">#REF!</definedName>
    <definedName name="_de1">#REF!</definedName>
    <definedName name="_Dec2005" localSheetId="7">#REF!</definedName>
    <definedName name="_Dec2005" localSheetId="11">#REF!</definedName>
    <definedName name="_Dec2005" localSheetId="6">#REF!</definedName>
    <definedName name="_Dec2005" localSheetId="5">#REF!</definedName>
    <definedName name="_Dec2005" localSheetId="2">#REF!</definedName>
    <definedName name="_Dec2005" localSheetId="4">#REF!</definedName>
    <definedName name="_Dec2005" localSheetId="10">#REF!</definedName>
    <definedName name="_Dec2005" localSheetId="9">#REF!</definedName>
    <definedName name="_Dec2005" localSheetId="8">#REF!</definedName>
    <definedName name="_Dec2005">#REF!</definedName>
    <definedName name="_FAS200201" localSheetId="7">#REF!</definedName>
    <definedName name="_FAS200201" localSheetId="11">#REF!</definedName>
    <definedName name="_FAS200201" localSheetId="6">#REF!</definedName>
    <definedName name="_FAS200201" localSheetId="5">#REF!</definedName>
    <definedName name="_FAS200201" localSheetId="2">#REF!</definedName>
    <definedName name="_FAS200201" localSheetId="4">#REF!</definedName>
    <definedName name="_FAS200201" localSheetId="10">#REF!</definedName>
    <definedName name="_FAS200201" localSheetId="9">#REF!</definedName>
    <definedName name="_FAS200201" localSheetId="8">#REF!</definedName>
    <definedName name="_FAS200201">#REF!</definedName>
    <definedName name="_FAS200202" localSheetId="2">#REF!</definedName>
    <definedName name="_FAS200202">#REF!</definedName>
    <definedName name="_FAS200203" localSheetId="2">#REF!</definedName>
    <definedName name="_FAS200203">#REF!</definedName>
    <definedName name="_FAS200204" localSheetId="2">#REF!</definedName>
    <definedName name="_FAS200204">#REF!</definedName>
    <definedName name="_FAS200205" localSheetId="2">#REF!</definedName>
    <definedName name="_FAS200205">#REF!</definedName>
    <definedName name="_FAS200206" localSheetId="2">#REF!</definedName>
    <definedName name="_FAS200206">#REF!</definedName>
    <definedName name="_FAS200207" localSheetId="2">#REF!</definedName>
    <definedName name="_FAS200207">#REF!</definedName>
    <definedName name="_FAS200208" localSheetId="2">#REF!</definedName>
    <definedName name="_FAS200208">#REF!</definedName>
    <definedName name="_FAS200209" localSheetId="2">#REF!</definedName>
    <definedName name="_FAS200209">#REF!</definedName>
    <definedName name="_FAS200210" localSheetId="2">#REF!</definedName>
    <definedName name="_FAS200210">#REF!</definedName>
    <definedName name="_FAS200211" localSheetId="2">#REF!</definedName>
    <definedName name="_FAS200211">#REF!</definedName>
    <definedName name="_FAS200212" localSheetId="2">#REF!</definedName>
    <definedName name="_FAS200212">#REF!</definedName>
    <definedName name="_FAS200301" localSheetId="2">#REF!</definedName>
    <definedName name="_FAS200301">#REF!</definedName>
    <definedName name="_FAS200302" localSheetId="2">#REF!</definedName>
    <definedName name="_FAS200302">#REF!</definedName>
    <definedName name="_FAS200303" localSheetId="2">#REF!</definedName>
    <definedName name="_FAS200303">#REF!</definedName>
    <definedName name="_FAS200304" localSheetId="2">#REF!</definedName>
    <definedName name="_FAS200304">#REF!</definedName>
    <definedName name="_FAS200305" localSheetId="2">#REF!</definedName>
    <definedName name="_FAS200305">#REF!</definedName>
    <definedName name="_FAS200306" localSheetId="2">#REF!</definedName>
    <definedName name="_FAS200306">#REF!</definedName>
    <definedName name="_FAS200307" localSheetId="2">#REF!</definedName>
    <definedName name="_FAS200307">#REF!</definedName>
    <definedName name="_FAS200308" localSheetId="2">#REF!</definedName>
    <definedName name="_FAS200308">#REF!</definedName>
    <definedName name="_FAS200309" localSheetId="2">#REF!</definedName>
    <definedName name="_FAS200309">#REF!</definedName>
    <definedName name="_FAS200310" localSheetId="2">#REF!</definedName>
    <definedName name="_FAS200310">#REF!</definedName>
    <definedName name="_FAS200311" localSheetId="2">#REF!</definedName>
    <definedName name="_FAS200311">#REF!</definedName>
    <definedName name="_FAS200312" localSheetId="2">#REF!</definedName>
    <definedName name="_FAS200312">#REF!</definedName>
    <definedName name="_FAS200401" localSheetId="2">#REF!</definedName>
    <definedName name="_FAS200401">#REF!</definedName>
    <definedName name="_FAS200402" localSheetId="2">#REF!</definedName>
    <definedName name="_FAS200402">#REF!</definedName>
    <definedName name="_FAS200403" localSheetId="2">#REF!</definedName>
    <definedName name="_FAS200403">#REF!</definedName>
    <definedName name="_FAS200404" localSheetId="2">#REF!</definedName>
    <definedName name="_FAS200404">#REF!</definedName>
    <definedName name="_FAS200405" localSheetId="2">#REF!</definedName>
    <definedName name="_FAS200405">#REF!</definedName>
    <definedName name="_FAS200406" localSheetId="2">#REF!</definedName>
    <definedName name="_FAS200406">#REF!</definedName>
    <definedName name="_FAS200407" localSheetId="2">#REF!</definedName>
    <definedName name="_FAS200407">#REF!</definedName>
    <definedName name="_FAS200408" localSheetId="2">#REF!</definedName>
    <definedName name="_FAS200408">#REF!</definedName>
    <definedName name="_FAS200409" localSheetId="2">#REF!</definedName>
    <definedName name="_FAS200409">#REF!</definedName>
    <definedName name="_FAS200410" localSheetId="2">#REF!</definedName>
    <definedName name="_FAS200410">#REF!</definedName>
    <definedName name="_FAS200411" localSheetId="2">#REF!</definedName>
    <definedName name="_FAS200411">#REF!</definedName>
    <definedName name="_FAS200412" localSheetId="2">#REF!</definedName>
    <definedName name="_FAS200412">#REF!</definedName>
    <definedName name="_Feb2005" localSheetId="2">#REF!</definedName>
    <definedName name="_Feb2005">#REF!</definedName>
    <definedName name="_Fill" localSheetId="2" hidden="1">#REF!</definedName>
    <definedName name="_Fill" hidden="1">#REF!</definedName>
    <definedName name="_xlnm._FilterDatabase" localSheetId="3" hidden="1">'APR 2023'!$B$5:$H$19</definedName>
    <definedName name="_xlnm._FilterDatabase" localSheetId="7" hidden="1">'AUG 2023'!$B$5:$H$19</definedName>
    <definedName name="_xlnm._FilterDatabase" localSheetId="11" hidden="1">'DEC 2023'!$B$5:$H$19</definedName>
    <definedName name="_xlnm._FilterDatabase" localSheetId="1" hidden="1">'FEB 2023'!$B$6:$H$20</definedName>
    <definedName name="_xlnm._FilterDatabase" localSheetId="0" hidden="1">'JAN 2023'!$B$6:$H$20</definedName>
    <definedName name="_xlnm._FilterDatabase" localSheetId="6" hidden="1">'JUL 2023'!$B$5:$H$19</definedName>
    <definedName name="_xlnm._FilterDatabase" localSheetId="5" hidden="1">'JUN 2023'!$B$5:$H$19</definedName>
    <definedName name="_xlnm._FilterDatabase" localSheetId="2" hidden="1">'MAR 2023'!$B$5:$H$19</definedName>
    <definedName name="_xlnm._FilterDatabase" localSheetId="4" hidden="1">'MAY 2023'!$B$5:$H$19</definedName>
    <definedName name="_xlnm._FilterDatabase" localSheetId="10" hidden="1">'NOV 2023'!$B$5:$H$19</definedName>
    <definedName name="_xlnm._FilterDatabase" localSheetId="9" hidden="1">'OCT 2023'!#REF!</definedName>
    <definedName name="_xlnm._FilterDatabase" localSheetId="8" hidden="1">'SEP 2023'!$B$5:$H$19</definedName>
    <definedName name="_int2" localSheetId="7">#REF!</definedName>
    <definedName name="_int2" localSheetId="11">#REF!</definedName>
    <definedName name="_int2" localSheetId="6">#REF!</definedName>
    <definedName name="_int2" localSheetId="5">#REF!</definedName>
    <definedName name="_int2" localSheetId="2">#REF!</definedName>
    <definedName name="_int2" localSheetId="4">#REF!</definedName>
    <definedName name="_int2" localSheetId="10">#REF!</definedName>
    <definedName name="_int2" localSheetId="9">#REF!</definedName>
    <definedName name="_int2" localSheetId="8">#REF!</definedName>
    <definedName name="_int2">#REF!</definedName>
    <definedName name="_jan02">[9]Pivot_Activity!$F$5:$G$225</definedName>
    <definedName name="_Jan2005" localSheetId="7">#REF!</definedName>
    <definedName name="_Jan2005" localSheetId="11">#REF!</definedName>
    <definedName name="_Jan2005" localSheetId="6">#REF!</definedName>
    <definedName name="_Jan2005" localSheetId="5">#REF!</definedName>
    <definedName name="_Jan2005" localSheetId="2">#REF!</definedName>
    <definedName name="_Jan2005" localSheetId="4">#REF!</definedName>
    <definedName name="_Jan2005" localSheetId="10">#REF!</definedName>
    <definedName name="_Jan2005" localSheetId="9">#REF!</definedName>
    <definedName name="_Jan2005" localSheetId="8">#REF!</definedName>
    <definedName name="_Jan2005">#REF!</definedName>
    <definedName name="_Jan2006" localSheetId="7">#REF!</definedName>
    <definedName name="_Jan2006" localSheetId="11">#REF!</definedName>
    <definedName name="_Jan2006" localSheetId="6">#REF!</definedName>
    <definedName name="_Jan2006" localSheetId="5">#REF!</definedName>
    <definedName name="_Jan2006" localSheetId="2">#REF!</definedName>
    <definedName name="_Jan2006" localSheetId="4">#REF!</definedName>
    <definedName name="_Jan2006" localSheetId="10">#REF!</definedName>
    <definedName name="_Jan2006" localSheetId="9">#REF!</definedName>
    <definedName name="_Jan2006" localSheetId="8">#REF!</definedName>
    <definedName name="_Jan2006">#REF!</definedName>
    <definedName name="_JE26184" localSheetId="7">#REF!</definedName>
    <definedName name="_JE26184" localSheetId="11">#REF!</definedName>
    <definedName name="_JE26184" localSheetId="6">#REF!</definedName>
    <definedName name="_JE26184" localSheetId="5">#REF!</definedName>
    <definedName name="_JE26184" localSheetId="2">#REF!</definedName>
    <definedName name="_JE26184" localSheetId="4">#REF!</definedName>
    <definedName name="_JE26184" localSheetId="10">#REF!</definedName>
    <definedName name="_JE26184" localSheetId="9">#REF!</definedName>
    <definedName name="_JE26184" localSheetId="8">#REF!</definedName>
    <definedName name="_JE26184">#REF!</definedName>
    <definedName name="_Jul2005" localSheetId="2">#REF!</definedName>
    <definedName name="_Jul2005">#REF!</definedName>
    <definedName name="_Jun2005" localSheetId="2">#REF!</definedName>
    <definedName name="_Jun2005">#REF!</definedName>
    <definedName name="_Key1" localSheetId="2" hidden="1">#REF!</definedName>
    <definedName name="_Key1" hidden="1">#REF!</definedName>
    <definedName name="_LTV1">'[10]NOI Sim - Default'!#REF!</definedName>
    <definedName name="_LTV2">'[10]NOI Sim - Default'!#REF!</definedName>
    <definedName name="_Mar2005" localSheetId="7">#REF!</definedName>
    <definedName name="_Mar2005" localSheetId="11">#REF!</definedName>
    <definedName name="_Mar2005" localSheetId="6">#REF!</definedName>
    <definedName name="_Mar2005" localSheetId="5">#REF!</definedName>
    <definedName name="_Mar2005" localSheetId="2">#REF!</definedName>
    <definedName name="_Mar2005" localSheetId="4">#REF!</definedName>
    <definedName name="_Mar2005" localSheetId="10">#REF!</definedName>
    <definedName name="_Mar2005" localSheetId="9">#REF!</definedName>
    <definedName name="_Mar2005" localSheetId="8">#REF!</definedName>
    <definedName name="_Mar2005">#REF!</definedName>
    <definedName name="_May2005" localSheetId="7">#REF!</definedName>
    <definedName name="_May2005" localSheetId="11">#REF!</definedName>
    <definedName name="_May2005" localSheetId="6">#REF!</definedName>
    <definedName name="_May2005" localSheetId="5">#REF!</definedName>
    <definedName name="_May2005" localSheetId="2">#REF!</definedName>
    <definedName name="_May2005" localSheetId="4">#REF!</definedName>
    <definedName name="_May2005" localSheetId="10">#REF!</definedName>
    <definedName name="_May2005" localSheetId="9">#REF!</definedName>
    <definedName name="_May2005" localSheetId="8">#REF!</definedName>
    <definedName name="_May2005">#REF!</definedName>
    <definedName name="_May2006" localSheetId="7">#REF!</definedName>
    <definedName name="_May2006" localSheetId="11">#REF!</definedName>
    <definedName name="_May2006" localSheetId="6">#REF!</definedName>
    <definedName name="_May2006" localSheetId="5">#REF!</definedName>
    <definedName name="_May2006" localSheetId="2">#REF!</definedName>
    <definedName name="_May2006" localSheetId="4">#REF!</definedName>
    <definedName name="_May2006" localSheetId="10">#REF!</definedName>
    <definedName name="_May2006" localSheetId="9">#REF!</definedName>
    <definedName name="_May2006" localSheetId="8">#REF!</definedName>
    <definedName name="_May2006">#REF!</definedName>
    <definedName name="_month" localSheetId="2">#REF!</definedName>
    <definedName name="_month">#REF!</definedName>
    <definedName name="_Nov2005" localSheetId="2">#REF!</definedName>
    <definedName name="_Nov2005">#REF!</definedName>
    <definedName name="_OCC02" localSheetId="2">#REF!</definedName>
    <definedName name="_OCC02">#REF!</definedName>
    <definedName name="_OCC03" localSheetId="2">#REF!</definedName>
    <definedName name="_OCC03">#REF!</definedName>
    <definedName name="_OCC04" localSheetId="2">#REF!</definedName>
    <definedName name="_OCC04">#REF!</definedName>
    <definedName name="_OCC05" localSheetId="2">#REF!</definedName>
    <definedName name="_OCC05">#REF!</definedName>
    <definedName name="_OCC06" localSheetId="2">#REF!</definedName>
    <definedName name="_OCC06">#REF!</definedName>
    <definedName name="_Oct2005" localSheetId="2">#REF!</definedName>
    <definedName name="_Oct2005">#REF!</definedName>
    <definedName name="_Order1" hidden="1">255</definedName>
    <definedName name="_Order2" hidden="1">255</definedName>
    <definedName name="_P1" localSheetId="7">#REF!</definedName>
    <definedName name="_P1" localSheetId="11">#REF!</definedName>
    <definedName name="_P1" localSheetId="6">#REF!</definedName>
    <definedName name="_P1" localSheetId="5">#REF!</definedName>
    <definedName name="_P1" localSheetId="2">#REF!</definedName>
    <definedName name="_P1" localSheetId="4">#REF!</definedName>
    <definedName name="_P1" localSheetId="10">#REF!</definedName>
    <definedName name="_P1" localSheetId="9">#REF!</definedName>
    <definedName name="_P1" localSheetId="8">#REF!</definedName>
    <definedName name="_P1">#REF!</definedName>
    <definedName name="_P2" localSheetId="7">#REF!</definedName>
    <definedName name="_P2" localSheetId="11">#REF!</definedName>
    <definedName name="_P2" localSheetId="6">#REF!</definedName>
    <definedName name="_P2" localSheetId="5">#REF!</definedName>
    <definedName name="_P2" localSheetId="2">#REF!</definedName>
    <definedName name="_P2" localSheetId="4">#REF!</definedName>
    <definedName name="_P2" localSheetId="10">#REF!</definedName>
    <definedName name="_P2" localSheetId="9">#REF!</definedName>
    <definedName name="_P2" localSheetId="8">#REF!</definedName>
    <definedName name="_P2">#REF!</definedName>
    <definedName name="_P3" localSheetId="7">#REF!</definedName>
    <definedName name="_P3" localSheetId="11">#REF!</definedName>
    <definedName name="_P3" localSheetId="6">#REF!</definedName>
    <definedName name="_P3" localSheetId="5">#REF!</definedName>
    <definedName name="_P3" localSheetId="2">#REF!</definedName>
    <definedName name="_P3" localSheetId="4">#REF!</definedName>
    <definedName name="_P3" localSheetId="10">#REF!</definedName>
    <definedName name="_P3" localSheetId="9">#REF!</definedName>
    <definedName name="_P3" localSheetId="8">#REF!</definedName>
    <definedName name="_P3">#REF!</definedName>
    <definedName name="_QTR1">[11]LIP!$B$5,[11]LIP!$B$5:$C$13,[11]LIP!$B$15:$C$22,[11]LIP!$B$24:$C$32,[11]LIP!$B$37:$C$50</definedName>
    <definedName name="_RR29933">[12]Pivot_JVs!$F$166:$J$168</definedName>
    <definedName name="_RR29934">[12]Pivot_JVs_2!$F$5:$I$7</definedName>
    <definedName name="_RS29900" localSheetId="7">#REF!</definedName>
    <definedName name="_RS29900" localSheetId="11">#REF!</definedName>
    <definedName name="_RS29900" localSheetId="6">#REF!</definedName>
    <definedName name="_RS29900" localSheetId="5">#REF!</definedName>
    <definedName name="_RS29900" localSheetId="2">#REF!</definedName>
    <definedName name="_RS29900" localSheetId="4">#REF!</definedName>
    <definedName name="_RS29900" localSheetId="10">#REF!</definedName>
    <definedName name="_RS29900" localSheetId="9">#REF!</definedName>
    <definedName name="_RS29900" localSheetId="8">#REF!</definedName>
    <definedName name="_RS29900">#REF!</definedName>
    <definedName name="_RS29901" localSheetId="7">#REF!</definedName>
    <definedName name="_RS29901" localSheetId="11">#REF!</definedName>
    <definedName name="_RS29901" localSheetId="6">#REF!</definedName>
    <definedName name="_RS29901" localSheetId="5">#REF!</definedName>
    <definedName name="_RS29901" localSheetId="2">#REF!</definedName>
    <definedName name="_RS29901" localSheetId="4">#REF!</definedName>
    <definedName name="_RS29901" localSheetId="10">#REF!</definedName>
    <definedName name="_RS29901" localSheetId="9">#REF!</definedName>
    <definedName name="_RS29901" localSheetId="8">#REF!</definedName>
    <definedName name="_RS29901">#REF!</definedName>
    <definedName name="_S" localSheetId="7">#REF!</definedName>
    <definedName name="_S" localSheetId="11">#REF!</definedName>
    <definedName name="_S" localSheetId="6">#REF!</definedName>
    <definedName name="_S" localSheetId="5">#REF!</definedName>
    <definedName name="_S" localSheetId="2">#REF!</definedName>
    <definedName name="_S" localSheetId="4">#REF!</definedName>
    <definedName name="_S" localSheetId="10">#REF!</definedName>
    <definedName name="_S" localSheetId="9">#REF!</definedName>
    <definedName name="_S" localSheetId="8">#REF!</definedName>
    <definedName name="_S">#REF!</definedName>
    <definedName name="_Sep2005" localSheetId="2">#REF!</definedName>
    <definedName name="_Sep2005">#REF!</definedName>
    <definedName name="_SFD1" localSheetId="2">#REF!</definedName>
    <definedName name="_SFD1">#REF!</definedName>
    <definedName name="_SFV1" localSheetId="2">#REF!</definedName>
    <definedName name="_SFV1">#REF!</definedName>
    <definedName name="_Sort" localSheetId="2" hidden="1">#REF!</definedName>
    <definedName name="_Sort" hidden="1">#REF!</definedName>
    <definedName name="_t3" localSheetId="2">#REF!</definedName>
    <definedName name="_t3">#REF!</definedName>
    <definedName name="_t4" localSheetId="2">#REF!</definedName>
    <definedName name="_t4">#REF!</definedName>
    <definedName name="_WGT02" localSheetId="2">#REF!</definedName>
    <definedName name="_WGT02">#REF!</definedName>
    <definedName name="_WGT03" localSheetId="2">#REF!</definedName>
    <definedName name="_WGT03">#REF!</definedName>
    <definedName name="_WGT04" localSheetId="2">#REF!</definedName>
    <definedName name="_WGT04">#REF!</definedName>
    <definedName name="_WGT05" localSheetId="2">#REF!</definedName>
    <definedName name="_WGT05">#REF!</definedName>
    <definedName name="_WGT06" localSheetId="2">#REF!</definedName>
    <definedName name="_WGT06">#REF!</definedName>
    <definedName name="_yr200112" localSheetId="2">#REF!</definedName>
    <definedName name="_yr200112">#REF!</definedName>
    <definedName name="_YR2002" localSheetId="2">#REF!</definedName>
    <definedName name="_YR2002">#REF!</definedName>
    <definedName name="_yr200212" localSheetId="2">#REF!</definedName>
    <definedName name="_yr200212">#REF!</definedName>
    <definedName name="_yr200312" localSheetId="2">#REF!</definedName>
    <definedName name="_yr200312">#REF!</definedName>
    <definedName name="_yr200403" localSheetId="2">#REF!</definedName>
    <definedName name="_yr200403">#REF!</definedName>
    <definedName name="_yr200406" localSheetId="2">#REF!</definedName>
    <definedName name="_yr200406">#REF!</definedName>
    <definedName name="_yr200409" localSheetId="2">#REF!</definedName>
    <definedName name="_yr200409">#REF!</definedName>
    <definedName name="_yr200412" localSheetId="2">#REF!</definedName>
    <definedName name="_yr200412">#REF!</definedName>
    <definedName name="a" localSheetId="7">OFFSET([8]Concat!$AM$10,0,0,LenC2,1)</definedName>
    <definedName name="a" localSheetId="11">OFFSET([8]Concat!$AM$10,0,0,LenC2,1)</definedName>
    <definedName name="a" localSheetId="6">OFFSET([8]Concat!$AM$10,0,0,LenC2,1)</definedName>
    <definedName name="a" localSheetId="5">OFFSET([8]Concat!$AM$10,0,0,LenC2,1)</definedName>
    <definedName name="a" localSheetId="2">OFFSET([8]Concat!$AM$10,0,0,LenC2,1)</definedName>
    <definedName name="a" localSheetId="4">OFFSET([8]Concat!$AM$10,0,0,LenC2,1)</definedName>
    <definedName name="a" localSheetId="10">OFFSET([8]Concat!$AM$10,0,0,[0]!LenC2,1)</definedName>
    <definedName name="a" localSheetId="9">OFFSET([8]Concat!$AM$10,0,0,LenC2,1)</definedName>
    <definedName name="a" localSheetId="8">OFFSET([8]Concat!$AM$10,0,0,LenC2,1)</definedName>
    <definedName name="a">OFFSET([8]Concat!$AM$10,0,0,LenC2,1)</definedName>
    <definedName name="A1_Accounts" localSheetId="7">OFFSET('[8]A1&amp;A2'!$A$3,0,0,A1Len,1)</definedName>
    <definedName name="A1_Accounts" localSheetId="11">OFFSET('[8]A1&amp;A2'!$A$3,0,0,A1Len,1)</definedName>
    <definedName name="A1_Accounts" localSheetId="6">OFFSET('[8]A1&amp;A2'!$A$3,0,0,A1Len,1)</definedName>
    <definedName name="A1_Accounts" localSheetId="5">OFFSET('[8]A1&amp;A2'!$A$3,0,0,A1Len,1)</definedName>
    <definedName name="A1_Accounts" localSheetId="2">OFFSET('[8]A1&amp;A2'!$A$3,0,0,A1Len,1)</definedName>
    <definedName name="A1_Accounts" localSheetId="4">OFFSET('[8]A1&amp;A2'!$A$3,0,0,A1Len,1)</definedName>
    <definedName name="A1_Accounts" localSheetId="10">OFFSET('[8]A1&amp;A2'!$A$3,0,0,[0]!A1Len,1)</definedName>
    <definedName name="A1_Accounts" localSheetId="9">OFFSET('[8]A1&amp;A2'!$A$3,0,0,A1Len,1)</definedName>
    <definedName name="A1_Accounts" localSheetId="8">OFFSET('[8]A1&amp;A2'!$A$3,0,0,A1Len,1)</definedName>
    <definedName name="A1_Accounts">OFFSET('[8]A1&amp;A2'!$A$3,0,0,A1Len,1)</definedName>
    <definedName name="A1_Lookup" localSheetId="7">OFFSET('[8]A1&amp;A2'!$A$3,0,0,A1Len,2)</definedName>
    <definedName name="A1_Lookup" localSheetId="11">OFFSET('[8]A1&amp;A2'!$A$3,0,0,A1Len,2)</definedName>
    <definedName name="A1_Lookup" localSheetId="6">OFFSET('[8]A1&amp;A2'!$A$3,0,0,A1Len,2)</definedName>
    <definedName name="A1_Lookup" localSheetId="5">OFFSET('[8]A1&amp;A2'!$A$3,0,0,A1Len,2)</definedName>
    <definedName name="A1_Lookup" localSheetId="2">OFFSET('[8]A1&amp;A2'!$A$3,0,0,A1Len,2)</definedName>
    <definedName name="A1_Lookup" localSheetId="4">OFFSET('[8]A1&amp;A2'!$A$3,0,0,A1Len,2)</definedName>
    <definedName name="A1_Lookup" localSheetId="10">OFFSET('[8]A1&amp;A2'!$A$3,0,0,[0]!A1Len,2)</definedName>
    <definedName name="A1_Lookup" localSheetId="9">OFFSET('[8]A1&amp;A2'!$A$3,0,0,A1Len,2)</definedName>
    <definedName name="A1_Lookup" localSheetId="8">OFFSET('[8]A1&amp;A2'!$A$3,0,0,A1Len,2)</definedName>
    <definedName name="A1_Lookup">OFFSET('[8]A1&amp;A2'!$A$3,0,0,A1Len,2)</definedName>
    <definedName name="A1_Q106" localSheetId="7">OFFSET('[8]A1&amp;A2'!$N$3,0,0,A1Len,1)</definedName>
    <definedName name="A1_Q106" localSheetId="11">OFFSET('[8]A1&amp;A2'!$N$3,0,0,A1Len,1)</definedName>
    <definedName name="A1_Q106" localSheetId="6">OFFSET('[8]A1&amp;A2'!$N$3,0,0,A1Len,1)</definedName>
    <definedName name="A1_Q106" localSheetId="5">OFFSET('[8]A1&amp;A2'!$N$3,0,0,A1Len,1)</definedName>
    <definedName name="A1_Q106" localSheetId="2">OFFSET('[8]A1&amp;A2'!$N$3,0,0,A1Len,1)</definedName>
    <definedName name="A1_Q106" localSheetId="4">OFFSET('[8]A1&amp;A2'!$N$3,0,0,A1Len,1)</definedName>
    <definedName name="A1_Q106" localSheetId="10">OFFSET('[8]A1&amp;A2'!$N$3,0,0,[0]!A1Len,1)</definedName>
    <definedName name="A1_Q106" localSheetId="9">OFFSET('[8]A1&amp;A2'!$N$3,0,0,A1Len,1)</definedName>
    <definedName name="A1_Q106" localSheetId="8">OFFSET('[8]A1&amp;A2'!$N$3,0,0,A1Len,1)</definedName>
    <definedName name="A1_Q106">OFFSET('[8]A1&amp;A2'!$N$3,0,0,A1Len,1)</definedName>
    <definedName name="A1_Q206" localSheetId="7">OFFSET('[8]A1&amp;A2'!$O$3,0,0,A1Len,1)</definedName>
    <definedName name="A1_Q206" localSheetId="11">OFFSET('[8]A1&amp;A2'!$O$3,0,0,A1Len,1)</definedName>
    <definedName name="A1_Q206" localSheetId="6">OFFSET('[8]A1&amp;A2'!$O$3,0,0,A1Len,1)</definedName>
    <definedName name="A1_Q206" localSheetId="5">OFFSET('[8]A1&amp;A2'!$O$3,0,0,A1Len,1)</definedName>
    <definedName name="A1_Q206" localSheetId="2">OFFSET('[8]A1&amp;A2'!$O$3,0,0,A1Len,1)</definedName>
    <definedName name="A1_Q206" localSheetId="4">OFFSET('[8]A1&amp;A2'!$O$3,0,0,A1Len,1)</definedName>
    <definedName name="A1_Q206" localSheetId="10">OFFSET('[8]A1&amp;A2'!$O$3,0,0,[0]!A1Len,1)</definedName>
    <definedName name="A1_Q206" localSheetId="9">OFFSET('[8]A1&amp;A2'!$O$3,0,0,A1Len,1)</definedName>
    <definedName name="A1_Q206" localSheetId="8">OFFSET('[8]A1&amp;A2'!$O$3,0,0,A1Len,1)</definedName>
    <definedName name="A1_Q206">OFFSET('[8]A1&amp;A2'!$O$3,0,0,A1Len,1)</definedName>
    <definedName name="A1_Q306" localSheetId="7">OFFSET('[8]A1&amp;A2'!$P$3,0,0,A1Len,1)</definedName>
    <definedName name="A1_Q306" localSheetId="11">OFFSET('[8]A1&amp;A2'!$P$3,0,0,A1Len,1)</definedName>
    <definedName name="A1_Q306" localSheetId="6">OFFSET('[8]A1&amp;A2'!$P$3,0,0,A1Len,1)</definedName>
    <definedName name="A1_Q306" localSheetId="5">OFFSET('[8]A1&amp;A2'!$P$3,0,0,A1Len,1)</definedName>
    <definedName name="A1_Q306" localSheetId="2">OFFSET('[8]A1&amp;A2'!$P$3,0,0,A1Len,1)</definedName>
    <definedName name="A1_Q306" localSheetId="4">OFFSET('[8]A1&amp;A2'!$P$3,0,0,A1Len,1)</definedName>
    <definedName name="A1_Q306" localSheetId="10">OFFSET('[8]A1&amp;A2'!$P$3,0,0,[0]!A1Len,1)</definedName>
    <definedName name="A1_Q306" localSheetId="9">OFFSET('[8]A1&amp;A2'!$P$3,0,0,A1Len,1)</definedName>
    <definedName name="A1_Q306" localSheetId="8">OFFSET('[8]A1&amp;A2'!$P$3,0,0,A1Len,1)</definedName>
    <definedName name="A1_Q306">OFFSET('[8]A1&amp;A2'!$P$3,0,0,A1Len,1)</definedName>
    <definedName name="A1_Q405" localSheetId="7">OFFSET('[8]A1&amp;A2'!$M$3,0,0,A1Len,1)</definedName>
    <definedName name="A1_Q405" localSheetId="11">OFFSET('[8]A1&amp;A2'!$M$3,0,0,A1Len,1)</definedName>
    <definedName name="A1_Q405" localSheetId="6">OFFSET('[8]A1&amp;A2'!$M$3,0,0,A1Len,1)</definedName>
    <definedName name="A1_Q405" localSheetId="5">OFFSET('[8]A1&amp;A2'!$M$3,0,0,A1Len,1)</definedName>
    <definedName name="A1_Q405" localSheetId="2">OFFSET('[8]A1&amp;A2'!$M$3,0,0,A1Len,1)</definedName>
    <definedName name="A1_Q405" localSheetId="4">OFFSET('[8]A1&amp;A2'!$M$3,0,0,A1Len,1)</definedName>
    <definedName name="A1_Q405" localSheetId="10">OFFSET('[8]A1&amp;A2'!$M$3,0,0,[0]!A1Len,1)</definedName>
    <definedName name="A1_Q405" localSheetId="9">OFFSET('[8]A1&amp;A2'!$M$3,0,0,A1Len,1)</definedName>
    <definedName name="A1_Q405" localSheetId="8">OFFSET('[8]A1&amp;A2'!$M$3,0,0,A1Len,1)</definedName>
    <definedName name="A1_Q405">OFFSET('[8]A1&amp;A2'!$M$3,0,0,A1Len,1)</definedName>
    <definedName name="A1_Q406" localSheetId="7">OFFSET('[8]A1&amp;A2'!$Q$3,0,0,A1Len,1)</definedName>
    <definedName name="A1_Q406" localSheetId="11">OFFSET('[8]A1&amp;A2'!$Q$3,0,0,A1Len,1)</definedName>
    <definedName name="A1_Q406" localSheetId="6">OFFSET('[8]A1&amp;A2'!$Q$3,0,0,A1Len,1)</definedName>
    <definedName name="A1_Q406" localSheetId="5">OFFSET('[8]A1&amp;A2'!$Q$3,0,0,A1Len,1)</definedName>
    <definedName name="A1_Q406" localSheetId="2">OFFSET('[8]A1&amp;A2'!$Q$3,0,0,A1Len,1)</definedName>
    <definedName name="A1_Q406" localSheetId="4">OFFSET('[8]A1&amp;A2'!$Q$3,0,0,A1Len,1)</definedName>
    <definedName name="A1_Q406" localSheetId="10">OFFSET('[8]A1&amp;A2'!$Q$3,0,0,[0]!A1Len,1)</definedName>
    <definedName name="A1_Q406" localSheetId="9">OFFSET('[8]A1&amp;A2'!$Q$3,0,0,A1Len,1)</definedName>
    <definedName name="A1_Q406" localSheetId="8">OFFSET('[8]A1&amp;A2'!$Q$3,0,0,A1Len,1)</definedName>
    <definedName name="A1_Q406">OFFSET('[8]A1&amp;A2'!$Q$3,0,0,A1Len,1)</definedName>
    <definedName name="A1Len">[8]Concat!$AM$2</definedName>
    <definedName name="A2_Accounts" localSheetId="7">OFFSET('[8]A1&amp;A2'!$A$29,0,0,A2Len,1)</definedName>
    <definedName name="A2_Accounts" localSheetId="11">OFFSET('[8]A1&amp;A2'!$A$29,0,0,A2Len,1)</definedName>
    <definedName name="A2_Accounts" localSheetId="6">OFFSET('[8]A1&amp;A2'!$A$29,0,0,A2Len,1)</definedName>
    <definedName name="A2_Accounts" localSheetId="5">OFFSET('[8]A1&amp;A2'!$A$29,0,0,A2Len,1)</definedName>
    <definedName name="A2_Accounts" localSheetId="2">OFFSET('[8]A1&amp;A2'!$A$29,0,0,A2Len,1)</definedName>
    <definedName name="A2_Accounts" localSheetId="4">OFFSET('[8]A1&amp;A2'!$A$29,0,0,A2Len,1)</definedName>
    <definedName name="A2_Accounts" localSheetId="10">OFFSET('[8]A1&amp;A2'!$A$29,0,0,[0]!A2Len,1)</definedName>
    <definedName name="A2_Accounts" localSheetId="9">OFFSET('[8]A1&amp;A2'!$A$29,0,0,A2Len,1)</definedName>
    <definedName name="A2_Accounts" localSheetId="8">OFFSET('[8]A1&amp;A2'!$A$29,0,0,A2Len,1)</definedName>
    <definedName name="A2_Accounts">OFFSET('[8]A1&amp;A2'!$A$29,0,0,A2Len,1)</definedName>
    <definedName name="A2_Lookup" localSheetId="7">OFFSET('[8]A1&amp;A2'!$A$29,0,0,A2Len,2)</definedName>
    <definedName name="A2_Lookup" localSheetId="11">OFFSET('[8]A1&amp;A2'!$A$29,0,0,A2Len,2)</definedName>
    <definedName name="A2_Lookup" localSheetId="6">OFFSET('[8]A1&amp;A2'!$A$29,0,0,A2Len,2)</definedName>
    <definedName name="A2_Lookup" localSheetId="5">OFFSET('[8]A1&amp;A2'!$A$29,0,0,A2Len,2)</definedName>
    <definedName name="A2_Lookup" localSheetId="2">OFFSET('[8]A1&amp;A2'!$A$29,0,0,A2Len,2)</definedName>
    <definedName name="A2_Lookup" localSheetId="4">OFFSET('[8]A1&amp;A2'!$A$29,0,0,A2Len,2)</definedName>
    <definedName name="A2_Lookup" localSheetId="10">OFFSET('[8]A1&amp;A2'!$A$29,0,0,[0]!A2Len,2)</definedName>
    <definedName name="A2_Lookup" localSheetId="9">OFFSET('[8]A1&amp;A2'!$A$29,0,0,A2Len,2)</definedName>
    <definedName name="A2_Lookup" localSheetId="8">OFFSET('[8]A1&amp;A2'!$A$29,0,0,A2Len,2)</definedName>
    <definedName name="A2_Lookup">OFFSET('[8]A1&amp;A2'!$A$29,0,0,A2Len,2)</definedName>
    <definedName name="A2_Q106" localSheetId="7">OFFSET('[8]A1&amp;A2'!$P$29,0,0,A2Len,1)</definedName>
    <definedName name="A2_Q106" localSheetId="11">OFFSET('[8]A1&amp;A2'!$P$29,0,0,A2Len,1)</definedName>
    <definedName name="A2_Q106" localSheetId="6">OFFSET('[8]A1&amp;A2'!$P$29,0,0,A2Len,1)</definedName>
    <definedName name="A2_Q106" localSheetId="5">OFFSET('[8]A1&amp;A2'!$P$29,0,0,A2Len,1)</definedName>
    <definedName name="A2_Q106" localSheetId="2">OFFSET('[8]A1&amp;A2'!$P$29,0,0,A2Len,1)</definedName>
    <definedName name="A2_Q106" localSheetId="4">OFFSET('[8]A1&amp;A2'!$P$29,0,0,A2Len,1)</definedName>
    <definedName name="A2_Q106" localSheetId="10">OFFSET('[8]A1&amp;A2'!$P$29,0,0,[0]!A2Len,1)</definedName>
    <definedName name="A2_Q106" localSheetId="9">OFFSET('[8]A1&amp;A2'!$P$29,0,0,A2Len,1)</definedName>
    <definedName name="A2_Q106" localSheetId="8">OFFSET('[8]A1&amp;A2'!$P$29,0,0,A2Len,1)</definedName>
    <definedName name="A2_Q106">OFFSET('[8]A1&amp;A2'!$P$29,0,0,A2Len,1)</definedName>
    <definedName name="A2_Q206" localSheetId="7">OFFSET('[8]A1&amp;A2'!$Q$29,0,0,A2Len,1)</definedName>
    <definedName name="A2_Q206" localSheetId="11">OFFSET('[8]A1&amp;A2'!$Q$29,0,0,A2Len,1)</definedName>
    <definedName name="A2_Q206" localSheetId="6">OFFSET('[8]A1&amp;A2'!$Q$29,0,0,A2Len,1)</definedName>
    <definedName name="A2_Q206" localSheetId="5">OFFSET('[8]A1&amp;A2'!$Q$29,0,0,A2Len,1)</definedName>
    <definedName name="A2_Q206" localSheetId="2">OFFSET('[8]A1&amp;A2'!$Q$29,0,0,A2Len,1)</definedName>
    <definedName name="A2_Q206" localSheetId="4">OFFSET('[8]A1&amp;A2'!$Q$29,0,0,A2Len,1)</definedName>
    <definedName name="A2_Q206" localSheetId="10">OFFSET('[8]A1&amp;A2'!$Q$29,0,0,[0]!A2Len,1)</definedName>
    <definedName name="A2_Q206" localSheetId="9">OFFSET('[8]A1&amp;A2'!$Q$29,0,0,A2Len,1)</definedName>
    <definedName name="A2_Q206" localSheetId="8">OFFSET('[8]A1&amp;A2'!$Q$29,0,0,A2Len,1)</definedName>
    <definedName name="A2_Q206">OFFSET('[8]A1&amp;A2'!$Q$29,0,0,A2Len,1)</definedName>
    <definedName name="A2_Q306" localSheetId="7">OFFSET('[8]A1&amp;A2'!$R$29,0,0,A2Len,1)</definedName>
    <definedName name="A2_Q306" localSheetId="11">OFFSET('[8]A1&amp;A2'!$R$29,0,0,A2Len,1)</definedName>
    <definedName name="A2_Q306" localSheetId="6">OFFSET('[8]A1&amp;A2'!$R$29,0,0,A2Len,1)</definedName>
    <definedName name="A2_Q306" localSheetId="5">OFFSET('[8]A1&amp;A2'!$R$29,0,0,A2Len,1)</definedName>
    <definedName name="A2_Q306" localSheetId="2">OFFSET('[8]A1&amp;A2'!$R$29,0,0,A2Len,1)</definedName>
    <definedName name="A2_Q306" localSheetId="4">OFFSET('[8]A1&amp;A2'!$R$29,0,0,A2Len,1)</definedName>
    <definedName name="A2_Q306" localSheetId="10">OFFSET('[8]A1&amp;A2'!$R$29,0,0,[0]!A2Len,1)</definedName>
    <definedName name="A2_Q306" localSheetId="9">OFFSET('[8]A1&amp;A2'!$R$29,0,0,A2Len,1)</definedName>
    <definedName name="A2_Q306" localSheetId="8">OFFSET('[8]A1&amp;A2'!$R$29,0,0,A2Len,1)</definedName>
    <definedName name="A2_Q306">OFFSET('[8]A1&amp;A2'!$R$29,0,0,A2Len,1)</definedName>
    <definedName name="A2_Q406" localSheetId="7">OFFSET('[8]A1&amp;A2'!$S$29,0,0,A2Len,1)</definedName>
    <definedName name="A2_Q406" localSheetId="11">OFFSET('[8]A1&amp;A2'!$S$29,0,0,A2Len,1)</definedName>
    <definedName name="A2_Q406" localSheetId="6">OFFSET('[8]A1&amp;A2'!$S$29,0,0,A2Len,1)</definedName>
    <definedName name="A2_Q406" localSheetId="5">OFFSET('[8]A1&amp;A2'!$S$29,0,0,A2Len,1)</definedName>
    <definedName name="A2_Q406" localSheetId="2">OFFSET('[8]A1&amp;A2'!$S$29,0,0,A2Len,1)</definedName>
    <definedName name="A2_Q406" localSheetId="4">OFFSET('[8]A1&amp;A2'!$S$29,0,0,A2Len,1)</definedName>
    <definedName name="A2_Q406" localSheetId="10">OFFSET('[8]A1&amp;A2'!$S$29,0,0,[0]!A2Len,1)</definedName>
    <definedName name="A2_Q406" localSheetId="9">OFFSET('[8]A1&amp;A2'!$S$29,0,0,A2Len,1)</definedName>
    <definedName name="A2_Q406" localSheetId="8">OFFSET('[8]A1&amp;A2'!$S$29,0,0,A2Len,1)</definedName>
    <definedName name="A2_Q406">OFFSET('[8]A1&amp;A2'!$S$29,0,0,A2Len,1)</definedName>
    <definedName name="A2Len">[8]Concat!$AM$3</definedName>
    <definedName name="aaa" localSheetId="7">#REF!</definedName>
    <definedName name="aaa" localSheetId="11">#REF!</definedName>
    <definedName name="aaa" localSheetId="6">#REF!</definedName>
    <definedName name="aaa" localSheetId="5">#REF!</definedName>
    <definedName name="aaa" localSheetId="2">#REF!</definedName>
    <definedName name="aaa" localSheetId="4">#REF!</definedName>
    <definedName name="aaa" localSheetId="10">#REF!</definedName>
    <definedName name="aaa" localSheetId="9">#REF!</definedName>
    <definedName name="aaa" localSheetId="8">#REF!</definedName>
    <definedName name="aaa">#REF!</definedName>
    <definedName name="AAA_Size" localSheetId="7">#REF!</definedName>
    <definedName name="AAA_Size" localSheetId="11">#REF!</definedName>
    <definedName name="AAA_Size" localSheetId="6">#REF!</definedName>
    <definedName name="AAA_Size" localSheetId="5">#REF!</definedName>
    <definedName name="AAA_Size" localSheetId="2">#REF!</definedName>
    <definedName name="AAA_Size" localSheetId="4">#REF!</definedName>
    <definedName name="AAA_Size" localSheetId="10">#REF!</definedName>
    <definedName name="AAA_Size" localSheetId="9">#REF!</definedName>
    <definedName name="AAA_Size" localSheetId="8">#REF!</definedName>
    <definedName name="AAA_Size">#REF!</definedName>
    <definedName name="AAA_Sizes" localSheetId="7">#REF!</definedName>
    <definedName name="AAA_Sizes" localSheetId="11">#REF!</definedName>
    <definedName name="AAA_Sizes" localSheetId="6">#REF!</definedName>
    <definedName name="AAA_Sizes" localSheetId="5">#REF!</definedName>
    <definedName name="AAA_Sizes" localSheetId="2">#REF!</definedName>
    <definedName name="AAA_Sizes" localSheetId="4">#REF!</definedName>
    <definedName name="AAA_Sizes" localSheetId="10">#REF!</definedName>
    <definedName name="AAA_Sizes" localSheetId="9">#REF!</definedName>
    <definedName name="AAA_Sizes" localSheetId="8">#REF!</definedName>
    <definedName name="AAA_Sizes">#REF!</definedName>
    <definedName name="AAA_Step_up">[13]Originator!$U$4:$U$11</definedName>
    <definedName name="AAASize" localSheetId="7">#REF!</definedName>
    <definedName name="AAASize" localSheetId="11">#REF!</definedName>
    <definedName name="AAASize" localSheetId="6">#REF!</definedName>
    <definedName name="AAASize" localSheetId="5">#REF!</definedName>
    <definedName name="AAASize" localSheetId="2">#REF!</definedName>
    <definedName name="AAASize" localSheetId="4">#REF!</definedName>
    <definedName name="AAASize" localSheetId="10">#REF!</definedName>
    <definedName name="AAASize" localSheetId="9">#REF!</definedName>
    <definedName name="AAASize" localSheetId="8">#REF!</definedName>
    <definedName name="AAASize">#REF!</definedName>
    <definedName name="abc">#N/A</definedName>
    <definedName name="access" localSheetId="7">#REF!</definedName>
    <definedName name="access" localSheetId="11">#REF!</definedName>
    <definedName name="access" localSheetId="6">#REF!</definedName>
    <definedName name="access" localSheetId="5">#REF!</definedName>
    <definedName name="access" localSheetId="2">#REF!</definedName>
    <definedName name="access" localSheetId="4">#REF!</definedName>
    <definedName name="access" localSheetId="10">#REF!</definedName>
    <definedName name="access" localSheetId="9">#REF!</definedName>
    <definedName name="access" localSheetId="8">#REF!</definedName>
    <definedName name="access">#REF!</definedName>
    <definedName name="accLookup">'[14]acc breakout'!$A$2:$H$56</definedName>
    <definedName name="Account" localSheetId="7">#REF!</definedName>
    <definedName name="Account" localSheetId="11">#REF!</definedName>
    <definedName name="Account" localSheetId="6">#REF!</definedName>
    <definedName name="Account" localSheetId="5">#REF!</definedName>
    <definedName name="Account" localSheetId="2">#REF!</definedName>
    <definedName name="Account" localSheetId="4">#REF!</definedName>
    <definedName name="Account" localSheetId="10">#REF!</definedName>
    <definedName name="Account" localSheetId="9">#REF!</definedName>
    <definedName name="Account" localSheetId="8">#REF!</definedName>
    <definedName name="Account">#REF!</definedName>
    <definedName name="Account_C" localSheetId="7">#REF!</definedName>
    <definedName name="Account_C" localSheetId="11">#REF!</definedName>
    <definedName name="Account_C" localSheetId="6">#REF!</definedName>
    <definedName name="Account_C" localSheetId="5">#REF!</definedName>
    <definedName name="Account_C" localSheetId="2">#REF!</definedName>
    <definedName name="Account_C" localSheetId="4">#REF!</definedName>
    <definedName name="Account_C" localSheetId="10">#REF!</definedName>
    <definedName name="Account_C" localSheetId="9">#REF!</definedName>
    <definedName name="Account_C" localSheetId="8">#REF!</definedName>
    <definedName name="Account_C">#REF!</definedName>
    <definedName name="Account_Codes">'[15]Appendix C - AccountCodes'!$A$1:$D$28</definedName>
    <definedName name="Account_Description" localSheetId="7">#REF!</definedName>
    <definedName name="Account_Description" localSheetId="11">#REF!</definedName>
    <definedName name="Account_Description" localSheetId="6">#REF!</definedName>
    <definedName name="Account_Description" localSheetId="5">#REF!</definedName>
    <definedName name="Account_Description" localSheetId="2">#REF!</definedName>
    <definedName name="Account_Description" localSheetId="4">#REF!</definedName>
    <definedName name="Account_Description" localSheetId="10">#REF!</definedName>
    <definedName name="Account_Description" localSheetId="9">#REF!</definedName>
    <definedName name="Account_Description" localSheetId="8">#REF!</definedName>
    <definedName name="Account_Description">#REF!</definedName>
    <definedName name="Account_Description_C" localSheetId="7">#REF!</definedName>
    <definedName name="Account_Description_C" localSheetId="11">#REF!</definedName>
    <definedName name="Account_Description_C" localSheetId="6">#REF!</definedName>
    <definedName name="Account_Description_C" localSheetId="5">#REF!</definedName>
    <definedName name="Account_Description_C" localSheetId="2">#REF!</definedName>
    <definedName name="Account_Description_C" localSheetId="4">#REF!</definedName>
    <definedName name="Account_Description_C" localSheetId="10">#REF!</definedName>
    <definedName name="Account_Description_C" localSheetId="9">#REF!</definedName>
    <definedName name="Account_Description_C" localSheetId="8">#REF!</definedName>
    <definedName name="Account_Description_C">#REF!</definedName>
    <definedName name="Account_Description_S" localSheetId="7">[16]Database!#REF!</definedName>
    <definedName name="Account_Description_S" localSheetId="11">[16]Database!#REF!</definedName>
    <definedName name="Account_Description_S" localSheetId="6">[16]Database!#REF!</definedName>
    <definedName name="Account_Description_S" localSheetId="5">[16]Database!#REF!</definedName>
    <definedName name="Account_Description_S" localSheetId="2">[16]Database!#REF!</definedName>
    <definedName name="Account_Description_S" localSheetId="4">[16]Database!#REF!</definedName>
    <definedName name="Account_Description_S" localSheetId="10">[16]Database!#REF!</definedName>
    <definedName name="Account_Description_S" localSheetId="9">[16]Database!#REF!</definedName>
    <definedName name="Account_Description_S" localSheetId="8">[16]Database!#REF!</definedName>
    <definedName name="Account_Description_S">[16]Database!#REF!</definedName>
    <definedName name="Account_Description_T" localSheetId="7">#REF!</definedName>
    <definedName name="Account_Description_T" localSheetId="11">#REF!</definedName>
    <definedName name="Account_Description_T" localSheetId="6">#REF!</definedName>
    <definedName name="Account_Description_T" localSheetId="5">#REF!</definedName>
    <definedName name="Account_Description_T" localSheetId="2">#REF!</definedName>
    <definedName name="Account_Description_T" localSheetId="4">#REF!</definedName>
    <definedName name="Account_Description_T" localSheetId="10">#REF!</definedName>
    <definedName name="Account_Description_T" localSheetId="9">#REF!</definedName>
    <definedName name="Account_Description_T" localSheetId="8">#REF!</definedName>
    <definedName name="Account_Description_T">#REF!</definedName>
    <definedName name="Account_DescriptionRS" localSheetId="7">#REF!</definedName>
    <definedName name="Account_DescriptionRS" localSheetId="11">#REF!</definedName>
    <definedName name="Account_DescriptionRS" localSheetId="6">#REF!</definedName>
    <definedName name="Account_DescriptionRS" localSheetId="5">#REF!</definedName>
    <definedName name="Account_DescriptionRS" localSheetId="2">#REF!</definedName>
    <definedName name="Account_DescriptionRS" localSheetId="4">#REF!</definedName>
    <definedName name="Account_DescriptionRS" localSheetId="10">#REF!</definedName>
    <definedName name="Account_DescriptionRS" localSheetId="9">#REF!</definedName>
    <definedName name="Account_DescriptionRS" localSheetId="8">#REF!</definedName>
    <definedName name="Account_DescriptionRS">#REF!</definedName>
    <definedName name="Account_RB" localSheetId="7">#REF!</definedName>
    <definedName name="Account_RB" localSheetId="11">#REF!</definedName>
    <definedName name="Account_RB" localSheetId="6">#REF!</definedName>
    <definedName name="Account_RB" localSheetId="5">#REF!</definedName>
    <definedName name="Account_RB" localSheetId="2">#REF!</definedName>
    <definedName name="Account_RB" localSheetId="4">#REF!</definedName>
    <definedName name="Account_RB" localSheetId="10">#REF!</definedName>
    <definedName name="Account_RB" localSheetId="9">#REF!</definedName>
    <definedName name="Account_RB" localSheetId="8">#REF!</definedName>
    <definedName name="Account_RB">#REF!</definedName>
    <definedName name="ACCOUNT_REO" localSheetId="2">#REF!</definedName>
    <definedName name="ACCOUNT_REO">#REF!</definedName>
    <definedName name="Account_RS" localSheetId="2">#REF!</definedName>
    <definedName name="Account_RS">#REF!</definedName>
    <definedName name="Account_S">[16]Database!#REF!</definedName>
    <definedName name="Account_T" localSheetId="7">#REF!</definedName>
    <definedName name="Account_T" localSheetId="11">#REF!</definedName>
    <definedName name="Account_T" localSheetId="6">#REF!</definedName>
    <definedName name="Account_T" localSheetId="5">#REF!</definedName>
    <definedName name="Account_T" localSheetId="2">#REF!</definedName>
    <definedName name="Account_T" localSheetId="4">#REF!</definedName>
    <definedName name="Account_T" localSheetId="10">#REF!</definedName>
    <definedName name="Account_T" localSheetId="9">#REF!</definedName>
    <definedName name="Account_T" localSheetId="8">#REF!</definedName>
    <definedName name="Account_T">#REF!</definedName>
    <definedName name="ACTG_CLSFN_DESC">[17]ACTG_CLSFN_DESC!$A$2:$A$15</definedName>
    <definedName name="ACTG_EVNT_TYP_DESC">[17]ACTG_EVNT_TYP_DESC!$A$2:$A$20</definedName>
    <definedName name="ACTG_PRCS_REF_NO">[17]ACTG_PRCS_REF_NO!$A$2:$A$133</definedName>
    <definedName name="ACTG_STMT_TYP_IND">[17]ACTG_STMT_TYP_IND!$A$2:$A$5</definedName>
    <definedName name="Action_Items" localSheetId="7">#REF!</definedName>
    <definedName name="Action_Items" localSheetId="11">#REF!</definedName>
    <definedName name="Action_Items" localSheetId="6">#REF!</definedName>
    <definedName name="Action_Items" localSheetId="5">#REF!</definedName>
    <definedName name="Action_Items" localSheetId="2">#REF!</definedName>
    <definedName name="Action_Items" localSheetId="4">#REF!</definedName>
    <definedName name="Action_Items" localSheetId="10">#REF!</definedName>
    <definedName name="Action_Items" localSheetId="9">#REF!</definedName>
    <definedName name="Action_Items" localSheetId="8">#REF!</definedName>
    <definedName name="Action_Items">#REF!</definedName>
    <definedName name="ActLookUp">'[18]SQL and Results'!$A$5:$E$25</definedName>
    <definedName name="Acvy_MBS" localSheetId="7">OFFSET([8]Concat!$AM$10,0,0,LenC2,1)</definedName>
    <definedName name="Acvy_MBS" localSheetId="11">OFFSET([8]Concat!$AM$10,0,0,LenC2,1)</definedName>
    <definedName name="Acvy_MBS" localSheetId="6">OFFSET([8]Concat!$AM$10,0,0,LenC2,1)</definedName>
    <definedName name="Acvy_MBS" localSheetId="5">OFFSET([8]Concat!$AM$10,0,0,LenC2,1)</definedName>
    <definedName name="Acvy_MBS" localSheetId="2">OFFSET([8]Concat!$AM$10,0,0,LenC2,1)</definedName>
    <definedName name="Acvy_MBS" localSheetId="4">OFFSET([8]Concat!$AM$10,0,0,LenC2,1)</definedName>
    <definedName name="Acvy_MBS" localSheetId="10">OFFSET([8]Concat!$AM$10,0,0,[0]!LenC2,1)</definedName>
    <definedName name="Acvy_MBS" localSheetId="9">OFFSET([8]Concat!$AM$10,0,0,LenC2,1)</definedName>
    <definedName name="Acvy_MBS" localSheetId="8">OFFSET([8]Concat!$AM$10,0,0,LenC2,1)</definedName>
    <definedName name="Acvy_MBS">OFFSET([8]Concat!$AM$10,0,0,LenC2,1)</definedName>
    <definedName name="ad" localSheetId="7">OFFSET('[8]A1&amp;A2'!$Q$3,0,0,A1Len,1)</definedName>
    <definedName name="ad" localSheetId="11">OFFSET('[8]A1&amp;A2'!$Q$3,0,0,A1Len,1)</definedName>
    <definedName name="ad" localSheetId="6">OFFSET('[8]A1&amp;A2'!$Q$3,0,0,A1Len,1)</definedName>
    <definedName name="ad" localSheetId="5">OFFSET('[8]A1&amp;A2'!$Q$3,0,0,A1Len,1)</definedName>
    <definedName name="ad" localSheetId="2">OFFSET('[8]A1&amp;A2'!$Q$3,0,0,A1Len,1)</definedName>
    <definedName name="ad" localSheetId="4">OFFSET('[8]A1&amp;A2'!$Q$3,0,0,A1Len,1)</definedName>
    <definedName name="ad" localSheetId="10">OFFSET('[8]A1&amp;A2'!$Q$3,0,0,[0]!A1Len,1)</definedName>
    <definedName name="ad" localSheetId="9">OFFSET('[8]A1&amp;A2'!$Q$3,0,0,A1Len,1)</definedName>
    <definedName name="ad" localSheetId="8">OFFSET('[8]A1&amp;A2'!$Q$3,0,0,A1Len,1)</definedName>
    <definedName name="ad">OFFSET('[8]A1&amp;A2'!$Q$3,0,0,A1Len,1)</definedName>
    <definedName name="adj_array" localSheetId="7">#REF!</definedName>
    <definedName name="adj_array" localSheetId="11">#REF!</definedName>
    <definedName name="adj_array" localSheetId="6">#REF!</definedName>
    <definedName name="adj_array" localSheetId="5">#REF!</definedName>
    <definedName name="adj_array" localSheetId="2">#REF!</definedName>
    <definedName name="adj_array" localSheetId="4">#REF!</definedName>
    <definedName name="adj_array" localSheetId="10">#REF!</definedName>
    <definedName name="adj_array" localSheetId="9">#REF!</definedName>
    <definedName name="adj_array" localSheetId="8">#REF!</definedName>
    <definedName name="adj_array">#REF!</definedName>
    <definedName name="adj_array_2" localSheetId="7">#REF!</definedName>
    <definedName name="adj_array_2" localSheetId="11">#REF!</definedName>
    <definedName name="adj_array_2" localSheetId="6">#REF!</definedName>
    <definedName name="adj_array_2" localSheetId="5">#REF!</definedName>
    <definedName name="adj_array_2" localSheetId="2">#REF!</definedName>
    <definedName name="adj_array_2" localSheetId="4">#REF!</definedName>
    <definedName name="adj_array_2" localSheetId="10">#REF!</definedName>
    <definedName name="adj_array_2" localSheetId="9">#REF!</definedName>
    <definedName name="adj_array_2" localSheetId="8">#REF!</definedName>
    <definedName name="adj_array_2">#REF!</definedName>
    <definedName name="adj_data" localSheetId="7">#REF!</definedName>
    <definedName name="adj_data" localSheetId="11">#REF!</definedName>
    <definedName name="adj_data" localSheetId="6">#REF!</definedName>
    <definedName name="adj_data" localSheetId="5">#REF!</definedName>
    <definedName name="adj_data" localSheetId="2">#REF!</definedName>
    <definedName name="adj_data" localSheetId="4">#REF!</definedName>
    <definedName name="adj_data" localSheetId="10">#REF!</definedName>
    <definedName name="adj_data" localSheetId="9">#REF!</definedName>
    <definedName name="adj_data" localSheetId="8">#REF!</definedName>
    <definedName name="adj_data">#REF!</definedName>
    <definedName name="AFC">[19]AvailFund!$A$14:$D$133</definedName>
    <definedName name="afs">[20]GL_EndBal!#REF!</definedName>
    <definedName name="am" localSheetId="7">#REF!</definedName>
    <definedName name="am" localSheetId="11">#REF!</definedName>
    <definedName name="am" localSheetId="6">#REF!</definedName>
    <definedName name="am" localSheetId="5">#REF!</definedName>
    <definedName name="am" localSheetId="2">#REF!</definedName>
    <definedName name="am" localSheetId="4">#REF!</definedName>
    <definedName name="am" localSheetId="10">#REF!</definedName>
    <definedName name="am" localSheetId="9">#REF!</definedName>
    <definedName name="am" localSheetId="8">#REF!</definedName>
    <definedName name="am">#REF!</definedName>
    <definedName name="AMORT" localSheetId="7">#REF!</definedName>
    <definedName name="AMORT" localSheetId="11">#REF!</definedName>
    <definedName name="AMORT" localSheetId="6">#REF!</definedName>
    <definedName name="AMORT" localSheetId="5">#REF!</definedName>
    <definedName name="AMORT" localSheetId="2">#REF!</definedName>
    <definedName name="AMORT" localSheetId="4">#REF!</definedName>
    <definedName name="AMORT" localSheetId="10">#REF!</definedName>
    <definedName name="AMORT" localSheetId="9">#REF!</definedName>
    <definedName name="AMORT" localSheetId="8">#REF!</definedName>
    <definedName name="AMORT">#REF!</definedName>
    <definedName name="Analyst" localSheetId="7">#REF!</definedName>
    <definedName name="Analyst" localSheetId="11">#REF!</definedName>
    <definedName name="Analyst" localSheetId="6">#REF!</definedName>
    <definedName name="Analyst" localSheetId="5">#REF!</definedName>
    <definedName name="Analyst" localSheetId="2">#REF!</definedName>
    <definedName name="Analyst" localSheetId="4">#REF!</definedName>
    <definedName name="Analyst" localSheetId="10">#REF!</definedName>
    <definedName name="Analyst" localSheetId="9">#REF!</definedName>
    <definedName name="Analyst" localSheetId="8">#REF!</definedName>
    <definedName name="Analyst">#REF!</definedName>
    <definedName name="APA" localSheetId="2">#REF!</definedName>
    <definedName name="APA">#REF!</definedName>
    <definedName name="AQCREDIT02" localSheetId="2">#REF!</definedName>
    <definedName name="AQCREDIT02">#REF!</definedName>
    <definedName name="AQCREDIT03" localSheetId="2">#REF!</definedName>
    <definedName name="AQCREDIT03">#REF!</definedName>
    <definedName name="AQCREDIT04" localSheetId="2">#REF!</definedName>
    <definedName name="AQCREDIT04">#REF!</definedName>
    <definedName name="AQCREDIT05" localSheetId="2">#REF!</definedName>
    <definedName name="AQCREDIT05">#REF!</definedName>
    <definedName name="AQCREDIT06" localSheetId="2">#REF!</definedName>
    <definedName name="AQCREDIT06">#REF!</definedName>
    <definedName name="AQOCC02" localSheetId="2">#REF!</definedName>
    <definedName name="AQOCC02">#REF!</definedName>
    <definedName name="AQOCC03" localSheetId="2">#REF!</definedName>
    <definedName name="AQOCC03">#REF!</definedName>
    <definedName name="AQOCC04" localSheetId="2">#REF!</definedName>
    <definedName name="AQOCC04">#REF!</definedName>
    <definedName name="AQOCC05" localSheetId="2">#REF!</definedName>
    <definedName name="AQOCC05">#REF!</definedName>
    <definedName name="AQOCC06" localSheetId="2">#REF!</definedName>
    <definedName name="AQOCC06">#REF!</definedName>
    <definedName name="AQOLTV02" localSheetId="2">#REF!</definedName>
    <definedName name="AQOLTV02">#REF!</definedName>
    <definedName name="AQOLTV03" localSheetId="2">#REF!</definedName>
    <definedName name="AQOLTV03">#REF!</definedName>
    <definedName name="AQOLTV04" localSheetId="2">#REF!</definedName>
    <definedName name="AQOLTV04">#REF!</definedName>
    <definedName name="AQOLTV05" localSheetId="2">#REF!</definedName>
    <definedName name="AQOLTV05">#REF!</definedName>
    <definedName name="AQOLTV06" localSheetId="2">#REF!</definedName>
    <definedName name="AQOLTV06">#REF!</definedName>
    <definedName name="AQPRJTYP02" localSheetId="2">#REF!</definedName>
    <definedName name="AQPRJTYP02">#REF!</definedName>
    <definedName name="AQPRJTYP03" localSheetId="2">#REF!</definedName>
    <definedName name="AQPRJTYP03">#REF!</definedName>
    <definedName name="AQPRJTYP04" localSheetId="2">#REF!</definedName>
    <definedName name="AQPRJTYP04">#REF!</definedName>
    <definedName name="AQPRJTYP05" localSheetId="2">#REF!</definedName>
    <definedName name="AQPRJTYP05">#REF!</definedName>
    <definedName name="AQPRJTYP06" localSheetId="2">#REF!</definedName>
    <definedName name="AQPRJTYP06">#REF!</definedName>
    <definedName name="AQPROD02" localSheetId="2">#REF!</definedName>
    <definedName name="AQPROD02">#REF!</definedName>
    <definedName name="AQPROD03" localSheetId="2">#REF!</definedName>
    <definedName name="AQPROD03">#REF!</definedName>
    <definedName name="AQPROD04" localSheetId="2">#REF!</definedName>
    <definedName name="AQPROD04">#REF!</definedName>
    <definedName name="AQPROD05" localSheetId="2">#REF!</definedName>
    <definedName name="AQPROD05">#REF!</definedName>
    <definedName name="AQPROD06" localSheetId="2">#REF!</definedName>
    <definedName name="AQPROD06">#REF!</definedName>
    <definedName name="AQREFI02" localSheetId="2">#REF!</definedName>
    <definedName name="AQREFI02">#REF!</definedName>
    <definedName name="AQREFI03" localSheetId="2">#REF!</definedName>
    <definedName name="AQREFI03">#REF!</definedName>
    <definedName name="AQREFI04" localSheetId="2">#REF!</definedName>
    <definedName name="AQREFI04">#REF!</definedName>
    <definedName name="AQREFI05" localSheetId="2">#REF!</definedName>
    <definedName name="AQREFI05">#REF!</definedName>
    <definedName name="AQREFI06" localSheetId="2">#REF!</definedName>
    <definedName name="AQREFI06">#REF!</definedName>
    <definedName name="AQREGION02" localSheetId="2">#REF!</definedName>
    <definedName name="AQREGION02">#REF!</definedName>
    <definedName name="AQREGION03" localSheetId="2">#REF!</definedName>
    <definedName name="AQREGION03">#REF!</definedName>
    <definedName name="AQREGION04" localSheetId="2">#REF!</definedName>
    <definedName name="AQREGION04">#REF!</definedName>
    <definedName name="AQREGION05" localSheetId="2">#REF!</definedName>
    <definedName name="AQREGION05">#REF!</definedName>
    <definedName name="AQREGION06" localSheetId="2">#REF!</definedName>
    <definedName name="AQREGION06">#REF!</definedName>
    <definedName name="AQUNIT02" localSheetId="2">#REF!</definedName>
    <definedName name="AQUNIT02">#REF!</definedName>
    <definedName name="AQUNIT03" localSheetId="2">#REF!</definedName>
    <definedName name="AQUNIT03">#REF!</definedName>
    <definedName name="AQUNIT04" localSheetId="2">#REF!</definedName>
    <definedName name="AQUNIT04">#REF!</definedName>
    <definedName name="AQUNIT05" localSheetId="2">#REF!</definedName>
    <definedName name="AQUNIT05">#REF!</definedName>
    <definedName name="AQUNIT06" localSheetId="2">#REF!</definedName>
    <definedName name="AQUNIT06">#REF!</definedName>
    <definedName name="AQWGT02" localSheetId="2">#REF!</definedName>
    <definedName name="AQWGT02">#REF!</definedName>
    <definedName name="AQWGT03" localSheetId="2">#REF!</definedName>
    <definedName name="AQWGT03">#REF!</definedName>
    <definedName name="AQWGT04" localSheetId="2">#REF!</definedName>
    <definedName name="AQWGT04">#REF!</definedName>
    <definedName name="AQWGT05" localSheetId="2">#REF!</definedName>
    <definedName name="AQWGT05">#REF!</definedName>
    <definedName name="AQWGT06" localSheetId="2">#REF!</definedName>
    <definedName name="AQWGT06">#REF!</definedName>
    <definedName name="array_99">[1]data!#REF!</definedName>
    <definedName name="arrayrating">[21]rating!$B$4:$B$32</definedName>
    <definedName name="AS" localSheetId="7">#REF!</definedName>
    <definedName name="AS" localSheetId="11">#REF!</definedName>
    <definedName name="AS" localSheetId="6">#REF!</definedName>
    <definedName name="AS" localSheetId="5">#REF!</definedName>
    <definedName name="AS" localSheetId="2">#REF!</definedName>
    <definedName name="AS" localSheetId="4">#REF!</definedName>
    <definedName name="AS" localSheetId="10">#REF!</definedName>
    <definedName name="AS" localSheetId="9">#REF!</definedName>
    <definedName name="AS" localSheetId="8">#REF!</definedName>
    <definedName name="AS">#REF!</definedName>
    <definedName name="As_of_December_31" localSheetId="7">#REF!</definedName>
    <definedName name="As_of_December_31" localSheetId="11">#REF!</definedName>
    <definedName name="As_of_December_31" localSheetId="6">#REF!</definedName>
    <definedName name="As_of_December_31" localSheetId="5">#REF!</definedName>
    <definedName name="As_of_December_31" localSheetId="2">#REF!</definedName>
    <definedName name="As_of_December_31" localSheetId="4">#REF!</definedName>
    <definedName name="As_of_December_31" localSheetId="10">#REF!</definedName>
    <definedName name="As_of_December_31" localSheetId="9">#REF!</definedName>
    <definedName name="As_of_December_31" localSheetId="8">#REF!</definedName>
    <definedName name="As_of_December_31">#REF!</definedName>
    <definedName name="AS2DocOpenMode" hidden="1">"AS2DocumentEdit"</definedName>
    <definedName name="ASD" localSheetId="7">#REF!</definedName>
    <definedName name="ASD" localSheetId="11">#REF!</definedName>
    <definedName name="ASD" localSheetId="6">#REF!</definedName>
    <definedName name="ASD" localSheetId="5">#REF!</definedName>
    <definedName name="ASD" localSheetId="2">#REF!</definedName>
    <definedName name="ASD" localSheetId="4">#REF!</definedName>
    <definedName name="ASD" localSheetId="10">#REF!</definedName>
    <definedName name="ASD" localSheetId="9">#REF!</definedName>
    <definedName name="ASD" localSheetId="8">#REF!</definedName>
    <definedName name="ASD">#REF!</definedName>
    <definedName name="asdgf" localSheetId="7">[1]rating!#REF!</definedName>
    <definedName name="asdgf" localSheetId="11">[1]rating!#REF!</definedName>
    <definedName name="asdgf" localSheetId="6">[1]rating!#REF!</definedName>
    <definedName name="asdgf" localSheetId="5">[1]rating!#REF!</definedName>
    <definedName name="asdgf" localSheetId="4">[1]rating!#REF!</definedName>
    <definedName name="asdgf" localSheetId="10">[1]rating!#REF!</definedName>
    <definedName name="asdgf" localSheetId="9">[1]rating!#REF!</definedName>
    <definedName name="asdgf" localSheetId="8">[1]rating!#REF!</definedName>
    <definedName name="asdgf">[1]rating!#REF!</definedName>
    <definedName name="Assured_Guaranty">[13]Originator!$S$5</definedName>
    <definedName name="Auto_Range" localSheetId="7">#REF!</definedName>
    <definedName name="Auto_Range" localSheetId="11">#REF!</definedName>
    <definedName name="Auto_Range" localSheetId="6">#REF!</definedName>
    <definedName name="Auto_Range" localSheetId="5">#REF!</definedName>
    <definedName name="Auto_Range" localSheetId="2">#REF!</definedName>
    <definedName name="Auto_Range" localSheetId="4">#REF!</definedName>
    <definedName name="Auto_Range" localSheetId="10">#REF!</definedName>
    <definedName name="Auto_Range" localSheetId="9">#REF!</definedName>
    <definedName name="Auto_Range" localSheetId="8">#REF!</definedName>
    <definedName name="Auto_Range">#REF!</definedName>
    <definedName name="autorange">[22]TOC!$C$14:$I$15000</definedName>
    <definedName name="awer" localSheetId="7">#REF!</definedName>
    <definedName name="awer" localSheetId="11">#REF!</definedName>
    <definedName name="awer" localSheetId="6">#REF!</definedName>
    <definedName name="awer" localSheetId="5">#REF!</definedName>
    <definedName name="awer" localSheetId="2">#REF!</definedName>
    <definedName name="awer" localSheetId="4">#REF!</definedName>
    <definedName name="awer" localSheetId="10">#REF!</definedName>
    <definedName name="awer" localSheetId="9">#REF!</definedName>
    <definedName name="awer" localSheetId="8">#REF!</definedName>
    <definedName name="awer">#REF!</definedName>
    <definedName name="awq" localSheetId="7">#REF!</definedName>
    <definedName name="awq" localSheetId="11">#REF!</definedName>
    <definedName name="awq" localSheetId="6">#REF!</definedName>
    <definedName name="awq" localSheetId="5">#REF!</definedName>
    <definedName name="awq" localSheetId="2">#REF!</definedName>
    <definedName name="awq" localSheetId="4">#REF!</definedName>
    <definedName name="awq" localSheetId="10">#REF!</definedName>
    <definedName name="awq" localSheetId="9">#REF!</definedName>
    <definedName name="awq" localSheetId="8">#REF!</definedName>
    <definedName name="awq">#REF!</definedName>
    <definedName name="Balances" localSheetId="7">#REF!</definedName>
    <definedName name="Balances" localSheetId="11">#REF!</definedName>
    <definedName name="Balances" localSheetId="6">#REF!</definedName>
    <definedName name="Balances" localSheetId="5">#REF!</definedName>
    <definedName name="Balances" localSheetId="2">#REF!</definedName>
    <definedName name="Balances" localSheetId="4">#REF!</definedName>
    <definedName name="Balances" localSheetId="10">#REF!</definedName>
    <definedName name="Balances" localSheetId="9">#REF!</definedName>
    <definedName name="Balances" localSheetId="8">#REF!</definedName>
    <definedName name="Balances">#REF!</definedName>
    <definedName name="Banker" localSheetId="2">#REF!</definedName>
    <definedName name="Banker">#REF!</definedName>
    <definedName name="BaseAmtCol" localSheetId="2">#REF!</definedName>
    <definedName name="BaseAmtCol">#REF!</definedName>
    <definedName name="BBRSETS" localSheetId="2">#REF!</definedName>
    <definedName name="BBRSETS">#REF!</definedName>
    <definedName name="Beg_Bal" localSheetId="2">#REF!</definedName>
    <definedName name="Beg_Bal">#REF!</definedName>
    <definedName name="bgtb" localSheetId="2">#REF!</definedName>
    <definedName name="bgtb">#REF!</definedName>
    <definedName name="Bid_Name">'[19]Bid Summary'!$B$2</definedName>
    <definedName name="Binder_ID" localSheetId="7">#REF!</definedName>
    <definedName name="Binder_ID" localSheetId="11">#REF!</definedName>
    <definedName name="Binder_ID" localSheetId="6">#REF!</definedName>
    <definedName name="Binder_ID" localSheetId="5">#REF!</definedName>
    <definedName name="Binder_ID" localSheetId="2">#REF!</definedName>
    <definedName name="Binder_ID" localSheetId="4">#REF!</definedName>
    <definedName name="Binder_ID" localSheetId="10">#REF!</definedName>
    <definedName name="Binder_ID" localSheetId="9">#REF!</definedName>
    <definedName name="Binder_ID" localSheetId="8">#REF!</definedName>
    <definedName name="Binder_ID">#REF!</definedName>
    <definedName name="blank" localSheetId="7">#REF!</definedName>
    <definedName name="blank" localSheetId="11">#REF!</definedName>
    <definedName name="blank" localSheetId="6">#REF!</definedName>
    <definedName name="blank" localSheetId="5">#REF!</definedName>
    <definedName name="blank" localSheetId="2">#REF!</definedName>
    <definedName name="blank" localSheetId="4">#REF!</definedName>
    <definedName name="blank" localSheetId="10">#REF!</definedName>
    <definedName name="blank" localSheetId="9">#REF!</definedName>
    <definedName name="blank" localSheetId="8">#REF!</definedName>
    <definedName name="blank">#REF!</definedName>
    <definedName name="Book_1" localSheetId="7">#REF!</definedName>
    <definedName name="Book_1" localSheetId="11">#REF!</definedName>
    <definedName name="Book_1" localSheetId="6">#REF!</definedName>
    <definedName name="Book_1" localSheetId="5">#REF!</definedName>
    <definedName name="Book_1" localSheetId="2">#REF!</definedName>
    <definedName name="Book_1" localSheetId="4">#REF!</definedName>
    <definedName name="Book_1" localSheetId="10">#REF!</definedName>
    <definedName name="Book_1" localSheetId="9">#REF!</definedName>
    <definedName name="Book_1" localSheetId="8">#REF!</definedName>
    <definedName name="Book_1">#REF!</definedName>
    <definedName name="Book_2" localSheetId="2">#REF!</definedName>
    <definedName name="Book_2">#REF!</definedName>
    <definedName name="Book_2_ID" localSheetId="2">#REF!</definedName>
    <definedName name="Book_2_ID">#REF!</definedName>
    <definedName name="BOOK_VALUE" localSheetId="2">#REF!</definedName>
    <definedName name="BOOK_VALUE">#REF!</definedName>
    <definedName name="BottomLine" localSheetId="2">#REF!</definedName>
    <definedName name="BottomLine">#REF!</definedName>
    <definedName name="boutLkup">'[23]SQL  and Results'!$A$2:$D$6</definedName>
    <definedName name="boxi" localSheetId="7">#REF!</definedName>
    <definedName name="boxi" localSheetId="11">#REF!</definedName>
    <definedName name="boxi" localSheetId="6">#REF!</definedName>
    <definedName name="boxi" localSheetId="5">#REF!</definedName>
    <definedName name="boxi" localSheetId="2">#REF!</definedName>
    <definedName name="boxi" localSheetId="4">#REF!</definedName>
    <definedName name="boxi" localSheetId="10">#REF!</definedName>
    <definedName name="boxi" localSheetId="9">#REF!</definedName>
    <definedName name="boxi" localSheetId="8">#REF!</definedName>
    <definedName name="boxi">#REF!</definedName>
    <definedName name="bs" localSheetId="7">#REF!</definedName>
    <definedName name="bs" localSheetId="11">#REF!</definedName>
    <definedName name="bs" localSheetId="6">#REF!</definedName>
    <definedName name="bs" localSheetId="5">#REF!</definedName>
    <definedName name="bs" localSheetId="2">#REF!</definedName>
    <definedName name="bs" localSheetId="4">#REF!</definedName>
    <definedName name="bs" localSheetId="10">#REF!</definedName>
    <definedName name="bs" localSheetId="9">#REF!</definedName>
    <definedName name="bs" localSheetId="8">#REF!</definedName>
    <definedName name="bs">#REF!</definedName>
    <definedName name="BV___Redemp._Val." localSheetId="7">#REF!</definedName>
    <definedName name="BV___Redemp._Val." localSheetId="11">#REF!</definedName>
    <definedName name="BV___Redemp._Val." localSheetId="6">#REF!</definedName>
    <definedName name="BV___Redemp._Val." localSheetId="5">#REF!</definedName>
    <definedName name="BV___Redemp._Val." localSheetId="2">#REF!</definedName>
    <definedName name="BV___Redemp._Val." localSheetId="4">#REF!</definedName>
    <definedName name="BV___Redemp._Val." localSheetId="10">#REF!</definedName>
    <definedName name="BV___Redemp._Val." localSheetId="9">#REF!</definedName>
    <definedName name="BV___Redemp._Val." localSheetId="8">#REF!</definedName>
    <definedName name="BV___Redemp._Val.">#REF!</definedName>
    <definedName name="bvc" localSheetId="2">#REF!</definedName>
    <definedName name="bvc">#REF!</definedName>
    <definedName name="CACCOUNT" localSheetId="2">#REF!</definedName>
    <definedName name="CACCOUNT">#REF!</definedName>
    <definedName name="cancel" localSheetId="2">#REF!</definedName>
    <definedName name="cancel">#REF!</definedName>
    <definedName name="CapRate1">'[10]NOI Sim - Default'!#REF!</definedName>
    <definedName name="CapRate2">'[10]NOI Sim - Default'!#REF!</definedName>
    <definedName name="caprestr" localSheetId="7">#REF!</definedName>
    <definedName name="caprestr" localSheetId="11">#REF!</definedName>
    <definedName name="caprestr" localSheetId="6">#REF!</definedName>
    <definedName name="caprestr" localSheetId="5">#REF!</definedName>
    <definedName name="caprestr" localSheetId="2">#REF!</definedName>
    <definedName name="caprestr" localSheetId="4">#REF!</definedName>
    <definedName name="caprestr" localSheetId="10">#REF!</definedName>
    <definedName name="caprestr" localSheetId="9">#REF!</definedName>
    <definedName name="caprestr" localSheetId="8">#REF!</definedName>
    <definedName name="caprestr">#REF!</definedName>
    <definedName name="CASH_DEC_01" localSheetId="7">#REF!</definedName>
    <definedName name="CASH_DEC_01" localSheetId="11">#REF!</definedName>
    <definedName name="CASH_DEC_01" localSheetId="6">#REF!</definedName>
    <definedName name="CASH_DEC_01" localSheetId="5">#REF!</definedName>
    <definedName name="CASH_DEC_01" localSheetId="2">#REF!</definedName>
    <definedName name="CASH_DEC_01" localSheetId="4">#REF!</definedName>
    <definedName name="CASH_DEC_01" localSheetId="10">#REF!</definedName>
    <definedName name="CASH_DEC_01" localSheetId="9">#REF!</definedName>
    <definedName name="CASH_DEC_01" localSheetId="8">#REF!</definedName>
    <definedName name="CASH_DEC_01">#REF!</definedName>
    <definedName name="CASH_DEC_02" localSheetId="7">#REF!</definedName>
    <definedName name="CASH_DEC_02" localSheetId="11">#REF!</definedName>
    <definedName name="CASH_DEC_02" localSheetId="6">#REF!</definedName>
    <definedName name="CASH_DEC_02" localSheetId="5">#REF!</definedName>
    <definedName name="CASH_DEC_02" localSheetId="2">#REF!</definedName>
    <definedName name="CASH_DEC_02" localSheetId="4">#REF!</definedName>
    <definedName name="CASH_DEC_02" localSheetId="10">#REF!</definedName>
    <definedName name="CASH_DEC_02" localSheetId="9">#REF!</definedName>
    <definedName name="CASH_DEC_02" localSheetId="8">#REF!</definedName>
    <definedName name="CASH_DEC_02">#REF!</definedName>
    <definedName name="CASH_DEC_04" localSheetId="2">#REF!</definedName>
    <definedName name="CASH_DEC_04">#REF!</definedName>
    <definedName name="CASH_JUN_03" localSheetId="2">#REF!</definedName>
    <definedName name="CASH_JUN_03">#REF!</definedName>
    <definedName name="CASH_JUN_04" localSheetId="2">#REF!</definedName>
    <definedName name="CASH_JUN_04">#REF!</definedName>
    <definedName name="CASH_MAR_03" localSheetId="2">#REF!</definedName>
    <definedName name="CASH_MAR_03">#REF!</definedName>
    <definedName name="CASH_MAR_04" localSheetId="2">#REF!</definedName>
    <definedName name="CASH_MAR_04">#REF!</definedName>
    <definedName name="CASH_SEP_03" localSheetId="2">#REF!</definedName>
    <definedName name="CASH_SEP_03">#REF!</definedName>
    <definedName name="CASH_SEP_04" localSheetId="2">#REF!</definedName>
    <definedName name="CASH_SEP_04">#REF!</definedName>
    <definedName name="CashFees">'[24]GFAS Cash Fees'!$C$3:$D$94</definedName>
    <definedName name="Category_C" localSheetId="7">#REF!</definedName>
    <definedName name="Category_C" localSheetId="11">#REF!</definedName>
    <definedName name="Category_C" localSheetId="6">#REF!</definedName>
    <definedName name="Category_C" localSheetId="5">#REF!</definedName>
    <definedName name="Category_C" localSheetId="2">#REF!</definedName>
    <definedName name="Category_C" localSheetId="4">#REF!</definedName>
    <definedName name="Category_C" localSheetId="10">#REF!</definedName>
    <definedName name="Category_C" localSheetId="9">#REF!</definedName>
    <definedName name="Category_C" localSheetId="8">#REF!</definedName>
    <definedName name="Category_C">#REF!</definedName>
    <definedName name="Category_RB" localSheetId="7">#REF!</definedName>
    <definedName name="Category_RB" localSheetId="11">#REF!</definedName>
    <definedName name="Category_RB" localSheetId="6">#REF!</definedName>
    <definedName name="Category_RB" localSheetId="5">#REF!</definedName>
    <definedName name="Category_RB" localSheetId="2">#REF!</definedName>
    <definedName name="Category_RB" localSheetId="4">#REF!</definedName>
    <definedName name="Category_RB" localSheetId="10">#REF!</definedName>
    <definedName name="Category_RB" localSheetId="9">#REF!</definedName>
    <definedName name="Category_RB" localSheetId="8">#REF!</definedName>
    <definedName name="Category_RB">#REF!</definedName>
    <definedName name="Category_REO" localSheetId="7">#REF!</definedName>
    <definedName name="Category_REO" localSheetId="11">#REF!</definedName>
    <definedName name="Category_REO" localSheetId="6">#REF!</definedName>
    <definedName name="Category_REO" localSheetId="5">#REF!</definedName>
    <definedName name="Category_REO" localSheetId="2">#REF!</definedName>
    <definedName name="Category_REO" localSheetId="4">#REF!</definedName>
    <definedName name="Category_REO" localSheetId="10">#REF!</definedName>
    <definedName name="Category_REO" localSheetId="9">#REF!</definedName>
    <definedName name="Category_REO" localSheetId="8">#REF!</definedName>
    <definedName name="Category_REO">#REF!</definedName>
    <definedName name="Category_RS" localSheetId="2">#REF!</definedName>
    <definedName name="Category_RS">#REF!</definedName>
    <definedName name="Category_S">[16]Database!#REF!</definedName>
    <definedName name="Category_T" localSheetId="7">#REF!</definedName>
    <definedName name="Category_T" localSheetId="11">#REF!</definedName>
    <definedName name="Category_T" localSheetId="6">#REF!</definedName>
    <definedName name="Category_T" localSheetId="5">#REF!</definedName>
    <definedName name="Category_T" localSheetId="2">#REF!</definedName>
    <definedName name="Category_T" localSheetId="4">#REF!</definedName>
    <definedName name="Category_T" localSheetId="10">#REF!</definedName>
    <definedName name="Category_T" localSheetId="9">#REF!</definedName>
    <definedName name="Category_T" localSheetId="8">#REF!</definedName>
    <definedName name="Category_T">#REF!</definedName>
    <definedName name="CBAData">'[24]CBA Data'!$A$4:$O$229</definedName>
    <definedName name="ccc" localSheetId="7">#REF!</definedName>
    <definedName name="ccc" localSheetId="11">#REF!</definedName>
    <definedName name="ccc" localSheetId="6">#REF!</definedName>
    <definedName name="ccc" localSheetId="5">#REF!</definedName>
    <definedName name="ccc" localSheetId="2">#REF!</definedName>
    <definedName name="ccc" localSheetId="4">#REF!</definedName>
    <definedName name="ccc" localSheetId="10">#REF!</definedName>
    <definedName name="ccc" localSheetId="9">#REF!</definedName>
    <definedName name="ccc" localSheetId="8">#REF!</definedName>
    <definedName name="ccc">#REF!</definedName>
    <definedName name="CCost_Center" localSheetId="7">#REF!</definedName>
    <definedName name="CCost_Center" localSheetId="11">#REF!</definedName>
    <definedName name="CCost_Center" localSheetId="6">#REF!</definedName>
    <definedName name="CCost_Center" localSheetId="5">#REF!</definedName>
    <definedName name="CCost_Center" localSheetId="2">#REF!</definedName>
    <definedName name="CCost_Center" localSheetId="4">#REF!</definedName>
    <definedName name="CCost_Center" localSheetId="10">#REF!</definedName>
    <definedName name="CCost_Center" localSheetId="9">#REF!</definedName>
    <definedName name="CCost_Center" localSheetId="8">#REF!</definedName>
    <definedName name="CCost_Center">#REF!</definedName>
    <definedName name="CDebit__Credit" localSheetId="7">#REF!</definedName>
    <definedName name="CDebit__Credit" localSheetId="11">#REF!</definedName>
    <definedName name="CDebit__Credit" localSheetId="6">#REF!</definedName>
    <definedName name="CDebit__Credit" localSheetId="5">#REF!</definedName>
    <definedName name="CDebit__Credit" localSheetId="2">#REF!</definedName>
    <definedName name="CDebit__Credit" localSheetId="4">#REF!</definedName>
    <definedName name="CDebit__Credit" localSheetId="10">#REF!</definedName>
    <definedName name="CDebit__Credit" localSheetId="9">#REF!</definedName>
    <definedName name="CDebit__Credit" localSheetId="8">#REF!</definedName>
    <definedName name="CDebit__Credit">#REF!</definedName>
    <definedName name="CDescription" localSheetId="2">#REF!</definedName>
    <definedName name="CDescription">#REF!</definedName>
    <definedName name="CEffective_Date" localSheetId="2">#REF!</definedName>
    <definedName name="CEffective_Date">#REF!</definedName>
    <definedName name="Cell_Reference" localSheetId="2">#REF!</definedName>
    <definedName name="Cell_Reference">#REF!</definedName>
    <definedName name="CFLW_ACVY_CD">[17]CFLW_ACVY_CD!$A$2:$A$55</definedName>
    <definedName name="chemical" localSheetId="7">#REF!</definedName>
    <definedName name="chemical" localSheetId="11">#REF!</definedName>
    <definedName name="chemical" localSheetId="6">#REF!</definedName>
    <definedName name="chemical" localSheetId="5">#REF!</definedName>
    <definedName name="chemical" localSheetId="2">#REF!</definedName>
    <definedName name="chemical" localSheetId="4">#REF!</definedName>
    <definedName name="chemical" localSheetId="10">#REF!</definedName>
    <definedName name="chemical" localSheetId="9">#REF!</definedName>
    <definedName name="chemical" localSheetId="8">#REF!</definedName>
    <definedName name="chemical">#REF!</definedName>
    <definedName name="Christine_BACONGAAPPROJECT" localSheetId="7">#REF!</definedName>
    <definedName name="Christine_BACONGAAPPROJECT" localSheetId="11">#REF!</definedName>
    <definedName name="Christine_BACONGAAPPROJECT" localSheetId="6">#REF!</definedName>
    <definedName name="Christine_BACONGAAPPROJECT" localSheetId="5">#REF!</definedName>
    <definedName name="Christine_BACONGAAPPROJECT" localSheetId="2">#REF!</definedName>
    <definedName name="Christine_BACONGAAPPROJECT" localSheetId="4">#REF!</definedName>
    <definedName name="Christine_BACONGAAPPROJECT" localSheetId="10">#REF!</definedName>
    <definedName name="Christine_BACONGAAPPROJECT" localSheetId="9">#REF!</definedName>
    <definedName name="Christine_BACONGAAPPROJECT" localSheetId="8">#REF!</definedName>
    <definedName name="Christine_BACONGAAPPROJECT">#REF!</definedName>
    <definedName name="CJournal_ID" localSheetId="7">#REF!</definedName>
    <definedName name="CJournal_ID" localSheetId="11">#REF!</definedName>
    <definedName name="CJournal_ID" localSheetId="6">#REF!</definedName>
    <definedName name="CJournal_ID" localSheetId="5">#REF!</definedName>
    <definedName name="CJournal_ID" localSheetId="2">#REF!</definedName>
    <definedName name="CJournal_ID" localSheetId="4">#REF!</definedName>
    <definedName name="CJournal_ID" localSheetId="10">#REF!</definedName>
    <definedName name="CJournal_ID" localSheetId="9">#REF!</definedName>
    <definedName name="CJournal_ID" localSheetId="8">#REF!</definedName>
    <definedName name="CJournal_ID">#REF!</definedName>
    <definedName name="Classes_Benefited">[13]Originator!$AA$4:$AA$12</definedName>
    <definedName name="CLine_Description" localSheetId="7">#REF!</definedName>
    <definedName name="CLine_Description" localSheetId="11">#REF!</definedName>
    <definedName name="CLine_Description" localSheetId="6">#REF!</definedName>
    <definedName name="CLine_Description" localSheetId="5">#REF!</definedName>
    <definedName name="CLine_Description" localSheetId="2">#REF!</definedName>
    <definedName name="CLine_Description" localSheetId="4">#REF!</definedName>
    <definedName name="CLine_Description" localSheetId="10">#REF!</definedName>
    <definedName name="CLine_Description" localSheetId="9">#REF!</definedName>
    <definedName name="CLine_Description" localSheetId="8">#REF!</definedName>
    <definedName name="CLine_Description">#REF!</definedName>
    <definedName name="Closing_Date">[25]Summary!$B$14</definedName>
    <definedName name="Closing_Tape_Balance" localSheetId="7">#REF!</definedName>
    <definedName name="Closing_Tape_Balance" localSheetId="11">#REF!</definedName>
    <definedName name="Closing_Tape_Balance" localSheetId="6">#REF!</definedName>
    <definedName name="Closing_Tape_Balance" localSheetId="5">#REF!</definedName>
    <definedName name="Closing_Tape_Balance" localSheetId="2">#REF!</definedName>
    <definedName name="Closing_Tape_Balance" localSheetId="4">#REF!</definedName>
    <definedName name="Closing_Tape_Balance" localSheetId="10">#REF!</definedName>
    <definedName name="Closing_Tape_Balance" localSheetId="9">#REF!</definedName>
    <definedName name="Closing_Tape_Balance" localSheetId="8">#REF!</definedName>
    <definedName name="Closing_Tape_Balance">#REF!</definedName>
    <definedName name="Closing_Tape_LoanCount" localSheetId="7">#REF!</definedName>
    <definedName name="Closing_Tape_LoanCount" localSheetId="11">#REF!</definedName>
    <definedName name="Closing_Tape_LoanCount" localSheetId="6">#REF!</definedName>
    <definedName name="Closing_Tape_LoanCount" localSheetId="5">#REF!</definedName>
    <definedName name="Closing_Tape_LoanCount" localSheetId="2">#REF!</definedName>
    <definedName name="Closing_Tape_LoanCount" localSheetId="4">#REF!</definedName>
    <definedName name="Closing_Tape_LoanCount" localSheetId="10">#REF!</definedName>
    <definedName name="Closing_Tape_LoanCount" localSheetId="9">#REF!</definedName>
    <definedName name="Closing_Tape_LoanCount" localSheetId="8">#REF!</definedName>
    <definedName name="Closing_Tape_LoanCount">#REF!</definedName>
    <definedName name="CLS_FLTR_IND">[17]CLS_FLTR_IND!$A$2:$A$4</definedName>
    <definedName name="collateral">[1]rating!$H$4:$K$32</definedName>
    <definedName name="Conforming">[13]Originator!$P$4:$P$25</definedName>
    <definedName name="conversion_lookup" localSheetId="7">#REF!</definedName>
    <definedName name="conversion_lookup" localSheetId="11">#REF!</definedName>
    <definedName name="conversion_lookup" localSheetId="6">#REF!</definedName>
    <definedName name="conversion_lookup" localSheetId="5">#REF!</definedName>
    <definedName name="conversion_lookup" localSheetId="2">#REF!</definedName>
    <definedName name="conversion_lookup" localSheetId="4">#REF!</definedName>
    <definedName name="conversion_lookup" localSheetId="10">#REF!</definedName>
    <definedName name="conversion_lookup" localSheetId="9">#REF!</definedName>
    <definedName name="conversion_lookup" localSheetId="8">#REF!</definedName>
    <definedName name="conversion_lookup">#REF!</definedName>
    <definedName name="Correct_Peoplesoft_truncation" localSheetId="7">#REF!</definedName>
    <definedName name="Correct_Peoplesoft_truncation" localSheetId="11">#REF!</definedName>
    <definedName name="Correct_Peoplesoft_truncation" localSheetId="6">#REF!</definedName>
    <definedName name="Correct_Peoplesoft_truncation" localSheetId="5">#REF!</definedName>
    <definedName name="Correct_Peoplesoft_truncation" localSheetId="2">#REF!</definedName>
    <definedName name="Correct_Peoplesoft_truncation" localSheetId="4">#REF!</definedName>
    <definedName name="Correct_Peoplesoft_truncation" localSheetId="10">#REF!</definedName>
    <definedName name="Correct_Peoplesoft_truncation" localSheetId="9">#REF!</definedName>
    <definedName name="Correct_Peoplesoft_truncation" localSheetId="8">#REF!</definedName>
    <definedName name="Correct_Peoplesoft_truncation">#REF!</definedName>
    <definedName name="CORRECT_SUBLEDGER" localSheetId="7">[26]database_Table_9!#REF!</definedName>
    <definedName name="CORRECT_SUBLEDGER" localSheetId="11">[26]database_Table_9!#REF!</definedName>
    <definedName name="CORRECT_SUBLEDGER" localSheetId="6">[26]database_Table_9!#REF!</definedName>
    <definedName name="CORRECT_SUBLEDGER" localSheetId="5">[26]database_Table_9!#REF!</definedName>
    <definedName name="CORRECT_SUBLEDGER" localSheetId="2">[26]database_Table_9!#REF!</definedName>
    <definedName name="CORRECT_SUBLEDGER" localSheetId="4">[26]database_Table_9!#REF!</definedName>
    <definedName name="CORRECT_SUBLEDGER" localSheetId="10">[26]database_Table_9!#REF!</definedName>
    <definedName name="CORRECT_SUBLEDGER" localSheetId="9">[26]database_Table_9!#REF!</definedName>
    <definedName name="CORRECT_SUBLEDGER" localSheetId="8">[26]database_Table_9!#REF!</definedName>
    <definedName name="CORRECT_SUBLEDGER">[26]database_Table_9!#REF!</definedName>
    <definedName name="Cost_Center" localSheetId="7">#REF!</definedName>
    <definedName name="Cost_Center" localSheetId="11">#REF!</definedName>
    <definedName name="Cost_Center" localSheetId="6">#REF!</definedName>
    <definedName name="Cost_Center" localSheetId="5">#REF!</definedName>
    <definedName name="Cost_Center" localSheetId="2">#REF!</definedName>
    <definedName name="Cost_Center" localSheetId="4">#REF!</definedName>
    <definedName name="Cost_Center" localSheetId="10">#REF!</definedName>
    <definedName name="Cost_Center" localSheetId="9">#REF!</definedName>
    <definedName name="Cost_Center" localSheetId="8">#REF!</definedName>
    <definedName name="Cost_Center">#REF!</definedName>
    <definedName name="Cost_Center_C" localSheetId="7">#REF!</definedName>
    <definedName name="Cost_Center_C" localSheetId="11">#REF!</definedName>
    <definedName name="Cost_Center_C" localSheetId="6">#REF!</definedName>
    <definedName name="Cost_Center_C" localSheetId="5">#REF!</definedName>
    <definedName name="Cost_Center_C" localSheetId="2">#REF!</definedName>
    <definedName name="Cost_Center_C" localSheetId="4">#REF!</definedName>
    <definedName name="Cost_Center_C" localSheetId="10">#REF!</definedName>
    <definedName name="Cost_Center_C" localSheetId="9">#REF!</definedName>
    <definedName name="Cost_Center_C" localSheetId="8">#REF!</definedName>
    <definedName name="Cost_Center_C">#REF!</definedName>
    <definedName name="Cost_Center_REO" localSheetId="7">#REF!</definedName>
    <definedName name="Cost_Center_REO" localSheetId="11">#REF!</definedName>
    <definedName name="Cost_Center_REO" localSheetId="6">#REF!</definedName>
    <definedName name="Cost_Center_REO" localSheetId="5">#REF!</definedName>
    <definedName name="Cost_Center_REO" localSheetId="2">#REF!</definedName>
    <definedName name="Cost_Center_REO" localSheetId="4">#REF!</definedName>
    <definedName name="Cost_Center_REO" localSheetId="10">#REF!</definedName>
    <definedName name="Cost_Center_REO" localSheetId="9">#REF!</definedName>
    <definedName name="Cost_Center_REO" localSheetId="8">#REF!</definedName>
    <definedName name="Cost_Center_REO">#REF!</definedName>
    <definedName name="Cost_Center_RS" localSheetId="2">#REF!</definedName>
    <definedName name="Cost_Center_RS">#REF!</definedName>
    <definedName name="Cost_Center_S">[16]Database!#REF!</definedName>
    <definedName name="Cost_Center_T" localSheetId="7">#REF!</definedName>
    <definedName name="Cost_Center_T" localSheetId="11">#REF!</definedName>
    <definedName name="Cost_Center_T" localSheetId="6">#REF!</definedName>
    <definedName name="Cost_Center_T" localSheetId="5">#REF!</definedName>
    <definedName name="Cost_Center_T" localSheetId="2">#REF!</definedName>
    <definedName name="Cost_Center_T" localSheetId="4">#REF!</definedName>
    <definedName name="Cost_Center_T" localSheetId="10">#REF!</definedName>
    <definedName name="Cost_Center_T" localSheetId="9">#REF!</definedName>
    <definedName name="Cost_Center_T" localSheetId="8">#REF!</definedName>
    <definedName name="Cost_Center_T">#REF!</definedName>
    <definedName name="Costenter_C" localSheetId="7">#REF!</definedName>
    <definedName name="Costenter_C" localSheetId="11">#REF!</definedName>
    <definedName name="Costenter_C" localSheetId="6">#REF!</definedName>
    <definedName name="Costenter_C" localSheetId="5">#REF!</definedName>
    <definedName name="Costenter_C" localSheetId="2">#REF!</definedName>
    <definedName name="Costenter_C" localSheetId="4">#REF!</definedName>
    <definedName name="Costenter_C" localSheetId="10">#REF!</definedName>
    <definedName name="Costenter_C" localSheetId="9">#REF!</definedName>
    <definedName name="Costenter_C" localSheetId="8">#REF!</definedName>
    <definedName name="Costenter_C">#REF!</definedName>
    <definedName name="Costenter_O" localSheetId="7">#REF!</definedName>
    <definedName name="Costenter_O" localSheetId="11">#REF!</definedName>
    <definedName name="Costenter_O" localSheetId="6">#REF!</definedName>
    <definedName name="Costenter_O" localSheetId="5">#REF!</definedName>
    <definedName name="Costenter_O" localSheetId="2">#REF!</definedName>
    <definedName name="Costenter_O" localSheetId="4">#REF!</definedName>
    <definedName name="Costenter_O" localSheetId="10">#REF!</definedName>
    <definedName name="Costenter_O" localSheetId="9">#REF!</definedName>
    <definedName name="Costenter_O" localSheetId="8">#REF!</definedName>
    <definedName name="Costenter_O">#REF!</definedName>
    <definedName name="Costenter_S" localSheetId="7">[16]Database!#REF!</definedName>
    <definedName name="Costenter_S" localSheetId="11">[16]Database!#REF!</definedName>
    <definedName name="Costenter_S" localSheetId="6">[16]Database!#REF!</definedName>
    <definedName name="Costenter_S" localSheetId="5">[16]Database!#REF!</definedName>
    <definedName name="Costenter_S" localSheetId="2">[16]Database!#REF!</definedName>
    <definedName name="Costenter_S" localSheetId="4">[16]Database!#REF!</definedName>
    <definedName name="Costenter_S" localSheetId="10">[16]Database!#REF!</definedName>
    <definedName name="Costenter_S" localSheetId="9">[16]Database!#REF!</definedName>
    <definedName name="Costenter_S" localSheetId="8">[16]Database!#REF!</definedName>
    <definedName name="Costenter_S">[16]Database!#REF!</definedName>
    <definedName name="Counterparty">[13]Originator!$AB$4:$AB$35</definedName>
    <definedName name="COUPON_TYPE" localSheetId="7">#REF!</definedName>
    <definedName name="COUPON_TYPE" localSheetId="11">#REF!</definedName>
    <definedName name="COUPON_TYPE" localSheetId="6">#REF!</definedName>
    <definedName name="COUPON_TYPE" localSheetId="5">#REF!</definedName>
    <definedName name="COUPON_TYPE" localSheetId="2">#REF!</definedName>
    <definedName name="COUPON_TYPE" localSheetId="4">#REF!</definedName>
    <definedName name="COUPON_TYPE" localSheetId="10">#REF!</definedName>
    <definedName name="COUPON_TYPE" localSheetId="9">#REF!</definedName>
    <definedName name="COUPON_TYPE" localSheetId="8">#REF!</definedName>
    <definedName name="COUPON_TYPE">#REF!</definedName>
    <definedName name="CPrepared_by" localSheetId="7">#REF!</definedName>
    <definedName name="CPrepared_by" localSheetId="11">#REF!</definedName>
    <definedName name="CPrepared_by" localSheetId="6">#REF!</definedName>
    <definedName name="CPrepared_by" localSheetId="5">#REF!</definedName>
    <definedName name="CPrepared_by" localSheetId="2">#REF!</definedName>
    <definedName name="CPrepared_by" localSheetId="4">#REF!</definedName>
    <definedName name="CPrepared_by" localSheetId="10">#REF!</definedName>
    <definedName name="CPrepared_by" localSheetId="9">#REF!</definedName>
    <definedName name="CPrepared_by" localSheetId="8">#REF!</definedName>
    <definedName name="CPrepared_by">#REF!</definedName>
    <definedName name="CrAcct">'[27]On Balance Sheet'!$I$1:$I$65536</definedName>
    <definedName name="CrAmt">'[27]On Balance Sheet'!$J$1:$J$65536</definedName>
    <definedName name="CREDIT02" localSheetId="7">#REF!</definedName>
    <definedName name="CREDIT02" localSheetId="11">#REF!</definedName>
    <definedName name="CREDIT02" localSheetId="6">#REF!</definedName>
    <definedName name="CREDIT02" localSheetId="5">#REF!</definedName>
    <definedName name="CREDIT02" localSheetId="2">#REF!</definedName>
    <definedName name="CREDIT02" localSheetId="4">#REF!</definedName>
    <definedName name="CREDIT02" localSheetId="10">#REF!</definedName>
    <definedName name="CREDIT02" localSheetId="9">#REF!</definedName>
    <definedName name="CREDIT02" localSheetId="8">#REF!</definedName>
    <definedName name="CREDIT02">#REF!</definedName>
    <definedName name="CREDIT03" localSheetId="7">#REF!</definedName>
    <definedName name="CREDIT03" localSheetId="11">#REF!</definedName>
    <definedName name="CREDIT03" localSheetId="6">#REF!</definedName>
    <definedName name="CREDIT03" localSheetId="5">#REF!</definedName>
    <definedName name="CREDIT03" localSheetId="2">#REF!</definedName>
    <definedName name="CREDIT03" localSheetId="4">#REF!</definedName>
    <definedName name="CREDIT03" localSheetId="10">#REF!</definedName>
    <definedName name="CREDIT03" localSheetId="9">#REF!</definedName>
    <definedName name="CREDIT03" localSheetId="8">#REF!</definedName>
    <definedName name="CREDIT03">#REF!</definedName>
    <definedName name="CREDIT04" localSheetId="7">#REF!</definedName>
    <definedName name="CREDIT04" localSheetId="11">#REF!</definedName>
    <definedName name="CREDIT04" localSheetId="6">#REF!</definedName>
    <definedName name="CREDIT04" localSheetId="5">#REF!</definedName>
    <definedName name="CREDIT04" localSheetId="2">#REF!</definedName>
    <definedName name="CREDIT04" localSheetId="4">#REF!</definedName>
    <definedName name="CREDIT04" localSheetId="10">#REF!</definedName>
    <definedName name="CREDIT04" localSheetId="9">#REF!</definedName>
    <definedName name="CREDIT04" localSheetId="8">#REF!</definedName>
    <definedName name="CREDIT04">#REF!</definedName>
    <definedName name="CREDIT05" localSheetId="2">#REF!</definedName>
    <definedName name="CREDIT05">#REF!</definedName>
    <definedName name="CREDIT06" localSheetId="2">#REF!</definedName>
    <definedName name="CREDIT06">#REF!</definedName>
    <definedName name="Credits">'[28]1.REO Summary of Adjustments '!$J$1:$J$65536</definedName>
    <definedName name="_xlnm.Criteria">[29]Summary!#REF!</definedName>
    <definedName name="ctb" localSheetId="7">#REF!</definedName>
    <definedName name="ctb" localSheetId="11">#REF!</definedName>
    <definedName name="ctb" localSheetId="6">#REF!</definedName>
    <definedName name="ctb" localSheetId="5">#REF!</definedName>
    <definedName name="ctb" localSheetId="2">#REF!</definedName>
    <definedName name="ctb" localSheetId="4">#REF!</definedName>
    <definedName name="ctb" localSheetId="10">#REF!</definedName>
    <definedName name="ctb" localSheetId="9">#REF!</definedName>
    <definedName name="ctb" localSheetId="8">#REF!</definedName>
    <definedName name="ctb">#REF!</definedName>
    <definedName name="CTime_posted" localSheetId="7">#REF!</definedName>
    <definedName name="CTime_posted" localSheetId="11">#REF!</definedName>
    <definedName name="CTime_posted" localSheetId="6">#REF!</definedName>
    <definedName name="CTime_posted" localSheetId="5">#REF!</definedName>
    <definedName name="CTime_posted" localSheetId="2">#REF!</definedName>
    <definedName name="CTime_posted" localSheetId="4">#REF!</definedName>
    <definedName name="CTime_posted" localSheetId="10">#REF!</definedName>
    <definedName name="CTime_posted" localSheetId="9">#REF!</definedName>
    <definedName name="CTime_posted" localSheetId="8">#REF!</definedName>
    <definedName name="CTime_posted">#REF!</definedName>
    <definedName name="ctrpy_array" localSheetId="7">[1]rating!#REF!</definedName>
    <definedName name="ctrpy_array" localSheetId="11">[1]rating!#REF!</definedName>
    <definedName name="ctrpy_array" localSheetId="6">[1]rating!#REF!</definedName>
    <definedName name="ctrpy_array" localSheetId="5">[1]rating!#REF!</definedName>
    <definedName name="ctrpy_array" localSheetId="2">[1]rating!#REF!</definedName>
    <definedName name="ctrpy_array" localSheetId="4">[1]rating!#REF!</definedName>
    <definedName name="ctrpy_array" localSheetId="10">[1]rating!#REF!</definedName>
    <definedName name="ctrpy_array" localSheetId="9">[1]rating!#REF!</definedName>
    <definedName name="ctrpy_array" localSheetId="8">[1]rating!#REF!</definedName>
    <definedName name="ctrpy_array">[1]rating!#REF!</definedName>
    <definedName name="ctrpy_data" localSheetId="7">[1]rating!#REF!</definedName>
    <definedName name="ctrpy_data" localSheetId="11">[1]rating!#REF!</definedName>
    <definedName name="ctrpy_data" localSheetId="6">[1]rating!#REF!</definedName>
    <definedName name="ctrpy_data" localSheetId="5">[1]rating!#REF!</definedName>
    <definedName name="ctrpy_data" localSheetId="2">[1]rating!#REF!</definedName>
    <definedName name="ctrpy_data" localSheetId="4">[1]rating!#REF!</definedName>
    <definedName name="ctrpy_data" localSheetId="10">[1]rating!#REF!</definedName>
    <definedName name="ctrpy_data" localSheetId="9">[1]rating!#REF!</definedName>
    <definedName name="ctrpy_data" localSheetId="8">[1]rating!#REF!</definedName>
    <definedName name="ctrpy_data">[1]rating!#REF!</definedName>
    <definedName name="Cur_Callable" localSheetId="7">#REF!</definedName>
    <definedName name="Cur_Callable" localSheetId="11">#REF!</definedName>
    <definedName name="Cur_Callable" localSheetId="6">#REF!</definedName>
    <definedName name="Cur_Callable" localSheetId="5">#REF!</definedName>
    <definedName name="Cur_Callable" localSheetId="2">#REF!</definedName>
    <definedName name="Cur_Callable" localSheetId="4">#REF!</definedName>
    <definedName name="Cur_Callable" localSheetId="10">#REF!</definedName>
    <definedName name="Cur_Callable" localSheetId="9">#REF!</definedName>
    <definedName name="Cur_Callable" localSheetId="8">#REF!</definedName>
    <definedName name="Cur_Callable">#REF!</definedName>
    <definedName name="CURRENCY_CODE" localSheetId="7">#REF!</definedName>
    <definedName name="CURRENCY_CODE" localSheetId="11">#REF!</definedName>
    <definedName name="CURRENCY_CODE" localSheetId="6">#REF!</definedName>
    <definedName name="CURRENCY_CODE" localSheetId="5">#REF!</definedName>
    <definedName name="CURRENCY_CODE" localSheetId="2">#REF!</definedName>
    <definedName name="CURRENCY_CODE" localSheetId="4">#REF!</definedName>
    <definedName name="CURRENCY_CODE" localSheetId="10">#REF!</definedName>
    <definedName name="CURRENCY_CODE" localSheetId="9">#REF!</definedName>
    <definedName name="CURRENCY_CODE" localSheetId="8">#REF!</definedName>
    <definedName name="CURRENCY_CODE">#REF!</definedName>
    <definedName name="Current_Deal_Balance" localSheetId="7">#REF!</definedName>
    <definedName name="Current_Deal_Balance" localSheetId="11">#REF!</definedName>
    <definedName name="Current_Deal_Balance" localSheetId="6">#REF!</definedName>
    <definedName name="Current_Deal_Balance" localSheetId="5">#REF!</definedName>
    <definedName name="Current_Deal_Balance" localSheetId="2">#REF!</definedName>
    <definedName name="Current_Deal_Balance" localSheetId="4">#REF!</definedName>
    <definedName name="Current_Deal_Balance" localSheetId="10">#REF!</definedName>
    <definedName name="Current_Deal_Balance" localSheetId="9">#REF!</definedName>
    <definedName name="Current_Deal_Balance" localSheetId="8">#REF!</definedName>
    <definedName name="Current_Deal_Balance">#REF!</definedName>
    <definedName name="Current_Tape_Balance" localSheetId="2">#REF!</definedName>
    <definedName name="Current_Tape_Balance">#REF!</definedName>
    <definedName name="Current_Tape_LoanCount" localSheetId="2">#REF!</definedName>
    <definedName name="Current_Tape_LoanCount">#REF!</definedName>
    <definedName name="cusip">[30]Sheet1!$A$1:$F$65536</definedName>
    <definedName name="CUSIP_ID" localSheetId="7">#REF!</definedName>
    <definedName name="CUSIP_ID" localSheetId="11">#REF!</definedName>
    <definedName name="CUSIP_ID" localSheetId="6">#REF!</definedName>
    <definedName name="CUSIP_ID" localSheetId="5">#REF!</definedName>
    <definedName name="CUSIP_ID" localSheetId="2">#REF!</definedName>
    <definedName name="CUSIP_ID" localSheetId="4">#REF!</definedName>
    <definedName name="CUSIP_ID" localSheetId="10">#REF!</definedName>
    <definedName name="CUSIP_ID" localSheetId="9">#REF!</definedName>
    <definedName name="CUSIP_ID" localSheetId="8">#REF!</definedName>
    <definedName name="CUSIP_ID">#REF!</definedName>
    <definedName name="d" localSheetId="7">#REF!</definedName>
    <definedName name="d" localSheetId="11">#REF!</definedName>
    <definedName name="d" localSheetId="6">#REF!</definedName>
    <definedName name="d" localSheetId="5">#REF!</definedName>
    <definedName name="d" localSheetId="2">#REF!</definedName>
    <definedName name="d" localSheetId="4">#REF!</definedName>
    <definedName name="d" localSheetId="10">#REF!</definedName>
    <definedName name="d" localSheetId="9">#REF!</definedName>
    <definedName name="d" localSheetId="8">#REF!</definedName>
    <definedName name="d">#REF!</definedName>
    <definedName name="D3_VLookup" localSheetId="7">OFFSET([8]D3!$D$11,0,0,D3Len,10)</definedName>
    <definedName name="D3_VLookup" localSheetId="11">OFFSET([8]D3!$D$11,0,0,D3Len,10)</definedName>
    <definedName name="D3_VLookup" localSheetId="6">OFFSET([8]D3!$D$11,0,0,D3Len,10)</definedName>
    <definedName name="D3_VLookup" localSheetId="5">OFFSET([8]D3!$D$11,0,0,D3Len,10)</definedName>
    <definedName name="D3_VLookup" localSheetId="2">OFFSET([8]D3!$D$11,0,0,D3Len,10)</definedName>
    <definedName name="D3_VLookup" localSheetId="4">OFFSET([8]D3!$D$11,0,0,D3Len,10)</definedName>
    <definedName name="D3_VLookup" localSheetId="10">OFFSET([8]D3!$D$11,0,0,[0]!D3Len,10)</definedName>
    <definedName name="D3_VLookup" localSheetId="9">OFFSET([8]D3!$D$11,0,0,D3Len,10)</definedName>
    <definedName name="D3_VLookup" localSheetId="8">OFFSET([8]D3!$D$11,0,0,D3Len,10)</definedName>
    <definedName name="D3_VLookup">OFFSET([8]D3!$D$11,0,0,D3Len,10)</definedName>
    <definedName name="D3Chk_CBAOrig" localSheetId="7">OFFSET([8]Concat!$G$10,0,0,D3Len,1)</definedName>
    <definedName name="D3Chk_CBAOrig" localSheetId="11">OFFSET([8]Concat!$G$10,0,0,D3Len,1)</definedName>
    <definedName name="D3Chk_CBAOrig" localSheetId="6">OFFSET([8]Concat!$G$10,0,0,D3Len,1)</definedName>
    <definedName name="D3Chk_CBAOrig" localSheetId="5">OFFSET([8]Concat!$G$10,0,0,D3Len,1)</definedName>
    <definedName name="D3Chk_CBAOrig" localSheetId="2">OFFSET([8]Concat!$G$10,0,0,D3Len,1)</definedName>
    <definedName name="D3Chk_CBAOrig" localSheetId="4">OFFSET([8]Concat!$G$10,0,0,D3Len,1)</definedName>
    <definedName name="D3Chk_CBAOrig" localSheetId="10">OFFSET([8]Concat!$G$10,0,0,[0]!D3Len,1)</definedName>
    <definedName name="D3Chk_CBAOrig" localSheetId="9">OFFSET([8]Concat!$G$10,0,0,D3Len,1)</definedName>
    <definedName name="D3Chk_CBAOrig" localSheetId="8">OFFSET([8]Concat!$G$10,0,0,D3Len,1)</definedName>
    <definedName name="D3Chk_CBAOrig">OFFSET([8]Concat!$G$10,0,0,D3Len,1)</definedName>
    <definedName name="D3Chk_CBAUnam" localSheetId="7">OFFSET([8]Concat!$H$10,0,0,D3Len,1)</definedName>
    <definedName name="D3Chk_CBAUnam" localSheetId="11">OFFSET([8]Concat!$H$10,0,0,D3Len,1)</definedName>
    <definedName name="D3Chk_CBAUnam" localSheetId="6">OFFSET([8]Concat!$H$10,0,0,D3Len,1)</definedName>
    <definedName name="D3Chk_CBAUnam" localSheetId="5">OFFSET([8]Concat!$H$10,0,0,D3Len,1)</definedName>
    <definedName name="D3Chk_CBAUnam" localSheetId="2">OFFSET([8]Concat!$H$10,0,0,D3Len,1)</definedName>
    <definedName name="D3Chk_CBAUnam" localSheetId="4">OFFSET([8]Concat!$H$10,0,0,D3Len,1)</definedName>
    <definedName name="D3Chk_CBAUnam" localSheetId="10">OFFSET([8]Concat!$H$10,0,0,[0]!D3Len,1)</definedName>
    <definedName name="D3Chk_CBAUnam" localSheetId="9">OFFSET([8]Concat!$H$10,0,0,D3Len,1)</definedName>
    <definedName name="D3Chk_CBAUnam" localSheetId="8">OFFSET([8]Concat!$H$10,0,0,D3Len,1)</definedName>
    <definedName name="D3Chk_CBAUnam">OFFSET([8]Concat!$H$10,0,0,D3Len,1)</definedName>
    <definedName name="D3Chk_FV" localSheetId="7">OFFSET([8]Concat!$J$10,0,0,D3Len,1)</definedName>
    <definedName name="D3Chk_FV" localSheetId="11">OFFSET([8]Concat!$J$10,0,0,D3Len,1)</definedName>
    <definedName name="D3Chk_FV" localSheetId="6">OFFSET([8]Concat!$J$10,0,0,D3Len,1)</definedName>
    <definedName name="D3Chk_FV" localSheetId="5">OFFSET([8]Concat!$J$10,0,0,D3Len,1)</definedName>
    <definedName name="D3Chk_FV" localSheetId="2">OFFSET([8]Concat!$J$10,0,0,D3Len,1)</definedName>
    <definedName name="D3Chk_FV" localSheetId="4">OFFSET([8]Concat!$J$10,0,0,D3Len,1)</definedName>
    <definedName name="D3Chk_FV" localSheetId="10">OFFSET([8]Concat!$J$10,0,0,[0]!D3Len,1)</definedName>
    <definedName name="D3Chk_FV" localSheetId="9">OFFSET([8]Concat!$J$10,0,0,D3Len,1)</definedName>
    <definedName name="D3Chk_FV" localSheetId="8">OFFSET([8]Concat!$J$10,0,0,D3Len,1)</definedName>
    <definedName name="D3Chk_FV">OFFSET([8]Concat!$J$10,0,0,D3Len,1)</definedName>
    <definedName name="D3Chk_GFASUnam" localSheetId="7">OFFSET([8]Concat!$I$10,0,0,D3Len,1)</definedName>
    <definedName name="D3Chk_GFASUnam" localSheetId="11">OFFSET([8]Concat!$I$10,0,0,D3Len,1)</definedName>
    <definedName name="D3Chk_GFASUnam" localSheetId="6">OFFSET([8]Concat!$I$10,0,0,D3Len,1)</definedName>
    <definedName name="D3Chk_GFASUnam" localSheetId="5">OFFSET([8]Concat!$I$10,0,0,D3Len,1)</definedName>
    <definedName name="D3Chk_GFASUnam" localSheetId="2">OFFSET([8]Concat!$I$10,0,0,D3Len,1)</definedName>
    <definedName name="D3Chk_GFASUnam" localSheetId="4">OFFSET([8]Concat!$I$10,0,0,D3Len,1)</definedName>
    <definedName name="D3Chk_GFASUnam" localSheetId="10">OFFSET([8]Concat!$I$10,0,0,[0]!D3Len,1)</definedName>
    <definedName name="D3Chk_GFASUnam" localSheetId="9">OFFSET([8]Concat!$I$10,0,0,D3Len,1)</definedName>
    <definedName name="D3Chk_GFASUnam" localSheetId="8">OFFSET([8]Concat!$I$10,0,0,D3Len,1)</definedName>
    <definedName name="D3Chk_GFASUnam">OFFSET([8]Concat!$I$10,0,0,D3Len,1)</definedName>
    <definedName name="D3Chk_GFee" localSheetId="7">OFFSET([8]Concat!$N$10,0,0,D3Len,1)</definedName>
    <definedName name="D3Chk_GFee" localSheetId="11">OFFSET([8]Concat!$N$10,0,0,D3Len,1)</definedName>
    <definedName name="D3Chk_GFee" localSheetId="6">OFFSET([8]Concat!$N$10,0,0,D3Len,1)</definedName>
    <definedName name="D3Chk_GFee" localSheetId="5">OFFSET([8]Concat!$N$10,0,0,D3Len,1)</definedName>
    <definedName name="D3Chk_GFee" localSheetId="2">OFFSET([8]Concat!$N$10,0,0,D3Len,1)</definedName>
    <definedName name="D3Chk_GFee" localSheetId="4">OFFSET([8]Concat!$N$10,0,0,D3Len,1)</definedName>
    <definedName name="D3Chk_GFee" localSheetId="10">OFFSET([8]Concat!$N$10,0,0,[0]!D3Len,1)</definedName>
    <definedName name="D3Chk_GFee" localSheetId="9">OFFSET([8]Concat!$N$10,0,0,D3Len,1)</definedName>
    <definedName name="D3Chk_GFee" localSheetId="8">OFFSET([8]Concat!$N$10,0,0,D3Len,1)</definedName>
    <definedName name="D3Chk_GFee">OFFSET([8]Concat!$N$10,0,0,D3Len,1)</definedName>
    <definedName name="D3Chk_LOCOM" localSheetId="7">OFFSET([8]Concat!$L$10,0,0,D3Len,1)</definedName>
    <definedName name="D3Chk_LOCOM" localSheetId="11">OFFSET([8]Concat!$L$10,0,0,D3Len,1)</definedName>
    <definedName name="D3Chk_LOCOM" localSheetId="6">OFFSET([8]Concat!$L$10,0,0,D3Len,1)</definedName>
    <definedName name="D3Chk_LOCOM" localSheetId="5">OFFSET([8]Concat!$L$10,0,0,D3Len,1)</definedName>
    <definedName name="D3Chk_LOCOM" localSheetId="2">OFFSET([8]Concat!$L$10,0,0,D3Len,1)</definedName>
    <definedName name="D3Chk_LOCOM" localSheetId="4">OFFSET([8]Concat!$L$10,0,0,D3Len,1)</definedName>
    <definedName name="D3Chk_LOCOM" localSheetId="10">OFFSET([8]Concat!$L$10,0,0,[0]!D3Len,1)</definedName>
    <definedName name="D3Chk_LOCOM" localSheetId="9">OFFSET([8]Concat!$L$10,0,0,D3Len,1)</definedName>
    <definedName name="D3Chk_LOCOM" localSheetId="8">OFFSET([8]Concat!$L$10,0,0,D3Len,1)</definedName>
    <definedName name="D3Chk_LOCOM">OFFSET([8]Concat!$L$10,0,0,D3Len,1)</definedName>
    <definedName name="D3Chk_Lookup" localSheetId="7">OFFSET([8]Concat!$P$10,0,0,D3Len,1)</definedName>
    <definedName name="D3Chk_Lookup" localSheetId="11">OFFSET([8]Concat!$P$10,0,0,D3Len,1)</definedName>
    <definedName name="D3Chk_Lookup" localSheetId="6">OFFSET([8]Concat!$P$10,0,0,D3Len,1)</definedName>
    <definedName name="D3Chk_Lookup" localSheetId="5">OFFSET([8]Concat!$P$10,0,0,D3Len,1)</definedName>
    <definedName name="D3Chk_Lookup" localSheetId="2">OFFSET([8]Concat!$P$10,0,0,D3Len,1)</definedName>
    <definedName name="D3Chk_Lookup" localSheetId="4">OFFSET([8]Concat!$P$10,0,0,D3Len,1)</definedName>
    <definedName name="D3Chk_Lookup" localSheetId="10">OFFSET([8]Concat!$P$10,0,0,[0]!D3Len,1)</definedName>
    <definedName name="D3Chk_Lookup" localSheetId="9">OFFSET([8]Concat!$P$10,0,0,D3Len,1)</definedName>
    <definedName name="D3Chk_Lookup" localSheetId="8">OFFSET([8]Concat!$P$10,0,0,D3Len,1)</definedName>
    <definedName name="D3Chk_Lookup">OFFSET([8]Concat!$P$10,0,0,D3Len,1)</definedName>
    <definedName name="D3Chk_MTM" localSheetId="7">OFFSET([8]Concat!$K$10,0,0,D3Len,1)</definedName>
    <definedName name="D3Chk_MTM" localSheetId="11">OFFSET([8]Concat!$K$10,0,0,D3Len,1)</definedName>
    <definedName name="D3Chk_MTM" localSheetId="6">OFFSET([8]Concat!$K$10,0,0,D3Len,1)</definedName>
    <definedName name="D3Chk_MTM" localSheetId="5">OFFSET([8]Concat!$K$10,0,0,D3Len,1)</definedName>
    <definedName name="D3Chk_MTM" localSheetId="2">OFFSET([8]Concat!$K$10,0,0,D3Len,1)</definedName>
    <definedName name="D3Chk_MTM" localSheetId="4">OFFSET([8]Concat!$K$10,0,0,D3Len,1)</definedName>
    <definedName name="D3Chk_MTM" localSheetId="10">OFFSET([8]Concat!$K$10,0,0,[0]!D3Len,1)</definedName>
    <definedName name="D3Chk_MTM" localSheetId="9">OFFSET([8]Concat!$K$10,0,0,D3Len,1)</definedName>
    <definedName name="D3Chk_MTM" localSheetId="8">OFFSET([8]Concat!$K$10,0,0,D3Len,1)</definedName>
    <definedName name="D3Chk_MTM">OFFSET([8]Concat!$K$10,0,0,D3Len,1)</definedName>
    <definedName name="D3Chk_Price" localSheetId="7">OFFSET([8]Concat!$M$10,0,0,D3Len,1)</definedName>
    <definedName name="D3Chk_Price" localSheetId="11">OFFSET([8]Concat!$M$10,0,0,D3Len,1)</definedName>
    <definedName name="D3Chk_Price" localSheetId="6">OFFSET([8]Concat!$M$10,0,0,D3Len,1)</definedName>
    <definedName name="D3Chk_Price" localSheetId="5">OFFSET([8]Concat!$M$10,0,0,D3Len,1)</definedName>
    <definedName name="D3Chk_Price" localSheetId="2">OFFSET([8]Concat!$M$10,0,0,D3Len,1)</definedName>
    <definedName name="D3Chk_Price" localSheetId="4">OFFSET([8]Concat!$M$10,0,0,D3Len,1)</definedName>
    <definedName name="D3Chk_Price" localSheetId="10">OFFSET([8]Concat!$M$10,0,0,[0]!D3Len,1)</definedName>
    <definedName name="D3Chk_Price" localSheetId="9">OFFSET([8]Concat!$M$10,0,0,D3Len,1)</definedName>
    <definedName name="D3Chk_Price" localSheetId="8">OFFSET([8]Concat!$M$10,0,0,D3Len,1)</definedName>
    <definedName name="D3Chk_Price">OFFSET([8]Concat!$M$10,0,0,D3Len,1)</definedName>
    <definedName name="D3Chk_UPBBeg" localSheetId="7">OFFSET([8]Concat!$E$10,0,0,D3Len,1)</definedName>
    <definedName name="D3Chk_UPBBeg" localSheetId="11">OFFSET([8]Concat!$E$10,0,0,D3Len,1)</definedName>
    <definedName name="D3Chk_UPBBeg" localSheetId="6">OFFSET([8]Concat!$E$10,0,0,D3Len,1)</definedName>
    <definedName name="D3Chk_UPBBeg" localSheetId="5">OFFSET([8]Concat!$E$10,0,0,D3Len,1)</definedName>
    <definedName name="D3Chk_UPBBeg" localSheetId="2">OFFSET([8]Concat!$E$10,0,0,D3Len,1)</definedName>
    <definedName name="D3Chk_UPBBeg" localSheetId="4">OFFSET([8]Concat!$E$10,0,0,D3Len,1)</definedName>
    <definedName name="D3Chk_UPBBeg" localSheetId="10">OFFSET([8]Concat!$E$10,0,0,[0]!D3Len,1)</definedName>
    <definedName name="D3Chk_UPBBeg" localSheetId="9">OFFSET([8]Concat!$E$10,0,0,D3Len,1)</definedName>
    <definedName name="D3Chk_UPBBeg" localSheetId="8">OFFSET([8]Concat!$E$10,0,0,D3Len,1)</definedName>
    <definedName name="D3Chk_UPBBeg">OFFSET([8]Concat!$E$10,0,0,D3Len,1)</definedName>
    <definedName name="D3Chk_UPBEnd" localSheetId="7">OFFSET([8]Concat!$F$10,0,0,D3Len,1)</definedName>
    <definedName name="D3Chk_UPBEnd" localSheetId="11">OFFSET([8]Concat!$F$10,0,0,D3Len,1)</definedName>
    <definedName name="D3Chk_UPBEnd" localSheetId="6">OFFSET([8]Concat!$F$10,0,0,D3Len,1)</definedName>
    <definedName name="D3Chk_UPBEnd" localSheetId="5">OFFSET([8]Concat!$F$10,0,0,D3Len,1)</definedName>
    <definedName name="D3Chk_UPBEnd" localSheetId="2">OFFSET([8]Concat!$F$10,0,0,D3Len,1)</definedName>
    <definedName name="D3Chk_UPBEnd" localSheetId="4">OFFSET([8]Concat!$F$10,0,0,D3Len,1)</definedName>
    <definedName name="D3Chk_UPBEnd" localSheetId="10">OFFSET([8]Concat!$F$10,0,0,[0]!D3Len,1)</definedName>
    <definedName name="D3Chk_UPBEnd" localSheetId="9">OFFSET([8]Concat!$F$10,0,0,D3Len,1)</definedName>
    <definedName name="D3Chk_UPBEnd" localSheetId="8">OFFSET([8]Concat!$F$10,0,0,D3Len,1)</definedName>
    <definedName name="D3Chk_UPBEnd">OFFSET([8]Concat!$F$10,0,0,D3Len,1)</definedName>
    <definedName name="D3Chk_VLookup" localSheetId="7">OFFSET([8]Concat!$P$10,0,0,D3Len,25)</definedName>
    <definedName name="D3Chk_VLookup" localSheetId="11">OFFSET([8]Concat!$P$10,0,0,D3Len,25)</definedName>
    <definedName name="D3Chk_VLookup" localSheetId="6">OFFSET([8]Concat!$P$10,0,0,D3Len,25)</definedName>
    <definedName name="D3Chk_VLookup" localSheetId="5">OFFSET([8]Concat!$P$10,0,0,D3Len,25)</definedName>
    <definedName name="D3Chk_VLookup" localSheetId="2">OFFSET([8]Concat!$P$10,0,0,D3Len,25)</definedName>
    <definedName name="D3Chk_VLookup" localSheetId="4">OFFSET([8]Concat!$P$10,0,0,D3Len,25)</definedName>
    <definedName name="D3Chk_VLookup" localSheetId="10">OFFSET([8]Concat!$P$10,0,0,[0]!D3Len,25)</definedName>
    <definedName name="D3Chk_VLookup" localSheetId="9">OFFSET([8]Concat!$P$10,0,0,D3Len,25)</definedName>
    <definedName name="D3Chk_VLookup" localSheetId="8">OFFSET([8]Concat!$P$10,0,0,D3Len,25)</definedName>
    <definedName name="D3Chk_VLookup">OFFSET([8]Concat!$P$10,0,0,D3Len,25)</definedName>
    <definedName name="D3Len">[8]Concat!$AM$5</definedName>
    <definedName name="D4_CUSIP" localSheetId="7">OFFSET([8]D4!$B$10,0,0,D4Len,1)</definedName>
    <definedName name="D4_CUSIP" localSheetId="11">OFFSET([8]D4!$B$10,0,0,D4Len,1)</definedName>
    <definedName name="D4_CUSIP" localSheetId="6">OFFSET([8]D4!$B$10,0,0,D4Len,1)</definedName>
    <definedName name="D4_CUSIP" localSheetId="5">OFFSET([8]D4!$B$10,0,0,D4Len,1)</definedName>
    <definedName name="D4_CUSIP" localSheetId="2">OFFSET([8]D4!$B$10,0,0,D4Len,1)</definedName>
    <definedName name="D4_CUSIP" localSheetId="4">OFFSET([8]D4!$B$10,0,0,D4Len,1)</definedName>
    <definedName name="D4_CUSIP" localSheetId="10">OFFSET([8]D4!$B$10,0,0,[0]!D4Len,1)</definedName>
    <definedName name="D4_CUSIP" localSheetId="9">OFFSET([8]D4!$B$10,0,0,D4Len,1)</definedName>
    <definedName name="D4_CUSIP" localSheetId="8">OFFSET([8]D4!$B$10,0,0,D4Len,1)</definedName>
    <definedName name="D4_CUSIP">OFFSET([8]D4!$B$10,0,0,D4Len,1)</definedName>
    <definedName name="D4_Lookup" localSheetId="7">OFFSET([8]D4!$B$10,0,0,D4Len,25)</definedName>
    <definedName name="D4_Lookup" localSheetId="11">OFFSET([8]D4!$B$10,0,0,D4Len,25)</definedName>
    <definedName name="D4_Lookup" localSheetId="6">OFFSET([8]D4!$B$10,0,0,D4Len,25)</definedName>
    <definedName name="D4_Lookup" localSheetId="5">OFFSET([8]D4!$B$10,0,0,D4Len,25)</definedName>
    <definedName name="D4_Lookup" localSheetId="2">OFFSET([8]D4!$B$10,0,0,D4Len,25)</definedName>
    <definedName name="D4_Lookup" localSheetId="4">OFFSET([8]D4!$B$10,0,0,D4Len,25)</definedName>
    <definedName name="D4_Lookup" localSheetId="10">OFFSET([8]D4!$B$10,0,0,[0]!D4Len,25)</definedName>
    <definedName name="D4_Lookup" localSheetId="9">OFFSET([8]D4!$B$10,0,0,D4Len,25)</definedName>
    <definedName name="D4_Lookup" localSheetId="8">OFFSET([8]D4!$B$10,0,0,D4Len,25)</definedName>
    <definedName name="D4_Lookup">OFFSET([8]D4!$B$10,0,0,D4Len,25)</definedName>
    <definedName name="D4_Price" localSheetId="7">OFFSET([8]D4!$O$10,0,0,D4Len,1)</definedName>
    <definedName name="D4_Price" localSheetId="11">OFFSET([8]D4!$O$10,0,0,D4Len,1)</definedName>
    <definedName name="D4_Price" localSheetId="6">OFFSET([8]D4!$O$10,0,0,D4Len,1)</definedName>
    <definedName name="D4_Price" localSheetId="5">OFFSET([8]D4!$O$10,0,0,D4Len,1)</definedName>
    <definedName name="D4_Price" localSheetId="2">OFFSET([8]D4!$O$10,0,0,D4Len,1)</definedName>
    <definedName name="D4_Price" localSheetId="4">OFFSET([8]D4!$O$10,0,0,D4Len,1)</definedName>
    <definedName name="D4_Price" localSheetId="10">OFFSET([8]D4!$O$10,0,0,[0]!D4Len,1)</definedName>
    <definedName name="D4_Price" localSheetId="9">OFFSET([8]D4!$O$10,0,0,D4Len,1)</definedName>
    <definedName name="D4_Price" localSheetId="8">OFFSET([8]D4!$O$10,0,0,D4Len,1)</definedName>
    <definedName name="D4_Price">OFFSET([8]D4!$O$10,0,0,D4Len,1)</definedName>
    <definedName name="D4Len">[8]Concat!$AM$6</definedName>
    <definedName name="daQ" localSheetId="7">#REF!</definedName>
    <definedName name="daQ" localSheetId="11">#REF!</definedName>
    <definedName name="daQ" localSheetId="6">#REF!</definedName>
    <definedName name="daQ" localSheetId="5">#REF!</definedName>
    <definedName name="daQ" localSheetId="2">#REF!</definedName>
    <definedName name="daQ" localSheetId="4">#REF!</definedName>
    <definedName name="daQ" localSheetId="10">#REF!</definedName>
    <definedName name="daQ" localSheetId="9">#REF!</definedName>
    <definedName name="daQ" localSheetId="8">#REF!</definedName>
    <definedName name="daQ">#REF!</definedName>
    <definedName name="daQw" localSheetId="7">#REF!</definedName>
    <definedName name="daQw" localSheetId="11">#REF!</definedName>
    <definedName name="daQw" localSheetId="6">#REF!</definedName>
    <definedName name="daQw" localSheetId="5">#REF!</definedName>
    <definedName name="daQw" localSheetId="2">#REF!</definedName>
    <definedName name="daQw" localSheetId="4">#REF!</definedName>
    <definedName name="daQw" localSheetId="10">#REF!</definedName>
    <definedName name="daQw" localSheetId="9">#REF!</definedName>
    <definedName name="daQw" localSheetId="8">#REF!</definedName>
    <definedName name="daQw">#REF!</definedName>
    <definedName name="Data" localSheetId="7">#REF!</definedName>
    <definedName name="Data" localSheetId="11">#REF!</definedName>
    <definedName name="Data" localSheetId="6">#REF!</definedName>
    <definedName name="Data" localSheetId="5">#REF!</definedName>
    <definedName name="Data" localSheetId="2">#REF!</definedName>
    <definedName name="Data" localSheetId="4">#REF!</definedName>
    <definedName name="Data" localSheetId="10">#REF!</definedName>
    <definedName name="Data" localSheetId="9">#REF!</definedName>
    <definedName name="Data" localSheetId="8">#REF!</definedName>
    <definedName name="Data">#REF!</definedName>
    <definedName name="Data__CPR" localSheetId="2">#REF!</definedName>
    <definedName name="Data__CPR">#REF!</definedName>
    <definedName name="data_99">[1]data!#REF!</definedName>
    <definedName name="Data_Source" localSheetId="7">#REF!</definedName>
    <definedName name="Data_Source" localSheetId="11">#REF!</definedName>
    <definedName name="Data_Source" localSheetId="6">#REF!</definedName>
    <definedName name="Data_Source" localSheetId="5">#REF!</definedName>
    <definedName name="Data_Source" localSheetId="2">#REF!</definedName>
    <definedName name="Data_Source" localSheetId="4">#REF!</definedName>
    <definedName name="Data_Source" localSheetId="10">#REF!</definedName>
    <definedName name="Data_Source" localSheetId="9">#REF!</definedName>
    <definedName name="Data_Source" localSheetId="8">#REF!</definedName>
    <definedName name="Data_Source">#REF!</definedName>
    <definedName name="data1231" localSheetId="7">#REF!</definedName>
    <definedName name="data1231" localSheetId="11">#REF!</definedName>
    <definedName name="data1231" localSheetId="6">#REF!</definedName>
    <definedName name="data1231" localSheetId="5">#REF!</definedName>
    <definedName name="data1231" localSheetId="2">#REF!</definedName>
    <definedName name="data1231" localSheetId="4">#REF!</definedName>
    <definedName name="data1231" localSheetId="10">#REF!</definedName>
    <definedName name="data1231" localSheetId="9">#REF!</definedName>
    <definedName name="data1231" localSheetId="8">#REF!</definedName>
    <definedName name="data1231">#REF!</definedName>
    <definedName name="data930" localSheetId="7">#REF!</definedName>
    <definedName name="data930" localSheetId="11">#REF!</definedName>
    <definedName name="data930" localSheetId="6">#REF!</definedName>
    <definedName name="data930" localSheetId="5">#REF!</definedName>
    <definedName name="data930" localSheetId="2">#REF!</definedName>
    <definedName name="data930" localSheetId="4">#REF!</definedName>
    <definedName name="data930" localSheetId="10">#REF!</definedName>
    <definedName name="data930" localSheetId="9">#REF!</definedName>
    <definedName name="data930" localSheetId="8">#REF!</definedName>
    <definedName name="data930">#REF!</definedName>
    <definedName name="dataacct">'[31]Pivot On Tops'!$D$5:$E$2694</definedName>
    <definedName name="_xlnm.Database" localSheetId="7">#REF!</definedName>
    <definedName name="_xlnm.Database" localSheetId="11">#REF!</definedName>
    <definedName name="_xlnm.Database" localSheetId="6">#REF!</definedName>
    <definedName name="_xlnm.Database" localSheetId="5">#REF!</definedName>
    <definedName name="_xlnm.Database" localSheetId="2">#REF!</definedName>
    <definedName name="_xlnm.Database" localSheetId="4">#REF!</definedName>
    <definedName name="_xlnm.Database" localSheetId="10">#REF!</definedName>
    <definedName name="_xlnm.Database" localSheetId="9">#REF!</definedName>
    <definedName name="_xlnm.Database" localSheetId="8">#REF!</definedName>
    <definedName name="_xlnm.Database">#REF!</definedName>
    <definedName name="Database_Conversion" localSheetId="7">#REF!</definedName>
    <definedName name="Database_Conversion" localSheetId="11">#REF!</definedName>
    <definedName name="Database_Conversion" localSheetId="6">#REF!</definedName>
    <definedName name="Database_Conversion" localSheetId="5">#REF!</definedName>
    <definedName name="Database_Conversion" localSheetId="2">#REF!</definedName>
    <definedName name="Database_Conversion" localSheetId="4">#REF!</definedName>
    <definedName name="Database_Conversion" localSheetId="10">#REF!</definedName>
    <definedName name="Database_Conversion" localSheetId="9">#REF!</definedName>
    <definedName name="Database_Conversion" localSheetId="8">#REF!</definedName>
    <definedName name="Database_Conversion">#REF!</definedName>
    <definedName name="database_other" localSheetId="7">#REF!</definedName>
    <definedName name="database_other" localSheetId="11">#REF!</definedName>
    <definedName name="database_other" localSheetId="6">#REF!</definedName>
    <definedName name="database_other" localSheetId="5">#REF!</definedName>
    <definedName name="database_other" localSheetId="2">#REF!</definedName>
    <definedName name="database_other" localSheetId="4">#REF!</definedName>
    <definedName name="database_other" localSheetId="10">#REF!</definedName>
    <definedName name="database_other" localSheetId="9">#REF!</definedName>
    <definedName name="database_other" localSheetId="8">#REF!</definedName>
    <definedName name="database_other">#REF!</definedName>
    <definedName name="database_RB" localSheetId="2">#REF!</definedName>
    <definedName name="database_RB">#REF!</definedName>
    <definedName name="database_REO" localSheetId="2">#REF!</definedName>
    <definedName name="database_REO">#REF!</definedName>
    <definedName name="Database_System" localSheetId="2">#REF!</definedName>
    <definedName name="Database_System">#REF!</definedName>
    <definedName name="databse_RB" localSheetId="2">#REF!</definedName>
    <definedName name="databse_RB">#REF!</definedName>
    <definedName name="dataicp">'[31]Pivot On Tops'!$A$5:$B$2885</definedName>
    <definedName name="datarating">[21]rating!$B$4:$K$32</definedName>
    <definedName name="date">'[32]iStar Pmt Info'!$A$2:$G$103</definedName>
    <definedName name="Date_Count" localSheetId="7">#REF!</definedName>
    <definedName name="Date_Count" localSheetId="11">#REF!</definedName>
    <definedName name="Date_Count" localSheetId="6">#REF!</definedName>
    <definedName name="Date_Count" localSheetId="5">#REF!</definedName>
    <definedName name="Date_Count" localSheetId="2">#REF!</definedName>
    <definedName name="Date_Count" localSheetId="4">#REF!</definedName>
    <definedName name="Date_Count" localSheetId="10">#REF!</definedName>
    <definedName name="Date_Count" localSheetId="9">#REF!</definedName>
    <definedName name="Date_Count" localSheetId="8">#REF!</definedName>
    <definedName name="Date_Count">#REF!</definedName>
    <definedName name="dawew" localSheetId="7">#REF!</definedName>
    <definedName name="dawew" localSheetId="11">#REF!</definedName>
    <definedName name="dawew" localSheetId="6">#REF!</definedName>
    <definedName name="dawew" localSheetId="5">#REF!</definedName>
    <definedName name="dawew" localSheetId="2">#REF!</definedName>
    <definedName name="dawew" localSheetId="4">#REF!</definedName>
    <definedName name="dawew" localSheetId="10">#REF!</definedName>
    <definedName name="dawew" localSheetId="9">#REF!</definedName>
    <definedName name="dawew" localSheetId="8">#REF!</definedName>
    <definedName name="dawew">#REF!</definedName>
    <definedName name="Day1_2_Event">[17]ACTG_EVNT_TYP_DESC!$A$2:$A$20</definedName>
    <definedName name="dbo_Tckt" localSheetId="7">#REF!</definedName>
    <definedName name="dbo_Tckt" localSheetId="11">#REF!</definedName>
    <definedName name="dbo_Tckt" localSheetId="6">#REF!</definedName>
    <definedName name="dbo_Tckt" localSheetId="5">#REF!</definedName>
    <definedName name="dbo_Tckt" localSheetId="2">#REF!</definedName>
    <definedName name="dbo_Tckt" localSheetId="4">#REF!</definedName>
    <definedName name="dbo_Tckt" localSheetId="10">#REF!</definedName>
    <definedName name="dbo_Tckt" localSheetId="9">#REF!</definedName>
    <definedName name="dbo_Tckt" localSheetId="8">#REF!</definedName>
    <definedName name="dbo_Tckt">#REF!</definedName>
    <definedName name="dczdsw" localSheetId="7">#REF!</definedName>
    <definedName name="dczdsw" localSheetId="11">#REF!</definedName>
    <definedName name="dczdsw" localSheetId="6">#REF!</definedName>
    <definedName name="dczdsw" localSheetId="5">#REF!</definedName>
    <definedName name="dczdsw" localSheetId="2">#REF!</definedName>
    <definedName name="dczdsw" localSheetId="4">#REF!</definedName>
    <definedName name="dczdsw" localSheetId="10">#REF!</definedName>
    <definedName name="dczdsw" localSheetId="9">#REF!</definedName>
    <definedName name="dczdsw" localSheetId="8">#REF!</definedName>
    <definedName name="dczdsw">#REF!</definedName>
    <definedName name="ddw" localSheetId="7">#REF!</definedName>
    <definedName name="ddw" localSheetId="11">#REF!</definedName>
    <definedName name="ddw" localSheetId="6">#REF!</definedName>
    <definedName name="ddw" localSheetId="5">#REF!</definedName>
    <definedName name="ddw" localSheetId="2">#REF!</definedName>
    <definedName name="ddw" localSheetId="4">#REF!</definedName>
    <definedName name="ddw" localSheetId="10">#REF!</definedName>
    <definedName name="ddw" localSheetId="9">#REF!</definedName>
    <definedName name="ddw" localSheetId="8">#REF!</definedName>
    <definedName name="ddw">#REF!</definedName>
    <definedName name="de" localSheetId="2">#REF!</definedName>
    <definedName name="de">#REF!</definedName>
    <definedName name="Deal_Manager" localSheetId="2">#REF!</definedName>
    <definedName name="Deal_Manager">#REF!</definedName>
    <definedName name="Deal_Name">[25]Summary!$B$2</definedName>
    <definedName name="Deal_Summary">'[33]Deal Summary'!$A$2:$P$161</definedName>
    <definedName name="Debit__Credit" localSheetId="7">#REF!</definedName>
    <definedName name="Debit__Credit" localSheetId="11">#REF!</definedName>
    <definedName name="Debit__Credit" localSheetId="6">#REF!</definedName>
    <definedName name="Debit__Credit" localSheetId="5">#REF!</definedName>
    <definedName name="Debit__Credit" localSheetId="2">#REF!</definedName>
    <definedName name="Debit__Credit" localSheetId="4">#REF!</definedName>
    <definedName name="Debit__Credit" localSheetId="10">#REF!</definedName>
    <definedName name="Debit__Credit" localSheetId="9">#REF!</definedName>
    <definedName name="Debit__Credit" localSheetId="8">#REF!</definedName>
    <definedName name="Debit__Credit">#REF!</definedName>
    <definedName name="Debit__Credit__REO" localSheetId="7">#REF!</definedName>
    <definedName name="Debit__Credit__REO" localSheetId="11">#REF!</definedName>
    <definedName name="Debit__Credit__REO" localSheetId="6">#REF!</definedName>
    <definedName name="Debit__Credit__REO" localSheetId="5">#REF!</definedName>
    <definedName name="Debit__Credit__REO" localSheetId="2">#REF!</definedName>
    <definedName name="Debit__Credit__REO" localSheetId="4">#REF!</definedName>
    <definedName name="Debit__Credit__REO" localSheetId="10">#REF!</definedName>
    <definedName name="Debit__Credit__REO" localSheetId="9">#REF!</definedName>
    <definedName name="Debit__Credit__REO" localSheetId="8">#REF!</definedName>
    <definedName name="Debit__Credit__REO">#REF!</definedName>
    <definedName name="Debit_Credit_C" localSheetId="7">#REF!</definedName>
    <definedName name="Debit_Credit_C" localSheetId="11">#REF!</definedName>
    <definedName name="Debit_Credit_C" localSheetId="6">#REF!</definedName>
    <definedName name="Debit_Credit_C" localSheetId="5">#REF!</definedName>
    <definedName name="Debit_Credit_C" localSheetId="2">#REF!</definedName>
    <definedName name="Debit_Credit_C" localSheetId="4">#REF!</definedName>
    <definedName name="Debit_Credit_C" localSheetId="10">#REF!</definedName>
    <definedName name="Debit_Credit_C" localSheetId="9">#REF!</definedName>
    <definedName name="Debit_Credit_C" localSheetId="8">#REF!</definedName>
    <definedName name="Debit_Credit_C">#REF!</definedName>
    <definedName name="Debit_Credit_RB" localSheetId="2">#REF!</definedName>
    <definedName name="Debit_Credit_RB">#REF!</definedName>
    <definedName name="Debit_Credit_RS" localSheetId="2">#REF!</definedName>
    <definedName name="Debit_Credit_RS">#REF!</definedName>
    <definedName name="Debit_Credit_S">[16]Database!#REF!</definedName>
    <definedName name="Debit_Credit_T" localSheetId="7">#REF!</definedName>
    <definedName name="Debit_Credit_T" localSheetId="11">#REF!</definedName>
    <definedName name="Debit_Credit_T" localSheetId="6">#REF!</definedName>
    <definedName name="Debit_Credit_T" localSheetId="5">#REF!</definedName>
    <definedName name="Debit_Credit_T" localSheetId="2">#REF!</definedName>
    <definedName name="Debit_Credit_T" localSheetId="4">#REF!</definedName>
    <definedName name="Debit_Credit_T" localSheetId="10">#REF!</definedName>
    <definedName name="Debit_Credit_T" localSheetId="9">#REF!</definedName>
    <definedName name="Debit_Credit_T" localSheetId="8">#REF!</definedName>
    <definedName name="Debit_Credit_T">#REF!</definedName>
    <definedName name="Debits">'[28]1.REO Summary of Adjustments '!$I$1:$I$65536</definedName>
    <definedName name="DEC_2006" localSheetId="7">#REF!</definedName>
    <definedName name="DEC_2006" localSheetId="11">#REF!</definedName>
    <definedName name="DEC_2006" localSheetId="6">#REF!</definedName>
    <definedName name="DEC_2006" localSheetId="5">#REF!</definedName>
    <definedName name="DEC_2006" localSheetId="2">#REF!</definedName>
    <definedName name="DEC_2006" localSheetId="4">#REF!</definedName>
    <definedName name="DEC_2006" localSheetId="10">#REF!</definedName>
    <definedName name="DEC_2006" localSheetId="9">#REF!</definedName>
    <definedName name="DEC_2006" localSheetId="8">#REF!</definedName>
    <definedName name="DEC_2006">#REF!</definedName>
    <definedName name="DefDate" localSheetId="7">#REF!</definedName>
    <definedName name="DefDate" localSheetId="11">#REF!</definedName>
    <definedName name="DefDate" localSheetId="6">#REF!</definedName>
    <definedName name="DefDate" localSheetId="5">#REF!</definedName>
    <definedName name="DefDate" localSheetId="2">#REF!</definedName>
    <definedName name="DefDate" localSheetId="4">#REF!</definedName>
    <definedName name="DefDate" localSheetId="10">#REF!</definedName>
    <definedName name="DefDate" localSheetId="9">#REF!</definedName>
    <definedName name="DefDate" localSheetId="8">#REF!</definedName>
    <definedName name="DefDate">#REF!</definedName>
    <definedName name="DefLedger" localSheetId="7">#REF!</definedName>
    <definedName name="DefLedger" localSheetId="11">#REF!</definedName>
    <definedName name="DefLedger" localSheetId="6">#REF!</definedName>
    <definedName name="DefLedger" localSheetId="5">#REF!</definedName>
    <definedName name="DefLedger" localSheetId="2">#REF!</definedName>
    <definedName name="DefLedger" localSheetId="4">#REF!</definedName>
    <definedName name="DefLedger" localSheetId="10">#REF!</definedName>
    <definedName name="DefLedger" localSheetId="9">#REF!</definedName>
    <definedName name="DefLedger" localSheetId="8">#REF!</definedName>
    <definedName name="DefLedger">#REF!</definedName>
    <definedName name="DefMask" localSheetId="2">#REF!</definedName>
    <definedName name="DefMask">#REF!</definedName>
    <definedName name="DefOprid" localSheetId="2">#REF!</definedName>
    <definedName name="DefOprid">#REF!</definedName>
    <definedName name="DefSource" localSheetId="2">#REF!</definedName>
    <definedName name="DefSource">#REF!</definedName>
    <definedName name="DefUnit" localSheetId="2">#REF!</definedName>
    <definedName name="DefUnit">#REF!</definedName>
    <definedName name="DEPTNAM" localSheetId="2">#REF!</definedName>
    <definedName name="DEPTNAM">#REF!</definedName>
    <definedName name="Derivatives">[13]Originator!$Y$4:$Y$8</definedName>
    <definedName name="DescrCol" localSheetId="7">#REF!</definedName>
    <definedName name="DescrCol" localSheetId="11">#REF!</definedName>
    <definedName name="DescrCol" localSheetId="6">#REF!</definedName>
    <definedName name="DescrCol" localSheetId="5">#REF!</definedName>
    <definedName name="DescrCol" localSheetId="2">#REF!</definedName>
    <definedName name="DescrCol" localSheetId="4">#REF!</definedName>
    <definedName name="DescrCol" localSheetId="10">#REF!</definedName>
    <definedName name="DescrCol" localSheetId="9">#REF!</definedName>
    <definedName name="DescrCol" localSheetId="8">#REF!</definedName>
    <definedName name="DescrCol">#REF!</definedName>
    <definedName name="DESCRTREE" localSheetId="7">#REF!</definedName>
    <definedName name="DESCRTREE" localSheetId="11">#REF!</definedName>
    <definedName name="DESCRTREE" localSheetId="6">#REF!</definedName>
    <definedName name="DESCRTREE" localSheetId="5">#REF!</definedName>
    <definedName name="DESCRTREE" localSheetId="2">#REF!</definedName>
    <definedName name="DESCRTREE" localSheetId="4">#REF!</definedName>
    <definedName name="DESCRTREE" localSheetId="10">#REF!</definedName>
    <definedName name="DESCRTREE" localSheetId="9">#REF!</definedName>
    <definedName name="DESCRTREE" localSheetId="8">#REF!</definedName>
    <definedName name="DESCRTREE">#REF!</definedName>
    <definedName name="DF" localSheetId="7" hidden="1">{"Acq input",#N/A,FALSE,"acq entry"}</definedName>
    <definedName name="DF" localSheetId="11" hidden="1">{"Acq input",#N/A,FALSE,"acq entry"}</definedName>
    <definedName name="DF" localSheetId="6" hidden="1">{"Acq input",#N/A,FALSE,"acq entry"}</definedName>
    <definedName name="DF" localSheetId="5" hidden="1">{"Acq input",#N/A,FALSE,"acq entry"}</definedName>
    <definedName name="DF" localSheetId="2" hidden="1">{"Acq input",#N/A,FALSE,"acq entry"}</definedName>
    <definedName name="DF" localSheetId="4" hidden="1">{"Acq input",#N/A,FALSE,"acq entry"}</definedName>
    <definedName name="DF" localSheetId="10" hidden="1">{"Acq input",#N/A,FALSE,"acq entry"}</definedName>
    <definedName name="DF" localSheetId="9" hidden="1">{"Acq input",#N/A,FALSE,"acq entry"}</definedName>
    <definedName name="DF" localSheetId="8" hidden="1">{"Acq input",#N/A,FALSE,"acq entry"}</definedName>
    <definedName name="DF" hidden="1">{"Acq input",#N/A,FALSE,"acq entry"}</definedName>
    <definedName name="dfgvb">[1]data!#REF!</definedName>
    <definedName name="dgag" localSheetId="7">#REF!</definedName>
    <definedName name="dgag" localSheetId="11">#REF!</definedName>
    <definedName name="dgag" localSheetId="6">#REF!</definedName>
    <definedName name="dgag" localSheetId="5">#REF!</definedName>
    <definedName name="dgag" localSheetId="2">#REF!</definedName>
    <definedName name="dgag" localSheetId="4">#REF!</definedName>
    <definedName name="dgag" localSheetId="10">#REF!</definedName>
    <definedName name="dgag" localSheetId="9">#REF!</definedName>
    <definedName name="dgag" localSheetId="8">#REF!</definedName>
    <definedName name="dgag">#REF!</definedName>
    <definedName name="dict" localSheetId="7">#REF!</definedName>
    <definedName name="dict" localSheetId="11">#REF!</definedName>
    <definedName name="dict" localSheetId="6">#REF!</definedName>
    <definedName name="dict" localSheetId="5">#REF!</definedName>
    <definedName name="dict" localSheetId="2">#REF!</definedName>
    <definedName name="dict" localSheetId="4">#REF!</definedName>
    <definedName name="dict" localSheetId="10">#REF!</definedName>
    <definedName name="dict" localSheetId="9">#REF!</definedName>
    <definedName name="dict" localSheetId="8">#REF!</definedName>
    <definedName name="dict">#REF!</definedName>
    <definedName name="DIG_DEC_01" localSheetId="7">#REF!</definedName>
    <definedName name="DIG_DEC_01" localSheetId="11">#REF!</definedName>
    <definedName name="DIG_DEC_01" localSheetId="6">#REF!</definedName>
    <definedName name="DIG_DEC_01" localSheetId="5">#REF!</definedName>
    <definedName name="DIG_DEC_01" localSheetId="2">#REF!</definedName>
    <definedName name="DIG_DEC_01" localSheetId="4">#REF!</definedName>
    <definedName name="DIG_DEC_01" localSheetId="10">#REF!</definedName>
    <definedName name="DIG_DEC_01" localSheetId="9">#REF!</definedName>
    <definedName name="DIG_DEC_01" localSheetId="8">#REF!</definedName>
    <definedName name="DIG_DEC_01">#REF!</definedName>
    <definedName name="DIG_DEC_02" localSheetId="2">#REF!</definedName>
    <definedName name="DIG_DEC_02">#REF!</definedName>
    <definedName name="DIg_DEC_04" localSheetId="2">#REF!</definedName>
    <definedName name="DIg_DEC_04">#REF!</definedName>
    <definedName name="DIG_JUN_03" localSheetId="2">#REF!</definedName>
    <definedName name="DIG_JUN_03">#REF!</definedName>
    <definedName name="DIG_JUN_04" localSheetId="2">#REF!</definedName>
    <definedName name="DIG_JUN_04">#REF!</definedName>
    <definedName name="DIG_MAR_04" localSheetId="2">#REF!</definedName>
    <definedName name="DIG_MAR_04">#REF!</definedName>
    <definedName name="DIG_SEP_04" localSheetId="2">#REF!</definedName>
    <definedName name="DIG_SEP_04">#REF!</definedName>
    <definedName name="DIL_DEC_01" localSheetId="2">#REF!</definedName>
    <definedName name="DIL_DEC_01">#REF!</definedName>
    <definedName name="DIL_DEC_04" localSheetId="2">#REF!</definedName>
    <definedName name="DIL_DEC_04">#REF!</definedName>
    <definedName name="DIL_JUN_04" localSheetId="2">#REF!</definedName>
    <definedName name="DIL_JUN_04">#REF!</definedName>
    <definedName name="DIL_MAR_03" localSheetId="2">#REF!</definedName>
    <definedName name="DIL_MAR_03">#REF!</definedName>
    <definedName name="DIL_MAR_04" localSheetId="2">#REF!</definedName>
    <definedName name="DIL_MAR_04">#REF!</definedName>
    <definedName name="DIL_SEP_03" localSheetId="2">#REF!</definedName>
    <definedName name="DIL_SEP_03">#REF!</definedName>
    <definedName name="DIL_SEP_04" localSheetId="2">#REF!</definedName>
    <definedName name="DIL_SEP_04">#REF!</definedName>
    <definedName name="Disposition" localSheetId="2">#REF!</definedName>
    <definedName name="Disposition">#REF!</definedName>
    <definedName name="Disposition_C" localSheetId="2">#REF!</definedName>
    <definedName name="Disposition_C">#REF!</definedName>
    <definedName name="Disposition_RS" localSheetId="2">#REF!</definedName>
    <definedName name="Disposition_RS">#REF!</definedName>
    <definedName name="Disposition_S">[16]Database!#REF!</definedName>
    <definedName name="Disposition_T" localSheetId="7">#REF!</definedName>
    <definedName name="Disposition_T" localSheetId="11">#REF!</definedName>
    <definedName name="Disposition_T" localSheetId="6">#REF!</definedName>
    <definedName name="Disposition_T" localSheetId="5">#REF!</definedName>
    <definedName name="Disposition_T" localSheetId="2">#REF!</definedName>
    <definedName name="Disposition_T" localSheetId="4">#REF!</definedName>
    <definedName name="Disposition_T" localSheetId="10">#REF!</definedName>
    <definedName name="Disposition_T" localSheetId="9">#REF!</definedName>
    <definedName name="Disposition_T" localSheetId="8">#REF!</definedName>
    <definedName name="Disposition_T">#REF!</definedName>
    <definedName name="DR_bal" localSheetId="7">#REF!</definedName>
    <definedName name="DR_bal" localSheetId="11">#REF!</definedName>
    <definedName name="DR_bal" localSheetId="6">#REF!</definedName>
    <definedName name="DR_bal" localSheetId="5">#REF!</definedName>
    <definedName name="DR_bal" localSheetId="2">#REF!</definedName>
    <definedName name="DR_bal" localSheetId="4">#REF!</definedName>
    <definedName name="DR_bal" localSheetId="10">#REF!</definedName>
    <definedName name="DR_bal" localSheetId="9">#REF!</definedName>
    <definedName name="DR_bal" localSheetId="8">#REF!</definedName>
    <definedName name="DR_bal">#REF!</definedName>
    <definedName name="DrAcct">'[27]On Balance Sheet'!$G$1:$G$65536</definedName>
    <definedName name="DrAmt">'[27]On Balance Sheet'!$H$1:$H$65536</definedName>
    <definedName name="DRCN_CBA_RLF_ORIG">'[34]BK RULE'!$A$256:$J$268</definedName>
    <definedName name="DRCR">'[35]Internal-Do Not Delete'!$C$1:$C$2</definedName>
    <definedName name="dsae" localSheetId="7">#REF!</definedName>
    <definedName name="dsae" localSheetId="11">#REF!</definedName>
    <definedName name="dsae" localSheetId="6">#REF!</definedName>
    <definedName name="dsae" localSheetId="5">#REF!</definedName>
    <definedName name="dsae" localSheetId="2">#REF!</definedName>
    <definedName name="dsae" localSheetId="4">#REF!</definedName>
    <definedName name="dsae" localSheetId="10">#REF!</definedName>
    <definedName name="dsae" localSheetId="9">#REF!</definedName>
    <definedName name="dsae" localSheetId="8">#REF!</definedName>
    <definedName name="dsae">#REF!</definedName>
    <definedName name="dsdaqw" localSheetId="7">#REF!</definedName>
    <definedName name="dsdaqw" localSheetId="11">#REF!</definedName>
    <definedName name="dsdaqw" localSheetId="6">#REF!</definedName>
    <definedName name="dsdaqw" localSheetId="5">#REF!</definedName>
    <definedName name="dsdaqw" localSheetId="2">#REF!</definedName>
    <definedName name="dsdaqw" localSheetId="4">#REF!</definedName>
    <definedName name="dsdaqw" localSheetId="10">#REF!</definedName>
    <definedName name="dsdaqw" localSheetId="9">#REF!</definedName>
    <definedName name="dsdaqw" localSheetId="8">#REF!</definedName>
    <definedName name="dsdaqw">#REF!</definedName>
    <definedName name="dse" localSheetId="7">#REF!</definedName>
    <definedName name="dse" localSheetId="11">#REF!</definedName>
    <definedName name="dse" localSheetId="6">#REF!</definedName>
    <definedName name="dse" localSheetId="5">#REF!</definedName>
    <definedName name="dse" localSheetId="2">#REF!</definedName>
    <definedName name="dse" localSheetId="4">#REF!</definedName>
    <definedName name="dse" localSheetId="10">#REF!</definedName>
    <definedName name="dse" localSheetId="9">#REF!</definedName>
    <definedName name="dse" localSheetId="8">#REF!</definedName>
    <definedName name="dse">#REF!</definedName>
    <definedName name="dsfd" localSheetId="2">#REF!</definedName>
    <definedName name="dsfd">#REF!</definedName>
    <definedName name="dt" localSheetId="2">#REF!</definedName>
    <definedName name="dt">#REF!</definedName>
    <definedName name="dweqw" localSheetId="2">#REF!</definedName>
    <definedName name="dweqw">#REF!</definedName>
    <definedName name="dzscsd" localSheetId="2">#REF!</definedName>
    <definedName name="dzscsd">#REF!</definedName>
    <definedName name="e">[1]rating!#REF!</definedName>
    <definedName name="edc" localSheetId="7">#REF!</definedName>
    <definedName name="edc" localSheetId="11">#REF!</definedName>
    <definedName name="edc" localSheetId="6">#REF!</definedName>
    <definedName name="edc" localSheetId="5">#REF!</definedName>
    <definedName name="edc" localSheetId="2">#REF!</definedName>
    <definedName name="edc" localSheetId="4">#REF!</definedName>
    <definedName name="edc" localSheetId="10">#REF!</definedName>
    <definedName name="edc" localSheetId="9">#REF!</definedName>
    <definedName name="edc" localSheetId="8">#REF!</definedName>
    <definedName name="edc">#REF!</definedName>
    <definedName name="edwa" localSheetId="7">#REF!</definedName>
    <definedName name="edwa" localSheetId="11">#REF!</definedName>
    <definedName name="edwa" localSheetId="6">#REF!</definedName>
    <definedName name="edwa" localSheetId="5">#REF!</definedName>
    <definedName name="edwa" localSheetId="2">#REF!</definedName>
    <definedName name="edwa" localSheetId="4">#REF!</definedName>
    <definedName name="edwa" localSheetId="10">#REF!</definedName>
    <definedName name="edwa" localSheetId="9">#REF!</definedName>
    <definedName name="edwa" localSheetId="8">#REF!</definedName>
    <definedName name="edwa">#REF!</definedName>
    <definedName name="Effective_Date" localSheetId="7">#REF!</definedName>
    <definedName name="Effective_Date" localSheetId="11">#REF!</definedName>
    <definedName name="Effective_Date" localSheetId="6">#REF!</definedName>
    <definedName name="Effective_Date" localSheetId="5">#REF!</definedName>
    <definedName name="Effective_Date" localSheetId="2">#REF!</definedName>
    <definedName name="Effective_Date" localSheetId="4">#REF!</definedName>
    <definedName name="Effective_Date" localSheetId="10">#REF!</definedName>
    <definedName name="Effective_Date" localSheetId="9">#REF!</definedName>
    <definedName name="Effective_Date" localSheetId="8">#REF!</definedName>
    <definedName name="Effective_Date">#REF!</definedName>
    <definedName name="Effective_Date_C" localSheetId="2">#REF!</definedName>
    <definedName name="Effective_Date_C">#REF!</definedName>
    <definedName name="Effective_Date_REO" localSheetId="2">#REF!</definedName>
    <definedName name="Effective_Date_REO">#REF!</definedName>
    <definedName name="Effective_Date_RS" localSheetId="2">#REF!</definedName>
    <definedName name="Effective_Date_RS">#REF!</definedName>
    <definedName name="Effective_Date_S">[16]Database!#REF!</definedName>
    <definedName name="Effective_Date_T" localSheetId="7">#REF!</definedName>
    <definedName name="Effective_Date_T" localSheetId="11">#REF!</definedName>
    <definedName name="Effective_Date_T" localSheetId="6">#REF!</definedName>
    <definedName name="Effective_Date_T" localSheetId="5">#REF!</definedName>
    <definedName name="Effective_Date_T" localSheetId="2">#REF!</definedName>
    <definedName name="Effective_Date_T" localSheetId="4">#REF!</definedName>
    <definedName name="Effective_Date_T" localSheetId="10">#REF!</definedName>
    <definedName name="Effective_Date_T" localSheetId="9">#REF!</definedName>
    <definedName name="Effective_Date_T" localSheetId="8">#REF!</definedName>
    <definedName name="Effective_Date_T">#REF!</definedName>
    <definedName name="egl">'[36]GL_04-04-Essbase'!$A$6:$D$874</definedName>
    <definedName name="end">'[37]Raw Reps'!#REF!</definedName>
    <definedName name="End_Bal" localSheetId="7">#REF!</definedName>
    <definedName name="End_Bal" localSheetId="11">#REF!</definedName>
    <definedName name="End_Bal" localSheetId="6">#REF!</definedName>
    <definedName name="End_Bal" localSheetId="5">#REF!</definedName>
    <definedName name="End_Bal" localSheetId="2">#REF!</definedName>
    <definedName name="End_Bal" localSheetId="4">#REF!</definedName>
    <definedName name="End_Bal" localSheetId="10">#REF!</definedName>
    <definedName name="End_Bal" localSheetId="9">#REF!</definedName>
    <definedName name="End_Bal" localSheetId="8">#REF!</definedName>
    <definedName name="End_Bal">#REF!</definedName>
    <definedName name="EndingBalance" localSheetId="7">#REF!</definedName>
    <definedName name="EndingBalance" localSheetId="11">#REF!</definedName>
    <definedName name="EndingBalance" localSheetId="6">#REF!</definedName>
    <definedName name="EndingBalance" localSheetId="5">#REF!</definedName>
    <definedName name="EndingBalance" localSheetId="2">#REF!</definedName>
    <definedName name="EndingBalance" localSheetId="4">#REF!</definedName>
    <definedName name="EndingBalance" localSheetId="10">#REF!</definedName>
    <definedName name="EndingBalance" localSheetId="9">#REF!</definedName>
    <definedName name="EndingBalance" localSheetId="8">#REF!</definedName>
    <definedName name="EndingBalance">#REF!</definedName>
    <definedName name="erfwe" localSheetId="7">[1]rating!#REF!</definedName>
    <definedName name="erfwe" localSheetId="11">[1]rating!#REF!</definedName>
    <definedName name="erfwe" localSheetId="6">[1]rating!#REF!</definedName>
    <definedName name="erfwe" localSheetId="5">[1]rating!#REF!</definedName>
    <definedName name="erfwe" localSheetId="2">[1]rating!#REF!</definedName>
    <definedName name="erfwe" localSheetId="4">[1]rating!#REF!</definedName>
    <definedName name="erfwe" localSheetId="10">[1]rating!#REF!</definedName>
    <definedName name="erfwe" localSheetId="9">[1]rating!#REF!</definedName>
    <definedName name="erfwe" localSheetId="8">[1]rating!#REF!</definedName>
    <definedName name="erfwe">[1]rating!#REF!</definedName>
    <definedName name="ergerg" localSheetId="7">#REF!</definedName>
    <definedName name="ergerg" localSheetId="11">#REF!</definedName>
    <definedName name="ergerg" localSheetId="6">#REF!</definedName>
    <definedName name="ergerg" localSheetId="5">#REF!</definedName>
    <definedName name="ergerg" localSheetId="2">#REF!</definedName>
    <definedName name="ergerg" localSheetId="4">#REF!</definedName>
    <definedName name="ergerg" localSheetId="10">#REF!</definedName>
    <definedName name="ergerg" localSheetId="9">#REF!</definedName>
    <definedName name="ergerg" localSheetId="8">#REF!</definedName>
    <definedName name="ergerg">#REF!</definedName>
    <definedName name="error" localSheetId="7">#REF!</definedName>
    <definedName name="error" localSheetId="11">#REF!</definedName>
    <definedName name="error" localSheetId="6">#REF!</definedName>
    <definedName name="error" localSheetId="5">#REF!</definedName>
    <definedName name="error" localSheetId="2">#REF!</definedName>
    <definedName name="error" localSheetId="4">#REF!</definedName>
    <definedName name="error" localSheetId="10">#REF!</definedName>
    <definedName name="error" localSheetId="9">#REF!</definedName>
    <definedName name="error" localSheetId="8">#REF!</definedName>
    <definedName name="error">#REF!</definedName>
    <definedName name="Error_Amount" localSheetId="7">#REF!</definedName>
    <definedName name="Error_Amount" localSheetId="11">#REF!</definedName>
    <definedName name="Error_Amount" localSheetId="6">#REF!</definedName>
    <definedName name="Error_Amount" localSheetId="5">#REF!</definedName>
    <definedName name="Error_Amount" localSheetId="2">#REF!</definedName>
    <definedName name="Error_Amount" localSheetId="4">#REF!</definedName>
    <definedName name="Error_Amount" localSheetId="10">#REF!</definedName>
    <definedName name="Error_Amount" localSheetId="9">#REF!</definedName>
    <definedName name="Error_Amount" localSheetId="8">#REF!</definedName>
    <definedName name="Error_Amount">#REF!</definedName>
    <definedName name="EssAliasTable">"Default"</definedName>
    <definedName name="EssOptions">"110000000001010_"</definedName>
    <definedName name="Estimated_NERD_Cost" localSheetId="7">#REF!</definedName>
    <definedName name="Estimated_NERD_Cost" localSheetId="11">#REF!</definedName>
    <definedName name="Estimated_NERD_Cost" localSheetId="6">#REF!</definedName>
    <definedName name="Estimated_NERD_Cost" localSheetId="5">#REF!</definedName>
    <definedName name="Estimated_NERD_Cost" localSheetId="2">#REF!</definedName>
    <definedName name="Estimated_NERD_Cost" localSheetId="4">#REF!</definedName>
    <definedName name="Estimated_NERD_Cost" localSheetId="10">#REF!</definedName>
    <definedName name="Estimated_NERD_Cost" localSheetId="9">#REF!</definedName>
    <definedName name="Estimated_NERD_Cost" localSheetId="8">#REF!</definedName>
    <definedName name="Estimated_NERD_Cost">#REF!</definedName>
    <definedName name="Estimated_NIM_Fee" localSheetId="7">#REF!</definedName>
    <definedName name="Estimated_NIM_Fee" localSheetId="11">#REF!</definedName>
    <definedName name="Estimated_NIM_Fee" localSheetId="6">#REF!</definedName>
    <definedName name="Estimated_NIM_Fee" localSheetId="5">#REF!</definedName>
    <definedName name="Estimated_NIM_Fee" localSheetId="2">#REF!</definedName>
    <definedName name="Estimated_NIM_Fee" localSheetId="4">#REF!</definedName>
    <definedName name="Estimated_NIM_Fee" localSheetId="10">#REF!</definedName>
    <definedName name="Estimated_NIM_Fee" localSheetId="9">#REF!</definedName>
    <definedName name="Estimated_NIM_Fee" localSheetId="8">#REF!</definedName>
    <definedName name="Estimated_NIM_Fee">#REF!</definedName>
    <definedName name="Estimated_UW_Fee" localSheetId="7">#REF!</definedName>
    <definedName name="Estimated_UW_Fee" localSheetId="11">#REF!</definedName>
    <definedName name="Estimated_UW_Fee" localSheetId="6">#REF!</definedName>
    <definedName name="Estimated_UW_Fee" localSheetId="5">#REF!</definedName>
    <definedName name="Estimated_UW_Fee" localSheetId="2">#REF!</definedName>
    <definedName name="Estimated_UW_Fee" localSheetId="4">#REF!</definedName>
    <definedName name="Estimated_UW_Fee" localSheetId="10">#REF!</definedName>
    <definedName name="Estimated_UW_Fee" localSheetId="9">#REF!</definedName>
    <definedName name="Estimated_UW_Fee" localSheetId="8">#REF!</definedName>
    <definedName name="Estimated_UW_Fee">#REF!</definedName>
    <definedName name="ewswa" localSheetId="2">#REF!</definedName>
    <definedName name="ewswa">#REF!</definedName>
    <definedName name="Existing" localSheetId="2">#REF!</definedName>
    <definedName name="Existing">#REF!</definedName>
    <definedName name="expense" localSheetId="2">#REF!</definedName>
    <definedName name="expense">#REF!</definedName>
    <definedName name="Export_Acc_Range" localSheetId="2">#REF!</definedName>
    <definedName name="Export_Acc_Range">#REF!</definedName>
    <definedName name="Export_Account" localSheetId="2">#REF!</definedName>
    <definedName name="Export_Account">#REF!</definedName>
    <definedName name="Exposure_1_S">[16]Database!#REF!</definedName>
    <definedName name="Exposure_T" localSheetId="7">#REF!</definedName>
    <definedName name="Exposure_T" localSheetId="11">#REF!</definedName>
    <definedName name="Exposure_T" localSheetId="6">#REF!</definedName>
    <definedName name="Exposure_T" localSheetId="5">#REF!</definedName>
    <definedName name="Exposure_T" localSheetId="2">#REF!</definedName>
    <definedName name="Exposure_T" localSheetId="4">#REF!</definedName>
    <definedName name="Exposure_T" localSheetId="10">#REF!</definedName>
    <definedName name="Exposure_T" localSheetId="9">#REF!</definedName>
    <definedName name="Exposure_T" localSheetId="8">#REF!</definedName>
    <definedName name="Exposure_T">#REF!</definedName>
    <definedName name="Extra_Pay" localSheetId="7">#REF!</definedName>
    <definedName name="Extra_Pay" localSheetId="11">#REF!</definedName>
    <definedName name="Extra_Pay" localSheetId="6">#REF!</definedName>
    <definedName name="Extra_Pay" localSheetId="5">#REF!</definedName>
    <definedName name="Extra_Pay" localSheetId="2">#REF!</definedName>
    <definedName name="Extra_Pay" localSheetId="4">#REF!</definedName>
    <definedName name="Extra_Pay" localSheetId="10">#REF!</definedName>
    <definedName name="Extra_Pay" localSheetId="9">#REF!</definedName>
    <definedName name="Extra_Pay" localSheetId="8">#REF!</definedName>
    <definedName name="Extra_Pay">#REF!</definedName>
    <definedName name="f" localSheetId="7">OFFSET([8]Concat!$E$10,0,0,D3Len,1)</definedName>
    <definedName name="f" localSheetId="11">OFFSET([8]Concat!$E$10,0,0,D3Len,1)</definedName>
    <definedName name="f" localSheetId="6">OFFSET([8]Concat!$E$10,0,0,D3Len,1)</definedName>
    <definedName name="f" localSheetId="5">OFFSET([8]Concat!$E$10,0,0,D3Len,1)</definedName>
    <definedName name="f" localSheetId="2">OFFSET([8]Concat!$E$10,0,0,D3Len,1)</definedName>
    <definedName name="f" localSheetId="4">OFFSET([8]Concat!$E$10,0,0,D3Len,1)</definedName>
    <definedName name="f" localSheetId="10">OFFSET([8]Concat!$E$10,0,0,[0]!D3Len,1)</definedName>
    <definedName name="f" localSheetId="9">OFFSET([8]Concat!$E$10,0,0,D3Len,1)</definedName>
    <definedName name="f" localSheetId="8">OFFSET([8]Concat!$E$10,0,0,D3Len,1)</definedName>
    <definedName name="f">OFFSET([8]Concat!$E$10,0,0,D3Len,1)</definedName>
    <definedName name="FDW_LOAD_DT" localSheetId="7">#REF!</definedName>
    <definedName name="FDW_LOAD_DT" localSheetId="11">#REF!</definedName>
    <definedName name="FDW_LOAD_DT" localSheetId="6">#REF!</definedName>
    <definedName name="FDW_LOAD_DT" localSheetId="5">#REF!</definedName>
    <definedName name="FDW_LOAD_DT" localSheetId="2">#REF!</definedName>
    <definedName name="FDW_LOAD_DT" localSheetId="4">#REF!</definedName>
    <definedName name="FDW_LOAD_DT" localSheetId="10">#REF!</definedName>
    <definedName name="FDW_LOAD_DT" localSheetId="9">#REF!</definedName>
    <definedName name="FDW_LOAD_DT" localSheetId="8">#REF!</definedName>
    <definedName name="FDW_LOAD_DT">#REF!</definedName>
    <definedName name="fh" localSheetId="7">OFFSET([8]Concat!$F$10,0,0,D3Len,1)</definedName>
    <definedName name="fh" localSheetId="11">OFFSET([8]Concat!$F$10,0,0,D3Len,1)</definedName>
    <definedName name="fh" localSheetId="6">OFFSET([8]Concat!$F$10,0,0,D3Len,1)</definedName>
    <definedName name="fh" localSheetId="5">OFFSET([8]Concat!$F$10,0,0,D3Len,1)</definedName>
    <definedName name="fh" localSheetId="2">OFFSET([8]Concat!$F$10,0,0,D3Len,1)</definedName>
    <definedName name="fh" localSheetId="4">OFFSET([8]Concat!$F$10,0,0,D3Len,1)</definedName>
    <definedName name="fh" localSheetId="10">OFFSET([8]Concat!$F$10,0,0,[0]!D3Len,1)</definedName>
    <definedName name="fh" localSheetId="9">OFFSET([8]Concat!$F$10,0,0,D3Len,1)</definedName>
    <definedName name="fh" localSheetId="8">OFFSET([8]Concat!$F$10,0,0,D3Len,1)</definedName>
    <definedName name="fh">OFFSET([8]Concat!$F$10,0,0,D3Len,1)</definedName>
    <definedName name="Filter" localSheetId="7">#REF!</definedName>
    <definedName name="Filter" localSheetId="11">#REF!</definedName>
    <definedName name="Filter" localSheetId="6">#REF!</definedName>
    <definedName name="Filter" localSheetId="5">#REF!</definedName>
    <definedName name="Filter" localSheetId="2">#REF!</definedName>
    <definedName name="Filter" localSheetId="4">#REF!</definedName>
    <definedName name="Filter" localSheetId="10">#REF!</definedName>
    <definedName name="Filter" localSheetId="9">#REF!</definedName>
    <definedName name="Filter" localSheetId="8">#REF!</definedName>
    <definedName name="Filter">#REF!</definedName>
    <definedName name="FILTER_DETAILS" localSheetId="7">#REF!</definedName>
    <definedName name="FILTER_DETAILS" localSheetId="11">#REF!</definedName>
    <definedName name="FILTER_DETAILS" localSheetId="6">#REF!</definedName>
    <definedName name="FILTER_DETAILS" localSheetId="5">#REF!</definedName>
    <definedName name="FILTER_DETAILS" localSheetId="2">#REF!</definedName>
    <definedName name="FILTER_DETAILS" localSheetId="4">#REF!</definedName>
    <definedName name="FILTER_DETAILS" localSheetId="10">#REF!</definedName>
    <definedName name="FILTER_DETAILS" localSheetId="9">#REF!</definedName>
    <definedName name="FILTER_DETAILS" localSheetId="8">#REF!</definedName>
    <definedName name="FILTER_DETAILS">#REF!</definedName>
    <definedName name="Filter_On" localSheetId="7">#REF!</definedName>
    <definedName name="Filter_On" localSheetId="11">#REF!</definedName>
    <definedName name="Filter_On" localSheetId="6">#REF!</definedName>
    <definedName name="Filter_On" localSheetId="5">#REF!</definedName>
    <definedName name="Filter_On" localSheetId="2">#REF!</definedName>
    <definedName name="Filter_On" localSheetId="4">#REF!</definedName>
    <definedName name="Filter_On" localSheetId="10">#REF!</definedName>
    <definedName name="Filter_On" localSheetId="9">#REF!</definedName>
    <definedName name="Filter_On" localSheetId="8">#REF!</definedName>
    <definedName name="Filter_On">#REF!</definedName>
    <definedName name="Fin_Ctmnt_C" localSheetId="2">#REF!</definedName>
    <definedName name="Fin_Ctmnt_C">#REF!</definedName>
    <definedName name="Fin_Otmnt_O" localSheetId="2">#REF!</definedName>
    <definedName name="Fin_Otmnt_O">#REF!</definedName>
    <definedName name="Fin_Stmnt_C" localSheetId="2">#REF!</definedName>
    <definedName name="Fin_Stmnt_C">#REF!</definedName>
    <definedName name="Fin_Stmnt_RS" localSheetId="2">#REF!</definedName>
    <definedName name="Fin_Stmnt_RS">#REF!</definedName>
    <definedName name="Fin_Stmnt_S">[16]Database!#REF!</definedName>
    <definedName name="Fin_Stmnt_T" localSheetId="7">#REF!</definedName>
    <definedName name="Fin_Stmnt_T" localSheetId="11">#REF!</definedName>
    <definedName name="Fin_Stmnt_T" localSheetId="6">#REF!</definedName>
    <definedName name="Fin_Stmnt_T" localSheetId="5">#REF!</definedName>
    <definedName name="Fin_Stmnt_T" localSheetId="2">#REF!</definedName>
    <definedName name="Fin_Stmnt_T" localSheetId="4">#REF!</definedName>
    <definedName name="Fin_Stmnt_T" localSheetId="10">#REF!</definedName>
    <definedName name="Fin_Stmnt_T" localSheetId="9">#REF!</definedName>
    <definedName name="Fin_Stmnt_T" localSheetId="8">#REF!</definedName>
    <definedName name="Fin_Stmnt_T">#REF!</definedName>
    <definedName name="Final_Securitized_Balance" localSheetId="7">'[38]Closing Flow of Funds'!#REF!</definedName>
    <definedName name="Final_Securitized_Balance" localSheetId="11">'[38]Closing Flow of Funds'!#REF!</definedName>
    <definedName name="Final_Securitized_Balance" localSheetId="6">'[38]Closing Flow of Funds'!#REF!</definedName>
    <definedName name="Final_Securitized_Balance" localSheetId="5">'[38]Closing Flow of Funds'!#REF!</definedName>
    <definedName name="Final_Securitized_Balance" localSheetId="4">'[38]Closing Flow of Funds'!#REF!</definedName>
    <definedName name="Final_Securitized_Balance" localSheetId="10">'[38]Closing Flow of Funds'!#REF!</definedName>
    <definedName name="Final_Securitized_Balance" localSheetId="9">'[38]Closing Flow of Funds'!#REF!</definedName>
    <definedName name="Final_Securitized_Balance" localSheetId="8">'[38]Closing Flow of Funds'!#REF!</definedName>
    <definedName name="Final_Securitized_Balance">'[38]Closing Flow of Funds'!#REF!</definedName>
    <definedName name="findcat" localSheetId="7">#REF!</definedName>
    <definedName name="findcat" localSheetId="11">#REF!</definedName>
    <definedName name="findcat" localSheetId="6">#REF!</definedName>
    <definedName name="findcat" localSheetId="5">#REF!</definedName>
    <definedName name="findcat" localSheetId="2">#REF!</definedName>
    <definedName name="findcat" localSheetId="4">#REF!</definedName>
    <definedName name="findcat" localSheetId="10">#REF!</definedName>
    <definedName name="findcat" localSheetId="9">#REF!</definedName>
    <definedName name="findcat" localSheetId="8">#REF!</definedName>
    <definedName name="findcat">#REF!</definedName>
    <definedName name="FINS_ID" localSheetId="7">#REF!</definedName>
    <definedName name="FINS_ID" localSheetId="11">#REF!</definedName>
    <definedName name="FINS_ID" localSheetId="6">#REF!</definedName>
    <definedName name="FINS_ID" localSheetId="5">#REF!</definedName>
    <definedName name="FINS_ID" localSheetId="2">#REF!</definedName>
    <definedName name="FINS_ID" localSheetId="4">#REF!</definedName>
    <definedName name="FINS_ID" localSheetId="10">#REF!</definedName>
    <definedName name="FINS_ID" localSheetId="9">#REF!</definedName>
    <definedName name="FINS_ID" localSheetId="8">#REF!</definedName>
    <definedName name="FINS_ID">#REF!</definedName>
    <definedName name="First_Bond_Payment" localSheetId="7">#REF!</definedName>
    <definedName name="First_Bond_Payment" localSheetId="11">#REF!</definedName>
    <definedName name="First_Bond_Payment" localSheetId="6">#REF!</definedName>
    <definedName name="First_Bond_Payment" localSheetId="5">#REF!</definedName>
    <definedName name="First_Bond_Payment" localSheetId="2">#REF!</definedName>
    <definedName name="First_Bond_Payment" localSheetId="4">#REF!</definedName>
    <definedName name="First_Bond_Payment" localSheetId="10">#REF!</definedName>
    <definedName name="First_Bond_Payment" localSheetId="9">#REF!</definedName>
    <definedName name="First_Bond_Payment" localSheetId="8">#REF!</definedName>
    <definedName name="First_Bond_Payment">#REF!</definedName>
    <definedName name="FIRST_ISSUE_DT" localSheetId="2">#REF!</definedName>
    <definedName name="FIRST_ISSUE_DT">#REF!</definedName>
    <definedName name="FIRST_OPT_EXER_DT" localSheetId="2">#REF!</definedName>
    <definedName name="FIRST_OPT_EXER_DT">#REF!</definedName>
    <definedName name="Fixed_Settlement" localSheetId="2">#REF!</definedName>
    <definedName name="Fixed_Settlement">#REF!</definedName>
    <definedName name="FN_0301Q" localSheetId="2">#REF!</definedName>
    <definedName name="FN_0301Q">#REF!</definedName>
    <definedName name="FN_0600Q" localSheetId="2">#REF!</definedName>
    <definedName name="FN_0600Q">#REF!</definedName>
    <definedName name="FN8g" localSheetId="2">#REF!</definedName>
    <definedName name="FN8g">#REF!</definedName>
    <definedName name="FNMLoss">'[10]Risk-Neutral Pricing'!#REF!</definedName>
    <definedName name="FOI_DEC_01" localSheetId="7">#REF!</definedName>
    <definedName name="FOI_DEC_01" localSheetId="11">#REF!</definedName>
    <definedName name="FOI_DEC_01" localSheetId="6">#REF!</definedName>
    <definedName name="FOI_DEC_01" localSheetId="5">#REF!</definedName>
    <definedName name="FOI_DEC_01" localSheetId="2">#REF!</definedName>
    <definedName name="FOI_DEC_01" localSheetId="4">#REF!</definedName>
    <definedName name="FOI_DEC_01" localSheetId="10">#REF!</definedName>
    <definedName name="FOI_DEC_01" localSheetId="9">#REF!</definedName>
    <definedName name="FOI_DEC_01" localSheetId="8">#REF!</definedName>
    <definedName name="FOI_DEC_01">#REF!</definedName>
    <definedName name="FOI_DEC_02" localSheetId="7">#REF!</definedName>
    <definedName name="FOI_DEC_02" localSheetId="11">#REF!</definedName>
    <definedName name="FOI_DEC_02" localSheetId="6">#REF!</definedName>
    <definedName name="FOI_DEC_02" localSheetId="5">#REF!</definedName>
    <definedName name="FOI_DEC_02" localSheetId="2">#REF!</definedName>
    <definedName name="FOI_DEC_02" localSheetId="4">#REF!</definedName>
    <definedName name="FOI_DEC_02" localSheetId="10">#REF!</definedName>
    <definedName name="FOI_DEC_02" localSheetId="9">#REF!</definedName>
    <definedName name="FOI_DEC_02" localSheetId="8">#REF!</definedName>
    <definedName name="FOI_DEC_02">#REF!</definedName>
    <definedName name="FOI_DEC_04" localSheetId="7">#REF!</definedName>
    <definedName name="FOI_DEC_04" localSheetId="11">#REF!</definedName>
    <definedName name="FOI_DEC_04" localSheetId="6">#REF!</definedName>
    <definedName name="FOI_DEC_04" localSheetId="5">#REF!</definedName>
    <definedName name="FOI_DEC_04" localSheetId="2">#REF!</definedName>
    <definedName name="FOI_DEC_04" localSheetId="4">#REF!</definedName>
    <definedName name="FOI_DEC_04" localSheetId="10">#REF!</definedName>
    <definedName name="FOI_DEC_04" localSheetId="9">#REF!</definedName>
    <definedName name="FOI_DEC_04" localSheetId="8">#REF!</definedName>
    <definedName name="FOI_DEC_04">#REF!</definedName>
    <definedName name="FOI_JUN_03" localSheetId="2">#REF!</definedName>
    <definedName name="FOI_JUN_03">#REF!</definedName>
    <definedName name="FOI_JUN_04" localSheetId="2">#REF!</definedName>
    <definedName name="FOI_JUN_04">#REF!</definedName>
    <definedName name="FOI_MAR_03" localSheetId="2">#REF!</definedName>
    <definedName name="FOI_MAR_03">#REF!</definedName>
    <definedName name="FOI_MAR_04" localSheetId="2">#REF!</definedName>
    <definedName name="FOI_MAR_04">#REF!</definedName>
    <definedName name="FOI_SEP_03" localSheetId="2">#REF!</definedName>
    <definedName name="FOI_SEP_03">#REF!</definedName>
    <definedName name="FOI_SEP_04" localSheetId="2">#REF!</definedName>
    <definedName name="FOI_SEP_04">#REF!</definedName>
    <definedName name="Folder_2" localSheetId="2">#REF!</definedName>
    <definedName name="Folder_2">#REF!</definedName>
    <definedName name="Folder_3" localSheetId="2">#REF!</definedName>
    <definedName name="Folder_3">#REF!</definedName>
    <definedName name="Folder_4" localSheetId="2">#REF!</definedName>
    <definedName name="Folder_4">#REF!</definedName>
    <definedName name="Folder_5" localSheetId="2">#REF!</definedName>
    <definedName name="Folder_5">#REF!</definedName>
    <definedName name="Folder_6" localSheetId="2">#REF!</definedName>
    <definedName name="Folder_6">#REF!</definedName>
    <definedName name="Folder_7" localSheetId="2">#REF!</definedName>
    <definedName name="Folder_7">#REF!</definedName>
    <definedName name="ForAmtCol" localSheetId="2">#REF!</definedName>
    <definedName name="ForAmtCol">#REF!</definedName>
    <definedName name="FR_Table">[39]FR_Table!$A$4:$C$3301</definedName>
    <definedName name="frv" localSheetId="7">#REF!</definedName>
    <definedName name="frv" localSheetId="11">#REF!</definedName>
    <definedName name="frv" localSheetId="6">#REF!</definedName>
    <definedName name="frv" localSheetId="5">#REF!</definedName>
    <definedName name="frv" localSheetId="2">#REF!</definedName>
    <definedName name="frv" localSheetId="4">#REF!</definedName>
    <definedName name="frv" localSheetId="10">#REF!</definedName>
    <definedName name="frv" localSheetId="9">#REF!</definedName>
    <definedName name="frv" localSheetId="8">#REF!</definedName>
    <definedName name="frv">#REF!</definedName>
    <definedName name="Full_Print" localSheetId="7">#REF!</definedName>
    <definedName name="Full_Print" localSheetId="11">#REF!</definedName>
    <definedName name="Full_Print" localSheetId="6">#REF!</definedName>
    <definedName name="Full_Print" localSheetId="5">#REF!</definedName>
    <definedName name="Full_Print" localSheetId="2">#REF!</definedName>
    <definedName name="Full_Print" localSheetId="4">#REF!</definedName>
    <definedName name="Full_Print" localSheetId="10">#REF!</definedName>
    <definedName name="Full_Print" localSheetId="9">#REF!</definedName>
    <definedName name="Full_Print" localSheetId="8">#REF!</definedName>
    <definedName name="Full_Print">#REF!</definedName>
    <definedName name="FV_INPUT" localSheetId="7">#REF!</definedName>
    <definedName name="FV_INPUT" localSheetId="11">#REF!</definedName>
    <definedName name="FV_INPUT" localSheetId="6">#REF!</definedName>
    <definedName name="FV_INPUT" localSheetId="5">#REF!</definedName>
    <definedName name="FV_INPUT" localSheetId="2">#REF!</definedName>
    <definedName name="FV_INPUT" localSheetId="4">#REF!</definedName>
    <definedName name="FV_INPUT" localSheetId="10">#REF!</definedName>
    <definedName name="FV_INPUT" localSheetId="9">#REF!</definedName>
    <definedName name="FV_INPUT" localSheetId="8">#REF!</definedName>
    <definedName name="FV_INPUT">#REF!</definedName>
    <definedName name="g" localSheetId="7">[1]data!#REF!</definedName>
    <definedName name="g" localSheetId="11">[1]data!#REF!</definedName>
    <definedName name="g" localSheetId="6">[1]data!#REF!</definedName>
    <definedName name="g" localSheetId="5">[1]data!#REF!</definedName>
    <definedName name="g" localSheetId="2">[1]data!#REF!</definedName>
    <definedName name="g" localSheetId="4">[1]data!#REF!</definedName>
    <definedName name="g" localSheetId="10">[1]data!#REF!</definedName>
    <definedName name="g" localSheetId="9">[1]data!#REF!</definedName>
    <definedName name="g" localSheetId="8">[1]data!#REF!</definedName>
    <definedName name="g">[1]data!#REF!</definedName>
    <definedName name="getGoodBal" localSheetId="7">#REF!</definedName>
    <definedName name="getGoodBal" localSheetId="11">#REF!</definedName>
    <definedName name="getGoodBal" localSheetId="6">#REF!</definedName>
    <definedName name="getGoodBal" localSheetId="5">#REF!</definedName>
    <definedName name="getGoodBal" localSheetId="2">#REF!</definedName>
    <definedName name="getGoodBal" localSheetId="4">#REF!</definedName>
    <definedName name="getGoodBal" localSheetId="10">#REF!</definedName>
    <definedName name="getGoodBal" localSheetId="9">#REF!</definedName>
    <definedName name="getGoodBal" localSheetId="8">#REF!</definedName>
    <definedName name="getGoodBal">#REF!</definedName>
    <definedName name="gfds" localSheetId="7">#REF!</definedName>
    <definedName name="gfds" localSheetId="11">#REF!</definedName>
    <definedName name="gfds" localSheetId="6">#REF!</definedName>
    <definedName name="gfds" localSheetId="5">#REF!</definedName>
    <definedName name="gfds" localSheetId="2">#REF!</definedName>
    <definedName name="gfds" localSheetId="4">#REF!</definedName>
    <definedName name="gfds" localSheetId="10">#REF!</definedName>
    <definedName name="gfds" localSheetId="9">#REF!</definedName>
    <definedName name="gfds" localSheetId="8">#REF!</definedName>
    <definedName name="gfds">#REF!</definedName>
    <definedName name="GFE_RULE">'[40]BK RULE'!$A$13:$J$25</definedName>
    <definedName name="GL_Account_No" localSheetId="7">#REF!</definedName>
    <definedName name="GL_Account_No" localSheetId="11">#REF!</definedName>
    <definedName name="GL_Account_No" localSheetId="6">#REF!</definedName>
    <definedName name="GL_Account_No" localSheetId="5">#REF!</definedName>
    <definedName name="GL_Account_No" localSheetId="2">#REF!</definedName>
    <definedName name="GL_Account_No" localSheetId="4">#REF!</definedName>
    <definedName name="GL_Account_No" localSheetId="10">#REF!</definedName>
    <definedName name="GL_Account_No" localSheetId="9">#REF!</definedName>
    <definedName name="GL_Account_No" localSheetId="8">#REF!</definedName>
    <definedName name="GL_Account_No">#REF!</definedName>
    <definedName name="GL_ACCT_NO">[17]GL_ACCT_NO!$A$2:$A$113</definedName>
    <definedName name="GL_Bal">[12]GL_BALANCES!$A$9:$AL$344</definedName>
    <definedName name="GL_Balances" localSheetId="7">#REF!</definedName>
    <definedName name="GL_Balances" localSheetId="11">#REF!</definedName>
    <definedName name="GL_Balances" localSheetId="6">#REF!</definedName>
    <definedName name="GL_Balances" localSheetId="5">#REF!</definedName>
    <definedName name="GL_Balances" localSheetId="2">#REF!</definedName>
    <definedName name="GL_Balances" localSheetId="4">#REF!</definedName>
    <definedName name="GL_Balances" localSheetId="10">#REF!</definedName>
    <definedName name="GL_Balances" localSheetId="9">#REF!</definedName>
    <definedName name="GL_Balances" localSheetId="8">#REF!</definedName>
    <definedName name="GL_Balances">#REF!</definedName>
    <definedName name="GL_COST_CTR_CD">[41]GL_COST_CTR_CD!$A$2:$A$3</definedName>
    <definedName name="GL_date" localSheetId="7">#REF!</definedName>
    <definedName name="GL_date" localSheetId="11">#REF!</definedName>
    <definedName name="GL_date" localSheetId="6">#REF!</definedName>
    <definedName name="GL_date" localSheetId="5">#REF!</definedName>
    <definedName name="GL_date" localSheetId="2">#REF!</definedName>
    <definedName name="GL_date" localSheetId="4">#REF!</definedName>
    <definedName name="GL_date" localSheetId="10">#REF!</definedName>
    <definedName name="GL_date" localSheetId="9">#REF!</definedName>
    <definedName name="GL_date" localSheetId="8">#REF!</definedName>
    <definedName name="GL_date">#REF!</definedName>
    <definedName name="GL_date_C" localSheetId="7">#REF!</definedName>
    <definedName name="GL_date_C" localSheetId="11">#REF!</definedName>
    <definedName name="GL_date_C" localSheetId="6">#REF!</definedName>
    <definedName name="GL_date_C" localSheetId="5">#REF!</definedName>
    <definedName name="GL_date_C" localSheetId="2">#REF!</definedName>
    <definedName name="GL_date_C" localSheetId="4">#REF!</definedName>
    <definedName name="GL_date_C" localSheetId="10">#REF!</definedName>
    <definedName name="GL_date_C" localSheetId="9">#REF!</definedName>
    <definedName name="GL_date_C" localSheetId="8">#REF!</definedName>
    <definedName name="GL_date_C">#REF!</definedName>
    <definedName name="GL_date_RB" localSheetId="7">#REF!</definedName>
    <definedName name="GL_date_RB" localSheetId="11">#REF!</definedName>
    <definedName name="GL_date_RB" localSheetId="6">#REF!</definedName>
    <definedName name="GL_date_RB" localSheetId="5">#REF!</definedName>
    <definedName name="GL_date_RB" localSheetId="2">#REF!</definedName>
    <definedName name="GL_date_RB" localSheetId="4">#REF!</definedName>
    <definedName name="GL_date_RB" localSheetId="10">#REF!</definedName>
    <definedName name="GL_date_RB" localSheetId="9">#REF!</definedName>
    <definedName name="GL_date_RB" localSheetId="8">#REF!</definedName>
    <definedName name="GL_date_RB">#REF!</definedName>
    <definedName name="GL_date_REO" localSheetId="2">#REF!</definedName>
    <definedName name="GL_date_REO">#REF!</definedName>
    <definedName name="GL_date_RS" localSheetId="2">#REF!</definedName>
    <definedName name="GL_date_RS">#REF!</definedName>
    <definedName name="GL_date_S">[16]Database!#REF!</definedName>
    <definedName name="GL_date_T" localSheetId="7">#REF!</definedName>
    <definedName name="GL_date_T" localSheetId="11">#REF!</definedName>
    <definedName name="GL_date_T" localSheetId="6">#REF!</definedName>
    <definedName name="GL_date_T" localSheetId="5">#REF!</definedName>
    <definedName name="GL_date_T" localSheetId="2">#REF!</definedName>
    <definedName name="GL_date_T" localSheetId="4">#REF!</definedName>
    <definedName name="GL_date_T" localSheetId="10">#REF!</definedName>
    <definedName name="GL_date_T" localSheetId="9">#REF!</definedName>
    <definedName name="GL_date_T" localSheetId="8">#REF!</definedName>
    <definedName name="GL_date_T">#REF!</definedName>
    <definedName name="GL_LOOKUP">[42]GLAccntLookup!$A$2:$C$382</definedName>
    <definedName name="GL_MAPPING" localSheetId="7">#REF!</definedName>
    <definedName name="GL_MAPPING" localSheetId="11">#REF!</definedName>
    <definedName name="GL_MAPPING" localSheetId="6">#REF!</definedName>
    <definedName name="GL_MAPPING" localSheetId="5">#REF!</definedName>
    <definedName name="GL_MAPPING" localSheetId="2">#REF!</definedName>
    <definedName name="GL_MAPPING" localSheetId="4">#REF!</definedName>
    <definedName name="GL_MAPPING" localSheetId="10">#REF!</definedName>
    <definedName name="GL_MAPPING" localSheetId="9">#REF!</definedName>
    <definedName name="GL_MAPPING" localSheetId="8">#REF!</definedName>
    <definedName name="GL_MAPPING">#REF!</definedName>
    <definedName name="GOS_Excess_Interest" localSheetId="7">#REF!</definedName>
    <definedName name="GOS_Excess_Interest" localSheetId="11">#REF!</definedName>
    <definedName name="GOS_Excess_Interest" localSheetId="6">#REF!</definedName>
    <definedName name="GOS_Excess_Interest" localSheetId="5">#REF!</definedName>
    <definedName name="GOS_Excess_Interest" localSheetId="2">#REF!</definedName>
    <definedName name="GOS_Excess_Interest" localSheetId="4">#REF!</definedName>
    <definedName name="GOS_Excess_Interest" localSheetId="10">#REF!</definedName>
    <definedName name="GOS_Excess_Interest" localSheetId="9">#REF!</definedName>
    <definedName name="GOS_Excess_Interest" localSheetId="8">#REF!</definedName>
    <definedName name="GOS_Excess_Interest">#REF!</definedName>
    <definedName name="GOS_Loss_Adj_Excess_Interest" localSheetId="7">#REF!</definedName>
    <definedName name="GOS_Loss_Adj_Excess_Interest" localSheetId="11">#REF!</definedName>
    <definedName name="GOS_Loss_Adj_Excess_Interest" localSheetId="6">#REF!</definedName>
    <definedName name="GOS_Loss_Adj_Excess_Interest" localSheetId="5">#REF!</definedName>
    <definedName name="GOS_Loss_Adj_Excess_Interest" localSheetId="2">#REF!</definedName>
    <definedName name="GOS_Loss_Adj_Excess_Interest" localSheetId="4">#REF!</definedName>
    <definedName name="GOS_Loss_Adj_Excess_Interest" localSheetId="10">#REF!</definedName>
    <definedName name="GOS_Loss_Adj_Excess_Interest" localSheetId="9">#REF!</definedName>
    <definedName name="GOS_Loss_Adj_Excess_Interest" localSheetId="8">#REF!</definedName>
    <definedName name="GOS_Loss_Adj_Excess_Interest">#REF!</definedName>
    <definedName name="Groups">[13]Originator!$N$4:$N$10</definedName>
    <definedName name="GRPRKDATA" localSheetId="7">#REF!</definedName>
    <definedName name="GRPRKDATA" localSheetId="11">#REF!</definedName>
    <definedName name="GRPRKDATA" localSheetId="6">#REF!</definedName>
    <definedName name="GRPRKDATA" localSheetId="5">#REF!</definedName>
    <definedName name="GRPRKDATA" localSheetId="2">#REF!</definedName>
    <definedName name="GRPRKDATA" localSheetId="4">#REF!</definedName>
    <definedName name="GRPRKDATA" localSheetId="10">#REF!</definedName>
    <definedName name="GRPRKDATA" localSheetId="9">#REF!</definedName>
    <definedName name="GRPRKDATA" localSheetId="8">#REF!</definedName>
    <definedName name="GRPRKDATA">#REF!</definedName>
    <definedName name="HdrUnit" localSheetId="7">#REF!</definedName>
    <definedName name="HdrUnit" localSheetId="11">#REF!</definedName>
    <definedName name="HdrUnit" localSheetId="6">#REF!</definedName>
    <definedName name="HdrUnit" localSheetId="5">#REF!</definedName>
    <definedName name="HdrUnit" localSheetId="2">#REF!</definedName>
    <definedName name="HdrUnit" localSheetId="4">#REF!</definedName>
    <definedName name="HdrUnit" localSheetId="10">#REF!</definedName>
    <definedName name="HdrUnit" localSheetId="9">#REF!</definedName>
    <definedName name="HdrUnit" localSheetId="8">#REF!</definedName>
    <definedName name="HdrUnit">#REF!</definedName>
    <definedName name="HEADER" localSheetId="7">#REF!</definedName>
    <definedName name="HEADER" localSheetId="11">#REF!</definedName>
    <definedName name="HEADER" localSheetId="6">#REF!</definedName>
    <definedName name="HEADER" localSheetId="5">#REF!</definedName>
    <definedName name="HEADER" localSheetId="2">#REF!</definedName>
    <definedName name="HEADER" localSheetId="4">#REF!</definedName>
    <definedName name="HEADER" localSheetId="10">#REF!</definedName>
    <definedName name="HEADER" localSheetId="9">#REF!</definedName>
    <definedName name="HEADER" localSheetId="8">#REF!</definedName>
    <definedName name="HEADER">#REF!</definedName>
    <definedName name="Header_Row" localSheetId="2">ROW(#REF!)</definedName>
    <definedName name="Header_Row">ROW(#REF!)</definedName>
    <definedName name="HeaderKeys" localSheetId="7">#REF!</definedName>
    <definedName name="HeaderKeys" localSheetId="11">#REF!</definedName>
    <definedName name="HeaderKeys" localSheetId="6">#REF!</definedName>
    <definedName name="HeaderKeys" localSheetId="5">#REF!</definedName>
    <definedName name="HeaderKeys" localSheetId="2">#REF!</definedName>
    <definedName name="HeaderKeys" localSheetId="4">#REF!</definedName>
    <definedName name="HeaderKeys" localSheetId="10">#REF!</definedName>
    <definedName name="HeaderKeys" localSheetId="9">#REF!</definedName>
    <definedName name="HeaderKeys" localSheetId="8">#REF!</definedName>
    <definedName name="HeaderKeys">#REF!</definedName>
    <definedName name="HeaderLabels" localSheetId="7">#REF!</definedName>
    <definedName name="HeaderLabels" localSheetId="11">#REF!</definedName>
    <definedName name="HeaderLabels" localSheetId="6">#REF!</definedName>
    <definedName name="HeaderLabels" localSheetId="5">#REF!</definedName>
    <definedName name="HeaderLabels" localSheetId="2">#REF!</definedName>
    <definedName name="HeaderLabels" localSheetId="4">#REF!</definedName>
    <definedName name="HeaderLabels" localSheetId="10">#REF!</definedName>
    <definedName name="HeaderLabels" localSheetId="9">#REF!</definedName>
    <definedName name="HeaderLabels" localSheetId="8">#REF!</definedName>
    <definedName name="HeaderLabels">#REF!</definedName>
    <definedName name="HeaderLine" localSheetId="2">#REF!</definedName>
    <definedName name="HeaderLine">#REF!</definedName>
    <definedName name="HeaderSeq" localSheetId="2">#REF!</definedName>
    <definedName name="HeaderSeq">#REF!</definedName>
    <definedName name="hft" localSheetId="2">#REF!</definedName>
    <definedName name="hft">#REF!</definedName>
    <definedName name="hgfdx">[1]data!#REF!</definedName>
    <definedName name="hgtre" localSheetId="7">#REF!</definedName>
    <definedName name="hgtre" localSheetId="11">#REF!</definedName>
    <definedName name="hgtre" localSheetId="6">#REF!</definedName>
    <definedName name="hgtre" localSheetId="5">#REF!</definedName>
    <definedName name="hgtre" localSheetId="2">#REF!</definedName>
    <definedName name="hgtre" localSheetId="4">#REF!</definedName>
    <definedName name="hgtre" localSheetId="10">#REF!</definedName>
    <definedName name="hgtre" localSheetId="9">#REF!</definedName>
    <definedName name="hgtre" localSheetId="8">#REF!</definedName>
    <definedName name="hgtre">#REF!</definedName>
    <definedName name="hnh" localSheetId="7">[1]rating!#REF!</definedName>
    <definedName name="hnh" localSheetId="11">[1]rating!#REF!</definedName>
    <definedName name="hnh" localSheetId="6">[1]rating!#REF!</definedName>
    <definedName name="hnh" localSheetId="5">[1]rating!#REF!</definedName>
    <definedName name="hnh" localSheetId="4">[1]rating!#REF!</definedName>
    <definedName name="hnh" localSheetId="10">[1]rating!#REF!</definedName>
    <definedName name="hnh" localSheetId="9">[1]rating!#REF!</definedName>
    <definedName name="hnh" localSheetId="8">[1]rating!#REF!</definedName>
    <definedName name="hnh">[1]rating!#REF!</definedName>
    <definedName name="IDN" localSheetId="7">#REF!</definedName>
    <definedName name="IDN" localSheetId="11">#REF!</definedName>
    <definedName name="IDN" localSheetId="6">#REF!</definedName>
    <definedName name="IDN" localSheetId="5">#REF!</definedName>
    <definedName name="IDN" localSheetId="2">#REF!</definedName>
    <definedName name="IDN" localSheetId="4">#REF!</definedName>
    <definedName name="IDN" localSheetId="10">#REF!</definedName>
    <definedName name="IDN" localSheetId="9">#REF!</definedName>
    <definedName name="IDN" localSheetId="8">#REF!</definedName>
    <definedName name="IDN">#REF!</definedName>
    <definedName name="idpi2002_08" localSheetId="7">#REF!</definedName>
    <definedName name="idpi2002_08" localSheetId="11">#REF!</definedName>
    <definedName name="idpi2002_08" localSheetId="6">#REF!</definedName>
    <definedName name="idpi2002_08" localSheetId="5">#REF!</definedName>
    <definedName name="idpi2002_08" localSheetId="2">#REF!</definedName>
    <definedName name="idpi2002_08" localSheetId="4">#REF!</definedName>
    <definedName name="idpi2002_08" localSheetId="10">#REF!</definedName>
    <definedName name="idpi2002_08" localSheetId="9">#REF!</definedName>
    <definedName name="idpi2002_08" localSheetId="8">#REF!</definedName>
    <definedName name="idpi2002_08">#REF!</definedName>
    <definedName name="IFN" localSheetId="7">#REF!</definedName>
    <definedName name="IFN" localSheetId="11">#REF!</definedName>
    <definedName name="IFN" localSheetId="6">#REF!</definedName>
    <definedName name="IFN" localSheetId="5">#REF!</definedName>
    <definedName name="IFN" localSheetId="2">#REF!</definedName>
    <definedName name="IFN" localSheetId="4">#REF!</definedName>
    <definedName name="IFN" localSheetId="10">#REF!</definedName>
    <definedName name="IFN" localSheetId="9">#REF!</definedName>
    <definedName name="IFN" localSheetId="8">#REF!</definedName>
    <definedName name="IFN">#REF!</definedName>
    <definedName name="ikmn">[1]subdata_Table7!$D$2:$K$27</definedName>
    <definedName name="Imported_File_Count" localSheetId="7">#REF!</definedName>
    <definedName name="Imported_File_Count" localSheetId="11">#REF!</definedName>
    <definedName name="Imported_File_Count" localSheetId="6">#REF!</definedName>
    <definedName name="Imported_File_Count" localSheetId="5">#REF!</definedName>
    <definedName name="Imported_File_Count" localSheetId="2">#REF!</definedName>
    <definedName name="Imported_File_Count" localSheetId="4">#REF!</definedName>
    <definedName name="Imported_File_Count" localSheetId="10">#REF!</definedName>
    <definedName name="Imported_File_Count" localSheetId="9">#REF!</definedName>
    <definedName name="Imported_File_Count" localSheetId="8">#REF!</definedName>
    <definedName name="Imported_File_Count">#REF!</definedName>
    <definedName name="InsertLine" localSheetId="7">#REF!</definedName>
    <definedName name="InsertLine" localSheetId="11">#REF!</definedName>
    <definedName name="InsertLine" localSheetId="6">#REF!</definedName>
    <definedName name="InsertLine" localSheetId="5">#REF!</definedName>
    <definedName name="InsertLine" localSheetId="2">#REF!</definedName>
    <definedName name="InsertLine" localSheetId="4">#REF!</definedName>
    <definedName name="InsertLine" localSheetId="10">#REF!</definedName>
    <definedName name="InsertLine" localSheetId="9">#REF!</definedName>
    <definedName name="InsertLine" localSheetId="8">#REF!</definedName>
    <definedName name="InsertLine">#REF!</definedName>
    <definedName name="int" localSheetId="7">#REF!</definedName>
    <definedName name="int" localSheetId="11">#REF!</definedName>
    <definedName name="int" localSheetId="6">#REF!</definedName>
    <definedName name="int" localSheetId="5">#REF!</definedName>
    <definedName name="int" localSheetId="2">#REF!</definedName>
    <definedName name="int" localSheetId="4">#REF!</definedName>
    <definedName name="int" localSheetId="10">#REF!</definedName>
    <definedName name="int" localSheetId="9">#REF!</definedName>
    <definedName name="int" localSheetId="8">#REF!</definedName>
    <definedName name="int">#REF!</definedName>
    <definedName name="Interest_Due_Detail" localSheetId="2">#REF!</definedName>
    <definedName name="Interest_Due_Detail">#REF!</definedName>
    <definedName name="Interest_Rate" localSheetId="2">#REF!</definedName>
    <definedName name="Interest_Rate">#REF!</definedName>
    <definedName name="ioLookup">'[43]IO Servicing Strip'!$B$8:$I$79</definedName>
    <definedName name="ioMktPrice">'[43]IO Mk to Mkt'!$B$7</definedName>
    <definedName name="ioMktValue">'[43]IO Mk to Mkt'!$B$9</definedName>
    <definedName name="ipdi2002_01" localSheetId="7">#REF!</definedName>
    <definedName name="ipdi2002_01" localSheetId="11">#REF!</definedName>
    <definedName name="ipdi2002_01" localSheetId="6">#REF!</definedName>
    <definedName name="ipdi2002_01" localSheetId="5">#REF!</definedName>
    <definedName name="ipdi2002_01" localSheetId="2">#REF!</definedName>
    <definedName name="ipdi2002_01" localSheetId="4">#REF!</definedName>
    <definedName name="ipdi2002_01" localSheetId="10">#REF!</definedName>
    <definedName name="ipdi2002_01" localSheetId="9">#REF!</definedName>
    <definedName name="ipdi2002_01" localSheetId="8">#REF!</definedName>
    <definedName name="ipdi2002_01">#REF!</definedName>
    <definedName name="ipdi2002_02" localSheetId="7">#REF!</definedName>
    <definedName name="ipdi2002_02" localSheetId="11">#REF!</definedName>
    <definedName name="ipdi2002_02" localSheetId="6">#REF!</definedName>
    <definedName name="ipdi2002_02" localSheetId="5">#REF!</definedName>
    <definedName name="ipdi2002_02" localSheetId="2">#REF!</definedName>
    <definedName name="ipdi2002_02" localSheetId="4">#REF!</definedName>
    <definedName name="ipdi2002_02" localSheetId="10">#REF!</definedName>
    <definedName name="ipdi2002_02" localSheetId="9">#REF!</definedName>
    <definedName name="ipdi2002_02" localSheetId="8">#REF!</definedName>
    <definedName name="ipdi2002_02">#REF!</definedName>
    <definedName name="ipdi2002_03" localSheetId="7">#REF!</definedName>
    <definedName name="ipdi2002_03" localSheetId="11">#REF!</definedName>
    <definedName name="ipdi2002_03" localSheetId="6">#REF!</definedName>
    <definedName name="ipdi2002_03" localSheetId="5">#REF!</definedName>
    <definedName name="ipdi2002_03" localSheetId="2">#REF!</definedName>
    <definedName name="ipdi2002_03" localSheetId="4">#REF!</definedName>
    <definedName name="ipdi2002_03" localSheetId="10">#REF!</definedName>
    <definedName name="ipdi2002_03" localSheetId="9">#REF!</definedName>
    <definedName name="ipdi2002_03" localSheetId="8">#REF!</definedName>
    <definedName name="ipdi2002_03">#REF!</definedName>
    <definedName name="ipdi2002_04" localSheetId="2">#REF!</definedName>
    <definedName name="ipdi2002_04">#REF!</definedName>
    <definedName name="ipdi2002_05" localSheetId="2">#REF!</definedName>
    <definedName name="ipdi2002_05">#REF!</definedName>
    <definedName name="ipdi2002_06" localSheetId="2">#REF!</definedName>
    <definedName name="ipdi2002_06">#REF!</definedName>
    <definedName name="ipdi2002_07" localSheetId="2">#REF!</definedName>
    <definedName name="ipdi2002_07">#REF!</definedName>
    <definedName name="ipdi2002_08" localSheetId="2">#REF!</definedName>
    <definedName name="ipdi2002_08">#REF!</definedName>
    <definedName name="ipdi2002_09" localSheetId="2">#REF!</definedName>
    <definedName name="ipdi2002_09">#REF!</definedName>
    <definedName name="ipdi2002_10" localSheetId="2">#REF!</definedName>
    <definedName name="ipdi2002_10">#REF!</definedName>
    <definedName name="ipdi2002_11" localSheetId="2">#REF!</definedName>
    <definedName name="ipdi2002_11">#REF!</definedName>
    <definedName name="ipdi2002_12" localSheetId="2">#REF!</definedName>
    <definedName name="ipdi2002_12">#REF!</definedName>
    <definedName name="ipdi2003_01" localSheetId="2">#REF!</definedName>
    <definedName name="ipdi2003_01">#REF!</definedName>
    <definedName name="ipdi2003_02" localSheetId="2">#REF!</definedName>
    <definedName name="ipdi2003_02">#REF!</definedName>
    <definedName name="ipdi2003_03" localSheetId="2">#REF!</definedName>
    <definedName name="ipdi2003_03">#REF!</definedName>
    <definedName name="ipdi2003_04" localSheetId="2">#REF!</definedName>
    <definedName name="ipdi2003_04">#REF!</definedName>
    <definedName name="ipdi2003_05" localSheetId="2">#REF!</definedName>
    <definedName name="ipdi2003_05">#REF!</definedName>
    <definedName name="ipdi2003_06" localSheetId="2">#REF!</definedName>
    <definedName name="ipdi2003_06">#REF!</definedName>
    <definedName name="ipdi2003_07" localSheetId="2">#REF!</definedName>
    <definedName name="ipdi2003_07">#REF!</definedName>
    <definedName name="ipdi2003_08" localSheetId="2">#REF!</definedName>
    <definedName name="ipdi2003_08">#REF!</definedName>
    <definedName name="ipdi2003_09" localSheetId="2">#REF!</definedName>
    <definedName name="ipdi2003_09">#REF!</definedName>
    <definedName name="ipdi2003_10" localSheetId="2">#REF!</definedName>
    <definedName name="ipdi2003_10">#REF!</definedName>
    <definedName name="ipdi2003_11" localSheetId="2">#REF!</definedName>
    <definedName name="ipdi2003_11">#REF!</definedName>
    <definedName name="ipdi2003_12" localSheetId="2">#REF!</definedName>
    <definedName name="ipdi2003_12">#REF!</definedName>
    <definedName name="ipdi2004_01" localSheetId="2">#REF!</definedName>
    <definedName name="ipdi2004_01">#REF!</definedName>
    <definedName name="ipdi2004_02" localSheetId="2">#REF!</definedName>
    <definedName name="ipdi2004_02">#REF!</definedName>
    <definedName name="ipdi2004_03" localSheetId="2">#REF!</definedName>
    <definedName name="ipdi2004_03">#REF!</definedName>
    <definedName name="ipdi2004_04" localSheetId="2">#REF!</definedName>
    <definedName name="ipdi2004_04">#REF!</definedName>
    <definedName name="ipdi2004_05" localSheetId="2">#REF!</definedName>
    <definedName name="ipdi2004_05">#REF!</definedName>
    <definedName name="ipdi2004_06" localSheetId="2">#REF!</definedName>
    <definedName name="ipdi2004_06">#REF!</definedName>
    <definedName name="ipdi2004_07" localSheetId="2">#REF!</definedName>
    <definedName name="ipdi2004_07">#REF!</definedName>
    <definedName name="ipdi2004_08" localSheetId="2">#REF!</definedName>
    <definedName name="ipdi2004_08">#REF!</definedName>
    <definedName name="ipdi2004_09" localSheetId="2">#REF!</definedName>
    <definedName name="ipdi2004_09">#REF!</definedName>
    <definedName name="ipdi2004_10" localSheetId="2">#REF!</definedName>
    <definedName name="ipdi2004_10">#REF!</definedName>
    <definedName name="ipdi2004_11" localSheetId="2">#REF!</definedName>
    <definedName name="ipdi2004_11">#REF!</definedName>
    <definedName name="ipdi2004_12" localSheetId="2">#REF!</definedName>
    <definedName name="ipdi2004_12">#REF!</definedName>
    <definedName name="IRRSolver" localSheetId="2">#REF!</definedName>
    <definedName name="IRRSolver">#REF!</definedName>
    <definedName name="isat2002">[16]Pivot_Annual!#REF!</definedName>
    <definedName name="iSatrQ304" localSheetId="7">#REF!</definedName>
    <definedName name="iSatrQ304" localSheetId="11">#REF!</definedName>
    <definedName name="iSatrQ304" localSheetId="6">#REF!</definedName>
    <definedName name="iSatrQ304" localSheetId="5">#REF!</definedName>
    <definedName name="iSatrQ304" localSheetId="2">#REF!</definedName>
    <definedName name="iSatrQ304" localSheetId="4">#REF!</definedName>
    <definedName name="iSatrQ304" localSheetId="10">#REF!</definedName>
    <definedName name="iSatrQ304" localSheetId="9">#REF!</definedName>
    <definedName name="iSatrQ304" localSheetId="8">#REF!</definedName>
    <definedName name="iSatrQ304">#REF!</definedName>
    <definedName name="isretrieve">'[44]is retrieve'!$A$1:$IV$65536</definedName>
    <definedName name="Issuance">[13]Originator!$W$4:$W$8</definedName>
    <definedName name="issue_month" localSheetId="7">#REF!</definedName>
    <definedName name="issue_month" localSheetId="11">#REF!</definedName>
    <definedName name="issue_month" localSheetId="6">#REF!</definedName>
    <definedName name="issue_month" localSheetId="5">#REF!</definedName>
    <definedName name="issue_month" localSheetId="2">#REF!</definedName>
    <definedName name="issue_month" localSheetId="4">#REF!</definedName>
    <definedName name="issue_month" localSheetId="10">#REF!</definedName>
    <definedName name="issue_month" localSheetId="9">#REF!</definedName>
    <definedName name="issue_month" localSheetId="8">#REF!</definedName>
    <definedName name="issue_month">#REF!</definedName>
    <definedName name="issue_year" localSheetId="7">#REF!</definedName>
    <definedName name="issue_year" localSheetId="11">#REF!</definedName>
    <definedName name="issue_year" localSheetId="6">#REF!</definedName>
    <definedName name="issue_year" localSheetId="5">#REF!</definedName>
    <definedName name="issue_year" localSheetId="2">#REF!</definedName>
    <definedName name="issue_year" localSheetId="4">#REF!</definedName>
    <definedName name="issue_year" localSheetId="10">#REF!</definedName>
    <definedName name="issue_year" localSheetId="9">#REF!</definedName>
    <definedName name="issue_year" localSheetId="8">#REF!</definedName>
    <definedName name="issue_year">#REF!</definedName>
    <definedName name="Issuer_Lookup_FF">'[45]Issuer Specific Lookup'!$D$3:$D$11</definedName>
    <definedName name="Issuer_Lookup_RM">'[46]Issuer Specific Assumptions'!$B$4:$B$6</definedName>
    <definedName name="Issuer_Lookup_WMC">'[45]Issuer Specific Lookup'!$B$3:$B$6</definedName>
    <definedName name="Issuer_Rank_By_60_" localSheetId="7">#REF!</definedName>
    <definedName name="Issuer_Rank_By_60_" localSheetId="11">#REF!</definedName>
    <definedName name="Issuer_Rank_By_60_" localSheetId="6">#REF!</definedName>
    <definedName name="Issuer_Rank_By_60_" localSheetId="5">#REF!</definedName>
    <definedName name="Issuer_Rank_By_60_" localSheetId="2">#REF!</definedName>
    <definedName name="Issuer_Rank_By_60_" localSheetId="4">#REF!</definedName>
    <definedName name="Issuer_Rank_By_60_" localSheetId="10">#REF!</definedName>
    <definedName name="Issuer_Rank_By_60_" localSheetId="9">#REF!</definedName>
    <definedName name="Issuer_Rank_By_60_" localSheetId="8">#REF!</definedName>
    <definedName name="Issuer_Rank_By_60_">#REF!</definedName>
    <definedName name="iStarq104" localSheetId="5">[16]Pivot_Annual!#REF!</definedName>
    <definedName name="iStarq104" localSheetId="4">[16]Pivot_Annual!#REF!</definedName>
    <definedName name="iStarq104">[16]Pivot_Annual!#REF!</definedName>
    <definedName name="iStarq204" localSheetId="7">[16]Pivot_Annual!#REF!</definedName>
    <definedName name="iStarq204" localSheetId="11">[16]Pivot_Annual!#REF!</definedName>
    <definedName name="iStarq204" localSheetId="6">[16]Pivot_Annual!#REF!</definedName>
    <definedName name="iStarq204" localSheetId="5">[16]Pivot_Annual!#REF!</definedName>
    <definedName name="iStarq204" localSheetId="4">[16]Pivot_Annual!#REF!</definedName>
    <definedName name="iStarq204" localSheetId="10">[16]Pivot_Annual!#REF!</definedName>
    <definedName name="iStarq204" localSheetId="9">[16]Pivot_Annual!#REF!</definedName>
    <definedName name="iStarq204" localSheetId="8">[16]Pivot_Annual!#REF!</definedName>
    <definedName name="iStarq204">[16]Pivot_Annual!#REF!</definedName>
    <definedName name="iStarq304" localSheetId="4">[16]Pivot_Annual!#REF!</definedName>
    <definedName name="iStarq304">[16]Pivot_Annual!#REF!</definedName>
    <definedName name="iStarq404" localSheetId="4">[16]Pivot_Annual!#REF!</definedName>
    <definedName name="iStarq404">[16]Pivot_Annual!#REF!</definedName>
    <definedName name="J3_" localSheetId="7">#REF!</definedName>
    <definedName name="J3_" localSheetId="11">#REF!</definedName>
    <definedName name="J3_" localSheetId="6">#REF!</definedName>
    <definedName name="J3_" localSheetId="5">#REF!</definedName>
    <definedName name="J3_" localSheetId="2">#REF!</definedName>
    <definedName name="J3_" localSheetId="4">#REF!</definedName>
    <definedName name="J3_" localSheetId="10">#REF!</definedName>
    <definedName name="J3_" localSheetId="9">#REF!</definedName>
    <definedName name="J3_" localSheetId="8">#REF!</definedName>
    <definedName name="J3_">#REF!</definedName>
    <definedName name="JE26184_____Correct_Peoplesoft_truncation" localSheetId="7">#REF!</definedName>
    <definedName name="JE26184_____Correct_Peoplesoft_truncation" localSheetId="11">#REF!</definedName>
    <definedName name="JE26184_____Correct_Peoplesoft_truncation" localSheetId="6">#REF!</definedName>
    <definedName name="JE26184_____Correct_Peoplesoft_truncation" localSheetId="5">#REF!</definedName>
    <definedName name="JE26184_____Correct_Peoplesoft_truncation" localSheetId="2">#REF!</definedName>
    <definedName name="JE26184_____Correct_Peoplesoft_truncation" localSheetId="4">#REF!</definedName>
    <definedName name="JE26184_____Correct_Peoplesoft_truncation" localSheetId="10">#REF!</definedName>
    <definedName name="JE26184_____Correct_Peoplesoft_truncation" localSheetId="9">#REF!</definedName>
    <definedName name="JE26184_____Correct_Peoplesoft_truncation" localSheetId="8">#REF!</definedName>
    <definedName name="JE26184_____Correct_Peoplesoft_truncation">#REF!</definedName>
    <definedName name="jhg" localSheetId="7">#REF!</definedName>
    <definedName name="jhg" localSheetId="11">#REF!</definedName>
    <definedName name="jhg" localSheetId="6">#REF!</definedName>
    <definedName name="jhg" localSheetId="5">#REF!</definedName>
    <definedName name="jhg" localSheetId="2">#REF!</definedName>
    <definedName name="jhg" localSheetId="4">#REF!</definedName>
    <definedName name="jhg" localSheetId="10">#REF!</definedName>
    <definedName name="jhg" localSheetId="9">#REF!</definedName>
    <definedName name="jhg" localSheetId="8">#REF!</definedName>
    <definedName name="jhg">#REF!</definedName>
    <definedName name="jmnbvgf" localSheetId="2">#REF!</definedName>
    <definedName name="jmnbvgf">#REF!</definedName>
    <definedName name="jnbv">[1]data!#REF!</definedName>
    <definedName name="jnydtr">[1]data!#REF!</definedName>
    <definedName name="Journal_Entry_No" localSheetId="7">#REF!</definedName>
    <definedName name="Journal_Entry_No" localSheetId="11">#REF!</definedName>
    <definedName name="Journal_Entry_No" localSheetId="6">#REF!</definedName>
    <definedName name="Journal_Entry_No" localSheetId="5">#REF!</definedName>
    <definedName name="Journal_Entry_No" localSheetId="2">#REF!</definedName>
    <definedName name="Journal_Entry_No" localSheetId="4">#REF!</definedName>
    <definedName name="Journal_Entry_No" localSheetId="10">#REF!</definedName>
    <definedName name="Journal_Entry_No" localSheetId="9">#REF!</definedName>
    <definedName name="Journal_Entry_No" localSheetId="8">#REF!</definedName>
    <definedName name="Journal_Entry_No">#REF!</definedName>
    <definedName name="Journal_Entry_Source" localSheetId="7">#REF!</definedName>
    <definedName name="Journal_Entry_Source" localSheetId="11">#REF!</definedName>
    <definedName name="Journal_Entry_Source" localSheetId="6">#REF!</definedName>
    <definedName name="Journal_Entry_Source" localSheetId="5">#REF!</definedName>
    <definedName name="Journal_Entry_Source" localSheetId="2">#REF!</definedName>
    <definedName name="Journal_Entry_Source" localSheetId="4">#REF!</definedName>
    <definedName name="Journal_Entry_Source" localSheetId="10">#REF!</definedName>
    <definedName name="Journal_Entry_Source" localSheetId="9">#REF!</definedName>
    <definedName name="Journal_Entry_Source" localSheetId="8">#REF!</definedName>
    <definedName name="Journal_Entry_Source">#REF!</definedName>
    <definedName name="Journal_ID" localSheetId="7">#REF!</definedName>
    <definedName name="Journal_ID" localSheetId="11">#REF!</definedName>
    <definedName name="Journal_ID" localSheetId="6">#REF!</definedName>
    <definedName name="Journal_ID" localSheetId="5">#REF!</definedName>
    <definedName name="Journal_ID" localSheetId="2">#REF!</definedName>
    <definedName name="Journal_ID" localSheetId="4">#REF!</definedName>
    <definedName name="Journal_ID" localSheetId="10">#REF!</definedName>
    <definedName name="Journal_ID" localSheetId="9">#REF!</definedName>
    <definedName name="Journal_ID" localSheetId="8">#REF!</definedName>
    <definedName name="Journal_ID">#REF!</definedName>
    <definedName name="Journal_ID_C" localSheetId="2">#REF!</definedName>
    <definedName name="Journal_ID_C">#REF!</definedName>
    <definedName name="Journal_ID_REO" localSheetId="2">#REF!</definedName>
    <definedName name="Journal_ID_REO">#REF!</definedName>
    <definedName name="Journal_ID_RS" localSheetId="2">#REF!</definedName>
    <definedName name="Journal_ID_RS">#REF!</definedName>
    <definedName name="Journal_ID_S">[16]Database!#REF!</definedName>
    <definedName name="Journal_ID_T" localSheetId="7">#REF!</definedName>
    <definedName name="Journal_ID_T" localSheetId="11">#REF!</definedName>
    <definedName name="Journal_ID_T" localSheetId="6">#REF!</definedName>
    <definedName name="Journal_ID_T" localSheetId="5">#REF!</definedName>
    <definedName name="Journal_ID_T" localSheetId="2">#REF!</definedName>
    <definedName name="Journal_ID_T" localSheetId="4">#REF!</definedName>
    <definedName name="Journal_ID_T" localSheetId="10">#REF!</definedName>
    <definedName name="Journal_ID_T" localSheetId="9">#REF!</definedName>
    <definedName name="Journal_ID_T" localSheetId="8">#REF!</definedName>
    <definedName name="Journal_ID_T">#REF!</definedName>
    <definedName name="JRNL_IDTN_CD">[17]JRNL_IDTN_CD!$A$2:$A$26</definedName>
    <definedName name="jufgb">[1]subdata_Table7!$D$2:$K$27</definedName>
    <definedName name="JV" localSheetId="7">#REF!</definedName>
    <definedName name="JV" localSheetId="11">#REF!</definedName>
    <definedName name="JV" localSheetId="6">#REF!</definedName>
    <definedName name="JV" localSheetId="5">#REF!</definedName>
    <definedName name="JV" localSheetId="2">#REF!</definedName>
    <definedName name="JV" localSheetId="4">#REF!</definedName>
    <definedName name="JV" localSheetId="10">#REF!</definedName>
    <definedName name="JV" localSheetId="9">#REF!</definedName>
    <definedName name="JV" localSheetId="8">#REF!</definedName>
    <definedName name="JV">#REF!</definedName>
    <definedName name="JV_Cntrl_Tot_C" localSheetId="7">#REF!</definedName>
    <definedName name="JV_Cntrl_Tot_C" localSheetId="11">#REF!</definedName>
    <definedName name="JV_Cntrl_Tot_C" localSheetId="6">#REF!</definedName>
    <definedName name="JV_Cntrl_Tot_C" localSheetId="5">#REF!</definedName>
    <definedName name="JV_Cntrl_Tot_C" localSheetId="2">#REF!</definedName>
    <definedName name="JV_Cntrl_Tot_C" localSheetId="4">#REF!</definedName>
    <definedName name="JV_Cntrl_Tot_C" localSheetId="10">#REF!</definedName>
    <definedName name="JV_Cntrl_Tot_C" localSheetId="9">#REF!</definedName>
    <definedName name="JV_Cntrl_Tot_C" localSheetId="8">#REF!</definedName>
    <definedName name="JV_Cntrl_Tot_C">#REF!</definedName>
    <definedName name="JV_Cntrl_Tot_O" localSheetId="7">#REF!</definedName>
    <definedName name="JV_Cntrl_Tot_O" localSheetId="11">#REF!</definedName>
    <definedName name="JV_Cntrl_Tot_O" localSheetId="6">#REF!</definedName>
    <definedName name="JV_Cntrl_Tot_O" localSheetId="5">#REF!</definedName>
    <definedName name="JV_Cntrl_Tot_O" localSheetId="2">#REF!</definedName>
    <definedName name="JV_Cntrl_Tot_O" localSheetId="4">#REF!</definedName>
    <definedName name="JV_Cntrl_Tot_O" localSheetId="10">#REF!</definedName>
    <definedName name="JV_Cntrl_Tot_O" localSheetId="9">#REF!</definedName>
    <definedName name="JV_Cntrl_Tot_O" localSheetId="8">#REF!</definedName>
    <definedName name="JV_Cntrl_Tot_O">#REF!</definedName>
    <definedName name="JV_Cntrl_Tot_S" localSheetId="7">[16]Database!#REF!</definedName>
    <definedName name="JV_Cntrl_Tot_S" localSheetId="11">[16]Database!#REF!</definedName>
    <definedName name="JV_Cntrl_Tot_S" localSheetId="6">[16]Database!#REF!</definedName>
    <definedName name="JV_Cntrl_Tot_S" localSheetId="5">[16]Database!#REF!</definedName>
    <definedName name="JV_Cntrl_Tot_S" localSheetId="4">[16]Database!#REF!</definedName>
    <definedName name="JV_Cntrl_Tot_S" localSheetId="10">[16]Database!#REF!</definedName>
    <definedName name="JV_Cntrl_Tot_S" localSheetId="9">[16]Database!#REF!</definedName>
    <definedName name="JV_Cntrl_Tot_S" localSheetId="8">[16]Database!#REF!</definedName>
    <definedName name="JV_Cntrl_Tot_S">[16]Database!#REF!</definedName>
    <definedName name="JV_hash_2002" localSheetId="7">#REF!</definedName>
    <definedName name="JV_hash_2002" localSheetId="11">#REF!</definedName>
    <definedName name="JV_hash_2002" localSheetId="6">#REF!</definedName>
    <definedName name="JV_hash_2002" localSheetId="5">#REF!</definedName>
    <definedName name="JV_hash_2002" localSheetId="2">#REF!</definedName>
    <definedName name="JV_hash_2002" localSheetId="4">#REF!</definedName>
    <definedName name="JV_hash_2002" localSheetId="10">#REF!</definedName>
    <definedName name="JV_hash_2002" localSheetId="9">#REF!</definedName>
    <definedName name="JV_hash_2002" localSheetId="8">#REF!</definedName>
    <definedName name="JV_hash_2002">#REF!</definedName>
    <definedName name="JV_Type_C" localSheetId="7">#REF!</definedName>
    <definedName name="JV_Type_C" localSheetId="11">#REF!</definedName>
    <definedName name="JV_Type_C" localSheetId="6">#REF!</definedName>
    <definedName name="JV_Type_C" localSheetId="5">#REF!</definedName>
    <definedName name="JV_Type_C" localSheetId="2">#REF!</definedName>
    <definedName name="JV_Type_C" localSheetId="4">#REF!</definedName>
    <definedName name="JV_Type_C" localSheetId="10">#REF!</definedName>
    <definedName name="JV_Type_C" localSheetId="9">#REF!</definedName>
    <definedName name="JV_Type_C" localSheetId="8">#REF!</definedName>
    <definedName name="JV_Type_C">#REF!</definedName>
    <definedName name="JV_Type_RS" localSheetId="7">#REF!</definedName>
    <definedName name="JV_Type_RS" localSheetId="11">#REF!</definedName>
    <definedName name="JV_Type_RS" localSheetId="6">#REF!</definedName>
    <definedName name="JV_Type_RS" localSheetId="5">#REF!</definedName>
    <definedName name="JV_Type_RS" localSheetId="2">#REF!</definedName>
    <definedName name="JV_Type_RS" localSheetId="4">#REF!</definedName>
    <definedName name="JV_Type_RS" localSheetId="10">#REF!</definedName>
    <definedName name="JV_Type_RS" localSheetId="9">#REF!</definedName>
    <definedName name="JV_Type_RS" localSheetId="8">#REF!</definedName>
    <definedName name="JV_Type_RS">#REF!</definedName>
    <definedName name="JV_Type_S" localSheetId="7">[16]Database!#REF!</definedName>
    <definedName name="JV_Type_S" localSheetId="11">[16]Database!#REF!</definedName>
    <definedName name="JV_Type_S" localSheetId="6">[16]Database!#REF!</definedName>
    <definedName name="JV_Type_S" localSheetId="5">[16]Database!#REF!</definedName>
    <definedName name="JV_Type_S" localSheetId="2">[16]Database!#REF!</definedName>
    <definedName name="JV_Type_S" localSheetId="4">[16]Database!#REF!</definedName>
    <definedName name="JV_Type_S" localSheetId="10">[16]Database!#REF!</definedName>
    <definedName name="JV_Type_S" localSheetId="9">[16]Database!#REF!</definedName>
    <definedName name="JV_Type_S" localSheetId="8">[16]Database!#REF!</definedName>
    <definedName name="JV_Type_S">[16]Database!#REF!</definedName>
    <definedName name="JV_Type_T" localSheetId="7">#REF!</definedName>
    <definedName name="JV_Type_T" localSheetId="11">#REF!</definedName>
    <definedName name="JV_Type_T" localSheetId="6">#REF!</definedName>
    <definedName name="JV_Type_T" localSheetId="5">#REF!</definedName>
    <definedName name="JV_Type_T" localSheetId="2">#REF!</definedName>
    <definedName name="JV_Type_T" localSheetId="4">#REF!</definedName>
    <definedName name="JV_Type_T" localSheetId="10">#REF!</definedName>
    <definedName name="JV_Type_T" localSheetId="9">#REF!</definedName>
    <definedName name="JV_Type_T" localSheetId="8">#REF!</definedName>
    <definedName name="JV_Type_T">#REF!</definedName>
    <definedName name="kata_array" localSheetId="7">#REF!</definedName>
    <definedName name="kata_array" localSheetId="11">#REF!</definedName>
    <definedName name="kata_array" localSheetId="6">#REF!</definedName>
    <definedName name="kata_array" localSheetId="5">#REF!</definedName>
    <definedName name="kata_array" localSheetId="2">#REF!</definedName>
    <definedName name="kata_array" localSheetId="4">#REF!</definedName>
    <definedName name="kata_array" localSheetId="10">#REF!</definedName>
    <definedName name="kata_array" localSheetId="9">#REF!</definedName>
    <definedName name="kata_array" localSheetId="8">#REF!</definedName>
    <definedName name="kata_array">#REF!</definedName>
    <definedName name="kata_data" localSheetId="7">#REF!</definedName>
    <definedName name="kata_data" localSheetId="11">#REF!</definedName>
    <definedName name="kata_data" localSheetId="6">#REF!</definedName>
    <definedName name="kata_data" localSheetId="5">#REF!</definedName>
    <definedName name="kata_data" localSheetId="2">#REF!</definedName>
    <definedName name="kata_data" localSheetId="4">#REF!</definedName>
    <definedName name="kata_data" localSheetId="10">#REF!</definedName>
    <definedName name="kata_data" localSheetId="9">#REF!</definedName>
    <definedName name="kata_data" localSheetId="8">#REF!</definedName>
    <definedName name="kata_data">#REF!</definedName>
    <definedName name="Key" localSheetId="2">#REF!</definedName>
    <definedName name="Key">#REF!</definedName>
    <definedName name="kikuk" localSheetId="2">#REF!</definedName>
    <definedName name="kikuk">#REF!</definedName>
    <definedName name="kjhgf">[1]rating!$H$4:$K$32</definedName>
    <definedName name="kjhgfv" localSheetId="7">#REF!</definedName>
    <definedName name="kjhgfv" localSheetId="11">#REF!</definedName>
    <definedName name="kjhgfv" localSheetId="6">#REF!</definedName>
    <definedName name="kjhgfv" localSheetId="5">#REF!</definedName>
    <definedName name="kjhgfv" localSheetId="2">#REF!</definedName>
    <definedName name="kjhgfv" localSheetId="4">#REF!</definedName>
    <definedName name="kjhgfv" localSheetId="10">#REF!</definedName>
    <definedName name="kjhgfv" localSheetId="9">#REF!</definedName>
    <definedName name="kjhgfv" localSheetId="8">#REF!</definedName>
    <definedName name="kjhgfv">#REF!</definedName>
    <definedName name="LAST_OPT_EXER_DT" localSheetId="7">#REF!</definedName>
    <definedName name="LAST_OPT_EXER_DT" localSheetId="11">#REF!</definedName>
    <definedName name="LAST_OPT_EXER_DT" localSheetId="6">#REF!</definedName>
    <definedName name="LAST_OPT_EXER_DT" localSheetId="5">#REF!</definedName>
    <definedName name="LAST_OPT_EXER_DT" localSheetId="2">#REF!</definedName>
    <definedName name="LAST_OPT_EXER_DT" localSheetId="4">#REF!</definedName>
    <definedName name="LAST_OPT_EXER_DT" localSheetId="10">#REF!</definedName>
    <definedName name="LAST_OPT_EXER_DT" localSheetId="9">#REF!</definedName>
    <definedName name="LAST_OPT_EXER_DT" localSheetId="8">#REF!</definedName>
    <definedName name="LAST_OPT_EXER_DT">#REF!</definedName>
    <definedName name="Last_Row" localSheetId="7">IF('AUG 2023'!Values_Entered,[0]!Header_Row+'AUG 2023'!Number_of_Payments,[0]!Header_Row)</definedName>
    <definedName name="Last_Row" localSheetId="11">IF('DEC 2023'!Values_Entered,[0]!Header_Row+'DEC 2023'!Number_of_Payments,[0]!Header_Row)</definedName>
    <definedName name="Last_Row" localSheetId="6">IF('JUL 2023'!Values_Entered,[0]!Header_Row+'JUL 2023'!Number_of_Payments,[0]!Header_Row)</definedName>
    <definedName name="Last_Row" localSheetId="5">IF('JUN 2023'!Values_Entered,[0]!Header_Row+'JUN 2023'!Number_of_Payments,[0]!Header_Row)</definedName>
    <definedName name="Last_Row" localSheetId="2">IF('MAR 2023'!Values_Entered,'MAR 2023'!Header_Row+'MAR 2023'!Number_of_Payments,'MAR 2023'!Header_Row)</definedName>
    <definedName name="Last_Row" localSheetId="4">IF('MAY 2023'!Values_Entered,[0]!Header_Row+'MAY 2023'!Number_of_Payments,[0]!Header_Row)</definedName>
    <definedName name="Last_Row" localSheetId="10">IF('NOV 2023'!Values_Entered,[0]!Header_Row+'NOV 2023'!Number_of_Payments,[0]!Header_Row)</definedName>
    <definedName name="Last_Row" localSheetId="9">IF('OCT 2023'!Values_Entered,[0]!Header_Row+'OCT 2023'!Number_of_Payments,[0]!Header_Row)</definedName>
    <definedName name="Last_Row" localSheetId="8">IF('SEP 2023'!Values_Entered,[0]!Header_Row+'SEP 2023'!Number_of_Payments,[0]!Header_Row)</definedName>
    <definedName name="Last_Row">IF([0]!Values_Entered,[0]!Header_Row+[0]!Number_of_Payments,[0]!Header_Row)</definedName>
    <definedName name="Last_Updated" localSheetId="7">#REF!</definedName>
    <definedName name="Last_Updated" localSheetId="11">#REF!</definedName>
    <definedName name="Last_Updated" localSheetId="6">#REF!</definedName>
    <definedName name="Last_Updated" localSheetId="5">#REF!</definedName>
    <definedName name="Last_Updated" localSheetId="2">#REF!</definedName>
    <definedName name="Last_Updated" localSheetId="4">#REF!</definedName>
    <definedName name="Last_Updated" localSheetId="10">#REF!</definedName>
    <definedName name="Last_Updated" localSheetId="9">#REF!</definedName>
    <definedName name="Last_Updated" localSheetId="8">#REF!</definedName>
    <definedName name="Last_Updated">#REF!</definedName>
    <definedName name="LastHeaderCol" localSheetId="7">#REF!</definedName>
    <definedName name="LastHeaderCol" localSheetId="11">#REF!</definedName>
    <definedName name="LastHeaderCol" localSheetId="6">#REF!</definedName>
    <definedName name="LastHeaderCol" localSheetId="5">#REF!</definedName>
    <definedName name="LastHeaderCol" localSheetId="2">#REF!</definedName>
    <definedName name="LastHeaderCol" localSheetId="4">#REF!</definedName>
    <definedName name="LastHeaderCol" localSheetId="10">#REF!</definedName>
    <definedName name="LastHeaderCol" localSheetId="9">#REF!</definedName>
    <definedName name="LastHeaderCol" localSheetId="8">#REF!</definedName>
    <definedName name="LastHeaderCol">#REF!</definedName>
    <definedName name="LastLineCol" localSheetId="7">#REF!</definedName>
    <definedName name="LastLineCol" localSheetId="11">#REF!</definedName>
    <definedName name="LastLineCol" localSheetId="6">#REF!</definedName>
    <definedName name="LastLineCol" localSheetId="5">#REF!</definedName>
    <definedName name="LastLineCol" localSheetId="2">#REF!</definedName>
    <definedName name="LastLineCol" localSheetId="4">#REF!</definedName>
    <definedName name="LastLineCol" localSheetId="10">#REF!</definedName>
    <definedName name="LastLineCol" localSheetId="9">#REF!</definedName>
    <definedName name="LastLineCol" localSheetId="8">#REF!</definedName>
    <definedName name="LastLineCol">#REF!</definedName>
    <definedName name="Lead">[13]Originator!$M$4:$M$35</definedName>
    <definedName name="Ledger" localSheetId="7">#REF!</definedName>
    <definedName name="Ledger" localSheetId="11">#REF!</definedName>
    <definedName name="Ledger" localSheetId="6">#REF!</definedName>
    <definedName name="Ledger" localSheetId="5">#REF!</definedName>
    <definedName name="Ledger" localSheetId="2">#REF!</definedName>
    <definedName name="Ledger" localSheetId="4">#REF!</definedName>
    <definedName name="Ledger" localSheetId="10">#REF!</definedName>
    <definedName name="Ledger" localSheetId="9">#REF!</definedName>
    <definedName name="Ledger" localSheetId="8">#REF!</definedName>
    <definedName name="Ledger">#REF!</definedName>
    <definedName name="LenC2">[8]Concat!$AM$4</definedName>
    <definedName name="Lender1stLoss">'[10]Full Loan Gfee &amp; Capital'!#REF!</definedName>
    <definedName name="LenderLoss">'[10]Risk-Neutral Pricing'!#REF!</definedName>
    <definedName name="LIHTC">'[10]Inputs-Summary'!#REF!</definedName>
    <definedName name="Line_Description" localSheetId="7">#REF!</definedName>
    <definedName name="Line_Description" localSheetId="11">#REF!</definedName>
    <definedName name="Line_Description" localSheetId="6">#REF!</definedName>
    <definedName name="Line_Description" localSheetId="5">#REF!</definedName>
    <definedName name="Line_Description" localSheetId="2">#REF!</definedName>
    <definedName name="Line_Description" localSheetId="4">#REF!</definedName>
    <definedName name="Line_Description" localSheetId="10">#REF!</definedName>
    <definedName name="Line_Description" localSheetId="9">#REF!</definedName>
    <definedName name="Line_Description" localSheetId="8">#REF!</definedName>
    <definedName name="Line_Description">#REF!</definedName>
    <definedName name="Line_Description_C" localSheetId="7">#REF!</definedName>
    <definedName name="Line_Description_C" localSheetId="11">#REF!</definedName>
    <definedName name="Line_Description_C" localSheetId="6">#REF!</definedName>
    <definedName name="Line_Description_C" localSheetId="5">#REF!</definedName>
    <definedName name="Line_Description_C" localSheetId="2">#REF!</definedName>
    <definedName name="Line_Description_C" localSheetId="4">#REF!</definedName>
    <definedName name="Line_Description_C" localSheetId="10">#REF!</definedName>
    <definedName name="Line_Description_C" localSheetId="9">#REF!</definedName>
    <definedName name="Line_Description_C" localSheetId="8">#REF!</definedName>
    <definedName name="Line_Description_C">#REF!</definedName>
    <definedName name="Line_Description_REO" localSheetId="7">#REF!</definedName>
    <definedName name="Line_Description_REO" localSheetId="11">#REF!</definedName>
    <definedName name="Line_Description_REO" localSheetId="6">#REF!</definedName>
    <definedName name="Line_Description_REO" localSheetId="5">#REF!</definedName>
    <definedName name="Line_Description_REO" localSheetId="2">#REF!</definedName>
    <definedName name="Line_Description_REO" localSheetId="4">#REF!</definedName>
    <definedName name="Line_Description_REO" localSheetId="10">#REF!</definedName>
    <definedName name="Line_Description_REO" localSheetId="9">#REF!</definedName>
    <definedName name="Line_Description_REO" localSheetId="8">#REF!</definedName>
    <definedName name="Line_Description_REO">#REF!</definedName>
    <definedName name="Line_Description_RS" localSheetId="2">#REF!</definedName>
    <definedName name="Line_Description_RS">#REF!</definedName>
    <definedName name="Line_Description_S">[16]Database!#REF!</definedName>
    <definedName name="Line_Description_T" localSheetId="7">#REF!</definedName>
    <definedName name="Line_Description_T" localSheetId="11">#REF!</definedName>
    <definedName name="Line_Description_T" localSheetId="6">#REF!</definedName>
    <definedName name="Line_Description_T" localSheetId="5">#REF!</definedName>
    <definedName name="Line_Description_T" localSheetId="2">#REF!</definedName>
    <definedName name="Line_Description_T" localSheetId="4">#REF!</definedName>
    <definedName name="Line_Description_T" localSheetId="10">#REF!</definedName>
    <definedName name="Line_Description_T" localSheetId="9">#REF!</definedName>
    <definedName name="Line_Description_T" localSheetId="8">#REF!</definedName>
    <definedName name="Line_Description_T">#REF!</definedName>
    <definedName name="LIP_Monthly_Matrix" localSheetId="7">#REF!</definedName>
    <definedName name="LIP_Monthly_Matrix" localSheetId="11">#REF!</definedName>
    <definedName name="LIP_Monthly_Matrix" localSheetId="6">#REF!</definedName>
    <definedName name="LIP_Monthly_Matrix" localSheetId="5">#REF!</definedName>
    <definedName name="LIP_Monthly_Matrix" localSheetId="2">#REF!</definedName>
    <definedName name="LIP_Monthly_Matrix" localSheetId="4">#REF!</definedName>
    <definedName name="LIP_Monthly_Matrix" localSheetId="10">#REF!</definedName>
    <definedName name="LIP_Monthly_Matrix" localSheetId="9">#REF!</definedName>
    <definedName name="LIP_Monthly_Matrix" localSheetId="8">#REF!</definedName>
    <definedName name="LIP_Monthly_Matrix">#REF!</definedName>
    <definedName name="LIP_Monthly_Stat_Accounts">[47]LIP_Monthly_Stat_Accounts!$A$1:$C$57</definedName>
    <definedName name="lllll" localSheetId="7">#REF!</definedName>
    <definedName name="lllll" localSheetId="11">#REF!</definedName>
    <definedName name="lllll" localSheetId="6">#REF!</definedName>
    <definedName name="lllll" localSheetId="5">#REF!</definedName>
    <definedName name="lllll" localSheetId="2">#REF!</definedName>
    <definedName name="lllll" localSheetId="4">#REF!</definedName>
    <definedName name="lllll" localSheetId="10">#REF!</definedName>
    <definedName name="lllll" localSheetId="9">#REF!</definedName>
    <definedName name="lllll" localSheetId="8">#REF!</definedName>
    <definedName name="lllll">#REF!</definedName>
    <definedName name="Loan_Amount" localSheetId="7">#REF!</definedName>
    <definedName name="Loan_Amount" localSheetId="11">#REF!</definedName>
    <definedName name="Loan_Amount" localSheetId="6">#REF!</definedName>
    <definedName name="Loan_Amount" localSheetId="5">#REF!</definedName>
    <definedName name="Loan_Amount" localSheetId="2">#REF!</definedName>
    <definedName name="Loan_Amount" localSheetId="4">#REF!</definedName>
    <definedName name="Loan_Amount" localSheetId="10">#REF!</definedName>
    <definedName name="Loan_Amount" localSheetId="9">#REF!</definedName>
    <definedName name="Loan_Amount" localSheetId="8">#REF!</definedName>
    <definedName name="Loan_Amount">#REF!</definedName>
    <definedName name="Loan_Start" localSheetId="7">#REF!</definedName>
    <definedName name="Loan_Start" localSheetId="11">#REF!</definedName>
    <definedName name="Loan_Start" localSheetId="6">#REF!</definedName>
    <definedName name="Loan_Start" localSheetId="5">#REF!</definedName>
    <definedName name="Loan_Start" localSheetId="2">#REF!</definedName>
    <definedName name="Loan_Start" localSheetId="4">#REF!</definedName>
    <definedName name="Loan_Start" localSheetId="10">#REF!</definedName>
    <definedName name="Loan_Start" localSheetId="9">#REF!</definedName>
    <definedName name="Loan_Start" localSheetId="8">#REF!</definedName>
    <definedName name="Loan_Start">#REF!</definedName>
    <definedName name="Loan_Years" localSheetId="2">#REF!</definedName>
    <definedName name="Loan_Years">#REF!</definedName>
    <definedName name="Lookup_Account_Codes">'[48]Appendix A - AccountCodes'!$A$1:$C$65536</definedName>
    <definedName name="Lookups_2">'[49]1.REO Summary of Adjustments '!$O$1:$O$65536</definedName>
    <definedName name="Lookups_3">'[28]1.REO Summary of Adjustments '!$P$1:$P$65536</definedName>
    <definedName name="LossInputsKeystone" localSheetId="7">#REF!</definedName>
    <definedName name="LossInputsKeystone" localSheetId="11">#REF!</definedName>
    <definedName name="LossInputsKeystone" localSheetId="6">#REF!</definedName>
    <definedName name="LossInputsKeystone" localSheetId="5">#REF!</definedName>
    <definedName name="LossInputsKeystone" localSheetId="2">#REF!</definedName>
    <definedName name="LossInputsKeystone" localSheetId="4">#REF!</definedName>
    <definedName name="LossInputsKeystone" localSheetId="10">#REF!</definedName>
    <definedName name="LossInputsKeystone" localSheetId="9">#REF!</definedName>
    <definedName name="LossInputsKeystone" localSheetId="8">#REF!</definedName>
    <definedName name="LossInputsKeystone">#REF!</definedName>
    <definedName name="LossResultsKeystone" localSheetId="7">#REF!</definedName>
    <definedName name="LossResultsKeystone" localSheetId="11">#REF!</definedName>
    <definedName name="LossResultsKeystone" localSheetId="6">#REF!</definedName>
    <definedName name="LossResultsKeystone" localSheetId="5">#REF!</definedName>
    <definedName name="LossResultsKeystone" localSheetId="2">#REF!</definedName>
    <definedName name="LossResultsKeystone" localSheetId="4">#REF!</definedName>
    <definedName name="LossResultsKeystone" localSheetId="10">#REF!</definedName>
    <definedName name="LossResultsKeystone" localSheetId="9">#REF!</definedName>
    <definedName name="LossResultsKeystone" localSheetId="8">#REF!</definedName>
    <definedName name="LossResultsKeystone">#REF!</definedName>
    <definedName name="LossSharing" localSheetId="7">'[10]Inputs-Summary'!#REF!</definedName>
    <definedName name="LossSharing" localSheetId="11">'[10]Inputs-Summary'!#REF!</definedName>
    <definedName name="LossSharing" localSheetId="6">'[10]Inputs-Summary'!#REF!</definedName>
    <definedName name="LossSharing" localSheetId="5">'[10]Inputs-Summary'!#REF!</definedName>
    <definedName name="LossSharing" localSheetId="2">'[10]Inputs-Summary'!#REF!</definedName>
    <definedName name="LossSharing" localSheetId="4">'[10]Inputs-Summary'!#REF!</definedName>
    <definedName name="LossSharing" localSheetId="10">'[10]Inputs-Summary'!#REF!</definedName>
    <definedName name="LossSharing" localSheetId="9">'[10]Inputs-Summary'!#REF!</definedName>
    <definedName name="LossSharing" localSheetId="8">'[10]Inputs-Summary'!#REF!</definedName>
    <definedName name="LossSharing">'[10]Inputs-Summary'!#REF!</definedName>
    <definedName name="Main_Path" localSheetId="7">#REF!</definedName>
    <definedName name="Main_Path" localSheetId="11">#REF!</definedName>
    <definedName name="Main_Path" localSheetId="6">#REF!</definedName>
    <definedName name="Main_Path" localSheetId="5">#REF!</definedName>
    <definedName name="Main_Path" localSheetId="2">#REF!</definedName>
    <definedName name="Main_Path" localSheetId="4">#REF!</definedName>
    <definedName name="Main_Path" localSheetId="10">#REF!</definedName>
    <definedName name="Main_Path" localSheetId="9">#REF!</definedName>
    <definedName name="Main_Path" localSheetId="8">#REF!</definedName>
    <definedName name="Main_Path">#REF!</definedName>
    <definedName name="MAN_IPDI_ISTAR" localSheetId="7">#REF!</definedName>
    <definedName name="MAN_IPDI_ISTAR" localSheetId="11">#REF!</definedName>
    <definedName name="MAN_IPDI_ISTAR" localSheetId="6">#REF!</definedName>
    <definedName name="MAN_IPDI_ISTAR" localSheetId="5">#REF!</definedName>
    <definedName name="MAN_IPDI_ISTAR" localSheetId="2">#REF!</definedName>
    <definedName name="MAN_IPDI_ISTAR" localSheetId="4">#REF!</definedName>
    <definedName name="MAN_IPDI_ISTAR" localSheetId="10">#REF!</definedName>
    <definedName name="MAN_IPDI_ISTAR" localSheetId="9">#REF!</definedName>
    <definedName name="MAN_IPDI_ISTAR" localSheetId="8">#REF!</definedName>
    <definedName name="MAN_IPDI_ISTAR">#REF!</definedName>
    <definedName name="MAN_IPDI_STAR" localSheetId="7">#REF!</definedName>
    <definedName name="MAN_IPDI_STAR" localSheetId="11">#REF!</definedName>
    <definedName name="MAN_IPDI_STAR" localSheetId="6">#REF!</definedName>
    <definedName name="MAN_IPDI_STAR" localSheetId="5">#REF!</definedName>
    <definedName name="MAN_IPDI_STAR" localSheetId="2">#REF!</definedName>
    <definedName name="MAN_IPDI_STAR" localSheetId="4">#REF!</definedName>
    <definedName name="MAN_IPDI_STAR" localSheetId="10">#REF!</definedName>
    <definedName name="MAN_IPDI_STAR" localSheetId="9">#REF!</definedName>
    <definedName name="MAN_IPDI_STAR" localSheetId="8">#REF!</definedName>
    <definedName name="MAN_IPDI_STAR">#REF!</definedName>
    <definedName name="MAN_JV_ISTAR" localSheetId="2">#REF!</definedName>
    <definedName name="MAN_JV_ISTAR">#REF!</definedName>
    <definedName name="MAN_JV_STAR" localSheetId="2">#REF!</definedName>
    <definedName name="MAN_JV_STAR">#REF!</definedName>
    <definedName name="MAN_NO_REVERSE" localSheetId="2">#REF!</definedName>
    <definedName name="MAN_NO_REVERSE">#REF!</definedName>
    <definedName name="MAN_REVERSE_DEBT" localSheetId="2">#REF!</definedName>
    <definedName name="MAN_REVERSE_DEBT">#REF!</definedName>
    <definedName name="MAN_REVERSE_FAS" localSheetId="2">#REF!</definedName>
    <definedName name="MAN_REVERSE_FAS">#REF!</definedName>
    <definedName name="MAN_SPECIAL" localSheetId="2">#REF!</definedName>
    <definedName name="MAN_SPECIAL">#REF!</definedName>
    <definedName name="man_special_debt" localSheetId="2">#REF!</definedName>
    <definedName name="man_special_debt">#REF!</definedName>
    <definedName name="man_special_ipdi" localSheetId="2">#REF!</definedName>
    <definedName name="man_special_ipdi">#REF!</definedName>
    <definedName name="Mandate_Date" localSheetId="2">#REF!</definedName>
    <definedName name="Mandate_Date">#REF!</definedName>
    <definedName name="manual_2002">[16]Pivot_Annual!#REF!</definedName>
    <definedName name="manual_2003">[16]Pivot_Annual!#REF!</definedName>
    <definedName name="manual_2004">[16]Pivot_Annual!#REF!</definedName>
    <definedName name="manual2q2004">[16]Pivot_Quarter!#REF!</definedName>
    <definedName name="manual3q2004">[16]Pivot_Quarter!#REF!</definedName>
    <definedName name="manual4q2004">[16]Pivot_Quarter!#REF!</definedName>
    <definedName name="manualq104">[16]Pivot_Annual!#REF!</definedName>
    <definedName name="manualq204">[16]Pivot_Annual!#REF!</definedName>
    <definedName name="manualq304">[16]Pivot_Annual!#REF!</definedName>
    <definedName name="manualq404">[16]Pivot_Annual!#REF!</definedName>
    <definedName name="map" localSheetId="7">#REF!</definedName>
    <definedName name="map" localSheetId="11">#REF!</definedName>
    <definedName name="map" localSheetId="6">#REF!</definedName>
    <definedName name="map" localSheetId="5">#REF!</definedName>
    <definedName name="map" localSheetId="2">#REF!</definedName>
    <definedName name="map" localSheetId="4">#REF!</definedName>
    <definedName name="map" localSheetId="10">#REF!</definedName>
    <definedName name="map" localSheetId="9">#REF!</definedName>
    <definedName name="map" localSheetId="8">#REF!</definedName>
    <definedName name="map">#REF!</definedName>
    <definedName name="Match" localSheetId="7">#REF!</definedName>
    <definedName name="Match" localSheetId="11">#REF!</definedName>
    <definedName name="Match" localSheetId="6">#REF!</definedName>
    <definedName name="Match" localSheetId="5">#REF!</definedName>
    <definedName name="Match" localSheetId="2">#REF!</definedName>
    <definedName name="Match" localSheetId="4">#REF!</definedName>
    <definedName name="Match" localSheetId="10">#REF!</definedName>
    <definedName name="Match" localSheetId="9">#REF!</definedName>
    <definedName name="Match" localSheetId="8">#REF!</definedName>
    <definedName name="Match">#REF!</definedName>
    <definedName name="Match2" localSheetId="7">#REF!</definedName>
    <definedName name="Match2" localSheetId="11">#REF!</definedName>
    <definedName name="Match2" localSheetId="6">#REF!</definedName>
    <definedName name="Match2" localSheetId="5">#REF!</definedName>
    <definedName name="Match2" localSheetId="2">#REF!</definedName>
    <definedName name="Match2" localSheetId="4">#REF!</definedName>
    <definedName name="Match2" localSheetId="10">#REF!</definedName>
    <definedName name="Match2" localSheetId="9">#REF!</definedName>
    <definedName name="Match2" localSheetId="8">#REF!</definedName>
    <definedName name="Match2">#REF!</definedName>
    <definedName name="MATURITY_DT" localSheetId="2">#REF!</definedName>
    <definedName name="MATURITY_DT">#REF!</definedName>
    <definedName name="MATURITY_TERM_CODE" localSheetId="2">#REF!</definedName>
    <definedName name="MATURITY_TERM_CODE">#REF!</definedName>
    <definedName name="maturity_year" localSheetId="2">#REF!</definedName>
    <definedName name="maturity_year">#REF!</definedName>
    <definedName name="MBS">"1a"</definedName>
    <definedName name="MBS_GOVT_CONVL_IND">[17]MBS_GOVT_CONVL_IND!$A$2:$A$4</definedName>
    <definedName name="mfLookup">'[50]SQL and Results'!$A$2:$D$10</definedName>
    <definedName name="ML_Role">[13]Originator!$L$4:$L$11</definedName>
    <definedName name="MLCC" localSheetId="7">#REF!</definedName>
    <definedName name="MLCC" localSheetId="11">#REF!</definedName>
    <definedName name="MLCC" localSheetId="6">#REF!</definedName>
    <definedName name="MLCC" localSheetId="5">#REF!</definedName>
    <definedName name="MLCC" localSheetId="2">#REF!</definedName>
    <definedName name="MLCC" localSheetId="4">#REF!</definedName>
    <definedName name="MLCC" localSheetId="10">#REF!</definedName>
    <definedName name="MLCC" localSheetId="9">#REF!</definedName>
    <definedName name="MLCC" localSheetId="8">#REF!</definedName>
    <definedName name="MLCC">#REF!</definedName>
    <definedName name="MLCC_Data" localSheetId="7">#REF!</definedName>
    <definedName name="MLCC_Data" localSheetId="11">#REF!</definedName>
    <definedName name="MLCC_Data" localSheetId="6">#REF!</definedName>
    <definedName name="MLCC_Data" localSheetId="5">#REF!</definedName>
    <definedName name="MLCC_Data" localSheetId="2">#REF!</definedName>
    <definedName name="MLCC_Data" localSheetId="4">#REF!</definedName>
    <definedName name="MLCC_Data" localSheetId="10">#REF!</definedName>
    <definedName name="MLCC_Data" localSheetId="9">#REF!</definedName>
    <definedName name="MLCC_Data" localSheetId="8">#REF!</definedName>
    <definedName name="MLCC_Data">#REF!</definedName>
    <definedName name="MLCC_Data_3" localSheetId="7">#REF!</definedName>
    <definedName name="MLCC_Data_3" localSheetId="11">#REF!</definedName>
    <definedName name="MLCC_Data_3" localSheetId="6">#REF!</definedName>
    <definedName name="MLCC_Data_3" localSheetId="5">#REF!</definedName>
    <definedName name="MLCC_Data_3" localSheetId="2">#REF!</definedName>
    <definedName name="MLCC_Data_3" localSheetId="4">#REF!</definedName>
    <definedName name="MLCC_Data_3" localSheetId="10">#REF!</definedName>
    <definedName name="MLCC_Data_3" localSheetId="9">#REF!</definedName>
    <definedName name="MLCC_Data_3" localSheetId="8">#REF!</definedName>
    <definedName name="MLCC_Data_3">#REF!</definedName>
    <definedName name="mnbv">[1]subdata_Table7!$D$2:$K$27</definedName>
    <definedName name="mnbvc">[1]data!#REF!</definedName>
    <definedName name="MONTH_ENDED">[51]Input!$A$3</definedName>
    <definedName name="Mortgage">[13]Originator!$AC$4:$AC$12</definedName>
    <definedName name="Mortgage_Ins.">[13]Originator!$AD$4:$AD$7</definedName>
    <definedName name="MOVE" localSheetId="7">#REF!</definedName>
    <definedName name="MOVE" localSheetId="11">#REF!</definedName>
    <definedName name="MOVE" localSheetId="6">#REF!</definedName>
    <definedName name="MOVE" localSheetId="5">#REF!</definedName>
    <definedName name="MOVE" localSheetId="2">#REF!</definedName>
    <definedName name="MOVE" localSheetId="4">#REF!</definedName>
    <definedName name="MOVE" localSheetId="10">#REF!</definedName>
    <definedName name="MOVE" localSheetId="9">#REF!</definedName>
    <definedName name="MOVE" localSheetId="8">#REF!</definedName>
    <definedName name="MOVE">#REF!</definedName>
    <definedName name="MTMLTV02" localSheetId="7">#REF!</definedName>
    <definedName name="MTMLTV02" localSheetId="11">#REF!</definedName>
    <definedName name="MTMLTV02" localSheetId="6">#REF!</definedName>
    <definedName name="MTMLTV02" localSheetId="5">#REF!</definedName>
    <definedName name="MTMLTV02" localSheetId="2">#REF!</definedName>
    <definedName name="MTMLTV02" localSheetId="4">#REF!</definedName>
    <definedName name="MTMLTV02" localSheetId="10">#REF!</definedName>
    <definedName name="MTMLTV02" localSheetId="9">#REF!</definedName>
    <definedName name="MTMLTV02" localSheetId="8">#REF!</definedName>
    <definedName name="MTMLTV02">#REF!</definedName>
    <definedName name="MTMLTV03" localSheetId="7">#REF!</definedName>
    <definedName name="MTMLTV03" localSheetId="11">#REF!</definedName>
    <definedName name="MTMLTV03" localSheetId="6">#REF!</definedName>
    <definedName name="MTMLTV03" localSheetId="5">#REF!</definedName>
    <definedName name="MTMLTV03" localSheetId="2">#REF!</definedName>
    <definedName name="MTMLTV03" localSheetId="4">#REF!</definedName>
    <definedName name="MTMLTV03" localSheetId="10">#REF!</definedName>
    <definedName name="MTMLTV03" localSheetId="9">#REF!</definedName>
    <definedName name="MTMLTV03" localSheetId="8">#REF!</definedName>
    <definedName name="MTMLTV03">#REF!</definedName>
    <definedName name="MTMLTV04" localSheetId="2">#REF!</definedName>
    <definedName name="MTMLTV04">#REF!</definedName>
    <definedName name="MTMLTV05" localSheetId="2">#REF!</definedName>
    <definedName name="MTMLTV05">#REF!</definedName>
    <definedName name="MTMLTV06" localSheetId="2">#REF!</definedName>
    <definedName name="MTMLTV06">#REF!</definedName>
    <definedName name="mujm" localSheetId="2">#REF!</definedName>
    <definedName name="mujm">#REF!</definedName>
    <definedName name="nafs" localSheetId="2">#REF!</definedName>
    <definedName name="nafs">#REF!</definedName>
    <definedName name="netAct" localSheetId="2">#REF!</definedName>
    <definedName name="netAct">#REF!</definedName>
    <definedName name="NEW_MTM">'[34]Q1 MTM'!#REF!</definedName>
    <definedName name="NewInvestment" localSheetId="7">#REF!</definedName>
    <definedName name="NewInvestment" localSheetId="11">#REF!</definedName>
    <definedName name="NewInvestment" localSheetId="6">#REF!</definedName>
    <definedName name="NewInvestment" localSheetId="5">#REF!</definedName>
    <definedName name="NewInvestment" localSheetId="2">#REF!</definedName>
    <definedName name="NewInvestment" localSheetId="4">#REF!</definedName>
    <definedName name="NewInvestment" localSheetId="10">#REF!</definedName>
    <definedName name="NewInvestment" localSheetId="9">#REF!</definedName>
    <definedName name="NewInvestment" localSheetId="8">#REF!</definedName>
    <definedName name="NewInvestment">#REF!</definedName>
    <definedName name="newMarks">'[52]Q - NewMarks'!$B$3:$S$101</definedName>
    <definedName name="nhyny" localSheetId="7">#REF!</definedName>
    <definedName name="nhyny" localSheetId="11">#REF!</definedName>
    <definedName name="nhyny" localSheetId="6">#REF!</definedName>
    <definedName name="nhyny" localSheetId="5">#REF!</definedName>
    <definedName name="nhyny" localSheetId="2">#REF!</definedName>
    <definedName name="nhyny" localSheetId="4">#REF!</definedName>
    <definedName name="nhyny" localSheetId="10">#REF!</definedName>
    <definedName name="nhyny" localSheetId="9">#REF!</definedName>
    <definedName name="nhyny" localSheetId="8">#REF!</definedName>
    <definedName name="nhyny">#REF!</definedName>
    <definedName name="NIM_150_150_Window" localSheetId="7">#REF!</definedName>
    <definedName name="NIM_150_150_Window" localSheetId="11">#REF!</definedName>
    <definedName name="NIM_150_150_Window" localSheetId="6">#REF!</definedName>
    <definedName name="NIM_150_150_Window" localSheetId="5">#REF!</definedName>
    <definedName name="NIM_150_150_Window" localSheetId="2">#REF!</definedName>
    <definedName name="NIM_150_150_Window" localSheetId="4">#REF!</definedName>
    <definedName name="NIM_150_150_Window" localSheetId="10">#REF!</definedName>
    <definedName name="NIM_150_150_Window" localSheetId="9">#REF!</definedName>
    <definedName name="NIM_150_150_Window" localSheetId="8">#REF!</definedName>
    <definedName name="NIM_150_150_Window">#REF!</definedName>
    <definedName name="NIM_150_150_Yield" localSheetId="7">#REF!</definedName>
    <definedName name="NIM_150_150_Yield" localSheetId="11">#REF!</definedName>
    <definedName name="NIM_150_150_Yield" localSheetId="6">#REF!</definedName>
    <definedName name="NIM_150_150_Yield" localSheetId="5">#REF!</definedName>
    <definedName name="NIM_150_150_Yield" localSheetId="2">#REF!</definedName>
    <definedName name="NIM_150_150_Yield" localSheetId="4">#REF!</definedName>
    <definedName name="NIM_150_150_Yield" localSheetId="10">#REF!</definedName>
    <definedName name="NIM_150_150_Yield" localSheetId="9">#REF!</definedName>
    <definedName name="NIM_150_150_Yield" localSheetId="8">#REF!</definedName>
    <definedName name="NIM_150_150_Yield">#REF!</definedName>
    <definedName name="NIM_200_200_Window" localSheetId="2">#REF!</definedName>
    <definedName name="NIM_200_200_Window">#REF!</definedName>
    <definedName name="NIM_200_200_Yield" localSheetId="2">#REF!</definedName>
    <definedName name="NIM_200_200_Yield">#REF!</definedName>
    <definedName name="NIM_Cap_Flow" localSheetId="2">#REF!</definedName>
    <definedName name="NIM_Cap_Flow">#REF!</definedName>
    <definedName name="NIM_Closing_Date">[53]Summary!$B$22</definedName>
    <definedName name="NIM_Cum_Loss" localSheetId="7">#REF!</definedName>
    <definedName name="NIM_Cum_Loss" localSheetId="11">#REF!</definedName>
    <definedName name="NIM_Cum_Loss" localSheetId="6">#REF!</definedName>
    <definedName name="NIM_Cum_Loss" localSheetId="5">#REF!</definedName>
    <definedName name="NIM_Cum_Loss" localSheetId="2">#REF!</definedName>
    <definedName name="NIM_Cum_Loss" localSheetId="4">#REF!</definedName>
    <definedName name="NIM_Cum_Loss" localSheetId="10">#REF!</definedName>
    <definedName name="NIM_Cum_Loss" localSheetId="9">#REF!</definedName>
    <definedName name="NIM_Cum_Loss" localSheetId="8">#REF!</definedName>
    <definedName name="NIM_Cum_Loss">#REF!</definedName>
    <definedName name="NIM_Flows" localSheetId="7">#REF!</definedName>
    <definedName name="NIM_Flows" localSheetId="11">#REF!</definedName>
    <definedName name="NIM_Flows" localSheetId="6">#REF!</definedName>
    <definedName name="NIM_Flows" localSheetId="5">#REF!</definedName>
    <definedName name="NIM_Flows" localSheetId="2">#REF!</definedName>
    <definedName name="NIM_Flows" localSheetId="4">#REF!</definedName>
    <definedName name="NIM_Flows" localSheetId="10">#REF!</definedName>
    <definedName name="NIM_Flows" localSheetId="9">#REF!</definedName>
    <definedName name="NIM_Flows" localSheetId="8">#REF!</definedName>
    <definedName name="NIM_Flows">#REF!</definedName>
    <definedName name="NIM_Loss_Severity" localSheetId="7">#REF!</definedName>
    <definedName name="NIM_Loss_Severity" localSheetId="11">#REF!</definedName>
    <definedName name="NIM_Loss_Severity" localSheetId="6">#REF!</definedName>
    <definedName name="NIM_Loss_Severity" localSheetId="5">#REF!</definedName>
    <definedName name="NIM_Loss_Severity" localSheetId="2">#REF!</definedName>
    <definedName name="NIM_Loss_Severity" localSheetId="4">#REF!</definedName>
    <definedName name="NIM_Loss_Severity" localSheetId="10">#REF!</definedName>
    <definedName name="NIM_Loss_Severity" localSheetId="9">#REF!</definedName>
    <definedName name="NIM_Loss_Severity" localSheetId="8">#REF!</definedName>
    <definedName name="NIM_Loss_Severity">#REF!</definedName>
    <definedName name="NIM_Prepay_Penalty" localSheetId="2">#REF!</definedName>
    <definedName name="NIM_Prepay_Penalty">#REF!</definedName>
    <definedName name="No">#N/A</definedName>
    <definedName name="NOI">'[54]Model Input_Avg UPB'!#REF!</definedName>
    <definedName name="norev_2002">[16]Pivot_Annual!#REF!</definedName>
    <definedName name="norev_2003">[16]Pivot_Annual!#REF!</definedName>
    <definedName name="norev_2004">[16]Pivot_Annual!#REF!</definedName>
    <definedName name="NoteRateSearch">'[10]Inputs-Summary'!#REF!</definedName>
    <definedName name="novdata" localSheetId="7">#REF!</definedName>
    <definedName name="novdata" localSheetId="11">#REF!</definedName>
    <definedName name="novdata" localSheetId="6">#REF!</definedName>
    <definedName name="novdata" localSheetId="5">#REF!</definedName>
    <definedName name="novdata" localSheetId="2">#REF!</definedName>
    <definedName name="novdata" localSheetId="4">#REF!</definedName>
    <definedName name="novdata" localSheetId="10">#REF!</definedName>
    <definedName name="novdata" localSheetId="9">#REF!</definedName>
    <definedName name="novdata" localSheetId="8">#REF!</definedName>
    <definedName name="novdata">#REF!</definedName>
    <definedName name="NRNUPB" localSheetId="7">'[10]Risk-Neutral Pricing'!#REF!</definedName>
    <definedName name="NRNUPB" localSheetId="6">'[10]Risk-Neutral Pricing'!#REF!</definedName>
    <definedName name="NRNUPB" localSheetId="5">'[10]Risk-Neutral Pricing'!#REF!</definedName>
    <definedName name="NRNUPB" localSheetId="4">'[10]Risk-Neutral Pricing'!#REF!</definedName>
    <definedName name="NRNUPB">'[10]Risk-Neutral Pricing'!#REF!</definedName>
    <definedName name="Num_Pmt_Per_Year" localSheetId="7">#REF!</definedName>
    <definedName name="Num_Pmt_Per_Year" localSheetId="11">#REF!</definedName>
    <definedName name="Num_Pmt_Per_Year" localSheetId="6">#REF!</definedName>
    <definedName name="Num_Pmt_Per_Year" localSheetId="5">#REF!</definedName>
    <definedName name="Num_Pmt_Per_Year" localSheetId="2">#REF!</definedName>
    <definedName name="Num_Pmt_Per_Year" localSheetId="4">#REF!</definedName>
    <definedName name="Num_Pmt_Per_Year" localSheetId="10">#REF!</definedName>
    <definedName name="Num_Pmt_Per_Year" localSheetId="9">#REF!</definedName>
    <definedName name="Num_Pmt_Per_Year" localSheetId="8">#REF!</definedName>
    <definedName name="Num_Pmt_Per_Year">#REF!</definedName>
    <definedName name="Number_of_Payments" localSheetId="7">MATCH(0.01,'AUG 2023'!End_Bal,-1)+1</definedName>
    <definedName name="Number_of_Payments" localSheetId="11">MATCH(0.01,'DEC 2023'!End_Bal,-1)+1</definedName>
    <definedName name="Number_of_Payments" localSheetId="6">MATCH(0.01,'JUL 2023'!End_Bal,-1)+1</definedName>
    <definedName name="Number_of_Payments" localSheetId="5">MATCH(0.01,'JUN 2023'!End_Bal,-1)+1</definedName>
    <definedName name="Number_of_Payments" localSheetId="2">MATCH(0.01,'MAR 2023'!End_Bal,-1)+1</definedName>
    <definedName name="Number_of_Payments" localSheetId="4">MATCH(0.01,'MAY 2023'!End_Bal,-1)+1</definedName>
    <definedName name="Number_of_Payments" localSheetId="10">MATCH(0.01,'NOV 2023'!End_Bal,-1)+1</definedName>
    <definedName name="Number_of_Payments" localSheetId="9">MATCH(0.01,'OCT 2023'!End_Bal,-1)+1</definedName>
    <definedName name="Number_of_Payments" localSheetId="8">MATCH(0.01,'SEP 2023'!End_Bal,-1)+1</definedName>
    <definedName name="Number_of_Payments">MATCH(0.01,[0]!End_Bal,-1)+1</definedName>
    <definedName name="NvsAnswerCol">"[PROD_RESTATEMENT_ACTIVITY_ALL_YEARS_R0703.xls]Sheet1!$A$10:$A$33"</definedName>
    <definedName name="NvsASD">"V2006-03-31"</definedName>
    <definedName name="NvsAutoDrillOk">"VY"</definedName>
    <definedName name="NvsElapsedTime">0.00555555555911269</definedName>
    <definedName name="NvsEndTime">39262.3285069444</definedName>
    <definedName name="NvsImportActivity">"Import Journals from nVision"</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"V2050-01-01"</definedName>
    <definedName name="NvsPanelSetid">"VFM1"</definedName>
    <definedName name="NvsReqBU">"VFM1"</definedName>
    <definedName name="NvsReqBUOnly">"VN"</definedName>
    <definedName name="NvsStyleNme">"Classical.xls"</definedName>
    <definedName name="NvsTransLed">"VN"</definedName>
    <definedName name="NvsTreeASD">"V2006-03-31"</definedName>
    <definedName name="NvsValTbl.ACCOUNT">"GL_ACCOUNT_TBL"</definedName>
    <definedName name="NvsValTbl.ACCT">"SUMTREE_ACT_VW"</definedName>
    <definedName name="NvsValTbl.CLASS_FLD">"CLASS_CF_TBL"</definedName>
    <definedName name="NvsValTbl.CURRENCY_CD">"CURRENCY_CD_TBL"</definedName>
    <definedName name="NvsValTbl.DEPTID">"DEPARTMENT_TBL"</definedName>
    <definedName name="NvsValTbl.PROJECT_ID">"PROJECT_FS"</definedName>
    <definedName name="October" localSheetId="7">#REF!</definedName>
    <definedName name="October" localSheetId="11">#REF!</definedName>
    <definedName name="October" localSheetId="6">#REF!</definedName>
    <definedName name="October" localSheetId="5">#REF!</definedName>
    <definedName name="October" localSheetId="2">#REF!</definedName>
    <definedName name="October" localSheetId="4">#REF!</definedName>
    <definedName name="October" localSheetId="10">#REF!</definedName>
    <definedName name="October" localSheetId="9">#REF!</definedName>
    <definedName name="October" localSheetId="8">#REF!</definedName>
    <definedName name="October">#REF!</definedName>
    <definedName name="oiuyhb" localSheetId="7">[1]rating!#REF!</definedName>
    <definedName name="oiuyhb" localSheetId="11">[1]rating!#REF!</definedName>
    <definedName name="oiuyhb" localSheetId="6">[1]rating!#REF!</definedName>
    <definedName name="oiuyhb" localSheetId="5">[1]rating!#REF!</definedName>
    <definedName name="oiuyhb" localSheetId="4">[1]rating!#REF!</definedName>
    <definedName name="oiuyhb" localSheetId="10">[1]rating!#REF!</definedName>
    <definedName name="oiuyhb" localSheetId="9">[1]rating!#REF!</definedName>
    <definedName name="oiuyhb" localSheetId="8">[1]rating!#REF!</definedName>
    <definedName name="oiuyhb">[1]rating!#REF!</definedName>
    <definedName name="oiuyt" localSheetId="7">#REF!</definedName>
    <definedName name="oiuyt" localSheetId="11">#REF!</definedName>
    <definedName name="oiuyt" localSheetId="6">#REF!</definedName>
    <definedName name="oiuyt" localSheetId="5">#REF!</definedName>
    <definedName name="oiuyt" localSheetId="2">#REF!</definedName>
    <definedName name="oiuyt" localSheetId="4">#REF!</definedName>
    <definedName name="oiuyt" localSheetId="10">#REF!</definedName>
    <definedName name="oiuyt" localSheetId="9">#REF!</definedName>
    <definedName name="oiuyt" localSheetId="8">#REF!</definedName>
    <definedName name="oiuyt">#REF!</definedName>
    <definedName name="okm" localSheetId="7">#REF!</definedName>
    <definedName name="okm" localSheetId="11">#REF!</definedName>
    <definedName name="okm" localSheetId="6">#REF!</definedName>
    <definedName name="okm" localSheetId="5">#REF!</definedName>
    <definedName name="okm" localSheetId="2">#REF!</definedName>
    <definedName name="okm" localSheetId="4">#REF!</definedName>
    <definedName name="okm" localSheetId="10">#REF!</definedName>
    <definedName name="okm" localSheetId="9">#REF!</definedName>
    <definedName name="okm" localSheetId="8">#REF!</definedName>
    <definedName name="okm">#REF!</definedName>
    <definedName name="OLD_DATA_CPR" localSheetId="7">#REF!</definedName>
    <definedName name="OLD_DATA_CPR" localSheetId="11">#REF!</definedName>
    <definedName name="OLD_DATA_CPR" localSheetId="6">#REF!</definedName>
    <definedName name="OLD_DATA_CPR" localSheetId="5">#REF!</definedName>
    <definedName name="OLD_DATA_CPR" localSheetId="2">#REF!</definedName>
    <definedName name="OLD_DATA_CPR" localSheetId="4">#REF!</definedName>
    <definedName name="OLD_DATA_CPR" localSheetId="10">#REF!</definedName>
    <definedName name="OLD_DATA_CPR" localSheetId="9">#REF!</definedName>
    <definedName name="OLD_DATA_CPR" localSheetId="8">#REF!</definedName>
    <definedName name="OLD_DATA_CPR">#REF!</definedName>
    <definedName name="OLD_DATE">'[55]Deal Summary'!$A$2:$B$33</definedName>
    <definedName name="OLD_Issuer_Rank_By_60" localSheetId="7">#REF!</definedName>
    <definedName name="OLD_Issuer_Rank_By_60" localSheetId="11">#REF!</definedName>
    <definedName name="OLD_Issuer_Rank_By_60" localSheetId="6">#REF!</definedName>
    <definedName name="OLD_Issuer_Rank_By_60" localSheetId="5">#REF!</definedName>
    <definedName name="OLD_Issuer_Rank_By_60" localSheetId="2">#REF!</definedName>
    <definedName name="OLD_Issuer_Rank_By_60" localSheetId="4">#REF!</definedName>
    <definedName name="OLD_Issuer_Rank_By_60" localSheetId="10">#REF!</definedName>
    <definedName name="OLD_Issuer_Rank_By_60" localSheetId="9">#REF!</definedName>
    <definedName name="OLD_Issuer_Rank_By_60" localSheetId="8">#REF!</definedName>
    <definedName name="OLD_Issuer_Rank_By_60">#REF!</definedName>
    <definedName name="Old_MLCC_Data" localSheetId="7">#REF!</definedName>
    <definedName name="Old_MLCC_Data" localSheetId="11">#REF!</definedName>
    <definedName name="Old_MLCC_Data" localSheetId="6">#REF!</definedName>
    <definedName name="Old_MLCC_Data" localSheetId="5">#REF!</definedName>
    <definedName name="Old_MLCC_Data" localSheetId="2">#REF!</definedName>
    <definedName name="Old_MLCC_Data" localSheetId="4">#REF!</definedName>
    <definedName name="Old_MLCC_Data" localSheetId="10">#REF!</definedName>
    <definedName name="Old_MLCC_Data" localSheetId="9">#REF!</definedName>
    <definedName name="Old_MLCC_Data" localSheetId="8">#REF!</definedName>
    <definedName name="Old_MLCC_Data">#REF!</definedName>
    <definedName name="OLD_MLCC_DATA_3" localSheetId="7">#REF!</definedName>
    <definedName name="OLD_MLCC_DATA_3" localSheetId="11">#REF!</definedName>
    <definedName name="OLD_MLCC_DATA_3" localSheetId="6">#REF!</definedName>
    <definedName name="OLD_MLCC_DATA_3" localSheetId="5">#REF!</definedName>
    <definedName name="OLD_MLCC_DATA_3" localSheetId="2">#REF!</definedName>
    <definedName name="OLD_MLCC_DATA_3" localSheetId="4">#REF!</definedName>
    <definedName name="OLD_MLCC_DATA_3" localSheetId="10">#REF!</definedName>
    <definedName name="OLD_MLCC_DATA_3" localSheetId="9">#REF!</definedName>
    <definedName name="OLD_MLCC_DATA_3" localSheetId="8">#REF!</definedName>
    <definedName name="OLD_MLCC_DATA_3">#REF!</definedName>
    <definedName name="OLTV02" localSheetId="2">#REF!</definedName>
    <definedName name="OLTV02">#REF!</definedName>
    <definedName name="OLTV03" localSheetId="2">#REF!</definedName>
    <definedName name="OLTV03">#REF!</definedName>
    <definedName name="OLTV04" localSheetId="2">#REF!</definedName>
    <definedName name="OLTV04">#REF!</definedName>
    <definedName name="OLTV05" localSheetId="2">#REF!</definedName>
    <definedName name="OLTV05">#REF!</definedName>
    <definedName name="OLTV06" localSheetId="2">#REF!</definedName>
    <definedName name="OLTV06">#REF!</definedName>
    <definedName name="One10KeyStone" localSheetId="2">#REF!</definedName>
    <definedName name="One10KeyStone">#REF!</definedName>
    <definedName name="One11KeyStone" localSheetId="2">#REF!</definedName>
    <definedName name="One11KeyStone">#REF!</definedName>
    <definedName name="One12KeyStone" localSheetId="2">#REF!</definedName>
    <definedName name="One12KeyStone">#REF!</definedName>
    <definedName name="One13KeyStone" localSheetId="2">#REF!</definedName>
    <definedName name="One13KeyStone">#REF!</definedName>
    <definedName name="One1KeyStone" localSheetId="2">#REF!</definedName>
    <definedName name="One1KeyStone">#REF!</definedName>
    <definedName name="OneTwo" localSheetId="2">#REF!</definedName>
    <definedName name="OneTwo">#REF!</definedName>
    <definedName name="oooooo">#N/A</definedName>
    <definedName name="oop4plus" localSheetId="7">#REF!</definedName>
    <definedName name="oop4plus" localSheetId="11">#REF!</definedName>
    <definedName name="oop4plus" localSheetId="6">#REF!</definedName>
    <definedName name="oop4plus" localSheetId="5">#REF!</definedName>
    <definedName name="oop4plus" localSheetId="2">#REF!</definedName>
    <definedName name="oop4plus" localSheetId="4">#REF!</definedName>
    <definedName name="oop4plus" localSheetId="10">#REF!</definedName>
    <definedName name="oop4plus" localSheetId="9">#REF!</definedName>
    <definedName name="oop4plus" localSheetId="8">#REF!</definedName>
    <definedName name="oop4plus">#REF!</definedName>
    <definedName name="OPTION_TYPE" localSheetId="7">#REF!</definedName>
    <definedName name="OPTION_TYPE" localSheetId="11">#REF!</definedName>
    <definedName name="OPTION_TYPE" localSheetId="6">#REF!</definedName>
    <definedName name="OPTION_TYPE" localSheetId="5">#REF!</definedName>
    <definedName name="OPTION_TYPE" localSheetId="2">#REF!</definedName>
    <definedName name="OPTION_TYPE" localSheetId="4">#REF!</definedName>
    <definedName name="OPTION_TYPE" localSheetId="10">#REF!</definedName>
    <definedName name="OPTION_TYPE" localSheetId="9">#REF!</definedName>
    <definedName name="OPTION_TYPE" localSheetId="8">#REF!</definedName>
    <definedName name="OPTION_TYPE">#REF!</definedName>
    <definedName name="Optional_Termination">[13]Originator!$S$4:$S$11</definedName>
    <definedName name="ORG_RLF_RULE">'[34]BK RULE'!$A$29:$J$41</definedName>
    <definedName name="Orig_Account_C" localSheetId="7">#REF!</definedName>
    <definedName name="Orig_Account_C" localSheetId="11">#REF!</definedName>
    <definedName name="Orig_Account_C" localSheetId="6">#REF!</definedName>
    <definedName name="Orig_Account_C" localSheetId="5">#REF!</definedName>
    <definedName name="Orig_Account_C" localSheetId="2">#REF!</definedName>
    <definedName name="Orig_Account_C" localSheetId="4">#REF!</definedName>
    <definedName name="Orig_Account_C" localSheetId="10">#REF!</definedName>
    <definedName name="Orig_Account_C" localSheetId="9">#REF!</definedName>
    <definedName name="Orig_Account_C" localSheetId="8">#REF!</definedName>
    <definedName name="Orig_Account_C">#REF!</definedName>
    <definedName name="Orig_Account_RS" localSheetId="7">#REF!</definedName>
    <definedName name="Orig_Account_RS" localSheetId="11">#REF!</definedName>
    <definedName name="Orig_Account_RS" localSheetId="6">#REF!</definedName>
    <definedName name="Orig_Account_RS" localSheetId="5">#REF!</definedName>
    <definedName name="Orig_Account_RS" localSheetId="2">#REF!</definedName>
    <definedName name="Orig_Account_RS" localSheetId="4">#REF!</definedName>
    <definedName name="Orig_Account_RS" localSheetId="10">#REF!</definedName>
    <definedName name="Orig_Account_RS" localSheetId="9">#REF!</definedName>
    <definedName name="Orig_Account_RS" localSheetId="8">#REF!</definedName>
    <definedName name="Orig_Account_RS">#REF!</definedName>
    <definedName name="Orig_Account_S" localSheetId="7">[16]Database!#REF!</definedName>
    <definedName name="Orig_Account_S" localSheetId="11">[16]Database!#REF!</definedName>
    <definedName name="Orig_Account_S" localSheetId="6">[16]Database!#REF!</definedName>
    <definedName name="Orig_Account_S" localSheetId="5">[16]Database!#REF!</definedName>
    <definedName name="Orig_Account_S" localSheetId="2">[16]Database!#REF!</definedName>
    <definedName name="Orig_Account_S" localSheetId="4">[16]Database!#REF!</definedName>
    <definedName name="Orig_Account_S" localSheetId="10">[16]Database!#REF!</definedName>
    <definedName name="Orig_Account_S" localSheetId="9">[16]Database!#REF!</definedName>
    <definedName name="Orig_Account_S" localSheetId="8">[16]Database!#REF!</definedName>
    <definedName name="Orig_Account_S">[16]Database!#REF!</definedName>
    <definedName name="Orig_Account_T" localSheetId="7">#REF!</definedName>
    <definedName name="Orig_Account_T" localSheetId="11">#REF!</definedName>
    <definedName name="Orig_Account_T" localSheetId="6">#REF!</definedName>
    <definedName name="Orig_Account_T" localSheetId="5">#REF!</definedName>
    <definedName name="Orig_Account_T" localSheetId="2">#REF!</definedName>
    <definedName name="Orig_Account_T" localSheetId="4">#REF!</definedName>
    <definedName name="Orig_Account_T" localSheetId="10">#REF!</definedName>
    <definedName name="Orig_Account_T" localSheetId="9">#REF!</definedName>
    <definedName name="Orig_Account_T" localSheetId="8">#REF!</definedName>
    <definedName name="Orig_Account_T">#REF!</definedName>
    <definedName name="Orig_Cub_C" localSheetId="7">#REF!</definedName>
    <definedName name="Orig_Cub_C" localSheetId="11">#REF!</definedName>
    <definedName name="Orig_Cub_C" localSheetId="6">#REF!</definedName>
    <definedName name="Orig_Cub_C" localSheetId="5">#REF!</definedName>
    <definedName name="Orig_Cub_C" localSheetId="2">#REF!</definedName>
    <definedName name="Orig_Cub_C" localSheetId="4">#REF!</definedName>
    <definedName name="Orig_Cub_C" localSheetId="10">#REF!</definedName>
    <definedName name="Orig_Cub_C" localSheetId="9">#REF!</definedName>
    <definedName name="Orig_Cub_C" localSheetId="8">#REF!</definedName>
    <definedName name="Orig_Cub_C">#REF!</definedName>
    <definedName name="Orig_JV_C" localSheetId="7">#REF!</definedName>
    <definedName name="Orig_JV_C" localSheetId="11">#REF!</definedName>
    <definedName name="Orig_JV_C" localSheetId="6">#REF!</definedName>
    <definedName name="Orig_JV_C" localSheetId="5">#REF!</definedName>
    <definedName name="Orig_JV_C" localSheetId="2">#REF!</definedName>
    <definedName name="Orig_JV_C" localSheetId="4">#REF!</definedName>
    <definedName name="Orig_JV_C" localSheetId="10">#REF!</definedName>
    <definedName name="Orig_JV_C" localSheetId="9">#REF!</definedName>
    <definedName name="Orig_JV_C" localSheetId="8">#REF!</definedName>
    <definedName name="Orig_JV_C">#REF!</definedName>
    <definedName name="Orig_JV_RB" localSheetId="2">#REF!</definedName>
    <definedName name="Orig_JV_RB">#REF!</definedName>
    <definedName name="Orig_JV_RS" localSheetId="2">#REF!</definedName>
    <definedName name="Orig_JV_RS">#REF!</definedName>
    <definedName name="Orig_JV_S">[16]Database!#REF!</definedName>
    <definedName name="Orig_JV_T" localSheetId="7">#REF!</definedName>
    <definedName name="Orig_JV_T" localSheetId="11">#REF!</definedName>
    <definedName name="Orig_JV_T" localSheetId="6">#REF!</definedName>
    <definedName name="Orig_JV_T" localSheetId="5">#REF!</definedName>
    <definedName name="Orig_JV_T" localSheetId="2">#REF!</definedName>
    <definedName name="Orig_JV_T" localSheetId="4">#REF!</definedName>
    <definedName name="Orig_JV_T" localSheetId="10">#REF!</definedName>
    <definedName name="Orig_JV_T" localSheetId="9">#REF!</definedName>
    <definedName name="Orig_JV_T" localSheetId="8">#REF!</definedName>
    <definedName name="Orig_JV_T">#REF!</definedName>
    <definedName name="Orig_Oub_O" localSheetId="7">#REF!</definedName>
    <definedName name="Orig_Oub_O" localSheetId="11">#REF!</definedName>
    <definedName name="Orig_Oub_O" localSheetId="6">#REF!</definedName>
    <definedName name="Orig_Oub_O" localSheetId="5">#REF!</definedName>
    <definedName name="Orig_Oub_O" localSheetId="2">#REF!</definedName>
    <definedName name="Orig_Oub_O" localSheetId="4">#REF!</definedName>
    <definedName name="Orig_Oub_O" localSheetId="10">#REF!</definedName>
    <definedName name="Orig_Oub_O" localSheetId="9">#REF!</definedName>
    <definedName name="Orig_Oub_O" localSheetId="8">#REF!</definedName>
    <definedName name="Orig_Oub_O">#REF!</definedName>
    <definedName name="Orig_reason_C" localSheetId="7">#REF!</definedName>
    <definedName name="Orig_reason_C" localSheetId="11">#REF!</definedName>
    <definedName name="Orig_reason_C" localSheetId="6">#REF!</definedName>
    <definedName name="Orig_reason_C" localSheetId="5">#REF!</definedName>
    <definedName name="Orig_reason_C" localSheetId="2">#REF!</definedName>
    <definedName name="Orig_reason_C" localSheetId="4">#REF!</definedName>
    <definedName name="Orig_reason_C" localSheetId="10">#REF!</definedName>
    <definedName name="Orig_reason_C" localSheetId="9">#REF!</definedName>
    <definedName name="Orig_reason_C" localSheetId="8">#REF!</definedName>
    <definedName name="Orig_reason_C">#REF!</definedName>
    <definedName name="Orig_reason_RS" localSheetId="2">#REF!</definedName>
    <definedName name="Orig_reason_RS">#REF!</definedName>
    <definedName name="Orig_reason_S">[16]Database!#REF!</definedName>
    <definedName name="Orig_reason_T" localSheetId="7">#REF!</definedName>
    <definedName name="Orig_reason_T" localSheetId="11">#REF!</definedName>
    <definedName name="Orig_reason_T" localSheetId="6">#REF!</definedName>
    <definedName name="Orig_reason_T" localSheetId="5">#REF!</definedName>
    <definedName name="Orig_reason_T" localSheetId="2">#REF!</definedName>
    <definedName name="Orig_reason_T" localSheetId="4">#REF!</definedName>
    <definedName name="Orig_reason_T" localSheetId="10">#REF!</definedName>
    <definedName name="Orig_reason_T" localSheetId="9">#REF!</definedName>
    <definedName name="Orig_reason_T" localSheetId="8">#REF!</definedName>
    <definedName name="Orig_reason_T">#REF!</definedName>
    <definedName name="Orig_sub_C" localSheetId="7">#REF!</definedName>
    <definedName name="Orig_sub_C" localSheetId="11">#REF!</definedName>
    <definedName name="Orig_sub_C" localSheetId="6">#REF!</definedName>
    <definedName name="Orig_sub_C" localSheetId="5">#REF!</definedName>
    <definedName name="Orig_sub_C" localSheetId="2">#REF!</definedName>
    <definedName name="Orig_sub_C" localSheetId="4">#REF!</definedName>
    <definedName name="Orig_sub_C" localSheetId="10">#REF!</definedName>
    <definedName name="Orig_sub_C" localSheetId="9">#REF!</definedName>
    <definedName name="Orig_sub_C" localSheetId="8">#REF!</definedName>
    <definedName name="Orig_sub_C">#REF!</definedName>
    <definedName name="Orig_sub_RS" localSheetId="7">#REF!</definedName>
    <definedName name="Orig_sub_RS" localSheetId="11">#REF!</definedName>
    <definedName name="Orig_sub_RS" localSheetId="6">#REF!</definedName>
    <definedName name="Orig_sub_RS" localSheetId="5">#REF!</definedName>
    <definedName name="Orig_sub_RS" localSheetId="2">#REF!</definedName>
    <definedName name="Orig_sub_RS" localSheetId="4">#REF!</definedName>
    <definedName name="Orig_sub_RS" localSheetId="10">#REF!</definedName>
    <definedName name="Orig_sub_RS" localSheetId="9">#REF!</definedName>
    <definedName name="Orig_sub_RS" localSheetId="8">#REF!</definedName>
    <definedName name="Orig_sub_RS">#REF!</definedName>
    <definedName name="Orig_sub_S" localSheetId="7">[16]Database!#REF!</definedName>
    <definedName name="Orig_sub_S" localSheetId="11">[16]Database!#REF!</definedName>
    <definedName name="Orig_sub_S" localSheetId="6">[16]Database!#REF!</definedName>
    <definedName name="Orig_sub_S" localSheetId="5">[16]Database!#REF!</definedName>
    <definedName name="Orig_sub_S" localSheetId="2">[16]Database!#REF!</definedName>
    <definedName name="Orig_sub_S" localSheetId="4">[16]Database!#REF!</definedName>
    <definedName name="Orig_sub_S" localSheetId="10">[16]Database!#REF!</definedName>
    <definedName name="Orig_sub_S" localSheetId="9">[16]Database!#REF!</definedName>
    <definedName name="Orig_sub_S" localSheetId="8">[16]Database!#REF!</definedName>
    <definedName name="Orig_sub_S">[16]Database!#REF!</definedName>
    <definedName name="Orig_sub_T" localSheetId="7">#REF!</definedName>
    <definedName name="Orig_sub_T" localSheetId="11">#REF!</definedName>
    <definedName name="Orig_sub_T" localSheetId="6">#REF!</definedName>
    <definedName name="Orig_sub_T" localSheetId="5">#REF!</definedName>
    <definedName name="Orig_sub_T" localSheetId="2">#REF!</definedName>
    <definedName name="Orig_sub_T" localSheetId="4">#REF!</definedName>
    <definedName name="Orig_sub_T" localSheetId="10">#REF!</definedName>
    <definedName name="Orig_sub_T" localSheetId="9">#REF!</definedName>
    <definedName name="Orig_sub_T" localSheetId="8">#REF!</definedName>
    <definedName name="Orig_sub_T">#REF!</definedName>
    <definedName name="ORIGDT02" localSheetId="7">#REF!</definedName>
    <definedName name="ORIGDT02" localSheetId="11">#REF!</definedName>
    <definedName name="ORIGDT02" localSheetId="6">#REF!</definedName>
    <definedName name="ORIGDT02" localSheetId="5">#REF!</definedName>
    <definedName name="ORIGDT02" localSheetId="2">#REF!</definedName>
    <definedName name="ORIGDT02" localSheetId="4">#REF!</definedName>
    <definedName name="ORIGDT02" localSheetId="10">#REF!</definedName>
    <definedName name="ORIGDT02" localSheetId="9">#REF!</definedName>
    <definedName name="ORIGDT02" localSheetId="8">#REF!</definedName>
    <definedName name="ORIGDT02">#REF!</definedName>
    <definedName name="ORIGDT03" localSheetId="7">#REF!</definedName>
    <definedName name="ORIGDT03" localSheetId="11">#REF!</definedName>
    <definedName name="ORIGDT03" localSheetId="6">#REF!</definedName>
    <definedName name="ORIGDT03" localSheetId="5">#REF!</definedName>
    <definedName name="ORIGDT03" localSheetId="2">#REF!</definedName>
    <definedName name="ORIGDT03" localSheetId="4">#REF!</definedName>
    <definedName name="ORIGDT03" localSheetId="10">#REF!</definedName>
    <definedName name="ORIGDT03" localSheetId="9">#REF!</definedName>
    <definedName name="ORIGDT03" localSheetId="8">#REF!</definedName>
    <definedName name="ORIGDT03">#REF!</definedName>
    <definedName name="ORIGDT04" localSheetId="2">#REF!</definedName>
    <definedName name="ORIGDT04">#REF!</definedName>
    <definedName name="ORIGDT05" localSheetId="2">#REF!</definedName>
    <definedName name="ORIGDT05">#REF!</definedName>
    <definedName name="ORIGDT06" localSheetId="2">#REF!</definedName>
    <definedName name="ORIGDT06">#REF!</definedName>
    <definedName name="ORIGINAL_TERM" localSheetId="2">#REF!</definedName>
    <definedName name="ORIGINAL_TERM">#REF!</definedName>
    <definedName name="Originators">[13]Originator!$A$4:$A$65</definedName>
    <definedName name="Other">'[10]Risk-Neutral Pricing'!#REF!</definedName>
    <definedName name="OUTA" localSheetId="7">#REF!</definedName>
    <definedName name="OUTA" localSheetId="11">#REF!</definedName>
    <definedName name="OUTA" localSheetId="6">#REF!</definedName>
    <definedName name="OUTA" localSheetId="5">#REF!</definedName>
    <definedName name="OUTA" localSheetId="2">#REF!</definedName>
    <definedName name="OUTA" localSheetId="4">#REF!</definedName>
    <definedName name="OUTA" localSheetId="10">#REF!</definedName>
    <definedName name="OUTA" localSheetId="9">#REF!</definedName>
    <definedName name="OUTA" localSheetId="8">#REF!</definedName>
    <definedName name="OUTA">#REF!</definedName>
    <definedName name="p" localSheetId="7">#REF!</definedName>
    <definedName name="p" localSheetId="11">#REF!</definedName>
    <definedName name="p" localSheetId="6">#REF!</definedName>
    <definedName name="p" localSheetId="5">#REF!</definedName>
    <definedName name="p" localSheetId="2">#REF!</definedName>
    <definedName name="p" localSheetId="4">#REF!</definedName>
    <definedName name="p" localSheetId="10">#REF!</definedName>
    <definedName name="p" localSheetId="9">#REF!</definedName>
    <definedName name="p" localSheetId="8">#REF!</definedName>
    <definedName name="p">#REF!</definedName>
    <definedName name="Package" localSheetId="7">#REF!</definedName>
    <definedName name="Package" localSheetId="11">#REF!</definedName>
    <definedName name="Package" localSheetId="6">#REF!</definedName>
    <definedName name="Package" localSheetId="5">#REF!</definedName>
    <definedName name="Package" localSheetId="2">#REF!</definedName>
    <definedName name="Package" localSheetId="4">#REF!</definedName>
    <definedName name="Package" localSheetId="10">#REF!</definedName>
    <definedName name="Package" localSheetId="9">#REF!</definedName>
    <definedName name="Package" localSheetId="8">#REF!</definedName>
    <definedName name="Package">#REF!</definedName>
    <definedName name="PAGE1" localSheetId="2">#REF!</definedName>
    <definedName name="PAGE1">#REF!</definedName>
    <definedName name="PAT2DATA" localSheetId="2">#REF!</definedName>
    <definedName name="PAT2DATA">#REF!</definedName>
    <definedName name="PATDATA" localSheetId="2">#REF!</definedName>
    <definedName name="PATDATA">#REF!</definedName>
    <definedName name="PAth" localSheetId="2">#REF!</definedName>
    <definedName name="PAth">#REF!</definedName>
    <definedName name="Pay_Date" localSheetId="2">#REF!</definedName>
    <definedName name="Pay_Date">#REF!</definedName>
    <definedName name="Pay_Down">[13]Originator!$X$4:$X$8</definedName>
    <definedName name="Pay_Num" localSheetId="7">#REF!</definedName>
    <definedName name="Pay_Num" localSheetId="11">#REF!</definedName>
    <definedName name="Pay_Num" localSheetId="6">#REF!</definedName>
    <definedName name="Pay_Num" localSheetId="5">#REF!</definedName>
    <definedName name="Pay_Num" localSheetId="2">#REF!</definedName>
    <definedName name="Pay_Num" localSheetId="4">#REF!</definedName>
    <definedName name="Pay_Num" localSheetId="10">#REF!</definedName>
    <definedName name="Pay_Num" localSheetId="9">#REF!</definedName>
    <definedName name="Pay_Num" localSheetId="8">#REF!</definedName>
    <definedName name="Pay_Num">#REF!</definedName>
    <definedName name="PAYABLE_PREM_PRICE" localSheetId="7">[26]database_Table_9!#REF!</definedName>
    <definedName name="PAYABLE_PREM_PRICE" localSheetId="11">[26]database_Table_9!#REF!</definedName>
    <definedName name="PAYABLE_PREM_PRICE" localSheetId="6">[26]database_Table_9!#REF!</definedName>
    <definedName name="PAYABLE_PREM_PRICE" localSheetId="5">[26]database_Table_9!#REF!</definedName>
    <definedName name="PAYABLE_PREM_PRICE" localSheetId="4">[26]database_Table_9!#REF!</definedName>
    <definedName name="PAYABLE_PREM_PRICE" localSheetId="10">[26]database_Table_9!#REF!</definedName>
    <definedName name="PAYABLE_PREM_PRICE" localSheetId="9">[26]database_Table_9!#REF!</definedName>
    <definedName name="PAYABLE_PREM_PRICE" localSheetId="8">[26]database_Table_9!#REF!</definedName>
    <definedName name="PAYABLE_PREM_PRICE">[26]database_Table_9!#REF!</definedName>
    <definedName name="Payment_Date" localSheetId="7">DATE(YEAR('AUG 2023'!Loan_Start),MONTH('AUG 2023'!Loan_Start)+Payment_Number,DAY('AUG 2023'!Loan_Start))</definedName>
    <definedName name="Payment_Date" localSheetId="11">DATE(YEAR('DEC 2023'!Loan_Start),MONTH('DEC 2023'!Loan_Start)+Payment_Number,DAY('DEC 2023'!Loan_Start))</definedName>
    <definedName name="Payment_Date" localSheetId="6">DATE(YEAR('JUL 2023'!Loan_Start),MONTH('JUL 2023'!Loan_Start)+Payment_Number,DAY('JUL 2023'!Loan_Start))</definedName>
    <definedName name="Payment_Date" localSheetId="5">DATE(YEAR('JUN 2023'!Loan_Start),MONTH('JUN 2023'!Loan_Start)+Payment_Number,DAY('JUN 2023'!Loan_Start))</definedName>
    <definedName name="Payment_Date" localSheetId="2">DATE(YEAR('MAR 2023'!Loan_Start),MONTH('MAR 2023'!Loan_Start)+Payment_Number,DAY('MAR 2023'!Loan_Start))</definedName>
    <definedName name="Payment_Date" localSheetId="4">DATE(YEAR('MAY 2023'!Loan_Start),MONTH('MAY 2023'!Loan_Start)+Payment_Number,DAY('MAY 2023'!Loan_Start))</definedName>
    <definedName name="Payment_Date" localSheetId="10">DATE(YEAR('NOV 2023'!Loan_Start),MONTH('NOV 2023'!Loan_Start)+Payment_Number,DAY('NOV 2023'!Loan_Start))</definedName>
    <definedName name="Payment_Date" localSheetId="9">DATE(YEAR('OCT 2023'!Loan_Start),MONTH('OCT 2023'!Loan_Start)+Payment_Number,DAY('OCT 2023'!Loan_Start))</definedName>
    <definedName name="Payment_Date" localSheetId="8">DATE(YEAR('SEP 2023'!Loan_Start),MONTH('SEP 2023'!Loan_Start)+Payment_Number,DAY('SEP 2023'!Loan_Start))</definedName>
    <definedName name="Payment_Date">DATE(YEAR(Loan_Start),MONTH(Loan_Start)+Payment_Number,DAY(Loan_Start))</definedName>
    <definedName name="period" localSheetId="7">#REF!</definedName>
    <definedName name="period" localSheetId="11">#REF!</definedName>
    <definedName name="period" localSheetId="6">#REF!</definedName>
    <definedName name="period" localSheetId="5">#REF!</definedName>
    <definedName name="period" localSheetId="2">#REF!</definedName>
    <definedName name="period" localSheetId="4">#REF!</definedName>
    <definedName name="period" localSheetId="10">#REF!</definedName>
    <definedName name="period" localSheetId="9">#REF!</definedName>
    <definedName name="period" localSheetId="8">#REF!</definedName>
    <definedName name="period">#REF!</definedName>
    <definedName name="Periods">'[56]10KDATA_Template'!$X$2:$X$6</definedName>
    <definedName name="PL3Q" localSheetId="7">#REF!</definedName>
    <definedName name="PL3Q" localSheetId="11">#REF!</definedName>
    <definedName name="PL3Q" localSheetId="6">#REF!</definedName>
    <definedName name="PL3Q" localSheetId="5">#REF!</definedName>
    <definedName name="PL3Q" localSheetId="2">#REF!</definedName>
    <definedName name="PL3Q" localSheetId="4">#REF!</definedName>
    <definedName name="PL3Q" localSheetId="10">#REF!</definedName>
    <definedName name="PL3Q" localSheetId="9">#REF!</definedName>
    <definedName name="PL3Q" localSheetId="8">#REF!</definedName>
    <definedName name="PL3Q">#REF!</definedName>
    <definedName name="PlanData">'[57]plan data'!$A$5:$R$51</definedName>
    <definedName name="Pledged">[13]Originator!$Z$4:$Z$8</definedName>
    <definedName name="poiuyt">[1]rating!#REF!</definedName>
    <definedName name="POOL1">'[58]3 PITS FORMS'!#REF!</definedName>
    <definedName name="POOL2">'[58]3 PITS FORMS'!#REF!</definedName>
    <definedName name="Pre_Market" localSheetId="7">#REF!</definedName>
    <definedName name="Pre_Market" localSheetId="11">#REF!</definedName>
    <definedName name="Pre_Market" localSheetId="6">#REF!</definedName>
    <definedName name="Pre_Market" localSheetId="5">#REF!</definedName>
    <definedName name="Pre_Market" localSheetId="2">#REF!</definedName>
    <definedName name="Pre_Market" localSheetId="4">#REF!</definedName>
    <definedName name="Pre_Market" localSheetId="10">#REF!</definedName>
    <definedName name="Pre_Market" localSheetId="9">#REF!</definedName>
    <definedName name="Pre_Market" localSheetId="8">#REF!</definedName>
    <definedName name="Pre_Market">#REF!</definedName>
    <definedName name="PREM._PRICE_LNS_FINANCIAL_FREE" localSheetId="7">[26]database_Table_9!#REF!</definedName>
    <definedName name="PREM._PRICE_LNS_FINANCIAL_FREE" localSheetId="11">[26]database_Table_9!#REF!</definedName>
    <definedName name="PREM._PRICE_LNS_FINANCIAL_FREE" localSheetId="6">[26]database_Table_9!#REF!</definedName>
    <definedName name="PREM._PRICE_LNS_FINANCIAL_FREE" localSheetId="5">[26]database_Table_9!#REF!</definedName>
    <definedName name="PREM._PRICE_LNS_FINANCIAL_FREE" localSheetId="4">[26]database_Table_9!#REF!</definedName>
    <definedName name="PREM._PRICE_LNS_FINANCIAL_FREE" localSheetId="10">[26]database_Table_9!#REF!</definedName>
    <definedName name="PREM._PRICE_LNS_FINANCIAL_FREE" localSheetId="9">[26]database_Table_9!#REF!</definedName>
    <definedName name="PREM._PRICE_LNS_FINANCIAL_FREE" localSheetId="8">[26]database_Table_9!#REF!</definedName>
    <definedName name="PREM._PRICE_LNS_FINANCIAL_FREE">[26]database_Table_9!#REF!</definedName>
    <definedName name="PREM.PRICED_LOANS_PAIDOFF" localSheetId="7">[26]database_Table_9!#REF!</definedName>
    <definedName name="PREM.PRICED_LOANS_PAIDOFF" localSheetId="11">[26]database_Table_9!#REF!</definedName>
    <definedName name="PREM.PRICED_LOANS_PAIDOFF" localSheetId="6">[26]database_Table_9!#REF!</definedName>
    <definedName name="PREM.PRICED_LOANS_PAIDOFF" localSheetId="5">[26]database_Table_9!#REF!</definedName>
    <definedName name="PREM.PRICED_LOANS_PAIDOFF" localSheetId="4">[26]database_Table_9!#REF!</definedName>
    <definedName name="PREM.PRICED_LOANS_PAIDOFF" localSheetId="10">[26]database_Table_9!#REF!</definedName>
    <definedName name="PREM.PRICED_LOANS_PAIDOFF" localSheetId="9">[26]database_Table_9!#REF!</definedName>
    <definedName name="PREM.PRICED_LOANS_PAIDOFF" localSheetId="8">[26]database_Table_9!#REF!</definedName>
    <definedName name="PREM.PRICED_LOANS_PAIDOFF">[26]database_Table_9!#REF!</definedName>
    <definedName name="PREM_PAYABLE_FF" localSheetId="7">[26]database_Table_9!#REF!</definedName>
    <definedName name="PREM_PAYABLE_FF" localSheetId="11">[26]database_Table_9!#REF!</definedName>
    <definedName name="PREM_PAYABLE_FF" localSheetId="6">[26]database_Table_9!#REF!</definedName>
    <definedName name="PREM_PAYABLE_FF" localSheetId="5">[26]database_Table_9!#REF!</definedName>
    <definedName name="PREM_PAYABLE_FF" localSheetId="4">[26]database_Table_9!#REF!</definedName>
    <definedName name="PREM_PAYABLE_FF" localSheetId="10">[26]database_Table_9!#REF!</definedName>
    <definedName name="PREM_PAYABLE_FF" localSheetId="9">[26]database_Table_9!#REF!</definedName>
    <definedName name="PREM_PAYABLE_FF" localSheetId="8">[26]database_Table_9!#REF!</definedName>
    <definedName name="PREM_PAYABLE_FF">[26]database_Table_9!#REF!</definedName>
    <definedName name="PREM_PAYABLE_WF" localSheetId="4">[26]database_Table_9!#REF!</definedName>
    <definedName name="PREM_PAYABLE_WF">[26]database_Table_9!#REF!</definedName>
    <definedName name="PREM_PAYOFFS" localSheetId="4">[26]database_Table_9!#REF!</definedName>
    <definedName name="PREM_PAYOFFS">[26]database_Table_9!#REF!</definedName>
    <definedName name="PREM_PRICED_CORRECTION">[26]database_Table_9!#REF!</definedName>
    <definedName name="Prepared_by" localSheetId="7">#REF!</definedName>
    <definedName name="Prepared_by" localSheetId="11">#REF!</definedName>
    <definedName name="Prepared_by" localSheetId="6">#REF!</definedName>
    <definedName name="Prepared_by" localSheetId="5">#REF!</definedName>
    <definedName name="Prepared_by" localSheetId="2">#REF!</definedName>
    <definedName name="Prepared_by" localSheetId="4">#REF!</definedName>
    <definedName name="Prepared_by" localSheetId="10">#REF!</definedName>
    <definedName name="Prepared_by" localSheetId="9">#REF!</definedName>
    <definedName name="Prepared_by" localSheetId="8">#REF!</definedName>
    <definedName name="Prepared_by">#REF!</definedName>
    <definedName name="Prepared_by_C" localSheetId="7">#REF!</definedName>
    <definedName name="Prepared_by_C" localSheetId="11">#REF!</definedName>
    <definedName name="Prepared_by_C" localSheetId="6">#REF!</definedName>
    <definedName name="Prepared_by_C" localSheetId="5">#REF!</definedName>
    <definedName name="Prepared_by_C" localSheetId="2">#REF!</definedName>
    <definedName name="Prepared_by_C" localSheetId="4">#REF!</definedName>
    <definedName name="Prepared_by_C" localSheetId="10">#REF!</definedName>
    <definedName name="Prepared_by_C" localSheetId="9">#REF!</definedName>
    <definedName name="Prepared_by_C" localSheetId="8">#REF!</definedName>
    <definedName name="Prepared_by_C">#REF!</definedName>
    <definedName name="Prepared_by_RS" localSheetId="7">#REF!</definedName>
    <definedName name="Prepared_by_RS" localSheetId="11">#REF!</definedName>
    <definedName name="Prepared_by_RS" localSheetId="6">#REF!</definedName>
    <definedName name="Prepared_by_RS" localSheetId="5">#REF!</definedName>
    <definedName name="Prepared_by_RS" localSheetId="2">#REF!</definedName>
    <definedName name="Prepared_by_RS" localSheetId="4">#REF!</definedName>
    <definedName name="Prepared_by_RS" localSheetId="10">#REF!</definedName>
    <definedName name="Prepared_by_RS" localSheetId="9">#REF!</definedName>
    <definedName name="Prepared_by_RS" localSheetId="8">#REF!</definedName>
    <definedName name="Prepared_by_RS">#REF!</definedName>
    <definedName name="Prepared_by_S" localSheetId="7">[16]Database!#REF!</definedName>
    <definedName name="Prepared_by_S" localSheetId="11">[16]Database!#REF!</definedName>
    <definedName name="Prepared_by_S" localSheetId="6">[16]Database!#REF!</definedName>
    <definedName name="Prepared_by_S" localSheetId="5">[16]Database!#REF!</definedName>
    <definedName name="Prepared_by_S" localSheetId="2">[16]Database!#REF!</definedName>
    <definedName name="Prepared_by_S" localSheetId="4">[16]Database!#REF!</definedName>
    <definedName name="Prepared_by_S" localSheetId="10">[16]Database!#REF!</definedName>
    <definedName name="Prepared_by_S" localSheetId="9">[16]Database!#REF!</definedName>
    <definedName name="Prepared_by_S" localSheetId="8">[16]Database!#REF!</definedName>
    <definedName name="Prepared_by_S">[16]Database!#REF!</definedName>
    <definedName name="Prepared_by_T" localSheetId="7">#REF!</definedName>
    <definedName name="Prepared_by_T" localSheetId="11">#REF!</definedName>
    <definedName name="Prepared_by_T" localSheetId="6">#REF!</definedName>
    <definedName name="Prepared_by_T" localSheetId="5">#REF!</definedName>
    <definedName name="Prepared_by_T" localSheetId="2">#REF!</definedName>
    <definedName name="Prepared_by_T" localSheetId="4">#REF!</definedName>
    <definedName name="Prepared_by_T" localSheetId="10">#REF!</definedName>
    <definedName name="Prepared_by_T" localSheetId="9">#REF!</definedName>
    <definedName name="Prepared_by_T" localSheetId="8">#REF!</definedName>
    <definedName name="Prepared_by_T">#REF!</definedName>
    <definedName name="Price_Date" localSheetId="7">#REF!</definedName>
    <definedName name="Price_Date" localSheetId="11">#REF!</definedName>
    <definedName name="Price_Date" localSheetId="6">#REF!</definedName>
    <definedName name="Price_Date" localSheetId="5">#REF!</definedName>
    <definedName name="Price_Date" localSheetId="2">#REF!</definedName>
    <definedName name="Price_Date" localSheetId="4">#REF!</definedName>
    <definedName name="Price_Date" localSheetId="10">#REF!</definedName>
    <definedName name="Price_Date" localSheetId="9">#REF!</definedName>
    <definedName name="Price_Date" localSheetId="8">#REF!</definedName>
    <definedName name="Price_Date">#REF!</definedName>
    <definedName name="prin" localSheetId="7">#REF!</definedName>
    <definedName name="prin" localSheetId="11">#REF!</definedName>
    <definedName name="prin" localSheetId="6">#REF!</definedName>
    <definedName name="prin" localSheetId="5">#REF!</definedName>
    <definedName name="prin" localSheetId="2">#REF!</definedName>
    <definedName name="prin" localSheetId="4">#REF!</definedName>
    <definedName name="prin" localSheetId="10">#REF!</definedName>
    <definedName name="prin" localSheetId="9">#REF!</definedName>
    <definedName name="prin" localSheetId="8">#REF!</definedName>
    <definedName name="prin">#REF!</definedName>
    <definedName name="Princ" localSheetId="2">#REF!</definedName>
    <definedName name="Princ">#REF!</definedName>
    <definedName name="print" localSheetId="2">#REF!</definedName>
    <definedName name="print">#REF!</definedName>
    <definedName name="_xlnm.Print_Area" localSheetId="3">'APR 2023'!$A$1:$H$19</definedName>
    <definedName name="_xlnm.Print_Area" localSheetId="7">'AUG 2023'!$A$1:$H$20</definedName>
    <definedName name="_xlnm.Print_Area" localSheetId="11">'DEC 2023'!$A$1:$H$20</definedName>
    <definedName name="_xlnm.Print_Area" localSheetId="1">'FEB 2023'!$A$1:$H$21</definedName>
    <definedName name="_xlnm.Print_Area" localSheetId="0">'JAN 2023'!$A$1:$H$21</definedName>
    <definedName name="_xlnm.Print_Area" localSheetId="6">'JUL 2023'!$A$1:$H$20</definedName>
    <definedName name="_xlnm.Print_Area" localSheetId="5">'JUN 2023'!$A$1:$H$20</definedName>
    <definedName name="_xlnm.Print_Area" localSheetId="2">'MAR 2023'!$A$1:$H$19</definedName>
    <definedName name="_xlnm.Print_Area" localSheetId="4">'MAY 2023'!$A$1:$H$20</definedName>
    <definedName name="_xlnm.Print_Area" localSheetId="10">'NOV 2023'!$A$1:$H$20</definedName>
    <definedName name="_xlnm.Print_Area" localSheetId="9">'OCT 2023'!$A$1:$H$20</definedName>
    <definedName name="_xlnm.Print_Area" localSheetId="8">'SEP 2023'!$A$1:$H$20</definedName>
    <definedName name="_xlnm.Print_Area">#REF!</definedName>
    <definedName name="Print_Area_MI" localSheetId="7">#REF!</definedName>
    <definedName name="Print_Area_MI" localSheetId="11">#REF!</definedName>
    <definedName name="Print_Area_MI" localSheetId="6">#REF!</definedName>
    <definedName name="Print_Area_MI" localSheetId="5">#REF!</definedName>
    <definedName name="Print_Area_MI" localSheetId="2">#REF!</definedName>
    <definedName name="Print_Area_MI" localSheetId="4">#REF!</definedName>
    <definedName name="Print_Area_MI" localSheetId="10">#REF!</definedName>
    <definedName name="Print_Area_MI" localSheetId="9">#REF!</definedName>
    <definedName name="Print_Area_MI" localSheetId="8">#REF!</definedName>
    <definedName name="Print_Area_MI">#REF!</definedName>
    <definedName name="Print_Area_Reset" localSheetId="7">OFFSET('AUG 2023'!Full_Print,0,0,'AUG 2023'!Last_Row)</definedName>
    <definedName name="Print_Area_Reset" localSheetId="11">OFFSET('DEC 2023'!Full_Print,0,0,'DEC 2023'!Last_Row)</definedName>
    <definedName name="Print_Area_Reset" localSheetId="6">OFFSET('JUL 2023'!Full_Print,0,0,'JUL 2023'!Last_Row)</definedName>
    <definedName name="Print_Area_Reset" localSheetId="5">OFFSET('JUN 2023'!Full_Print,0,0,'JUN 2023'!Last_Row)</definedName>
    <definedName name="Print_Area_Reset" localSheetId="2">OFFSET('MAR 2023'!Full_Print,0,0,'MAR 2023'!Last_Row)</definedName>
    <definedName name="Print_Area_Reset" localSheetId="4">OFFSET('MAY 2023'!Full_Print,0,0,'MAY 2023'!Last_Row)</definedName>
    <definedName name="Print_Area_Reset" localSheetId="10">OFFSET('NOV 2023'!Full_Print,0,0,'NOV 2023'!Last_Row)</definedName>
    <definedName name="Print_Area_Reset" localSheetId="9">OFFSET('OCT 2023'!Full_Print,0,0,'OCT 2023'!Last_Row)</definedName>
    <definedName name="Print_Area_Reset" localSheetId="8">OFFSET('SEP 2023'!Full_Print,0,0,'SEP 2023'!Last_Row)</definedName>
    <definedName name="Print_Area_Reset">OFFSET(Full_Print,0,0,Last_Row)</definedName>
    <definedName name="_xlnm.Print_Titles" localSheetId="7">#REF!</definedName>
    <definedName name="_xlnm.Print_Titles" localSheetId="11">#REF!</definedName>
    <definedName name="_xlnm.Print_Titles" localSheetId="6">#REF!</definedName>
    <definedName name="_xlnm.Print_Titles" localSheetId="5">#REF!</definedName>
    <definedName name="_xlnm.Print_Titles" localSheetId="2">#REF!</definedName>
    <definedName name="_xlnm.Print_Titles" localSheetId="4">#REF!</definedName>
    <definedName name="_xlnm.Print_Titles" localSheetId="10">#REF!</definedName>
    <definedName name="_xlnm.Print_Titles" localSheetId="9">#REF!</definedName>
    <definedName name="_xlnm.Print_Titles" localSheetId="8">#REF!</definedName>
    <definedName name="_xlnm.Print_Titles">#REF!</definedName>
    <definedName name="Print_Titles_MI" localSheetId="7">#REF!</definedName>
    <definedName name="Print_Titles_MI" localSheetId="11">#REF!</definedName>
    <definedName name="Print_Titles_MI" localSheetId="6">#REF!</definedName>
    <definedName name="Print_Titles_MI" localSheetId="5">#REF!</definedName>
    <definedName name="Print_Titles_MI" localSheetId="2">#REF!</definedName>
    <definedName name="Print_Titles_MI" localSheetId="4">#REF!</definedName>
    <definedName name="Print_Titles_MI" localSheetId="10">#REF!</definedName>
    <definedName name="Print_Titles_MI" localSheetId="9">#REF!</definedName>
    <definedName name="Print_Titles_MI" localSheetId="8">#REF!</definedName>
    <definedName name="Print_Titles_MI">#REF!</definedName>
    <definedName name="PrintArea" localSheetId="7">#REF!</definedName>
    <definedName name="PrintArea" localSheetId="11">#REF!</definedName>
    <definedName name="PrintArea" localSheetId="6">#REF!</definedName>
    <definedName name="PrintArea" localSheetId="5">#REF!</definedName>
    <definedName name="PrintArea" localSheetId="2">#REF!</definedName>
    <definedName name="PrintArea" localSheetId="4">#REF!</definedName>
    <definedName name="PrintArea" localSheetId="10">#REF!</definedName>
    <definedName name="PrintArea" localSheetId="9">#REF!</definedName>
    <definedName name="PrintArea" localSheetId="8">#REF!</definedName>
    <definedName name="PrintArea">#REF!</definedName>
    <definedName name="PRJTYP02" localSheetId="2">#REF!</definedName>
    <definedName name="PRJTYP02">#REF!</definedName>
    <definedName name="PRJTYP03" localSheetId="2">#REF!</definedName>
    <definedName name="PRJTYP03">#REF!</definedName>
    <definedName name="PRJTYP04" localSheetId="2">#REF!</definedName>
    <definedName name="PRJTYP04">#REF!</definedName>
    <definedName name="PRJTYP05" localSheetId="2">#REF!</definedName>
    <definedName name="PRJTYP05">#REF!</definedName>
    <definedName name="PRJTYP06" localSheetId="2">#REF!</definedName>
    <definedName name="PRJTYP06">#REF!</definedName>
    <definedName name="PROD02" localSheetId="2">#REF!</definedName>
    <definedName name="PROD02">#REF!</definedName>
    <definedName name="PROD03" localSheetId="2">#REF!</definedName>
    <definedName name="PROD03">#REF!</definedName>
    <definedName name="PROD04" localSheetId="2">#REF!</definedName>
    <definedName name="PROD04">#REF!</definedName>
    <definedName name="PROD05" localSheetId="2">#REF!</definedName>
    <definedName name="PROD05">#REF!</definedName>
    <definedName name="PROD06" localSheetId="2">#REF!</definedName>
    <definedName name="PROD06">#REF!</definedName>
    <definedName name="PRODUCT_CODE" localSheetId="2">#REF!</definedName>
    <definedName name="PRODUCT_CODE">#REF!</definedName>
    <definedName name="PRODUCT_NAME" localSheetId="2">#REF!</definedName>
    <definedName name="PRODUCT_NAME">#REF!</definedName>
    <definedName name="Product_TB">[59]Product_Table!$B$9:$D$22</definedName>
    <definedName name="Project_ID_C" localSheetId="7">#REF!</definedName>
    <definedName name="Project_ID_C" localSheetId="11">#REF!</definedName>
    <definedName name="Project_ID_C" localSheetId="6">#REF!</definedName>
    <definedName name="Project_ID_C" localSheetId="5">#REF!</definedName>
    <definedName name="Project_ID_C" localSheetId="2">#REF!</definedName>
    <definedName name="Project_ID_C" localSheetId="4">#REF!</definedName>
    <definedName name="Project_ID_C" localSheetId="10">#REF!</definedName>
    <definedName name="Project_ID_C" localSheetId="9">#REF!</definedName>
    <definedName name="Project_ID_C" localSheetId="8">#REF!</definedName>
    <definedName name="Project_ID_C">#REF!</definedName>
    <definedName name="Project_ID_RS" localSheetId="7">#REF!</definedName>
    <definedName name="Project_ID_RS" localSheetId="11">#REF!</definedName>
    <definedName name="Project_ID_RS" localSheetId="6">#REF!</definedName>
    <definedName name="Project_ID_RS" localSheetId="5">#REF!</definedName>
    <definedName name="Project_ID_RS" localSheetId="2">#REF!</definedName>
    <definedName name="Project_ID_RS" localSheetId="4">#REF!</definedName>
    <definedName name="Project_ID_RS" localSheetId="10">#REF!</definedName>
    <definedName name="Project_ID_RS" localSheetId="9">#REF!</definedName>
    <definedName name="Project_ID_RS" localSheetId="8">#REF!</definedName>
    <definedName name="Project_ID_RS">#REF!</definedName>
    <definedName name="Project_ID_S" localSheetId="7">[16]Database!#REF!</definedName>
    <definedName name="Project_ID_S" localSheetId="11">[16]Database!#REF!</definedName>
    <definedName name="Project_ID_S" localSheetId="6">[16]Database!#REF!</definedName>
    <definedName name="Project_ID_S" localSheetId="5">[16]Database!#REF!</definedName>
    <definedName name="Project_ID_S" localSheetId="2">[16]Database!#REF!</definedName>
    <definedName name="Project_ID_S" localSheetId="4">[16]Database!#REF!</definedName>
    <definedName name="Project_ID_S" localSheetId="10">[16]Database!#REF!</definedName>
    <definedName name="Project_ID_S" localSheetId="9">[16]Database!#REF!</definedName>
    <definedName name="Project_ID_S" localSheetId="8">[16]Database!#REF!</definedName>
    <definedName name="Project_ID_S">[16]Database!#REF!</definedName>
    <definedName name="Project_ID_T" localSheetId="7">#REF!</definedName>
    <definedName name="Project_ID_T" localSheetId="11">#REF!</definedName>
    <definedName name="Project_ID_T" localSheetId="6">#REF!</definedName>
    <definedName name="Project_ID_T" localSheetId="5">#REF!</definedName>
    <definedName name="Project_ID_T" localSheetId="2">#REF!</definedName>
    <definedName name="Project_ID_T" localSheetId="4">#REF!</definedName>
    <definedName name="Project_ID_T" localSheetId="10">#REF!</definedName>
    <definedName name="Project_ID_T" localSheetId="9">#REF!</definedName>
    <definedName name="Project_ID_T" localSheetId="8">#REF!</definedName>
    <definedName name="Project_ID_T">#REF!</definedName>
    <definedName name="PROVISIONS" localSheetId="7">#REF!</definedName>
    <definedName name="PROVISIONS" localSheetId="11">#REF!</definedName>
    <definedName name="PROVISIONS" localSheetId="6">#REF!</definedName>
    <definedName name="PROVISIONS" localSheetId="5">#REF!</definedName>
    <definedName name="PROVISIONS" localSheetId="2">#REF!</definedName>
    <definedName name="PROVISIONS" localSheetId="4">#REF!</definedName>
    <definedName name="PROVISIONS" localSheetId="10">#REF!</definedName>
    <definedName name="PROVISIONS" localSheetId="9">#REF!</definedName>
    <definedName name="PROVISIONS" localSheetId="8">#REF!</definedName>
    <definedName name="PROVISIONS">#REF!</definedName>
    <definedName name="PS_Account" localSheetId="7">#REF!</definedName>
    <definedName name="PS_Account" localSheetId="11">#REF!</definedName>
    <definedName name="PS_Account" localSheetId="6">#REF!</definedName>
    <definedName name="PS_Account" localSheetId="5">#REF!</definedName>
    <definedName name="PS_Account" localSheetId="2">#REF!</definedName>
    <definedName name="PS_Account" localSheetId="4">#REF!</definedName>
    <definedName name="PS_Account" localSheetId="10">#REF!</definedName>
    <definedName name="PS_Account" localSheetId="9">#REF!</definedName>
    <definedName name="PS_Account" localSheetId="8">#REF!</definedName>
    <definedName name="PS_Account">#REF!</definedName>
    <definedName name="PS_Category_Cde" localSheetId="2">#REF!</definedName>
    <definedName name="PS_Category_Cde">#REF!</definedName>
    <definedName name="PS_Cost_Center" localSheetId="2">#REF!</definedName>
    <definedName name="PS_Cost_Center">#REF!</definedName>
    <definedName name="PS_Debit__Credit" localSheetId="2">#REF!</definedName>
    <definedName name="PS_Debit__Credit">#REF!</definedName>
    <definedName name="PS_description" localSheetId="2">#REF!</definedName>
    <definedName name="PS_description">#REF!</definedName>
    <definedName name="PS_Effective_Date" localSheetId="2">#REF!</definedName>
    <definedName name="PS_Effective_Date">#REF!</definedName>
    <definedName name="PS_GL_date" localSheetId="2">#REF!</definedName>
    <definedName name="PS_GL_date">#REF!</definedName>
    <definedName name="PS_Journal_ID" localSheetId="2">#REF!</definedName>
    <definedName name="PS_Journal_ID">#REF!</definedName>
    <definedName name="PS_Line_Description" localSheetId="2">#REF!</definedName>
    <definedName name="PS_Line_Description">#REF!</definedName>
    <definedName name="PS_Recon_Code" localSheetId="2">#REF!</definedName>
    <definedName name="PS_Recon_Code">#REF!</definedName>
    <definedName name="PS_STAR_iSTAR" localSheetId="2">#REF!</definedName>
    <definedName name="PS_STAR_iSTAR">#REF!</definedName>
    <definedName name="purch112913">'[23]SQL  and Results'!$B$41</definedName>
    <definedName name="purch113020">'[23]SQL  and Results'!$A$49</definedName>
    <definedName name="PURCHASE" localSheetId="7">#REF!</definedName>
    <definedName name="PURCHASE" localSheetId="11">#REF!</definedName>
    <definedName name="PURCHASE" localSheetId="6">#REF!</definedName>
    <definedName name="PURCHASE" localSheetId="5">#REF!</definedName>
    <definedName name="PURCHASE" localSheetId="2">#REF!</definedName>
    <definedName name="PURCHASE" localSheetId="4">#REF!</definedName>
    <definedName name="PURCHASE" localSheetId="10">#REF!</definedName>
    <definedName name="PURCHASE" localSheetId="9">#REF!</definedName>
    <definedName name="PURCHASE" localSheetId="8">#REF!</definedName>
    <definedName name="PURCHASE">#REF!</definedName>
    <definedName name="purchDiff" localSheetId="7">#REF!</definedName>
    <definedName name="purchDiff" localSheetId="11">#REF!</definedName>
    <definedName name="purchDiff" localSheetId="6">#REF!</definedName>
    <definedName name="purchDiff" localSheetId="5">#REF!</definedName>
    <definedName name="purchDiff" localSheetId="2">#REF!</definedName>
    <definedName name="purchDiff" localSheetId="4">#REF!</definedName>
    <definedName name="purchDiff" localSheetId="10">#REF!</definedName>
    <definedName name="purchDiff" localSheetId="9">#REF!</definedName>
    <definedName name="purchDiff" localSheetId="8">#REF!</definedName>
    <definedName name="purchDiff">#REF!</definedName>
    <definedName name="q">#N/A</definedName>
    <definedName name="Q1GL" localSheetId="7">#REF!</definedName>
    <definedName name="Q1GL" localSheetId="11">#REF!</definedName>
    <definedName name="Q1GL" localSheetId="6">#REF!</definedName>
    <definedName name="Q1GL" localSheetId="5">#REF!</definedName>
    <definedName name="Q1GL" localSheetId="2">#REF!</definedName>
    <definedName name="Q1GL" localSheetId="4">#REF!</definedName>
    <definedName name="Q1GL" localSheetId="10">#REF!</definedName>
    <definedName name="Q1GL" localSheetId="9">#REF!</definedName>
    <definedName name="Q1GL" localSheetId="8">#REF!</definedName>
    <definedName name="Q1GL">#REF!</definedName>
    <definedName name="Q2GL" localSheetId="7">#REF!</definedName>
    <definedName name="Q2GL" localSheetId="11">#REF!</definedName>
    <definedName name="Q2GL" localSheetId="6">#REF!</definedName>
    <definedName name="Q2GL" localSheetId="5">#REF!</definedName>
    <definedName name="Q2GL" localSheetId="2">#REF!</definedName>
    <definedName name="Q2GL" localSheetId="4">#REF!</definedName>
    <definedName name="Q2GL" localSheetId="10">#REF!</definedName>
    <definedName name="Q2GL" localSheetId="9">#REF!</definedName>
    <definedName name="Q2GL" localSheetId="8">#REF!</definedName>
    <definedName name="Q2GL">#REF!</definedName>
    <definedName name="qasz" hidden="1">[5]A!$C$38:$C$46</definedName>
    <definedName name="qaz">[1]data!#REF!</definedName>
    <definedName name="QRY_PIVTOT_JE" localSheetId="7">#REF!</definedName>
    <definedName name="QRY_PIVTOT_JE" localSheetId="11">#REF!</definedName>
    <definedName name="QRY_PIVTOT_JE" localSheetId="6">#REF!</definedName>
    <definedName name="QRY_PIVTOT_JE" localSheetId="5">#REF!</definedName>
    <definedName name="QRY_PIVTOT_JE" localSheetId="2">#REF!</definedName>
    <definedName name="QRY_PIVTOT_JE" localSheetId="4">#REF!</definedName>
    <definedName name="QRY_PIVTOT_JE" localSheetId="10">#REF!</definedName>
    <definedName name="QRY_PIVTOT_JE" localSheetId="9">#REF!</definedName>
    <definedName name="QRY_PIVTOT_JE" localSheetId="8">#REF!</definedName>
    <definedName name="QRY_PIVTOT_JE">#REF!</definedName>
    <definedName name="QTR_C" localSheetId="7">#REF!</definedName>
    <definedName name="QTR_C" localSheetId="11">#REF!</definedName>
    <definedName name="QTR_C" localSheetId="6">#REF!</definedName>
    <definedName name="QTR_C" localSheetId="5">#REF!</definedName>
    <definedName name="QTR_C" localSheetId="2">#REF!</definedName>
    <definedName name="QTR_C" localSheetId="4">#REF!</definedName>
    <definedName name="QTR_C" localSheetId="10">#REF!</definedName>
    <definedName name="QTR_C" localSheetId="9">#REF!</definedName>
    <definedName name="QTR_C" localSheetId="8">#REF!</definedName>
    <definedName name="QTR_C">#REF!</definedName>
    <definedName name="QTR_RB" localSheetId="7">#REF!</definedName>
    <definedName name="QTR_RB" localSheetId="11">#REF!</definedName>
    <definedName name="QTR_RB" localSheetId="6">#REF!</definedName>
    <definedName name="QTR_RB" localSheetId="5">#REF!</definedName>
    <definedName name="QTR_RB" localSheetId="2">#REF!</definedName>
    <definedName name="QTR_RB" localSheetId="4">#REF!</definedName>
    <definedName name="QTR_RB" localSheetId="10">#REF!</definedName>
    <definedName name="QTR_RB" localSheetId="9">#REF!</definedName>
    <definedName name="QTR_RB" localSheetId="8">#REF!</definedName>
    <definedName name="QTR_RB">#REF!</definedName>
    <definedName name="QTR_REO" localSheetId="2">#REF!</definedName>
    <definedName name="QTR_REO">#REF!</definedName>
    <definedName name="QTR_RS" localSheetId="2">#REF!</definedName>
    <definedName name="QTR_RS">#REF!</definedName>
    <definedName name="QTR_S">[16]Database!#REF!</definedName>
    <definedName name="QTR_T" localSheetId="7">#REF!</definedName>
    <definedName name="QTR_T" localSheetId="11">#REF!</definedName>
    <definedName name="QTR_T" localSheetId="6">#REF!</definedName>
    <definedName name="QTR_T" localSheetId="5">#REF!</definedName>
    <definedName name="QTR_T" localSheetId="2">#REF!</definedName>
    <definedName name="QTR_T" localSheetId="4">#REF!</definedName>
    <definedName name="QTR_T" localSheetId="10">#REF!</definedName>
    <definedName name="QTR_T" localSheetId="9">#REF!</definedName>
    <definedName name="QTR_T" localSheetId="8">#REF!</definedName>
    <definedName name="QTR_T">#REF!</definedName>
    <definedName name="queryResults" localSheetId="7">#REF!</definedName>
    <definedName name="queryResults" localSheetId="11">#REF!</definedName>
    <definedName name="queryResults" localSheetId="6">#REF!</definedName>
    <definedName name="queryResults" localSheetId="5">#REF!</definedName>
    <definedName name="queryResults" localSheetId="2">#REF!</definedName>
    <definedName name="queryResults" localSheetId="4">#REF!</definedName>
    <definedName name="queryResults" localSheetId="10">#REF!</definedName>
    <definedName name="queryResults" localSheetId="9">#REF!</definedName>
    <definedName name="queryResults" localSheetId="8">#REF!</definedName>
    <definedName name="queryResults">#REF!</definedName>
    <definedName name="qwasd">[1]rating!$H$4:$K$32</definedName>
    <definedName name="qwe" localSheetId="7">#REF!</definedName>
    <definedName name="qwe" localSheetId="11">#REF!</definedName>
    <definedName name="qwe" localSheetId="6">#REF!</definedName>
    <definedName name="qwe" localSheetId="5">#REF!</definedName>
    <definedName name="qwe" localSheetId="2">#REF!</definedName>
    <definedName name="qwe" localSheetId="4">#REF!</definedName>
    <definedName name="qwe" localSheetId="10">#REF!</definedName>
    <definedName name="qwe" localSheetId="9">#REF!</definedName>
    <definedName name="qwe" localSheetId="8">#REF!</definedName>
    <definedName name="qwe">#REF!</definedName>
    <definedName name="qwerty" localSheetId="7" hidden="1">{"Acq input",#N/A,FALSE,"acq entry"}</definedName>
    <definedName name="qwerty" localSheetId="11" hidden="1">{"Acq input",#N/A,FALSE,"acq entry"}</definedName>
    <definedName name="qwerty" localSheetId="6" hidden="1">{"Acq input",#N/A,FALSE,"acq entry"}</definedName>
    <definedName name="qwerty" localSheetId="5" hidden="1">{"Acq input",#N/A,FALSE,"acq entry"}</definedName>
    <definedName name="qwerty" localSheetId="2" hidden="1">{"Acq input",#N/A,FALSE,"acq entry"}</definedName>
    <definedName name="qwerty" localSheetId="4" hidden="1">{"Acq input",#N/A,FALSE,"acq entry"}</definedName>
    <definedName name="qwerty" localSheetId="10" hidden="1">{"Acq input",#N/A,FALSE,"acq entry"}</definedName>
    <definedName name="qwerty" localSheetId="9" hidden="1">{"Acq input",#N/A,FALSE,"acq entry"}</definedName>
    <definedName name="qwerty" localSheetId="8" hidden="1">{"Acq input",#N/A,FALSE,"acq entry"}</definedName>
    <definedName name="qwerty" hidden="1">{"Acq input",#N/A,FALSE,"acq entry"}</definedName>
    <definedName name="qwwdqw">[1]rating!$H$4:$K$32</definedName>
    <definedName name="rangetounprotect" localSheetId="7">#REF!,#REF!,#REF!,#REF!,#REF!,#REF!</definedName>
    <definedName name="rangetounprotect" localSheetId="11">#REF!,#REF!,#REF!,#REF!,#REF!,#REF!</definedName>
    <definedName name="rangetounprotect" localSheetId="6">#REF!,#REF!,#REF!,#REF!,#REF!,#REF!</definedName>
    <definedName name="rangetounprotect" localSheetId="5">#REF!,#REF!,#REF!,#REF!,#REF!,#REF!</definedName>
    <definedName name="rangetounprotect" localSheetId="2">#REF!,#REF!,#REF!,#REF!,#REF!,#REF!</definedName>
    <definedName name="rangetounprotect" localSheetId="4">#REF!,#REF!,#REF!,#REF!,#REF!,#REF!</definedName>
    <definedName name="rangetounprotect" localSheetId="10">#REF!,#REF!,#REF!,#REF!,#REF!,#REF!</definedName>
    <definedName name="rangetounprotect" localSheetId="9">#REF!,#REF!,#REF!,#REF!,#REF!,#REF!</definedName>
    <definedName name="rangetounprotect" localSheetId="8">#REF!,#REF!,#REF!,#REF!,#REF!,#REF!</definedName>
    <definedName name="rangetounprotect">#REF!,#REF!,#REF!,#REF!,#REF!,#REF!</definedName>
    <definedName name="rating_11" localSheetId="7">#REF!</definedName>
    <definedName name="rating_11" localSheetId="11">#REF!</definedName>
    <definedName name="rating_11" localSheetId="6">#REF!</definedName>
    <definedName name="rating_11" localSheetId="5">#REF!</definedName>
    <definedName name="rating_11" localSheetId="2">#REF!</definedName>
    <definedName name="rating_11" localSheetId="4">#REF!</definedName>
    <definedName name="rating_11" localSheetId="10">#REF!</definedName>
    <definedName name="rating_11" localSheetId="9">#REF!</definedName>
    <definedName name="rating_11" localSheetId="8">#REF!</definedName>
    <definedName name="rating_11">#REF!</definedName>
    <definedName name="rating_12" localSheetId="7">#REF!</definedName>
    <definedName name="rating_12" localSheetId="11">#REF!</definedName>
    <definedName name="rating_12" localSheetId="6">#REF!</definedName>
    <definedName name="rating_12" localSheetId="5">#REF!</definedName>
    <definedName name="rating_12" localSheetId="2">#REF!</definedName>
    <definedName name="rating_12" localSheetId="4">#REF!</definedName>
    <definedName name="rating_12" localSheetId="10">#REF!</definedName>
    <definedName name="rating_12" localSheetId="9">#REF!</definedName>
    <definedName name="rating_12" localSheetId="8">#REF!</definedName>
    <definedName name="rating_12">#REF!</definedName>
    <definedName name="rating_13" localSheetId="7">#REF!</definedName>
    <definedName name="rating_13" localSheetId="11">#REF!</definedName>
    <definedName name="rating_13" localSheetId="6">#REF!</definedName>
    <definedName name="rating_13" localSheetId="5">#REF!</definedName>
    <definedName name="rating_13" localSheetId="2">#REF!</definedName>
    <definedName name="rating_13" localSheetId="4">#REF!</definedName>
    <definedName name="rating_13" localSheetId="10">#REF!</definedName>
    <definedName name="rating_13" localSheetId="9">#REF!</definedName>
    <definedName name="rating_13" localSheetId="8">#REF!</definedName>
    <definedName name="rating_13">#REF!</definedName>
    <definedName name="rating_14" localSheetId="2">#REF!</definedName>
    <definedName name="rating_14">#REF!</definedName>
    <definedName name="rating_21" localSheetId="2">#REF!</definedName>
    <definedName name="rating_21">#REF!</definedName>
    <definedName name="rating_22" localSheetId="2">#REF!</definedName>
    <definedName name="rating_22">#REF!</definedName>
    <definedName name="rating_23" localSheetId="2">#REF!</definedName>
    <definedName name="rating_23">#REF!</definedName>
    <definedName name="rating_24" localSheetId="2">#REF!</definedName>
    <definedName name="rating_24">#REF!</definedName>
    <definedName name="rating_31" localSheetId="2">#REF!</definedName>
    <definedName name="rating_31">#REF!</definedName>
    <definedName name="rating_32" localSheetId="2">#REF!</definedName>
    <definedName name="rating_32">#REF!</definedName>
    <definedName name="rating_33" localSheetId="2">#REF!</definedName>
    <definedName name="rating_33">#REF!</definedName>
    <definedName name="rating_34" localSheetId="2">#REF!</definedName>
    <definedName name="rating_34">#REF!</definedName>
    <definedName name="rating_41" localSheetId="2">#REF!</definedName>
    <definedName name="rating_41">#REF!</definedName>
    <definedName name="rating_42" localSheetId="2">#REF!</definedName>
    <definedName name="rating_42">#REF!</definedName>
    <definedName name="rating_43" localSheetId="2">#REF!</definedName>
    <definedName name="rating_43">#REF!</definedName>
    <definedName name="rating_44" localSheetId="2">#REF!</definedName>
    <definedName name="rating_44">#REF!</definedName>
    <definedName name="RATING_51" localSheetId="2">#REF!</definedName>
    <definedName name="RATING_51">#REF!</definedName>
    <definedName name="RATING_52" localSheetId="2">#REF!</definedName>
    <definedName name="RATING_52">#REF!</definedName>
    <definedName name="rating_53" localSheetId="2">#REF!</definedName>
    <definedName name="rating_53">#REF!</definedName>
    <definedName name="rating_54" localSheetId="2">#REF!</definedName>
    <definedName name="rating_54">#REF!</definedName>
    <definedName name="Rating_Agency_Tape" localSheetId="2">#REF!</definedName>
    <definedName name="Rating_Agency_Tape">#REF!</definedName>
    <definedName name="ratingarray">[21]rating!$A$4:$A$33</definedName>
    <definedName name="ratingdata">[21]rating!$A$4:$K$33</definedName>
    <definedName name="Ratings_Estimated_Fitch" localSheetId="7">#REF!</definedName>
    <definedName name="Ratings_Estimated_Fitch" localSheetId="11">#REF!</definedName>
    <definedName name="Ratings_Estimated_Fitch" localSheetId="6">#REF!</definedName>
    <definedName name="Ratings_Estimated_Fitch" localSheetId="5">#REF!</definedName>
    <definedName name="Ratings_Estimated_Fitch" localSheetId="2">#REF!</definedName>
    <definedName name="Ratings_Estimated_Fitch" localSheetId="4">#REF!</definedName>
    <definedName name="Ratings_Estimated_Fitch" localSheetId="10">#REF!</definedName>
    <definedName name="Ratings_Estimated_Fitch" localSheetId="9">#REF!</definedName>
    <definedName name="Ratings_Estimated_Fitch" localSheetId="8">#REF!</definedName>
    <definedName name="Ratings_Estimated_Fitch">#REF!</definedName>
    <definedName name="Ratings_Estimated_Fitch_NIM" localSheetId="7">#REF!</definedName>
    <definedName name="Ratings_Estimated_Fitch_NIM" localSheetId="11">#REF!</definedName>
    <definedName name="Ratings_Estimated_Fitch_NIM" localSheetId="6">#REF!</definedName>
    <definedName name="Ratings_Estimated_Fitch_NIM" localSheetId="5">#REF!</definedName>
    <definedName name="Ratings_Estimated_Fitch_NIM" localSheetId="2">#REF!</definedName>
    <definedName name="Ratings_Estimated_Fitch_NIM" localSheetId="4">#REF!</definedName>
    <definedName name="Ratings_Estimated_Fitch_NIM" localSheetId="10">#REF!</definedName>
    <definedName name="Ratings_Estimated_Fitch_NIM" localSheetId="9">#REF!</definedName>
    <definedName name="Ratings_Estimated_Fitch_NIM" localSheetId="8">#REF!</definedName>
    <definedName name="Ratings_Estimated_Fitch_NIM">#REF!</definedName>
    <definedName name="Ratings_Estimated_Moodys" localSheetId="7">#REF!</definedName>
    <definedName name="Ratings_Estimated_Moodys" localSheetId="11">#REF!</definedName>
    <definedName name="Ratings_Estimated_Moodys" localSheetId="6">#REF!</definedName>
    <definedName name="Ratings_Estimated_Moodys" localSheetId="5">#REF!</definedName>
    <definedName name="Ratings_Estimated_Moodys" localSheetId="2">#REF!</definedName>
    <definedName name="Ratings_Estimated_Moodys" localSheetId="4">#REF!</definedName>
    <definedName name="Ratings_Estimated_Moodys" localSheetId="10">#REF!</definedName>
    <definedName name="Ratings_Estimated_Moodys" localSheetId="9">#REF!</definedName>
    <definedName name="Ratings_Estimated_Moodys" localSheetId="8">#REF!</definedName>
    <definedName name="Ratings_Estimated_Moodys">#REF!</definedName>
    <definedName name="Ratings_Estimated_Moodys_NIM" localSheetId="2">#REF!</definedName>
    <definedName name="Ratings_Estimated_Moodys_NIM">#REF!</definedName>
    <definedName name="Ratings_Estimated_SandP" localSheetId="2">#REF!</definedName>
    <definedName name="Ratings_Estimated_SandP">#REF!</definedName>
    <definedName name="Ratings_Estimated_SandP_NIM" localSheetId="2">#REF!</definedName>
    <definedName name="Ratings_Estimated_SandP_NIM">#REF!</definedName>
    <definedName name="RB_Amt_C" localSheetId="2">#REF!</definedName>
    <definedName name="RB_Amt_C">#REF!</definedName>
    <definedName name="RB_Amt_RB" localSheetId="2">#REF!</definedName>
    <definedName name="RB_Amt_RB">#REF!</definedName>
    <definedName name="RB_Amt_RS" localSheetId="2">#REF!</definedName>
    <definedName name="RB_Amt_RS">#REF!</definedName>
    <definedName name="RB_Amt_S">[16]Database!#REF!</definedName>
    <definedName name="RB_Amt_T" localSheetId="7">#REF!</definedName>
    <definedName name="RB_Amt_T" localSheetId="11">#REF!</definedName>
    <definedName name="RB_Amt_T" localSheetId="6">#REF!</definedName>
    <definedName name="RB_Amt_T" localSheetId="5">#REF!</definedName>
    <definedName name="RB_Amt_T" localSheetId="2">#REF!</definedName>
    <definedName name="RB_Amt_T" localSheetId="4">#REF!</definedName>
    <definedName name="RB_Amt_T" localSheetId="10">#REF!</definedName>
    <definedName name="RB_Amt_T" localSheetId="9">#REF!</definedName>
    <definedName name="RB_Amt_T" localSheetId="8">#REF!</definedName>
    <definedName name="RB_Amt_T">#REF!</definedName>
    <definedName name="RB_CR_RB" localSheetId="7">#REF!</definedName>
    <definedName name="RB_CR_RB" localSheetId="11">#REF!</definedName>
    <definedName name="RB_CR_RB" localSheetId="6">#REF!</definedName>
    <definedName name="RB_CR_RB" localSheetId="5">#REF!</definedName>
    <definedName name="RB_CR_RB" localSheetId="2">#REF!</definedName>
    <definedName name="RB_CR_RB" localSheetId="4">#REF!</definedName>
    <definedName name="RB_CR_RB" localSheetId="10">#REF!</definedName>
    <definedName name="RB_CR_RB" localSheetId="9">#REF!</definedName>
    <definedName name="RB_CR_RB" localSheetId="8">#REF!</definedName>
    <definedName name="RB_CR_RB">#REF!</definedName>
    <definedName name="RB_DR_RB" localSheetId="7">#REF!</definedName>
    <definedName name="RB_DR_RB" localSheetId="11">#REF!</definedName>
    <definedName name="RB_DR_RB" localSheetId="6">#REF!</definedName>
    <definedName name="RB_DR_RB" localSheetId="5">#REF!</definedName>
    <definedName name="RB_DR_RB" localSheetId="2">#REF!</definedName>
    <definedName name="RB_DR_RB" localSheetId="4">#REF!</definedName>
    <definedName name="RB_DR_RB" localSheetId="10">#REF!</definedName>
    <definedName name="RB_DR_RB" localSheetId="9">#REF!</definedName>
    <definedName name="RB_DR_RB" localSheetId="8">#REF!</definedName>
    <definedName name="RB_DR_RB">#REF!</definedName>
    <definedName name="RB_JV_No_C" localSheetId="2">#REF!</definedName>
    <definedName name="RB_JV_No_C">#REF!</definedName>
    <definedName name="RB_JV_No_RB" localSheetId="2">#REF!</definedName>
    <definedName name="RB_JV_No_RB">#REF!</definedName>
    <definedName name="RB_JV_No_RS" localSheetId="2">#REF!</definedName>
    <definedName name="RB_JV_No_RS">#REF!</definedName>
    <definedName name="RB_JV_No_S">[16]Database!#REF!</definedName>
    <definedName name="RB_JV_No_T" localSheetId="7">#REF!</definedName>
    <definedName name="RB_JV_No_T" localSheetId="11">#REF!</definedName>
    <definedName name="RB_JV_No_T" localSheetId="6">#REF!</definedName>
    <definedName name="RB_JV_No_T" localSheetId="5">#REF!</definedName>
    <definedName name="RB_JV_No_T" localSheetId="2">#REF!</definedName>
    <definedName name="RB_JV_No_T" localSheetId="4">#REF!</definedName>
    <definedName name="RB_JV_No_T" localSheetId="10">#REF!</definedName>
    <definedName name="RB_JV_No_T" localSheetId="9">#REF!</definedName>
    <definedName name="RB_JV_No_T" localSheetId="8">#REF!</definedName>
    <definedName name="RB_JV_No_T">#REF!</definedName>
    <definedName name="RB291022003_04" localSheetId="7">#REF!</definedName>
    <definedName name="RB291022003_04" localSheetId="11">#REF!</definedName>
    <definedName name="RB291022003_04" localSheetId="6">#REF!</definedName>
    <definedName name="RB291022003_04" localSheetId="5">#REF!</definedName>
    <definedName name="RB291022003_04" localSheetId="2">#REF!</definedName>
    <definedName name="RB291022003_04" localSheetId="4">#REF!</definedName>
    <definedName name="RB291022003_04" localSheetId="10">#REF!</definedName>
    <definedName name="RB291022003_04" localSheetId="9">#REF!</definedName>
    <definedName name="RB291022003_04" localSheetId="8">#REF!</definedName>
    <definedName name="RB291022003_04">#REF!</definedName>
    <definedName name="rb291022003_12" localSheetId="7">#REF!</definedName>
    <definedName name="rb291022003_12" localSheetId="11">#REF!</definedName>
    <definedName name="rb291022003_12" localSheetId="6">#REF!</definedName>
    <definedName name="rb291022003_12" localSheetId="5">#REF!</definedName>
    <definedName name="rb291022003_12" localSheetId="2">#REF!</definedName>
    <definedName name="rb291022003_12" localSheetId="4">#REF!</definedName>
    <definedName name="rb291022003_12" localSheetId="10">#REF!</definedName>
    <definedName name="rb291022003_12" localSheetId="9">#REF!</definedName>
    <definedName name="rb291022003_12" localSheetId="8">#REF!</definedName>
    <definedName name="rb291022003_12">#REF!</definedName>
    <definedName name="rb291032002_01" localSheetId="2">#REF!</definedName>
    <definedName name="rb291032002_01">#REF!</definedName>
    <definedName name="rb291032002_02" localSheetId="2">#REF!</definedName>
    <definedName name="rb291032002_02">#REF!</definedName>
    <definedName name="rb291032002_03" localSheetId="2">#REF!</definedName>
    <definedName name="rb291032002_03">#REF!</definedName>
    <definedName name="RB291032002_07" localSheetId="2">#REF!</definedName>
    <definedName name="RB291032002_07">#REF!</definedName>
    <definedName name="RB291032002_08" localSheetId="2">#REF!</definedName>
    <definedName name="RB291032002_08">#REF!</definedName>
    <definedName name="RB291032002_09" localSheetId="2">#REF!</definedName>
    <definedName name="RB291032002_09">#REF!</definedName>
    <definedName name="RB291032002_10" localSheetId="2">#REF!</definedName>
    <definedName name="RB291032002_10">#REF!</definedName>
    <definedName name="RB291032002_11" localSheetId="2">#REF!</definedName>
    <definedName name="RB291032002_11">#REF!</definedName>
    <definedName name="RB291032003_01" localSheetId="2">#REF!</definedName>
    <definedName name="RB291032003_01">#REF!</definedName>
    <definedName name="RB291032003_02" localSheetId="2">#REF!</definedName>
    <definedName name="RB291032003_02">#REF!</definedName>
    <definedName name="RB291032003_03" localSheetId="2">#REF!</definedName>
    <definedName name="RB291032003_03">#REF!</definedName>
    <definedName name="rb291032003_04" localSheetId="2">#REF!</definedName>
    <definedName name="rb291032003_04">#REF!</definedName>
    <definedName name="rb291032003_05" localSheetId="2">#REF!</definedName>
    <definedName name="rb291032003_05">#REF!</definedName>
    <definedName name="rb291032003_07" localSheetId="2">#REF!</definedName>
    <definedName name="rb291032003_07">#REF!</definedName>
    <definedName name="rb291032003_08" localSheetId="2">#REF!</definedName>
    <definedName name="rb291032003_08">#REF!</definedName>
    <definedName name="rb291032003_09" localSheetId="2">#REF!</definedName>
    <definedName name="rb291032003_09">#REF!</definedName>
    <definedName name="rb291032003_10" localSheetId="2">#REF!</definedName>
    <definedName name="rb291032003_10">#REF!</definedName>
    <definedName name="rb291032003_12" localSheetId="2">#REF!</definedName>
    <definedName name="rb291032003_12">#REF!</definedName>
    <definedName name="rb291032004_01" localSheetId="2">#REF!</definedName>
    <definedName name="rb291032004_01">#REF!</definedName>
    <definedName name="rb291032004_02" localSheetId="2">#REF!</definedName>
    <definedName name="rb291032004_02">#REF!</definedName>
    <definedName name="rb291032004_04" localSheetId="2">#REF!</definedName>
    <definedName name="rb291032004_04">#REF!</definedName>
    <definedName name="rb291032004_05" localSheetId="2">#REF!</definedName>
    <definedName name="rb291032004_05">#REF!</definedName>
    <definedName name="rb291032004_06" localSheetId="2">#REF!</definedName>
    <definedName name="rb291032004_06">#REF!</definedName>
    <definedName name="rb291032004_07" localSheetId="2">#REF!</definedName>
    <definedName name="rb291032004_07">#REF!</definedName>
    <definedName name="rb291032004_09" localSheetId="2">#REF!</definedName>
    <definedName name="rb291032004_09">#REF!</definedName>
    <definedName name="rb291032004_10" localSheetId="2">#REF!</definedName>
    <definedName name="rb291032004_10">#REF!</definedName>
    <definedName name="rb291032004_12" localSheetId="2">#REF!</definedName>
    <definedName name="rb291032004_12">#REF!</definedName>
    <definedName name="rb291042002_01" localSheetId="2">#REF!</definedName>
    <definedName name="rb291042002_01">#REF!</definedName>
    <definedName name="rb291042002_02" localSheetId="2">#REF!</definedName>
    <definedName name="rb291042002_02">#REF!</definedName>
    <definedName name="rb291042002_04" localSheetId="2">#REF!</definedName>
    <definedName name="rb291042002_04">#REF!</definedName>
    <definedName name="rb291042002_05" localSheetId="2">#REF!</definedName>
    <definedName name="rb291042002_05">#REF!</definedName>
    <definedName name="rb291042002_06" localSheetId="2">#REF!</definedName>
    <definedName name="rb291042002_06">#REF!</definedName>
    <definedName name="rb291042002_08" localSheetId="2">#REF!</definedName>
    <definedName name="rb291042002_08">#REF!</definedName>
    <definedName name="rb291042002_09" localSheetId="2">#REF!</definedName>
    <definedName name="rb291042002_09">#REF!</definedName>
    <definedName name="rb291042002_10" localSheetId="2">#REF!</definedName>
    <definedName name="rb291042002_10">#REF!</definedName>
    <definedName name="rb291042002_11" localSheetId="2">#REF!</definedName>
    <definedName name="rb291042002_11">#REF!</definedName>
    <definedName name="rb291042002_12" localSheetId="2">#REF!</definedName>
    <definedName name="rb291042002_12">#REF!</definedName>
    <definedName name="rb291042003_01" localSheetId="2">#REF!</definedName>
    <definedName name="rb291042003_01">#REF!</definedName>
    <definedName name="rb291042003_02" localSheetId="2">#REF!</definedName>
    <definedName name="rb291042003_02">#REF!</definedName>
    <definedName name="rb291042003_03" localSheetId="2">#REF!</definedName>
    <definedName name="rb291042003_03">#REF!</definedName>
    <definedName name="rb291042003_04" localSheetId="2">#REF!</definedName>
    <definedName name="rb291042003_04">#REF!</definedName>
    <definedName name="rb291042003_05" localSheetId="2">#REF!</definedName>
    <definedName name="rb291042003_05">#REF!</definedName>
    <definedName name="rb291042003_06" localSheetId="2">#REF!</definedName>
    <definedName name="rb291042003_06">#REF!</definedName>
    <definedName name="rb291042003_07" localSheetId="2">#REF!</definedName>
    <definedName name="rb291042003_07">#REF!</definedName>
    <definedName name="rb291042003_08" localSheetId="2">#REF!</definedName>
    <definedName name="rb291042003_08">#REF!</definedName>
    <definedName name="rb291042003_09" localSheetId="2">#REF!</definedName>
    <definedName name="rb291042003_09">#REF!</definedName>
    <definedName name="rb291042003_10" localSheetId="2">#REF!</definedName>
    <definedName name="rb291042003_10">#REF!</definedName>
    <definedName name="rb291042003_11" localSheetId="2">#REF!</definedName>
    <definedName name="rb291042003_11">#REF!</definedName>
    <definedName name="rb291042003_12" localSheetId="2">#REF!</definedName>
    <definedName name="rb291042003_12">#REF!</definedName>
    <definedName name="rb291042004_01" localSheetId="2">#REF!</definedName>
    <definedName name="rb291042004_01">#REF!</definedName>
    <definedName name="rb291042004_02" localSheetId="2">#REF!</definedName>
    <definedName name="rb291042004_02">#REF!</definedName>
    <definedName name="rb291042004_03" localSheetId="2">#REF!</definedName>
    <definedName name="rb291042004_03">#REF!</definedName>
    <definedName name="rb291042004_04" localSheetId="2">#REF!</definedName>
    <definedName name="rb291042004_04">#REF!</definedName>
    <definedName name="rb291042004_05" localSheetId="2">#REF!</definedName>
    <definedName name="rb291042004_05">#REF!</definedName>
    <definedName name="rb291042004_06" localSheetId="2">#REF!</definedName>
    <definedName name="rb291042004_06">#REF!</definedName>
    <definedName name="rb291042004_07" localSheetId="2">#REF!</definedName>
    <definedName name="rb291042004_07">#REF!</definedName>
    <definedName name="rb291042004_08" localSheetId="2">#REF!</definedName>
    <definedName name="rb291042004_08">#REF!</definedName>
    <definedName name="rb291042004_09" localSheetId="2">#REF!</definedName>
    <definedName name="rb291042004_09">#REF!</definedName>
    <definedName name="rb291042004_10" localSheetId="2">#REF!</definedName>
    <definedName name="rb291042004_10">#REF!</definedName>
    <definedName name="rb291042004_11" localSheetId="2">#REF!</definedName>
    <definedName name="rb291042004_11">#REF!</definedName>
    <definedName name="rb291042004_12" localSheetId="2">#REF!</definedName>
    <definedName name="rb291042004_12">#REF!</definedName>
    <definedName name="RB298002002_01" localSheetId="2">#REF!</definedName>
    <definedName name="RB298002002_01">#REF!</definedName>
    <definedName name="RB298002002_02" localSheetId="2">#REF!</definedName>
    <definedName name="RB298002002_02">#REF!</definedName>
    <definedName name="RB298002002_03" localSheetId="2">#REF!</definedName>
    <definedName name="RB298002002_03">#REF!</definedName>
    <definedName name="RB298002002_04" localSheetId="2">#REF!</definedName>
    <definedName name="RB298002002_04">#REF!</definedName>
    <definedName name="RB298002002_05" localSheetId="2">#REF!</definedName>
    <definedName name="RB298002002_05">#REF!</definedName>
    <definedName name="RB298002002_06" localSheetId="2">#REF!</definedName>
    <definedName name="RB298002002_06">#REF!</definedName>
    <definedName name="RB298002002_07" localSheetId="2">#REF!</definedName>
    <definedName name="RB298002002_07">#REF!</definedName>
    <definedName name="RB298002002_08" localSheetId="2">#REF!</definedName>
    <definedName name="RB298002002_08">#REF!</definedName>
    <definedName name="RB298002002_09" localSheetId="2">#REF!</definedName>
    <definedName name="RB298002002_09">#REF!</definedName>
    <definedName name="RB298002002_10" localSheetId="2">#REF!</definedName>
    <definedName name="RB298002002_10">#REF!</definedName>
    <definedName name="RB298002002_11" localSheetId="2">#REF!</definedName>
    <definedName name="RB298002002_11">#REF!</definedName>
    <definedName name="RB298002002_12" localSheetId="2">#REF!</definedName>
    <definedName name="RB298002002_12">#REF!</definedName>
    <definedName name="RB298002003_01" localSheetId="2">#REF!</definedName>
    <definedName name="RB298002003_01">#REF!</definedName>
    <definedName name="RB298002003_02" localSheetId="2">#REF!</definedName>
    <definedName name="RB298002003_02">#REF!</definedName>
    <definedName name="RB298002003_03" localSheetId="2">#REF!</definedName>
    <definedName name="RB298002003_03">#REF!</definedName>
    <definedName name="RB298002003_04" localSheetId="2">#REF!</definedName>
    <definedName name="RB298002003_04">#REF!</definedName>
    <definedName name="RB298002009_01" localSheetId="2">#REF!</definedName>
    <definedName name="RB298002009_01">#REF!</definedName>
    <definedName name="RB298012003_05" localSheetId="2">#REF!</definedName>
    <definedName name="RB298012003_05">#REF!</definedName>
    <definedName name="RB298012003_06" localSheetId="2">#REF!</definedName>
    <definedName name="RB298012003_06">#REF!</definedName>
    <definedName name="RB298012003_07" localSheetId="2">#REF!</definedName>
    <definedName name="RB298012003_07">#REF!</definedName>
    <definedName name="RB298012003_08" localSheetId="2">#REF!</definedName>
    <definedName name="RB298012003_08">#REF!</definedName>
    <definedName name="RB298012003_09" localSheetId="2">#REF!</definedName>
    <definedName name="RB298012003_09">#REF!</definedName>
    <definedName name="RB298012003_10" localSheetId="2">#REF!</definedName>
    <definedName name="RB298012003_10">#REF!</definedName>
    <definedName name="RB298012003_11" localSheetId="2">#REF!</definedName>
    <definedName name="RB298012003_11">#REF!</definedName>
    <definedName name="RB298012003_12" localSheetId="2">#REF!</definedName>
    <definedName name="RB298012003_12">#REF!</definedName>
    <definedName name="RB298012004_01" localSheetId="2">#REF!</definedName>
    <definedName name="RB298012004_01">#REF!</definedName>
    <definedName name="RB298012004_02" localSheetId="2">#REF!</definedName>
    <definedName name="RB298012004_02">#REF!</definedName>
    <definedName name="RB298012004_03" localSheetId="2">#REF!</definedName>
    <definedName name="RB298012004_03">#REF!</definedName>
    <definedName name="RB298012004_04" localSheetId="2">#REF!</definedName>
    <definedName name="RB298012004_04">#REF!</definedName>
    <definedName name="RB298012004_05" localSheetId="2">#REF!</definedName>
    <definedName name="RB298012004_05">#REF!</definedName>
    <definedName name="RB298012004_06" localSheetId="2">#REF!</definedName>
    <definedName name="RB298012004_06">#REF!</definedName>
    <definedName name="RB298012004_07" localSheetId="2">#REF!</definedName>
    <definedName name="RB298012004_07">#REF!</definedName>
    <definedName name="RB298012004_08" localSheetId="2">#REF!</definedName>
    <definedName name="RB298012004_08">#REF!</definedName>
    <definedName name="RB298012004_09" localSheetId="2">#REF!</definedName>
    <definedName name="RB298012004_09">#REF!</definedName>
    <definedName name="RB298012004_10" localSheetId="2">#REF!</definedName>
    <definedName name="RB298012004_10">#REF!</definedName>
    <definedName name="RB298012004_11" localSheetId="2">#REF!</definedName>
    <definedName name="RB298012004_11">#REF!</definedName>
    <definedName name="RB298012004_12" localSheetId="2">#REF!</definedName>
    <definedName name="RB298012004_12">#REF!</definedName>
    <definedName name="RB298022003_05" localSheetId="2">#REF!</definedName>
    <definedName name="RB298022003_05">#REF!</definedName>
    <definedName name="RB298032002_01" localSheetId="2">#REF!</definedName>
    <definedName name="RB298032002_01">#REF!</definedName>
    <definedName name="RB298032002_02" localSheetId="2">#REF!</definedName>
    <definedName name="RB298032002_02">#REF!</definedName>
    <definedName name="RB298032002_03" localSheetId="2">#REF!</definedName>
    <definedName name="RB298032002_03">#REF!</definedName>
    <definedName name="RB298032002_04" localSheetId="2">#REF!</definedName>
    <definedName name="RB298032002_04">#REF!</definedName>
    <definedName name="RB298032002_05" localSheetId="2">#REF!</definedName>
    <definedName name="RB298032002_05">#REF!</definedName>
    <definedName name="RB298032002_06" localSheetId="2">#REF!</definedName>
    <definedName name="RB298032002_06">#REF!</definedName>
    <definedName name="RB298032002_07" localSheetId="2">#REF!</definedName>
    <definedName name="RB298032002_07">#REF!</definedName>
    <definedName name="RB298032002_08" localSheetId="2">#REF!</definedName>
    <definedName name="RB298032002_08">#REF!</definedName>
    <definedName name="RB298032002_09" localSheetId="2">#REF!</definedName>
    <definedName name="RB298032002_09">#REF!</definedName>
    <definedName name="RB298032002_10" localSheetId="2">#REF!</definedName>
    <definedName name="RB298032002_10">#REF!</definedName>
    <definedName name="RB298032002_11" localSheetId="2">#REF!</definedName>
    <definedName name="RB298032002_11">#REF!</definedName>
    <definedName name="RB298032002_12" localSheetId="2">#REF!</definedName>
    <definedName name="RB298032002_12">#REF!</definedName>
    <definedName name="RB298032003_01" localSheetId="2">#REF!</definedName>
    <definedName name="RB298032003_01">#REF!</definedName>
    <definedName name="RB298032003_02" localSheetId="2">#REF!</definedName>
    <definedName name="RB298032003_02">#REF!</definedName>
    <definedName name="RB298032003_03" localSheetId="2">#REF!</definedName>
    <definedName name="RB298032003_03">#REF!</definedName>
    <definedName name="RB298032003_04" localSheetId="2">#REF!</definedName>
    <definedName name="RB298032003_04">#REF!</definedName>
    <definedName name="RB298032003_05" localSheetId="2">#REF!</definedName>
    <definedName name="RB298032003_05">#REF!</definedName>
    <definedName name="RB298032003_06" localSheetId="2">#REF!</definedName>
    <definedName name="RB298032003_06">#REF!</definedName>
    <definedName name="RB298032003_07" localSheetId="2">#REF!</definedName>
    <definedName name="RB298032003_07">#REF!</definedName>
    <definedName name="RB298032003_08" localSheetId="2">#REF!</definedName>
    <definedName name="RB298032003_08">#REF!</definedName>
    <definedName name="RB298032003_09" localSheetId="2">#REF!</definedName>
    <definedName name="RB298032003_09">#REF!</definedName>
    <definedName name="RB298032003_10" localSheetId="2">#REF!</definedName>
    <definedName name="RB298032003_10">#REF!</definedName>
    <definedName name="RB298032003_11" localSheetId="2">#REF!</definedName>
    <definedName name="RB298032003_11">#REF!</definedName>
    <definedName name="RB298032003_12" localSheetId="2">#REF!</definedName>
    <definedName name="RB298032003_12">#REF!</definedName>
    <definedName name="RB298032004_01" localSheetId="2">#REF!</definedName>
    <definedName name="RB298032004_01">#REF!</definedName>
    <definedName name="RB298032004_02" localSheetId="2">#REF!</definedName>
    <definedName name="RB298032004_02">#REF!</definedName>
    <definedName name="RB298032004_03" localSheetId="2">#REF!</definedName>
    <definedName name="RB298032004_03">#REF!</definedName>
    <definedName name="RB298032004_04" localSheetId="2">#REF!</definedName>
    <definedName name="RB298032004_04">#REF!</definedName>
    <definedName name="RB298032004_05" localSheetId="2">#REF!</definedName>
    <definedName name="RB298032004_05">#REF!</definedName>
    <definedName name="RB298032004_06" localSheetId="2">#REF!</definedName>
    <definedName name="RB298032004_06">#REF!</definedName>
    <definedName name="RB298032004_07" localSheetId="2">#REF!</definedName>
    <definedName name="RB298032004_07">#REF!</definedName>
    <definedName name="RB298032004_08" localSheetId="2">#REF!</definedName>
    <definedName name="RB298032004_08">#REF!</definedName>
    <definedName name="RB298032004_09" localSheetId="2">#REF!</definedName>
    <definedName name="RB298032004_09">#REF!</definedName>
    <definedName name="RB298032004_10" localSheetId="2">#REF!</definedName>
    <definedName name="RB298032004_10">#REF!</definedName>
    <definedName name="RB298032004_11" localSheetId="2">#REF!</definedName>
    <definedName name="RB298032004_11">#REF!</definedName>
    <definedName name="RB298032004_12" localSheetId="2">#REF!</definedName>
    <definedName name="RB298032004_12">#REF!</definedName>
    <definedName name="RB298042002_01" localSheetId="2">#REF!</definedName>
    <definedName name="RB298042002_01">#REF!</definedName>
    <definedName name="RB298042002_02" localSheetId="2">#REF!</definedName>
    <definedName name="RB298042002_02">#REF!</definedName>
    <definedName name="RB298042002_03" localSheetId="2">#REF!</definedName>
    <definedName name="RB298042002_03">#REF!</definedName>
    <definedName name="RB298042002_04" localSheetId="2">#REF!</definedName>
    <definedName name="RB298042002_04">#REF!</definedName>
    <definedName name="RB298042002_05" localSheetId="2">#REF!</definedName>
    <definedName name="RB298042002_05">#REF!</definedName>
    <definedName name="RB298042002_06" localSheetId="2">#REF!</definedName>
    <definedName name="RB298042002_06">#REF!</definedName>
    <definedName name="RB298042002_07" localSheetId="2">#REF!</definedName>
    <definedName name="RB298042002_07">#REF!</definedName>
    <definedName name="RB298042002_08" localSheetId="2">#REF!</definedName>
    <definedName name="RB298042002_08">#REF!</definedName>
    <definedName name="RB298042002_09" localSheetId="2">#REF!</definedName>
    <definedName name="RB298042002_09">#REF!</definedName>
    <definedName name="RB298042002_10" localSheetId="2">#REF!</definedName>
    <definedName name="RB298042002_10">#REF!</definedName>
    <definedName name="RB298042002_11" localSheetId="2">#REF!</definedName>
    <definedName name="RB298042002_11">#REF!</definedName>
    <definedName name="RB298042002_12" localSheetId="2">#REF!</definedName>
    <definedName name="RB298042002_12">#REF!</definedName>
    <definedName name="RB298042003_01" localSheetId="2">#REF!</definedName>
    <definedName name="RB298042003_01">#REF!</definedName>
    <definedName name="RB298042003_02" localSheetId="2">#REF!</definedName>
    <definedName name="RB298042003_02">#REF!</definedName>
    <definedName name="RB298042003_05" localSheetId="2">#REF!</definedName>
    <definedName name="RB298042003_05">#REF!</definedName>
    <definedName name="RB298042003_07" localSheetId="2">#REF!</definedName>
    <definedName name="RB298042003_07">#REF!</definedName>
    <definedName name="RB298042003_11" localSheetId="2">#REF!</definedName>
    <definedName name="RB298042003_11">#REF!</definedName>
    <definedName name="RB298042004_01" localSheetId="2">#REF!</definedName>
    <definedName name="RB298042004_01">#REF!</definedName>
    <definedName name="RB298042004_02" localSheetId="2">#REF!</definedName>
    <definedName name="RB298042004_02">#REF!</definedName>
    <definedName name="RB298042004_07" localSheetId="2">#REF!</definedName>
    <definedName name="RB298042004_07">#REF!</definedName>
    <definedName name="RB298042004_09" localSheetId="2">#REF!</definedName>
    <definedName name="RB298042004_09">#REF!</definedName>
    <definedName name="RB298042004_11" localSheetId="2">#REF!</definedName>
    <definedName name="RB298042004_11">#REF!</definedName>
    <definedName name="Reason_C" localSheetId="2">#REF!</definedName>
    <definedName name="Reason_C">#REF!</definedName>
    <definedName name="Reason_RS" localSheetId="2">#REF!</definedName>
    <definedName name="Reason_RS">#REF!</definedName>
    <definedName name="Reason_S">[16]Database!#REF!</definedName>
    <definedName name="Reason_T" localSheetId="7">#REF!</definedName>
    <definedName name="Reason_T" localSheetId="11">#REF!</definedName>
    <definedName name="Reason_T" localSheetId="6">#REF!</definedName>
    <definedName name="Reason_T" localSheetId="5">#REF!</definedName>
    <definedName name="Reason_T" localSheetId="2">#REF!</definedName>
    <definedName name="Reason_T" localSheetId="4">#REF!</definedName>
    <definedName name="Reason_T" localSheetId="10">#REF!</definedName>
    <definedName name="Reason_T" localSheetId="9">#REF!</definedName>
    <definedName name="Reason_T" localSheetId="8">#REF!</definedName>
    <definedName name="Reason_T">#REF!</definedName>
    <definedName name="reclassDiff" localSheetId="7">#REF!</definedName>
    <definedName name="reclassDiff" localSheetId="11">#REF!</definedName>
    <definedName name="reclassDiff" localSheetId="6">#REF!</definedName>
    <definedName name="reclassDiff" localSheetId="5">#REF!</definedName>
    <definedName name="reclassDiff" localSheetId="2">#REF!</definedName>
    <definedName name="reclassDiff" localSheetId="4">#REF!</definedName>
    <definedName name="reclassDiff" localSheetId="10">#REF!</definedName>
    <definedName name="reclassDiff" localSheetId="9">#REF!</definedName>
    <definedName name="reclassDiff" localSheetId="8">#REF!</definedName>
    <definedName name="reclassDiff">#REF!</definedName>
    <definedName name="Recon_code_C" localSheetId="7">#REF!</definedName>
    <definedName name="Recon_code_C" localSheetId="11">#REF!</definedName>
    <definedName name="Recon_code_C" localSheetId="6">#REF!</definedName>
    <definedName name="Recon_code_C" localSheetId="5">#REF!</definedName>
    <definedName name="Recon_code_C" localSheetId="2">#REF!</definedName>
    <definedName name="Recon_code_C" localSheetId="4">#REF!</definedName>
    <definedName name="Recon_code_C" localSheetId="10">#REF!</definedName>
    <definedName name="Recon_code_C" localSheetId="9">#REF!</definedName>
    <definedName name="Recon_code_C" localSheetId="8">#REF!</definedName>
    <definedName name="Recon_code_C">#REF!</definedName>
    <definedName name="Recon_code_RS" localSheetId="2">#REF!</definedName>
    <definedName name="Recon_code_RS">#REF!</definedName>
    <definedName name="Recon_code_S">[16]Database!#REF!</definedName>
    <definedName name="Recon_code_T" localSheetId="7">#REF!</definedName>
    <definedName name="Recon_code_T" localSheetId="11">#REF!</definedName>
    <definedName name="Recon_code_T" localSheetId="6">#REF!</definedName>
    <definedName name="Recon_code_T" localSheetId="5">#REF!</definedName>
    <definedName name="Recon_code_T" localSheetId="2">#REF!</definedName>
    <definedName name="Recon_code_T" localSheetId="4">#REF!</definedName>
    <definedName name="Recon_code_T" localSheetId="10">#REF!</definedName>
    <definedName name="Recon_code_T" localSheetId="9">#REF!</definedName>
    <definedName name="Recon_code_T" localSheetId="8">#REF!</definedName>
    <definedName name="Recon_code_T">#REF!</definedName>
    <definedName name="_xlnm.Recorder" localSheetId="7">#REF!</definedName>
    <definedName name="_xlnm.Recorder" localSheetId="11">#REF!</definedName>
    <definedName name="_xlnm.Recorder" localSheetId="6">#REF!</definedName>
    <definedName name="_xlnm.Recorder" localSheetId="5">#REF!</definedName>
    <definedName name="_xlnm.Recorder" localSheetId="2">#REF!</definedName>
    <definedName name="_xlnm.Recorder" localSheetId="4">#REF!</definedName>
    <definedName name="_xlnm.Recorder" localSheetId="10">#REF!</definedName>
    <definedName name="_xlnm.Recorder" localSheetId="9">#REF!</definedName>
    <definedName name="_xlnm.Recorder" localSheetId="8">#REF!</definedName>
    <definedName name="_xlnm.Recorder">#REF!</definedName>
    <definedName name="REDEMPTION_AMT" localSheetId="7">#REF!</definedName>
    <definedName name="REDEMPTION_AMT" localSheetId="11">#REF!</definedName>
    <definedName name="REDEMPTION_AMT" localSheetId="6">#REF!</definedName>
    <definedName name="REDEMPTION_AMT" localSheetId="5">#REF!</definedName>
    <definedName name="REDEMPTION_AMT" localSheetId="2">#REF!</definedName>
    <definedName name="REDEMPTION_AMT" localSheetId="4">#REF!</definedName>
    <definedName name="REDEMPTION_AMT" localSheetId="10">#REF!</definedName>
    <definedName name="REDEMPTION_AMT" localSheetId="9">#REF!</definedName>
    <definedName name="REDEMPTION_AMT" localSheetId="8">#REF!</definedName>
    <definedName name="REDEMPTION_AMT">#REF!</definedName>
    <definedName name="REFI02" localSheetId="2">#REF!</definedName>
    <definedName name="REFI02">#REF!</definedName>
    <definedName name="REFI03" localSheetId="2">#REF!</definedName>
    <definedName name="REFI03">#REF!</definedName>
    <definedName name="REFI04" localSheetId="2">#REF!</definedName>
    <definedName name="REFI04">#REF!</definedName>
    <definedName name="REFI05" localSheetId="2">#REF!</definedName>
    <definedName name="REFI05">#REF!</definedName>
    <definedName name="REFI06" localSheetId="2">#REF!</definedName>
    <definedName name="REFI06">#REF!</definedName>
    <definedName name="REGION02" localSheetId="2">#REF!</definedName>
    <definedName name="REGION02">#REF!</definedName>
    <definedName name="REGION03" localSheetId="2">#REF!</definedName>
    <definedName name="REGION03">#REF!</definedName>
    <definedName name="REGION04" localSheetId="2">#REF!</definedName>
    <definedName name="REGION04">#REF!</definedName>
    <definedName name="REGION05" localSheetId="2">#REF!</definedName>
    <definedName name="REGION05">#REF!</definedName>
    <definedName name="REGION06" localSheetId="2">#REF!</definedName>
    <definedName name="REGION06">#REF!</definedName>
    <definedName name="REGIONLTV02" localSheetId="2">#REF!</definedName>
    <definedName name="REGIONLTV02">#REF!</definedName>
    <definedName name="REGIONLTV03" localSheetId="2">#REF!</definedName>
    <definedName name="REGIONLTV03">#REF!</definedName>
    <definedName name="REGIONLTV04" localSheetId="2">#REF!</definedName>
    <definedName name="REGIONLTV04">#REF!</definedName>
    <definedName name="REGIONLTV05" localSheetId="2">#REF!</definedName>
    <definedName name="REGIONLTV05">#REF!</definedName>
    <definedName name="REGIONLTV06" localSheetId="2">#REF!</definedName>
    <definedName name="REGIONLTV06">#REF!</definedName>
    <definedName name="REGIONMTMLEV04" localSheetId="2">#REF!</definedName>
    <definedName name="REGIONMTMLEV04">#REF!</definedName>
    <definedName name="REGIONMTMLTV02" localSheetId="2">#REF!</definedName>
    <definedName name="REGIONMTMLTV02">#REF!</definedName>
    <definedName name="REGIONMTMLTV03" localSheetId="2">#REF!</definedName>
    <definedName name="REGIONMTMLTV03">#REF!</definedName>
    <definedName name="REGIONMTMLTV05" localSheetId="2">#REF!</definedName>
    <definedName name="REGIONMTMLTV05">#REF!</definedName>
    <definedName name="REGIONMTMLTV06" localSheetId="2">#REF!</definedName>
    <definedName name="REGIONMTMLTV06">#REF!</definedName>
    <definedName name="REMAINING_TERM" localSheetId="2">#REF!</definedName>
    <definedName name="REMAINING_TERM">#REF!</definedName>
    <definedName name="repay" localSheetId="2">#REF!</definedName>
    <definedName name="repay">#REF!</definedName>
    <definedName name="repay113020">'[23]SQL  and Results'!$B$49</definedName>
    <definedName name="repline_data" localSheetId="7">#REF!</definedName>
    <definedName name="repline_data" localSheetId="11">#REF!</definedName>
    <definedName name="repline_data" localSheetId="6">#REF!</definedName>
    <definedName name="repline_data" localSheetId="5">#REF!</definedName>
    <definedName name="repline_data" localSheetId="2">#REF!</definedName>
    <definedName name="repline_data" localSheetId="4">#REF!</definedName>
    <definedName name="repline_data" localSheetId="10">#REF!</definedName>
    <definedName name="repline_data" localSheetId="9">#REF!</definedName>
    <definedName name="repline_data" localSheetId="8">#REF!</definedName>
    <definedName name="repline_data">#REF!</definedName>
    <definedName name="Report_Line_Item_Name" localSheetId="7">#REF!</definedName>
    <definedName name="Report_Line_Item_Name" localSheetId="11">#REF!</definedName>
    <definedName name="Report_Line_Item_Name" localSheetId="6">#REF!</definedName>
    <definedName name="Report_Line_Item_Name" localSheetId="5">#REF!</definedName>
    <definedName name="Report_Line_Item_Name" localSheetId="2">#REF!</definedName>
    <definedName name="Report_Line_Item_Name" localSheetId="4">#REF!</definedName>
    <definedName name="Report_Line_Item_Name" localSheetId="10">#REF!</definedName>
    <definedName name="Report_Line_Item_Name" localSheetId="9">#REF!</definedName>
    <definedName name="Report_Line_Item_Name" localSheetId="8">#REF!</definedName>
    <definedName name="Report_Line_Item_Name">#REF!</definedName>
    <definedName name="Report_Name" localSheetId="7">#REF!</definedName>
    <definedName name="Report_Name" localSheetId="11">#REF!</definedName>
    <definedName name="Report_Name" localSheetId="6">#REF!</definedName>
    <definedName name="Report_Name" localSheetId="5">#REF!</definedName>
    <definedName name="Report_Name" localSheetId="2">#REF!</definedName>
    <definedName name="Report_Name" localSheetId="4">#REF!</definedName>
    <definedName name="Report_Name" localSheetId="10">#REF!</definedName>
    <definedName name="Report_Name" localSheetId="9">#REF!</definedName>
    <definedName name="Report_Name" localSheetId="8">#REF!</definedName>
    <definedName name="Report_Name">#REF!</definedName>
    <definedName name="Report_No" localSheetId="2">#REF!</definedName>
    <definedName name="Report_No">#REF!</definedName>
    <definedName name="Report_Period" localSheetId="2">#REF!</definedName>
    <definedName name="Report_Period">#REF!</definedName>
    <definedName name="Report_Reference" localSheetId="2">#REF!</definedName>
    <definedName name="Report_Reference">#REF!</definedName>
    <definedName name="ReportVersion" localSheetId="2">#REF!</definedName>
    <definedName name="ReportVersion">#REF!</definedName>
    <definedName name="RESEC_PER_ID">'[60]master input'!$B$1</definedName>
    <definedName name="RFDWLoad" localSheetId="7">#REF!</definedName>
    <definedName name="RFDWLoad" localSheetId="11">#REF!</definedName>
    <definedName name="RFDWLoad" localSheetId="6">#REF!</definedName>
    <definedName name="RFDWLoad" localSheetId="5">#REF!</definedName>
    <definedName name="RFDWLoad" localSheetId="2">#REF!</definedName>
    <definedName name="RFDWLoad" localSheetId="4">#REF!</definedName>
    <definedName name="RFDWLoad" localSheetId="10">#REF!</definedName>
    <definedName name="RFDWLoad" localSheetId="9">#REF!</definedName>
    <definedName name="RFDWLoad" localSheetId="8">#REF!</definedName>
    <definedName name="RFDWLoad">#REF!</definedName>
    <definedName name="rfv" localSheetId="7">#REF!</definedName>
    <definedName name="rfv" localSheetId="11">#REF!</definedName>
    <definedName name="rfv" localSheetId="6">#REF!</definedName>
    <definedName name="rfv" localSheetId="5">#REF!</definedName>
    <definedName name="rfv" localSheetId="2">#REF!</definedName>
    <definedName name="rfv" localSheetId="4">#REF!</definedName>
    <definedName name="rfv" localSheetId="10">#REF!</definedName>
    <definedName name="rfv" localSheetId="9">#REF!</definedName>
    <definedName name="rfv" localSheetId="8">#REF!</definedName>
    <definedName name="rfv">#REF!</definedName>
    <definedName name="RID" localSheetId="7">#REF!</definedName>
    <definedName name="RID" localSheetId="11">#REF!</definedName>
    <definedName name="RID" localSheetId="6">#REF!</definedName>
    <definedName name="RID" localSheetId="5">#REF!</definedName>
    <definedName name="RID" localSheetId="2">#REF!</definedName>
    <definedName name="RID" localSheetId="4">#REF!</definedName>
    <definedName name="RID" localSheetId="10">#REF!</definedName>
    <definedName name="RID" localSheetId="9">#REF!</definedName>
    <definedName name="RID" localSheetId="8">#REF!</definedName>
    <definedName name="RID">#REF!</definedName>
    <definedName name="RiskNeutralUPB" localSheetId="7">'[10]Risk-Neutral Pricing'!#REF!</definedName>
    <definedName name="RiskNeutralUPB" localSheetId="11">'[10]Risk-Neutral Pricing'!#REF!</definedName>
    <definedName name="RiskNeutralUPB" localSheetId="6">'[10]Risk-Neutral Pricing'!#REF!</definedName>
    <definedName name="RiskNeutralUPB" localSheetId="5">'[10]Risk-Neutral Pricing'!#REF!</definedName>
    <definedName name="RiskNeutralUPB" localSheetId="2">'[10]Risk-Neutral Pricing'!#REF!</definedName>
    <definedName name="RiskNeutralUPB" localSheetId="4">'[10]Risk-Neutral Pricing'!#REF!</definedName>
    <definedName name="RiskNeutralUPB" localSheetId="10">'[10]Risk-Neutral Pricing'!#REF!</definedName>
    <definedName name="RiskNeutralUPB" localSheetId="9">'[10]Risk-Neutral Pricing'!#REF!</definedName>
    <definedName name="RiskNeutralUPB" localSheetId="8">'[10]Risk-Neutral Pricing'!#REF!</definedName>
    <definedName name="RiskNeutralUPB">'[10]Risk-Neutral Pricing'!#REF!</definedName>
    <definedName name="RNDUSKeyStone" localSheetId="7">#REF!</definedName>
    <definedName name="RNDUSKeyStone" localSheetId="11">#REF!</definedName>
    <definedName name="RNDUSKeyStone" localSheetId="6">#REF!</definedName>
    <definedName name="RNDUSKeyStone" localSheetId="5">#REF!</definedName>
    <definedName name="RNDUSKeyStone" localSheetId="2">#REF!</definedName>
    <definedName name="RNDUSKeyStone" localSheetId="4">#REF!</definedName>
    <definedName name="RNDUSKeyStone" localSheetId="10">#REF!</definedName>
    <definedName name="RNDUSKeyStone" localSheetId="9">#REF!</definedName>
    <definedName name="RNDUSKeyStone" localSheetId="8">#REF!</definedName>
    <definedName name="RNDUSKeyStone">#REF!</definedName>
    <definedName name="rngDatabase" localSheetId="7">#REF!</definedName>
    <definedName name="rngDatabase" localSheetId="11">#REF!</definedName>
    <definedName name="rngDatabase" localSheetId="6">#REF!</definedName>
    <definedName name="rngDatabase" localSheetId="5">#REF!</definedName>
    <definedName name="rngDatabase" localSheetId="2">#REF!</definedName>
    <definedName name="rngDatabase" localSheetId="4">#REF!</definedName>
    <definedName name="rngDatabase" localSheetId="10">#REF!</definedName>
    <definedName name="rngDatabase" localSheetId="9">#REF!</definedName>
    <definedName name="rngDatabase" localSheetId="8">#REF!</definedName>
    <definedName name="rngDatabase">#REF!</definedName>
    <definedName name="rngFirstDataCell" localSheetId="7">#REF!</definedName>
    <definedName name="rngFirstDataCell" localSheetId="11">#REF!</definedName>
    <definedName name="rngFirstDataCell" localSheetId="6">#REF!</definedName>
    <definedName name="rngFirstDataCell" localSheetId="5">#REF!</definedName>
    <definedName name="rngFirstDataCell" localSheetId="2">#REF!</definedName>
    <definedName name="rngFirstDataCell" localSheetId="4">#REF!</definedName>
    <definedName name="rngFirstDataCell" localSheetId="10">#REF!</definedName>
    <definedName name="rngFirstDataCell" localSheetId="9">#REF!</definedName>
    <definedName name="rngFirstDataCell" localSheetId="8">#REF!</definedName>
    <definedName name="rngFirstDataCell">#REF!</definedName>
    <definedName name="rngRptDT" localSheetId="2">#REF!</definedName>
    <definedName name="rngRptDT">#REF!</definedName>
    <definedName name="RNTLKeyStone" localSheetId="2">#REF!</definedName>
    <definedName name="RNTLKeyStone">#REF!</definedName>
    <definedName name="RptABN" localSheetId="2">#REF!</definedName>
    <definedName name="RptABN">#REF!</definedName>
    <definedName name="RptAIG" localSheetId="2">#REF!</definedName>
    <definedName name="RptAIG">#REF!</definedName>
    <definedName name="RptBARC" localSheetId="2">#REF!</definedName>
    <definedName name="RptBARC">#REF!</definedName>
    <definedName name="RptBEAR" localSheetId="2">#REF!</definedName>
    <definedName name="RptBEAR">#REF!</definedName>
    <definedName name="RptBNP" localSheetId="2">#REF!</definedName>
    <definedName name="RptBNP">#REF!</definedName>
    <definedName name="RptBOA" localSheetId="2">#REF!</definedName>
    <definedName name="RptBOA">#REF!</definedName>
    <definedName name="RptBONY" localSheetId="2">#REF!</definedName>
    <definedName name="RptBONY">#REF!</definedName>
    <definedName name="RptCDC" localSheetId="2">#REF!</definedName>
    <definedName name="RptCDC">#REF!</definedName>
    <definedName name="RptCITI" localSheetId="2">#REF!</definedName>
    <definedName name="RptCITI">#REF!</definedName>
    <definedName name="RptCSFBI" localSheetId="2">#REF!</definedName>
    <definedName name="RptCSFBI">#REF!</definedName>
    <definedName name="RptCSFBL" localSheetId="2">#REF!</definedName>
    <definedName name="RptCSFBL">#REF!</definedName>
    <definedName name="RptDEUT" localSheetId="2">#REF!</definedName>
    <definedName name="RptDEUT">#REF!</definedName>
    <definedName name="RptFICC" localSheetId="2">#REF!</definedName>
    <definedName name="RptFICC">#REF!</definedName>
    <definedName name="RptFNMInv" localSheetId="2">#REF!</definedName>
    <definedName name="RptFNMInv">#REF!</definedName>
    <definedName name="RptGOLD" localSheetId="2">#REF!</definedName>
    <definedName name="RptGOLD">#REF!</definedName>
    <definedName name="RptGREEN" localSheetId="2">#REF!</definedName>
    <definedName name="RptGREEN">#REF!</definedName>
    <definedName name="RptHSBC" localSheetId="2">#REF!</definedName>
    <definedName name="RptHSBC">#REF!</definedName>
    <definedName name="RptIXIS" localSheetId="2">#REF!</definedName>
    <definedName name="RptIXIS">#REF!</definedName>
    <definedName name="RptJPMORG" localSheetId="2">#REF!</definedName>
    <definedName name="RptJPMORG">#REF!</definedName>
    <definedName name="RptLEHM" localSheetId="2">#REF!</definedName>
    <definedName name="RptLEHM">#REF!</definedName>
    <definedName name="RptMERR" localSheetId="2">#REF!</definedName>
    <definedName name="RptMERR">#REF!</definedName>
    <definedName name="RptMORGSTN" localSheetId="2">#REF!</definedName>
    <definedName name="RptMORGSTN">#REF!</definedName>
    <definedName name="RptNOMU" localSheetId="2">#REF!</definedName>
    <definedName name="RptNOMU">#REF!</definedName>
    <definedName name="RptRBOC" localSheetId="2">#REF!</definedName>
    <definedName name="RptRBOC">#REF!</definedName>
    <definedName name="RptRBOS" localSheetId="2">#REF!</definedName>
    <definedName name="RptRBOS">#REF!</definedName>
    <definedName name="RptUBS" localSheetId="2">#REF!</definedName>
    <definedName name="RptUBS">#REF!</definedName>
    <definedName name="RptWACH" localSheetId="2">#REF!</definedName>
    <definedName name="RptWACH">#REF!</definedName>
    <definedName name="rs_JV_Table">[39]Category_Table!$A$5:$D$15</definedName>
    <definedName name="RS_Owner" localSheetId="7">#REF!</definedName>
    <definedName name="RS_Owner" localSheetId="11">#REF!</definedName>
    <definedName name="RS_Owner" localSheetId="6">#REF!</definedName>
    <definedName name="RS_Owner" localSheetId="5">#REF!</definedName>
    <definedName name="RS_Owner" localSheetId="2">#REF!</definedName>
    <definedName name="RS_Owner" localSheetId="4">#REF!</definedName>
    <definedName name="RS_Owner" localSheetId="10">#REF!</definedName>
    <definedName name="RS_Owner" localSheetId="9">#REF!</definedName>
    <definedName name="RS_Owner" localSheetId="8">#REF!</definedName>
    <definedName name="RS_Owner">#REF!</definedName>
    <definedName name="RS2002012" localSheetId="7">#REF!</definedName>
    <definedName name="RS2002012" localSheetId="11">#REF!</definedName>
    <definedName name="RS2002012" localSheetId="6">#REF!</definedName>
    <definedName name="RS2002012" localSheetId="5">#REF!</definedName>
    <definedName name="RS2002012" localSheetId="2">#REF!</definedName>
    <definedName name="RS2002012" localSheetId="4">#REF!</definedName>
    <definedName name="RS2002012" localSheetId="10">#REF!</definedName>
    <definedName name="RS2002012" localSheetId="9">#REF!</definedName>
    <definedName name="RS2002012" localSheetId="8">#REF!</definedName>
    <definedName name="RS2002012">#REF!</definedName>
    <definedName name="RS29913_200201" localSheetId="7">#REF!</definedName>
    <definedName name="RS29913_200201" localSheetId="11">#REF!</definedName>
    <definedName name="RS29913_200201" localSheetId="6">#REF!</definedName>
    <definedName name="RS29913_200201" localSheetId="5">#REF!</definedName>
    <definedName name="RS29913_200201" localSheetId="2">#REF!</definedName>
    <definedName name="RS29913_200201" localSheetId="4">#REF!</definedName>
    <definedName name="RS29913_200201" localSheetId="10">#REF!</definedName>
    <definedName name="RS29913_200201" localSheetId="9">#REF!</definedName>
    <definedName name="RS29913_200201" localSheetId="8">#REF!</definedName>
    <definedName name="RS29913_200201">#REF!</definedName>
    <definedName name="RS29914_200201" localSheetId="2">#REF!</definedName>
    <definedName name="RS29914_200201">#REF!</definedName>
    <definedName name="RS29914_200202" localSheetId="2">#REF!</definedName>
    <definedName name="RS29914_200202">#REF!</definedName>
    <definedName name="RS29915_200201" localSheetId="2">#REF!</definedName>
    <definedName name="RS29915_200201">#REF!</definedName>
    <definedName name="RS29916_200201" localSheetId="2">#REF!</definedName>
    <definedName name="RS29916_200201">#REF!</definedName>
    <definedName name="Run10KeyStone" localSheetId="2">#REF!</definedName>
    <definedName name="Run10KeyStone">#REF!</definedName>
    <definedName name="Run11KeyStone" localSheetId="2">#REF!</definedName>
    <definedName name="Run11KeyStone">#REF!</definedName>
    <definedName name="Run12KeyStone" localSheetId="2">#REF!</definedName>
    <definedName name="Run12KeyStone">#REF!</definedName>
    <definedName name="Run2KeyStone" localSheetId="2">#REF!</definedName>
    <definedName name="Run2KeyStone">#REF!</definedName>
    <definedName name="Run2KeyStone1" localSheetId="2">#REF!</definedName>
    <definedName name="Run2KeyStone1">#REF!</definedName>
    <definedName name="Run2KeyStone2" localSheetId="2">#REF!</definedName>
    <definedName name="Run2KeyStone2">#REF!</definedName>
    <definedName name="Run2KeyStone3" localSheetId="2">#REF!</definedName>
    <definedName name="Run2KeyStone3">#REF!</definedName>
    <definedName name="Run2KeyStone4" localSheetId="2">#REF!</definedName>
    <definedName name="Run2KeyStone4">#REF!</definedName>
    <definedName name="Run3KeyStone" localSheetId="2">#REF!</definedName>
    <definedName name="Run3KeyStone">#REF!</definedName>
    <definedName name="Run3KeyStone1" localSheetId="2">#REF!</definedName>
    <definedName name="Run3KeyStone1">#REF!</definedName>
    <definedName name="Run3KeyStone2" localSheetId="2">#REF!</definedName>
    <definedName name="Run3KeyStone2">#REF!</definedName>
    <definedName name="Run3KeyStone3" localSheetId="2">#REF!</definedName>
    <definedName name="Run3KeyStone3">#REF!</definedName>
    <definedName name="Run3KeyStone4" localSheetId="2">#REF!</definedName>
    <definedName name="Run3KeyStone4">#REF!</definedName>
    <definedName name="Run4KeyStone" localSheetId="2">#REF!</definedName>
    <definedName name="Run4KeyStone">#REF!</definedName>
    <definedName name="Run4KeyStone1" localSheetId="2">#REF!</definedName>
    <definedName name="Run4KeyStone1">#REF!</definedName>
    <definedName name="Run4KeyStone2" localSheetId="2">#REF!</definedName>
    <definedName name="Run4KeyStone2">#REF!</definedName>
    <definedName name="Run4KeyStone3" localSheetId="2">#REF!</definedName>
    <definedName name="Run4KeyStone3">#REF!</definedName>
    <definedName name="Run4KeyStone4" localSheetId="2">#REF!</definedName>
    <definedName name="Run4KeyStone4">#REF!</definedName>
    <definedName name="Run5KeyStone" localSheetId="2">#REF!</definedName>
    <definedName name="Run5KeyStone">#REF!</definedName>
    <definedName name="Run5KeyStone1" localSheetId="2">#REF!</definedName>
    <definedName name="Run5KeyStone1">#REF!</definedName>
    <definedName name="Run5KeyStone2" localSheetId="2">#REF!</definedName>
    <definedName name="Run5KeyStone2">#REF!</definedName>
    <definedName name="Run5KeyStone3" localSheetId="2">#REF!</definedName>
    <definedName name="Run5KeyStone3">#REF!</definedName>
    <definedName name="Run5KeyStone4" localSheetId="2">#REF!</definedName>
    <definedName name="Run5KeyStone4">#REF!</definedName>
    <definedName name="Run6KeyStone" localSheetId="2">#REF!</definedName>
    <definedName name="Run6KeyStone">#REF!</definedName>
    <definedName name="Run6KeyStone1" localSheetId="2">#REF!</definedName>
    <definedName name="Run6KeyStone1">#REF!</definedName>
    <definedName name="Run6KeyStone2" localSheetId="2">#REF!</definedName>
    <definedName name="Run6KeyStone2">#REF!</definedName>
    <definedName name="Run6KeyStone3" localSheetId="2">#REF!</definedName>
    <definedName name="Run6KeyStone3">#REF!</definedName>
    <definedName name="Run6KeyStone4" localSheetId="2">#REF!</definedName>
    <definedName name="Run6KeyStone4">#REF!</definedName>
    <definedName name="Run7KeyStone" localSheetId="2">#REF!</definedName>
    <definedName name="Run7KeyStone">#REF!</definedName>
    <definedName name="Run7KeyStone1" localSheetId="2">#REF!</definedName>
    <definedName name="Run7KeyStone1">#REF!</definedName>
    <definedName name="Run7KeyStone2" localSheetId="2">#REF!</definedName>
    <definedName name="Run7KeyStone2">#REF!</definedName>
    <definedName name="Run7KeyStone3" localSheetId="2">#REF!</definedName>
    <definedName name="Run7KeyStone3">#REF!</definedName>
    <definedName name="Run7KeyStone4" localSheetId="2">#REF!</definedName>
    <definedName name="Run7KeyStone4">#REF!</definedName>
    <definedName name="Run8KeyStone" localSheetId="2">#REF!</definedName>
    <definedName name="Run8KeyStone">#REF!</definedName>
    <definedName name="Run8KeyStone1" localSheetId="2">#REF!</definedName>
    <definedName name="Run8KeyStone1">#REF!</definedName>
    <definedName name="Run8KeyStone2" localSheetId="2">#REF!</definedName>
    <definedName name="Run8KeyStone2">#REF!</definedName>
    <definedName name="Run8KeyStone3" localSheetId="2">#REF!</definedName>
    <definedName name="Run8KeyStone3">#REF!</definedName>
    <definedName name="Run8KeyStone4" localSheetId="2">#REF!</definedName>
    <definedName name="Run8KeyStone4">#REF!</definedName>
    <definedName name="Run9KeyStone" localSheetId="2">#REF!</definedName>
    <definedName name="Run9KeyStone">#REF!</definedName>
    <definedName name="s" localSheetId="2">#REF!</definedName>
    <definedName name="s">#REF!</definedName>
    <definedName name="s_category" localSheetId="2">#REF!</definedName>
    <definedName name="s_category">#REF!</definedName>
    <definedName name="SAA" localSheetId="2">#REF!</definedName>
    <definedName name="SAA">#REF!</definedName>
    <definedName name="salesDiff" localSheetId="2">#REF!</definedName>
    <definedName name="salesDiff">#REF!</definedName>
    <definedName name="saWq" localSheetId="2">#REF!</definedName>
    <definedName name="saWq">#REF!</definedName>
    <definedName name="sawsq" localSheetId="2">#REF!</definedName>
    <definedName name="sawsq">#REF!</definedName>
    <definedName name="Scenerio_IDs" localSheetId="2">#REF!</definedName>
    <definedName name="Scenerio_IDs">#REF!</definedName>
    <definedName name="Sched_Pay" localSheetId="2">#REF!</definedName>
    <definedName name="Sched_Pay">#REF!</definedName>
    <definedName name="Scheduled_Extra_Payments" localSheetId="2">#REF!</definedName>
    <definedName name="Scheduled_Extra_Payments">#REF!</definedName>
    <definedName name="Scheduled_Interest_Rate" localSheetId="2">#REF!</definedName>
    <definedName name="Scheduled_Interest_Rate">#REF!</definedName>
    <definedName name="Scheduled_Monthly_Payment" localSheetId="2">#REF!</definedName>
    <definedName name="Scheduled_Monthly_Payment">#REF!</definedName>
    <definedName name="sdaW2q" localSheetId="2">#REF!</definedName>
    <definedName name="sdaW2q">#REF!</definedName>
    <definedName name="SDF" localSheetId="7" hidden="1">{"Acq input",#N/A,FALSE,"acq entry"}</definedName>
    <definedName name="SDF" localSheetId="11" hidden="1">{"Acq input",#N/A,FALSE,"acq entry"}</definedName>
    <definedName name="SDF" localSheetId="6" hidden="1">{"Acq input",#N/A,FALSE,"acq entry"}</definedName>
    <definedName name="SDF" localSheetId="5" hidden="1">{"Acq input",#N/A,FALSE,"acq entry"}</definedName>
    <definedName name="SDF" localSheetId="2" hidden="1">{"Acq input",#N/A,FALSE,"acq entry"}</definedName>
    <definedName name="SDF" localSheetId="4" hidden="1">{"Acq input",#N/A,FALSE,"acq entry"}</definedName>
    <definedName name="SDF" localSheetId="10" hidden="1">{"Acq input",#N/A,FALSE,"acq entry"}</definedName>
    <definedName name="SDF" localSheetId="9" hidden="1">{"Acq input",#N/A,FALSE,"acq entry"}</definedName>
    <definedName name="SDF" localSheetId="8" hidden="1">{"Acq input",#N/A,FALSE,"acq entry"}</definedName>
    <definedName name="SDF" hidden="1">{"Acq input",#N/A,FALSE,"acq entry"}</definedName>
    <definedName name="sdgsdfgsd">[1]rating!#REF!</definedName>
    <definedName name="SEC_Shelf_Expense_in_Bps" localSheetId="7">#REF!</definedName>
    <definedName name="SEC_Shelf_Expense_in_Bps" localSheetId="11">#REF!</definedName>
    <definedName name="SEC_Shelf_Expense_in_Bps" localSheetId="6">#REF!</definedName>
    <definedName name="SEC_Shelf_Expense_in_Bps" localSheetId="5">#REF!</definedName>
    <definedName name="SEC_Shelf_Expense_in_Bps" localSheetId="2">#REF!</definedName>
    <definedName name="SEC_Shelf_Expense_in_Bps" localSheetId="4">#REF!</definedName>
    <definedName name="SEC_Shelf_Expense_in_Bps" localSheetId="10">#REF!</definedName>
    <definedName name="SEC_Shelf_Expense_in_Bps" localSheetId="9">#REF!</definedName>
    <definedName name="SEC_Shelf_Expense_in_Bps" localSheetId="8">#REF!</definedName>
    <definedName name="SEC_Shelf_Expense_in_Bps">#REF!</definedName>
    <definedName name="section_list">[61]sectionlist!$B$1:$B$47</definedName>
    <definedName name="SECU_ACCT_TYP_CD">[41]SECU_ACCT_TYP_CD!$A$2:$A$19</definedName>
    <definedName name="SECU_ADJB_IND">[17]SECU_ADJB_IND!$A$2:$A$4</definedName>
    <definedName name="SECU_DB_CR_IND">[17]SECU_DB_CR_IND!$A$2:$A$4</definedName>
    <definedName name="SECU_SF_MF_CD">[17]SECU_SF_MF_CD!$A$2:$A$4</definedName>
    <definedName name="SECU_TYP_CD">[17]SECU_TYP_CD!$A$2:$A$18</definedName>
    <definedName name="seeme" localSheetId="7">#REF!</definedName>
    <definedName name="seeme" localSheetId="11">#REF!</definedName>
    <definedName name="seeme" localSheetId="6">#REF!</definedName>
    <definedName name="seeme" localSheetId="5">#REF!</definedName>
    <definedName name="seeme" localSheetId="2">#REF!</definedName>
    <definedName name="seeme" localSheetId="4">#REF!</definedName>
    <definedName name="seeme" localSheetId="10">#REF!</definedName>
    <definedName name="seeme" localSheetId="9">#REF!</definedName>
    <definedName name="seeme" localSheetId="8">#REF!</definedName>
    <definedName name="seeme">#REF!</definedName>
    <definedName name="Sept_2006" localSheetId="7">#REF!</definedName>
    <definedName name="Sept_2006" localSheetId="11">#REF!</definedName>
    <definedName name="Sept_2006" localSheetId="6">#REF!</definedName>
    <definedName name="Sept_2006" localSheetId="5">#REF!</definedName>
    <definedName name="Sept_2006" localSheetId="2">#REF!</definedName>
    <definedName name="Sept_2006" localSheetId="4">#REF!</definedName>
    <definedName name="Sept_2006" localSheetId="10">#REF!</definedName>
    <definedName name="Sept_2006" localSheetId="9">#REF!</definedName>
    <definedName name="Sept_2006" localSheetId="8">#REF!</definedName>
    <definedName name="Sept_2006">#REF!</definedName>
    <definedName name="September" localSheetId="2">#REF!</definedName>
    <definedName name="September">#REF!</definedName>
    <definedName name="Seq" localSheetId="2">#REF!</definedName>
    <definedName name="Seq">#REF!</definedName>
    <definedName name="Servicer">'[13]Servicer Rating'!$A$4:$A$51</definedName>
    <definedName name="SET_UP_PAYABLE_022004">[26]database_Table_9!#REF!</definedName>
    <definedName name="settleCash">'[52]I - Cash Settlement'!$C$4:$Q$26</definedName>
    <definedName name="Settlement_Date" localSheetId="7">#REF!</definedName>
    <definedName name="Settlement_Date" localSheetId="11">#REF!</definedName>
    <definedName name="Settlement_Date" localSheetId="6">#REF!</definedName>
    <definedName name="Settlement_Date" localSheetId="5">#REF!</definedName>
    <definedName name="Settlement_Date" localSheetId="2">#REF!</definedName>
    <definedName name="Settlement_Date" localSheetId="4">#REF!</definedName>
    <definedName name="Settlement_Date" localSheetId="10">#REF!</definedName>
    <definedName name="Settlement_Date" localSheetId="9">#REF!</definedName>
    <definedName name="Settlement_Date" localSheetId="8">#REF!</definedName>
    <definedName name="Settlement_Date">#REF!</definedName>
    <definedName name="SFD" localSheetId="7">#REF!</definedName>
    <definedName name="SFD" localSheetId="11">#REF!</definedName>
    <definedName name="SFD" localSheetId="6">#REF!</definedName>
    <definedName name="SFD" localSheetId="5">#REF!</definedName>
    <definedName name="SFD" localSheetId="2">#REF!</definedName>
    <definedName name="SFD" localSheetId="4">#REF!</definedName>
    <definedName name="SFD" localSheetId="10">#REF!</definedName>
    <definedName name="SFD" localSheetId="9">#REF!</definedName>
    <definedName name="SFD" localSheetId="8">#REF!</definedName>
    <definedName name="SFD">#REF!</definedName>
    <definedName name="sfdvcx" localSheetId="7">[1]data!#REF!</definedName>
    <definedName name="sfdvcx" localSheetId="11">[1]data!#REF!</definedName>
    <definedName name="sfdvcx" localSheetId="6">[1]data!#REF!</definedName>
    <definedName name="sfdvcx" localSheetId="5">[1]data!#REF!</definedName>
    <definedName name="sfdvcx" localSheetId="2">[1]data!#REF!</definedName>
    <definedName name="sfdvcx" localSheetId="4">[1]data!#REF!</definedName>
    <definedName name="sfdvcx" localSheetId="10">[1]data!#REF!</definedName>
    <definedName name="sfdvcx" localSheetId="9">[1]data!#REF!</definedName>
    <definedName name="sfdvcx" localSheetId="8">[1]data!#REF!</definedName>
    <definedName name="sfdvcx">[1]data!#REF!</definedName>
    <definedName name="SFV" localSheetId="7">#REF!</definedName>
    <definedName name="SFV" localSheetId="11">#REF!</definedName>
    <definedName name="SFV" localSheetId="6">#REF!</definedName>
    <definedName name="SFV" localSheetId="5">#REF!</definedName>
    <definedName name="SFV" localSheetId="2">#REF!</definedName>
    <definedName name="SFV" localSheetId="4">#REF!</definedName>
    <definedName name="SFV" localSheetId="10">#REF!</definedName>
    <definedName name="SFV" localSheetId="9">#REF!</definedName>
    <definedName name="SFV" localSheetId="8">#REF!</definedName>
    <definedName name="SFV">#REF!</definedName>
    <definedName name="ShockDown">'[27]On Balance Sheet'!$M$1:$M$65536</definedName>
    <definedName name="Shocks">[62]Shocks!$A$1:$I$65536</definedName>
    <definedName name="ShockUp">'[27]On Balance Sheet'!$L$1:$L$65536</definedName>
    <definedName name="Show_All" localSheetId="7">#REF!</definedName>
    <definedName name="Show_All" localSheetId="11">#REF!</definedName>
    <definedName name="Show_All" localSheetId="6">#REF!</definedName>
    <definedName name="Show_All" localSheetId="5">#REF!</definedName>
    <definedName name="Show_All" localSheetId="2">#REF!</definedName>
    <definedName name="Show_All" localSheetId="4">#REF!</definedName>
    <definedName name="Show_All" localSheetId="10">#REF!</definedName>
    <definedName name="Show_All" localSheetId="9">#REF!</definedName>
    <definedName name="Show_All" localSheetId="8">#REF!</definedName>
    <definedName name="Show_All">#REF!</definedName>
    <definedName name="Show_all1" localSheetId="7">#REF!</definedName>
    <definedName name="Show_all1" localSheetId="11">#REF!</definedName>
    <definedName name="Show_all1" localSheetId="6">#REF!</definedName>
    <definedName name="Show_all1" localSheetId="5">#REF!</definedName>
    <definedName name="Show_all1" localSheetId="2">#REF!</definedName>
    <definedName name="Show_all1" localSheetId="4">#REF!</definedName>
    <definedName name="Show_all1" localSheetId="10">#REF!</definedName>
    <definedName name="Show_all1" localSheetId="9">#REF!</definedName>
    <definedName name="Show_all1" localSheetId="8">#REF!</definedName>
    <definedName name="Show_all1">#REF!</definedName>
    <definedName name="sl_200012" localSheetId="7">#REF!</definedName>
    <definedName name="sl_200012" localSheetId="11">#REF!</definedName>
    <definedName name="sl_200012" localSheetId="6">#REF!</definedName>
    <definedName name="sl_200012" localSheetId="5">#REF!</definedName>
    <definedName name="sl_200012" localSheetId="2">#REF!</definedName>
    <definedName name="sl_200012" localSheetId="4">#REF!</definedName>
    <definedName name="sl_200012" localSheetId="10">#REF!</definedName>
    <definedName name="sl_200012" localSheetId="9">#REF!</definedName>
    <definedName name="sl_200012" localSheetId="8">#REF!</definedName>
    <definedName name="sl_200012">#REF!</definedName>
    <definedName name="sl_200304" localSheetId="2">#REF!</definedName>
    <definedName name="sl_200304">#REF!</definedName>
    <definedName name="sl_200412" localSheetId="2">#REF!</definedName>
    <definedName name="sl_200412">#REF!</definedName>
    <definedName name="SL_ACCOUNTS">[63]SubledgerAccounts!$A$2:$E$638</definedName>
    <definedName name="SL_NEW_2">[12]Schedule_III.E!$Q$3:$R$50</definedName>
    <definedName name="SLN" localSheetId="7">#REF!</definedName>
    <definedName name="SLN" localSheetId="11">#REF!</definedName>
    <definedName name="SLN" localSheetId="6">#REF!</definedName>
    <definedName name="SLN" localSheetId="5">#REF!</definedName>
    <definedName name="SLN" localSheetId="2">#REF!</definedName>
    <definedName name="SLN" localSheetId="4">#REF!</definedName>
    <definedName name="SLN" localSheetId="10">#REF!</definedName>
    <definedName name="SLN" localSheetId="9">#REF!</definedName>
    <definedName name="SLN" localSheetId="8">#REF!</definedName>
    <definedName name="SLN">#REF!</definedName>
    <definedName name="solver_adj" localSheetId="7" hidden="1">#REF!</definedName>
    <definedName name="solver_adj" localSheetId="11" hidden="1">#REF!</definedName>
    <definedName name="solver_adj" localSheetId="6" hidden="1">#REF!</definedName>
    <definedName name="solver_adj" localSheetId="5" hidden="1">#REF!</definedName>
    <definedName name="solver_adj" localSheetId="2" hidden="1">#REF!</definedName>
    <definedName name="solver_adj" localSheetId="4" hidden="1">#REF!</definedName>
    <definedName name="solver_adj" localSheetId="10" hidden="1">#REF!</definedName>
    <definedName name="solver_adj" localSheetId="9" hidden="1">#REF!</definedName>
    <definedName name="solver_adj" localSheetId="8" hidden="1">#REF!</definedName>
    <definedName name="solver_adj" hidden="1">#REF!</definedName>
    <definedName name="solver_opt" localSheetId="7" hidden="1">#REF!</definedName>
    <definedName name="solver_opt" localSheetId="11" hidden="1">#REF!</definedName>
    <definedName name="solver_opt" localSheetId="6" hidden="1">#REF!</definedName>
    <definedName name="solver_opt" localSheetId="5" hidden="1">#REF!</definedName>
    <definedName name="solver_opt" localSheetId="2" hidden="1">#REF!</definedName>
    <definedName name="solver_opt" localSheetId="4" hidden="1">#REF!</definedName>
    <definedName name="solver_opt" localSheetId="10" hidden="1">#REF!</definedName>
    <definedName name="solver_opt" localSheetId="9" hidden="1">#REF!</definedName>
    <definedName name="solver_opt" localSheetId="8" hidden="1">#REF!</definedName>
    <definedName name="solver_opt" hidden="1">#REF!</definedName>
    <definedName name="solver_typ" hidden="1">3</definedName>
    <definedName name="solver_val" hidden="1">0</definedName>
    <definedName name="Sort" localSheetId="7">#REF!</definedName>
    <definedName name="Sort" localSheetId="11">#REF!</definedName>
    <definedName name="Sort" localSheetId="6">#REF!</definedName>
    <definedName name="Sort" localSheetId="5">#REF!</definedName>
    <definedName name="Sort" localSheetId="2">#REF!</definedName>
    <definedName name="Sort" localSheetId="4">#REF!</definedName>
    <definedName name="Sort" localSheetId="10">#REF!</definedName>
    <definedName name="Sort" localSheetId="9">#REF!</definedName>
    <definedName name="Sort" localSheetId="8">#REF!</definedName>
    <definedName name="Sort">#REF!</definedName>
    <definedName name="Sort1" localSheetId="7">#REF!</definedName>
    <definedName name="Sort1" localSheetId="11">#REF!</definedName>
    <definedName name="Sort1" localSheetId="6">#REF!</definedName>
    <definedName name="Sort1" localSheetId="5">#REF!</definedName>
    <definedName name="Sort1" localSheetId="2">#REF!</definedName>
    <definedName name="Sort1" localSheetId="4">#REF!</definedName>
    <definedName name="Sort1" localSheetId="10">#REF!</definedName>
    <definedName name="Sort1" localSheetId="9">#REF!</definedName>
    <definedName name="Sort1" localSheetId="8">#REF!</definedName>
    <definedName name="Sort1">#REF!</definedName>
    <definedName name="Source_O" localSheetId="7">#REF!</definedName>
    <definedName name="Source_O" localSheetId="11">#REF!</definedName>
    <definedName name="Source_O" localSheetId="6">#REF!</definedName>
    <definedName name="Source_O" localSheetId="5">#REF!</definedName>
    <definedName name="Source_O" localSheetId="2">#REF!</definedName>
    <definedName name="Source_O" localSheetId="4">#REF!</definedName>
    <definedName name="Source_O" localSheetId="10">#REF!</definedName>
    <definedName name="Source_O" localSheetId="9">#REF!</definedName>
    <definedName name="Source_O" localSheetId="8">#REF!</definedName>
    <definedName name="Source_O">#REF!</definedName>
    <definedName name="SpreadKeyStone" localSheetId="5">'[10]Path Percentiles'!#REF!</definedName>
    <definedName name="SpreadKeyStone" localSheetId="4">'[10]Path Percentiles'!#REF!</definedName>
    <definedName name="SpreadKeyStone">'[10]Path Percentiles'!#REF!</definedName>
    <definedName name="SR_122001" localSheetId="7">#REF!</definedName>
    <definedName name="SR_122001" localSheetId="11">#REF!</definedName>
    <definedName name="SR_122001" localSheetId="6">#REF!</definedName>
    <definedName name="SR_122001" localSheetId="5">#REF!</definedName>
    <definedName name="SR_122001" localSheetId="2">#REF!</definedName>
    <definedName name="SR_122001" localSheetId="4">#REF!</definedName>
    <definedName name="SR_122001" localSheetId="10">#REF!</definedName>
    <definedName name="SR_122001" localSheetId="9">#REF!</definedName>
    <definedName name="SR_122001" localSheetId="8">#REF!</definedName>
    <definedName name="SR_122001">#REF!</definedName>
    <definedName name="sss" localSheetId="7">#REF!</definedName>
    <definedName name="sss" localSheetId="11">#REF!</definedName>
    <definedName name="sss" localSheetId="6">#REF!</definedName>
    <definedName name="sss" localSheetId="5">#REF!</definedName>
    <definedName name="sss" localSheetId="2">#REF!</definedName>
    <definedName name="sss" localSheetId="4">#REF!</definedName>
    <definedName name="sss" localSheetId="10">#REF!</definedName>
    <definedName name="sss" localSheetId="9">#REF!</definedName>
    <definedName name="sss" localSheetId="8">#REF!</definedName>
    <definedName name="sss">#REF!</definedName>
    <definedName name="Stamp" localSheetId="7">#REF!</definedName>
    <definedName name="Stamp" localSheetId="11">#REF!</definedName>
    <definedName name="Stamp" localSheetId="6">#REF!</definedName>
    <definedName name="Stamp" localSheetId="5">#REF!</definedName>
    <definedName name="Stamp" localSheetId="2">#REF!</definedName>
    <definedName name="Stamp" localSheetId="4">#REF!</definedName>
    <definedName name="Stamp" localSheetId="10">#REF!</definedName>
    <definedName name="Stamp" localSheetId="9">#REF!</definedName>
    <definedName name="Stamp" localSheetId="8">#REF!</definedName>
    <definedName name="Stamp">#REF!</definedName>
    <definedName name="STAR_iStar" localSheetId="2">#REF!</definedName>
    <definedName name="STAR_iStar">#REF!</definedName>
    <definedName name="STAR_iStar_C" localSheetId="2">#REF!</definedName>
    <definedName name="STAR_iStar_C">#REF!</definedName>
    <definedName name="STAR_iStar_RS" localSheetId="2">#REF!</definedName>
    <definedName name="STAR_iStar_RS">#REF!</definedName>
    <definedName name="STAR_iStar_S">[16]Database!#REF!</definedName>
    <definedName name="STAR_iStar_T" localSheetId="7">#REF!</definedName>
    <definedName name="STAR_iStar_T" localSheetId="11">#REF!</definedName>
    <definedName name="STAR_iStar_T" localSheetId="6">#REF!</definedName>
    <definedName name="STAR_iStar_T" localSheetId="5">#REF!</definedName>
    <definedName name="STAR_iStar_T" localSheetId="2">#REF!</definedName>
    <definedName name="STAR_iStar_T" localSheetId="4">#REF!</definedName>
    <definedName name="STAR_iStar_T" localSheetId="10">#REF!</definedName>
    <definedName name="STAR_iStar_T" localSheetId="9">#REF!</definedName>
    <definedName name="STAR_iStar_T" localSheetId="8">#REF!</definedName>
    <definedName name="STAR_iStar_T">#REF!</definedName>
    <definedName name="Start" localSheetId="7">#REF!</definedName>
    <definedName name="Start" localSheetId="11">#REF!</definedName>
    <definedName name="Start" localSheetId="6">#REF!</definedName>
    <definedName name="Start" localSheetId="5">#REF!</definedName>
    <definedName name="Start" localSheetId="2">#REF!</definedName>
    <definedName name="Start" localSheetId="4">#REF!</definedName>
    <definedName name="Start" localSheetId="10">#REF!</definedName>
    <definedName name="Start" localSheetId="9">#REF!</definedName>
    <definedName name="Start" localSheetId="8">#REF!</definedName>
    <definedName name="Start">#REF!</definedName>
    <definedName name="Start1" localSheetId="7">#REF!</definedName>
    <definedName name="Start1" localSheetId="11">#REF!</definedName>
    <definedName name="Start1" localSheetId="6">#REF!</definedName>
    <definedName name="Start1" localSheetId="5">#REF!</definedName>
    <definedName name="Start1" localSheetId="2">#REF!</definedName>
    <definedName name="Start1" localSheetId="4">#REF!</definedName>
    <definedName name="Start1" localSheetId="10">#REF!</definedName>
    <definedName name="Start1" localSheetId="9">#REF!</definedName>
    <definedName name="Start1" localSheetId="8">#REF!</definedName>
    <definedName name="Start1">#REF!</definedName>
    <definedName name="StatAmtCol" localSheetId="2">#REF!</definedName>
    <definedName name="StatAmtCol">#REF!</definedName>
    <definedName name="Status" localSheetId="2">#REF!</definedName>
    <definedName name="Status">#REF!</definedName>
    <definedName name="STD_JE">'[63]STD JE'!$B$2:$D$29</definedName>
    <definedName name="Step_up_at">[13]Originator!$T$4:$T$11</definedName>
    <definedName name="Step11">OFFSET('[8]Step 10 - UPB-Int decrease'!$A$22,0,0,COUNTA([8]D3!$B$11:$B$65000),9)</definedName>
    <definedName name="Step12">OFFSET('[8]Step 11 - Amortization'!$B$29,0,0,COUNTA([8]D3!$B$11:$B$65000),12)</definedName>
    <definedName name="Step13">OFFSET('[8]Step 12 - Gfee for HFI or HFS'!$E$28,0,0,COUNTA('[8]Step 12 - Gfee for HFI or HFS'!$B$28:$B$65000),11)</definedName>
    <definedName name="Step14">OFFSET('[8]Step 13 - Gfee for AFS or HFT'!$E$25,0,0,COUNTA('[8]Step 13 - Gfee for AFS or HFT'!$B$25:$B$65000),5)</definedName>
    <definedName name="Step3" localSheetId="7">OFFSET(#REF!,0,0,COUNTA([8]D4!$B$10:$B$65000),3)</definedName>
    <definedName name="Step3" localSheetId="11">OFFSET(#REF!,0,0,COUNTA([8]D4!$B$10:$B$65000),3)</definedName>
    <definedName name="Step3" localSheetId="6">OFFSET(#REF!,0,0,COUNTA([8]D4!$B$10:$B$65000),3)</definedName>
    <definedName name="Step3" localSheetId="5">OFFSET(#REF!,0,0,COUNTA([8]D4!$B$10:$B$65000),3)</definedName>
    <definedName name="Step3" localSheetId="2">OFFSET(#REF!,0,0,COUNTA([8]D4!$B$10:$B$65000),3)</definedName>
    <definedName name="Step3" localSheetId="4">OFFSET(#REF!,0,0,COUNTA([8]D4!$B$10:$B$65000),3)</definedName>
    <definedName name="Step3" localSheetId="10">OFFSET(#REF!,0,0,COUNTA([8]D4!$B$10:$B$65000),3)</definedName>
    <definedName name="Step3" localSheetId="9">OFFSET(#REF!,0,0,COUNTA([8]D4!$B$10:$B$65000),3)</definedName>
    <definedName name="Step3" localSheetId="8">OFFSET(#REF!,0,0,COUNTA([8]D4!$B$10:$B$65000),3)</definedName>
    <definedName name="Step3">OFFSET(#REF!,0,0,COUNTA([8]D4!$B$10:$B$65000),3)</definedName>
    <definedName name="Step4a">OFFSET('[8]Step 3 - Cons after OBS'!$C$30,0,0,COUNTA([8]D4!$B$10:$B$18),4)</definedName>
    <definedName name="Step4b">OFFSET('[8]Step 3 - Cons after OBS'!$I$30,0,0,COUNTA([8]D4!$B$10:$B$18),11)</definedName>
    <definedName name="Step6a1" localSheetId="7">OFFSET(#REF!,0,0,COUNTA(#REF!),2)</definedName>
    <definedName name="Step6a1" localSheetId="11">OFFSET(#REF!,0,0,COUNTA(#REF!),2)</definedName>
    <definedName name="Step6a1" localSheetId="6">OFFSET(#REF!,0,0,COUNTA(#REF!),2)</definedName>
    <definedName name="Step6a1" localSheetId="5">OFFSET(#REF!,0,0,COUNTA(#REF!),2)</definedName>
    <definedName name="Step6a1" localSheetId="2">OFFSET(#REF!,0,0,COUNTA(#REF!),2)</definedName>
    <definedName name="Step6a1" localSheetId="4">OFFSET(#REF!,0,0,COUNTA(#REF!),2)</definedName>
    <definedName name="Step6a1" localSheetId="10">OFFSET(#REF!,0,0,COUNTA(#REF!),2)</definedName>
    <definedName name="Step6a1" localSheetId="9">OFFSET(#REF!,0,0,COUNTA(#REF!),2)</definedName>
    <definedName name="Step6a1" localSheetId="8">OFFSET(#REF!,0,0,COUNTA(#REF!),2)</definedName>
    <definedName name="Step6a1">OFFSET(#REF!,0,0,COUNTA(#REF!),2)</definedName>
    <definedName name="Step6a2" localSheetId="2">OFFSET(#REF!,0,0,COUNTA(#REF!),8)</definedName>
    <definedName name="Step6a2">OFFSET(#REF!,0,0,COUNTA(#REF!),8)</definedName>
    <definedName name="Step6b" localSheetId="2">OFFSET(#REF!,0,0,COUNTA(#REF!),1)</definedName>
    <definedName name="Step6b">OFFSET(#REF!,0,0,COUNTA(#REF!),1)</definedName>
    <definedName name="Step6b2" localSheetId="2">OFFSET(#REF!,0,0,COUNTA(#REF!),8)</definedName>
    <definedName name="Step6b2">OFFSET(#REF!,0,0,COUNTA(#REF!),8)</definedName>
    <definedName name="Step6c">OFFSET('[8]Step 5c CE Flag = C'!$D$30,0,0,COUNTA('[8]Step 5c CE Flag = C'!$A$30:$A$65000),8)</definedName>
    <definedName name="Step9">OFFSET('[8]Step 8 - AFS and HFT MTM Check'!$E$28,0,0,COUNTA('[8]Step 8 - AFS and HFT MTM Check'!$B$28:$B$65000),11)</definedName>
    <definedName name="StepHFS">OFFSET('[8]Step 9 - HFS'!$E$18,0,0,COUNTA('[8]Step 9 - HFS'!$D$18:$D$65000),10)</definedName>
    <definedName name="STIS__2005_01" localSheetId="7">#REF!</definedName>
    <definedName name="STIS__2005_01" localSheetId="11">#REF!</definedName>
    <definedName name="STIS__2005_01" localSheetId="6">#REF!</definedName>
    <definedName name="STIS__2005_01" localSheetId="5">#REF!</definedName>
    <definedName name="STIS__2005_01" localSheetId="2">#REF!</definedName>
    <definedName name="STIS__2005_01" localSheetId="4">#REF!</definedName>
    <definedName name="STIS__2005_01" localSheetId="10">#REF!</definedName>
    <definedName name="STIS__2005_01" localSheetId="9">#REF!</definedName>
    <definedName name="STIS__2005_01" localSheetId="8">#REF!</definedName>
    <definedName name="STIS__2005_01">#REF!</definedName>
    <definedName name="STIS__2006_01" localSheetId="7">#REF!</definedName>
    <definedName name="STIS__2006_01" localSheetId="11">#REF!</definedName>
    <definedName name="STIS__2006_01" localSheetId="6">#REF!</definedName>
    <definedName name="STIS__2006_01" localSheetId="5">#REF!</definedName>
    <definedName name="STIS__2006_01" localSheetId="2">#REF!</definedName>
    <definedName name="STIS__2006_01" localSheetId="4">#REF!</definedName>
    <definedName name="STIS__2006_01" localSheetId="10">#REF!</definedName>
    <definedName name="STIS__2006_01" localSheetId="9">#REF!</definedName>
    <definedName name="STIS__2006_01" localSheetId="8">#REF!</definedName>
    <definedName name="STIS__2006_01">#REF!</definedName>
    <definedName name="STIS__2006_02" localSheetId="7">#REF!</definedName>
    <definedName name="STIS__2006_02" localSheetId="11">#REF!</definedName>
    <definedName name="STIS__2006_02" localSheetId="6">#REF!</definedName>
    <definedName name="STIS__2006_02" localSheetId="5">#REF!</definedName>
    <definedName name="STIS__2006_02" localSheetId="2">#REF!</definedName>
    <definedName name="STIS__2006_02" localSheetId="4">#REF!</definedName>
    <definedName name="STIS__2006_02" localSheetId="10">#REF!</definedName>
    <definedName name="STIS__2006_02" localSheetId="9">#REF!</definedName>
    <definedName name="STIS__2006_02" localSheetId="8">#REF!</definedName>
    <definedName name="STIS__2006_02">#REF!</definedName>
    <definedName name="STIS__2006_03" localSheetId="2">#REF!</definedName>
    <definedName name="STIS__2006_03">#REF!</definedName>
    <definedName name="STIS__2006_04" localSheetId="2">#REF!</definedName>
    <definedName name="STIS__2006_04">#REF!</definedName>
    <definedName name="STIS__2006_05" localSheetId="2">#REF!</definedName>
    <definedName name="STIS__2006_05">#REF!</definedName>
    <definedName name="STIS__2006_06" localSheetId="2">#REF!</definedName>
    <definedName name="STIS__2006_06">#REF!</definedName>
    <definedName name="STIS__2006_07" localSheetId="2">#REF!</definedName>
    <definedName name="STIS__2006_07">#REF!</definedName>
    <definedName name="STIS__2006_08" localSheetId="2">#REF!</definedName>
    <definedName name="STIS__2006_08">#REF!</definedName>
    <definedName name="STIS__2006_09" localSheetId="2">#REF!</definedName>
    <definedName name="STIS__2006_09">#REF!</definedName>
    <definedName name="STIS__2006_10" localSheetId="2">#REF!</definedName>
    <definedName name="STIS__2006_10">#REF!</definedName>
    <definedName name="STIS__2006_11" localSheetId="2">#REF!</definedName>
    <definedName name="STIS__2006_11">#REF!</definedName>
    <definedName name="STIS__2006_12" localSheetId="2">#REF!</definedName>
    <definedName name="STIS__2006_12">#REF!</definedName>
    <definedName name="Structure">[13]Originator!$O$4:$O$10</definedName>
    <definedName name="Structurer" localSheetId="7">#REF!</definedName>
    <definedName name="Structurer" localSheetId="11">#REF!</definedName>
    <definedName name="Structurer" localSheetId="6">#REF!</definedName>
    <definedName name="Structurer" localSheetId="5">#REF!</definedName>
    <definedName name="Structurer" localSheetId="2">#REF!</definedName>
    <definedName name="Structurer" localSheetId="4">#REF!</definedName>
    <definedName name="Structurer" localSheetId="10">#REF!</definedName>
    <definedName name="Structurer" localSheetId="9">#REF!</definedName>
    <definedName name="Structurer" localSheetId="8">#REF!</definedName>
    <definedName name="Structurer">#REF!</definedName>
    <definedName name="subdata">[21]subdata!$D$2:$U$26</definedName>
    <definedName name="subdata_table7">[1]subdata_Table7!$D$2:$K$27</definedName>
    <definedName name="subdatadata">[21]subdata!$C$3:$U$35</definedName>
    <definedName name="SubLedger_Data" localSheetId="7">#REF!</definedName>
    <definedName name="SubLedger_Data" localSheetId="11">#REF!</definedName>
    <definedName name="SubLedger_Data" localSheetId="6">#REF!</definedName>
    <definedName name="SubLedger_Data" localSheetId="5">#REF!</definedName>
    <definedName name="SubLedger_Data" localSheetId="2">#REF!</definedName>
    <definedName name="SubLedger_Data" localSheetId="4">#REF!</definedName>
    <definedName name="SubLedger_Data" localSheetId="10">#REF!</definedName>
    <definedName name="SubLedger_Data" localSheetId="9">#REF!</definedName>
    <definedName name="SubLedger_Data" localSheetId="8">#REF!</definedName>
    <definedName name="SubLedger_Data">#REF!</definedName>
    <definedName name="Subs_Step_up">[13]Originator!$V$4:$V$11</definedName>
    <definedName name="Summary">[8]Summary!$D$3:$D$22</definedName>
    <definedName name="sumqtr" localSheetId="7">#REF!</definedName>
    <definedName name="sumqtr" localSheetId="11">#REF!</definedName>
    <definedName name="sumqtr" localSheetId="6">#REF!</definedName>
    <definedName name="sumqtr" localSheetId="5">#REF!</definedName>
    <definedName name="sumqtr" localSheetId="2">#REF!</definedName>
    <definedName name="sumqtr" localSheetId="4">#REF!</definedName>
    <definedName name="sumqtr" localSheetId="10">#REF!</definedName>
    <definedName name="sumqtr" localSheetId="9">#REF!</definedName>
    <definedName name="sumqtr" localSheetId="8">#REF!</definedName>
    <definedName name="sumqtr">#REF!</definedName>
    <definedName name="SumStatsKeyStone" localSheetId="7">#REF!</definedName>
    <definedName name="SumStatsKeyStone" localSheetId="11">#REF!</definedName>
    <definedName name="SumStatsKeyStone" localSheetId="6">#REF!</definedName>
    <definedName name="SumStatsKeyStone" localSheetId="5">#REF!</definedName>
    <definedName name="SumStatsKeyStone" localSheetId="2">#REF!</definedName>
    <definedName name="SumStatsKeyStone" localSheetId="4">#REF!</definedName>
    <definedName name="SumStatsKeyStone" localSheetId="10">#REF!</definedName>
    <definedName name="SumStatsKeyStone" localSheetId="9">#REF!</definedName>
    <definedName name="SumStatsKeyStone" localSheetId="8">#REF!</definedName>
    <definedName name="SumStatsKeyStone">#REF!</definedName>
    <definedName name="sumytd" localSheetId="7">#REF!</definedName>
    <definedName name="sumytd" localSheetId="11">#REF!</definedName>
    <definedName name="sumytd" localSheetId="6">#REF!</definedName>
    <definedName name="sumytd" localSheetId="5">#REF!</definedName>
    <definedName name="sumytd" localSheetId="2">#REF!</definedName>
    <definedName name="sumytd" localSheetId="4">#REF!</definedName>
    <definedName name="sumytd" localSheetId="10">#REF!</definedName>
    <definedName name="sumytd" localSheetId="9">#REF!</definedName>
    <definedName name="sumytd" localSheetId="8">#REF!</definedName>
    <definedName name="sumytd">#REF!</definedName>
    <definedName name="sw" localSheetId="2">#REF!</definedName>
    <definedName name="sw">#REF!</definedName>
    <definedName name="Swattee" localSheetId="2">#REF!</definedName>
    <definedName name="Swattee">#REF!</definedName>
    <definedName name="SwptnInGain">'[64]P - GL14-3Extracts'!$N$16</definedName>
    <definedName name="SYS_JV_ISTAR" localSheetId="7">#REF!</definedName>
    <definedName name="SYS_JV_ISTAR" localSheetId="11">#REF!</definedName>
    <definedName name="SYS_JV_ISTAR" localSheetId="6">#REF!</definedName>
    <definedName name="SYS_JV_ISTAR" localSheetId="5">#REF!</definedName>
    <definedName name="SYS_JV_ISTAR" localSheetId="2">#REF!</definedName>
    <definedName name="SYS_JV_ISTAR" localSheetId="4">#REF!</definedName>
    <definedName name="SYS_JV_ISTAR" localSheetId="10">#REF!</definedName>
    <definedName name="SYS_JV_ISTAR" localSheetId="9">#REF!</definedName>
    <definedName name="SYS_JV_ISTAR" localSheetId="8">#REF!</definedName>
    <definedName name="SYS_JV_ISTAR">#REF!</definedName>
    <definedName name="SYS_JV_STAR" localSheetId="7">#REF!</definedName>
    <definedName name="SYS_JV_STAR" localSheetId="11">#REF!</definedName>
    <definedName name="SYS_JV_STAR" localSheetId="6">#REF!</definedName>
    <definedName name="SYS_JV_STAR" localSheetId="5">#REF!</definedName>
    <definedName name="SYS_JV_STAR" localSheetId="2">#REF!</definedName>
    <definedName name="SYS_JV_STAR" localSheetId="4">#REF!</definedName>
    <definedName name="SYS_JV_STAR" localSheetId="10">#REF!</definedName>
    <definedName name="SYS_JV_STAR" localSheetId="9">#REF!</definedName>
    <definedName name="SYS_JV_STAR" localSheetId="8">#REF!</definedName>
    <definedName name="SYS_JV_STAR">#REF!</definedName>
    <definedName name="T" localSheetId="7">#REF!</definedName>
    <definedName name="T" localSheetId="11">#REF!</definedName>
    <definedName name="T" localSheetId="6">#REF!</definedName>
    <definedName name="T" localSheetId="5">#REF!</definedName>
    <definedName name="T" localSheetId="2">#REF!</definedName>
    <definedName name="T" localSheetId="4">#REF!</definedName>
    <definedName name="T" localSheetId="10">#REF!</definedName>
    <definedName name="T" localSheetId="9">#REF!</definedName>
    <definedName name="T" localSheetId="8">#REF!</definedName>
    <definedName name="T">#REF!</definedName>
    <definedName name="TABLE" localSheetId="2">#REF!</definedName>
    <definedName name="TABLE">#REF!</definedName>
    <definedName name="Table1" localSheetId="2">#REF!</definedName>
    <definedName name="Table1">#REF!</definedName>
    <definedName name="TaxCounsel" localSheetId="2">#REF!</definedName>
    <definedName name="TaxCounsel">#REF!</definedName>
    <definedName name="tbc" localSheetId="2">#REF!</definedName>
    <definedName name="tbc">#REF!</definedName>
    <definedName name="TBL_LOT_POS" localSheetId="2">#REF!</definedName>
    <definedName name="TBL_LOT_POS">#REF!</definedName>
    <definedName name="TBL_SECU_LOT" localSheetId="2">#REF!</definedName>
    <definedName name="TBL_SECU_LOT">#REF!</definedName>
    <definedName name="tblPremDisc_Final" localSheetId="2">#REF!</definedName>
    <definedName name="tblPremDisc_Final">#REF!</definedName>
    <definedName name="tblWLCBS_PremDisc" localSheetId="2">#REF!</definedName>
    <definedName name="tblWLCBS_PremDisc">#REF!</definedName>
    <definedName name="temp">[26]database_Table_9!#REF!</definedName>
    <definedName name="temparray">[65]rating!$A$4:$A$31</definedName>
    <definedName name="tempdata">[65]rating!$A$4:$B$31</definedName>
    <definedName name="term" localSheetId="7">#REF!</definedName>
    <definedName name="term" localSheetId="11">#REF!</definedName>
    <definedName name="term" localSheetId="6">#REF!</definedName>
    <definedName name="term" localSheetId="5">#REF!</definedName>
    <definedName name="term" localSheetId="2">#REF!</definedName>
    <definedName name="term" localSheetId="4">#REF!</definedName>
    <definedName name="term" localSheetId="10">#REF!</definedName>
    <definedName name="term" localSheetId="9">#REF!</definedName>
    <definedName name="term" localSheetId="8">#REF!</definedName>
    <definedName name="term">#REF!</definedName>
    <definedName name="TERM_DEC_01" localSheetId="7">#REF!</definedName>
    <definedName name="TERM_DEC_01" localSheetId="11">#REF!</definedName>
    <definedName name="TERM_DEC_01" localSheetId="6">#REF!</definedName>
    <definedName name="TERM_DEC_01" localSheetId="5">#REF!</definedName>
    <definedName name="TERM_DEC_01" localSheetId="2">#REF!</definedName>
    <definedName name="TERM_DEC_01" localSheetId="4">#REF!</definedName>
    <definedName name="TERM_DEC_01" localSheetId="10">#REF!</definedName>
    <definedName name="TERM_DEC_01" localSheetId="9">#REF!</definedName>
    <definedName name="TERM_DEC_01" localSheetId="8">#REF!</definedName>
    <definedName name="TERM_DEC_01">#REF!</definedName>
    <definedName name="TERM_DEC_02" localSheetId="7">#REF!</definedName>
    <definedName name="TERM_DEC_02" localSheetId="11">#REF!</definedName>
    <definedName name="TERM_DEC_02" localSheetId="6">#REF!</definedName>
    <definedName name="TERM_DEC_02" localSheetId="5">#REF!</definedName>
    <definedName name="TERM_DEC_02" localSheetId="2">#REF!</definedName>
    <definedName name="TERM_DEC_02" localSheetId="4">#REF!</definedName>
    <definedName name="TERM_DEC_02" localSheetId="10">#REF!</definedName>
    <definedName name="TERM_DEC_02" localSheetId="9">#REF!</definedName>
    <definedName name="TERM_DEC_02" localSheetId="8">#REF!</definedName>
    <definedName name="TERM_DEC_02">#REF!</definedName>
    <definedName name="TERM_DEC_03" localSheetId="2">#REF!</definedName>
    <definedName name="TERM_DEC_03">#REF!</definedName>
    <definedName name="TERM_DEC_04" localSheetId="2">#REF!</definedName>
    <definedName name="TERM_DEC_04">#REF!</definedName>
    <definedName name="TERM_JUN_03" localSheetId="2">#REF!</definedName>
    <definedName name="TERM_JUN_03">#REF!</definedName>
    <definedName name="TERM_JUN_04" localSheetId="2">#REF!</definedName>
    <definedName name="TERM_JUN_04">#REF!</definedName>
    <definedName name="TERM_MAR_03" localSheetId="2">#REF!</definedName>
    <definedName name="TERM_MAR_03">#REF!</definedName>
    <definedName name="TERM_MAR_04" localSheetId="2">#REF!</definedName>
    <definedName name="TERM_MAR_04">#REF!</definedName>
    <definedName name="TERM_MVs">'[52]R - MV_Terminatios'!$B$5:$I$114</definedName>
    <definedName name="TERM_SEP_03" localSheetId="7">#REF!</definedName>
    <definedName name="TERM_SEP_03" localSheetId="11">#REF!</definedName>
    <definedName name="TERM_SEP_03" localSheetId="6">#REF!</definedName>
    <definedName name="TERM_SEP_03" localSheetId="5">#REF!</definedName>
    <definedName name="TERM_SEP_03" localSheetId="2">#REF!</definedName>
    <definedName name="TERM_SEP_03" localSheetId="4">#REF!</definedName>
    <definedName name="TERM_SEP_03" localSheetId="10">#REF!</definedName>
    <definedName name="TERM_SEP_03" localSheetId="9">#REF!</definedName>
    <definedName name="TERM_SEP_03" localSheetId="8">#REF!</definedName>
    <definedName name="TERM_SEP_03">#REF!</definedName>
    <definedName name="TERM_SEP_04" localSheetId="7">#REF!</definedName>
    <definedName name="TERM_SEP_04" localSheetId="11">#REF!</definedName>
    <definedName name="TERM_SEP_04" localSheetId="6">#REF!</definedName>
    <definedName name="TERM_SEP_04" localSheetId="5">#REF!</definedName>
    <definedName name="TERM_SEP_04" localSheetId="2">#REF!</definedName>
    <definedName name="TERM_SEP_04" localSheetId="4">#REF!</definedName>
    <definedName name="TERM_SEP_04" localSheetId="10">#REF!</definedName>
    <definedName name="TERM_SEP_04" localSheetId="9">#REF!</definedName>
    <definedName name="TERM_SEP_04" localSheetId="8">#REF!</definedName>
    <definedName name="TERM_SEP_04">#REF!</definedName>
    <definedName name="TERMCASH_DEC_01" localSheetId="7">#REF!</definedName>
    <definedName name="TERMCASH_DEC_01" localSheetId="11">#REF!</definedName>
    <definedName name="TERMCASH_DEC_01" localSheetId="6">#REF!</definedName>
    <definedName name="TERMCASH_DEC_01" localSheetId="5">#REF!</definedName>
    <definedName name="TERMCASH_DEC_01" localSheetId="2">#REF!</definedName>
    <definedName name="TERMCASH_DEC_01" localSheetId="4">#REF!</definedName>
    <definedName name="TERMCASH_DEC_01" localSheetId="10">#REF!</definedName>
    <definedName name="TERMCASH_DEC_01" localSheetId="9">#REF!</definedName>
    <definedName name="TERMCASH_DEC_01" localSheetId="8">#REF!</definedName>
    <definedName name="TERMCASH_DEC_01">#REF!</definedName>
    <definedName name="TERMCASH_DEC_02" localSheetId="2">#REF!</definedName>
    <definedName name="TERMCASH_DEC_02">#REF!</definedName>
    <definedName name="TERMCASH_DEC_03" localSheetId="2">#REF!</definedName>
    <definedName name="TERMCASH_DEC_03">#REF!</definedName>
    <definedName name="TERMCASH_DEC_04" localSheetId="2">#REF!</definedName>
    <definedName name="TERMCASH_DEC_04">#REF!</definedName>
    <definedName name="TERMCASH_JUN_04" localSheetId="2">#REF!</definedName>
    <definedName name="TERMCASH_JUN_04">#REF!</definedName>
    <definedName name="TERMCASH_MAR_04" localSheetId="2">#REF!</definedName>
    <definedName name="TERMCASH_MAR_04">#REF!</definedName>
    <definedName name="TERMCASH_SEP_04" localSheetId="2">#REF!</definedName>
    <definedName name="TERMCASH_SEP_04">#REF!</definedName>
    <definedName name="TERMFOI_DEC_01" localSheetId="2">#REF!</definedName>
    <definedName name="TERMFOI_DEC_01">#REF!</definedName>
    <definedName name="TERMFOI_DEC_02" localSheetId="2">#REF!</definedName>
    <definedName name="TERMFOI_DEC_02">#REF!</definedName>
    <definedName name="TERMFOI_DEC_03" localSheetId="2">#REF!</definedName>
    <definedName name="TERMFOI_DEC_03">#REF!</definedName>
    <definedName name="TERMFOI_DEC_04" localSheetId="2">#REF!</definedName>
    <definedName name="TERMFOI_DEC_04">#REF!</definedName>
    <definedName name="TERMFOI_JUN_04" localSheetId="2">#REF!</definedName>
    <definedName name="TERMFOI_JUN_04">#REF!</definedName>
    <definedName name="TERMFOI_MAR_04" localSheetId="2">#REF!</definedName>
    <definedName name="TERMFOI_MAR_04">#REF!</definedName>
    <definedName name="TERMFOI_SEP_04" localSheetId="2">#REF!</definedName>
    <definedName name="TERMFOI_SEP_04">#REF!</definedName>
    <definedName name="TEST" localSheetId="2">#REF!</definedName>
    <definedName name="TEST">#REF!</definedName>
    <definedName name="Test2KeyStoneR" localSheetId="2">#REF!</definedName>
    <definedName name="Test2KeyStoneR">#REF!</definedName>
    <definedName name="TestKeyStone2" localSheetId="2">#REF!</definedName>
    <definedName name="TestKeyStone2">#REF!</definedName>
    <definedName name="testtable" localSheetId="2">#REF!</definedName>
    <definedName name="testtable">#REF!</definedName>
    <definedName name="TextRefCopy1" localSheetId="2">#REF!</definedName>
    <definedName name="TextRefCopy1">#REF!</definedName>
    <definedName name="TextRefCopyRangeCount" hidden="1">1</definedName>
    <definedName name="tgb" localSheetId="7">#REF!</definedName>
    <definedName name="tgb" localSheetId="11">#REF!</definedName>
    <definedName name="tgb" localSheetId="6">#REF!</definedName>
    <definedName name="tgb" localSheetId="5">#REF!</definedName>
    <definedName name="tgb" localSheetId="2">#REF!</definedName>
    <definedName name="tgb" localSheetId="4">#REF!</definedName>
    <definedName name="tgb" localSheetId="10">#REF!</definedName>
    <definedName name="tgb" localSheetId="9">#REF!</definedName>
    <definedName name="tgb" localSheetId="8">#REF!</definedName>
    <definedName name="tgb">#REF!</definedName>
    <definedName name="tgfvb" localSheetId="7">[1]rating!#REF!</definedName>
    <definedName name="tgfvb" localSheetId="11">[1]rating!#REF!</definedName>
    <definedName name="tgfvb" localSheetId="6">[1]rating!#REF!</definedName>
    <definedName name="tgfvb" localSheetId="5">[1]rating!#REF!</definedName>
    <definedName name="tgfvb" localSheetId="4">[1]rating!#REF!</definedName>
    <definedName name="tgfvb" localSheetId="10">[1]rating!#REF!</definedName>
    <definedName name="tgfvb" localSheetId="9">[1]rating!#REF!</definedName>
    <definedName name="tgfvb" localSheetId="8">[1]rating!#REF!</definedName>
    <definedName name="tgfvb">[1]rating!#REF!</definedName>
    <definedName name="thfnbthy" localSheetId="7">#REF!</definedName>
    <definedName name="thfnbthy" localSheetId="11">#REF!</definedName>
    <definedName name="thfnbthy" localSheetId="6">#REF!</definedName>
    <definedName name="thfnbthy" localSheetId="5">#REF!</definedName>
    <definedName name="thfnbthy" localSheetId="2">#REF!</definedName>
    <definedName name="thfnbthy" localSheetId="4">#REF!</definedName>
    <definedName name="thfnbthy" localSheetId="10">#REF!</definedName>
    <definedName name="thfnbthy" localSheetId="9">#REF!</definedName>
    <definedName name="thfnbthy" localSheetId="8">#REF!</definedName>
    <definedName name="thfnbthy">#REF!</definedName>
    <definedName name="threshold_array">[21]rating!$D$41:$D$101</definedName>
    <definedName name="threshold_data">[21]rating!$D$41:$E$101</definedName>
    <definedName name="Time_posted" localSheetId="7">#REF!</definedName>
    <definedName name="Time_posted" localSheetId="11">#REF!</definedName>
    <definedName name="Time_posted" localSheetId="6">#REF!</definedName>
    <definedName name="Time_posted" localSheetId="5">#REF!</definedName>
    <definedName name="Time_posted" localSheetId="2">#REF!</definedName>
    <definedName name="Time_posted" localSheetId="4">#REF!</definedName>
    <definedName name="Time_posted" localSheetId="10">#REF!</definedName>
    <definedName name="Time_posted" localSheetId="9">#REF!</definedName>
    <definedName name="Time_posted" localSheetId="8">#REF!</definedName>
    <definedName name="Time_posted">#REF!</definedName>
    <definedName name="Time_posted_C" localSheetId="7">#REF!</definedName>
    <definedName name="Time_posted_C" localSheetId="11">#REF!</definedName>
    <definedName name="Time_posted_C" localSheetId="6">#REF!</definedName>
    <definedName name="Time_posted_C" localSheetId="5">#REF!</definedName>
    <definedName name="Time_posted_C" localSheetId="2">#REF!</definedName>
    <definedName name="Time_posted_C" localSheetId="4">#REF!</definedName>
    <definedName name="Time_posted_C" localSheetId="10">#REF!</definedName>
    <definedName name="Time_posted_C" localSheetId="9">#REF!</definedName>
    <definedName name="Time_posted_C" localSheetId="8">#REF!</definedName>
    <definedName name="Time_posted_C">#REF!</definedName>
    <definedName name="Time_posted_RS" localSheetId="7">#REF!</definedName>
    <definedName name="Time_posted_RS" localSheetId="11">#REF!</definedName>
    <definedName name="Time_posted_RS" localSheetId="6">#REF!</definedName>
    <definedName name="Time_posted_RS" localSheetId="5">#REF!</definedName>
    <definedName name="Time_posted_RS" localSheetId="2">#REF!</definedName>
    <definedName name="Time_posted_RS" localSheetId="4">#REF!</definedName>
    <definedName name="Time_posted_RS" localSheetId="10">#REF!</definedName>
    <definedName name="Time_posted_RS" localSheetId="9">#REF!</definedName>
    <definedName name="Time_posted_RS" localSheetId="8">#REF!</definedName>
    <definedName name="Time_posted_RS">#REF!</definedName>
    <definedName name="Time_posted_S" localSheetId="7">[16]Database!#REF!</definedName>
    <definedName name="Time_posted_S" localSheetId="11">[16]Database!#REF!</definedName>
    <definedName name="Time_posted_S" localSheetId="6">[16]Database!#REF!</definedName>
    <definedName name="Time_posted_S" localSheetId="5">[16]Database!#REF!</definedName>
    <definedName name="Time_posted_S" localSheetId="2">[16]Database!#REF!</definedName>
    <definedName name="Time_posted_S" localSheetId="4">[16]Database!#REF!</definedName>
    <definedName name="Time_posted_S" localSheetId="10">[16]Database!#REF!</definedName>
    <definedName name="Time_posted_S" localSheetId="9">[16]Database!#REF!</definedName>
    <definedName name="Time_posted_S" localSheetId="8">[16]Database!#REF!</definedName>
    <definedName name="Time_posted_S">[16]Database!#REF!</definedName>
    <definedName name="Time_posted_T" localSheetId="7">#REF!</definedName>
    <definedName name="Time_posted_T" localSheetId="11">#REF!</definedName>
    <definedName name="Time_posted_T" localSheetId="6">#REF!</definedName>
    <definedName name="Time_posted_T" localSheetId="5">#REF!</definedName>
    <definedName name="Time_posted_T" localSheetId="2">#REF!</definedName>
    <definedName name="Time_posted_T" localSheetId="4">#REF!</definedName>
    <definedName name="Time_posted_T" localSheetId="10">#REF!</definedName>
    <definedName name="Time_posted_T" localSheetId="9">#REF!</definedName>
    <definedName name="Time_posted_T" localSheetId="8">#REF!</definedName>
    <definedName name="Time_posted_T">#REF!</definedName>
    <definedName name="TOC_Range" localSheetId="7">#REF!</definedName>
    <definedName name="TOC_Range" localSheetId="11">#REF!</definedName>
    <definedName name="TOC_Range" localSheetId="6">#REF!</definedName>
    <definedName name="TOC_Range" localSheetId="5">#REF!</definedName>
    <definedName name="TOC_Range" localSheetId="2">#REF!</definedName>
    <definedName name="TOC_Range" localSheetId="4">#REF!</definedName>
    <definedName name="TOC_Range" localSheetId="10">#REF!</definedName>
    <definedName name="TOC_Range" localSheetId="9">#REF!</definedName>
    <definedName name="TOC_Range" localSheetId="8">#REF!</definedName>
    <definedName name="TOC_Range">#REF!</definedName>
    <definedName name="TOC_Range_2" localSheetId="7">#REF!</definedName>
    <definedName name="TOC_Range_2" localSheetId="11">#REF!</definedName>
    <definedName name="TOC_Range_2" localSheetId="6">#REF!</definedName>
    <definedName name="TOC_Range_2" localSheetId="5">#REF!</definedName>
    <definedName name="TOC_Range_2" localSheetId="2">#REF!</definedName>
    <definedName name="TOC_Range_2" localSheetId="4">#REF!</definedName>
    <definedName name="TOC_Range_2" localSheetId="10">#REF!</definedName>
    <definedName name="TOC_Range_2" localSheetId="9">#REF!</definedName>
    <definedName name="TOC_Range_2" localSheetId="8">#REF!</definedName>
    <definedName name="TOC_Range_2">#REF!</definedName>
    <definedName name="TOC_Range_3" localSheetId="2">#REF!</definedName>
    <definedName name="TOC_Range_3">#REF!</definedName>
    <definedName name="Total_Deal_Balance">'[38]Closing Flow of Funds'!#REF!</definedName>
    <definedName name="Total_Deal_Expenses_NIM" localSheetId="7">#REF!</definedName>
    <definedName name="Total_Deal_Expenses_NIM" localSheetId="11">#REF!</definedName>
    <definedName name="Total_Deal_Expenses_NIM" localSheetId="6">#REF!</definedName>
    <definedName name="Total_Deal_Expenses_NIM" localSheetId="5">#REF!</definedName>
    <definedName name="Total_Deal_Expenses_NIM" localSheetId="2">#REF!</definedName>
    <definedName name="Total_Deal_Expenses_NIM" localSheetId="4">#REF!</definedName>
    <definedName name="Total_Deal_Expenses_NIM" localSheetId="10">#REF!</definedName>
    <definedName name="Total_Deal_Expenses_NIM" localSheetId="9">#REF!</definedName>
    <definedName name="Total_Deal_Expenses_NIM" localSheetId="8">#REF!</definedName>
    <definedName name="Total_Deal_Expenses_NIM">#REF!</definedName>
    <definedName name="Total_Deal_Expenses_Underlying" localSheetId="7">#REF!</definedName>
    <definedName name="Total_Deal_Expenses_Underlying" localSheetId="11">#REF!</definedName>
    <definedName name="Total_Deal_Expenses_Underlying" localSheetId="6">#REF!</definedName>
    <definedName name="Total_Deal_Expenses_Underlying" localSheetId="5">#REF!</definedName>
    <definedName name="Total_Deal_Expenses_Underlying" localSheetId="2">#REF!</definedName>
    <definedName name="Total_Deal_Expenses_Underlying" localSheetId="4">#REF!</definedName>
    <definedName name="Total_Deal_Expenses_Underlying" localSheetId="10">#REF!</definedName>
    <definedName name="Total_Deal_Expenses_Underlying" localSheetId="9">#REF!</definedName>
    <definedName name="Total_Deal_Expenses_Underlying" localSheetId="8">#REF!</definedName>
    <definedName name="Total_Deal_Expenses_Underlying">#REF!</definedName>
    <definedName name="Total_Deals">'[66]Deal Rec'!$C$6:$C$1278</definedName>
    <definedName name="Total_Due_Diligence_Cost_Actual" localSheetId="7">#REF!</definedName>
    <definedName name="Total_Due_Diligence_Cost_Actual" localSheetId="11">#REF!</definedName>
    <definedName name="Total_Due_Diligence_Cost_Actual" localSheetId="6">#REF!</definedName>
    <definedName name="Total_Due_Diligence_Cost_Actual" localSheetId="5">#REF!</definedName>
    <definedName name="Total_Due_Diligence_Cost_Actual" localSheetId="2">#REF!</definedName>
    <definedName name="Total_Due_Diligence_Cost_Actual" localSheetId="4">#REF!</definedName>
    <definedName name="Total_Due_Diligence_Cost_Actual" localSheetId="10">#REF!</definedName>
    <definedName name="Total_Due_Diligence_Cost_Actual" localSheetId="9">#REF!</definedName>
    <definedName name="Total_Due_Diligence_Cost_Actual" localSheetId="8">#REF!</definedName>
    <definedName name="Total_Due_Diligence_Cost_Actual">#REF!</definedName>
    <definedName name="Total_Due_Diligence_Cost_Estimate" localSheetId="7">#REF!</definedName>
    <definedName name="Total_Due_Diligence_Cost_Estimate" localSheetId="11">#REF!</definedName>
    <definedName name="Total_Due_Diligence_Cost_Estimate" localSheetId="6">#REF!</definedName>
    <definedName name="Total_Due_Diligence_Cost_Estimate" localSheetId="5">#REF!</definedName>
    <definedName name="Total_Due_Diligence_Cost_Estimate" localSheetId="2">#REF!</definedName>
    <definedName name="Total_Due_Diligence_Cost_Estimate" localSheetId="4">#REF!</definedName>
    <definedName name="Total_Due_Diligence_Cost_Estimate" localSheetId="10">#REF!</definedName>
    <definedName name="Total_Due_Diligence_Cost_Estimate" localSheetId="9">#REF!</definedName>
    <definedName name="Total_Due_Diligence_Cost_Estimate" localSheetId="8">#REF!</definedName>
    <definedName name="Total_Due_Diligence_Cost_Estimate">#REF!</definedName>
    <definedName name="Total_Due_Diligence_Cost_UW_Actual" localSheetId="7">#REF!</definedName>
    <definedName name="Total_Due_Diligence_Cost_UW_Actual" localSheetId="11">#REF!</definedName>
    <definedName name="Total_Due_Diligence_Cost_UW_Actual" localSheetId="6">#REF!</definedName>
    <definedName name="Total_Due_Diligence_Cost_UW_Actual" localSheetId="5">#REF!</definedName>
    <definedName name="Total_Due_Diligence_Cost_UW_Actual" localSheetId="2">#REF!</definedName>
    <definedName name="Total_Due_Diligence_Cost_UW_Actual" localSheetId="4">#REF!</definedName>
    <definedName name="Total_Due_Diligence_Cost_UW_Actual" localSheetId="10">#REF!</definedName>
    <definedName name="Total_Due_Diligence_Cost_UW_Actual" localSheetId="9">#REF!</definedName>
    <definedName name="Total_Due_Diligence_Cost_UW_Actual" localSheetId="8">#REF!</definedName>
    <definedName name="Total_Due_Diligence_Cost_UW_Actual">#REF!</definedName>
    <definedName name="Total_Due_Diligence_Cost_UW_Estimate" localSheetId="2">#REF!</definedName>
    <definedName name="Total_Due_Diligence_Cost_UW_Estimate">#REF!</definedName>
    <definedName name="Total_Est_Deal_Expenses_NIM" localSheetId="2">#REF!</definedName>
    <definedName name="Total_Est_Deal_Expenses_NIM">#REF!</definedName>
    <definedName name="Total_Est_Deal_Expenses_Underlying" localSheetId="2">#REF!</definedName>
    <definedName name="Total_Est_Deal_Expenses_Underlying">#REF!</definedName>
    <definedName name="Total_Interest" localSheetId="2">#REF!</definedName>
    <definedName name="Total_Interest">#REF!</definedName>
    <definedName name="Total_Pay" localSheetId="2">#REF!</definedName>
    <definedName name="Total_Pay">#REF!</definedName>
    <definedName name="Total_Payment" localSheetId="7">Scheduled_Payment+Extra_Payment</definedName>
    <definedName name="Total_Payment" localSheetId="11">Scheduled_Payment+Extra_Payment</definedName>
    <definedName name="Total_Payment" localSheetId="6">Scheduled_Payment+Extra_Payment</definedName>
    <definedName name="Total_Payment" localSheetId="5">Scheduled_Payment+Extra_Payment</definedName>
    <definedName name="Total_Payment" localSheetId="2">Scheduled_Payment+Extra_Payment</definedName>
    <definedName name="Total_Payment" localSheetId="4">Scheduled_Payment+Extra_Payment</definedName>
    <definedName name="Total_Payment" localSheetId="10">Scheduled_Payment+Extra_Payment</definedName>
    <definedName name="Total_Payment" localSheetId="9">Scheduled_Payment+Extra_Payment</definedName>
    <definedName name="Total_Payment" localSheetId="8">Scheduled_Payment+Extra_Payment</definedName>
    <definedName name="Total_Payment">Scheduled_Payment+Extra_Payment</definedName>
    <definedName name="TotalAverageROC" localSheetId="7">'[10]Full Loan Gfee &amp; Capital'!#REF!</definedName>
    <definedName name="TotalAverageROC" localSheetId="11">'[10]Full Loan Gfee &amp; Capital'!#REF!</definedName>
    <definedName name="TotalAverageROC" localSheetId="6">'[10]Full Loan Gfee &amp; Capital'!#REF!</definedName>
    <definedName name="TotalAverageROC" localSheetId="5">'[10]Full Loan Gfee &amp; Capital'!#REF!</definedName>
    <definedName name="TotalAverageROC" localSheetId="2">'[10]Full Loan Gfee &amp; Capital'!#REF!</definedName>
    <definedName name="TotalAverageROC" localSheetId="4">'[10]Full Loan Gfee &amp; Capital'!#REF!</definedName>
    <definedName name="TotalAverageROC" localSheetId="10">'[10]Full Loan Gfee &amp; Capital'!#REF!</definedName>
    <definedName name="TotalAverageROC" localSheetId="9">'[10]Full Loan Gfee &amp; Capital'!#REF!</definedName>
    <definedName name="TotalAverageROC" localSheetId="8">'[10]Full Loan Gfee &amp; Capital'!#REF!</definedName>
    <definedName name="TotalAverageROC">'[10]Full Loan Gfee &amp; Capital'!#REF!</definedName>
    <definedName name="TotalDefaults" localSheetId="7">'[10]Inputs-Summary'!#REF!</definedName>
    <definedName name="TotalDefaults" localSheetId="11">'[10]Inputs-Summary'!#REF!</definedName>
    <definedName name="TotalDefaults" localSheetId="6">'[10]Inputs-Summary'!#REF!</definedName>
    <definedName name="TotalDefaults" localSheetId="5">'[10]Inputs-Summary'!#REF!</definedName>
    <definedName name="TotalDefaults" localSheetId="4">'[10]Inputs-Summary'!#REF!</definedName>
    <definedName name="TotalDefaults" localSheetId="10">'[10]Inputs-Summary'!#REF!</definedName>
    <definedName name="TotalDefaults" localSheetId="9">'[10]Inputs-Summary'!#REF!</definedName>
    <definedName name="TotalDefaults" localSheetId="8">'[10]Inputs-Summary'!#REF!</definedName>
    <definedName name="TotalDefaults">'[10]Inputs-Summary'!#REF!</definedName>
    <definedName name="TotalLoss" localSheetId="7">'[10]NOI Sim - Default'!#REF!</definedName>
    <definedName name="TotalLoss" localSheetId="11">'[10]NOI Sim - Default'!#REF!</definedName>
    <definedName name="TotalLoss" localSheetId="6">'[10]NOI Sim - Default'!#REF!</definedName>
    <definedName name="TotalLoss" localSheetId="5">'[10]NOI Sim - Default'!#REF!</definedName>
    <definedName name="TotalLoss" localSheetId="4">'[10]NOI Sim - Default'!#REF!</definedName>
    <definedName name="TotalLoss" localSheetId="10">'[10]NOI Sim - Default'!#REF!</definedName>
    <definedName name="TotalLoss" localSheetId="9">'[10]NOI Sim - Default'!#REF!</definedName>
    <definedName name="TotalLoss" localSheetId="8">'[10]NOI Sim - Default'!#REF!</definedName>
    <definedName name="TotalLoss">'[10]NOI Sim - Default'!#REF!</definedName>
    <definedName name="TotalPaths" localSheetId="7">'[10]Inputs-Summary'!#REF!</definedName>
    <definedName name="TotalPaths" localSheetId="11">'[10]Inputs-Summary'!#REF!</definedName>
    <definedName name="TotalPaths" localSheetId="6">'[10]Inputs-Summary'!#REF!</definedName>
    <definedName name="TotalPaths" localSheetId="5">'[10]Inputs-Summary'!#REF!</definedName>
    <definedName name="TotalPaths" localSheetId="4">'[10]Inputs-Summary'!#REF!</definedName>
    <definedName name="TotalPaths" localSheetId="10">'[10]Inputs-Summary'!#REF!</definedName>
    <definedName name="TotalPaths" localSheetId="9">'[10]Inputs-Summary'!#REF!</definedName>
    <definedName name="TotalPaths" localSheetId="8">'[10]Inputs-Summary'!#REF!</definedName>
    <definedName name="TotalPaths">'[10]Inputs-Summary'!#REF!</definedName>
    <definedName name="TradeType" localSheetId="7">#REF!</definedName>
    <definedName name="TradeType" localSheetId="11">#REF!</definedName>
    <definedName name="TradeType" localSheetId="6">#REF!</definedName>
    <definedName name="TradeType" localSheetId="5">#REF!</definedName>
    <definedName name="TradeType" localSheetId="2">#REF!</definedName>
    <definedName name="TradeType" localSheetId="4">#REF!</definedName>
    <definedName name="TradeType" localSheetId="10">#REF!</definedName>
    <definedName name="TradeType" localSheetId="9">#REF!</definedName>
    <definedName name="TradeType" localSheetId="8">#REF!</definedName>
    <definedName name="TradeType">#REF!</definedName>
    <definedName name="trading" localSheetId="7">#REF!</definedName>
    <definedName name="trading" localSheetId="11">#REF!</definedName>
    <definedName name="trading" localSheetId="6">#REF!</definedName>
    <definedName name="trading" localSheetId="5">#REF!</definedName>
    <definedName name="trading" localSheetId="2">#REF!</definedName>
    <definedName name="trading" localSheetId="4">#REF!</definedName>
    <definedName name="trading" localSheetId="10">#REF!</definedName>
    <definedName name="trading" localSheetId="9">#REF!</definedName>
    <definedName name="trading" localSheetId="8">#REF!</definedName>
    <definedName name="trading">#REF!</definedName>
    <definedName name="TRAN_DATE" localSheetId="7">#REF!</definedName>
    <definedName name="TRAN_DATE" localSheetId="11">#REF!</definedName>
    <definedName name="TRAN_DATE" localSheetId="6">#REF!</definedName>
    <definedName name="TRAN_DATE" localSheetId="5">#REF!</definedName>
    <definedName name="TRAN_DATE" localSheetId="2">#REF!</definedName>
    <definedName name="TRAN_DATE" localSheetId="4">#REF!</definedName>
    <definedName name="TRAN_DATE" localSheetId="10">#REF!</definedName>
    <definedName name="TRAN_DATE" localSheetId="9">#REF!</definedName>
    <definedName name="TRAN_DATE" localSheetId="8">#REF!</definedName>
    <definedName name="TRAN_DATE">#REF!</definedName>
    <definedName name="Transition_AC">[12]Pivot!$F$162:$G$164</definedName>
    <definedName name="TRansition_R_AC">[67]Pivot!$F$167:$G$186</definedName>
    <definedName name="Tsf_DR_Clr" localSheetId="7">#REF!</definedName>
    <definedName name="Tsf_DR_Clr" localSheetId="11">#REF!</definedName>
    <definedName name="Tsf_DR_Clr" localSheetId="6">#REF!</definedName>
    <definedName name="Tsf_DR_Clr" localSheetId="5">#REF!</definedName>
    <definedName name="Tsf_DR_Clr" localSheetId="2">#REF!</definedName>
    <definedName name="Tsf_DR_Clr" localSheetId="4">#REF!</definedName>
    <definedName name="Tsf_DR_Clr" localSheetId="10">#REF!</definedName>
    <definedName name="Tsf_DR_Clr" localSheetId="9">#REF!</definedName>
    <definedName name="Tsf_DR_Clr" localSheetId="8">#REF!</definedName>
    <definedName name="Tsf_DR_Clr">#REF!</definedName>
    <definedName name="ttt">#N/A</definedName>
    <definedName name="Two10KeyStone" localSheetId="7">#REF!</definedName>
    <definedName name="Two10KeyStone" localSheetId="11">#REF!</definedName>
    <definedName name="Two10KeyStone" localSheetId="6">#REF!</definedName>
    <definedName name="Two10KeyStone" localSheetId="5">#REF!</definedName>
    <definedName name="Two10KeyStone" localSheetId="2">#REF!</definedName>
    <definedName name="Two10KeyStone" localSheetId="4">#REF!</definedName>
    <definedName name="Two10KeyStone" localSheetId="10">#REF!</definedName>
    <definedName name="Two10KeyStone" localSheetId="9">#REF!</definedName>
    <definedName name="Two10KeyStone" localSheetId="8">#REF!</definedName>
    <definedName name="Two10KeyStone">#REF!</definedName>
    <definedName name="Two11KeyStone" localSheetId="7">#REF!</definedName>
    <definedName name="Two11KeyStone" localSheetId="11">#REF!</definedName>
    <definedName name="Two11KeyStone" localSheetId="6">#REF!</definedName>
    <definedName name="Two11KeyStone" localSheetId="5">#REF!</definedName>
    <definedName name="Two11KeyStone" localSheetId="2">#REF!</definedName>
    <definedName name="Two11KeyStone" localSheetId="4">#REF!</definedName>
    <definedName name="Two11KeyStone" localSheetId="10">#REF!</definedName>
    <definedName name="Two11KeyStone" localSheetId="9">#REF!</definedName>
    <definedName name="Two11KeyStone" localSheetId="8">#REF!</definedName>
    <definedName name="Two11KeyStone">#REF!</definedName>
    <definedName name="Two12KeyStone" localSheetId="7">#REF!</definedName>
    <definedName name="Two12KeyStone" localSheetId="11">#REF!</definedName>
    <definedName name="Two12KeyStone" localSheetId="6">#REF!</definedName>
    <definedName name="Two12KeyStone" localSheetId="5">#REF!</definedName>
    <definedName name="Two12KeyStone" localSheetId="2">#REF!</definedName>
    <definedName name="Two12KeyStone" localSheetId="4">#REF!</definedName>
    <definedName name="Two12KeyStone" localSheetId="10">#REF!</definedName>
    <definedName name="Two12KeyStone" localSheetId="9">#REF!</definedName>
    <definedName name="Two12KeyStone" localSheetId="8">#REF!</definedName>
    <definedName name="Two12KeyStone">#REF!</definedName>
    <definedName name="Two13KeyStone" localSheetId="2">#REF!</definedName>
    <definedName name="Two13KeyStone">#REF!</definedName>
    <definedName name="Two1KeyStone" localSheetId="2">#REF!</definedName>
    <definedName name="Two1KeyStone">#REF!</definedName>
    <definedName name="tyhtybh" localSheetId="2">#REF!</definedName>
    <definedName name="tyhtybh">#REF!</definedName>
    <definedName name="Unam._Totals" localSheetId="2">#REF!</definedName>
    <definedName name="Unam._Totals">#REF!</definedName>
    <definedName name="Underwriting_Due_Diligence_Basis" localSheetId="2">#REF!</definedName>
    <definedName name="Underwriting_Due_Diligence_Basis">#REF!</definedName>
    <definedName name="Underwriting_Fee_NIM" localSheetId="2">#REF!</definedName>
    <definedName name="Underwriting_Fee_NIM">#REF!</definedName>
    <definedName name="Unique_ID" localSheetId="2">#REF!</definedName>
    <definedName name="Unique_ID">#REF!</definedName>
    <definedName name="Unit" localSheetId="2">#REF!</definedName>
    <definedName name="Unit">#REF!</definedName>
    <definedName name="UNIT02" localSheetId="2">#REF!</definedName>
    <definedName name="UNIT02">#REF!</definedName>
    <definedName name="UNIT03" localSheetId="2">#REF!</definedName>
    <definedName name="UNIT03">#REF!</definedName>
    <definedName name="UNIT04" localSheetId="2">#REF!</definedName>
    <definedName name="UNIT04">#REF!</definedName>
    <definedName name="UNIT05" localSheetId="2">#REF!</definedName>
    <definedName name="UNIT05">#REF!</definedName>
    <definedName name="UNIT06" localSheetId="2">#REF!</definedName>
    <definedName name="UNIT06">#REF!</definedName>
    <definedName name="UPB" localSheetId="2">#REF!</definedName>
    <definedName name="UPB">#REF!</definedName>
    <definedName name="ups_10KTemplate" localSheetId="2">#REF!</definedName>
    <definedName name="ups_10KTemplate">#REF!</definedName>
    <definedName name="ups10KTemplate" localSheetId="2">#REF!</definedName>
    <definedName name="ups10KTemplate">#REF!</definedName>
    <definedName name="urtsgfb">[1]data!#REF!</definedName>
    <definedName name="UW_Split_Management" localSheetId="7">#REF!</definedName>
    <definedName name="UW_Split_Management" localSheetId="11">#REF!</definedName>
    <definedName name="UW_Split_Management" localSheetId="6">#REF!</definedName>
    <definedName name="UW_Split_Management" localSheetId="5">#REF!</definedName>
    <definedName name="UW_Split_Management" localSheetId="2">#REF!</definedName>
    <definedName name="UW_Split_Management" localSheetId="4">#REF!</definedName>
    <definedName name="UW_Split_Management" localSheetId="10">#REF!</definedName>
    <definedName name="UW_Split_Management" localSheetId="9">#REF!</definedName>
    <definedName name="UW_Split_Management" localSheetId="8">#REF!</definedName>
    <definedName name="UW_Split_Management">#REF!</definedName>
    <definedName name="UW_Split_Selling" localSheetId="7">#REF!</definedName>
    <definedName name="UW_Split_Selling" localSheetId="11">#REF!</definedName>
    <definedName name="UW_Split_Selling" localSheetId="6">#REF!</definedName>
    <definedName name="UW_Split_Selling" localSheetId="5">#REF!</definedName>
    <definedName name="UW_Split_Selling" localSheetId="2">#REF!</definedName>
    <definedName name="UW_Split_Selling" localSheetId="4">#REF!</definedName>
    <definedName name="UW_Split_Selling" localSheetId="10">#REF!</definedName>
    <definedName name="UW_Split_Selling" localSheetId="9">#REF!</definedName>
    <definedName name="UW_Split_Selling" localSheetId="8">#REF!</definedName>
    <definedName name="UW_Split_Selling">#REF!</definedName>
    <definedName name="UW_Split_Underwriting" localSheetId="7">#REF!</definedName>
    <definedName name="UW_Split_Underwriting" localSheetId="11">#REF!</definedName>
    <definedName name="UW_Split_Underwriting" localSheetId="6">#REF!</definedName>
    <definedName name="UW_Split_Underwriting" localSheetId="5">#REF!</definedName>
    <definedName name="UW_Split_Underwriting" localSheetId="2">#REF!</definedName>
    <definedName name="UW_Split_Underwriting" localSheetId="4">#REF!</definedName>
    <definedName name="UW_Split_Underwriting" localSheetId="10">#REF!</definedName>
    <definedName name="UW_Split_Underwriting" localSheetId="9">#REF!</definedName>
    <definedName name="UW_Split_Underwriting" localSheetId="8">#REF!</definedName>
    <definedName name="UW_Split_Underwriting">#REF!</definedName>
    <definedName name="uytfg" localSheetId="2">#REF!</definedName>
    <definedName name="uytfg">#REF!</definedName>
    <definedName name="ValidAccts" localSheetId="2">#REF!</definedName>
    <definedName name="ValidAccts">#REF!</definedName>
    <definedName name="ValidApplicationList">[68]Definitions!$B$14:$B$35</definedName>
    <definedName name="ValidAreas">[69]Definitions!$B$6:$B$9</definedName>
    <definedName name="validated" localSheetId="7">OFFSET('[8]A1&amp;A2'!$A$29,0,0,A2Len,2)</definedName>
    <definedName name="validated" localSheetId="11">OFFSET('[8]A1&amp;A2'!$A$29,0,0,A2Len,2)</definedName>
    <definedName name="validated" localSheetId="6">OFFSET('[8]A1&amp;A2'!$A$29,0,0,A2Len,2)</definedName>
    <definedName name="validated" localSheetId="5">OFFSET('[8]A1&amp;A2'!$A$29,0,0,A2Len,2)</definedName>
    <definedName name="validated" localSheetId="2">OFFSET('[8]A1&amp;A2'!$A$29,0,0,A2Len,2)</definedName>
    <definedName name="validated" localSheetId="4">OFFSET('[8]A1&amp;A2'!$A$29,0,0,A2Len,2)</definedName>
    <definedName name="validated" localSheetId="10">OFFSET('[8]A1&amp;A2'!$A$29,0,0,[0]!A2Len,2)</definedName>
    <definedName name="validated" localSheetId="9">OFFSET('[8]A1&amp;A2'!$A$29,0,0,A2Len,2)</definedName>
    <definedName name="validated" localSheetId="8">OFFSET('[8]A1&amp;A2'!$A$29,0,0,A2Len,2)</definedName>
    <definedName name="validated">OFFSET('[8]A1&amp;A2'!$A$29,0,0,A2Len,2)</definedName>
    <definedName name="ValidBusinessAreaList">[68]Definitions!$B$6:$B$11</definedName>
    <definedName name="ValidCategories">[69]Definitions!$B$37:$B$40</definedName>
    <definedName name="ValidPrinters" localSheetId="7">#REF!</definedName>
    <definedName name="ValidPrinters" localSheetId="11">#REF!</definedName>
    <definedName name="ValidPrinters" localSheetId="6">#REF!</definedName>
    <definedName name="ValidPrinters" localSheetId="5">#REF!</definedName>
    <definedName name="ValidPrinters" localSheetId="2">#REF!</definedName>
    <definedName name="ValidPrinters" localSheetId="4">#REF!</definedName>
    <definedName name="ValidPrinters" localSheetId="10">#REF!</definedName>
    <definedName name="ValidPrinters" localSheetId="9">#REF!</definedName>
    <definedName name="ValidPrinters" localSheetId="8">#REF!</definedName>
    <definedName name="ValidPrinters">#REF!</definedName>
    <definedName name="Value" localSheetId="7">'[54]Model Input_Avg UPB'!#REF!</definedName>
    <definedName name="Value" localSheetId="11">'[54]Model Input_Avg UPB'!#REF!</definedName>
    <definedName name="Value" localSheetId="6">'[54]Model Input_Avg UPB'!#REF!</definedName>
    <definedName name="Value" localSheetId="5">'[54]Model Input_Avg UPB'!#REF!</definedName>
    <definedName name="Value" localSheetId="4">'[54]Model Input_Avg UPB'!#REF!</definedName>
    <definedName name="Value" localSheetId="10">'[54]Model Input_Avg UPB'!#REF!</definedName>
    <definedName name="Value" localSheetId="9">'[54]Model Input_Avg UPB'!#REF!</definedName>
    <definedName name="Value" localSheetId="8">'[54]Model Input_Avg UPB'!#REF!</definedName>
    <definedName name="Value">'[54]Model Input_Avg UPB'!#REF!</definedName>
    <definedName name="Value1" localSheetId="7">'[10]NOI Sim - Default'!#REF!</definedName>
    <definedName name="Value1" localSheetId="11">'[10]NOI Sim - Default'!#REF!</definedName>
    <definedName name="Value1" localSheetId="6">'[10]NOI Sim - Default'!#REF!</definedName>
    <definedName name="Value1" localSheetId="5">'[10]NOI Sim - Default'!#REF!</definedName>
    <definedName name="Value1" localSheetId="4">'[10]NOI Sim - Default'!#REF!</definedName>
    <definedName name="Value1" localSheetId="10">'[10]NOI Sim - Default'!#REF!</definedName>
    <definedName name="Value1" localSheetId="9">'[10]NOI Sim - Default'!#REF!</definedName>
    <definedName name="Value1" localSheetId="8">'[10]NOI Sim - Default'!#REF!</definedName>
    <definedName name="Value1">'[10]NOI Sim - Default'!#REF!</definedName>
    <definedName name="Value2" localSheetId="4">'[10]NOI Sim - Default'!#REF!</definedName>
    <definedName name="Value2">'[10]NOI Sim - Default'!#REF!</definedName>
    <definedName name="Values_Entered" localSheetId="7">IF('AUG 2023'!Loan_Amount*[0]!Interest_Rate*[0]!Loan_Years*'AUG 2023'!Loan_Start&gt;0,1,0)</definedName>
    <definedName name="Values_Entered" localSheetId="11">IF('DEC 2023'!Loan_Amount*[0]!Interest_Rate*[0]!Loan_Years*'DEC 2023'!Loan_Start&gt;0,1,0)</definedName>
    <definedName name="Values_Entered" localSheetId="6">IF('JUL 2023'!Loan_Amount*[0]!Interest_Rate*[0]!Loan_Years*'JUL 2023'!Loan_Start&gt;0,1,0)</definedName>
    <definedName name="Values_Entered" localSheetId="5">IF('JUN 2023'!Loan_Amount*[0]!Interest_Rate*[0]!Loan_Years*'JUN 2023'!Loan_Start&gt;0,1,0)</definedName>
    <definedName name="Values_Entered" localSheetId="2">IF('MAR 2023'!Loan_Amount*'MAR 2023'!Interest_Rate*'MAR 2023'!Loan_Years*'MAR 2023'!Loan_Start&gt;0,1,0)</definedName>
    <definedName name="Values_Entered" localSheetId="4">IF('MAY 2023'!Loan_Amount*[0]!Interest_Rate*[0]!Loan_Years*'MAY 2023'!Loan_Start&gt;0,1,0)</definedName>
    <definedName name="Values_Entered" localSheetId="10">IF('NOV 2023'!Loan_Amount*[0]!Interest_Rate*[0]!Loan_Years*'NOV 2023'!Loan_Start&gt;0,1,0)</definedName>
    <definedName name="Values_Entered" localSheetId="9">IF('OCT 2023'!Loan_Amount*[0]!Interest_Rate*[0]!Loan_Years*'OCT 2023'!Loan_Start&gt;0,1,0)</definedName>
    <definedName name="Values_Entered" localSheetId="8">IF('SEP 2023'!Loan_Amount*[0]!Interest_Rate*[0]!Loan_Years*'SEP 2023'!Loan_Start&gt;0,1,0)</definedName>
    <definedName name="Values_Entered">IF([0]!Loan_Amount*[0]!Interest_Rate*[0]!Loan_Years*[0]!Loan_Start&gt;0,1,0)</definedName>
    <definedName name="Version" localSheetId="7">#REF!</definedName>
    <definedName name="Version" localSheetId="11">#REF!</definedName>
    <definedName name="Version" localSheetId="6">#REF!</definedName>
    <definedName name="Version" localSheetId="5">#REF!</definedName>
    <definedName name="Version" localSheetId="2">#REF!</definedName>
    <definedName name="Version" localSheetId="4">#REF!</definedName>
    <definedName name="Version" localSheetId="10">#REF!</definedName>
    <definedName name="Version" localSheetId="9">#REF!</definedName>
    <definedName name="Version" localSheetId="8">#REF!</definedName>
    <definedName name="Version">#REF!</definedName>
    <definedName name="vicPurch" localSheetId="7">#REF!</definedName>
    <definedName name="vicPurch" localSheetId="11">#REF!</definedName>
    <definedName name="vicPurch" localSheetId="6">#REF!</definedName>
    <definedName name="vicPurch" localSheetId="5">#REF!</definedName>
    <definedName name="vicPurch" localSheetId="2">#REF!</definedName>
    <definedName name="vicPurch" localSheetId="4">#REF!</definedName>
    <definedName name="vicPurch" localSheetId="10">#REF!</definedName>
    <definedName name="vicPurch" localSheetId="9">#REF!</definedName>
    <definedName name="vicPurch" localSheetId="8">#REF!</definedName>
    <definedName name="vicPurch">#REF!</definedName>
    <definedName name="w" localSheetId="7">[1]rating!#REF!</definedName>
    <definedName name="w" localSheetId="11">[1]rating!#REF!</definedName>
    <definedName name="w" localSheetId="6">[1]rating!#REF!</definedName>
    <definedName name="w" localSheetId="5">[1]rating!#REF!</definedName>
    <definedName name="w" localSheetId="2">[1]rating!#REF!</definedName>
    <definedName name="w" localSheetId="4">[1]rating!#REF!</definedName>
    <definedName name="w" localSheetId="10">[1]rating!#REF!</definedName>
    <definedName name="w" localSheetId="9">[1]rating!#REF!</definedName>
    <definedName name="w" localSheetId="8">[1]rating!#REF!</definedName>
    <definedName name="w">[1]rating!#REF!</definedName>
    <definedName name="wac" localSheetId="7">#REF!</definedName>
    <definedName name="wac" localSheetId="11">#REF!</definedName>
    <definedName name="wac" localSheetId="6">#REF!</definedName>
    <definedName name="wac" localSheetId="5">#REF!</definedName>
    <definedName name="wac" localSheetId="2">#REF!</definedName>
    <definedName name="wac" localSheetId="4">#REF!</definedName>
    <definedName name="wac" localSheetId="10">#REF!</definedName>
    <definedName name="wac" localSheetId="9">#REF!</definedName>
    <definedName name="wac" localSheetId="8">#REF!</definedName>
    <definedName name="wac">#REF!</definedName>
    <definedName name="wertgy" localSheetId="7">[1]rating!#REF!</definedName>
    <definedName name="wertgy" localSheetId="11">[1]rating!#REF!</definedName>
    <definedName name="wertgy" localSheetId="6">[1]rating!#REF!</definedName>
    <definedName name="wertgy" localSheetId="5">[1]rating!#REF!</definedName>
    <definedName name="wertgy" localSheetId="2">[1]rating!#REF!</definedName>
    <definedName name="wertgy" localSheetId="4">[1]rating!#REF!</definedName>
    <definedName name="wertgy" localSheetId="10">[1]rating!#REF!</definedName>
    <definedName name="wertgy" localSheetId="9">[1]rating!#REF!</definedName>
    <definedName name="wertgy" localSheetId="8">[1]rating!#REF!</definedName>
    <definedName name="wertgy">[1]rating!#REF!</definedName>
    <definedName name="werwedsf" localSheetId="7">#REF!</definedName>
    <definedName name="werwedsf" localSheetId="11">#REF!</definedName>
    <definedName name="werwedsf" localSheetId="6">#REF!</definedName>
    <definedName name="werwedsf" localSheetId="5">#REF!</definedName>
    <definedName name="werwedsf" localSheetId="2">#REF!</definedName>
    <definedName name="werwedsf" localSheetId="4">#REF!</definedName>
    <definedName name="werwedsf" localSheetId="10">#REF!</definedName>
    <definedName name="werwedsf" localSheetId="9">#REF!</definedName>
    <definedName name="werwedsf" localSheetId="8">#REF!</definedName>
    <definedName name="werwedsf">#REF!</definedName>
    <definedName name="WF_PREM_PD_FOR_APRIL" localSheetId="7">[26]database_Table_9!#REF!</definedName>
    <definedName name="WF_PREM_PD_FOR_APRIL" localSheetId="11">[26]database_Table_9!#REF!</definedName>
    <definedName name="WF_PREM_PD_FOR_APRIL" localSheetId="6">[26]database_Table_9!#REF!</definedName>
    <definedName name="WF_PREM_PD_FOR_APRIL" localSheetId="5">[26]database_Table_9!#REF!</definedName>
    <definedName name="WF_PREM_PD_FOR_APRIL" localSheetId="2">[26]database_Table_9!#REF!</definedName>
    <definedName name="WF_PREM_PD_FOR_APRIL" localSheetId="4">[26]database_Table_9!#REF!</definedName>
    <definedName name="WF_PREM_PD_FOR_APRIL" localSheetId="10">[26]database_Table_9!#REF!</definedName>
    <definedName name="WF_PREM_PD_FOR_APRIL" localSheetId="9">[26]database_Table_9!#REF!</definedName>
    <definedName name="WF_PREM_PD_FOR_APRIL" localSheetId="8">[26]database_Table_9!#REF!</definedName>
    <definedName name="WF_PREM_PD_FOR_APRIL">[26]database_Table_9!#REF!</definedName>
    <definedName name="WF_PREM_PRICING_CORRECTION" localSheetId="7">[26]database_Table_9!#REF!</definedName>
    <definedName name="WF_PREM_PRICING_CORRECTION" localSheetId="11">[26]database_Table_9!#REF!</definedName>
    <definedName name="WF_PREM_PRICING_CORRECTION" localSheetId="6">[26]database_Table_9!#REF!</definedName>
    <definedName name="WF_PREM_PRICING_CORRECTION" localSheetId="5">[26]database_Table_9!#REF!</definedName>
    <definedName name="WF_PREM_PRICING_CORRECTION" localSheetId="2">[26]database_Table_9!#REF!</definedName>
    <definedName name="WF_PREM_PRICING_CORRECTION" localSheetId="4">[26]database_Table_9!#REF!</definedName>
    <definedName name="WF_PREM_PRICING_CORRECTION" localSheetId="10">[26]database_Table_9!#REF!</definedName>
    <definedName name="WF_PREM_PRICING_CORRECTION" localSheetId="9">[26]database_Table_9!#REF!</definedName>
    <definedName name="WF_PREM_PRICING_CORRECTION" localSheetId="8">[26]database_Table_9!#REF!</definedName>
    <definedName name="WF_PREM_PRICING_CORRECTION">[26]database_Table_9!#REF!</definedName>
    <definedName name="Whole_Loan_Due_Diligence_Basis" localSheetId="7">#REF!</definedName>
    <definedName name="Whole_Loan_Due_Diligence_Basis" localSheetId="11">#REF!</definedName>
    <definedName name="Whole_Loan_Due_Diligence_Basis" localSheetId="6">#REF!</definedName>
    <definedName name="Whole_Loan_Due_Diligence_Basis" localSheetId="5">#REF!</definedName>
    <definedName name="Whole_Loan_Due_Diligence_Basis" localSheetId="2">#REF!</definedName>
    <definedName name="Whole_Loan_Due_Diligence_Basis" localSheetId="4">#REF!</definedName>
    <definedName name="Whole_Loan_Due_Diligence_Basis" localSheetId="10">#REF!</definedName>
    <definedName name="Whole_Loan_Due_Diligence_Basis" localSheetId="9">#REF!</definedName>
    <definedName name="Whole_Loan_Due_Diligence_Basis" localSheetId="8">#REF!</definedName>
    <definedName name="Whole_Loan_Due_Diligence_Basis">#REF!</definedName>
    <definedName name="Workstreams" localSheetId="7">#REF!</definedName>
    <definedName name="Workstreams" localSheetId="11">#REF!</definedName>
    <definedName name="Workstreams" localSheetId="6">#REF!</definedName>
    <definedName name="Workstreams" localSheetId="5">#REF!</definedName>
    <definedName name="Workstreams" localSheetId="2">#REF!</definedName>
    <definedName name="Workstreams" localSheetId="4">#REF!</definedName>
    <definedName name="Workstreams" localSheetId="10">#REF!</definedName>
    <definedName name="Workstreams" localSheetId="9">#REF!</definedName>
    <definedName name="Workstreams" localSheetId="8">#REF!</definedName>
    <definedName name="Workstreams">#REF!</definedName>
    <definedName name="Wrapped">[13]Originator!$Q$4:$Q$25</definedName>
    <definedName name="Wrapper">[13]Originator!$R$4:$R$11</definedName>
    <definedName name="WRKSHT" localSheetId="7">#REF!</definedName>
    <definedName name="WRKSHT" localSheetId="11">#REF!</definedName>
    <definedName name="WRKSHT" localSheetId="6">#REF!</definedName>
    <definedName name="WRKSHT" localSheetId="5">#REF!</definedName>
    <definedName name="WRKSHT" localSheetId="2">#REF!</definedName>
    <definedName name="WRKSHT" localSheetId="4">#REF!</definedName>
    <definedName name="WRKSHT" localSheetId="10">#REF!</definedName>
    <definedName name="WRKSHT" localSheetId="9">#REF!</definedName>
    <definedName name="WRKSHT" localSheetId="8">#REF!</definedName>
    <definedName name="WRKSHT">#REF!</definedName>
    <definedName name="wrn.Report._.1." localSheetId="7" hidden="1">{#N/A,#N/A,FALSE,"NewForm-Aug01 - Minimum "}</definedName>
    <definedName name="wrn.Report._.1." localSheetId="11" hidden="1">{#N/A,#N/A,FALSE,"NewForm-Aug01 - Minimum "}</definedName>
    <definedName name="wrn.Report._.1." localSheetId="6" hidden="1">{#N/A,#N/A,FALSE,"NewForm-Aug01 - Minimum "}</definedName>
    <definedName name="wrn.Report._.1." localSheetId="5" hidden="1">{#N/A,#N/A,FALSE,"NewForm-Aug01 - Minimum "}</definedName>
    <definedName name="wrn.Report._.1." localSheetId="2" hidden="1">{#N/A,#N/A,FALSE,"NewForm-Aug01 - Minimum "}</definedName>
    <definedName name="wrn.Report._.1." localSheetId="4" hidden="1">{#N/A,#N/A,FALSE,"NewForm-Aug01 - Minimum "}</definedName>
    <definedName name="wrn.Report._.1." localSheetId="10" hidden="1">{#N/A,#N/A,FALSE,"NewForm-Aug01 - Minimum "}</definedName>
    <definedName name="wrn.Report._.1." localSheetId="9" hidden="1">{#N/A,#N/A,FALSE,"NewForm-Aug01 - Minimum "}</definedName>
    <definedName name="wrn.Report._.1." localSheetId="8" hidden="1">{#N/A,#N/A,FALSE,"NewForm-Aug01 - Minimum "}</definedName>
    <definedName name="wrn.Report._.1." hidden="1">{#N/A,#N/A,FALSE,"NewForm-Aug01 - Minimum "}</definedName>
    <definedName name="wrn.Report._.2." localSheetId="7" hidden="1">{#N/A,#N/A,FALSE,"NewForm-Aug01 - Minimum "}</definedName>
    <definedName name="wrn.Report._.2." localSheetId="11" hidden="1">{#N/A,#N/A,FALSE,"NewForm-Aug01 - Minimum "}</definedName>
    <definedName name="wrn.Report._.2." localSheetId="6" hidden="1">{#N/A,#N/A,FALSE,"NewForm-Aug01 - Minimum "}</definedName>
    <definedName name="wrn.Report._.2." localSheetId="5" hidden="1">{#N/A,#N/A,FALSE,"NewForm-Aug01 - Minimum "}</definedName>
    <definedName name="wrn.Report._.2." localSheetId="2" hidden="1">{#N/A,#N/A,FALSE,"NewForm-Aug01 - Minimum "}</definedName>
    <definedName name="wrn.Report._.2." localSheetId="4" hidden="1">{#N/A,#N/A,FALSE,"NewForm-Aug01 - Minimum "}</definedName>
    <definedName name="wrn.Report._.2." localSheetId="10" hidden="1">{#N/A,#N/A,FALSE,"NewForm-Aug01 - Minimum "}</definedName>
    <definedName name="wrn.Report._.2." localSheetId="9" hidden="1">{#N/A,#N/A,FALSE,"NewForm-Aug01 - Minimum "}</definedName>
    <definedName name="wrn.Report._.2." localSheetId="8" hidden="1">{#N/A,#N/A,FALSE,"NewForm-Aug01 - Minimum "}</definedName>
    <definedName name="wrn.Report._.2." hidden="1">{#N/A,#N/A,FALSE,"NewForm-Aug01 - Minimum "}</definedName>
    <definedName name="wrn.Report._.3." localSheetId="7" hidden="1">{#N/A,#N/A,FALSE,"NewForm-Aug01 - Minimum "}</definedName>
    <definedName name="wrn.Report._.3." localSheetId="11" hidden="1">{#N/A,#N/A,FALSE,"NewForm-Aug01 - Minimum "}</definedName>
    <definedName name="wrn.Report._.3." localSheetId="6" hidden="1">{#N/A,#N/A,FALSE,"NewForm-Aug01 - Minimum "}</definedName>
    <definedName name="wrn.Report._.3." localSheetId="5" hidden="1">{#N/A,#N/A,FALSE,"NewForm-Aug01 - Minimum "}</definedName>
    <definedName name="wrn.Report._.3." localSheetId="2" hidden="1">{#N/A,#N/A,FALSE,"NewForm-Aug01 - Minimum "}</definedName>
    <definedName name="wrn.Report._.3." localSheetId="4" hidden="1">{#N/A,#N/A,FALSE,"NewForm-Aug01 - Minimum "}</definedName>
    <definedName name="wrn.Report._.3." localSheetId="10" hidden="1">{#N/A,#N/A,FALSE,"NewForm-Aug01 - Minimum "}</definedName>
    <definedName name="wrn.Report._.3." localSheetId="9" hidden="1">{#N/A,#N/A,FALSE,"NewForm-Aug01 - Minimum "}</definedName>
    <definedName name="wrn.Report._.3." localSheetId="8" hidden="1">{#N/A,#N/A,FALSE,"NewForm-Aug01 - Minimum "}</definedName>
    <definedName name="wrn.Report._.3." hidden="1">{#N/A,#N/A,FALSE,"NewForm-Aug01 - Minimum "}</definedName>
    <definedName name="x" localSheetId="7">#REF!</definedName>
    <definedName name="x" localSheetId="11">#REF!</definedName>
    <definedName name="x" localSheetId="6">#REF!</definedName>
    <definedName name="x" localSheetId="5">#REF!</definedName>
    <definedName name="x" localSheetId="2">#REF!</definedName>
    <definedName name="x" localSheetId="4">#REF!</definedName>
    <definedName name="x" localSheetId="10">#REF!</definedName>
    <definedName name="x" localSheetId="9">#REF!</definedName>
    <definedName name="x" localSheetId="8">#REF!</definedName>
    <definedName name="x">#REF!</definedName>
    <definedName name="Xbrl_Tag_02c688d8_0b11_405a_9179_819e903e0fd6" localSheetId="7" hidden="1">'[70]10KDATA_BS_Presentation'!#REF!</definedName>
    <definedName name="Xbrl_Tag_02c688d8_0b11_405a_9179_819e903e0fd6" localSheetId="6" hidden="1">'[70]10KDATA_BS_Presentation'!#REF!</definedName>
    <definedName name="Xbrl_Tag_02c688d8_0b11_405a_9179_819e903e0fd6" localSheetId="5" hidden="1">'[70]10KDATA_BS_Presentation'!#REF!</definedName>
    <definedName name="Xbrl_Tag_02c688d8_0b11_405a_9179_819e903e0fd6" localSheetId="4" hidden="1">'[70]10KDATA_BS_Presentation'!#REF!</definedName>
    <definedName name="Xbrl_Tag_02c688d8_0b11_405a_9179_819e903e0fd6" hidden="1">'[70]10KDATA_BS_Presentation'!#REF!</definedName>
    <definedName name="Xbrl_Tag_03780448_d13e_424f_b9dd_e896a28623ea" localSheetId="5" hidden="1">'[70]10KDATA_BS_Presentation'!#REF!</definedName>
    <definedName name="Xbrl_Tag_03780448_d13e_424f_b9dd_e896a28623ea" localSheetId="4" hidden="1">'[70]10KDATA_BS_Presentation'!#REF!</definedName>
    <definedName name="Xbrl_Tag_03780448_d13e_424f_b9dd_e896a28623ea" hidden="1">'[70]10KDATA_BS_Presentation'!#REF!</definedName>
    <definedName name="Xbrl_Tag_0822ea6b_48b1_483a_99e2_c46d367057ca" localSheetId="7" hidden="1">#REF!</definedName>
    <definedName name="Xbrl_Tag_0822ea6b_48b1_483a_99e2_c46d367057ca" localSheetId="11" hidden="1">#REF!</definedName>
    <definedName name="Xbrl_Tag_0822ea6b_48b1_483a_99e2_c46d367057ca" localSheetId="6" hidden="1">#REF!</definedName>
    <definedName name="Xbrl_Tag_0822ea6b_48b1_483a_99e2_c46d367057ca" localSheetId="5" hidden="1">#REF!</definedName>
    <definedName name="Xbrl_Tag_0822ea6b_48b1_483a_99e2_c46d367057ca" localSheetId="2" hidden="1">#REF!</definedName>
    <definedName name="Xbrl_Tag_0822ea6b_48b1_483a_99e2_c46d367057ca" localSheetId="4" hidden="1">#REF!</definedName>
    <definedName name="Xbrl_Tag_0822ea6b_48b1_483a_99e2_c46d367057ca" localSheetId="10" hidden="1">#REF!</definedName>
    <definedName name="Xbrl_Tag_0822ea6b_48b1_483a_99e2_c46d367057ca" localSheetId="9" hidden="1">#REF!</definedName>
    <definedName name="Xbrl_Tag_0822ea6b_48b1_483a_99e2_c46d367057ca" localSheetId="8" hidden="1">#REF!</definedName>
    <definedName name="Xbrl_Tag_0822ea6b_48b1_483a_99e2_c46d367057ca" hidden="1">#REF!</definedName>
    <definedName name="Xbrl_Tag_0b05c634_60bd_4d3a_a1bc_b3b97e34d6cf" localSheetId="7" hidden="1">'[70]10KDATA_BS_Presentation'!#REF!</definedName>
    <definedName name="Xbrl_Tag_0b05c634_60bd_4d3a_a1bc_b3b97e34d6cf" localSheetId="6" hidden="1">'[70]10KDATA_BS_Presentation'!#REF!</definedName>
    <definedName name="Xbrl_Tag_0b05c634_60bd_4d3a_a1bc_b3b97e34d6cf" localSheetId="5" hidden="1">'[70]10KDATA_BS_Presentation'!#REF!</definedName>
    <definedName name="Xbrl_Tag_0b05c634_60bd_4d3a_a1bc_b3b97e34d6cf" localSheetId="4" hidden="1">'[70]10KDATA_BS_Presentation'!#REF!</definedName>
    <definedName name="Xbrl_Tag_0b05c634_60bd_4d3a_a1bc_b3b97e34d6cf" hidden="1">'[70]10KDATA_BS_Presentation'!#REF!</definedName>
    <definedName name="Xbrl_Tag_0d5add93_86ac_4eb9_a455_46880dee0bc7" localSheetId="5" hidden="1">'[70]10KDATA_BS_Presentation'!#REF!</definedName>
    <definedName name="Xbrl_Tag_0d5add93_86ac_4eb9_a455_46880dee0bc7" localSheetId="4" hidden="1">'[70]10KDATA_BS_Presentation'!#REF!</definedName>
    <definedName name="Xbrl_Tag_0d5add93_86ac_4eb9_a455_46880dee0bc7" hidden="1">'[70]10KDATA_BS_Presentation'!#REF!</definedName>
    <definedName name="Xbrl_Tag_17132380_ec88_4528_bb07_7ce2dc27429f" localSheetId="4" hidden="1">'[70]10KDATA_BS_Presentation'!#REF!</definedName>
    <definedName name="Xbrl_Tag_17132380_ec88_4528_bb07_7ce2dc27429f" hidden="1">'[70]10KDATA_BS_Presentation'!#REF!</definedName>
    <definedName name="Xbrl_Tag_2023b619_da3a_43bb_bbb6_a31ebb931746" localSheetId="4" hidden="1">'[70]10KDATA_BS_Presentation'!#REF!</definedName>
    <definedName name="Xbrl_Tag_2023b619_da3a_43bb_bbb6_a31ebb931746" hidden="1">'[70]10KDATA_BS_Presentation'!#REF!</definedName>
    <definedName name="Xbrl_Tag_20a3bf41_c56d_47f4_a74c_8c78168e43b2" hidden="1">'[70]10KDATA_BS_Presentation'!#REF!</definedName>
    <definedName name="Xbrl_Tag_237113f5_887b_40f5_bcf8_d37d2e3114c0" hidden="1">'[70]10KDATA_BS_Presentation'!#REF!</definedName>
    <definedName name="Xbrl_Tag_28e6f72c_15b2_4c1f_893f_e8a4e315d9bc" hidden="1">'[70]10KDATA_BS_Presentation'!#REF!</definedName>
    <definedName name="Xbrl_Tag_28e77757_6488_4763_906f_39ad4c83baef" hidden="1">'[70]10KDATA_BS_Presentation'!#REF!</definedName>
    <definedName name="Xbrl_Tag_2f1e96a7_063e_4e1d_a4b5_3414a2433bfa" hidden="1">'[70]10KDATA_BS_Presentation'!#REF!</definedName>
    <definedName name="Xbrl_Tag_382540a3_0a79_4759_875d_d73f005246eb" hidden="1">'[70]10KDATA_BS_Presentation'!#REF!</definedName>
    <definedName name="Xbrl_Tag_3ae7855a_3ed8_4bdd_8e41_69338a5c2142" hidden="1">'[70]10KDATA_BS_Presentation'!#REF!</definedName>
    <definedName name="Xbrl_Tag_3f5336cf_bf2d_4bfa_94e8_e0c75e6583dc" hidden="1">'[70]10KDATA_BS_Presentation'!#REF!</definedName>
    <definedName name="Xbrl_Tag_427b24d4_7f4f_4569_a505_1f03b36744e9" hidden="1">'[70]10KDATA_BS_Presentation'!#REF!</definedName>
    <definedName name="Xbrl_Tag_4336e54b_c5e3_4cee_a65f_859e6ffcb3a9" hidden="1">'[71]FN19 - FAS159 Table'!$A$22</definedName>
    <definedName name="Xbrl_Tag_4b8ef649_acf4_4bae_a058_4a4d73539fb9" hidden="1">'[70]10KDATA_BS_Presentation'!#REF!</definedName>
    <definedName name="Xbrl_Tag_4d5e3cfa_cf70_46fa_9c44_9f78daefe69d" hidden="1">'[70]10KDATA_BS_Presentation'!#REF!</definedName>
    <definedName name="Xbrl_Tag_6046b2c7_e501_4831_8f6b_75da0f2471e7" hidden="1">'[70]10KDATA_BS_Presentation'!#REF!</definedName>
    <definedName name="Xbrl_Tag_6c05c2d0_4d2b_4cc9_9df2_87b4416f2105" hidden="1">'[70]10KDATA_BS_Presentation'!#REF!</definedName>
    <definedName name="Xbrl_Tag_77ba5855_9819_4469_a92c_e9e1e6107572" hidden="1">'[70]10KDATA_BS_Presentation'!#REF!</definedName>
    <definedName name="Xbrl_Tag_9465c6a7_6486_424d_a201_956d6cb24a45" hidden="1">'[70]10KDATA_BS_Presentation'!#REF!</definedName>
    <definedName name="Xbrl_Tag_9a4d9cff_08e9_4b10_a50c_376c0d2a8f82" hidden="1">'[70]10KDATA_BS_Presentation'!#REF!</definedName>
    <definedName name="Xbrl_Tag_9c503a52_4880_414f_be9b_c37933940a6d" hidden="1">'[70]10KDATA_BS_Presentation'!#REF!</definedName>
    <definedName name="Xbrl_Tag_9df39301_a95f_4f40_939a_cb0226759e93" hidden="1">'[70]10KDATA_BS_Presentation'!#REF!</definedName>
    <definedName name="Xbrl_Tag_9ef01930_82be_4048_b28e_3abe91caba28" hidden="1">'[70]10KDATA_BS_Presentation'!#REF!</definedName>
    <definedName name="Xbrl_Tag_9f2ca6c7_2cfc_40e4_8a84_49cd49be52fd" hidden="1">'[70]10KDATA_BS_Presentation'!#REF!</definedName>
    <definedName name="Xbrl_Tag_a1f72223_3ec5_41ea_bfff_6ca81148ee96" hidden="1">'[70]10KDATA_BS_Presentation'!#REF!</definedName>
    <definedName name="Xbrl_Tag_a823fef0_1b28_4534_a253_856c09957744" hidden="1">'[70]10KDATA_BS_Presentation'!#REF!</definedName>
    <definedName name="Xbrl_Tag_ab253b39_5255_4985_a286_c8fc1f5eb768" hidden="1">'[70]10KDATA_BS_Presentation'!#REF!</definedName>
    <definedName name="Xbrl_Tag_b3dca10f_c2d6_422b_b45c_cc09605eb6f8" hidden="1">'[70]10KDATA_BS_Presentation'!#REF!</definedName>
    <definedName name="Xbrl_Tag_c702bdb1_73f7_4061_abd7_fa9eb37e2a98" hidden="1">'[70]10KDATA_BS_Presentation'!#REF!</definedName>
    <definedName name="Xbrl_Tag_cef4ab9e_2629_48fa_81dd_52a641c16b5e" hidden="1">'[70]10KDATA_BS_Presentation'!#REF!</definedName>
    <definedName name="Xbrl_Tag_dab80baa_fa2f_4a22_a22a_0871532bd2e2" hidden="1">'[70]10KDATA_BS_Presentation'!#REF!</definedName>
    <definedName name="Xbrl_Tag_e140b161_a623_4876_9c32_805192107a14" hidden="1">'[70]10KDATA_BS_Presentation'!#REF!</definedName>
    <definedName name="Xbrl_Tag_e911ce48_94a4_43a9_a120_1d2099f7025c" hidden="1">'[70]10KDATA_BS_Presentation'!#REF!</definedName>
    <definedName name="Xbrl_Tag_e94ad930_6dd7_4d27_a18e_a678fe4ec74c" hidden="1">'[70]10KDATA_BS_Presentation'!#REF!</definedName>
    <definedName name="Xbrl_Tag_f41485a0_9c2c_41d9_a254_740d77a5251c" hidden="1">'[70]10KDATA_BS_Presentation'!#REF!</definedName>
    <definedName name="Xbrl_Tag_fbed9e6c_1409_4c5a_91cb_e7e0c75d602e" hidden="1">'[70]10KDATA_BS_Presentation'!#REF!</definedName>
    <definedName name="xcaWq" localSheetId="7">#REF!</definedName>
    <definedName name="xcaWq" localSheetId="11">#REF!</definedName>
    <definedName name="xcaWq" localSheetId="6">#REF!</definedName>
    <definedName name="xcaWq" localSheetId="5">#REF!</definedName>
    <definedName name="xcaWq" localSheetId="2">#REF!</definedName>
    <definedName name="xcaWq" localSheetId="4">#REF!</definedName>
    <definedName name="xcaWq" localSheetId="10">#REF!</definedName>
    <definedName name="xcaWq" localSheetId="9">#REF!</definedName>
    <definedName name="xcaWq" localSheetId="8">#REF!</definedName>
    <definedName name="xcaWq">#REF!</definedName>
    <definedName name="xcxdas" localSheetId="7">#REF!</definedName>
    <definedName name="xcxdas" localSheetId="11">#REF!</definedName>
    <definedName name="xcxdas" localSheetId="6">#REF!</definedName>
    <definedName name="xcxdas" localSheetId="5">#REF!</definedName>
    <definedName name="xcxdas" localSheetId="2">#REF!</definedName>
    <definedName name="xcxdas" localSheetId="4">#REF!</definedName>
    <definedName name="xcxdas" localSheetId="10">#REF!</definedName>
    <definedName name="xcxdas" localSheetId="9">#REF!</definedName>
    <definedName name="xcxdas" localSheetId="8">#REF!</definedName>
    <definedName name="xcxdas">#REF!</definedName>
    <definedName name="xsw" localSheetId="7">#REF!</definedName>
    <definedName name="xsw" localSheetId="11">#REF!</definedName>
    <definedName name="xsw" localSheetId="6">#REF!</definedName>
    <definedName name="xsw" localSheetId="5">#REF!</definedName>
    <definedName name="xsw" localSheetId="2">#REF!</definedName>
    <definedName name="xsw" localSheetId="4">#REF!</definedName>
    <definedName name="xsw" localSheetId="10">#REF!</definedName>
    <definedName name="xsw" localSheetId="9">#REF!</definedName>
    <definedName name="xsw" localSheetId="8">#REF!</definedName>
    <definedName name="xsw">#REF!</definedName>
    <definedName name="xx">'[43]IO Mk to Mkt'!$B$7</definedName>
    <definedName name="Year_1" localSheetId="7">#REF!</definedName>
    <definedName name="Year_1" localSheetId="11">#REF!</definedName>
    <definedName name="Year_1" localSheetId="6">#REF!</definedName>
    <definedName name="Year_1" localSheetId="5">#REF!</definedName>
    <definedName name="Year_1" localSheetId="2">#REF!</definedName>
    <definedName name="Year_1" localSheetId="4">#REF!</definedName>
    <definedName name="Year_1" localSheetId="10">#REF!</definedName>
    <definedName name="Year_1" localSheetId="9">#REF!</definedName>
    <definedName name="Year_1" localSheetId="8">#REF!</definedName>
    <definedName name="Year_1">#REF!</definedName>
    <definedName name="Year_C" localSheetId="7">#REF!</definedName>
    <definedName name="Year_C" localSheetId="11">#REF!</definedName>
    <definedName name="Year_C" localSheetId="6">#REF!</definedName>
    <definedName name="Year_C" localSheetId="5">#REF!</definedName>
    <definedName name="Year_C" localSheetId="2">#REF!</definedName>
    <definedName name="Year_C" localSheetId="4">#REF!</definedName>
    <definedName name="Year_C" localSheetId="10">#REF!</definedName>
    <definedName name="Year_C" localSheetId="9">#REF!</definedName>
    <definedName name="Year_C" localSheetId="8">#REF!</definedName>
    <definedName name="Year_C">#REF!</definedName>
    <definedName name="Year_RB" localSheetId="7">#REF!</definedName>
    <definedName name="Year_RB" localSheetId="11">#REF!</definedName>
    <definedName name="Year_RB" localSheetId="6">#REF!</definedName>
    <definedName name="Year_RB" localSheetId="5">#REF!</definedName>
    <definedName name="Year_RB" localSheetId="2">#REF!</definedName>
    <definedName name="Year_RB" localSheetId="4">#REF!</definedName>
    <definedName name="Year_RB" localSheetId="10">#REF!</definedName>
    <definedName name="Year_RB" localSheetId="9">#REF!</definedName>
    <definedName name="Year_RB" localSheetId="8">#REF!</definedName>
    <definedName name="Year_RB">#REF!</definedName>
    <definedName name="Year_REO" localSheetId="2">#REF!</definedName>
    <definedName name="Year_REO">#REF!</definedName>
    <definedName name="Year_RS" localSheetId="2">#REF!</definedName>
    <definedName name="Year_RS">#REF!</definedName>
    <definedName name="Year_S">[16]Database!#REF!</definedName>
    <definedName name="Year_T" localSheetId="7">#REF!</definedName>
    <definedName name="Year_T" localSheetId="11">#REF!</definedName>
    <definedName name="Year_T" localSheetId="6">#REF!</definedName>
    <definedName name="Year_T" localSheetId="5">#REF!</definedName>
    <definedName name="Year_T" localSheetId="2">#REF!</definedName>
    <definedName name="Year_T" localSheetId="4">#REF!</definedName>
    <definedName name="Year_T" localSheetId="10">#REF!</definedName>
    <definedName name="Year_T" localSheetId="9">#REF!</definedName>
    <definedName name="Year_T" localSheetId="8">#REF!</definedName>
    <definedName name="Year_T">#REF!</definedName>
    <definedName name="YearlyPayment" localSheetId="7">'[54]Model Input_Avg UPB'!#REF!</definedName>
    <definedName name="YearlyPayment" localSheetId="11">'[54]Model Input_Avg UPB'!#REF!</definedName>
    <definedName name="YearlyPayment" localSheetId="6">'[54]Model Input_Avg UPB'!#REF!</definedName>
    <definedName name="YearlyPayment" localSheetId="5">'[54]Model Input_Avg UPB'!#REF!</definedName>
    <definedName name="YearlyPayment" localSheetId="4">'[54]Model Input_Avg UPB'!#REF!</definedName>
    <definedName name="YearlyPayment" localSheetId="10">'[54]Model Input_Avg UPB'!#REF!</definedName>
    <definedName name="YearlyPayment" localSheetId="9">'[54]Model Input_Avg UPB'!#REF!</definedName>
    <definedName name="YearlyPayment" localSheetId="8">'[54]Model Input_Avg UPB'!#REF!</definedName>
    <definedName name="YearlyPayment">'[54]Model Input_Avg UPB'!#REF!</definedName>
    <definedName name="yhbv">[1]rating!$H$4:$K$32</definedName>
    <definedName name="ytresdcv">[1]subdata_Table7!$D$2:$K$27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7" i="43" l="1"/>
  <c r="G17" i="43"/>
  <c r="F17" i="43"/>
  <c r="E17" i="43"/>
  <c r="D17" i="43"/>
  <c r="H16" i="43"/>
  <c r="F16" i="43"/>
  <c r="E16" i="43"/>
  <c r="D16" i="43"/>
  <c r="H15" i="43"/>
  <c r="G15" i="43"/>
  <c r="F15" i="43"/>
  <c r="E15" i="43"/>
  <c r="D15" i="43"/>
  <c r="H14" i="43"/>
  <c r="F14" i="43"/>
  <c r="E14" i="43"/>
  <c r="D14" i="43"/>
  <c r="H11" i="43"/>
  <c r="F11" i="43"/>
  <c r="E11" i="43"/>
  <c r="D11" i="43"/>
  <c r="H10" i="43"/>
  <c r="G10" i="43"/>
  <c r="G18" i="43" s="1"/>
  <c r="F10" i="43"/>
  <c r="E10" i="43"/>
  <c r="D10" i="43"/>
  <c r="H8" i="43"/>
  <c r="F8" i="43"/>
  <c r="E8" i="43"/>
  <c r="D8" i="43"/>
  <c r="H7" i="43"/>
  <c r="F7" i="43"/>
  <c r="E7" i="43"/>
  <c r="D7" i="43"/>
  <c r="H6" i="43"/>
  <c r="G6" i="43"/>
  <c r="G9" i="43" s="1"/>
  <c r="F6" i="43"/>
  <c r="F9" i="43" s="1"/>
  <c r="E6" i="43"/>
  <c r="D6" i="43"/>
  <c r="H17" i="42"/>
  <c r="G17" i="42"/>
  <c r="F17" i="42"/>
  <c r="E17" i="42"/>
  <c r="D17" i="42"/>
  <c r="H16" i="42"/>
  <c r="F16" i="42"/>
  <c r="E16" i="42"/>
  <c r="D16" i="42"/>
  <c r="H15" i="42"/>
  <c r="G15" i="42"/>
  <c r="F15" i="42"/>
  <c r="E15" i="42"/>
  <c r="D15" i="42"/>
  <c r="H14" i="42"/>
  <c r="F14" i="42"/>
  <c r="E14" i="42"/>
  <c r="D14" i="42"/>
  <c r="H11" i="42"/>
  <c r="F11" i="42"/>
  <c r="E11" i="42"/>
  <c r="D11" i="42"/>
  <c r="H10" i="42"/>
  <c r="G10" i="42"/>
  <c r="F10" i="42"/>
  <c r="E10" i="42"/>
  <c r="D10" i="42"/>
  <c r="H8" i="42"/>
  <c r="F8" i="42"/>
  <c r="E8" i="42"/>
  <c r="D8" i="42"/>
  <c r="H7" i="42"/>
  <c r="F7" i="42"/>
  <c r="E7" i="42"/>
  <c r="D7" i="42"/>
  <c r="H6" i="42"/>
  <c r="G6" i="42"/>
  <c r="G9" i="42" s="1"/>
  <c r="F6" i="42"/>
  <c r="F9" i="42" s="1"/>
  <c r="E6" i="42"/>
  <c r="D6" i="42"/>
  <c r="H17" i="40"/>
  <c r="F17" i="40"/>
  <c r="E17" i="40"/>
  <c r="D17" i="40"/>
  <c r="F16" i="40"/>
  <c r="E16" i="40"/>
  <c r="D16" i="40"/>
  <c r="H16" i="40" s="1"/>
  <c r="H15" i="40"/>
  <c r="G15" i="40"/>
  <c r="G18" i="40" s="1"/>
  <c r="F15" i="40"/>
  <c r="E15" i="40"/>
  <c r="D15" i="40"/>
  <c r="H14" i="40"/>
  <c r="F14" i="40"/>
  <c r="E14" i="40"/>
  <c r="D14" i="40"/>
  <c r="F11" i="40"/>
  <c r="E11" i="40"/>
  <c r="D11" i="40"/>
  <c r="H10" i="40"/>
  <c r="F10" i="40"/>
  <c r="E10" i="40"/>
  <c r="D10" i="40"/>
  <c r="G9" i="40"/>
  <c r="H8" i="40"/>
  <c r="F8" i="40"/>
  <c r="E8" i="40"/>
  <c r="D8" i="40"/>
  <c r="H7" i="40"/>
  <c r="F7" i="40"/>
  <c r="E7" i="40"/>
  <c r="D7" i="40"/>
  <c r="H6" i="40"/>
  <c r="F6" i="40"/>
  <c r="F9" i="40" s="1"/>
  <c r="E6" i="40"/>
  <c r="D6" i="40"/>
  <c r="H17" i="39"/>
  <c r="F17" i="39"/>
  <c r="E17" i="39"/>
  <c r="D17" i="39"/>
  <c r="H16" i="39"/>
  <c r="F16" i="39"/>
  <c r="E16" i="39"/>
  <c r="D16" i="39"/>
  <c r="H15" i="39"/>
  <c r="G15" i="39"/>
  <c r="G18" i="39" s="1"/>
  <c r="F15" i="39"/>
  <c r="E15" i="39"/>
  <c r="D15" i="39"/>
  <c r="H14" i="39"/>
  <c r="F14" i="39"/>
  <c r="E14" i="39"/>
  <c r="D14" i="39"/>
  <c r="H11" i="39"/>
  <c r="F11" i="39"/>
  <c r="E11" i="39"/>
  <c r="D11" i="39"/>
  <c r="H10" i="39"/>
  <c r="H18" i="39" s="1"/>
  <c r="F10" i="39"/>
  <c r="F18" i="39" s="1"/>
  <c r="E10" i="39"/>
  <c r="D10" i="39"/>
  <c r="D18" i="39" s="1"/>
  <c r="G9" i="39"/>
  <c r="H8" i="39"/>
  <c r="F8" i="39"/>
  <c r="E8" i="39"/>
  <c r="D8" i="39"/>
  <c r="H7" i="39"/>
  <c r="F7" i="39"/>
  <c r="E7" i="39"/>
  <c r="D7" i="39"/>
  <c r="H6" i="39"/>
  <c r="F6" i="39"/>
  <c r="E6" i="39"/>
  <c r="D6" i="39"/>
  <c r="D9" i="39" s="1"/>
  <c r="H9" i="43" l="1"/>
  <c r="H18" i="43"/>
  <c r="H19" i="43" s="1"/>
  <c r="E9" i="43"/>
  <c r="F18" i="43"/>
  <c r="D9" i="43"/>
  <c r="E18" i="43"/>
  <c r="E19" i="43" s="1"/>
  <c r="F19" i="43"/>
  <c r="G19" i="43"/>
  <c r="D18" i="43"/>
  <c r="H9" i="42"/>
  <c r="F18" i="42"/>
  <c r="F19" i="42" s="1"/>
  <c r="G18" i="42"/>
  <c r="E9" i="42"/>
  <c r="E18" i="42"/>
  <c r="D9" i="42"/>
  <c r="H18" i="42"/>
  <c r="H19" i="42" s="1"/>
  <c r="G19" i="42"/>
  <c r="D18" i="42"/>
  <c r="D9" i="40"/>
  <c r="H11" i="40"/>
  <c r="H18" i="40" s="1"/>
  <c r="H19" i="40" s="1"/>
  <c r="G19" i="40"/>
  <c r="E9" i="40"/>
  <c r="D18" i="40"/>
  <c r="D19" i="40" s="1"/>
  <c r="E18" i="40"/>
  <c r="E19" i="40" s="1"/>
  <c r="F18" i="40"/>
  <c r="F19" i="40" s="1"/>
  <c r="H9" i="40"/>
  <c r="E9" i="39"/>
  <c r="H9" i="39"/>
  <c r="H19" i="39" s="1"/>
  <c r="G19" i="39"/>
  <c r="F9" i="39"/>
  <c r="F19" i="39" s="1"/>
  <c r="E18" i="39"/>
  <c r="D19" i="39"/>
  <c r="E19" i="39"/>
  <c r="D19" i="43" l="1"/>
  <c r="E19" i="42"/>
  <c r="D19" i="42"/>
  <c r="H17" i="38"/>
  <c r="F17" i="38"/>
  <c r="E17" i="38"/>
  <c r="D17" i="38"/>
  <c r="F16" i="38"/>
  <c r="E16" i="38"/>
  <c r="D16" i="38"/>
  <c r="H16" i="38" s="1"/>
  <c r="H15" i="38"/>
  <c r="G15" i="38"/>
  <c r="G18" i="38" s="1"/>
  <c r="F15" i="38"/>
  <c r="E15" i="38"/>
  <c r="D15" i="38"/>
  <c r="H14" i="38"/>
  <c r="F14" i="38"/>
  <c r="E14" i="38"/>
  <c r="D14" i="38"/>
  <c r="H11" i="38"/>
  <c r="F11" i="38"/>
  <c r="E11" i="38"/>
  <c r="D11" i="38"/>
  <c r="H10" i="38"/>
  <c r="F10" i="38"/>
  <c r="F18" i="38" s="1"/>
  <c r="E10" i="38"/>
  <c r="E18" i="38" s="1"/>
  <c r="D10" i="38"/>
  <c r="D18" i="38" s="1"/>
  <c r="D19" i="38" s="1"/>
  <c r="G9" i="38"/>
  <c r="H8" i="38"/>
  <c r="F8" i="38"/>
  <c r="E8" i="38"/>
  <c r="D8" i="38"/>
  <c r="H7" i="38"/>
  <c r="H9" i="38" s="1"/>
  <c r="F7" i="38"/>
  <c r="F9" i="38" s="1"/>
  <c r="E7" i="38"/>
  <c r="D7" i="38"/>
  <c r="H6" i="38"/>
  <c r="F6" i="38"/>
  <c r="E6" i="38"/>
  <c r="D6" i="38"/>
  <c r="D9" i="38" s="1"/>
  <c r="E9" i="38" l="1"/>
  <c r="E19" i="38" s="1"/>
  <c r="G19" i="38"/>
  <c r="H18" i="38"/>
  <c r="H19" i="38" s="1"/>
  <c r="F19" i="38"/>
  <c r="H17" i="36" l="1"/>
  <c r="F17" i="36"/>
  <c r="E17" i="36"/>
  <c r="D17" i="36"/>
  <c r="F16" i="36"/>
  <c r="E16" i="36"/>
  <c r="D16" i="36"/>
  <c r="H16" i="36" s="1"/>
  <c r="H15" i="36"/>
  <c r="G15" i="36"/>
  <c r="G18" i="36" s="1"/>
  <c r="F15" i="36"/>
  <c r="E15" i="36"/>
  <c r="D15" i="36"/>
  <c r="H14" i="36"/>
  <c r="F14" i="36"/>
  <c r="E14" i="36"/>
  <c r="D14" i="36"/>
  <c r="F11" i="36"/>
  <c r="E11" i="36"/>
  <c r="D11" i="36"/>
  <c r="H10" i="36"/>
  <c r="F10" i="36"/>
  <c r="E10" i="36"/>
  <c r="D10" i="36"/>
  <c r="G9" i="36"/>
  <c r="H8" i="36"/>
  <c r="F8" i="36"/>
  <c r="E8" i="36"/>
  <c r="D8" i="36"/>
  <c r="H7" i="36"/>
  <c r="F7" i="36"/>
  <c r="F9" i="36" s="1"/>
  <c r="E7" i="36"/>
  <c r="D7" i="36"/>
  <c r="D9" i="36" s="1"/>
  <c r="H6" i="36"/>
  <c r="H9" i="36" s="1"/>
  <c r="F6" i="36"/>
  <c r="E6" i="36"/>
  <c r="D6" i="36"/>
  <c r="H17" i="35"/>
  <c r="F17" i="35"/>
  <c r="E17" i="35"/>
  <c r="D17" i="35"/>
  <c r="F16" i="35"/>
  <c r="E16" i="35"/>
  <c r="D16" i="35"/>
  <c r="H15" i="35"/>
  <c r="G15" i="35"/>
  <c r="G18" i="35" s="1"/>
  <c r="F15" i="35"/>
  <c r="E15" i="35"/>
  <c r="D15" i="35"/>
  <c r="H14" i="35"/>
  <c r="F14" i="35"/>
  <c r="E14" i="35"/>
  <c r="D14" i="35"/>
  <c r="F11" i="35"/>
  <c r="H11" i="35" s="1"/>
  <c r="E11" i="35"/>
  <c r="D11" i="35"/>
  <c r="H10" i="35"/>
  <c r="F10" i="35"/>
  <c r="E10" i="35"/>
  <c r="D10" i="35"/>
  <c r="G9" i="35"/>
  <c r="H8" i="35"/>
  <c r="F8" i="35"/>
  <c r="E8" i="35"/>
  <c r="D8" i="35"/>
  <c r="H7" i="35"/>
  <c r="H9" i="35" s="1"/>
  <c r="F7" i="35"/>
  <c r="E7" i="35"/>
  <c r="D7" i="35"/>
  <c r="H6" i="35"/>
  <c r="F6" i="35"/>
  <c r="E6" i="35"/>
  <c r="D6" i="35"/>
  <c r="H17" i="33"/>
  <c r="F17" i="33"/>
  <c r="E17" i="33"/>
  <c r="D17" i="33"/>
  <c r="H16" i="33"/>
  <c r="F16" i="33"/>
  <c r="E16" i="33"/>
  <c r="D16" i="33"/>
  <c r="H15" i="33"/>
  <c r="G15" i="33"/>
  <c r="G18" i="33" s="1"/>
  <c r="F15" i="33"/>
  <c r="E15" i="33"/>
  <c r="D15" i="33"/>
  <c r="H14" i="33"/>
  <c r="F14" i="33"/>
  <c r="E14" i="33"/>
  <c r="D14" i="33"/>
  <c r="H11" i="33"/>
  <c r="F11" i="33"/>
  <c r="E11" i="33"/>
  <c r="D11" i="33"/>
  <c r="H10" i="33"/>
  <c r="F10" i="33"/>
  <c r="F18" i="33" s="1"/>
  <c r="E10" i="33"/>
  <c r="E18" i="33" s="1"/>
  <c r="D10" i="33"/>
  <c r="G9" i="33"/>
  <c r="H8" i="33"/>
  <c r="F8" i="33"/>
  <c r="E8" i="33"/>
  <c r="D8" i="33"/>
  <c r="H7" i="33"/>
  <c r="F7" i="33"/>
  <c r="F9" i="33" s="1"/>
  <c r="E7" i="33"/>
  <c r="D7" i="33"/>
  <c r="D9" i="33" s="1"/>
  <c r="H6" i="33"/>
  <c r="H9" i="33" s="1"/>
  <c r="F6" i="33"/>
  <c r="E6" i="33"/>
  <c r="E9" i="33" s="1"/>
  <c r="D6" i="33"/>
  <c r="E18" i="36" l="1"/>
  <c r="F18" i="36"/>
  <c r="D18" i="36"/>
  <c r="E9" i="36"/>
  <c r="H11" i="36"/>
  <c r="H18" i="36" s="1"/>
  <c r="H19" i="36" s="1"/>
  <c r="G19" i="36"/>
  <c r="D19" i="36"/>
  <c r="F19" i="36"/>
  <c r="D18" i="35"/>
  <c r="E18" i="35"/>
  <c r="F18" i="35"/>
  <c r="E9" i="35"/>
  <c r="F9" i="35"/>
  <c r="H16" i="35"/>
  <c r="H18" i="35" s="1"/>
  <c r="H19" i="35" s="1"/>
  <c r="D9" i="35"/>
  <c r="G19" i="35"/>
  <c r="E19" i="33"/>
  <c r="H18" i="33"/>
  <c r="H19" i="33" s="1"/>
  <c r="G19" i="33"/>
  <c r="D18" i="33"/>
  <c r="F19" i="33"/>
  <c r="D19" i="33"/>
  <c r="E19" i="36" l="1"/>
  <c r="F19" i="35"/>
  <c r="E19" i="35"/>
  <c r="D19" i="35"/>
  <c r="H17" i="32"/>
  <c r="F17" i="32"/>
  <c r="E17" i="32"/>
  <c r="D17" i="32"/>
  <c r="F16" i="32"/>
  <c r="E16" i="32"/>
  <c r="D16" i="32"/>
  <c r="H15" i="32"/>
  <c r="G15" i="32"/>
  <c r="G18" i="32" s="1"/>
  <c r="G19" i="32" s="1"/>
  <c r="F15" i="32"/>
  <c r="E15" i="32"/>
  <c r="D15" i="32"/>
  <c r="H14" i="32"/>
  <c r="F14" i="32"/>
  <c r="E14" i="32"/>
  <c r="D14" i="32"/>
  <c r="F11" i="32"/>
  <c r="E11" i="32"/>
  <c r="D11" i="32"/>
  <c r="H11" i="32" s="1"/>
  <c r="H10" i="32"/>
  <c r="F10" i="32"/>
  <c r="E10" i="32"/>
  <c r="D10" i="32"/>
  <c r="D18" i="32" s="1"/>
  <c r="G9" i="32"/>
  <c r="H8" i="32"/>
  <c r="F8" i="32"/>
  <c r="E8" i="32"/>
  <c r="D8" i="32"/>
  <c r="H7" i="32"/>
  <c r="F7" i="32"/>
  <c r="F9" i="32" s="1"/>
  <c r="E7" i="32"/>
  <c r="E9" i="32" s="1"/>
  <c r="D7" i="32"/>
  <c r="H6" i="32"/>
  <c r="F6" i="32"/>
  <c r="E6" i="32"/>
  <c r="D6" i="32"/>
  <c r="H18" i="31"/>
  <c r="F18" i="31"/>
  <c r="E18" i="31"/>
  <c r="D18" i="31"/>
  <c r="H17" i="31"/>
  <c r="F17" i="31"/>
  <c r="E17" i="31"/>
  <c r="D17" i="31"/>
  <c r="H16" i="31"/>
  <c r="G16" i="31"/>
  <c r="G19" i="31" s="1"/>
  <c r="F16" i="31"/>
  <c r="E16" i="31"/>
  <c r="D16" i="31"/>
  <c r="H15" i="31"/>
  <c r="F15" i="31"/>
  <c r="E15" i="31"/>
  <c r="D15" i="31"/>
  <c r="H12" i="31"/>
  <c r="F12" i="31"/>
  <c r="E12" i="31"/>
  <c r="D12" i="31"/>
  <c r="H11" i="31"/>
  <c r="F11" i="31"/>
  <c r="E11" i="31"/>
  <c r="D11" i="31"/>
  <c r="G10" i="31"/>
  <c r="H9" i="31"/>
  <c r="F9" i="31"/>
  <c r="E9" i="31"/>
  <c r="D9" i="31"/>
  <c r="H8" i="31"/>
  <c r="F8" i="31"/>
  <c r="E8" i="31"/>
  <c r="D8" i="31"/>
  <c r="H7" i="31"/>
  <c r="F7" i="31"/>
  <c r="E7" i="31"/>
  <c r="D7" i="31"/>
  <c r="D10" i="31" s="1"/>
  <c r="H9" i="32" l="1"/>
  <c r="F18" i="32"/>
  <c r="E18" i="32"/>
  <c r="D9" i="32"/>
  <c r="D19" i="32" s="1"/>
  <c r="E19" i="32"/>
  <c r="F19" i="32"/>
  <c r="H16" i="32"/>
  <c r="H18" i="32" s="1"/>
  <c r="H19" i="32" s="1"/>
  <c r="F19" i="31"/>
  <c r="E19" i="31"/>
  <c r="E20" i="31" s="1"/>
  <c r="E10" i="31"/>
  <c r="H19" i="31"/>
  <c r="F10" i="31"/>
  <c r="G20" i="31"/>
  <c r="H10" i="31"/>
  <c r="D19" i="31"/>
  <c r="D20" i="31" s="1"/>
  <c r="F20" i="31" l="1"/>
  <c r="H20" i="31"/>
</calcChain>
</file>

<file path=xl/sharedStrings.xml><?xml version="1.0" encoding="utf-8"?>
<sst xmlns="http://schemas.openxmlformats.org/spreadsheetml/2006/main" count="372" uniqueCount="44">
  <si>
    <t>Term
Type</t>
  </si>
  <si>
    <t>Product
Type</t>
  </si>
  <si>
    <t>ST-Debt</t>
  </si>
  <si>
    <t>Total Short Term Funding Term</t>
  </si>
  <si>
    <t>Benchmark Notes &amp; Bonds</t>
  </si>
  <si>
    <t>Callable Fixed Rate MTN</t>
  </si>
  <si>
    <t>Callable Floating Rate MTN</t>
  </si>
  <si>
    <t>Inv Agrmnts</t>
  </si>
  <si>
    <t>LT - CAS</t>
  </si>
  <si>
    <t>LT - FX Debt</t>
  </si>
  <si>
    <t>Non-Callable Fixed Rate MTN</t>
  </si>
  <si>
    <t>Non-Callable Floating Rate MTN</t>
  </si>
  <si>
    <t>Total Long Term Funding Debt</t>
  </si>
  <si>
    <t>Month Beginning 
Balance</t>
  </si>
  <si>
    <t>Total Issuances
(+)</t>
  </si>
  <si>
    <t>Total Redemptions
(-)</t>
  </si>
  <si>
    <t>FX Translation Gain/Loss &amp; Re-Classes
(-/+)</t>
  </si>
  <si>
    <t>Month End Balance</t>
  </si>
  <si>
    <t>Short Term (ST)</t>
  </si>
  <si>
    <t>Long Term (LT)</t>
  </si>
  <si>
    <t>Total ST Funding + LT Funding Debt</t>
  </si>
  <si>
    <t>ENDNOTES:</t>
  </si>
  <si>
    <t>*Other forms of indebtedness may not be included, such as repo repositions</t>
  </si>
  <si>
    <t xml:space="preserve">Investment Agreements (IA) is a debt obligation of Fannie Mae, where a Lender will invest funds with Fannie and earn a specified rate of return.  </t>
  </si>
  <si>
    <t xml:space="preserve">This information is being provided for informational purposes only and all figures are based on unaudited internal reports and are subject to change.  Although Fannie Mae reasonably attempts to ensure the accuracy of the information it posts, no representation or warranty, express or implied, is or will be made in relation to the accuracy, reliability or completeness of the information contained herein or of any underlying calculations or assumptions used to generate such information. Fannie Mae does not assume any responsibility or obligation to update or revise any information set forth herein, regardless of whether the information has been revised or updated elsewhere or has been affected by new information, future events, or otherwise. No liability whatsoever is or will be accepted by Fannie Mae for any loss or damage howsoever arising out of or in connection with the use of, or reliance upon, the information contained herein.  Although Fannie Mae may post and update data in a regularly scheduled manner, Fannie Mae does not represent that it will regularly post or update this data, and Fannie Mae reserves the right to remove or revise previously posted data at any time.  </t>
  </si>
  <si>
    <t xml:space="preserve">      CAS debt is recognized as “debt of Fannie Mae” in our consolidated balance sheets. CAS debt issued to investors beginning January 2016 through October 2018 is recognized at amortized cost. CAS debt we issued prior to 2016 is recognized at fair value.</t>
  </si>
  <si>
    <t>DISCLAIMER</t>
  </si>
  <si>
    <t>ST-Debt Callable Fixed Rate MTN</t>
  </si>
  <si>
    <t>January 2023</t>
  </si>
  <si>
    <t>ST - Other - Non-Callable</t>
  </si>
  <si>
    <t>Funding Summary</t>
  </si>
  <si>
    <t>April 2023</t>
  </si>
  <si>
    <t>March 2023</t>
  </si>
  <si>
    <t>February 2023</t>
  </si>
  <si>
    <t>May 2023</t>
  </si>
  <si>
    <t>ST Callable Fixed Rate</t>
  </si>
  <si>
    <t>June 2023</t>
  </si>
  <si>
    <t>July 2023</t>
  </si>
  <si>
    <t>August 2023</t>
  </si>
  <si>
    <t>Inv Agreements</t>
  </si>
  <si>
    <t>September 2023</t>
  </si>
  <si>
    <t>November 2023</t>
  </si>
  <si>
    <t>October 2023</t>
  </si>
  <si>
    <t>December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</si>
</sst>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2" formatCode="_(&quot;$&quot;* #,##0_);_(&quot;$&quot;* \(#,##0\);_(&quot;$&quot;* &quot;-&quot;_);_(@_)"/>
    <numFmt numFmtId="43" formatCode="_(* #,##0.00_);_(* \(#,##0.00\);_(* &quot;-&quot;??_);_(@_)"/>
  </numFmts>
  <fonts count="19" x14ac:knownFonts="1">
    <font>
      <sz val="10"/>
      <color rgb="FF000000"/>
      <name val="Arial"/>
    </font>
    <font>
      <sz val="10"/>
      <color rgb="FF333333"/>
      <name val="Source Sans Pro"/>
      <family val="2"/>
    </font>
    <font>
      <b/>
      <sz val="9"/>
      <color rgb="FF333333"/>
      <name val="Source Sans Pro"/>
      <family val="2"/>
    </font>
    <font>
      <sz val="9"/>
      <color rgb="FF333333"/>
      <name val="Source Sans Pro"/>
      <family val="2"/>
    </font>
    <font>
      <sz val="9"/>
      <color rgb="FF333333"/>
      <name val="Arial"/>
      <family val="2"/>
    </font>
    <font>
      <sz val="10"/>
      <color rgb="FF000000"/>
      <name val="Source Sans Pro"/>
      <family val="2"/>
    </font>
    <font>
      <b/>
      <u/>
      <sz val="12"/>
      <color rgb="FF333333"/>
      <name val="Source Sans Pro"/>
      <family val="2"/>
    </font>
    <font>
      <b/>
      <sz val="18"/>
      <color rgb="FF333333"/>
      <name val="Source Sans Pro"/>
      <family val="2"/>
    </font>
    <font>
      <b/>
      <sz val="12"/>
      <color rgb="FFFFFFFF"/>
      <name val="Source Sans Pro"/>
      <family val="2"/>
    </font>
    <font>
      <b/>
      <sz val="12"/>
      <color rgb="FF333333"/>
      <name val="Source Sans Pro"/>
      <family val="2"/>
    </font>
    <font>
      <sz val="12"/>
      <color rgb="FF333333"/>
      <name val="Source Sans Pro"/>
      <family val="2"/>
    </font>
    <font>
      <sz val="9"/>
      <name val="Arial"/>
      <family val="2"/>
    </font>
    <font>
      <b/>
      <sz val="12"/>
      <color theme="0"/>
      <name val="Source Sans Pro"/>
      <family val="2"/>
    </font>
    <font>
      <b/>
      <sz val="12"/>
      <color rgb="FF000000"/>
      <name val="Source Sans Pro"/>
      <family val="2"/>
    </font>
    <font>
      <i/>
      <sz val="10"/>
      <color rgb="FF000000"/>
      <name val="Source Sans Pro"/>
      <family val="2"/>
    </font>
    <font>
      <b/>
      <sz val="10"/>
      <color rgb="FF000000"/>
      <name val="Source Sans Pro"/>
      <family val="2"/>
    </font>
    <font>
      <sz val="10"/>
      <color rgb="FF000000"/>
      <name val="Arial"/>
      <family val="2"/>
    </font>
    <font>
      <sz val="11"/>
      <color rgb="FF000000"/>
      <name val="Calibri"/>
      <family val="2"/>
    </font>
    <font>
      <b/>
      <sz val="22"/>
      <color rgb="FF333333"/>
      <name val="Arial"/>
      <family val="2"/>
    </font>
  </fonts>
  <fills count="6">
    <fill>
      <patternFill patternType="none"/>
    </fill>
    <fill>
      <patternFill patternType="gray125"/>
    </fill>
    <fill>
      <patternFill patternType="solid">
        <fgColor rgb="FFFFFFFF"/>
        <bgColor rgb="FFFFFFFF"/>
      </patternFill>
    </fill>
    <fill>
      <patternFill patternType="solid">
        <fgColor rgb="FF254061"/>
        <bgColor rgb="FFFFFFFF"/>
      </patternFill>
    </fill>
    <fill>
      <patternFill patternType="solid">
        <fgColor rgb="FFC0C0C0"/>
        <bgColor rgb="FFFFFFFF"/>
      </patternFill>
    </fill>
    <fill>
      <patternFill patternType="solid">
        <fgColor theme="0" tint="-0.499984740745262"/>
        <bgColor indexed="64"/>
      </patternFill>
    </fill>
  </fills>
  <borders count="29">
    <border>
      <left/>
      <right/>
      <top/>
      <bottom/>
      <diagonal/>
    </border>
    <border>
      <left style="thin">
        <color rgb="FFEBEBEB"/>
      </left>
      <right style="thin">
        <color rgb="FFEBEBEB"/>
      </right>
      <top style="thin">
        <color rgb="FFCAC9D9"/>
      </top>
      <bottom style="thin">
        <color rgb="FFEBEBEB"/>
      </bottom>
      <diagonal/>
    </border>
    <border>
      <left style="medium">
        <color indexed="64"/>
      </left>
      <right style="thin">
        <color rgb="FF3877A6"/>
      </right>
      <top style="medium">
        <color indexed="64"/>
      </top>
      <bottom style="thin">
        <color rgb="FFA5A5B1"/>
      </bottom>
      <diagonal/>
    </border>
    <border>
      <left style="thin">
        <color rgb="FF3877A6"/>
      </left>
      <right style="thin">
        <color rgb="FF3877A6"/>
      </right>
      <top style="medium">
        <color indexed="64"/>
      </top>
      <bottom style="thin">
        <color rgb="FFA5A5B1"/>
      </bottom>
      <diagonal/>
    </border>
    <border>
      <left style="thin">
        <color rgb="FF3877A6"/>
      </left>
      <right style="medium">
        <color indexed="64"/>
      </right>
      <top style="medium">
        <color indexed="64"/>
      </top>
      <bottom style="thin">
        <color rgb="FFA5A5B1"/>
      </bottom>
      <diagonal/>
    </border>
    <border>
      <left style="medium">
        <color indexed="64"/>
      </left>
      <right style="thin">
        <color rgb="FFEBEBEB"/>
      </right>
      <top style="thin">
        <color rgb="FFCAC9D9"/>
      </top>
      <bottom/>
      <diagonal/>
    </border>
    <border>
      <left style="thin">
        <color rgb="FFEBEBEB"/>
      </left>
      <right style="medium">
        <color indexed="64"/>
      </right>
      <top style="thin">
        <color rgb="FFCAC9D9"/>
      </top>
      <bottom style="thin">
        <color rgb="FFEBEBEB"/>
      </bottom>
      <diagonal/>
    </border>
    <border>
      <left style="medium">
        <color indexed="64"/>
      </left>
      <right style="thin">
        <color rgb="FFEBEBEB"/>
      </right>
      <top/>
      <bottom style="thin">
        <color rgb="FFCAC9D9"/>
      </bottom>
      <diagonal/>
    </border>
    <border>
      <left style="medium">
        <color indexed="64"/>
      </left>
      <right style="thin">
        <color rgb="FFEBEBEB"/>
      </right>
      <top style="thin">
        <color rgb="FFCAC9D9"/>
      </top>
      <bottom style="thin">
        <color rgb="FFEBEBEB"/>
      </bottom>
      <diagonal/>
    </border>
    <border>
      <left style="medium">
        <color indexed="64"/>
      </left>
      <right style="thin">
        <color rgb="FFEBEBEB"/>
      </right>
      <top/>
      <bottom/>
      <diagonal/>
    </border>
    <border>
      <left style="thin">
        <color rgb="FFEBEBEB"/>
      </left>
      <right style="thin">
        <color rgb="FFEBEBEB"/>
      </right>
      <top style="thin">
        <color rgb="FFCAC9D9"/>
      </top>
      <bottom/>
      <diagonal/>
    </border>
    <border>
      <left style="medium">
        <color indexed="64"/>
      </left>
      <right/>
      <top style="thin">
        <color indexed="64"/>
      </top>
      <bottom style="medium">
        <color indexed="64"/>
      </bottom>
      <diagonal/>
    </border>
    <border>
      <left/>
      <right style="thin">
        <color rgb="FFEBEBEB"/>
      </right>
      <top style="thin">
        <color indexed="64"/>
      </top>
      <bottom style="medium">
        <color indexed="64"/>
      </bottom>
      <diagonal/>
    </border>
    <border>
      <left style="thin">
        <color rgb="FFEBEBEB"/>
      </left>
      <right style="thin">
        <color rgb="FFEBEBEB"/>
      </right>
      <top style="thin">
        <color indexed="64"/>
      </top>
      <bottom style="medium">
        <color indexed="64"/>
      </bottom>
      <diagonal/>
    </border>
    <border>
      <left style="thin">
        <color rgb="FFEBEBEB"/>
      </left>
      <right style="medium">
        <color indexed="64"/>
      </right>
      <top style="thin">
        <color rgb="FFCAC9D9"/>
      </top>
      <bottom/>
      <diagonal/>
    </border>
    <border>
      <left style="thin">
        <color rgb="FFEBEBEB"/>
      </left>
      <right style="medium">
        <color indexed="64"/>
      </right>
      <top style="thin">
        <color indexed="64"/>
      </top>
      <bottom style="medium">
        <color indexed="64"/>
      </bottom>
      <diagonal/>
    </border>
    <border>
      <left style="thin">
        <color indexed="64"/>
      </left>
      <right style="thin">
        <color rgb="FF3877A6"/>
      </right>
      <top style="thin">
        <color indexed="64"/>
      </top>
      <bottom style="thin">
        <color rgb="FFA5A5B1"/>
      </bottom>
      <diagonal/>
    </border>
    <border>
      <left style="thin">
        <color rgb="FF3877A6"/>
      </left>
      <right style="thin">
        <color rgb="FF3877A6"/>
      </right>
      <top style="thin">
        <color indexed="64"/>
      </top>
      <bottom style="thin">
        <color rgb="FFA5A5B1"/>
      </bottom>
      <diagonal/>
    </border>
    <border>
      <left style="thin">
        <color rgb="FF3877A6"/>
      </left>
      <right style="thin">
        <color indexed="64"/>
      </right>
      <top style="thin">
        <color indexed="64"/>
      </top>
      <bottom style="thin">
        <color rgb="FFA5A5B1"/>
      </bottom>
      <diagonal/>
    </border>
    <border>
      <left style="thin">
        <color indexed="64"/>
      </left>
      <right style="thin">
        <color rgb="FFEBEBEB"/>
      </right>
      <top style="thin">
        <color rgb="FFCAC9D9"/>
      </top>
      <bottom/>
      <diagonal/>
    </border>
    <border>
      <left style="thin">
        <color rgb="FFEBEBEB"/>
      </left>
      <right style="thin">
        <color indexed="64"/>
      </right>
      <top style="thin">
        <color rgb="FFCAC9D9"/>
      </top>
      <bottom style="thin">
        <color rgb="FFEBEBEB"/>
      </bottom>
      <diagonal/>
    </border>
    <border>
      <left style="thin">
        <color indexed="64"/>
      </left>
      <right style="thin">
        <color rgb="FFEBEBEB"/>
      </right>
      <top/>
      <bottom style="thin">
        <color rgb="FFCAC9D9"/>
      </bottom>
      <diagonal/>
    </border>
    <border>
      <left style="thin">
        <color indexed="64"/>
      </left>
      <right style="thin">
        <color rgb="FFEBEBEB"/>
      </right>
      <top/>
      <bottom/>
      <diagonal/>
    </border>
    <border>
      <left style="thin">
        <color indexed="64"/>
      </left>
      <right style="thin">
        <color rgb="FFEBEBEB"/>
      </right>
      <top style="thin">
        <color rgb="FFCAC9D9"/>
      </top>
      <bottom style="thin">
        <color rgb="FFEBEBEB"/>
      </bottom>
      <diagonal/>
    </border>
    <border>
      <left style="thin">
        <color rgb="FFEBEBEB"/>
      </left>
      <right style="thin">
        <color indexed="64"/>
      </right>
      <top style="thin">
        <color rgb="FFCAC9D9"/>
      </top>
      <bottom/>
      <diagonal/>
    </border>
    <border>
      <left style="thin">
        <color indexed="64"/>
      </left>
      <right/>
      <top style="thin">
        <color indexed="64"/>
      </top>
      <bottom style="thin">
        <color indexed="64"/>
      </bottom>
      <diagonal/>
    </border>
    <border>
      <left/>
      <right style="thin">
        <color rgb="FFEBEBEB"/>
      </right>
      <top style="thin">
        <color indexed="64"/>
      </top>
      <bottom style="thin">
        <color indexed="64"/>
      </bottom>
      <diagonal/>
    </border>
    <border>
      <left style="thin">
        <color rgb="FFEBEBEB"/>
      </left>
      <right style="thin">
        <color rgb="FFEBEBEB"/>
      </right>
      <top style="thin">
        <color indexed="64"/>
      </top>
      <bottom style="thin">
        <color indexed="64"/>
      </bottom>
      <diagonal/>
    </border>
    <border>
      <left style="thin">
        <color rgb="FFEBEBEB"/>
      </left>
      <right style="thin">
        <color indexed="64"/>
      </right>
      <top style="thin">
        <color indexed="64"/>
      </top>
      <bottom style="thin">
        <color indexed="64"/>
      </bottom>
      <diagonal/>
    </border>
  </borders>
  <cellStyleXfs count="4">
    <xf numFmtId="0" fontId="0" fillId="0" borderId="0"/>
    <xf numFmtId="0" fontId="16" fillId="0" borderId="0"/>
    <xf numFmtId="43" fontId="16" fillId="0" borderId="0" applyFont="0" applyFill="0" applyBorder="0" applyAlignment="0" applyProtection="0"/>
    <xf numFmtId="0" fontId="16" fillId="0" borderId="0"/>
  </cellStyleXfs>
  <cellXfs count="120">
    <xf numFmtId="0" fontId="0" fillId="0" borderId="0" xfId="0"/>
    <xf numFmtId="0" fontId="5" fillId="0" borderId="0" xfId="3" applyFont="1"/>
    <xf numFmtId="0" fontId="13" fillId="0" borderId="0" xfId="3" applyFont="1"/>
    <xf numFmtId="37" fontId="5" fillId="0" borderId="0" xfId="3" applyNumberFormat="1" applyFont="1"/>
    <xf numFmtId="42" fontId="16" fillId="0" borderId="0" xfId="3" applyNumberFormat="1"/>
    <xf numFmtId="0" fontId="16" fillId="0" borderId="0" xfId="3"/>
    <xf numFmtId="0" fontId="14" fillId="0" borderId="0" xfId="1" applyFont="1"/>
    <xf numFmtId="42" fontId="5" fillId="0" borderId="0" xfId="3" applyNumberFormat="1" applyFont="1"/>
    <xf numFmtId="0" fontId="14" fillId="0" borderId="0" xfId="3" applyFont="1" applyAlignment="1">
      <alignment horizontal="left" vertical="center" indent="3"/>
    </xf>
    <xf numFmtId="0" fontId="15" fillId="0" borderId="0" xfId="3" applyFont="1"/>
    <xf numFmtId="0" fontId="1" fillId="2" borderId="0" xfId="0" applyFont="1" applyFill="1" applyAlignment="1">
      <alignment horizontal="left"/>
    </xf>
    <xf numFmtId="0" fontId="2" fillId="2" borderId="0" xfId="0" applyFont="1" applyFill="1" applyAlignment="1">
      <alignment horizontal="left"/>
    </xf>
    <xf numFmtId="37" fontId="3" fillId="2" borderId="0" xfId="0" applyNumberFormat="1" applyFont="1" applyFill="1" applyAlignment="1">
      <alignment horizontal="left"/>
    </xf>
    <xf numFmtId="42" fontId="4" fillId="2" borderId="0" xfId="0" applyNumberFormat="1" applyFont="1" applyFill="1" applyAlignment="1">
      <alignment horizontal="left"/>
    </xf>
    <xf numFmtId="0" fontId="4" fillId="2" borderId="0" xfId="0" applyFont="1" applyFill="1" applyAlignment="1">
      <alignment horizontal="left"/>
    </xf>
    <xf numFmtId="0" fontId="5" fillId="0" borderId="0" xfId="0" applyFont="1"/>
    <xf numFmtId="0" fontId="6" fillId="2" borderId="0" xfId="0" applyFont="1" applyFill="1" applyAlignment="1">
      <alignment vertical="center"/>
    </xf>
    <xf numFmtId="0" fontId="8" fillId="3" borderId="2" xfId="0" applyFont="1" applyFill="1" applyBorder="1" applyAlignment="1">
      <alignment horizontal="center" vertical="center" wrapText="1"/>
    </xf>
    <xf numFmtId="37" fontId="8" fillId="3" borderId="3" xfId="0" applyNumberFormat="1" applyFont="1" applyFill="1" applyBorder="1" applyAlignment="1">
      <alignment horizontal="center" vertical="center" wrapText="1"/>
    </xf>
    <xf numFmtId="42" fontId="8" fillId="3" borderId="3" xfId="0" applyNumberFormat="1" applyFont="1" applyFill="1" applyBorder="1" applyAlignment="1">
      <alignment horizontal="center" vertical="center" wrapText="1"/>
    </xf>
    <xf numFmtId="42" fontId="8" fillId="3" borderId="4" xfId="0" applyNumberFormat="1" applyFont="1" applyFill="1" applyBorder="1" applyAlignment="1">
      <alignment horizontal="center" vertical="center" wrapText="1"/>
    </xf>
    <xf numFmtId="37" fontId="10" fillId="0" borderId="1" xfId="0" applyNumberFormat="1" applyFont="1" applyBorder="1" applyAlignment="1">
      <alignment horizontal="left" wrapText="1"/>
    </xf>
    <xf numFmtId="42" fontId="10" fillId="0" borderId="1" xfId="0" applyNumberFormat="1" applyFont="1" applyBorder="1" applyAlignment="1">
      <alignment horizontal="right" wrapText="1"/>
    </xf>
    <xf numFmtId="42" fontId="10" fillId="0" borderId="6" xfId="0" applyNumberFormat="1" applyFont="1" applyBorder="1" applyAlignment="1">
      <alignment horizontal="right" wrapText="1"/>
    </xf>
    <xf numFmtId="42" fontId="9" fillId="4" borderId="1" xfId="0" applyNumberFormat="1" applyFont="1" applyFill="1" applyBorder="1" applyAlignment="1">
      <alignment horizontal="right" wrapText="1"/>
    </xf>
    <xf numFmtId="0" fontId="1" fillId="0" borderId="0" xfId="0" applyFont="1" applyAlignment="1">
      <alignment horizontal="left"/>
    </xf>
    <xf numFmtId="0" fontId="4" fillId="0" borderId="0" xfId="0" applyFont="1" applyAlignment="1">
      <alignment horizontal="left"/>
    </xf>
    <xf numFmtId="42" fontId="11" fillId="2" borderId="0" xfId="0" applyNumberFormat="1" applyFont="1" applyFill="1" applyAlignment="1">
      <alignment horizontal="left"/>
    </xf>
    <xf numFmtId="42" fontId="9" fillId="4" borderId="10" xfId="0" applyNumberFormat="1" applyFont="1" applyFill="1" applyBorder="1" applyAlignment="1">
      <alignment horizontal="right" wrapText="1"/>
    </xf>
    <xf numFmtId="42" fontId="9" fillId="4" borderId="14" xfId="0" applyNumberFormat="1" applyFont="1" applyFill="1" applyBorder="1" applyAlignment="1">
      <alignment horizontal="right" wrapText="1"/>
    </xf>
    <xf numFmtId="42" fontId="12" fillId="5" borderId="13" xfId="0" applyNumberFormat="1" applyFont="1" applyFill="1" applyBorder="1" applyAlignment="1">
      <alignment horizontal="right" wrapText="1"/>
    </xf>
    <xf numFmtId="42" fontId="12" fillId="5" borderId="15" xfId="0" applyNumberFormat="1" applyFont="1" applyFill="1" applyBorder="1" applyAlignment="1">
      <alignment horizontal="right" wrapText="1"/>
    </xf>
    <xf numFmtId="37" fontId="5" fillId="0" borderId="0" xfId="0" applyNumberFormat="1" applyFont="1"/>
    <xf numFmtId="42" fontId="0" fillId="0" borderId="0" xfId="0" applyNumberFormat="1"/>
    <xf numFmtId="0" fontId="15" fillId="0" borderId="0" xfId="0" applyFont="1"/>
    <xf numFmtId="0" fontId="17" fillId="0" borderId="0" xfId="0" applyFont="1" applyAlignment="1">
      <alignment wrapText="1"/>
    </xf>
    <xf numFmtId="0" fontId="14" fillId="0" borderId="0" xfId="3" applyFont="1" applyAlignment="1">
      <alignment horizontal="left" vertical="center" wrapText="1"/>
    </xf>
    <xf numFmtId="49" fontId="9" fillId="0" borderId="9" xfId="0" applyNumberFormat="1" applyFont="1" applyBorder="1" applyAlignment="1">
      <alignment horizontal="center" vertical="center" wrapText="1"/>
    </xf>
    <xf numFmtId="0" fontId="14" fillId="0" borderId="0" xfId="3" applyFont="1" applyAlignment="1">
      <alignment horizontal="left" vertical="center" wrapText="1"/>
    </xf>
    <xf numFmtId="49" fontId="9" fillId="0" borderId="9" xfId="0" applyNumberFormat="1" applyFont="1" applyBorder="1" applyAlignment="1">
      <alignment horizontal="center" vertical="center" wrapText="1"/>
    </xf>
    <xf numFmtId="0" fontId="14" fillId="0" borderId="0" xfId="3" applyFont="1" applyAlignment="1">
      <alignment horizontal="left" vertical="center" wrapText="1"/>
    </xf>
    <xf numFmtId="0" fontId="8" fillId="3" borderId="16" xfId="0" applyFont="1" applyFill="1" applyBorder="1" applyAlignment="1">
      <alignment horizontal="center" vertical="center" wrapText="1"/>
    </xf>
    <xf numFmtId="37" fontId="8" fillId="3" borderId="17" xfId="0" applyNumberFormat="1" applyFont="1" applyFill="1" applyBorder="1" applyAlignment="1">
      <alignment horizontal="center" vertical="center" wrapText="1"/>
    </xf>
    <xf numFmtId="42" fontId="8" fillId="3" borderId="17" xfId="0" applyNumberFormat="1" applyFont="1" applyFill="1" applyBorder="1" applyAlignment="1">
      <alignment horizontal="center" vertical="center" wrapText="1"/>
    </xf>
    <xf numFmtId="42" fontId="8" fillId="3" borderId="18" xfId="0" applyNumberFormat="1" applyFont="1" applyFill="1" applyBorder="1" applyAlignment="1">
      <alignment horizontal="center" vertical="center" wrapText="1"/>
    </xf>
    <xf numFmtId="42" fontId="10" fillId="0" borderId="20" xfId="0" applyNumberFormat="1" applyFont="1" applyBorder="1" applyAlignment="1">
      <alignment horizontal="right" wrapText="1"/>
    </xf>
    <xf numFmtId="49" fontId="9" fillId="0" borderId="22" xfId="0" applyNumberFormat="1" applyFont="1" applyBorder="1" applyAlignment="1">
      <alignment horizontal="center" vertical="center" wrapText="1"/>
    </xf>
    <xf numFmtId="42" fontId="9" fillId="4" borderId="20" xfId="0" applyNumberFormat="1" applyFont="1" applyFill="1" applyBorder="1" applyAlignment="1">
      <alignment horizontal="right" wrapText="1"/>
    </xf>
    <xf numFmtId="49" fontId="9" fillId="0" borderId="22" xfId="0" applyNumberFormat="1" applyFont="1" applyBorder="1" applyAlignment="1">
      <alignment horizontal="center" vertical="center" wrapText="1"/>
    </xf>
    <xf numFmtId="42" fontId="9" fillId="4" borderId="24" xfId="0" applyNumberFormat="1" applyFont="1" applyFill="1" applyBorder="1" applyAlignment="1">
      <alignment horizontal="right" wrapText="1"/>
    </xf>
    <xf numFmtId="42" fontId="12" fillId="5" borderId="27" xfId="0" applyNumberFormat="1" applyFont="1" applyFill="1" applyBorder="1" applyAlignment="1">
      <alignment horizontal="right" wrapText="1"/>
    </xf>
    <xf numFmtId="42" fontId="12" fillId="5" borderId="28" xfId="0" applyNumberFormat="1" applyFont="1" applyFill="1" applyBorder="1" applyAlignment="1">
      <alignment horizontal="right" wrapText="1"/>
    </xf>
    <xf numFmtId="42" fontId="10" fillId="0" borderId="1" xfId="0" applyNumberFormat="1" applyFont="1" applyFill="1" applyBorder="1" applyAlignment="1">
      <alignment horizontal="right" wrapText="1"/>
    </xf>
    <xf numFmtId="0" fontId="14" fillId="0" borderId="0" xfId="3" applyFont="1" applyAlignment="1">
      <alignment horizontal="left" vertical="center" wrapText="1"/>
    </xf>
    <xf numFmtId="49" fontId="9" fillId="0" borderId="22" xfId="0" applyNumberFormat="1" applyFont="1" applyBorder="1" applyAlignment="1">
      <alignment horizontal="center" vertical="center" wrapText="1"/>
    </xf>
    <xf numFmtId="0" fontId="14" fillId="0" borderId="0" xfId="3" applyFont="1" applyAlignment="1">
      <alignment horizontal="left" vertical="center" wrapText="1"/>
    </xf>
    <xf numFmtId="49" fontId="9" fillId="0" borderId="22" xfId="0" applyNumberFormat="1" applyFont="1" applyBorder="1" applyAlignment="1">
      <alignment horizontal="center" vertical="center" wrapText="1"/>
    </xf>
    <xf numFmtId="0" fontId="14" fillId="0" borderId="0" xfId="3" applyFont="1" applyAlignment="1">
      <alignment horizontal="left" vertical="center" wrapText="1"/>
    </xf>
    <xf numFmtId="0" fontId="14" fillId="0" borderId="0" xfId="3" applyFont="1" applyAlignment="1">
      <alignment horizontal="left" vertical="center" wrapText="1"/>
    </xf>
    <xf numFmtId="49" fontId="9" fillId="0" borderId="22" xfId="0" applyNumberFormat="1" applyFont="1" applyBorder="1" applyAlignment="1">
      <alignment horizontal="center" vertical="center" wrapText="1"/>
    </xf>
    <xf numFmtId="0" fontId="1" fillId="2" borderId="0" xfId="1" applyFont="1" applyFill="1" applyAlignment="1">
      <alignment horizontal="left"/>
    </xf>
    <xf numFmtId="0" fontId="2" fillId="2" borderId="0" xfId="1" applyFont="1" applyFill="1" applyAlignment="1">
      <alignment horizontal="left"/>
    </xf>
    <xf numFmtId="37" fontId="3" fillId="2" borderId="0" xfId="1" applyNumberFormat="1" applyFont="1" applyFill="1" applyAlignment="1">
      <alignment horizontal="left"/>
    </xf>
    <xf numFmtId="42" fontId="4" fillId="2" borderId="0" xfId="1" applyNumberFormat="1" applyFont="1" applyFill="1" applyAlignment="1">
      <alignment horizontal="left"/>
    </xf>
    <xf numFmtId="0" fontId="4" fillId="2" borderId="0" xfId="1" applyFont="1" applyFill="1" applyAlignment="1">
      <alignment horizontal="left"/>
    </xf>
    <xf numFmtId="0" fontId="5" fillId="0" borderId="0" xfId="1" applyFont="1"/>
    <xf numFmtId="0" fontId="6" fillId="2" borderId="0" xfId="1" applyFont="1" applyFill="1" applyAlignment="1">
      <alignment vertical="center"/>
    </xf>
    <xf numFmtId="0" fontId="8" fillId="3" borderId="16" xfId="1" applyFont="1" applyFill="1" applyBorder="1" applyAlignment="1">
      <alignment horizontal="center" vertical="center" wrapText="1"/>
    </xf>
    <xf numFmtId="37" fontId="8" fillId="3" borderId="17" xfId="1" applyNumberFormat="1" applyFont="1" applyFill="1" applyBorder="1" applyAlignment="1">
      <alignment horizontal="center" vertical="center" wrapText="1"/>
    </xf>
    <xf numFmtId="42" fontId="8" fillId="3" borderId="17" xfId="1" applyNumberFormat="1" applyFont="1" applyFill="1" applyBorder="1" applyAlignment="1">
      <alignment horizontal="center" vertical="center" wrapText="1"/>
    </xf>
    <xf numFmtId="42" fontId="8" fillId="3" borderId="18" xfId="1" applyNumberFormat="1" applyFont="1" applyFill="1" applyBorder="1" applyAlignment="1">
      <alignment horizontal="center" vertical="center" wrapText="1"/>
    </xf>
    <xf numFmtId="37" fontId="10" fillId="0" borderId="1" xfId="1" applyNumberFormat="1" applyFont="1" applyBorder="1" applyAlignment="1">
      <alignment horizontal="left" wrapText="1"/>
    </xf>
    <xf numFmtId="42" fontId="10" fillId="0" borderId="1" xfId="1" applyNumberFormat="1" applyFont="1" applyBorder="1" applyAlignment="1">
      <alignment horizontal="right" wrapText="1"/>
    </xf>
    <xf numFmtId="42" fontId="10" fillId="0" borderId="20" xfId="1" applyNumberFormat="1" applyFont="1" applyBorder="1" applyAlignment="1">
      <alignment horizontal="right" wrapText="1"/>
    </xf>
    <xf numFmtId="0" fontId="4" fillId="0" borderId="0" xfId="1" applyFont="1" applyAlignment="1">
      <alignment horizontal="left"/>
    </xf>
    <xf numFmtId="49" fontId="9" fillId="0" borderId="22" xfId="1" applyNumberFormat="1" applyFont="1" applyBorder="1" applyAlignment="1">
      <alignment horizontal="center" vertical="center" wrapText="1"/>
    </xf>
    <xf numFmtId="42" fontId="9" fillId="4" borderId="1" xfId="1" applyNumberFormat="1" applyFont="1" applyFill="1" applyBorder="1" applyAlignment="1">
      <alignment horizontal="right" wrapText="1"/>
    </xf>
    <xf numFmtId="42" fontId="9" fillId="4" borderId="20" xfId="1" applyNumberFormat="1" applyFont="1" applyFill="1" applyBorder="1" applyAlignment="1">
      <alignment horizontal="right" wrapText="1"/>
    </xf>
    <xf numFmtId="0" fontId="1" fillId="0" borderId="0" xfId="1" applyFont="1" applyAlignment="1">
      <alignment horizontal="left"/>
    </xf>
    <xf numFmtId="42" fontId="9" fillId="4" borderId="10" xfId="1" applyNumberFormat="1" applyFont="1" applyFill="1" applyBorder="1" applyAlignment="1">
      <alignment horizontal="right" wrapText="1"/>
    </xf>
    <xf numFmtId="42" fontId="9" fillId="4" borderId="24" xfId="1" applyNumberFormat="1" applyFont="1" applyFill="1" applyBorder="1" applyAlignment="1">
      <alignment horizontal="right" wrapText="1"/>
    </xf>
    <xf numFmtId="42" fontId="12" fillId="5" borderId="27" xfId="1" applyNumberFormat="1" applyFont="1" applyFill="1" applyBorder="1" applyAlignment="1">
      <alignment horizontal="right" wrapText="1"/>
    </xf>
    <xf numFmtId="42" fontId="12" fillId="5" borderId="28" xfId="1" applyNumberFormat="1" applyFont="1" applyFill="1" applyBorder="1" applyAlignment="1">
      <alignment horizontal="right" wrapText="1"/>
    </xf>
    <xf numFmtId="37" fontId="5" fillId="0" borderId="0" xfId="1" applyNumberFormat="1" applyFont="1"/>
    <xf numFmtId="42" fontId="16" fillId="0" borderId="0" xfId="1" applyNumberFormat="1"/>
    <xf numFmtId="0" fontId="16" fillId="0" borderId="0" xfId="1"/>
    <xf numFmtId="0" fontId="15" fillId="0" borderId="0" xfId="1" applyFont="1"/>
    <xf numFmtId="0" fontId="14" fillId="0" borderId="0" xfId="3" applyFont="1" applyAlignment="1">
      <alignment horizontal="left" vertical="center" wrapText="1"/>
    </xf>
    <xf numFmtId="49" fontId="9" fillId="0" borderId="22" xfId="0" applyNumberFormat="1" applyFont="1" applyBorder="1" applyAlignment="1">
      <alignment horizontal="center" vertical="center" wrapText="1"/>
    </xf>
    <xf numFmtId="42" fontId="18" fillId="2" borderId="0" xfId="0" applyNumberFormat="1" applyFont="1" applyFill="1" applyAlignment="1">
      <alignment horizontal="center"/>
    </xf>
    <xf numFmtId="0" fontId="14" fillId="0" borderId="0" xfId="3" applyFont="1" applyAlignment="1">
      <alignment horizontal="left" vertical="center" wrapText="1"/>
    </xf>
    <xf numFmtId="0" fontId="5" fillId="0" borderId="0" xfId="3" applyFont="1" applyAlignment="1">
      <alignment horizontal="left" wrapText="1"/>
    </xf>
    <xf numFmtId="49" fontId="7" fillId="2" borderId="0" xfId="0" applyNumberFormat="1" applyFont="1" applyFill="1" applyAlignment="1">
      <alignment horizontal="center"/>
    </xf>
    <xf numFmtId="49" fontId="9" fillId="0" borderId="5" xfId="0" applyNumberFormat="1" applyFont="1" applyBorder="1" applyAlignment="1">
      <alignment horizontal="center" vertical="center" wrapText="1"/>
    </xf>
    <xf numFmtId="49" fontId="9" fillId="0" borderId="7" xfId="0" applyNumberFormat="1" applyFont="1" applyBorder="1" applyAlignment="1">
      <alignment horizontal="center" vertical="center" wrapText="1"/>
    </xf>
    <xf numFmtId="49" fontId="9" fillId="4" borderId="8" xfId="0" applyNumberFormat="1" applyFont="1" applyFill="1" applyBorder="1" applyAlignment="1">
      <alignment horizontal="left" vertical="center" wrapText="1"/>
    </xf>
    <xf numFmtId="49" fontId="9" fillId="4" borderId="1" xfId="0" applyNumberFormat="1" applyFont="1" applyFill="1" applyBorder="1" applyAlignment="1">
      <alignment horizontal="left" vertical="center" wrapText="1"/>
    </xf>
    <xf numFmtId="49" fontId="9" fillId="0" borderId="9" xfId="0" applyNumberFormat="1" applyFont="1" applyBorder="1" applyAlignment="1">
      <alignment horizontal="center" vertical="center" wrapText="1"/>
    </xf>
    <xf numFmtId="49" fontId="9" fillId="4" borderId="5" xfId="0" applyNumberFormat="1" applyFont="1" applyFill="1" applyBorder="1" applyAlignment="1">
      <alignment horizontal="left" vertical="center" wrapText="1"/>
    </xf>
    <xf numFmtId="49" fontId="9" fillId="4" borderId="10" xfId="0" applyNumberFormat="1" applyFont="1" applyFill="1" applyBorder="1" applyAlignment="1">
      <alignment horizontal="left" vertical="center" wrapText="1"/>
    </xf>
    <xf numFmtId="49" fontId="12" fillId="5" borderId="11" xfId="0" applyNumberFormat="1" applyFont="1" applyFill="1" applyBorder="1" applyAlignment="1">
      <alignment horizontal="left" vertical="center" wrapText="1"/>
    </xf>
    <xf numFmtId="49" fontId="12" fillId="5" borderId="12" xfId="0" applyNumberFormat="1" applyFont="1" applyFill="1" applyBorder="1" applyAlignment="1">
      <alignment horizontal="left" vertical="center" wrapText="1"/>
    </xf>
    <xf numFmtId="49" fontId="12" fillId="5" borderId="25" xfId="0" applyNumberFormat="1" applyFont="1" applyFill="1" applyBorder="1" applyAlignment="1">
      <alignment horizontal="left" vertical="center" wrapText="1"/>
    </xf>
    <xf numFmtId="49" fontId="12" fillId="5" borderId="26" xfId="0" applyNumberFormat="1" applyFont="1" applyFill="1" applyBorder="1" applyAlignment="1">
      <alignment horizontal="left" vertical="center" wrapText="1"/>
    </xf>
    <xf numFmtId="49" fontId="9" fillId="0" borderId="19" xfId="0" applyNumberFormat="1" applyFont="1" applyBorder="1" applyAlignment="1">
      <alignment horizontal="center" vertical="center" wrapText="1"/>
    </xf>
    <xf numFmtId="49" fontId="9" fillId="0" borderId="21" xfId="0" applyNumberFormat="1" applyFont="1" applyBorder="1" applyAlignment="1">
      <alignment horizontal="center" vertical="center" wrapText="1"/>
    </xf>
    <xf numFmtId="49" fontId="9" fillId="4" borderId="23" xfId="0" applyNumberFormat="1" applyFont="1" applyFill="1" applyBorder="1" applyAlignment="1">
      <alignment horizontal="left" vertical="center" wrapText="1"/>
    </xf>
    <xf numFmtId="49" fontId="9" fillId="0" borderId="22" xfId="0" applyNumberFormat="1" applyFont="1" applyBorder="1" applyAlignment="1">
      <alignment horizontal="center" vertical="center" wrapText="1"/>
    </xf>
    <xf numFmtId="49" fontId="9" fillId="4" borderId="19" xfId="0" applyNumberFormat="1" applyFont="1" applyFill="1" applyBorder="1" applyAlignment="1">
      <alignment horizontal="left" vertical="center" wrapText="1"/>
    </xf>
    <xf numFmtId="49" fontId="12" fillId="5" borderId="25" xfId="1" applyNumberFormat="1" applyFont="1" applyFill="1" applyBorder="1" applyAlignment="1">
      <alignment horizontal="left" vertical="center" wrapText="1"/>
    </xf>
    <xf numFmtId="49" fontId="12" fillId="5" borderId="26" xfId="1" applyNumberFormat="1" applyFont="1" applyFill="1" applyBorder="1" applyAlignment="1">
      <alignment horizontal="left" vertical="center" wrapText="1"/>
    </xf>
    <xf numFmtId="42" fontId="18" fillId="2" borderId="0" xfId="1" applyNumberFormat="1" applyFont="1" applyFill="1" applyAlignment="1">
      <alignment horizontal="center"/>
    </xf>
    <xf numFmtId="49" fontId="7" fillId="2" borderId="0" xfId="1" applyNumberFormat="1" applyFont="1" applyFill="1" applyAlignment="1">
      <alignment horizontal="center"/>
    </xf>
    <xf numFmtId="49" fontId="9" fillId="0" borderId="19" xfId="1" applyNumberFormat="1" applyFont="1" applyBorder="1" applyAlignment="1">
      <alignment horizontal="center" vertical="center" wrapText="1"/>
    </xf>
    <xf numFmtId="49" fontId="9" fillId="0" borderId="21" xfId="1" applyNumberFormat="1" applyFont="1" applyBorder="1" applyAlignment="1">
      <alignment horizontal="center" vertical="center" wrapText="1"/>
    </xf>
    <xf numFmtId="49" fontId="9" fillId="4" borderId="23" xfId="1" applyNumberFormat="1" applyFont="1" applyFill="1" applyBorder="1" applyAlignment="1">
      <alignment horizontal="left" vertical="center" wrapText="1"/>
    </xf>
    <xf numFmtId="49" fontId="9" fillId="4" borderId="1" xfId="1" applyNumberFormat="1" applyFont="1" applyFill="1" applyBorder="1" applyAlignment="1">
      <alignment horizontal="left" vertical="center" wrapText="1"/>
    </xf>
    <xf numFmtId="49" fontId="9" fillId="0" borderId="22" xfId="1" applyNumberFormat="1" applyFont="1" applyBorder="1" applyAlignment="1">
      <alignment horizontal="center" vertical="center" wrapText="1"/>
    </xf>
    <xf numFmtId="49" fontId="9" fillId="4" borderId="19" xfId="1" applyNumberFormat="1" applyFont="1" applyFill="1" applyBorder="1" applyAlignment="1">
      <alignment horizontal="left" vertical="center" wrapText="1"/>
    </xf>
    <xf numFmtId="49" fontId="9" fillId="4" borderId="10" xfId="1" applyNumberFormat="1" applyFont="1" applyFill="1" applyBorder="1" applyAlignment="1">
      <alignment horizontal="left" vertical="center" wrapText="1"/>
    </xf>
  </cellXfs>
  <cellStyles count="4">
    <cellStyle name="Comma 2" xfId="2" xr:uid="{B8E1AE3D-6BD4-426C-9E5B-5DB6046869E0}"/>
    <cellStyle name="Normal" xfId="0" builtinId="0"/>
    <cellStyle name="Normal 2" xfId="1" xr:uid="{BA6D9BE8-1FBF-4CDF-8A49-5716D718FB96}"/>
    <cellStyle name="Normal 2 2" xfId="3" xr:uid="{82DC7AD7-8C86-4FDA-A97F-C2F18061F07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4.xml"/><Relationship Id="rId21" Type="http://schemas.openxmlformats.org/officeDocument/2006/relationships/externalLink" Target="externalLinks/externalLink9.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84" Type="http://schemas.openxmlformats.org/officeDocument/2006/relationships/externalLink" Target="externalLinks/externalLink72.xml"/><Relationship Id="rId89" Type="http://schemas.openxmlformats.org/officeDocument/2006/relationships/externalLink" Target="externalLinks/externalLink77.xml"/><Relationship Id="rId16" Type="http://schemas.openxmlformats.org/officeDocument/2006/relationships/externalLink" Target="externalLinks/externalLink4.xml"/><Relationship Id="rId11" Type="http://schemas.openxmlformats.org/officeDocument/2006/relationships/worksheet" Target="worksheets/sheet11.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74" Type="http://schemas.openxmlformats.org/officeDocument/2006/relationships/externalLink" Target="externalLinks/externalLink62.xml"/><Relationship Id="rId79" Type="http://schemas.openxmlformats.org/officeDocument/2006/relationships/externalLink" Target="externalLinks/externalLink67.xml"/><Relationship Id="rId5" Type="http://schemas.openxmlformats.org/officeDocument/2006/relationships/worksheet" Target="worksheets/sheet5.xml"/><Relationship Id="rId90" Type="http://schemas.openxmlformats.org/officeDocument/2006/relationships/externalLink" Target="externalLinks/externalLink78.xml"/><Relationship Id="rId95" Type="http://schemas.openxmlformats.org/officeDocument/2006/relationships/styles" Target="styles.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80" Type="http://schemas.openxmlformats.org/officeDocument/2006/relationships/externalLink" Target="externalLinks/externalLink68.xml"/><Relationship Id="rId85" Type="http://schemas.openxmlformats.org/officeDocument/2006/relationships/externalLink" Target="externalLinks/externalLink7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externalLink" Target="externalLinks/externalLink63.xml"/><Relationship Id="rId83" Type="http://schemas.openxmlformats.org/officeDocument/2006/relationships/externalLink" Target="externalLinks/externalLink71.xml"/><Relationship Id="rId88" Type="http://schemas.openxmlformats.org/officeDocument/2006/relationships/externalLink" Target="externalLinks/externalLink76.xml"/><Relationship Id="rId91" Type="http://schemas.openxmlformats.org/officeDocument/2006/relationships/externalLink" Target="externalLinks/externalLink79.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10" Type="http://schemas.openxmlformats.org/officeDocument/2006/relationships/worksheet" Target="worksheets/sheet10.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externalLink" Target="externalLinks/externalLink61.xml"/><Relationship Id="rId78" Type="http://schemas.openxmlformats.org/officeDocument/2006/relationships/externalLink" Target="externalLinks/externalLink66.xml"/><Relationship Id="rId81" Type="http://schemas.openxmlformats.org/officeDocument/2006/relationships/externalLink" Target="externalLinks/externalLink69.xml"/><Relationship Id="rId86" Type="http://schemas.openxmlformats.org/officeDocument/2006/relationships/externalLink" Target="externalLinks/externalLink74.xml"/><Relationship Id="rId94" Type="http://schemas.openxmlformats.org/officeDocument/2006/relationships/theme" Target="theme/theme1.xml"/><Relationship Id="rId9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 Id="rId34" Type="http://schemas.openxmlformats.org/officeDocument/2006/relationships/externalLink" Target="externalLinks/externalLink22.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76" Type="http://schemas.openxmlformats.org/officeDocument/2006/relationships/externalLink" Target="externalLinks/externalLink64.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9.xml"/><Relationship Id="rId92" Type="http://schemas.openxmlformats.org/officeDocument/2006/relationships/externalLink" Target="externalLinks/externalLink80.xml"/><Relationship Id="rId2" Type="http://schemas.openxmlformats.org/officeDocument/2006/relationships/worksheet" Target="worksheets/sheet2.xml"/><Relationship Id="rId29" Type="http://schemas.openxmlformats.org/officeDocument/2006/relationships/externalLink" Target="externalLinks/externalLink17.xml"/><Relationship Id="rId24" Type="http://schemas.openxmlformats.org/officeDocument/2006/relationships/externalLink" Target="externalLinks/externalLink12.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66" Type="http://schemas.openxmlformats.org/officeDocument/2006/relationships/externalLink" Target="externalLinks/externalLink54.xml"/><Relationship Id="rId87" Type="http://schemas.openxmlformats.org/officeDocument/2006/relationships/externalLink" Target="externalLinks/externalLink75.xml"/><Relationship Id="rId61" Type="http://schemas.openxmlformats.org/officeDocument/2006/relationships/externalLink" Target="externalLinks/externalLink49.xml"/><Relationship Id="rId82" Type="http://schemas.openxmlformats.org/officeDocument/2006/relationships/externalLink" Target="externalLinks/externalLink70.xml"/><Relationship Id="rId19" Type="http://schemas.openxmlformats.org/officeDocument/2006/relationships/externalLink" Target="externalLinks/externalLink7.xml"/><Relationship Id="rId14" Type="http://schemas.openxmlformats.org/officeDocument/2006/relationships/externalLink" Target="externalLinks/externalLink2.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56" Type="http://schemas.openxmlformats.org/officeDocument/2006/relationships/externalLink" Target="externalLinks/externalLink44.xml"/><Relationship Id="rId77" Type="http://schemas.openxmlformats.org/officeDocument/2006/relationships/externalLink" Target="externalLinks/externalLink65.xml"/><Relationship Id="rId100"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93" Type="http://schemas.openxmlformats.org/officeDocument/2006/relationships/externalLink" Target="externalLinks/externalLink81.xml"/><Relationship Id="rId98"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457200</xdr:colOff>
      <xdr:row>3</xdr:row>
      <xdr:rowOff>143174</xdr:rowOff>
    </xdr:to>
    <xdr:pic>
      <xdr:nvPicPr>
        <xdr:cNvPr id="2" name="Picture 1">
          <a:extLst>
            <a:ext uri="{FF2B5EF4-FFF2-40B4-BE49-F238E27FC236}">
              <a16:creationId xmlns:a16="http://schemas.microsoft.com/office/drawing/2014/main" id="{6A79A967-81CA-4E81-9C04-D457381523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354580" cy="8391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2171700</xdr:colOff>
      <xdr:row>2</xdr:row>
      <xdr:rowOff>133724</xdr:rowOff>
    </xdr:to>
    <xdr:pic>
      <xdr:nvPicPr>
        <xdr:cNvPr id="2" name="Picture 1">
          <a:extLst>
            <a:ext uri="{FF2B5EF4-FFF2-40B4-BE49-F238E27FC236}">
              <a16:creationId xmlns:a16="http://schemas.microsoft.com/office/drawing/2014/main" id="{47318177-4309-4EAF-A892-FB94DCEAC5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308860" cy="842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2171700</xdr:colOff>
      <xdr:row>2</xdr:row>
      <xdr:rowOff>133724</xdr:rowOff>
    </xdr:to>
    <xdr:pic>
      <xdr:nvPicPr>
        <xdr:cNvPr id="2" name="Picture 1">
          <a:extLst>
            <a:ext uri="{FF2B5EF4-FFF2-40B4-BE49-F238E27FC236}">
              <a16:creationId xmlns:a16="http://schemas.microsoft.com/office/drawing/2014/main" id="{7F373BC1-7D73-4211-95B3-3D734F2687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308860" cy="842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2171700</xdr:colOff>
      <xdr:row>2</xdr:row>
      <xdr:rowOff>133724</xdr:rowOff>
    </xdr:to>
    <xdr:pic>
      <xdr:nvPicPr>
        <xdr:cNvPr id="2" name="Picture 1">
          <a:extLst>
            <a:ext uri="{FF2B5EF4-FFF2-40B4-BE49-F238E27FC236}">
              <a16:creationId xmlns:a16="http://schemas.microsoft.com/office/drawing/2014/main" id="{572F7B4B-A6C9-4D62-8E58-7B7FB48A78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308860" cy="842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457200</xdr:colOff>
      <xdr:row>3</xdr:row>
      <xdr:rowOff>143174</xdr:rowOff>
    </xdr:to>
    <xdr:pic>
      <xdr:nvPicPr>
        <xdr:cNvPr id="2" name="Picture 1">
          <a:extLst>
            <a:ext uri="{FF2B5EF4-FFF2-40B4-BE49-F238E27FC236}">
              <a16:creationId xmlns:a16="http://schemas.microsoft.com/office/drawing/2014/main" id="{AA557C22-E152-43A6-BC83-DC0F95BF10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354580" cy="8391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2171700</xdr:colOff>
      <xdr:row>2</xdr:row>
      <xdr:rowOff>124199</xdr:rowOff>
    </xdr:to>
    <xdr:pic>
      <xdr:nvPicPr>
        <xdr:cNvPr id="2" name="Picture 1">
          <a:extLst>
            <a:ext uri="{FF2B5EF4-FFF2-40B4-BE49-F238E27FC236}">
              <a16:creationId xmlns:a16="http://schemas.microsoft.com/office/drawing/2014/main" id="{D5C80B5D-136C-4149-A8E4-65579D25B5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308860" cy="832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2171700</xdr:colOff>
      <xdr:row>2</xdr:row>
      <xdr:rowOff>124199</xdr:rowOff>
    </xdr:to>
    <xdr:pic>
      <xdr:nvPicPr>
        <xdr:cNvPr id="2" name="Picture 1">
          <a:extLst>
            <a:ext uri="{FF2B5EF4-FFF2-40B4-BE49-F238E27FC236}">
              <a16:creationId xmlns:a16="http://schemas.microsoft.com/office/drawing/2014/main" id="{CD35F6C5-F8DD-47B9-A91F-B666203479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308860" cy="832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2171700</xdr:colOff>
      <xdr:row>2</xdr:row>
      <xdr:rowOff>124199</xdr:rowOff>
    </xdr:to>
    <xdr:pic>
      <xdr:nvPicPr>
        <xdr:cNvPr id="2" name="Picture 1">
          <a:extLst>
            <a:ext uri="{FF2B5EF4-FFF2-40B4-BE49-F238E27FC236}">
              <a16:creationId xmlns:a16="http://schemas.microsoft.com/office/drawing/2014/main" id="{970D4A83-23D3-4129-B1B3-E26FD999C8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308860" cy="832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2171700</xdr:colOff>
      <xdr:row>2</xdr:row>
      <xdr:rowOff>124199</xdr:rowOff>
    </xdr:to>
    <xdr:pic>
      <xdr:nvPicPr>
        <xdr:cNvPr id="2" name="Picture 1">
          <a:extLst>
            <a:ext uri="{FF2B5EF4-FFF2-40B4-BE49-F238E27FC236}">
              <a16:creationId xmlns:a16="http://schemas.microsoft.com/office/drawing/2014/main" id="{3837A03C-4F7D-4B14-84AB-6C1D5ADB01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308860" cy="832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2171700</xdr:colOff>
      <xdr:row>2</xdr:row>
      <xdr:rowOff>124199</xdr:rowOff>
    </xdr:to>
    <xdr:pic>
      <xdr:nvPicPr>
        <xdr:cNvPr id="2" name="Picture 1">
          <a:extLst>
            <a:ext uri="{FF2B5EF4-FFF2-40B4-BE49-F238E27FC236}">
              <a16:creationId xmlns:a16="http://schemas.microsoft.com/office/drawing/2014/main" id="{FECCD89E-0932-40BA-A2AD-A8CFA61B74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308860" cy="832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2171700</xdr:colOff>
      <xdr:row>2</xdr:row>
      <xdr:rowOff>124199</xdr:rowOff>
    </xdr:to>
    <xdr:pic>
      <xdr:nvPicPr>
        <xdr:cNvPr id="2" name="Picture 1">
          <a:extLst>
            <a:ext uri="{FF2B5EF4-FFF2-40B4-BE49-F238E27FC236}">
              <a16:creationId xmlns:a16="http://schemas.microsoft.com/office/drawing/2014/main" id="{0ACA4A03-219C-4238-9A49-3C25E7397A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308860" cy="832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2171700</xdr:colOff>
      <xdr:row>2</xdr:row>
      <xdr:rowOff>124199</xdr:rowOff>
    </xdr:to>
    <xdr:pic>
      <xdr:nvPicPr>
        <xdr:cNvPr id="2" name="Picture 1">
          <a:extLst>
            <a:ext uri="{FF2B5EF4-FFF2-40B4-BE49-F238E27FC236}">
              <a16:creationId xmlns:a16="http://schemas.microsoft.com/office/drawing/2014/main" id="{8BE787C8-0BB2-4653-9369-3EFDAB024E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308860" cy="832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point/Documents%20and%20Settings/w2utao/Local%20Settings/Temporary%20Internet%20Files/OLK3C/Derivatives%20Counterparty%20123104_NEW_mbs%20V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m-fs23\vol2\Documents%20and%20Settings\w1ujrc.000\Local%20Settings\Temporary%20Internet%20Files\OLKE\DUSPricingModel_LossForecastWithBalloon_MFCW_1_0_30yr.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M-FS24\VOL2\USER\RISKMGT\SHARED\DPM\BSEG\LIP\NewLIP\Fcst99Q2\1998\1qtr0198-old\lipmode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m-fs23\vol2\3_Debt_Schedule_III_Transition_12_31_2001_Version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anniemae.com\corp\Home%20Equity\Originator%20and%20Servicer%20Dat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anniemae.com\Corp\Data\2007\C%20to%20P\JAN-19\rFDW_UPB_200412_v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anniemae.com\CORP\DOCUME~1\LCHIA006\LOCALS~1\Temp\notes3C72B0\2005%20PFR%20EUC%2001.10.2006%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m-fs23\vol2\Documents%20and%20Settings\r02017\Local%20Settings\Temporary%20Internet%20Files\OLK13\Acct%20Activities-Balance%20as%20Posted%20to%20Production\4_Debt_Schedule_IV_Rollforward_2002_20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JE_Matrix_EUC_v23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anniemae.com\CORP\Marty's%20Group\Team%20Folder%20(Docum%20to%20share)\Mortgage%20Activities\2003%20mtg%20port%20Act%20Summary%20sheet\2003%20Mtg%20Port%20Activity%20summary%20sheet%20sf%20v1.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nniemae.com\corp\Home%20Equity\Whole%20Loan%20Bids\OptionOne\OOMC%2005.03\OOMC052003%20Bid%20Assumption%20M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nniemae.com\corp\Documents%20and%20Settings\w2utao\Local%20Settings\Temporary%20Internet%20Files\OLK3C\Derivatives%20Counterparty%20123104_NEW_mbs%20V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anniemae.com\corp\Documents%20and%20Settings\w4unbk\Local%20Settings\Temporary%20Internet%20Files\OLK7A\Mappings_Q1_%202007_v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nniemae.com\CORP\Swaps\Non_Mortgage_SWAP07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anniemae.com\CORP\Data\Fannie%20Mae\Reporting%20Team\DataMart\On-Tops%20File\Current%20Version\On-Tops%20Auto%20v4.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anniemae.com\CORP\Marty's%20Group\Team%20Folder%20(Docum%20to%20share)\Mortgage%20Activities\2003%20mtg%20port%20Act%20Summary%20sheet\2003%20Mtg%20Port%20Activity%20summary%20sheet%20boutique%20v1.5.xls" TargetMode="External"/></Relationships>
</file>

<file path=xl/externalLinks/_rels/externalLink24.xml.rels><?xml version="1.0" encoding="UTF-8" standalone="yes"?>
<Relationships xmlns="http://schemas.openxmlformats.org/package/2006/relationships"><Relationship Id="rId2" Type="http://schemas.microsoft.com/office/2019/04/relationships/externalLinkLongPath" Target="http://sharepoint/DC/Shared/Restatement/10KDraftWIP/FRFOLDER/2013/External%20Reporting/Net%20Interest%20Income%20(NII)/Q3%202013/GFEE%20Amortization%20(Exec%20Summary)/1.%20FR_calc%20&amp;%20TEXT%20Req_GFee%20Income%20Disclosure%20Analysis%20(Q3%202013).xlsx?3AC6FB2D" TargetMode="External"/><Relationship Id="rId1" Type="http://schemas.openxmlformats.org/officeDocument/2006/relationships/externalLinkPath" Target="file:///\\3AC6FB2D\1.%20FR_calc%20&amp;%20TEXT%20Req_GFee%20Income%20Disclosure%20Analysis%20(Q3%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anniemae.com\corp\Documents%20and%20Settings\NBKISGN\Local%20Settings\Temporary%20Internet%20Files\OLK38D8\AMSI%202006-R1%20Deal%20Managem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anniemae.com\CORP\10KDraftWIP\Issues\CASH%20FLOW\Master%20Files\Loans\Source%20Files\Done\Template%20-%20Cash%20Flow%20-%20Mortgage%20Loans%20-%2020061130%20Submission%20v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anniemae.com\CORP\Documents%20and%20Settings\w2ujac\Local%20Settings\Temporary%20Internet%20Files\OLK4A\Commitments\2004%20Final%20Commitments%20Shock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stpa3abssq42\data\FannieMae\temp\sst7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Amortization%20factors%20working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anniemae.com\Corp\DOCUME~1\q0udds\LOCALS~1\Temp\Forecast\Q4\ccMODELq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anniemae.com\corp\Documents%20and%20Settings\w2ucbp\Local%20Settings\Temporary%20Internet%20Files\OLK4E\2003%20Fair%20Value10-05-200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anniemae.com\CORP\2008%20Get%20Current\Project%20Management\Analytics\200804\Workstream%20slides\Gross%20premium_discount\200804.Full.Recon.PROD.05-14-2008v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m-fs23\vol2\Documents%20and%20Settings\y2uswj.fanniemae\Local%20Settings\Temporary%20Internet%20Files\OLK1A\Payment%20Timing%20Difference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anniemae.com\corp\Home%20Equity\Knowledge%20Base\Surveillance\Deal%20Summary%20-%20Master(al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anniemae.com\CORP\Documents%20and%20Settings\w1usaw\Local%20Settings\Temp\2007%20Q1%20GO%20change%20evaluation%20based%20on%20093007%20fil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anniemae.com\CORP\DC\Shared\RE\ACPT\FIN46R\StrucTran\CATCH-UP\Business%20Validation\2005%20Validation\6)%20Manual%20Journal%20Entries\06)%20On%20Top%20Tool%20Templates\1)%20Batch%201\manual_je_euc_102_200501_200512_RS4972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anniemae.com\CORP\Documents%20and%20Settings\w1utam\Local%20Settings\Temporary%20Internet%20Files\OLK50\loans\Mappings_QTR_2006_Q4_v1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anniemae.com\corp\Home%20Equity\Deals\SURF\2007%20deals\SURF%202007-BC1\Analytics\Deloitte\Home%20Equity\Whole%20Loan%20Bids\Wells%20Fargo\Wells050318\Wells050318_Bid_Assumption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anniemae.com\corp\Documents%20and%20Settings\NBKISGN\Local%20Settings\Temporary%20Internet%20Files\OLK38D8\SURF%202007-BC2%20Deal%20Management%2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anniemae.com\CORP\EUC\2002_2004\2_Debt_Schedules_I_thru_II_2002_thru_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repoint/TEMP/aDelinquency/janwatch/Ratio%20Chart%2030%20and%2060%20day%20rat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anniemae.com\CORP\Documents%20and%20Settings\w1usaw\Local%20Settings\Temp\2007%20Q1%20GO%20change%20evaluation%20based%20on%20092907%20fil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anniemae.com\corp\DC\Shared\RE\ACPT\FIN46R\StrucTran\GUI\JE%20Matrix\JE_Matrix_EUC_v29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EU-DSTATE22\dstate22$\SecuritiesCostBasis\Validation%20Team%20Documents\Bond%20Model%20to%20SL\POSTING%20RULES\Posting%20Rules%20Table%20MASTER_V6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anniemae.com\CORP\Documents%20and%20Settings\w4ugaa\Local%20Settings\Temporary%20Internet%20Files\OLK54\Conduit2005_0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anniemae.com\CORP\Documents%20and%20Settings\w1usaw\Local%20Settings\Temporary%20Internet%20Files\OLK1D\Copy%20of%20Mthly%20STATS%20Acct%20Analysis-December.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anniemae.com\corp\Home%20Equity\Deals\CBASS\OWNIT%2006-1\Analytics\OWNIT%202006-1%20Deal%20Assumption%20-%20Prosu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nniemae.com\corp\Home%20Equity\Whole%20Loan%20Bids\ResiMae\ResMae050525\ResiMae050525%20Bid%20Assumption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m-fs23\vol2\Inv1007\Analytics\Monthly%20Summary%20Oct%20200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anniemae.com\CORP\Documents%20and%20Settings\OOLAJUYIGB001\My%20Documents\FNMA\2005%20REO%20EUC\2005%20REO%20EUC%20-%20COff%20&amp;%20Foreclosure%20Gain%20Review%2011.29.06%20DRAFT.xls"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Worksheet%20in%202006%20REO%20EUC_04102007_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anniemae.com\CORP\TEMP\aDelinquency\janwatch\Ratio%20Chart%2030%20and%2060%20day%20rate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anniemae.com\CORP\Marty's%20Group\Team%20Folder%20(Docum%20to%20share)\Mortgage%20Activities\2003%20mtg%20port%20Act%20Summary%20sheet\2003%20Mtg%20Port%20Activity%20summary%20sheet%20mf%20v1.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anniemae.com\CORP\PROD\NM\Reporting\Sys\ONFFBOR_Auto.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m-fs23\vol2\REPORTNG\PRODUCTN\Star\STAR\Fas-133\RESTATEMENT\New%20Marks%20EUC\2002\Validation%20Support_2002\Trade%20Date%20EUC.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anniemae.com\corp\Home%20Equity\Deals\SURF\SURF%202004-BC4\SURF%202004-BC4%20Deal%20Management.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m-fs23\vol2\Documents%20and%20Settings\v6umjd\Local%20Settings\Temporary%20Internet%20Files\OLK13\August%20Swap%20Credit%20Enhancement%20MTM_Revised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anniemae.com\corp\TEMP\Deal%20summary%20-%20Countrywid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anniemae.com\corp\10K%20AUTOMATION%20PROJECT\Phase%203%20-%20Q4%202009\Final%20Phase%203%20v4.1%20Templates\2009_FN1404_Template_v4.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anniemae.com\CORP\PRODUCTN\FINRPTG\REPORTS_ANALYTICS\Earnings_Per_Share\EPS%20June%20ReportOldMode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anniemae.com\Corp\FINRPTG\SHARED\REPORTNG\PRODUCTN\FINRPTG\REPORTS_ANALYTICS\Portfolio%20Pooling%20%20PPS\PPS_07_20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STAR\Debt_MANAGEMENT_REPORTING\Monthly_Activity_Report\Debt_Roll_off\2017\Roll_Off_2017_09_%20with%20announced%20call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nniemae.com\CORP\Documents%20and%20Settings\x4uwag\Local%20Settings\Temporary%20Internet%20Files\OLK177\BS%20CF%20Walkforward%20(SLD)%20-%20RY%20Mods%20v6a.mw.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anniemae.com\CORP\Documents%20and%20Settings\w1usaw\Local%20Settings\Temporary%20Internet%20Files\OLK1D\BR\Benchmark%20Remics%20Entries%20200606%20deal%20-%20Master.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harepoint/Documents%20and%20Settings/w2uaxr/Local%20Settings/Temporary%20Internet%20Files/OLK6/Requirements/2009%2010K%20Textpoint%20Requirement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anniemae.com\CORP\WINDOWS\temp\SCBSL%20Offline%20Transactions%20Shock%20Results%2003-27-07%201017AM%20v2%2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anniemae.com\CORP\Documents%20and%20Settings\w4uscg\Local%20Settings\Temporary%20Internet%20Files\OLK84\Posting%20Rules%20Table%20MASTER_V74.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m-fs23\vol2\REPORTNG\PRODUCTN\Star\STAR\Fas-133\RESTATEMENT\Trade%20Vs%20Settle%20EUC\Journal%20Entries%20and%20Summary%20Support\for%20summary.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anniemae.com\CORP\Swaps\SWAP110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anniemae.com\CORP\Documents%20and%20Settings\r01330\Local%20Settings\Temporary%20Internet%20Files\OLK75\Deal%20Re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m-fs23\vol2\Documents%20and%20Settings\w2uaat\Local%20Settings\Temporary%20Internet%20Files\OLK15\3_Debt_Schedule_III_Transition_12_31_200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anniemae.com\CORP\2007%20Catch-Up\Project%20Management\Analytics\Q4\200712\workstream%20slides\Operational%20statistics\Dec07%20Close%20Issues%20Summary.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anniemae.com\CORP\2007%20Catch-Up\Project%20Management\Analytics\Q4\200712\workstream%20slides\Operational%20statistics\Nov%20Close%20Issues%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U-ASTATE21\astate21$\Archive%20(Materials%20before%20Q1%202007%20Processing)\GET-CURRENT\10Q\3Q07\2007_10Q_Table%20A3%20Q3%20Re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harepoint/sites/10KDATArequirements/2010%20Q3%20Requirements%20Documents/FN0001_2010Q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harepoint/comm-sites/External_Reporting/NonHyperion%20Tables%20%20Documents/Notes%20to%20FS%20Tables/2011%20Q1%20NOTES%20to%20FS%20Table%20Requirements%20Working%20Cop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Users\s6uhym\AppData\Local\Microsoft\Windows\INetCache\Content.Outlook\NIW2CPJJ\2023.01%20%20Funding%20Summary.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s6uhym\AppData\Local\Microsoft\Windows\INetCache\Content.Outlook\L276U3WH\2023.03%20%20Monthly%20and%20Funding%20Summary-Debt.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Users\s6uhym\AppData\Local\Microsoft\Windows\INetCache\Content.Outlook\L276U3WH\2023.04%20%20Monthly%20and%20Funding%20Summary-Debt.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Users\s6uhym\AppData\Local\Microsoft\Windows\INetCache\Content.Outlook\4DKMZXY3\2023.05%20%20Monthly%20and%20Funding%20Summary-Debt.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Users\s6uhym\AppData\Local\Microsoft\Windows\INetCache\Content.Outlook\L276U3WH\2023.06%20%20Monthly%20and%20Funding%20Summary-Debt.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2023.07%20%20Monthly%20and%20Funding%20Summary-Debt.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2023.08%20%20Monthly%20and%20Funding%20Summary%20-%20Debt.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Users\s6uhym\AppData\Local\Microsoft\Windows\INetCache\Content.Outlook\L276U3WH\2023.09%20%20Monthly%20and%20Funding%20Summary-Deb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nniemae.com\Corp\Data\Project\Get%20Current\Validation\COM-03%202007%20Checklist%20v3.14.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Users\s6uhym\AppData\Local\Microsoft\Windows\INetCache\Content.Outlook\L276U3WH\2023.11%20%20Monthly%20and%20Funding%20Summary-Debt%20Final.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2023.12%20%20Monthly%20and%20Funding%20Summary-Deb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m-fs23\vol2\Documents%20and%20Settings\e3ugrr.fanniemae\Local%20Settings\Temporary%20Internet%20Files\OLK82\1_Debt_Restatement_Database_2002_20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log"/>
      <sheetName val="data"/>
      <sheetName val="addon"/>
      <sheetName val="rating"/>
      <sheetName val="lookup-netting"/>
      <sheetName val="Cover"/>
      <sheetName val="Signature"/>
      <sheetName val="Schedule A"/>
      <sheetName val="capital req"/>
      <sheetName val="i.r.c.-grand total"/>
      <sheetName val="lookup-subdata"/>
      <sheetName val="subdata"/>
      <sheetName val="lookup_table 1"/>
      <sheetName val="Ranking"/>
      <sheetName val="Table 1"/>
      <sheetName val="Table 2"/>
      <sheetName val="Table 3"/>
      <sheetName val="Sheet1"/>
      <sheetName val="Table 4"/>
      <sheetName val="temp"/>
      <sheetName val="Table 5"/>
      <sheetName val="subdata_Table7"/>
      <sheetName val="lookup-Table7"/>
      <sheetName val="MBS Options"/>
      <sheetName val="CE"/>
      <sheetName val="10k mgt report"/>
      <sheetName val="Footnote"/>
      <sheetName val="10k mgt report (2)"/>
      <sheetName val="Footnote (2)"/>
      <sheetName val="Attribution"/>
      <sheetName val="SubledgerAccounts"/>
      <sheetName val="STD JE"/>
      <sheetName val="Derivatives Counterparty 123104"/>
      <sheetName val="dob-FEBRUARY"/>
      <sheetName val="GL_EndBal"/>
      <sheetName val="treasuries"/>
      <sheetName val="volatility"/>
      <sheetName val="NII"/>
      <sheetName val="A"/>
      <sheetName val="Model New"/>
      <sheetName val="10KDATA_BS_Presentation"/>
    </sheetNames>
    <sheetDataSet>
      <sheetData sheetId="0" refreshError="1"/>
      <sheetData sheetId="1" refreshError="1"/>
      <sheetData sheetId="2" refreshError="1"/>
      <sheetData sheetId="3" refreshError="1">
        <row r="4">
          <cell r="H4" t="str">
            <v>Combination</v>
          </cell>
          <cell r="I4" t="str">
            <v>Coll</v>
          </cell>
          <cell r="J4" t="str">
            <v>Agreement</v>
          </cell>
          <cell r="K4" t="str">
            <v>Held</v>
          </cell>
        </row>
        <row r="5">
          <cell r="H5" t="str">
            <v>AA/Aa</v>
          </cell>
          <cell r="I5" t="str">
            <v>Yes</v>
          </cell>
          <cell r="J5" t="str">
            <v>Yes</v>
          </cell>
        </row>
        <row r="6">
          <cell r="H6" t="str">
            <v>AAA/Aaa</v>
          </cell>
          <cell r="I6" t="str">
            <v>Yes</v>
          </cell>
          <cell r="J6" t="str">
            <v>Yes</v>
          </cell>
        </row>
        <row r="7">
          <cell r="H7" t="str">
            <v>AA/Aa</v>
          </cell>
          <cell r="I7" t="str">
            <v>Yes</v>
          </cell>
          <cell r="J7" t="str">
            <v>Yes</v>
          </cell>
        </row>
        <row r="8">
          <cell r="H8" t="str">
            <v>AA/Aa</v>
          </cell>
          <cell r="I8" t="str">
            <v>Yes</v>
          </cell>
          <cell r="J8" t="str">
            <v>Yes</v>
          </cell>
        </row>
        <row r="9">
          <cell r="H9" t="str">
            <v>AA/Aa</v>
          </cell>
          <cell r="I9" t="str">
            <v>Yes</v>
          </cell>
          <cell r="J9" t="str">
            <v>Yes</v>
          </cell>
          <cell r="K9">
            <v>458215592</v>
          </cell>
        </row>
        <row r="10">
          <cell r="H10" t="str">
            <v>A/A</v>
          </cell>
          <cell r="I10" t="str">
            <v>Yes</v>
          </cell>
          <cell r="J10" t="str">
            <v>Yes</v>
          </cell>
          <cell r="K10">
            <v>205136761</v>
          </cell>
        </row>
        <row r="11">
          <cell r="H11" t="str">
            <v>AA/Aa</v>
          </cell>
          <cell r="I11" t="str">
            <v>Yes</v>
          </cell>
          <cell r="J11" t="str">
            <v>Yes</v>
          </cell>
          <cell r="K11">
            <v>129864645</v>
          </cell>
        </row>
        <row r="12">
          <cell r="H12" t="str">
            <v>AA/Aa</v>
          </cell>
          <cell r="I12" t="str">
            <v>Yes</v>
          </cell>
          <cell r="J12" t="str">
            <v>Yes</v>
          </cell>
          <cell r="K12">
            <v>364719000</v>
          </cell>
        </row>
        <row r="13">
          <cell r="H13" t="str">
            <v>A/Aa</v>
          </cell>
          <cell r="I13" t="str">
            <v>Yes</v>
          </cell>
          <cell r="J13" t="str">
            <v>Yes</v>
          </cell>
        </row>
        <row r="14">
          <cell r="H14" t="str">
            <v>A/Aa</v>
          </cell>
          <cell r="I14" t="str">
            <v>Yes</v>
          </cell>
          <cell r="J14" t="str">
            <v>Yes</v>
          </cell>
          <cell r="K14">
            <v>398946302</v>
          </cell>
        </row>
        <row r="15">
          <cell r="H15" t="str">
            <v>AA/Aa</v>
          </cell>
          <cell r="I15" t="str">
            <v>Yes</v>
          </cell>
          <cell r="J15" t="str">
            <v>Yes</v>
          </cell>
          <cell r="K15">
            <v>1453648764</v>
          </cell>
        </row>
        <row r="16">
          <cell r="H16" t="str">
            <v>A/Aa</v>
          </cell>
          <cell r="I16" t="str">
            <v>Yes</v>
          </cell>
          <cell r="J16" t="str">
            <v>Yes</v>
          </cell>
          <cell r="K16">
            <v>218015144</v>
          </cell>
        </row>
        <row r="17">
          <cell r="H17" t="str">
            <v>AA/Aa</v>
          </cell>
          <cell r="I17" t="str">
            <v>Yes</v>
          </cell>
          <cell r="J17" t="str">
            <v>Yes</v>
          </cell>
        </row>
        <row r="18">
          <cell r="H18" t="str">
            <v>AA/Aa</v>
          </cell>
          <cell r="I18" t="str">
            <v>Yes</v>
          </cell>
          <cell r="J18" t="str">
            <v>Yes</v>
          </cell>
        </row>
        <row r="19">
          <cell r="H19" t="str">
            <v>AAA/Aaa</v>
          </cell>
          <cell r="I19" t="str">
            <v>Yes</v>
          </cell>
          <cell r="J19" t="str">
            <v>Yes</v>
          </cell>
        </row>
        <row r="20">
          <cell r="H20" t="str">
            <v>A/A</v>
          </cell>
          <cell r="I20" t="str">
            <v>Yes</v>
          </cell>
          <cell r="J20" t="str">
            <v>Yes</v>
          </cell>
          <cell r="K20">
            <v>2019338021</v>
          </cell>
        </row>
        <row r="21">
          <cell r="H21" t="str">
            <v>A/Aa</v>
          </cell>
          <cell r="I21" t="str">
            <v>Yes</v>
          </cell>
          <cell r="J21" t="str">
            <v>Yes</v>
          </cell>
        </row>
        <row r="22">
          <cell r="H22" t="str">
            <v>AA/Aa</v>
          </cell>
          <cell r="I22" t="str">
            <v>Yes</v>
          </cell>
          <cell r="J22" t="str">
            <v>Yes</v>
          </cell>
          <cell r="K22">
            <v>577930000</v>
          </cell>
        </row>
        <row r="23">
          <cell r="H23" t="str">
            <v>A/Aa</v>
          </cell>
          <cell r="I23" t="str">
            <v>Yes</v>
          </cell>
          <cell r="J23" t="str">
            <v>Yes</v>
          </cell>
        </row>
        <row r="24">
          <cell r="H24" t="str">
            <v>AAA/Aaa</v>
          </cell>
          <cell r="I24" t="str">
            <v>Yes</v>
          </cell>
          <cell r="J24" t="str">
            <v>Yes</v>
          </cell>
        </row>
        <row r="25">
          <cell r="H25" t="str">
            <v>AA/Aa</v>
          </cell>
          <cell r="I25" t="str">
            <v>Yes</v>
          </cell>
          <cell r="J25" t="str">
            <v>Yes</v>
          </cell>
        </row>
        <row r="26">
          <cell r="H26" t="str">
            <v>AA/Aa</v>
          </cell>
          <cell r="I26" t="str">
            <v>Yes</v>
          </cell>
          <cell r="J26" t="str">
            <v>Yes</v>
          </cell>
        </row>
        <row r="27">
          <cell r="H27" t="str">
            <v>A/Aa</v>
          </cell>
          <cell r="I27" t="str">
            <v>Yes</v>
          </cell>
          <cell r="J27" t="str">
            <v>Yes</v>
          </cell>
          <cell r="K27">
            <v>159937963</v>
          </cell>
        </row>
        <row r="28">
          <cell r="H28" t="str">
            <v>A/Aa</v>
          </cell>
          <cell r="I28" t="str">
            <v>Yes</v>
          </cell>
          <cell r="J28" t="str">
            <v>Yes</v>
          </cell>
        </row>
        <row r="29">
          <cell r="H29" t="str">
            <v>AA/Aa</v>
          </cell>
          <cell r="I29" t="str">
            <v>Yes</v>
          </cell>
          <cell r="J29" t="str">
            <v>Yes</v>
          </cell>
        </row>
        <row r="30">
          <cell r="H30" t="str">
            <v>AA/Aa</v>
          </cell>
          <cell r="I30" t="str">
            <v>Yes</v>
          </cell>
          <cell r="J30" t="str">
            <v>Yes</v>
          </cell>
        </row>
        <row r="31">
          <cell r="H31" t="str">
            <v>AA/Aa</v>
          </cell>
          <cell r="I31" t="str">
            <v>No</v>
          </cell>
          <cell r="J31" t="str">
            <v>Yes</v>
          </cell>
        </row>
        <row r="32">
          <cell r="H32" t="str">
            <v>AA/Aa</v>
          </cell>
          <cell r="I32" t="str">
            <v>Yes</v>
          </cell>
          <cell r="J32" t="str">
            <v>Yes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
          <cell r="D2" t="str">
            <v>RATING</v>
          </cell>
          <cell r="E2" t="str">
            <v>Notional</v>
          </cell>
          <cell r="F2" t="str">
            <v>TOTAL</v>
          </cell>
          <cell r="G2" t="str">
            <v>Total +</v>
          </cell>
          <cell r="H2" t="str">
            <v>TOTAL</v>
          </cell>
          <cell r="I2" t="str">
            <v>Total +</v>
          </cell>
          <cell r="J2" t="str">
            <v>TOTAL</v>
          </cell>
          <cell r="K2" t="str">
            <v>Total +</v>
          </cell>
        </row>
        <row r="3">
          <cell r="D3" t="str">
            <v>AA/Aa</v>
          </cell>
          <cell r="E3">
            <v>1925</v>
          </cell>
          <cell r="F3">
            <v>0.27773041999999992</v>
          </cell>
          <cell r="G3">
            <v>0.27773041999999992</v>
          </cell>
          <cell r="H3">
            <v>0.27773041999999992</v>
          </cell>
          <cell r="I3">
            <v>0.27773041999999992</v>
          </cell>
          <cell r="J3">
            <v>0.27773041999999992</v>
          </cell>
          <cell r="K3">
            <v>0.27773041999999992</v>
          </cell>
        </row>
        <row r="4">
          <cell r="D4" t="str">
            <v>AAA/Aaa</v>
          </cell>
          <cell r="E4">
            <v>191.59510589999999</v>
          </cell>
          <cell r="F4">
            <v>56.652596000000003</v>
          </cell>
          <cell r="G4">
            <v>56.652596000000003</v>
          </cell>
          <cell r="H4">
            <v>56.652596000000003</v>
          </cell>
          <cell r="I4">
            <v>56.652596000000003</v>
          </cell>
          <cell r="J4">
            <v>56.652596000000003</v>
          </cell>
          <cell r="K4">
            <v>56.652596000000003</v>
          </cell>
        </row>
        <row r="5">
          <cell r="D5" t="str">
            <v>AA/Aa</v>
          </cell>
          <cell r="E5">
            <v>27375</v>
          </cell>
          <cell r="F5">
            <v>-47.557186139999992</v>
          </cell>
          <cell r="G5">
            <v>0</v>
          </cell>
          <cell r="H5">
            <v>-47.557186139999992</v>
          </cell>
          <cell r="I5">
            <v>0</v>
          </cell>
          <cell r="J5">
            <v>-47.557186139999992</v>
          </cell>
          <cell r="K5">
            <v>0</v>
          </cell>
        </row>
        <row r="6">
          <cell r="D6" t="str">
            <v>AA/Aa</v>
          </cell>
          <cell r="E6">
            <v>625</v>
          </cell>
          <cell r="F6">
            <v>6.3792655500000013</v>
          </cell>
          <cell r="G6">
            <v>6.3792655500000013</v>
          </cell>
          <cell r="H6">
            <v>6.3792655500000013</v>
          </cell>
          <cell r="I6">
            <v>6.3792655500000013</v>
          </cell>
          <cell r="J6">
            <v>6.3792655500000013</v>
          </cell>
          <cell r="K6">
            <v>6.3792655500000013</v>
          </cell>
        </row>
        <row r="7">
          <cell r="D7" t="str">
            <v>AA/Aa</v>
          </cell>
          <cell r="E7">
            <v>29541.960370220022</v>
          </cell>
          <cell r="F7">
            <v>528.20241275000001</v>
          </cell>
          <cell r="G7">
            <v>528.20241275000001</v>
          </cell>
          <cell r="H7">
            <v>528.20241275000001</v>
          </cell>
          <cell r="I7">
            <v>528.20241275000001</v>
          </cell>
          <cell r="J7">
            <v>528.20241275000001</v>
          </cell>
          <cell r="K7">
            <v>528.20241275000001</v>
          </cell>
        </row>
        <row r="8">
          <cell r="D8" t="str">
            <v>A/A</v>
          </cell>
          <cell r="E8">
            <v>16695</v>
          </cell>
          <cell r="F8">
            <v>227.55377587000004</v>
          </cell>
          <cell r="G8">
            <v>227.55377587000004</v>
          </cell>
          <cell r="H8">
            <v>227.55377587000004</v>
          </cell>
          <cell r="I8">
            <v>227.55377587000004</v>
          </cell>
          <cell r="J8">
            <v>227.55377587000004</v>
          </cell>
          <cell r="K8">
            <v>227.55377587000004</v>
          </cell>
        </row>
        <row r="9">
          <cell r="D9" t="str">
            <v>AA/Aa</v>
          </cell>
          <cell r="E9">
            <v>8750</v>
          </cell>
          <cell r="F9">
            <v>182.70481975000001</v>
          </cell>
          <cell r="G9">
            <v>182.70481975000001</v>
          </cell>
          <cell r="H9">
            <v>182.70481975000001</v>
          </cell>
          <cell r="I9">
            <v>182.70481975000001</v>
          </cell>
          <cell r="J9">
            <v>182.70481975000001</v>
          </cell>
          <cell r="K9">
            <v>182.70481975000001</v>
          </cell>
        </row>
        <row r="10">
          <cell r="D10" t="str">
            <v>AA/Aa</v>
          </cell>
          <cell r="E10">
            <v>50352.628097110006</v>
          </cell>
          <cell r="F10">
            <v>399.42628373000002</v>
          </cell>
          <cell r="G10">
            <v>399.42628373000002</v>
          </cell>
          <cell r="H10">
            <v>399.42628373000002</v>
          </cell>
          <cell r="I10">
            <v>399.42628373000002</v>
          </cell>
          <cell r="J10">
            <v>399.42628373000002</v>
          </cell>
          <cell r="K10">
            <v>399.42628373000002</v>
          </cell>
        </row>
        <row r="11">
          <cell r="D11" t="str">
            <v>A/Aa</v>
          </cell>
          <cell r="E11">
            <v>87.630898650000006</v>
          </cell>
          <cell r="F11">
            <v>2.4949400000000002</v>
          </cell>
          <cell r="G11">
            <v>2.4949400000000002</v>
          </cell>
          <cell r="H11">
            <v>2.4949400000000002</v>
          </cell>
          <cell r="I11">
            <v>2.4949400000000002</v>
          </cell>
          <cell r="J11">
            <v>2.4949400000000002</v>
          </cell>
          <cell r="K11">
            <v>2.4949400000000002</v>
          </cell>
        </row>
        <row r="12">
          <cell r="D12" t="str">
            <v>A/Aa</v>
          </cell>
          <cell r="E12">
            <v>46285.543093749999</v>
          </cell>
          <cell r="F12">
            <v>416.14232404000001</v>
          </cell>
          <cell r="G12">
            <v>416.14232404000001</v>
          </cell>
          <cell r="H12">
            <v>416.14232404000001</v>
          </cell>
          <cell r="I12">
            <v>416.14232404000001</v>
          </cell>
          <cell r="J12">
            <v>416.14232404000001</v>
          </cell>
          <cell r="K12">
            <v>416.14232404000001</v>
          </cell>
        </row>
        <row r="13">
          <cell r="D13" t="str">
            <v>AA/Aa</v>
          </cell>
          <cell r="E13">
            <v>92586.45782185001</v>
          </cell>
          <cell r="F13">
            <v>1467.7351363100011</v>
          </cell>
          <cell r="G13">
            <v>1467.7351363100011</v>
          </cell>
          <cell r="H13">
            <v>1467.7351363100011</v>
          </cell>
          <cell r="I13">
            <v>1467.7351363100011</v>
          </cell>
          <cell r="J13">
            <v>1467.7351363100011</v>
          </cell>
          <cell r="K13">
            <v>1467.7351363100011</v>
          </cell>
        </row>
        <row r="14">
          <cell r="D14" t="str">
            <v>A/Aa</v>
          </cell>
          <cell r="E14">
            <v>86295.152941239983</v>
          </cell>
          <cell r="F14">
            <v>272.00466248999993</v>
          </cell>
          <cell r="G14">
            <v>272.00466248999993</v>
          </cell>
          <cell r="H14">
            <v>272.00466248999993</v>
          </cell>
          <cell r="I14">
            <v>272.00466248999993</v>
          </cell>
          <cell r="J14">
            <v>272.00466248999993</v>
          </cell>
          <cell r="K14">
            <v>272.00466248999993</v>
          </cell>
        </row>
        <row r="15">
          <cell r="D15" t="str">
            <v>AA/Aa</v>
          </cell>
          <cell r="E15">
            <v>1738.5951370099999</v>
          </cell>
          <cell r="F15">
            <v>-96.251133999999993</v>
          </cell>
          <cell r="G15">
            <v>0</v>
          </cell>
          <cell r="H15">
            <v>-96.251133999999993</v>
          </cell>
          <cell r="I15">
            <v>0</v>
          </cell>
          <cell r="J15">
            <v>-96.251133999999993</v>
          </cell>
          <cell r="K15">
            <v>0</v>
          </cell>
        </row>
        <row r="16">
          <cell r="D16" t="str">
            <v>AA/Aa</v>
          </cell>
          <cell r="E16">
            <v>4356.4601826799999</v>
          </cell>
          <cell r="F16">
            <v>-48.98675755</v>
          </cell>
          <cell r="G16">
            <v>0</v>
          </cell>
          <cell r="H16">
            <v>-48.98675755</v>
          </cell>
          <cell r="I16">
            <v>0</v>
          </cell>
          <cell r="J16">
            <v>-48.98675755</v>
          </cell>
          <cell r="K16">
            <v>0</v>
          </cell>
        </row>
        <row r="17">
          <cell r="D17" t="str">
            <v>AAA/Aaa</v>
          </cell>
          <cell r="E17">
            <v>25</v>
          </cell>
          <cell r="F17">
            <v>6.6100000000000006E-2</v>
          </cell>
          <cell r="G17">
            <v>6.6100000000000006E-2</v>
          </cell>
          <cell r="H17">
            <v>6.6100000000000006E-2</v>
          </cell>
          <cell r="I17">
            <v>6.6100000000000006E-2</v>
          </cell>
          <cell r="J17">
            <v>6.6100000000000006E-2</v>
          </cell>
          <cell r="K17">
            <v>6.6100000000000006E-2</v>
          </cell>
        </row>
        <row r="18">
          <cell r="D18" t="str">
            <v>A/A</v>
          </cell>
          <cell r="E18">
            <v>94566.924512409998</v>
          </cell>
          <cell r="F18">
            <v>2074.8115326300008</v>
          </cell>
          <cell r="G18">
            <v>2074.8115326300008</v>
          </cell>
          <cell r="H18">
            <v>2074.8115326300008</v>
          </cell>
          <cell r="I18">
            <v>2074.8115326300008</v>
          </cell>
          <cell r="J18">
            <v>2074.8115326300008</v>
          </cell>
          <cell r="K18">
            <v>2074.8115326300008</v>
          </cell>
        </row>
        <row r="19">
          <cell r="D19" t="str">
            <v>A/Aa</v>
          </cell>
          <cell r="E19">
            <v>51239.659612110001</v>
          </cell>
          <cell r="F19">
            <v>-628.39542968000012</v>
          </cell>
          <cell r="G19">
            <v>0</v>
          </cell>
          <cell r="H19">
            <v>-628.39542968000012</v>
          </cell>
          <cell r="I19">
            <v>0</v>
          </cell>
          <cell r="J19">
            <v>-628.39542968000012</v>
          </cell>
          <cell r="K19">
            <v>0</v>
          </cell>
        </row>
        <row r="20">
          <cell r="D20" t="str">
            <v>AA/Aa</v>
          </cell>
          <cell r="E20">
            <v>99021.059568779994</v>
          </cell>
          <cell r="F20">
            <v>614.58595789000015</v>
          </cell>
          <cell r="G20">
            <v>614.58595789000015</v>
          </cell>
          <cell r="H20">
            <v>614.58595789000015</v>
          </cell>
          <cell r="I20">
            <v>614.58595789000015</v>
          </cell>
          <cell r="J20">
            <v>614.58595789000015</v>
          </cell>
          <cell r="K20">
            <v>614.58595789000015</v>
          </cell>
        </row>
        <row r="21">
          <cell r="D21" t="str">
            <v>A/Aa</v>
          </cell>
          <cell r="E21">
            <v>50205.137507289997</v>
          </cell>
          <cell r="F21">
            <v>-191.21312125000003</v>
          </cell>
          <cell r="G21">
            <v>0</v>
          </cell>
          <cell r="H21">
            <v>-191.21312125000003</v>
          </cell>
          <cell r="I21">
            <v>0</v>
          </cell>
          <cell r="J21">
            <v>-191.21312125000003</v>
          </cell>
          <cell r="K21">
            <v>0</v>
          </cell>
        </row>
        <row r="22">
          <cell r="D22" t="str">
            <v>AAA/Aaa</v>
          </cell>
          <cell r="E22">
            <v>625</v>
          </cell>
          <cell r="F22">
            <v>-6.4429725400000004</v>
          </cell>
          <cell r="G22">
            <v>0</v>
          </cell>
          <cell r="H22">
            <v>-6.4429725400000004</v>
          </cell>
          <cell r="I22">
            <v>0</v>
          </cell>
          <cell r="J22">
            <v>-6.4429725400000004</v>
          </cell>
          <cell r="K22">
            <v>0</v>
          </cell>
        </row>
        <row r="23">
          <cell r="D23" t="str">
            <v>AA/Aa</v>
          </cell>
          <cell r="E23">
            <v>1025</v>
          </cell>
          <cell r="F23">
            <v>4.0019979299999999</v>
          </cell>
          <cell r="G23">
            <v>4.0019979299999999</v>
          </cell>
          <cell r="H23">
            <v>4.0019979299999999</v>
          </cell>
          <cell r="I23">
            <v>4.0019979299999999</v>
          </cell>
          <cell r="J23">
            <v>4.0019979299999999</v>
          </cell>
          <cell r="K23">
            <v>4.0019979299999999</v>
          </cell>
        </row>
        <row r="24">
          <cell r="D24" t="str">
            <v>AA/Aa</v>
          </cell>
          <cell r="E24">
            <v>10597.89802577</v>
          </cell>
          <cell r="F24">
            <v>-72.390412870000006</v>
          </cell>
          <cell r="G24">
            <v>0</v>
          </cell>
          <cell r="H24">
            <v>-72.390412870000006</v>
          </cell>
          <cell r="I24">
            <v>0</v>
          </cell>
          <cell r="J24">
            <v>-72.390412870000006</v>
          </cell>
          <cell r="K24">
            <v>0</v>
          </cell>
        </row>
        <row r="25">
          <cell r="D25" t="str">
            <v>A/Aa</v>
          </cell>
          <cell r="E25">
            <v>15250</v>
          </cell>
          <cell r="F25">
            <v>189.25327903000004</v>
          </cell>
          <cell r="G25">
            <v>189.25327903000004</v>
          </cell>
          <cell r="H25">
            <v>189.25327903000004</v>
          </cell>
          <cell r="I25">
            <v>189.25327903000004</v>
          </cell>
          <cell r="J25">
            <v>189.25327903000004</v>
          </cell>
          <cell r="K25">
            <v>189.25327903000004</v>
          </cell>
        </row>
        <row r="27">
          <cell r="J27">
            <v>6442.2928143900017</v>
          </cell>
          <cell r="K27">
            <v>6442.2928143900017</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Summary"/>
      <sheetName val="Assumptions"/>
      <sheetName val="LossForecastData"/>
      <sheetName val="NOI Sim - Default"/>
      <sheetName val="Output"/>
      <sheetName val="RVP Cheat"/>
      <sheetName val="Generic Batch"/>
      <sheetName val="BatchRunResults"/>
      <sheetName val="Path Percentiles"/>
      <sheetName val="TestPercentiles"/>
      <sheetName val="Full Loan Gfee &amp; Capital"/>
      <sheetName val="FNM Capital &amp; Alt Gfee"/>
      <sheetName val="Risk-Neutral Pricing"/>
      <sheetName val="Counter-Party Risk"/>
      <sheetName val="Mkt RN Pricing"/>
      <sheetName val="FNM ROC Approx"/>
      <sheetName val="TestRun Results"/>
      <sheetName val="1"/>
      <sheetName val="Swap Curve Summary"/>
      <sheetName val="Treasuries Yields"/>
      <sheetName val="1M CMDI"/>
      <sheetName val="3M Libor"/>
      <sheetName val="1Y Swap Rates"/>
      <sheetName val="5Y Swap Rates"/>
      <sheetName val="7 Y Swap Rates"/>
      <sheetName val="10Y Swap Rates"/>
      <sheetName val="15Y Swap Rates"/>
      <sheetName val="20Y Swap Rates"/>
      <sheetName val="25Y Swap Rates"/>
      <sheetName val="30Y Swap Rates"/>
      <sheetName val="DUSPricingModel_LossForecastWit"/>
      <sheetName val="Pivot_Activity"/>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PS"/>
      <sheetName val="Execution"/>
      <sheetName val="NEW"/>
      <sheetName val="OLD"/>
      <sheetName val="LIP_SUBMIT"/>
      <sheetName val="STAR&amp;ORION"/>
      <sheetName val="Actuals"/>
      <sheetName val="ROLLOFF"/>
      <sheetName val="Global Assumptions"/>
      <sheetName val="LIP"/>
      <sheetName val="~LQDTY~"/>
      <sheetName val="Sheet3 (2)"/>
      <sheetName val="Sheet3"/>
      <sheetName val="LS00"/>
      <sheetName val="LSF0"/>
      <sheetName val="~RES~"/>
      <sheetName val="LRD0"/>
      <sheetName val="LRM0"/>
      <sheetName val="LRC0"/>
      <sheetName val="LRAF"/>
      <sheetName val="LRAB"/>
      <sheetName val="~ELP~"/>
      <sheetName val="LE00"/>
      <sheetName val="LEFM"/>
      <sheetName val="LEFU"/>
      <sheetName val="STAWARZ"/>
      <sheetName val="STAWARZ SEND"/>
      <sheetName val="Sheet2"/>
      <sheetName val="Sheet2 (2)"/>
      <sheetName val="Sheet1"/>
      <sheetName val="Template"/>
      <sheetName val="Template-&gt;CORP"/>
      <sheetName val="DELTA"/>
      <sheetName val="db.fc"/>
      <sheetName val="Quantum "/>
      <sheetName val="Quantm USD"/>
      <sheetName val="REQUEST_TABLE"/>
      <sheetName val="PS TB Q1"/>
      <sheetName val="PS TB Q2"/>
      <sheetName val="PS TB Q3"/>
      <sheetName val="OCI accounts"/>
      <sheetName val="2005-Q1"/>
      <sheetName val="2005-Q2TD"/>
      <sheetName val="2005-Q3TD"/>
      <sheetName val="NOI Sim - Default"/>
      <sheetName val="Risk-Neutral Pricing"/>
      <sheetName val="Full Loan Gfee &amp; Capital"/>
      <sheetName val="Inputs-Summary"/>
      <sheetName val="Path Percentiles"/>
      <sheetName val="4.10 pTable"/>
    </sheetNames>
    <sheetDataSet>
      <sheetData sheetId="0"/>
      <sheetData sheetId="1"/>
      <sheetData sheetId="2"/>
      <sheetData sheetId="3"/>
      <sheetData sheetId="4"/>
      <sheetData sheetId="5"/>
      <sheetData sheetId="6"/>
      <sheetData sheetId="7"/>
      <sheetData sheetId="8"/>
      <sheetData sheetId="9" refreshError="1">
        <row r="5">
          <cell r="B5" t="str">
            <v>-</v>
          </cell>
          <cell r="C5" t="str">
            <v>-</v>
          </cell>
        </row>
        <row r="6">
          <cell r="B6" t="str">
            <v>-</v>
          </cell>
          <cell r="C6" t="str">
            <v>-</v>
          </cell>
        </row>
        <row r="7">
          <cell r="B7" t="str">
            <v>-</v>
          </cell>
          <cell r="C7" t="str">
            <v>-</v>
          </cell>
        </row>
        <row r="8">
          <cell r="B8" t="str">
            <v>-</v>
          </cell>
          <cell r="C8" t="str">
            <v>-</v>
          </cell>
        </row>
        <row r="9">
          <cell r="B9" t="str">
            <v>-</v>
          </cell>
          <cell r="C9" t="str">
            <v>-</v>
          </cell>
        </row>
        <row r="10">
          <cell r="B10" t="str">
            <v>-</v>
          </cell>
          <cell r="C10" t="str">
            <v>-</v>
          </cell>
        </row>
        <row r="11">
          <cell r="B11" t="str">
            <v>-</v>
          </cell>
          <cell r="C11" t="str">
            <v>-</v>
          </cell>
        </row>
        <row r="12">
          <cell r="B12" t="str">
            <v>-</v>
          </cell>
          <cell r="C12" t="str">
            <v>-</v>
          </cell>
        </row>
        <row r="13">
          <cell r="B13" t="str">
            <v>-</v>
          </cell>
          <cell r="C13" t="str">
            <v>-</v>
          </cell>
        </row>
        <row r="15">
          <cell r="B15" t="str">
            <v>-</v>
          </cell>
          <cell r="C15" t="str">
            <v>-</v>
          </cell>
        </row>
        <row r="16">
          <cell r="B16" t="str">
            <v>-</v>
          </cell>
          <cell r="C16" t="str">
            <v>-</v>
          </cell>
        </row>
        <row r="17">
          <cell r="B17" t="str">
            <v>-</v>
          </cell>
          <cell r="C17" t="str">
            <v>-</v>
          </cell>
        </row>
        <row r="18">
          <cell r="B18" t="str">
            <v>-</v>
          </cell>
          <cell r="C18" t="str">
            <v>-</v>
          </cell>
        </row>
        <row r="19">
          <cell r="B19" t="str">
            <v>-</v>
          </cell>
          <cell r="C19" t="str">
            <v>-</v>
          </cell>
        </row>
        <row r="20">
          <cell r="B20" t="str">
            <v>-</v>
          </cell>
          <cell r="C20" t="str">
            <v>-</v>
          </cell>
        </row>
        <row r="21">
          <cell r="B21" t="str">
            <v>-</v>
          </cell>
          <cell r="C21" t="str">
            <v>-</v>
          </cell>
        </row>
        <row r="22">
          <cell r="B22" t="str">
            <v>-</v>
          </cell>
          <cell r="C22" t="str">
            <v>-</v>
          </cell>
        </row>
        <row r="24">
          <cell r="B24" t="str">
            <v>-</v>
          </cell>
          <cell r="C24" t="str">
            <v>-</v>
          </cell>
        </row>
        <row r="25">
          <cell r="B25" t="str">
            <v>-</v>
          </cell>
          <cell r="C25" t="str">
            <v>-</v>
          </cell>
        </row>
        <row r="26">
          <cell r="B26" t="str">
            <v>-</v>
          </cell>
          <cell r="C26" t="str">
            <v>-</v>
          </cell>
        </row>
        <row r="28">
          <cell r="B28" t="str">
            <v>-</v>
          </cell>
          <cell r="C28" t="str">
            <v>-</v>
          </cell>
        </row>
        <row r="29">
          <cell r="B29" t="str">
            <v>-</v>
          </cell>
          <cell r="C29" t="str">
            <v>-</v>
          </cell>
        </row>
        <row r="30">
          <cell r="B30" t="str">
            <v>-</v>
          </cell>
          <cell r="C30" t="str">
            <v>-</v>
          </cell>
        </row>
        <row r="31">
          <cell r="B31" t="str">
            <v>-</v>
          </cell>
          <cell r="C31" t="str">
            <v>-</v>
          </cell>
        </row>
        <row r="32">
          <cell r="B32" t="str">
            <v>-</v>
          </cell>
          <cell r="C32" t="str">
            <v>-</v>
          </cell>
        </row>
        <row r="37">
          <cell r="B37" t="str">
            <v>-</v>
          </cell>
          <cell r="C37" t="str">
            <v>-</v>
          </cell>
        </row>
        <row r="38">
          <cell r="B38" t="str">
            <v>-</v>
          </cell>
          <cell r="C38" t="str">
            <v>-</v>
          </cell>
        </row>
        <row r="39">
          <cell r="B39" t="str">
            <v>-</v>
          </cell>
          <cell r="C39" t="str">
            <v>-</v>
          </cell>
        </row>
        <row r="41">
          <cell r="B41" t="str">
            <v>-</v>
          </cell>
          <cell r="C41" t="str">
            <v>-</v>
          </cell>
        </row>
        <row r="42">
          <cell r="B42" t="str">
            <v>-</v>
          </cell>
          <cell r="C42" t="str">
            <v>-</v>
          </cell>
        </row>
        <row r="43">
          <cell r="B43">
            <v>868055</v>
          </cell>
          <cell r="C43">
            <v>1374108</v>
          </cell>
        </row>
        <row r="44">
          <cell r="B44" t="str">
            <v>-</v>
          </cell>
          <cell r="C44" t="str">
            <v>-</v>
          </cell>
        </row>
        <row r="46">
          <cell r="B46" t="str">
            <v>-</v>
          </cell>
          <cell r="C46" t="str">
            <v>-</v>
          </cell>
        </row>
        <row r="48">
          <cell r="B48" t="str">
            <v>-</v>
          </cell>
          <cell r="C48" t="str">
            <v>-</v>
          </cell>
        </row>
        <row r="50">
          <cell r="B50" t="str">
            <v>-</v>
          </cell>
          <cell r="C50"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_III_Transition"/>
      <sheetName val="Schedule_III.A"/>
      <sheetName val="Schedule_III.B"/>
      <sheetName val="Schedule_III.C"/>
      <sheetName val="Schedule_III.D"/>
      <sheetName val="Schedule_III.E"/>
      <sheetName val="Retained_Earnings"/>
      <sheetName val="Pivot_SR122001"/>
      <sheetName val="Pivot"/>
      <sheetName val="Pivot_JVs_2"/>
      <sheetName val="Pivot_JVs"/>
      <sheetName val="Exposure"/>
      <sheetName val="database_2"/>
      <sheetName val="Database"/>
      <sheetName val="Old_SL_2001"/>
      <sheetName val="New_SL_2001_FIRST_TIME"/>
      <sheetName val="GL_BALANCES"/>
      <sheetName val="GL_Restated"/>
      <sheetName val="GL_Table"/>
      <sheetName val="SL_Classification"/>
      <sheetName val="FR_Table"/>
      <sheetName val="Category_Table"/>
      <sheetName val="EUC_Data_Flow"/>
      <sheetName val="Roll_Forward"/>
      <sheetName val="GIC and FA Detail"/>
      <sheetName val="IS_Time_Series"/>
      <sheetName val="Group Sales"/>
      <sheetName val="LIP"/>
    </sheetNames>
    <sheetDataSet>
      <sheetData sheetId="0" refreshError="1"/>
      <sheetData sheetId="1" refreshError="1"/>
      <sheetData sheetId="2" refreshError="1"/>
      <sheetData sheetId="3" refreshError="1"/>
      <sheetData sheetId="4" refreshError="1"/>
      <sheetData sheetId="5">
        <row r="3">
          <cell r="Q3" t="str">
            <v>169501</v>
          </cell>
          <cell r="R3">
            <v>24218750</v>
          </cell>
        </row>
        <row r="4">
          <cell r="Q4" t="str">
            <v>169600</v>
          </cell>
          <cell r="R4">
            <v>1477372906.98</v>
          </cell>
        </row>
        <row r="5">
          <cell r="Q5" t="str">
            <v>169700</v>
          </cell>
          <cell r="R5">
            <v>0.04</v>
          </cell>
        </row>
        <row r="6">
          <cell r="Q6" t="str">
            <v>216501</v>
          </cell>
          <cell r="R6">
            <v>-74072671063.050003</v>
          </cell>
        </row>
        <row r="7">
          <cell r="Q7" t="str">
            <v>216510</v>
          </cell>
          <cell r="R7">
            <v>7959992.9400000004</v>
          </cell>
        </row>
        <row r="8">
          <cell r="Q8" t="str">
            <v>216520</v>
          </cell>
          <cell r="R8">
            <v>-38957.96</v>
          </cell>
        </row>
        <row r="9">
          <cell r="Q9" t="str">
            <v>216530</v>
          </cell>
          <cell r="R9">
            <v>8114367.8799999999</v>
          </cell>
        </row>
        <row r="10">
          <cell r="Q10" t="str">
            <v>216550</v>
          </cell>
          <cell r="R10">
            <v>0</v>
          </cell>
        </row>
        <row r="11">
          <cell r="Q11" t="str">
            <v>216565</v>
          </cell>
          <cell r="R11">
            <v>0</v>
          </cell>
        </row>
        <row r="12">
          <cell r="Q12" t="str">
            <v>216601</v>
          </cell>
          <cell r="R12">
            <v>-258504113041.38</v>
          </cell>
        </row>
        <row r="13">
          <cell r="Q13" t="str">
            <v>216610</v>
          </cell>
          <cell r="R13">
            <v>11799854.450000001</v>
          </cell>
        </row>
        <row r="14">
          <cell r="Q14" t="str">
            <v>216630</v>
          </cell>
          <cell r="R14">
            <v>1497903165.23</v>
          </cell>
        </row>
        <row r="15">
          <cell r="Q15" t="str">
            <v>216650</v>
          </cell>
          <cell r="R15">
            <v>0</v>
          </cell>
        </row>
        <row r="16">
          <cell r="Q16" t="str">
            <v>216901</v>
          </cell>
          <cell r="R16">
            <v>-414304399498.19</v>
          </cell>
        </row>
        <row r="17">
          <cell r="Q17" t="str">
            <v>216903</v>
          </cell>
          <cell r="R17">
            <v>5000000000</v>
          </cell>
        </row>
        <row r="18">
          <cell r="Q18" t="str">
            <v>216910</v>
          </cell>
          <cell r="R18">
            <v>546017541.73000002</v>
          </cell>
        </row>
        <row r="19">
          <cell r="Q19" t="str">
            <v>216920</v>
          </cell>
          <cell r="R19">
            <v>-820318469.35000002</v>
          </cell>
        </row>
        <row r="20">
          <cell r="Q20" t="str">
            <v>216930</v>
          </cell>
          <cell r="R20">
            <v>1026253237.5600001</v>
          </cell>
        </row>
        <row r="21">
          <cell r="Q21" t="str">
            <v>216940</v>
          </cell>
          <cell r="R21">
            <v>-356165305.90000004</v>
          </cell>
        </row>
        <row r="22">
          <cell r="Q22" t="str">
            <v>216950</v>
          </cell>
          <cell r="R22">
            <v>515761113.35000002</v>
          </cell>
        </row>
        <row r="23">
          <cell r="Q23" t="str">
            <v>216965</v>
          </cell>
          <cell r="R23">
            <v>-193385101.33000001</v>
          </cell>
        </row>
        <row r="24">
          <cell r="Q24" t="str">
            <v>216976</v>
          </cell>
          <cell r="R24">
            <v>161871.76999999999</v>
          </cell>
        </row>
        <row r="25">
          <cell r="Q25" t="str">
            <v>217001</v>
          </cell>
          <cell r="R25">
            <v>-9967284852.2900009</v>
          </cell>
        </row>
        <row r="26">
          <cell r="Q26" t="str">
            <v>217010</v>
          </cell>
          <cell r="R26">
            <v>5886494.8500000006</v>
          </cell>
        </row>
        <row r="27">
          <cell r="Q27" t="str">
            <v>217030</v>
          </cell>
          <cell r="R27">
            <v>6076007108.3299999</v>
          </cell>
        </row>
        <row r="28">
          <cell r="Q28" t="str">
            <v>217050</v>
          </cell>
          <cell r="R28">
            <v>817565579.44000006</v>
          </cell>
        </row>
        <row r="29">
          <cell r="Q29" t="str">
            <v>217701</v>
          </cell>
          <cell r="R29">
            <v>-5250000000</v>
          </cell>
        </row>
        <row r="30">
          <cell r="Q30" t="str">
            <v>217710</v>
          </cell>
          <cell r="R30">
            <v>13130339.75</v>
          </cell>
        </row>
        <row r="31">
          <cell r="Q31" t="str">
            <v>217720</v>
          </cell>
          <cell r="R31">
            <v>-13953029.6</v>
          </cell>
        </row>
        <row r="32">
          <cell r="Q32" t="str">
            <v>217730</v>
          </cell>
          <cell r="R32">
            <v>19150788.370000001</v>
          </cell>
        </row>
        <row r="33">
          <cell r="Q33" t="str">
            <v>217801</v>
          </cell>
          <cell r="R33">
            <v>-6750000000</v>
          </cell>
        </row>
        <row r="34">
          <cell r="Q34" t="str">
            <v>217830</v>
          </cell>
          <cell r="R34">
            <v>5601741943.6300001</v>
          </cell>
        </row>
        <row r="35">
          <cell r="Q35" t="str">
            <v>219001</v>
          </cell>
          <cell r="R35">
            <v>-308362174462.15002</v>
          </cell>
        </row>
        <row r="36">
          <cell r="Q36" t="str">
            <v>219002</v>
          </cell>
          <cell r="R36">
            <v>308362174462.15002</v>
          </cell>
        </row>
        <row r="37">
          <cell r="Q37" t="str">
            <v>219003</v>
          </cell>
          <cell r="R37">
            <v>299067785008.78998</v>
          </cell>
        </row>
        <row r="38">
          <cell r="Q38" t="str">
            <v>219004</v>
          </cell>
          <cell r="R38">
            <v>-299067785008.78998</v>
          </cell>
        </row>
        <row r="39">
          <cell r="Q39" t="str">
            <v>219101</v>
          </cell>
          <cell r="R39">
            <v>-219943000000</v>
          </cell>
        </row>
        <row r="40">
          <cell r="Q40" t="str">
            <v>219102</v>
          </cell>
          <cell r="R40">
            <v>219943000000</v>
          </cell>
        </row>
        <row r="41">
          <cell r="Q41" t="str">
            <v>219103</v>
          </cell>
          <cell r="R41">
            <v>219943000000</v>
          </cell>
        </row>
        <row r="42">
          <cell r="Q42" t="str">
            <v>219104</v>
          </cell>
          <cell r="R42">
            <v>-219943000000</v>
          </cell>
        </row>
        <row r="43">
          <cell r="Q43" t="str">
            <v>223001</v>
          </cell>
          <cell r="R43">
            <v>-6230078246.8599997</v>
          </cell>
        </row>
        <row r="44">
          <cell r="Q44" t="str">
            <v>223002</v>
          </cell>
          <cell r="R44">
            <v>-4162140.78</v>
          </cell>
        </row>
        <row r="45">
          <cell r="Q45" t="str">
            <v>223101</v>
          </cell>
          <cell r="R45">
            <v>-91166666.650000006</v>
          </cell>
        </row>
        <row r="46">
          <cell r="Q46" t="str">
            <v>223201</v>
          </cell>
          <cell r="R46">
            <v>-3270921291.48</v>
          </cell>
        </row>
        <row r="47">
          <cell r="Q47" t="str">
            <v>223301</v>
          </cell>
          <cell r="R47">
            <v>-371572.77</v>
          </cell>
        </row>
        <row r="50">
          <cell r="Q50" t="str">
            <v>169210</v>
          </cell>
          <cell r="R50">
            <v>-1500026.78</v>
          </cell>
        </row>
      </sheetData>
      <sheetData sheetId="6" refreshError="1"/>
      <sheetData sheetId="7" refreshError="1"/>
      <sheetData sheetId="8">
        <row r="162">
          <cell r="F162" t="str">
            <v>169600</v>
          </cell>
          <cell r="G162">
            <v>-1039849658.92</v>
          </cell>
        </row>
        <row r="163">
          <cell r="F163" t="str">
            <v>223201</v>
          </cell>
          <cell r="G163">
            <v>1039849658.92</v>
          </cell>
        </row>
        <row r="164">
          <cell r="G164">
            <v>0</v>
          </cell>
        </row>
      </sheetData>
      <sheetData sheetId="9">
        <row r="5">
          <cell r="F5" t="str">
            <v>169600</v>
          </cell>
          <cell r="G5">
            <v>1039849658.92</v>
          </cell>
          <cell r="H5">
            <v>1039849658.92</v>
          </cell>
          <cell r="I5" t="str">
            <v xml:space="preserve"> </v>
          </cell>
        </row>
        <row r="6">
          <cell r="F6" t="str">
            <v>223201</v>
          </cell>
          <cell r="G6">
            <v>-1039849658.92</v>
          </cell>
          <cell r="H6" t="str">
            <v xml:space="preserve"> </v>
          </cell>
          <cell r="I6">
            <v>1039849658.92</v>
          </cell>
        </row>
        <row r="7">
          <cell r="F7" t="str">
            <v>Total</v>
          </cell>
          <cell r="G7">
            <v>0</v>
          </cell>
          <cell r="H7">
            <v>1039849658.92</v>
          </cell>
          <cell r="I7">
            <v>1039849658.92</v>
          </cell>
        </row>
      </sheetData>
      <sheetData sheetId="10">
        <row r="166">
          <cell r="F166" t="str">
            <v>169600</v>
          </cell>
          <cell r="G166">
            <v>-1039849658.92</v>
          </cell>
          <cell r="H166" t="str">
            <v xml:space="preserve"> </v>
          </cell>
          <cell r="I166">
            <v>1039849658.92</v>
          </cell>
          <cell r="J166">
            <v>1</v>
          </cell>
        </row>
        <row r="167">
          <cell r="F167" t="str">
            <v>223201</v>
          </cell>
          <cell r="G167">
            <v>1039849658.92</v>
          </cell>
          <cell r="H167">
            <v>1039849658.92</v>
          </cell>
          <cell r="I167" t="str">
            <v xml:space="preserve"> </v>
          </cell>
          <cell r="J167">
            <v>2</v>
          </cell>
        </row>
        <row r="168">
          <cell r="F168" t="str">
            <v>Total</v>
          </cell>
          <cell r="G168">
            <v>0</v>
          </cell>
          <cell r="H168">
            <v>1039849658.92</v>
          </cell>
          <cell r="I168">
            <v>1039849658.92</v>
          </cell>
        </row>
      </sheetData>
      <sheetData sheetId="11" refreshError="1"/>
      <sheetData sheetId="12" refreshError="1"/>
      <sheetData sheetId="13" refreshError="1"/>
      <sheetData sheetId="14" refreshError="1"/>
      <sheetData sheetId="15" refreshError="1"/>
      <sheetData sheetId="16">
        <row r="9">
          <cell r="A9" t="str">
            <v>110000</v>
          </cell>
          <cell r="B9">
            <v>5</v>
          </cell>
          <cell r="C9">
            <v>5</v>
          </cell>
          <cell r="D9">
            <v>5</v>
          </cell>
          <cell r="E9">
            <v>5</v>
          </cell>
          <cell r="F9">
            <v>5</v>
          </cell>
          <cell r="G9">
            <v>5</v>
          </cell>
          <cell r="H9">
            <v>0</v>
          </cell>
          <cell r="I9">
            <v>0</v>
          </cell>
          <cell r="J9">
            <v>0</v>
          </cell>
          <cell r="K9">
            <v>0</v>
          </cell>
          <cell r="L9">
            <v>0</v>
          </cell>
          <cell r="M9">
            <v>0</v>
          </cell>
          <cell r="N9">
            <v>0</v>
          </cell>
          <cell r="O9">
            <v>0</v>
          </cell>
          <cell r="P9">
            <v>0</v>
          </cell>
          <cell r="Q9">
            <v>-1</v>
          </cell>
          <cell r="R9">
            <v>-1</v>
          </cell>
          <cell r="S9">
            <v>-1</v>
          </cell>
          <cell r="T9">
            <v>-1</v>
          </cell>
          <cell r="U9">
            <v>-1</v>
          </cell>
          <cell r="V9">
            <v>-1</v>
          </cell>
          <cell r="W9">
            <v>-1</v>
          </cell>
          <cell r="X9">
            <v>-1</v>
          </cell>
          <cell r="Y9">
            <v>-1</v>
          </cell>
          <cell r="Z9">
            <v>-1</v>
          </cell>
          <cell r="AA9">
            <v>-1</v>
          </cell>
          <cell r="AB9">
            <v>-1</v>
          </cell>
          <cell r="AC9">
            <v>-1</v>
          </cell>
          <cell r="AD9">
            <v>-1</v>
          </cell>
          <cell r="AE9">
            <v>-1</v>
          </cell>
          <cell r="AF9">
            <v>-1</v>
          </cell>
          <cell r="AG9">
            <v>-1</v>
          </cell>
          <cell r="AH9">
            <v>-4</v>
          </cell>
          <cell r="AI9">
            <v>-4</v>
          </cell>
          <cell r="AJ9">
            <v>-4</v>
          </cell>
          <cell r="AK9">
            <v>-4</v>
          </cell>
          <cell r="AL9">
            <v>-4.03</v>
          </cell>
        </row>
        <row r="10">
          <cell r="A10" t="str">
            <v>156001</v>
          </cell>
          <cell r="B10">
            <v>397790</v>
          </cell>
          <cell r="C10">
            <v>0</v>
          </cell>
          <cell r="D10">
            <v>152398</v>
          </cell>
          <cell r="E10">
            <v>584215</v>
          </cell>
          <cell r="F10">
            <v>0</v>
          </cell>
          <cell r="G10">
            <v>27183466</v>
          </cell>
          <cell r="H10">
            <v>70481859</v>
          </cell>
          <cell r="I10">
            <v>63271416</v>
          </cell>
          <cell r="J10">
            <v>78582653</v>
          </cell>
          <cell r="K10">
            <v>47197458</v>
          </cell>
          <cell r="L10">
            <v>40149440</v>
          </cell>
          <cell r="M10">
            <v>42372314</v>
          </cell>
          <cell r="N10">
            <v>87107358</v>
          </cell>
          <cell r="O10">
            <v>77745336</v>
          </cell>
          <cell r="P10">
            <v>86423956</v>
          </cell>
          <cell r="Q10">
            <v>84800990</v>
          </cell>
          <cell r="R10">
            <v>138348879</v>
          </cell>
          <cell r="S10">
            <v>88445326</v>
          </cell>
          <cell r="T10">
            <v>93896389</v>
          </cell>
          <cell r="U10">
            <v>62842480</v>
          </cell>
          <cell r="V10">
            <v>110840063</v>
          </cell>
          <cell r="W10">
            <v>882546584</v>
          </cell>
          <cell r="X10">
            <v>288371561</v>
          </cell>
          <cell r="Y10">
            <v>348573348</v>
          </cell>
          <cell r="Z10">
            <v>406125764</v>
          </cell>
          <cell r="AA10">
            <v>448194376</v>
          </cell>
          <cell r="AB10">
            <v>407252947</v>
          </cell>
          <cell r="AC10">
            <v>480436667</v>
          </cell>
          <cell r="AD10">
            <v>799689344</v>
          </cell>
          <cell r="AE10">
            <v>332850702</v>
          </cell>
          <cell r="AF10">
            <v>353137312</v>
          </cell>
          <cell r="AG10">
            <v>406773143</v>
          </cell>
          <cell r="AH10">
            <v>333660938</v>
          </cell>
          <cell r="AI10">
            <v>345425642</v>
          </cell>
          <cell r="AJ10">
            <v>485532508</v>
          </cell>
          <cell r="AK10">
            <v>628925287</v>
          </cell>
          <cell r="AL10">
            <v>666068970</v>
          </cell>
        </row>
        <row r="11">
          <cell r="A11" t="str">
            <v>168036</v>
          </cell>
          <cell r="B11">
            <v>8569124.9700000007</v>
          </cell>
          <cell r="C11">
            <v>8099259.1200000001</v>
          </cell>
          <cell r="D11">
            <v>7629393.2699999996</v>
          </cell>
          <cell r="E11">
            <v>7186749.5599999996</v>
          </cell>
          <cell r="F11">
            <v>6771328.1500000004</v>
          </cell>
          <cell r="G11">
            <v>6355906.7400000002</v>
          </cell>
          <cell r="H11">
            <v>5940485.3300000001</v>
          </cell>
          <cell r="I11">
            <v>5525063.9199999999</v>
          </cell>
          <cell r="J11">
            <v>5109642.51</v>
          </cell>
          <cell r="K11">
            <v>4694221.0999999996</v>
          </cell>
          <cell r="L11">
            <v>4278799.6900000004</v>
          </cell>
          <cell r="M11">
            <v>3863378.28</v>
          </cell>
          <cell r="N11">
            <v>3487759.47</v>
          </cell>
          <cell r="O11">
            <v>3151943.08</v>
          </cell>
          <cell r="P11">
            <v>2816126.69</v>
          </cell>
          <cell r="Q11">
            <v>2480310.2999999998</v>
          </cell>
          <cell r="R11">
            <v>2144493.91</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row>
        <row r="12">
          <cell r="A12" t="str">
            <v>168066</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row>
        <row r="13">
          <cell r="A13" t="str">
            <v>168076</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row>
        <row r="14">
          <cell r="A14" t="str">
            <v>168200</v>
          </cell>
          <cell r="B14">
            <v>45256138.770000003</v>
          </cell>
          <cell r="C14">
            <v>95102174.469999999</v>
          </cell>
          <cell r="D14">
            <v>158227362.84</v>
          </cell>
          <cell r="E14">
            <v>219443215.53999999</v>
          </cell>
          <cell r="F14">
            <v>207886341.22</v>
          </cell>
          <cell r="G14">
            <v>179035815.69999999</v>
          </cell>
          <cell r="H14">
            <v>226524625.94</v>
          </cell>
          <cell r="I14">
            <v>276954280.08999997</v>
          </cell>
          <cell r="J14">
            <v>305876184.25999999</v>
          </cell>
          <cell r="K14">
            <v>278670014.85000002</v>
          </cell>
          <cell r="L14">
            <v>283190030.41000003</v>
          </cell>
          <cell r="M14">
            <v>252406620.15000001</v>
          </cell>
          <cell r="N14">
            <v>280381834.31</v>
          </cell>
          <cell r="O14">
            <v>374397792.22000003</v>
          </cell>
          <cell r="P14">
            <v>471851100.29000002</v>
          </cell>
          <cell r="Q14">
            <v>501153615.36000001</v>
          </cell>
          <cell r="R14">
            <v>608727627.01999998</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row>
        <row r="15">
          <cell r="A15" t="str">
            <v>168424</v>
          </cell>
          <cell r="B15">
            <v>-30771018.039999999</v>
          </cell>
          <cell r="C15">
            <v>-30042706.59</v>
          </cell>
          <cell r="D15">
            <v>-29314395.140000001</v>
          </cell>
          <cell r="E15">
            <v>-28586083.690000001</v>
          </cell>
          <cell r="F15">
            <v>-27857772.239999998</v>
          </cell>
          <cell r="G15">
            <v>-27129460.789999999</v>
          </cell>
          <cell r="H15">
            <v>-26401149.34</v>
          </cell>
          <cell r="I15">
            <v>-25672837.890000001</v>
          </cell>
          <cell r="J15">
            <v>-17202631.84</v>
          </cell>
          <cell r="K15">
            <v>-16648295.539999999</v>
          </cell>
          <cell r="L15">
            <v>-16093959.24</v>
          </cell>
          <cell r="M15">
            <v>-15539622.939999999</v>
          </cell>
          <cell r="N15">
            <v>-14988103.800000001</v>
          </cell>
          <cell r="O15">
            <v>-14439401.310000001</v>
          </cell>
          <cell r="P15">
            <v>-13890698.82</v>
          </cell>
          <cell r="Q15">
            <v>-13341996.33</v>
          </cell>
          <cell r="R15">
            <v>-12793293.84</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row>
        <row r="16">
          <cell r="A16" t="str">
            <v>168425</v>
          </cell>
          <cell r="B16">
            <v>-4410372.32</v>
          </cell>
          <cell r="C16">
            <v>-4398058.9400000004</v>
          </cell>
          <cell r="D16">
            <v>-4385601.8600000003</v>
          </cell>
          <cell r="E16">
            <v>-4372983.6100000003</v>
          </cell>
          <cell r="F16">
            <v>-4360294.78</v>
          </cell>
          <cell r="G16">
            <v>-4347532.8099999996</v>
          </cell>
          <cell r="H16">
            <v>-4334691.59</v>
          </cell>
          <cell r="I16">
            <v>-3438327.02</v>
          </cell>
          <cell r="J16">
            <v>-1980987.5</v>
          </cell>
          <cell r="K16">
            <v>-1452307.67</v>
          </cell>
          <cell r="L16">
            <v>-1447412.59</v>
          </cell>
          <cell r="M16">
            <v>-820548.22</v>
          </cell>
          <cell r="N16">
            <v>-3235.23</v>
          </cell>
          <cell r="O16">
            <v>-2164.5100000000002</v>
          </cell>
          <cell r="P16">
            <v>-1085.97</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row>
        <row r="17">
          <cell r="A17" t="str">
            <v>168445</v>
          </cell>
          <cell r="B17">
            <v>1358513663</v>
          </cell>
          <cell r="C17">
            <v>1358513663</v>
          </cell>
          <cell r="D17">
            <v>1358513663</v>
          </cell>
          <cell r="E17">
            <v>1358513663</v>
          </cell>
          <cell r="F17">
            <v>1358513663</v>
          </cell>
          <cell r="G17">
            <v>1358513663</v>
          </cell>
          <cell r="H17">
            <v>1358513663</v>
          </cell>
          <cell r="I17">
            <v>1072898663</v>
          </cell>
          <cell r="J17">
            <v>676980743</v>
          </cell>
          <cell r="K17">
            <v>484315743</v>
          </cell>
          <cell r="L17">
            <v>484315743</v>
          </cell>
          <cell r="M17">
            <v>295065743</v>
          </cell>
          <cell r="N17">
            <v>68673500</v>
          </cell>
          <cell r="O17">
            <v>68673500</v>
          </cell>
          <cell r="P17">
            <v>68673500</v>
          </cell>
          <cell r="Q17">
            <v>68673500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row>
        <row r="18">
          <cell r="A18" t="str">
            <v>168446</v>
          </cell>
          <cell r="B18">
            <v>-1224899270.5</v>
          </cell>
          <cell r="C18">
            <v>-1219925887.8499999</v>
          </cell>
          <cell r="D18">
            <v>-1214894067.1600001</v>
          </cell>
          <cell r="E18">
            <v>-1209808033.5999999</v>
          </cell>
          <cell r="F18">
            <v>-1204691085.1900001</v>
          </cell>
          <cell r="G18">
            <v>-1199543415.6400001</v>
          </cell>
          <cell r="H18">
            <v>-1194361629.4100001</v>
          </cell>
          <cell r="I18">
            <v>-929852827.73000002</v>
          </cell>
          <cell r="J18">
            <v>-569667658.37</v>
          </cell>
          <cell r="K18">
            <v>-391109697.67000002</v>
          </cell>
          <cell r="L18">
            <v>-388046157.79000002</v>
          </cell>
          <cell r="M18">
            <v>-213758911.30000001</v>
          </cell>
          <cell r="N18">
            <v>-6347848.21</v>
          </cell>
          <cell r="O18">
            <v>-4246997.74</v>
          </cell>
          <cell r="P18">
            <v>-2130786.56</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row>
        <row r="19">
          <cell r="A19" t="str">
            <v>168500</v>
          </cell>
          <cell r="B19">
            <v>0</v>
          </cell>
          <cell r="C19">
            <v>0</v>
          </cell>
          <cell r="D19">
            <v>0</v>
          </cell>
          <cell r="E19">
            <v>0</v>
          </cell>
          <cell r="F19">
            <v>0</v>
          </cell>
          <cell r="G19">
            <v>0</v>
          </cell>
          <cell r="H19">
            <v>0</v>
          </cell>
          <cell r="I19">
            <v>0</v>
          </cell>
          <cell r="J19">
            <v>0</v>
          </cell>
          <cell r="K19">
            <v>1</v>
          </cell>
          <cell r="L19">
            <v>1</v>
          </cell>
          <cell r="M19">
            <v>1</v>
          </cell>
          <cell r="N19">
            <v>1</v>
          </cell>
          <cell r="O19">
            <v>1</v>
          </cell>
          <cell r="P19">
            <v>1</v>
          </cell>
          <cell r="Q19">
            <v>1</v>
          </cell>
          <cell r="R19">
            <v>1</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row>
        <row r="20">
          <cell r="A20" t="str">
            <v>168540</v>
          </cell>
          <cell r="B20">
            <v>0</v>
          </cell>
          <cell r="C20">
            <v>0</v>
          </cell>
          <cell r="D20">
            <v>0</v>
          </cell>
          <cell r="E20">
            <v>0</v>
          </cell>
          <cell r="F20">
            <v>0</v>
          </cell>
          <cell r="G20">
            <v>0</v>
          </cell>
          <cell r="H20">
            <v>0</v>
          </cell>
          <cell r="I20">
            <v>0</v>
          </cell>
          <cell r="J20">
            <v>0</v>
          </cell>
          <cell r="K20">
            <v>-1</v>
          </cell>
          <cell r="L20">
            <v>-1</v>
          </cell>
          <cell r="M20">
            <v>-1</v>
          </cell>
          <cell r="N20">
            <v>-1</v>
          </cell>
          <cell r="O20">
            <v>-1</v>
          </cell>
          <cell r="P20">
            <v>-1</v>
          </cell>
          <cell r="Q20">
            <v>-1</v>
          </cell>
          <cell r="R20">
            <v>-1</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row>
        <row r="21">
          <cell r="A21" t="str">
            <v>168636</v>
          </cell>
          <cell r="B21">
            <v>3787573763.8099999</v>
          </cell>
          <cell r="C21">
            <v>3911009206.3299999</v>
          </cell>
          <cell r="D21">
            <v>4011378636.5799999</v>
          </cell>
          <cell r="E21">
            <v>4176427348.9899998</v>
          </cell>
          <cell r="F21">
            <v>4164264750.73</v>
          </cell>
          <cell r="G21">
            <v>4200265967.8299999</v>
          </cell>
          <cell r="H21">
            <v>4437283337.7799997</v>
          </cell>
          <cell r="I21">
            <v>4719400998.5299997</v>
          </cell>
          <cell r="J21">
            <v>5395787628.5100002</v>
          </cell>
          <cell r="K21">
            <v>6059651521.5100002</v>
          </cell>
          <cell r="L21">
            <v>6144094938.3199997</v>
          </cell>
          <cell r="M21">
            <v>6348518110.7700014</v>
          </cell>
          <cell r="N21">
            <v>6510651811.5200014</v>
          </cell>
          <cell r="O21">
            <v>6327183712.9200001</v>
          </cell>
          <cell r="P21">
            <v>6227465099.8900003</v>
          </cell>
          <cell r="Q21">
            <v>6220085345.0500002</v>
          </cell>
          <cell r="R21">
            <v>6248581726.5</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row>
        <row r="22">
          <cell r="A22" t="str">
            <v>168700</v>
          </cell>
          <cell r="B22">
            <v>103129659.48</v>
          </cell>
          <cell r="C22">
            <v>47110521.509999998</v>
          </cell>
          <cell r="D22">
            <v>44482842.560000002</v>
          </cell>
          <cell r="E22">
            <v>57675456.219999999</v>
          </cell>
          <cell r="F22">
            <v>60420340.829999998</v>
          </cell>
          <cell r="G22">
            <v>61757571.590000004</v>
          </cell>
          <cell r="H22">
            <v>73314020.819999993</v>
          </cell>
          <cell r="I22">
            <v>74652764.629999995</v>
          </cell>
          <cell r="J22">
            <v>56695177.049999997</v>
          </cell>
          <cell r="K22">
            <v>62633299.130000003</v>
          </cell>
          <cell r="L22">
            <v>80595545.069999993</v>
          </cell>
          <cell r="M22">
            <v>40380919.259999998</v>
          </cell>
          <cell r="N22">
            <v>40239985.920000002</v>
          </cell>
          <cell r="O22">
            <v>47511158.140000001</v>
          </cell>
          <cell r="P22">
            <v>36117826.460000001</v>
          </cell>
          <cell r="Q22">
            <v>34092624.649999999</v>
          </cell>
          <cell r="R22">
            <v>34494055.170000002</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row>
        <row r="23">
          <cell r="A23" t="str">
            <v>168714</v>
          </cell>
          <cell r="B23">
            <v>-274661.71999999997</v>
          </cell>
          <cell r="C23">
            <v>-712167.75</v>
          </cell>
          <cell r="D23">
            <v>464699.73</v>
          </cell>
          <cell r="E23">
            <v>217288.05</v>
          </cell>
          <cell r="F23">
            <v>430666.54</v>
          </cell>
          <cell r="G23">
            <v>223326.45</v>
          </cell>
          <cell r="H23">
            <v>557396.9</v>
          </cell>
          <cell r="I23">
            <v>129272.54</v>
          </cell>
          <cell r="J23">
            <v>-269123.88</v>
          </cell>
          <cell r="K23">
            <v>34973.050000000003</v>
          </cell>
          <cell r="L23">
            <v>-270741.83</v>
          </cell>
          <cell r="M23">
            <v>-109448.01</v>
          </cell>
          <cell r="N23">
            <v>-270336.09999999998</v>
          </cell>
          <cell r="O23">
            <v>-337878.95</v>
          </cell>
          <cell r="P23">
            <v>278937.21000000002</v>
          </cell>
          <cell r="Q23">
            <v>152486.87</v>
          </cell>
          <cell r="R23">
            <v>80552.06</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row>
        <row r="24">
          <cell r="A24" t="str">
            <v>168736</v>
          </cell>
          <cell r="B24">
            <v>281225549.88</v>
          </cell>
          <cell r="C24">
            <v>297937979.55000001</v>
          </cell>
          <cell r="D24">
            <v>313883825.38</v>
          </cell>
          <cell r="E24">
            <v>348883017.56</v>
          </cell>
          <cell r="F24">
            <v>389027919.81</v>
          </cell>
          <cell r="G24">
            <v>389189713.13999999</v>
          </cell>
          <cell r="H24">
            <v>410311533.18000001</v>
          </cell>
          <cell r="I24">
            <v>401323391.39999998</v>
          </cell>
          <cell r="J24">
            <v>471399514.5</v>
          </cell>
          <cell r="K24">
            <v>601726890.80999994</v>
          </cell>
          <cell r="L24">
            <v>769845344.49000001</v>
          </cell>
          <cell r="M24">
            <v>886006558.67999995</v>
          </cell>
          <cell r="N24">
            <v>1013933683.92</v>
          </cell>
          <cell r="O24">
            <v>1007403959.01</v>
          </cell>
          <cell r="P24">
            <v>966343930.60000002</v>
          </cell>
          <cell r="Q24">
            <v>921501671.92999995</v>
          </cell>
          <cell r="R24">
            <v>877474714.35000002</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row>
        <row r="25">
          <cell r="A25" t="str">
            <v>168755</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7235943764.9799995</v>
          </cell>
          <cell r="T25">
            <v>8219825061.9399996</v>
          </cell>
          <cell r="U25">
            <v>8974656681.0699997</v>
          </cell>
          <cell r="V25">
            <v>8939618651.4599991</v>
          </cell>
          <cell r="W25">
            <v>9415793759.5699997</v>
          </cell>
          <cell r="X25">
            <v>9328386796.0599995</v>
          </cell>
          <cell r="Y25">
            <v>9253961534.8400002</v>
          </cell>
          <cell r="Z25">
            <v>8940617253.6599998</v>
          </cell>
          <cell r="AA25">
            <v>8560232465.9799995</v>
          </cell>
          <cell r="AB25">
            <v>8369952541.1800003</v>
          </cell>
          <cell r="AC25">
            <v>8099386539.21</v>
          </cell>
          <cell r="AD25">
            <v>8031347200.0500002</v>
          </cell>
          <cell r="AE25">
            <v>8323684228.5500002</v>
          </cell>
          <cell r="AF25">
            <v>8277847290.46</v>
          </cell>
          <cell r="AG25">
            <v>8030915399.5600004</v>
          </cell>
          <cell r="AH25">
            <v>8508120339.1800003</v>
          </cell>
          <cell r="AI25">
            <v>9027639332.6499996</v>
          </cell>
          <cell r="AJ25">
            <v>8913623252.4799995</v>
          </cell>
          <cell r="AK25">
            <v>8663170277.6499996</v>
          </cell>
          <cell r="AL25">
            <v>8577685723.71</v>
          </cell>
        </row>
        <row r="26">
          <cell r="A26" t="str">
            <v>168757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285137376.82999998</v>
          </cell>
          <cell r="T26">
            <v>343980567.44999999</v>
          </cell>
          <cell r="U26">
            <v>390452615.89999998</v>
          </cell>
          <cell r="V26">
            <v>377055899.83999997</v>
          </cell>
          <cell r="W26">
            <v>361412450.66000003</v>
          </cell>
          <cell r="X26">
            <v>349408551.17000002</v>
          </cell>
          <cell r="Y26">
            <v>333615113.23000002</v>
          </cell>
          <cell r="Z26">
            <v>329902956.57999998</v>
          </cell>
          <cell r="AA26">
            <v>338561820.91000003</v>
          </cell>
          <cell r="AB26">
            <v>356878618.43000001</v>
          </cell>
          <cell r="AC26">
            <v>358628057.42000002</v>
          </cell>
          <cell r="AD26">
            <v>339846790.45999998</v>
          </cell>
          <cell r="AE26">
            <v>320522571.88999999</v>
          </cell>
          <cell r="AF26">
            <v>301851344.66000003</v>
          </cell>
          <cell r="AG26">
            <v>282558716.10000002</v>
          </cell>
          <cell r="AH26">
            <v>263258015.52000001</v>
          </cell>
          <cell r="AI26">
            <v>293559750.30000001</v>
          </cell>
          <cell r="AJ26">
            <v>273223740.29000002</v>
          </cell>
          <cell r="AK26">
            <v>254339095.72999999</v>
          </cell>
          <cell r="AL26">
            <v>235618882.63999999</v>
          </cell>
        </row>
        <row r="27">
          <cell r="A27" t="str">
            <v>168758</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row>
        <row r="28">
          <cell r="A28" t="str">
            <v>168759</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9239521.6300000008</v>
          </cell>
          <cell r="AI28">
            <v>0</v>
          </cell>
          <cell r="AJ28">
            <v>0</v>
          </cell>
          <cell r="AK28">
            <v>0</v>
          </cell>
          <cell r="AL28">
            <v>0</v>
          </cell>
        </row>
        <row r="29">
          <cell r="A29" t="str">
            <v>168760</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row>
        <row r="30">
          <cell r="A30" t="str">
            <v>168761</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row>
        <row r="31">
          <cell r="A31" t="str">
            <v>168800</v>
          </cell>
          <cell r="B31">
            <v>2533615.9300000002</v>
          </cell>
          <cell r="C31">
            <v>1888721.37</v>
          </cell>
          <cell r="D31">
            <v>0.04</v>
          </cell>
          <cell r="E31">
            <v>923919.44</v>
          </cell>
          <cell r="F31">
            <v>0.03</v>
          </cell>
          <cell r="G31">
            <v>50105.91</v>
          </cell>
          <cell r="H31">
            <v>12162229.869999999</v>
          </cell>
          <cell r="I31">
            <v>10055.58</v>
          </cell>
          <cell r="J31">
            <v>0.01</v>
          </cell>
          <cell r="K31">
            <v>-0.05</v>
          </cell>
          <cell r="L31">
            <v>-0.08</v>
          </cell>
          <cell r="M31">
            <v>13267053.449999999</v>
          </cell>
          <cell r="N31">
            <v>383381.15</v>
          </cell>
          <cell r="O31">
            <v>17504.84</v>
          </cell>
          <cell r="P31">
            <v>0.04</v>
          </cell>
          <cell r="Q31">
            <v>0.05</v>
          </cell>
          <cell r="R31">
            <v>0.03</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row>
        <row r="32">
          <cell r="A32" t="str">
            <v>168815</v>
          </cell>
          <cell r="B32">
            <v>-13969199.51</v>
          </cell>
          <cell r="C32">
            <v>-21366222.870000001</v>
          </cell>
          <cell r="D32">
            <v>8718642.9499999993</v>
          </cell>
          <cell r="E32">
            <v>2139410.4300000002</v>
          </cell>
          <cell r="F32">
            <v>7555540.0899999999</v>
          </cell>
          <cell r="G32">
            <v>582514.34</v>
          </cell>
          <cell r="H32">
            <v>6411193.1399999997</v>
          </cell>
          <cell r="I32">
            <v>-901239.6</v>
          </cell>
          <cell r="J32">
            <v>-7581454.8700000001</v>
          </cell>
          <cell r="K32">
            <v>-2255380.0099999998</v>
          </cell>
          <cell r="L32">
            <v>-6917618.4199999999</v>
          </cell>
          <cell r="M32">
            <v>-3116296.47</v>
          </cell>
          <cell r="N32">
            <v>-7614942.1500000004</v>
          </cell>
          <cell r="O32">
            <v>-11547092.050000001</v>
          </cell>
          <cell r="P32">
            <v>6461344.3600000003</v>
          </cell>
          <cell r="Q32">
            <v>2551217.4500000002</v>
          </cell>
          <cell r="R32">
            <v>6216716.1799999997</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row>
        <row r="33">
          <cell r="A33" t="str">
            <v>168875</v>
          </cell>
        </row>
        <row r="34">
          <cell r="A34" t="str">
            <v>169001</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row>
        <row r="35">
          <cell r="A35" t="str">
            <v>169008</v>
          </cell>
          <cell r="B35">
            <v>14717427.02</v>
          </cell>
          <cell r="C35">
            <v>11189707.01</v>
          </cell>
          <cell r="D35">
            <v>15799505.310000001</v>
          </cell>
          <cell r="E35">
            <v>22770261.920000002</v>
          </cell>
          <cell r="F35">
            <v>28381390.809999999</v>
          </cell>
          <cell r="G35">
            <v>18231118.030000001</v>
          </cell>
          <cell r="H35">
            <v>12689383.4</v>
          </cell>
          <cell r="I35">
            <v>4875922.46</v>
          </cell>
          <cell r="J35">
            <v>11168608.27</v>
          </cell>
          <cell r="K35">
            <v>15340774.720000001</v>
          </cell>
          <cell r="L35">
            <v>14991227.359999999</v>
          </cell>
          <cell r="M35">
            <v>6961237.1699999999</v>
          </cell>
          <cell r="N35">
            <v>2055230.95</v>
          </cell>
          <cell r="O35">
            <v>6115.36</v>
          </cell>
          <cell r="P35">
            <v>265631.55</v>
          </cell>
          <cell r="Q35">
            <v>502764.71</v>
          </cell>
          <cell r="R35">
            <v>941192.21</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row>
        <row r="36">
          <cell r="A36" t="str">
            <v>169009</v>
          </cell>
          <cell r="B36">
            <v>150682729.69</v>
          </cell>
          <cell r="C36">
            <v>92076708.280000001</v>
          </cell>
          <cell r="D36">
            <v>79773634.950000003</v>
          </cell>
          <cell r="E36">
            <v>88935679.269999996</v>
          </cell>
          <cell r="F36">
            <v>78075517.340000004</v>
          </cell>
          <cell r="G36">
            <v>33824228.75</v>
          </cell>
          <cell r="H36">
            <v>49734807.909999996</v>
          </cell>
          <cell r="I36">
            <v>65469836.93</v>
          </cell>
          <cell r="J36">
            <v>44436715.409999996</v>
          </cell>
          <cell r="K36">
            <v>58262684.009999998</v>
          </cell>
          <cell r="L36">
            <v>75110284.700000003</v>
          </cell>
          <cell r="M36">
            <v>28135611.109999999</v>
          </cell>
          <cell r="N36">
            <v>54636086.799999997</v>
          </cell>
          <cell r="O36">
            <v>65564237.210000001</v>
          </cell>
          <cell r="P36">
            <v>75941424.280000001</v>
          </cell>
          <cell r="Q36">
            <v>66337760.259999998</v>
          </cell>
          <cell r="R36">
            <v>89013986.090000004</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row>
        <row r="37">
          <cell r="A37" t="str">
            <v>169010</v>
          </cell>
          <cell r="B37">
            <v>5553368.8200000003</v>
          </cell>
          <cell r="C37">
            <v>6924552.54</v>
          </cell>
          <cell r="D37">
            <v>7726063.7800000003</v>
          </cell>
          <cell r="E37">
            <v>6203716.8899999997</v>
          </cell>
          <cell r="F37">
            <v>4811108.3099999996</v>
          </cell>
          <cell r="G37">
            <v>3321033.84</v>
          </cell>
          <cell r="H37">
            <v>3775620.57</v>
          </cell>
          <cell r="I37">
            <v>2828432.5</v>
          </cell>
          <cell r="J37">
            <v>1250645.8400000001</v>
          </cell>
          <cell r="K37">
            <v>1636700.32</v>
          </cell>
          <cell r="L37">
            <v>1697852.96</v>
          </cell>
          <cell r="M37">
            <v>1671887.94</v>
          </cell>
          <cell r="N37">
            <v>2885023.59</v>
          </cell>
          <cell r="O37">
            <v>2978018.75</v>
          </cell>
          <cell r="P37">
            <v>1493738.83</v>
          </cell>
          <cell r="Q37">
            <v>1735066.18</v>
          </cell>
          <cell r="R37">
            <v>2959136.86</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row>
        <row r="38">
          <cell r="A38" t="str">
            <v>169011</v>
          </cell>
          <cell r="B38">
            <v>116481342.55</v>
          </cell>
          <cell r="C38">
            <v>98027815.530000001</v>
          </cell>
          <cell r="D38">
            <v>82136632.060000002</v>
          </cell>
          <cell r="E38">
            <v>106660215.79000001</v>
          </cell>
          <cell r="F38">
            <v>88103147.689999998</v>
          </cell>
          <cell r="G38">
            <v>90847725.719999999</v>
          </cell>
          <cell r="H38">
            <v>83939646.939999998</v>
          </cell>
          <cell r="I38">
            <v>84720092.269999996</v>
          </cell>
          <cell r="J38">
            <v>72055586.239999995</v>
          </cell>
          <cell r="K38">
            <v>89266050.969999999</v>
          </cell>
          <cell r="L38">
            <v>61776564.590000004</v>
          </cell>
          <cell r="M38">
            <v>67517614.340000004</v>
          </cell>
          <cell r="N38">
            <v>74384941.659999996</v>
          </cell>
          <cell r="O38">
            <v>63273311.159999996</v>
          </cell>
          <cell r="P38">
            <v>37378011</v>
          </cell>
          <cell r="Q38">
            <v>48036756.770000003</v>
          </cell>
          <cell r="R38">
            <v>38360229.880000003</v>
          </cell>
          <cell r="S38">
            <v>0</v>
          </cell>
          <cell r="T38">
            <v>0</v>
          </cell>
          <cell r="U38">
            <v>0</v>
          </cell>
          <cell r="V38">
            <v>0</v>
          </cell>
          <cell r="W38">
            <v>0</v>
          </cell>
          <cell r="X38">
            <v>-300</v>
          </cell>
          <cell r="Y38">
            <v>-300</v>
          </cell>
          <cell r="Z38">
            <v>0</v>
          </cell>
          <cell r="AA38">
            <v>0</v>
          </cell>
          <cell r="AB38">
            <v>0</v>
          </cell>
          <cell r="AC38">
            <v>0</v>
          </cell>
          <cell r="AD38">
            <v>0</v>
          </cell>
          <cell r="AE38">
            <v>0</v>
          </cell>
          <cell r="AF38">
            <v>0</v>
          </cell>
          <cell r="AG38">
            <v>0</v>
          </cell>
          <cell r="AH38">
            <v>0</v>
          </cell>
          <cell r="AI38">
            <v>0</v>
          </cell>
          <cell r="AJ38">
            <v>0</v>
          </cell>
          <cell r="AK38">
            <v>0</v>
          </cell>
          <cell r="AL38">
            <v>0</v>
          </cell>
        </row>
        <row r="39">
          <cell r="A39" t="str">
            <v>169058</v>
          </cell>
          <cell r="B39">
            <v>-1275323.8500000001</v>
          </cell>
          <cell r="C39">
            <v>-1883910.63</v>
          </cell>
          <cell r="D39">
            <v>338734.33</v>
          </cell>
          <cell r="E39">
            <v>-109423.56</v>
          </cell>
          <cell r="F39">
            <v>353129.32</v>
          </cell>
          <cell r="G39">
            <v>99698.39</v>
          </cell>
          <cell r="H39">
            <v>522874.41</v>
          </cell>
          <cell r="I39">
            <v>475936.54</v>
          </cell>
          <cell r="J39">
            <v>383309.57</v>
          </cell>
          <cell r="K39">
            <v>137771.96</v>
          </cell>
          <cell r="L39">
            <v>-54434.62</v>
          </cell>
          <cell r="M39">
            <v>97747.38</v>
          </cell>
          <cell r="N39">
            <v>-24442.52</v>
          </cell>
          <cell r="O39">
            <v>-74436.52</v>
          </cell>
          <cell r="P39">
            <v>75137.740000000005</v>
          </cell>
          <cell r="Q39">
            <v>44470.94</v>
          </cell>
          <cell r="R39">
            <v>72911.360000000001</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row>
        <row r="40">
          <cell r="A40" t="str">
            <v>169060</v>
          </cell>
          <cell r="B40">
            <v>0</v>
          </cell>
          <cell r="C40">
            <v>0</v>
          </cell>
          <cell r="D40">
            <v>0</v>
          </cell>
          <cell r="E40">
            <v>0</v>
          </cell>
          <cell r="F40">
            <v>0</v>
          </cell>
          <cell r="G40">
            <v>0.01</v>
          </cell>
          <cell r="H40">
            <v>0.01</v>
          </cell>
          <cell r="I40">
            <v>0</v>
          </cell>
          <cell r="J40">
            <v>-0.06</v>
          </cell>
          <cell r="K40">
            <v>-0.02</v>
          </cell>
          <cell r="L40">
            <v>0.02</v>
          </cell>
          <cell r="M40">
            <v>0.01</v>
          </cell>
          <cell r="N40">
            <v>9708.43</v>
          </cell>
          <cell r="O40">
            <v>82521.55</v>
          </cell>
          <cell r="P40">
            <v>155334.67000000001</v>
          </cell>
          <cell r="Q40">
            <v>228147.78</v>
          </cell>
          <cell r="R40">
            <v>300960.89</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row>
        <row r="41">
          <cell r="A41" t="str">
            <v>169061</v>
          </cell>
          <cell r="B41">
            <v>-1099108.55</v>
          </cell>
          <cell r="C41">
            <v>-1893909.82</v>
          </cell>
          <cell r="D41">
            <v>1997540.25</v>
          </cell>
          <cell r="E41">
            <v>1254594.53</v>
          </cell>
          <cell r="F41">
            <v>2132269.77</v>
          </cell>
          <cell r="G41">
            <v>1476780.25</v>
          </cell>
          <cell r="H41">
            <v>1403520.96</v>
          </cell>
          <cell r="I41">
            <v>827824.59</v>
          </cell>
          <cell r="J41">
            <v>801065.39</v>
          </cell>
          <cell r="K41">
            <v>2283080.73</v>
          </cell>
          <cell r="L41">
            <v>661090.47</v>
          </cell>
          <cell r="M41">
            <v>335290.95</v>
          </cell>
          <cell r="N41">
            <v>321382.84000000003</v>
          </cell>
          <cell r="O41">
            <v>-1403809.53</v>
          </cell>
          <cell r="P41">
            <v>475517.59</v>
          </cell>
          <cell r="Q41">
            <v>87809.93</v>
          </cell>
          <cell r="R41">
            <v>410830.33</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row>
        <row r="42">
          <cell r="A42" t="str">
            <v>169210</v>
          </cell>
          <cell r="B42">
            <v>-522714.55</v>
          </cell>
          <cell r="C42">
            <v>-2.67</v>
          </cell>
          <cell r="D42">
            <v>988</v>
          </cell>
          <cell r="E42">
            <v>0</v>
          </cell>
          <cell r="F42">
            <v>2083.3000000000002</v>
          </cell>
          <cell r="G42">
            <v>-0.08</v>
          </cell>
          <cell r="H42">
            <v>-1034925.17</v>
          </cell>
          <cell r="I42">
            <v>-0.18</v>
          </cell>
          <cell r="J42">
            <v>3.76</v>
          </cell>
          <cell r="K42">
            <v>3.72</v>
          </cell>
          <cell r="L42">
            <v>39.71</v>
          </cell>
          <cell r="M42">
            <v>-426376815.49000001</v>
          </cell>
          <cell r="N42">
            <v>241064.91</v>
          </cell>
          <cell r="O42">
            <v>-0.51</v>
          </cell>
          <cell r="P42">
            <v>499.85</v>
          </cell>
          <cell r="Q42">
            <v>-9791.85</v>
          </cell>
          <cell r="R42">
            <v>-0.68</v>
          </cell>
          <cell r="S42">
            <v>3.13</v>
          </cell>
          <cell r="T42">
            <v>34593.33</v>
          </cell>
          <cell r="U42">
            <v>-5653.77</v>
          </cell>
          <cell r="V42">
            <v>425270.34</v>
          </cell>
          <cell r="W42">
            <v>2018983.93</v>
          </cell>
          <cell r="X42">
            <v>2620.0300000000002</v>
          </cell>
          <cell r="Y42">
            <v>-973483.93</v>
          </cell>
          <cell r="Z42">
            <v>-6615807.6500000004</v>
          </cell>
          <cell r="AA42">
            <v>818507.36</v>
          </cell>
          <cell r="AB42">
            <v>-14334.72</v>
          </cell>
          <cell r="AC42">
            <v>-109104.87</v>
          </cell>
          <cell r="AD42">
            <v>-102684.31</v>
          </cell>
          <cell r="AE42">
            <v>-1761960.53</v>
          </cell>
          <cell r="AF42">
            <v>-14340.27</v>
          </cell>
          <cell r="AG42">
            <v>739374.98</v>
          </cell>
          <cell r="AH42">
            <v>3878851.92</v>
          </cell>
          <cell r="AI42">
            <v>-3304294.3999999999</v>
          </cell>
          <cell r="AJ42">
            <v>834045.32</v>
          </cell>
          <cell r="AK42">
            <v>-459.09</v>
          </cell>
          <cell r="AL42">
            <v>-59995.46</v>
          </cell>
        </row>
        <row r="43">
          <cell r="A43" t="str">
            <v>169501</v>
          </cell>
          <cell r="B43">
            <v>0</v>
          </cell>
          <cell r="C43">
            <v>0</v>
          </cell>
          <cell r="D43">
            <v>0</v>
          </cell>
          <cell r="E43">
            <v>0</v>
          </cell>
          <cell r="F43">
            <v>0</v>
          </cell>
          <cell r="G43">
            <v>0</v>
          </cell>
          <cell r="H43">
            <v>0</v>
          </cell>
          <cell r="I43">
            <v>0</v>
          </cell>
          <cell r="J43">
            <v>0</v>
          </cell>
          <cell r="K43">
            <v>1</v>
          </cell>
          <cell r="L43">
            <v>1</v>
          </cell>
          <cell r="M43">
            <v>1</v>
          </cell>
          <cell r="N43">
            <v>1</v>
          </cell>
          <cell r="O43">
            <v>1</v>
          </cell>
          <cell r="P43">
            <v>1</v>
          </cell>
          <cell r="Q43">
            <v>1</v>
          </cell>
          <cell r="R43">
            <v>1</v>
          </cell>
          <cell r="S43">
            <v>314035590.49000001</v>
          </cell>
          <cell r="T43">
            <v>385379340.50999999</v>
          </cell>
          <cell r="U43">
            <v>343989583.57999998</v>
          </cell>
          <cell r="V43">
            <v>419233507.19</v>
          </cell>
          <cell r="W43">
            <v>385359375.24000001</v>
          </cell>
          <cell r="X43">
            <v>364156250.25</v>
          </cell>
          <cell r="Y43">
            <v>394942708.66000003</v>
          </cell>
          <cell r="Z43">
            <v>465827257.29000002</v>
          </cell>
          <cell r="AA43">
            <v>427855903.16000003</v>
          </cell>
          <cell r="AB43">
            <v>501367188.06</v>
          </cell>
          <cell r="AC43">
            <v>456750868.62</v>
          </cell>
          <cell r="AD43">
            <v>417052083.82999998</v>
          </cell>
          <cell r="AE43">
            <v>448107639.38999999</v>
          </cell>
          <cell r="AF43">
            <v>497229167.00999999</v>
          </cell>
          <cell r="AG43">
            <v>448375868.41000003</v>
          </cell>
          <cell r="AH43">
            <v>493187500.37</v>
          </cell>
          <cell r="AI43">
            <v>464517361.49000001</v>
          </cell>
          <cell r="AJ43">
            <v>444166667.06</v>
          </cell>
          <cell r="AK43">
            <v>450291667.06999999</v>
          </cell>
          <cell r="AL43">
            <v>522618055.97000003</v>
          </cell>
        </row>
        <row r="44">
          <cell r="A44" t="str">
            <v>169502</v>
          </cell>
          <cell r="B44">
            <v>0</v>
          </cell>
          <cell r="C44">
            <v>0</v>
          </cell>
          <cell r="D44">
            <v>0</v>
          </cell>
          <cell r="E44">
            <v>0</v>
          </cell>
          <cell r="F44">
            <v>0</v>
          </cell>
          <cell r="G44">
            <v>0</v>
          </cell>
          <cell r="H44">
            <v>0</v>
          </cell>
          <cell r="I44">
            <v>0</v>
          </cell>
          <cell r="J44">
            <v>0</v>
          </cell>
          <cell r="K44">
            <v>-1</v>
          </cell>
          <cell r="L44">
            <v>-1</v>
          </cell>
          <cell r="M44">
            <v>-1</v>
          </cell>
          <cell r="N44">
            <v>-1</v>
          </cell>
          <cell r="O44">
            <v>-1</v>
          </cell>
          <cell r="P44">
            <v>-1</v>
          </cell>
          <cell r="Q44">
            <v>-1</v>
          </cell>
          <cell r="R44">
            <v>-1</v>
          </cell>
          <cell r="S44">
            <v>-1</v>
          </cell>
          <cell r="T44">
            <v>-1</v>
          </cell>
          <cell r="U44">
            <v>-1</v>
          </cell>
          <cell r="V44">
            <v>-1</v>
          </cell>
          <cell r="W44">
            <v>-1</v>
          </cell>
          <cell r="X44">
            <v>-1</v>
          </cell>
          <cell r="Y44">
            <v>-1</v>
          </cell>
          <cell r="Z44">
            <v>-1</v>
          </cell>
          <cell r="AA44">
            <v>-1</v>
          </cell>
          <cell r="AB44">
            <v>-1</v>
          </cell>
          <cell r="AC44">
            <v>-1</v>
          </cell>
          <cell r="AD44">
            <v>-1</v>
          </cell>
          <cell r="AE44">
            <v>-1</v>
          </cell>
          <cell r="AF44">
            <v>0</v>
          </cell>
          <cell r="AG44">
            <v>0</v>
          </cell>
          <cell r="AH44">
            <v>0</v>
          </cell>
          <cell r="AI44">
            <v>0</v>
          </cell>
          <cell r="AJ44">
            <v>0</v>
          </cell>
          <cell r="AK44">
            <v>0</v>
          </cell>
          <cell r="AL44">
            <v>0</v>
          </cell>
        </row>
        <row r="45">
          <cell r="A45" t="str">
            <v>169600</v>
          </cell>
          <cell r="B45">
            <v>0</v>
          </cell>
          <cell r="C45">
            <v>0</v>
          </cell>
          <cell r="D45">
            <v>0</v>
          </cell>
          <cell r="E45">
            <v>0</v>
          </cell>
          <cell r="F45">
            <v>0</v>
          </cell>
          <cell r="G45">
            <v>0</v>
          </cell>
          <cell r="H45">
            <v>0</v>
          </cell>
          <cell r="I45">
            <v>0</v>
          </cell>
          <cell r="J45">
            <v>0</v>
          </cell>
          <cell r="K45">
            <v>1</v>
          </cell>
          <cell r="L45">
            <v>1</v>
          </cell>
          <cell r="M45">
            <v>1</v>
          </cell>
          <cell r="N45">
            <v>1</v>
          </cell>
          <cell r="O45">
            <v>1</v>
          </cell>
          <cell r="P45">
            <v>1</v>
          </cell>
          <cell r="Q45">
            <v>1</v>
          </cell>
          <cell r="R45">
            <v>1</v>
          </cell>
          <cell r="S45">
            <v>682287567.70000005</v>
          </cell>
          <cell r="T45">
            <v>788644878.92999995</v>
          </cell>
          <cell r="U45">
            <v>941461494.99000001</v>
          </cell>
          <cell r="V45">
            <v>1150236815.3099999</v>
          </cell>
          <cell r="W45">
            <v>1210951756.0599999</v>
          </cell>
          <cell r="X45">
            <v>1399315931.76</v>
          </cell>
          <cell r="Y45">
            <v>1239704936.1900001</v>
          </cell>
          <cell r="Z45">
            <v>1189097467.76</v>
          </cell>
          <cell r="AA45">
            <v>1219252738.22</v>
          </cell>
          <cell r="AB45">
            <v>1504513929.9000001</v>
          </cell>
          <cell r="AC45">
            <v>1467388980.6400001</v>
          </cell>
          <cell r="AD45">
            <v>1614413837.9100001</v>
          </cell>
          <cell r="AE45">
            <v>1433587184.75</v>
          </cell>
          <cell r="AF45">
            <v>1335465482.05</v>
          </cell>
          <cell r="AG45">
            <v>1172727642.8800001</v>
          </cell>
          <cell r="AH45">
            <v>1278405035.5699999</v>
          </cell>
          <cell r="AI45">
            <v>1280540142.6300001</v>
          </cell>
          <cell r="AJ45">
            <v>467478279.60000002</v>
          </cell>
          <cell r="AK45">
            <v>456048043.25</v>
          </cell>
          <cell r="AL45">
            <v>461261932.82999998</v>
          </cell>
        </row>
        <row r="46">
          <cell r="A46" t="str">
            <v>169700</v>
          </cell>
          <cell r="B46">
            <v>0</v>
          </cell>
          <cell r="C46">
            <v>0</v>
          </cell>
          <cell r="D46">
            <v>0</v>
          </cell>
          <cell r="E46">
            <v>0</v>
          </cell>
          <cell r="F46">
            <v>0</v>
          </cell>
          <cell r="G46">
            <v>0</v>
          </cell>
          <cell r="H46">
            <v>0</v>
          </cell>
          <cell r="I46">
            <v>0</v>
          </cell>
          <cell r="J46">
            <v>0</v>
          </cell>
          <cell r="K46">
            <v>-1</v>
          </cell>
          <cell r="L46">
            <v>-1</v>
          </cell>
          <cell r="M46">
            <v>-1</v>
          </cell>
          <cell r="N46">
            <v>-1</v>
          </cell>
          <cell r="O46">
            <v>-1</v>
          </cell>
          <cell r="P46">
            <v>-1</v>
          </cell>
          <cell r="Q46">
            <v>-1</v>
          </cell>
          <cell r="R46">
            <v>-1</v>
          </cell>
          <cell r="S46">
            <v>0</v>
          </cell>
          <cell r="T46">
            <v>0.22</v>
          </cell>
          <cell r="U46">
            <v>0.22</v>
          </cell>
          <cell r="V46">
            <v>0.22</v>
          </cell>
          <cell r="W46">
            <v>8333.56</v>
          </cell>
          <cell r="X46">
            <v>34166.89</v>
          </cell>
          <cell r="Y46">
            <v>59166.89</v>
          </cell>
          <cell r="Z46">
            <v>24081.78</v>
          </cell>
          <cell r="AA46">
            <v>104005.4</v>
          </cell>
          <cell r="AB46">
            <v>178773.04</v>
          </cell>
          <cell r="AC46">
            <v>3072.08</v>
          </cell>
          <cell r="AD46">
            <v>7501.25</v>
          </cell>
          <cell r="AE46">
            <v>33911.39</v>
          </cell>
          <cell r="AF46">
            <v>1644740.38</v>
          </cell>
          <cell r="AG46">
            <v>6632642.25</v>
          </cell>
          <cell r="AH46">
            <v>12693214.380000001</v>
          </cell>
          <cell r="AI46">
            <v>13520643.359999999</v>
          </cell>
          <cell r="AJ46">
            <v>28091226.260000002</v>
          </cell>
          <cell r="AK46">
            <v>40463039.450000003</v>
          </cell>
          <cell r="AL46">
            <v>33676231.469999999</v>
          </cell>
        </row>
        <row r="47">
          <cell r="A47" t="str">
            <v>169750</v>
          </cell>
        </row>
        <row r="48">
          <cell r="A48" t="str">
            <v>169800</v>
          </cell>
          <cell r="B48">
            <v>0</v>
          </cell>
          <cell r="C48">
            <v>0</v>
          </cell>
          <cell r="D48">
            <v>0</v>
          </cell>
          <cell r="E48">
            <v>0</v>
          </cell>
          <cell r="F48">
            <v>0</v>
          </cell>
          <cell r="G48">
            <v>0</v>
          </cell>
          <cell r="H48">
            <v>0</v>
          </cell>
          <cell r="I48">
            <v>0</v>
          </cell>
          <cell r="J48">
            <v>0</v>
          </cell>
          <cell r="K48">
            <v>1</v>
          </cell>
          <cell r="L48">
            <v>1</v>
          </cell>
          <cell r="M48">
            <v>1</v>
          </cell>
          <cell r="N48">
            <v>1</v>
          </cell>
          <cell r="O48">
            <v>1</v>
          </cell>
          <cell r="P48">
            <v>1</v>
          </cell>
          <cell r="Q48">
            <v>1</v>
          </cell>
          <cell r="R48">
            <v>1</v>
          </cell>
          <cell r="S48">
            <v>15422.57</v>
          </cell>
          <cell r="T48">
            <v>-370609.18</v>
          </cell>
          <cell r="U48">
            <v>-381904.15</v>
          </cell>
          <cell r="V48">
            <v>-434865.8</v>
          </cell>
          <cell r="W48">
            <v>-456577.45</v>
          </cell>
          <cell r="X48">
            <v>-478289.08</v>
          </cell>
          <cell r="Y48">
            <v>-412407.28</v>
          </cell>
          <cell r="Z48">
            <v>-354025.42</v>
          </cell>
          <cell r="AA48">
            <v>-289315.46000000002</v>
          </cell>
          <cell r="AB48">
            <v>-207251.48</v>
          </cell>
          <cell r="AC48">
            <v>-512824.08</v>
          </cell>
          <cell r="AD48">
            <v>-547826.24</v>
          </cell>
          <cell r="AE48">
            <v>-542926.80000000005</v>
          </cell>
          <cell r="AF48">
            <v>-538027.36</v>
          </cell>
          <cell r="AG48">
            <v>-533127.92000000004</v>
          </cell>
          <cell r="AH48">
            <v>-547186.81000000006</v>
          </cell>
          <cell r="AI48">
            <v>169297.36</v>
          </cell>
          <cell r="AJ48">
            <v>170180.13</v>
          </cell>
          <cell r="AK48">
            <v>171062.9</v>
          </cell>
          <cell r="AL48">
            <v>171945.68</v>
          </cell>
        </row>
        <row r="49">
          <cell r="A49" t="str">
            <v>181000</v>
          </cell>
          <cell r="B49">
            <v>5980989.2400000002</v>
          </cell>
          <cell r="C49">
            <v>5980989.2400000002</v>
          </cell>
          <cell r="D49">
            <v>5980989.2400000002</v>
          </cell>
          <cell r="E49">
            <v>5995967.1900000004</v>
          </cell>
          <cell r="F49">
            <v>6005952.4900000002</v>
          </cell>
          <cell r="G49">
            <v>6659680.9400000004</v>
          </cell>
          <cell r="H49">
            <v>6630262.5899999999</v>
          </cell>
          <cell r="I49">
            <v>6735563.1900000004</v>
          </cell>
          <cell r="J49">
            <v>6779813.6399999997</v>
          </cell>
          <cell r="K49">
            <v>6810449.8899999997</v>
          </cell>
          <cell r="L49">
            <v>6848721.8899999997</v>
          </cell>
          <cell r="M49">
            <v>6884548.6900000004</v>
          </cell>
          <cell r="N49">
            <v>6927515.5899999999</v>
          </cell>
          <cell r="O49">
            <v>6958527.3399999999</v>
          </cell>
          <cell r="P49">
            <v>6981310.3399999999</v>
          </cell>
          <cell r="Q49">
            <v>7017496.0199999996</v>
          </cell>
          <cell r="R49">
            <v>7017496.0199999996</v>
          </cell>
          <cell r="S49">
            <v>7089817.4100000001</v>
          </cell>
          <cell r="T49">
            <v>7089817.4100000001</v>
          </cell>
          <cell r="U49">
            <v>7169176.71</v>
          </cell>
          <cell r="V49">
            <v>7278113.9800000004</v>
          </cell>
          <cell r="W49">
            <v>7469786.3300000001</v>
          </cell>
          <cell r="X49">
            <v>7537043.4500000002</v>
          </cell>
          <cell r="Y49">
            <v>7537043.4500000002</v>
          </cell>
          <cell r="Z49">
            <v>7696294.9699999997</v>
          </cell>
          <cell r="AA49">
            <v>8131647.5300000003</v>
          </cell>
          <cell r="AB49">
            <v>8200185.4699999997</v>
          </cell>
          <cell r="AC49">
            <v>8601364.5500000007</v>
          </cell>
          <cell r="AD49">
            <v>8688393</v>
          </cell>
          <cell r="AE49">
            <v>8718329</v>
          </cell>
          <cell r="AF49">
            <v>8856452.9499999993</v>
          </cell>
          <cell r="AG49">
            <v>8964695.7200000007</v>
          </cell>
          <cell r="AH49">
            <v>9073518.6400000006</v>
          </cell>
          <cell r="AI49">
            <v>9109291.8100000005</v>
          </cell>
          <cell r="AJ49">
            <v>9175164.1600000001</v>
          </cell>
          <cell r="AK49">
            <v>9243287.1300000008</v>
          </cell>
          <cell r="AL49">
            <v>9323867.75</v>
          </cell>
        </row>
        <row r="50">
          <cell r="A50" t="str">
            <v>181001</v>
          </cell>
          <cell r="B50">
            <v>-5113945.08</v>
          </cell>
          <cell r="C50">
            <v>-5175731.4000000004</v>
          </cell>
          <cell r="D50">
            <v>-5236402.54</v>
          </cell>
          <cell r="E50">
            <v>-5297385.72</v>
          </cell>
          <cell r="F50">
            <v>-5353938.9800000004</v>
          </cell>
          <cell r="G50">
            <v>-5401173.7000000002</v>
          </cell>
          <cell r="H50">
            <v>-5471605.0700000003</v>
          </cell>
          <cell r="I50">
            <v>-5527951.8600000003</v>
          </cell>
          <cell r="J50">
            <v>-5572580.5700000003</v>
          </cell>
          <cell r="K50">
            <v>-5608216.9900000002</v>
          </cell>
          <cell r="L50">
            <v>-5643191.25</v>
          </cell>
          <cell r="M50">
            <v>-5677486.5800000001</v>
          </cell>
          <cell r="N50">
            <v>-5712318.8899999997</v>
          </cell>
          <cell r="O50">
            <v>-5748195.1299999999</v>
          </cell>
          <cell r="P50">
            <v>-5784468.3499999996</v>
          </cell>
          <cell r="Q50">
            <v>-5820629.1799999997</v>
          </cell>
          <cell r="R50">
            <v>-5857823.0999999996</v>
          </cell>
          <cell r="S50">
            <v>-5893773.4699999997</v>
          </cell>
          <cell r="T50">
            <v>-5929308.1799999997</v>
          </cell>
          <cell r="U50">
            <v>-5964842.8899999997</v>
          </cell>
          <cell r="V50">
            <v>-6003684.2599999998</v>
          </cell>
          <cell r="W50">
            <v>-6045411.3499999996</v>
          </cell>
          <cell r="X50">
            <v>-6093996.1100000003</v>
          </cell>
          <cell r="Y50">
            <v>-6141220.0199999996</v>
          </cell>
          <cell r="Z50">
            <v>-6186842.54</v>
          </cell>
          <cell r="AA50">
            <v>-6246662.7699999996</v>
          </cell>
          <cell r="AB50">
            <v>-6313470.4299999997</v>
          </cell>
          <cell r="AC50">
            <v>-6372215.9800000004</v>
          </cell>
          <cell r="AD50">
            <v>-6447677.3099999996</v>
          </cell>
          <cell r="AE50">
            <v>-6518406.9699999997</v>
          </cell>
          <cell r="AF50">
            <v>-6587997.1200000001</v>
          </cell>
          <cell r="AG50">
            <v>-6662148.6200000001</v>
          </cell>
          <cell r="AH50">
            <v>-6739563.6200000001</v>
          </cell>
          <cell r="AI50">
            <v>-6818506.1900000004</v>
          </cell>
          <cell r="AJ50">
            <v>-6896576.1100000003</v>
          </cell>
          <cell r="AK50">
            <v>-6972497.75</v>
          </cell>
          <cell r="AL50">
            <v>-7048716.2300000004</v>
          </cell>
        </row>
        <row r="51">
          <cell r="A51" t="str">
            <v>210001</v>
          </cell>
          <cell r="B51">
            <v>9415000000</v>
          </cell>
          <cell r="C51">
            <v>10715000000</v>
          </cell>
          <cell r="D51">
            <v>13065000000</v>
          </cell>
          <cell r="E51">
            <v>17565000000</v>
          </cell>
          <cell r="F51">
            <v>17565000000</v>
          </cell>
          <cell r="G51">
            <v>18665000000</v>
          </cell>
          <cell r="H51">
            <v>20665000000</v>
          </cell>
          <cell r="I51">
            <v>20665000000</v>
          </cell>
          <cell r="J51">
            <v>20665000000</v>
          </cell>
          <cell r="K51">
            <v>21465000000</v>
          </cell>
          <cell r="L51">
            <v>21465000000</v>
          </cell>
          <cell r="M51">
            <v>25965000000</v>
          </cell>
          <cell r="N51">
            <v>29265000000</v>
          </cell>
          <cell r="O51">
            <v>32815000000</v>
          </cell>
          <cell r="P51">
            <v>34715000000</v>
          </cell>
          <cell r="Q51">
            <v>49065000000</v>
          </cell>
          <cell r="R51">
            <v>54740000000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row>
        <row r="52">
          <cell r="A52" t="str">
            <v>210003</v>
          </cell>
          <cell r="B52">
            <v>-9415000000</v>
          </cell>
          <cell r="C52">
            <v>-10715000000</v>
          </cell>
          <cell r="D52">
            <v>-13065000000</v>
          </cell>
          <cell r="E52">
            <v>-17565000000</v>
          </cell>
          <cell r="F52">
            <v>-17565000000</v>
          </cell>
          <cell r="G52">
            <v>-18665000000</v>
          </cell>
          <cell r="H52">
            <v>-20665000000</v>
          </cell>
          <cell r="I52">
            <v>-20665000000</v>
          </cell>
          <cell r="J52">
            <v>-20665000000</v>
          </cell>
          <cell r="K52">
            <v>-21465000000</v>
          </cell>
          <cell r="L52">
            <v>-21465000000</v>
          </cell>
          <cell r="M52">
            <v>-25965000000</v>
          </cell>
          <cell r="N52">
            <v>-29265000000</v>
          </cell>
          <cell r="O52">
            <v>-32815000000</v>
          </cell>
          <cell r="P52">
            <v>-34715000000</v>
          </cell>
          <cell r="Q52">
            <v>-49065000000</v>
          </cell>
          <cell r="R52">
            <v>-54740000000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row>
        <row r="53">
          <cell r="A53" t="str">
            <v>210011</v>
          </cell>
          <cell r="B53">
            <v>-9415000000</v>
          </cell>
          <cell r="C53">
            <v>-10715000000</v>
          </cell>
          <cell r="D53">
            <v>-13065000000</v>
          </cell>
          <cell r="E53">
            <v>-17565000000</v>
          </cell>
          <cell r="F53">
            <v>-17565000000</v>
          </cell>
          <cell r="G53">
            <v>-18665000000</v>
          </cell>
          <cell r="H53">
            <v>-20665000000</v>
          </cell>
          <cell r="I53">
            <v>-20665000000</v>
          </cell>
          <cell r="J53">
            <v>-20665000000</v>
          </cell>
          <cell r="K53">
            <v>-21465000000</v>
          </cell>
          <cell r="L53">
            <v>-21465000000</v>
          </cell>
          <cell r="M53">
            <v>-25965000000</v>
          </cell>
          <cell r="N53">
            <v>-29265000000</v>
          </cell>
          <cell r="O53">
            <v>-32837075000</v>
          </cell>
          <cell r="P53">
            <v>-34787967000</v>
          </cell>
          <cell r="Q53">
            <v>-49243682000</v>
          </cell>
          <cell r="R53">
            <v>-54962063000</v>
          </cell>
          <cell r="S53">
            <v>0</v>
          </cell>
          <cell r="T53">
            <v>0</v>
          </cell>
          <cell r="U53">
            <v>-16242250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row>
        <row r="54">
          <cell r="A54" t="str">
            <v>210013</v>
          </cell>
          <cell r="B54">
            <v>9415000000</v>
          </cell>
          <cell r="C54">
            <v>10715000000</v>
          </cell>
          <cell r="D54">
            <v>13065000000</v>
          </cell>
          <cell r="E54">
            <v>17565000000</v>
          </cell>
          <cell r="F54">
            <v>17565000000</v>
          </cell>
          <cell r="G54">
            <v>18665000000</v>
          </cell>
          <cell r="H54">
            <v>20665000000</v>
          </cell>
          <cell r="I54">
            <v>20665000000</v>
          </cell>
          <cell r="J54">
            <v>20665000000</v>
          </cell>
          <cell r="K54">
            <v>21465000000</v>
          </cell>
          <cell r="L54">
            <v>21465000000</v>
          </cell>
          <cell r="M54">
            <v>25965000000</v>
          </cell>
          <cell r="N54">
            <v>29265000000</v>
          </cell>
          <cell r="O54">
            <v>32837075000</v>
          </cell>
          <cell r="P54">
            <v>34787967000</v>
          </cell>
          <cell r="Q54">
            <v>49243682000</v>
          </cell>
          <cell r="R54">
            <v>54962063000</v>
          </cell>
          <cell r="S54">
            <v>0</v>
          </cell>
          <cell r="T54">
            <v>0</v>
          </cell>
          <cell r="U54">
            <v>16242250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row>
        <row r="55">
          <cell r="A55" t="str">
            <v>210201</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row>
        <row r="56">
          <cell r="A56" t="str">
            <v>210203</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row>
        <row r="57">
          <cell r="A57" t="str">
            <v>210211</v>
          </cell>
          <cell r="B57">
            <v>-144050000000</v>
          </cell>
          <cell r="C57">
            <v>-147150000000</v>
          </cell>
          <cell r="D57">
            <v>-149300000000</v>
          </cell>
          <cell r="E57">
            <v>-153550000000</v>
          </cell>
          <cell r="F57">
            <v>-155150000000</v>
          </cell>
          <cell r="G57">
            <v>-157350000000</v>
          </cell>
          <cell r="H57">
            <v>-161375000000</v>
          </cell>
          <cell r="I57">
            <v>-168475000000</v>
          </cell>
          <cell r="J57">
            <v>-185925000000</v>
          </cell>
          <cell r="K57">
            <v>-220075000000</v>
          </cell>
          <cell r="L57">
            <v>-246300000000</v>
          </cell>
          <cell r="M57">
            <v>-258475000000</v>
          </cell>
          <cell r="N57">
            <v>-275475000000</v>
          </cell>
          <cell r="O57">
            <v>-264775000000</v>
          </cell>
          <cell r="P57">
            <v>-264925000000</v>
          </cell>
          <cell r="Q57">
            <v>-268825000000</v>
          </cell>
          <cell r="R57">
            <v>-245750000000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row>
        <row r="58">
          <cell r="A58" t="str">
            <v>210213</v>
          </cell>
          <cell r="B58">
            <v>144050000000</v>
          </cell>
          <cell r="C58">
            <v>147150000000</v>
          </cell>
          <cell r="D58">
            <v>149300000000</v>
          </cell>
          <cell r="E58">
            <v>153550000000</v>
          </cell>
          <cell r="F58">
            <v>155150000000</v>
          </cell>
          <cell r="G58">
            <v>157350000000</v>
          </cell>
          <cell r="H58">
            <v>161375000000</v>
          </cell>
          <cell r="I58">
            <v>168475000000</v>
          </cell>
          <cell r="J58">
            <v>185925000000</v>
          </cell>
          <cell r="K58">
            <v>220075000000</v>
          </cell>
          <cell r="L58">
            <v>246300000000</v>
          </cell>
          <cell r="M58">
            <v>258475000000</v>
          </cell>
          <cell r="N58">
            <v>275475000000</v>
          </cell>
          <cell r="O58">
            <v>264775000000</v>
          </cell>
          <cell r="P58">
            <v>264925000000</v>
          </cell>
          <cell r="Q58">
            <v>268825000000</v>
          </cell>
          <cell r="R58">
            <v>245750000000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row>
        <row r="59">
          <cell r="A59" t="str">
            <v>210401</v>
          </cell>
          <cell r="B59">
            <v>81686125944.550003</v>
          </cell>
          <cell r="C59">
            <v>88617581512.550003</v>
          </cell>
          <cell r="D59">
            <v>91155331290.550003</v>
          </cell>
          <cell r="E59">
            <v>91555331290.550003</v>
          </cell>
          <cell r="F59">
            <v>93159304457.220001</v>
          </cell>
          <cell r="G59">
            <v>97746725001.820007</v>
          </cell>
          <cell r="H59">
            <v>102522721849.05</v>
          </cell>
          <cell r="I59">
            <v>108155977473.77</v>
          </cell>
          <cell r="J59">
            <v>106798690655.77</v>
          </cell>
          <cell r="K59">
            <v>116998690655.77</v>
          </cell>
          <cell r="L59">
            <v>125337253362.17</v>
          </cell>
          <cell r="M59">
            <v>127194001362.28</v>
          </cell>
          <cell r="N59">
            <v>128798599265.06</v>
          </cell>
          <cell r="O59">
            <v>124419033043</v>
          </cell>
          <cell r="P59">
            <v>113585283627</v>
          </cell>
          <cell r="Q59">
            <v>111140993875</v>
          </cell>
          <cell r="R59">
            <v>106250104000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row>
        <row r="60">
          <cell r="A60" t="str">
            <v>210403</v>
          </cell>
          <cell r="B60">
            <v>-81686125944.550003</v>
          </cell>
          <cell r="C60">
            <v>-88617581512.550003</v>
          </cell>
          <cell r="D60">
            <v>-91155331290.550003</v>
          </cell>
          <cell r="E60">
            <v>-91555331290.550003</v>
          </cell>
          <cell r="F60">
            <v>-93159304457.220001</v>
          </cell>
          <cell r="G60">
            <v>-97746725001.820007</v>
          </cell>
          <cell r="H60">
            <v>-102522721849.05</v>
          </cell>
          <cell r="I60">
            <v>-108155977473.77</v>
          </cell>
          <cell r="J60">
            <v>-106798690655.77</v>
          </cell>
          <cell r="K60">
            <v>-116998690655.77</v>
          </cell>
          <cell r="L60">
            <v>-125337253362.17</v>
          </cell>
          <cell r="M60">
            <v>-127194001362.28</v>
          </cell>
          <cell r="N60">
            <v>-128798599265.06</v>
          </cell>
          <cell r="O60">
            <v>-124419033043</v>
          </cell>
          <cell r="P60">
            <v>-113585283627</v>
          </cell>
          <cell r="Q60">
            <v>-111140993875</v>
          </cell>
          <cell r="R60">
            <v>-106250104000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row>
        <row r="61">
          <cell r="A61" t="str">
            <v>210411</v>
          </cell>
          <cell r="B61">
            <v>-5793125944.5500002</v>
          </cell>
          <cell r="C61">
            <v>-7474581512.5500002</v>
          </cell>
          <cell r="D61">
            <v>-7012331290.5500002</v>
          </cell>
          <cell r="E61">
            <v>-7012331290.5500002</v>
          </cell>
          <cell r="F61">
            <v>-7816304457.2200003</v>
          </cell>
          <cell r="G61">
            <v>-10653725001.82</v>
          </cell>
          <cell r="H61">
            <v>-12829721849.049999</v>
          </cell>
          <cell r="I61">
            <v>-16312977473.77</v>
          </cell>
          <cell r="J61">
            <v>-12505690655.77</v>
          </cell>
          <cell r="K61">
            <v>-12505690655.77</v>
          </cell>
          <cell r="L61">
            <v>-10344253362.17</v>
          </cell>
          <cell r="M61">
            <v>-6901001362.2799997</v>
          </cell>
          <cell r="N61">
            <v>-6405599265.0600004</v>
          </cell>
          <cell r="O61">
            <v>-6526033043</v>
          </cell>
          <cell r="P61">
            <v>-5192283627</v>
          </cell>
          <cell r="Q61">
            <v>-4747993875</v>
          </cell>
          <cell r="R61">
            <v>-4107104000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row>
        <row r="62">
          <cell r="A62" t="str">
            <v>210413</v>
          </cell>
          <cell r="B62">
            <v>5793125944.5500002</v>
          </cell>
          <cell r="C62">
            <v>7474581512.5500002</v>
          </cell>
          <cell r="D62">
            <v>7012331290.5500002</v>
          </cell>
          <cell r="E62">
            <v>7012331290.5500002</v>
          </cell>
          <cell r="F62">
            <v>7816304457.2200003</v>
          </cell>
          <cell r="G62">
            <v>10653725001.82</v>
          </cell>
          <cell r="H62">
            <v>12829721849.049999</v>
          </cell>
          <cell r="I62">
            <v>16312977473.77</v>
          </cell>
          <cell r="J62">
            <v>12505690655.77</v>
          </cell>
          <cell r="K62">
            <v>12505690655.77</v>
          </cell>
          <cell r="L62">
            <v>10344253362.17</v>
          </cell>
          <cell r="M62">
            <v>6901001362.2799997</v>
          </cell>
          <cell r="N62">
            <v>6405599265.0600004</v>
          </cell>
          <cell r="O62">
            <v>6526033043</v>
          </cell>
          <cell r="P62">
            <v>5192283627</v>
          </cell>
          <cell r="Q62">
            <v>4747993875</v>
          </cell>
          <cell r="R62">
            <v>4107104000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row>
        <row r="63">
          <cell r="A63" t="str">
            <v>210601</v>
          </cell>
          <cell r="B63">
            <v>213680000000</v>
          </cell>
          <cell r="C63">
            <v>219375000000</v>
          </cell>
          <cell r="D63">
            <v>221975000000</v>
          </cell>
          <cell r="E63">
            <v>222130000000</v>
          </cell>
          <cell r="F63">
            <v>227725000000</v>
          </cell>
          <cell r="G63">
            <v>231175000000</v>
          </cell>
          <cell r="H63">
            <v>236600000000</v>
          </cell>
          <cell r="I63">
            <v>237535000000</v>
          </cell>
          <cell r="J63">
            <v>224135000000</v>
          </cell>
          <cell r="K63">
            <v>192845000000</v>
          </cell>
          <cell r="L63">
            <v>179475000000</v>
          </cell>
          <cell r="M63">
            <v>174005000000</v>
          </cell>
          <cell r="N63">
            <v>168355000000</v>
          </cell>
          <cell r="O63">
            <v>175100000000</v>
          </cell>
          <cell r="P63">
            <v>193395000000</v>
          </cell>
          <cell r="Q63">
            <v>196170000000</v>
          </cell>
          <cell r="R63">
            <v>210395000000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row>
        <row r="64">
          <cell r="A64" t="str">
            <v>210603</v>
          </cell>
          <cell r="B64">
            <v>-213680000000</v>
          </cell>
          <cell r="C64">
            <v>-219375000000</v>
          </cell>
          <cell r="D64">
            <v>-221975000000</v>
          </cell>
          <cell r="E64">
            <v>-222130000000</v>
          </cell>
          <cell r="F64">
            <v>-227725000000</v>
          </cell>
          <cell r="G64">
            <v>-231175000000</v>
          </cell>
          <cell r="H64">
            <v>-236600000000</v>
          </cell>
          <cell r="I64">
            <v>-237535000000</v>
          </cell>
          <cell r="J64">
            <v>-224135000000</v>
          </cell>
          <cell r="K64">
            <v>-192845000000</v>
          </cell>
          <cell r="L64">
            <v>-179475000000</v>
          </cell>
          <cell r="M64">
            <v>-174005000000</v>
          </cell>
          <cell r="N64">
            <v>-168355000000</v>
          </cell>
          <cell r="O64">
            <v>-175100000000</v>
          </cell>
          <cell r="P64">
            <v>-193395000000</v>
          </cell>
          <cell r="Q64">
            <v>-196170000000</v>
          </cell>
          <cell r="R64">
            <v>-210395000000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row>
        <row r="65">
          <cell r="A65" t="str">
            <v>210611</v>
          </cell>
          <cell r="B65">
            <v>-213680000000</v>
          </cell>
          <cell r="C65">
            <v>-219375000000</v>
          </cell>
          <cell r="D65">
            <v>-221975000000</v>
          </cell>
          <cell r="E65">
            <v>-222130000000</v>
          </cell>
          <cell r="F65">
            <v>-227725000000</v>
          </cell>
          <cell r="G65">
            <v>-231175000000</v>
          </cell>
          <cell r="H65">
            <v>-236600000000</v>
          </cell>
          <cell r="I65">
            <v>-237535000000</v>
          </cell>
          <cell r="J65">
            <v>-224135000000</v>
          </cell>
          <cell r="K65">
            <v>-192845000000</v>
          </cell>
          <cell r="L65">
            <v>-179475000000</v>
          </cell>
          <cell r="M65">
            <v>-174005000000</v>
          </cell>
          <cell r="N65">
            <v>-168355000000</v>
          </cell>
          <cell r="O65">
            <v>-175100000000</v>
          </cell>
          <cell r="P65">
            <v>-193395000000</v>
          </cell>
          <cell r="Q65">
            <v>-196170000000</v>
          </cell>
          <cell r="R65">
            <v>-210395000000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row>
        <row r="66">
          <cell r="A66" t="str">
            <v>210613</v>
          </cell>
          <cell r="B66">
            <v>213680000000</v>
          </cell>
          <cell r="C66">
            <v>219375000000</v>
          </cell>
          <cell r="D66">
            <v>221975000000</v>
          </cell>
          <cell r="E66">
            <v>222130000000</v>
          </cell>
          <cell r="F66">
            <v>227725000000</v>
          </cell>
          <cell r="G66">
            <v>231175000000</v>
          </cell>
          <cell r="H66">
            <v>236600000000</v>
          </cell>
          <cell r="I66">
            <v>237535000000</v>
          </cell>
          <cell r="J66">
            <v>224135000000</v>
          </cell>
          <cell r="K66">
            <v>192845000000</v>
          </cell>
          <cell r="L66">
            <v>179475000000</v>
          </cell>
          <cell r="M66">
            <v>174005000000</v>
          </cell>
          <cell r="N66">
            <v>168355000000</v>
          </cell>
          <cell r="O66">
            <v>175100000000</v>
          </cell>
          <cell r="P66">
            <v>193395000000</v>
          </cell>
          <cell r="Q66">
            <v>196170000000</v>
          </cell>
          <cell r="R66">
            <v>210395000000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row>
        <row r="67">
          <cell r="A67" t="str">
            <v>210628</v>
          </cell>
          <cell r="B67">
            <v>-23185000000</v>
          </cell>
          <cell r="C67">
            <v>-23225000000</v>
          </cell>
          <cell r="D67">
            <v>-22100000000</v>
          </cell>
          <cell r="E67">
            <v>-20750000000</v>
          </cell>
          <cell r="F67">
            <v>-20975000000</v>
          </cell>
          <cell r="G67">
            <v>-19325000000</v>
          </cell>
          <cell r="H67">
            <v>-17625000000</v>
          </cell>
          <cell r="I67">
            <v>-14365000000</v>
          </cell>
          <cell r="J67">
            <v>-13815000000</v>
          </cell>
          <cell r="K67">
            <v>-12340000000</v>
          </cell>
          <cell r="L67">
            <v>-9415000000</v>
          </cell>
          <cell r="M67">
            <v>-6315000000</v>
          </cell>
          <cell r="N67">
            <v>-2290000000</v>
          </cell>
          <cell r="O67">
            <v>-1700000000</v>
          </cell>
          <cell r="P67">
            <v>-2950000000</v>
          </cell>
          <cell r="Q67">
            <v>-2750000000</v>
          </cell>
          <cell r="R67">
            <v>-4150000000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row>
        <row r="68">
          <cell r="A68" t="str">
            <v>210629</v>
          </cell>
          <cell r="B68">
            <v>23185000000</v>
          </cell>
          <cell r="C68">
            <v>23225000000</v>
          </cell>
          <cell r="D68">
            <v>22100000000</v>
          </cell>
          <cell r="E68">
            <v>20750000000</v>
          </cell>
          <cell r="F68">
            <v>20975000000</v>
          </cell>
          <cell r="G68">
            <v>19325000000</v>
          </cell>
          <cell r="H68">
            <v>17625000000</v>
          </cell>
          <cell r="I68">
            <v>14365000000</v>
          </cell>
          <cell r="J68">
            <v>13815000000</v>
          </cell>
          <cell r="K68">
            <v>12340000000</v>
          </cell>
          <cell r="L68">
            <v>9415000000</v>
          </cell>
          <cell r="M68">
            <v>6315000000</v>
          </cell>
          <cell r="N68">
            <v>2290000000</v>
          </cell>
          <cell r="O68">
            <v>1700000000</v>
          </cell>
          <cell r="P68">
            <v>2950000000</v>
          </cell>
          <cell r="Q68">
            <v>2750000000</v>
          </cell>
          <cell r="R68">
            <v>4150000000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row>
        <row r="69">
          <cell r="A69" t="str">
            <v>210630</v>
          </cell>
          <cell r="B69">
            <v>23185000000</v>
          </cell>
          <cell r="C69">
            <v>23225000000</v>
          </cell>
          <cell r="D69">
            <v>22100000000</v>
          </cell>
          <cell r="E69">
            <v>20750000000</v>
          </cell>
          <cell r="F69">
            <v>20975000000</v>
          </cell>
          <cell r="G69">
            <v>19325000000</v>
          </cell>
          <cell r="H69">
            <v>17625000000</v>
          </cell>
          <cell r="I69">
            <v>14365000000</v>
          </cell>
          <cell r="J69">
            <v>13815000000</v>
          </cell>
          <cell r="K69">
            <v>12340000000</v>
          </cell>
          <cell r="L69">
            <v>9415000000</v>
          </cell>
          <cell r="M69">
            <v>6315000000</v>
          </cell>
          <cell r="N69">
            <v>2290000000</v>
          </cell>
          <cell r="O69">
            <v>1700000000</v>
          </cell>
          <cell r="P69">
            <v>2950000000</v>
          </cell>
          <cell r="Q69">
            <v>2750000000</v>
          </cell>
          <cell r="R69">
            <v>4150000000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row>
        <row r="70">
          <cell r="A70" t="str">
            <v>210631</v>
          </cell>
          <cell r="B70">
            <v>-23185000000</v>
          </cell>
          <cell r="C70">
            <v>-23225000000</v>
          </cell>
          <cell r="D70">
            <v>-22100000000</v>
          </cell>
          <cell r="E70">
            <v>-20750000000</v>
          </cell>
          <cell r="F70">
            <v>-20975000000</v>
          </cell>
          <cell r="G70">
            <v>-19325000000</v>
          </cell>
          <cell r="H70">
            <v>-17625000000</v>
          </cell>
          <cell r="I70">
            <v>-14365000000</v>
          </cell>
          <cell r="J70">
            <v>-13815000000</v>
          </cell>
          <cell r="K70">
            <v>-12340000000</v>
          </cell>
          <cell r="L70">
            <v>-9415000000</v>
          </cell>
          <cell r="M70">
            <v>-6315000000</v>
          </cell>
          <cell r="N70">
            <v>-2290000000</v>
          </cell>
          <cell r="O70">
            <v>-1700000000</v>
          </cell>
          <cell r="P70">
            <v>-2950000000</v>
          </cell>
          <cell r="Q70">
            <v>-2750000000</v>
          </cell>
          <cell r="R70">
            <v>-4150000000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row>
        <row r="71">
          <cell r="A71" t="str">
            <v>210638</v>
          </cell>
          <cell r="B71">
            <v>-8300000000</v>
          </cell>
          <cell r="C71">
            <v>-5300000000</v>
          </cell>
          <cell r="D71">
            <v>-5300000000</v>
          </cell>
          <cell r="E71">
            <v>-4800000000</v>
          </cell>
          <cell r="F71">
            <v>-3800000000</v>
          </cell>
          <cell r="G71">
            <v>-3800000000</v>
          </cell>
          <cell r="H71">
            <v>-3800000000</v>
          </cell>
          <cell r="I71">
            <v>-3800000000</v>
          </cell>
          <cell r="J71">
            <v>-4800000000</v>
          </cell>
          <cell r="K71">
            <v>-5800000000</v>
          </cell>
          <cell r="L71">
            <v>-5800000000</v>
          </cell>
          <cell r="M71">
            <v>-5800000000</v>
          </cell>
          <cell r="N71">
            <v>-5800000000</v>
          </cell>
          <cell r="O71">
            <v>-5800000000</v>
          </cell>
          <cell r="P71">
            <v>-5800000000</v>
          </cell>
          <cell r="Q71">
            <v>-5800000000</v>
          </cell>
          <cell r="R71">
            <v>-5800000000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row>
        <row r="72">
          <cell r="A72" t="str">
            <v>210639</v>
          </cell>
          <cell r="B72">
            <v>8300000000</v>
          </cell>
          <cell r="C72">
            <v>5300000000</v>
          </cell>
          <cell r="D72">
            <v>5300000000</v>
          </cell>
          <cell r="E72">
            <v>4800000000</v>
          </cell>
          <cell r="F72">
            <v>3800000000</v>
          </cell>
          <cell r="G72">
            <v>3800000000</v>
          </cell>
          <cell r="H72">
            <v>3800000000</v>
          </cell>
          <cell r="I72">
            <v>3800000000</v>
          </cell>
          <cell r="J72">
            <v>4800000000</v>
          </cell>
          <cell r="K72">
            <v>5800000000</v>
          </cell>
          <cell r="L72">
            <v>5800000000</v>
          </cell>
          <cell r="M72">
            <v>5800000000</v>
          </cell>
          <cell r="N72">
            <v>5800000000</v>
          </cell>
          <cell r="O72">
            <v>5800000000</v>
          </cell>
          <cell r="P72">
            <v>5800000000</v>
          </cell>
          <cell r="Q72">
            <v>5800000000</v>
          </cell>
          <cell r="R72">
            <v>5800000000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row>
        <row r="73">
          <cell r="A73" t="str">
            <v>210640</v>
          </cell>
          <cell r="B73">
            <v>8300000000</v>
          </cell>
          <cell r="C73">
            <v>5300000000</v>
          </cell>
          <cell r="D73">
            <v>5300000000</v>
          </cell>
          <cell r="E73">
            <v>4800000000</v>
          </cell>
          <cell r="F73">
            <v>3800000000</v>
          </cell>
          <cell r="G73">
            <v>3800000000</v>
          </cell>
          <cell r="H73">
            <v>3800000000</v>
          </cell>
          <cell r="I73">
            <v>3800000000</v>
          </cell>
          <cell r="J73">
            <v>4800000000</v>
          </cell>
          <cell r="K73">
            <v>5800000000</v>
          </cell>
          <cell r="L73">
            <v>5800000000</v>
          </cell>
          <cell r="M73">
            <v>5800000000</v>
          </cell>
          <cell r="N73">
            <v>5800000000</v>
          </cell>
          <cell r="O73">
            <v>5800000000</v>
          </cell>
          <cell r="P73">
            <v>5800000000</v>
          </cell>
          <cell r="Q73">
            <v>5800000000</v>
          </cell>
          <cell r="R73">
            <v>5800000000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row>
        <row r="74">
          <cell r="A74" t="str">
            <v>210641</v>
          </cell>
          <cell r="B74">
            <v>-8300000000</v>
          </cell>
          <cell r="C74">
            <v>-5300000000</v>
          </cell>
          <cell r="D74">
            <v>-5300000000</v>
          </cell>
          <cell r="E74">
            <v>-4800000000</v>
          </cell>
          <cell r="F74">
            <v>-3800000000</v>
          </cell>
          <cell r="G74">
            <v>-3800000000</v>
          </cell>
          <cell r="H74">
            <v>-3800000000</v>
          </cell>
          <cell r="I74">
            <v>-3800000000</v>
          </cell>
          <cell r="J74">
            <v>-4800000000</v>
          </cell>
          <cell r="K74">
            <v>-5800000000</v>
          </cell>
          <cell r="L74">
            <v>-5800000000</v>
          </cell>
          <cell r="M74">
            <v>-5800000000</v>
          </cell>
          <cell r="N74">
            <v>-5800000000</v>
          </cell>
          <cell r="O74">
            <v>-5800000000</v>
          </cell>
          <cell r="P74">
            <v>-5800000000</v>
          </cell>
          <cell r="Q74">
            <v>-5800000000</v>
          </cell>
          <cell r="R74">
            <v>-5800000000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row>
        <row r="75">
          <cell r="A75" t="str">
            <v>210648</v>
          </cell>
          <cell r="B75">
            <v>-595000000</v>
          </cell>
          <cell r="C75">
            <v>-595000000</v>
          </cell>
          <cell r="D75">
            <v>-595000000</v>
          </cell>
          <cell r="E75">
            <v>-595000000</v>
          </cell>
          <cell r="F75">
            <v>-595000000</v>
          </cell>
          <cell r="G75">
            <v>-570000000</v>
          </cell>
          <cell r="H75">
            <v>-445000000</v>
          </cell>
          <cell r="I75">
            <v>-370000000</v>
          </cell>
          <cell r="J75">
            <v>-80000000</v>
          </cell>
          <cell r="K75">
            <v>-180000000</v>
          </cell>
          <cell r="L75">
            <v>-155000000</v>
          </cell>
          <cell r="M75">
            <v>-205000000</v>
          </cell>
          <cell r="N75">
            <v>-255000000</v>
          </cell>
          <cell r="O75">
            <v>-275000000</v>
          </cell>
          <cell r="P75">
            <v>-165000000</v>
          </cell>
          <cell r="Q75">
            <v>-225000000</v>
          </cell>
          <cell r="R75">
            <v>-450000000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row>
        <row r="76">
          <cell r="A76" t="str">
            <v>210649</v>
          </cell>
          <cell r="B76">
            <v>595000000</v>
          </cell>
          <cell r="C76">
            <v>595000000</v>
          </cell>
          <cell r="D76">
            <v>595000000</v>
          </cell>
          <cell r="E76">
            <v>595000000</v>
          </cell>
          <cell r="F76">
            <v>595000000</v>
          </cell>
          <cell r="G76">
            <v>570000000</v>
          </cell>
          <cell r="H76">
            <v>445000000</v>
          </cell>
          <cell r="I76">
            <v>370000000</v>
          </cell>
          <cell r="J76">
            <v>80000000</v>
          </cell>
          <cell r="K76">
            <v>180000000</v>
          </cell>
          <cell r="L76">
            <v>155000000</v>
          </cell>
          <cell r="M76">
            <v>205000000</v>
          </cell>
          <cell r="N76">
            <v>255000000</v>
          </cell>
          <cell r="O76">
            <v>275000000</v>
          </cell>
          <cell r="P76">
            <v>165000000</v>
          </cell>
          <cell r="Q76">
            <v>225000000</v>
          </cell>
          <cell r="R76">
            <v>450000000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row>
        <row r="77">
          <cell r="A77" t="str">
            <v>210650</v>
          </cell>
          <cell r="B77">
            <v>595000000</v>
          </cell>
          <cell r="C77">
            <v>595000000</v>
          </cell>
          <cell r="D77">
            <v>595000000</v>
          </cell>
          <cell r="E77">
            <v>595000000</v>
          </cell>
          <cell r="F77">
            <v>595000000</v>
          </cell>
          <cell r="G77">
            <v>570000000</v>
          </cell>
          <cell r="H77">
            <v>445000000</v>
          </cell>
          <cell r="I77">
            <v>370000000</v>
          </cell>
          <cell r="J77">
            <v>80000000</v>
          </cell>
          <cell r="K77">
            <v>180000000</v>
          </cell>
          <cell r="L77">
            <v>155000000</v>
          </cell>
          <cell r="M77">
            <v>205000000</v>
          </cell>
          <cell r="N77">
            <v>255000000</v>
          </cell>
          <cell r="O77">
            <v>275000000</v>
          </cell>
          <cell r="P77">
            <v>165000000</v>
          </cell>
          <cell r="Q77">
            <v>225000000</v>
          </cell>
          <cell r="R77">
            <v>450000000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row>
        <row r="78">
          <cell r="A78" t="str">
            <v>210651</v>
          </cell>
          <cell r="B78">
            <v>-595000000</v>
          </cell>
          <cell r="C78">
            <v>-595000000</v>
          </cell>
          <cell r="D78">
            <v>-595000000</v>
          </cell>
          <cell r="E78">
            <v>-595000000</v>
          </cell>
          <cell r="F78">
            <v>-595000000</v>
          </cell>
          <cell r="G78">
            <v>-570000000</v>
          </cell>
          <cell r="H78">
            <v>-445000000</v>
          </cell>
          <cell r="I78">
            <v>-370000000</v>
          </cell>
          <cell r="J78">
            <v>-80000000</v>
          </cell>
          <cell r="K78">
            <v>-180000000</v>
          </cell>
          <cell r="L78">
            <v>-155000000</v>
          </cell>
          <cell r="M78">
            <v>-205000000</v>
          </cell>
          <cell r="N78">
            <v>-255000000</v>
          </cell>
          <cell r="O78">
            <v>-275000000</v>
          </cell>
          <cell r="P78">
            <v>-165000000</v>
          </cell>
          <cell r="Q78">
            <v>-225000000</v>
          </cell>
          <cell r="R78">
            <v>-450000000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row>
        <row r="79">
          <cell r="A79" t="str">
            <v>210658</v>
          </cell>
          <cell r="B79">
            <v>-38099659064.239998</v>
          </cell>
          <cell r="C79">
            <v>-40689659064.239998</v>
          </cell>
          <cell r="D79">
            <v>-39789601438.949997</v>
          </cell>
          <cell r="E79">
            <v>-41305601438.949997</v>
          </cell>
          <cell r="F79">
            <v>-41907601438.949997</v>
          </cell>
          <cell r="G79">
            <v>-41082601438.949997</v>
          </cell>
          <cell r="H79">
            <v>-40707601438.949997</v>
          </cell>
          <cell r="I79">
            <v>-45930601438.949997</v>
          </cell>
          <cell r="J79">
            <v>-47160541424.190002</v>
          </cell>
          <cell r="K79">
            <v>-45990541424.190002</v>
          </cell>
          <cell r="L79">
            <v>-42070541424.190002</v>
          </cell>
          <cell r="M79">
            <v>-41200541424.190002</v>
          </cell>
          <cell r="N79">
            <v>-33755541424.189999</v>
          </cell>
          <cell r="O79">
            <v>-30730541424.189999</v>
          </cell>
          <cell r="P79">
            <v>-21550476244.830002</v>
          </cell>
          <cell r="Q79">
            <v>-29165476244.830002</v>
          </cell>
          <cell r="R79">
            <v>-32690476244.830002</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row>
        <row r="80">
          <cell r="A80" t="str">
            <v>210659</v>
          </cell>
          <cell r="B80">
            <v>38099659064.239998</v>
          </cell>
          <cell r="C80">
            <v>40689659064.239998</v>
          </cell>
          <cell r="D80">
            <v>39789601438.949997</v>
          </cell>
          <cell r="E80">
            <v>41305601438.949997</v>
          </cell>
          <cell r="F80">
            <v>41907601438.949997</v>
          </cell>
          <cell r="G80">
            <v>41082601438.949997</v>
          </cell>
          <cell r="H80">
            <v>40707601438.949997</v>
          </cell>
          <cell r="I80">
            <v>45930601438.949997</v>
          </cell>
          <cell r="J80">
            <v>47160541424.190002</v>
          </cell>
          <cell r="K80">
            <v>45990541424.190002</v>
          </cell>
          <cell r="L80">
            <v>42070541424.190002</v>
          </cell>
          <cell r="M80">
            <v>41200541424.190002</v>
          </cell>
          <cell r="N80">
            <v>33755541424.189999</v>
          </cell>
          <cell r="O80">
            <v>30730541424.189999</v>
          </cell>
          <cell r="P80">
            <v>21550476244.830002</v>
          </cell>
          <cell r="Q80">
            <v>29165476244.830002</v>
          </cell>
          <cell r="R80">
            <v>32690476244.830002</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row>
        <row r="81">
          <cell r="A81" t="str">
            <v>210660</v>
          </cell>
          <cell r="B81">
            <v>38099659064.239998</v>
          </cell>
          <cell r="C81">
            <v>40689659064.239998</v>
          </cell>
          <cell r="D81">
            <v>39789601438.949997</v>
          </cell>
          <cell r="E81">
            <v>41305601438.949997</v>
          </cell>
          <cell r="F81">
            <v>41907601438.949997</v>
          </cell>
          <cell r="G81">
            <v>41082601438.949997</v>
          </cell>
          <cell r="H81">
            <v>40707601438.949997</v>
          </cell>
          <cell r="I81">
            <v>45930601438.949997</v>
          </cell>
          <cell r="J81">
            <v>47160541424.190002</v>
          </cell>
          <cell r="K81">
            <v>45990541424.190002</v>
          </cell>
          <cell r="L81">
            <v>42070541424.190002</v>
          </cell>
          <cell r="M81">
            <v>41200541424.190002</v>
          </cell>
          <cell r="N81">
            <v>33755541424.189999</v>
          </cell>
          <cell r="O81">
            <v>30730541424.189999</v>
          </cell>
          <cell r="P81">
            <v>21550476244.830002</v>
          </cell>
          <cell r="Q81">
            <v>29165476244.830002</v>
          </cell>
          <cell r="R81">
            <v>32690476244.830002</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row>
        <row r="82">
          <cell r="A82" t="str">
            <v>210661</v>
          </cell>
          <cell r="B82">
            <v>-38099659064.239998</v>
          </cell>
          <cell r="C82">
            <v>-40689659064.239998</v>
          </cell>
          <cell r="D82">
            <v>-39789601438.949997</v>
          </cell>
          <cell r="E82">
            <v>-41305601438.949997</v>
          </cell>
          <cell r="F82">
            <v>-41907601438.949997</v>
          </cell>
          <cell r="G82">
            <v>-41082601438.949997</v>
          </cell>
          <cell r="H82">
            <v>-40707601438.949997</v>
          </cell>
          <cell r="I82">
            <v>-45930601438.949997</v>
          </cell>
          <cell r="J82">
            <v>-47160541424.190002</v>
          </cell>
          <cell r="K82">
            <v>-45990541424.190002</v>
          </cell>
          <cell r="L82">
            <v>-42070541424.190002</v>
          </cell>
          <cell r="M82">
            <v>-41200541424.190002</v>
          </cell>
          <cell r="N82">
            <v>-33755541424.189999</v>
          </cell>
          <cell r="O82">
            <v>-30730541424.189999</v>
          </cell>
          <cell r="P82">
            <v>-21550476244.830002</v>
          </cell>
          <cell r="Q82">
            <v>-29165476244.830002</v>
          </cell>
          <cell r="R82">
            <v>-32690476244.830002</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row>
        <row r="83">
          <cell r="A83" t="str">
            <v>210666</v>
          </cell>
          <cell r="B83">
            <v>-735064553.70000005</v>
          </cell>
          <cell r="C83">
            <v>-735064553.70000005</v>
          </cell>
          <cell r="D83">
            <v>-735596790.63</v>
          </cell>
          <cell r="E83">
            <v>-735596790.63</v>
          </cell>
          <cell r="F83">
            <v>-735596790.63</v>
          </cell>
          <cell r="G83">
            <v>-736045932.03999996</v>
          </cell>
          <cell r="H83">
            <v>-736045932.03999996</v>
          </cell>
          <cell r="I83">
            <v>-646660932.03999996</v>
          </cell>
          <cell r="J83">
            <v>-473019256.99000001</v>
          </cell>
          <cell r="K83">
            <v>-415684256.99000001</v>
          </cell>
          <cell r="L83">
            <v>-415684256.99000001</v>
          </cell>
          <cell r="M83">
            <v>-354934256.99000001</v>
          </cell>
          <cell r="N83">
            <v>-281326499.99000001</v>
          </cell>
          <cell r="O83">
            <v>-281326499.99000001</v>
          </cell>
          <cell r="P83">
            <v>-281326499.99000001</v>
          </cell>
          <cell r="Q83">
            <v>-281326499.99000001</v>
          </cell>
          <cell r="R83">
            <v>0.01</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row>
        <row r="84">
          <cell r="A84" t="str">
            <v>210667</v>
          </cell>
          <cell r="B84">
            <v>735064553.70000005</v>
          </cell>
          <cell r="C84">
            <v>735064553.70000005</v>
          </cell>
          <cell r="D84">
            <v>735596790.63</v>
          </cell>
          <cell r="E84">
            <v>735596790.63</v>
          </cell>
          <cell r="F84">
            <v>735596790.63</v>
          </cell>
          <cell r="G84">
            <v>736045932.03999996</v>
          </cell>
          <cell r="H84">
            <v>736045932.03999996</v>
          </cell>
          <cell r="I84">
            <v>646660932.03999996</v>
          </cell>
          <cell r="J84">
            <v>473019256.99000001</v>
          </cell>
          <cell r="K84">
            <v>415684256.99000001</v>
          </cell>
          <cell r="L84">
            <v>415684256.99000001</v>
          </cell>
          <cell r="M84">
            <v>354934256.99000001</v>
          </cell>
          <cell r="N84">
            <v>281326499.99000001</v>
          </cell>
          <cell r="O84">
            <v>281326499.99000001</v>
          </cell>
          <cell r="P84">
            <v>281326499.99000001</v>
          </cell>
          <cell r="Q84">
            <v>281326499.99000001</v>
          </cell>
          <cell r="R84">
            <v>-0.01</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row>
        <row r="85">
          <cell r="A85" t="str">
            <v>213101</v>
          </cell>
          <cell r="B85">
            <v>-23935000000</v>
          </cell>
          <cell r="C85">
            <v>-23975000000</v>
          </cell>
          <cell r="D85">
            <v>-22850000000</v>
          </cell>
          <cell r="E85">
            <v>-21250000000</v>
          </cell>
          <cell r="F85">
            <v>-21475000000</v>
          </cell>
          <cell r="G85">
            <v>-19825000000</v>
          </cell>
          <cell r="H85">
            <v>-17625000000</v>
          </cell>
          <cell r="I85">
            <v>-14365000000</v>
          </cell>
          <cell r="J85">
            <v>-13989212250</v>
          </cell>
          <cell r="K85">
            <v>-12490000000</v>
          </cell>
          <cell r="L85">
            <v>-9565000000</v>
          </cell>
          <cell r="M85">
            <v>-6465000000</v>
          </cell>
          <cell r="N85">
            <v>-3440000000</v>
          </cell>
          <cell r="O85">
            <v>-2850000000</v>
          </cell>
          <cell r="P85">
            <v>-3950000000</v>
          </cell>
          <cell r="Q85">
            <v>-2750000000</v>
          </cell>
          <cell r="R85">
            <v>-5443969807</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row>
        <row r="86">
          <cell r="A86" t="str">
            <v>213110</v>
          </cell>
          <cell r="B86">
            <v>1906431.03</v>
          </cell>
          <cell r="C86">
            <v>1696415.63</v>
          </cell>
          <cell r="D86">
            <v>1266006.69</v>
          </cell>
          <cell r="E86">
            <v>1220245.67</v>
          </cell>
          <cell r="F86">
            <v>1040157.09</v>
          </cell>
          <cell r="G86">
            <v>901711.18</v>
          </cell>
          <cell r="H86">
            <v>613039.16</v>
          </cell>
          <cell r="I86">
            <v>988280.45</v>
          </cell>
          <cell r="J86">
            <v>802294.82</v>
          </cell>
          <cell r="K86">
            <v>568097.82999999996</v>
          </cell>
          <cell r="L86">
            <v>130719.14</v>
          </cell>
          <cell r="M86">
            <v>102043.62</v>
          </cell>
          <cell r="N86">
            <v>143671.18</v>
          </cell>
          <cell r="O86">
            <v>110826.84</v>
          </cell>
          <cell r="P86">
            <v>236327.3</v>
          </cell>
          <cell r="Q86">
            <v>143902.38</v>
          </cell>
          <cell r="R86">
            <v>135037.47</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row>
        <row r="87">
          <cell r="A87" t="str">
            <v>213120</v>
          </cell>
          <cell r="B87">
            <v>-1067582.3899999999</v>
          </cell>
          <cell r="C87">
            <v>-959075.1</v>
          </cell>
          <cell r="D87">
            <v>-659082.81000000006</v>
          </cell>
          <cell r="E87">
            <v>-757339.35</v>
          </cell>
          <cell r="F87">
            <v>-682547.18</v>
          </cell>
          <cell r="G87">
            <v>-636209.67000000004</v>
          </cell>
          <cell r="H87">
            <v>-485010.2</v>
          </cell>
          <cell r="I87">
            <v>-913480.34</v>
          </cell>
          <cell r="J87">
            <v>-692630.68</v>
          </cell>
          <cell r="K87">
            <v>-489905.19</v>
          </cell>
          <cell r="L87">
            <v>-68367.820000000007</v>
          </cell>
          <cell r="M87">
            <v>-51447.64</v>
          </cell>
          <cell r="N87">
            <v>-3975.17</v>
          </cell>
          <cell r="O87">
            <v>0</v>
          </cell>
          <cell r="P87">
            <v>-169830.14</v>
          </cell>
          <cell r="Q87">
            <v>-98252.01</v>
          </cell>
          <cell r="R87">
            <v>-104403.53</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row>
        <row r="88">
          <cell r="A88" t="str">
            <v>213130</v>
          </cell>
          <cell r="B88">
            <v>600247.65</v>
          </cell>
          <cell r="C88">
            <v>582700.48</v>
          </cell>
          <cell r="D88">
            <v>525619.99</v>
          </cell>
          <cell r="E88">
            <v>468433.18</v>
          </cell>
          <cell r="F88">
            <v>411146.48</v>
          </cell>
          <cell r="G88">
            <v>353776.66</v>
          </cell>
          <cell r="H88">
            <v>296321.71999999997</v>
          </cell>
          <cell r="I88">
            <v>238781.32</v>
          </cell>
          <cell r="J88">
            <v>198611.47</v>
          </cell>
          <cell r="K88">
            <v>123442.25</v>
          </cell>
          <cell r="L88">
            <v>76686.61</v>
          </cell>
          <cell r="M88">
            <v>38727.019999999997</v>
          </cell>
          <cell r="N88">
            <v>2682.98</v>
          </cell>
          <cell r="O88">
            <v>0</v>
          </cell>
          <cell r="P88">
            <v>0</v>
          </cell>
          <cell r="Q88">
            <v>0</v>
          </cell>
          <cell r="R88">
            <v>3209500.22</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row>
        <row r="89">
          <cell r="A89" t="str">
            <v>213501</v>
          </cell>
          <cell r="B89">
            <v>-258425027000</v>
          </cell>
          <cell r="C89">
            <v>-251782449000</v>
          </cell>
          <cell r="D89">
            <v>-251793215000</v>
          </cell>
          <cell r="E89">
            <v>-245972135000</v>
          </cell>
          <cell r="F89">
            <v>-261675471000</v>
          </cell>
          <cell r="G89">
            <v>-253403687000</v>
          </cell>
          <cell r="H89">
            <v>-256319403000</v>
          </cell>
          <cell r="I89">
            <v>-242504606000</v>
          </cell>
          <cell r="J89">
            <v>-241930756000</v>
          </cell>
          <cell r="K89">
            <v>-244463202000</v>
          </cell>
          <cell r="L89">
            <v>-250744316000</v>
          </cell>
          <cell r="M89">
            <v>-257215447000</v>
          </cell>
          <cell r="N89">
            <v>-291062562000</v>
          </cell>
          <cell r="O89">
            <v>-301508386000</v>
          </cell>
          <cell r="P89">
            <v>-315103327000</v>
          </cell>
          <cell r="Q89">
            <v>-308300498000</v>
          </cell>
          <cell r="R89">
            <v>-296996347000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row>
        <row r="90">
          <cell r="A90" t="str">
            <v>213610</v>
          </cell>
          <cell r="B90">
            <v>11921349.27</v>
          </cell>
          <cell r="C90">
            <v>12918596.460000001</v>
          </cell>
          <cell r="D90">
            <v>12510495.17</v>
          </cell>
          <cell r="E90">
            <v>12249607.220000001</v>
          </cell>
          <cell r="F90">
            <v>12651404.5</v>
          </cell>
          <cell r="G90">
            <v>12535495.27</v>
          </cell>
          <cell r="H90">
            <v>12478672.220000001</v>
          </cell>
          <cell r="I90">
            <v>12497442.210000001</v>
          </cell>
          <cell r="J90">
            <v>12235987.15</v>
          </cell>
          <cell r="K90">
            <v>11061289.279999999</v>
          </cell>
          <cell r="L90">
            <v>11200040.189999999</v>
          </cell>
          <cell r="M90">
            <v>11161856.83</v>
          </cell>
          <cell r="N90">
            <v>12535754.630000001</v>
          </cell>
          <cell r="O90">
            <v>12902455.140000001</v>
          </cell>
          <cell r="P90">
            <v>13471097.02</v>
          </cell>
          <cell r="Q90">
            <v>12819265.609999999</v>
          </cell>
          <cell r="R90">
            <v>12767455.32</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row>
        <row r="91">
          <cell r="A91" t="str">
            <v>213630</v>
          </cell>
          <cell r="B91">
            <v>1508416774.1700001</v>
          </cell>
          <cell r="C91">
            <v>1467744841.74</v>
          </cell>
          <cell r="D91">
            <v>1353626850.4300001</v>
          </cell>
          <cell r="E91">
            <v>1312502802.96</v>
          </cell>
          <cell r="F91">
            <v>1335515047.98</v>
          </cell>
          <cell r="G91">
            <v>1304606426.78</v>
          </cell>
          <cell r="H91">
            <v>1277195624.72</v>
          </cell>
          <cell r="I91">
            <v>1245496012.24</v>
          </cell>
          <cell r="J91">
            <v>1174646432.77</v>
          </cell>
          <cell r="K91">
            <v>1042043947.33</v>
          </cell>
          <cell r="L91">
            <v>1021464659.85</v>
          </cell>
          <cell r="M91">
            <v>935295234.03999996</v>
          </cell>
          <cell r="N91">
            <v>958300189.51999998</v>
          </cell>
          <cell r="O91">
            <v>923152374.23000002</v>
          </cell>
          <cell r="P91">
            <v>915534173.39999998</v>
          </cell>
          <cell r="Q91">
            <v>835595143.02999997</v>
          </cell>
          <cell r="R91">
            <v>804817262.59000003</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row>
        <row r="92">
          <cell r="A92" t="str">
            <v>213660</v>
          </cell>
          <cell r="B92">
            <v>-6892.75</v>
          </cell>
          <cell r="C92">
            <v>0</v>
          </cell>
          <cell r="D92">
            <v>0</v>
          </cell>
          <cell r="E92">
            <v>0</v>
          </cell>
          <cell r="F92">
            <v>0</v>
          </cell>
          <cell r="G92">
            <v>0</v>
          </cell>
          <cell r="H92">
            <v>0</v>
          </cell>
          <cell r="I92">
            <v>0</v>
          </cell>
          <cell r="J92">
            <v>-72844.06</v>
          </cell>
          <cell r="K92">
            <v>-36087.230000000003</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row>
        <row r="93">
          <cell r="A93" t="str">
            <v>213670</v>
          </cell>
          <cell r="B93">
            <v>55866.11</v>
          </cell>
          <cell r="C93">
            <v>30352.65</v>
          </cell>
          <cell r="D93">
            <v>4761.3999999999996</v>
          </cell>
          <cell r="E93">
            <v>0</v>
          </cell>
          <cell r="F93">
            <v>0</v>
          </cell>
          <cell r="G93">
            <v>287146.15000000002</v>
          </cell>
          <cell r="H93">
            <v>689259.07</v>
          </cell>
          <cell r="I93">
            <v>509273.99</v>
          </cell>
          <cell r="J93">
            <v>438109.48</v>
          </cell>
          <cell r="K93">
            <v>389824.78</v>
          </cell>
          <cell r="L93">
            <v>341355.49</v>
          </cell>
          <cell r="M93">
            <v>292701.08</v>
          </cell>
          <cell r="N93">
            <v>243861.04</v>
          </cell>
          <cell r="O93">
            <v>194834.82</v>
          </cell>
          <cell r="P93">
            <v>145621.9</v>
          </cell>
          <cell r="Q93">
            <v>96221.74</v>
          </cell>
          <cell r="R93">
            <v>46633.81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row>
        <row r="94">
          <cell r="A94" t="str">
            <v>213750</v>
          </cell>
        </row>
        <row r="95">
          <cell r="A95" t="str">
            <v>214001</v>
          </cell>
          <cell r="B95">
            <v>-22000000000</v>
          </cell>
          <cell r="C95">
            <v>-21600000000</v>
          </cell>
          <cell r="D95">
            <v>-26450000000</v>
          </cell>
          <cell r="E95">
            <v>-23450000000</v>
          </cell>
          <cell r="F95">
            <v>-29400000000</v>
          </cell>
          <cell r="G95">
            <v>-34400000000</v>
          </cell>
          <cell r="H95">
            <v>-34400000000</v>
          </cell>
          <cell r="I95">
            <v>-34400000000</v>
          </cell>
          <cell r="J95">
            <v>-34400000000</v>
          </cell>
          <cell r="K95">
            <v>-34400000000</v>
          </cell>
          <cell r="L95">
            <v>-30400000000</v>
          </cell>
          <cell r="M95">
            <v>-37400000000</v>
          </cell>
          <cell r="N95">
            <v>-37400000000</v>
          </cell>
          <cell r="O95">
            <v>-33800000000</v>
          </cell>
          <cell r="P95">
            <v>-39086380000</v>
          </cell>
          <cell r="Q95">
            <v>-44086380000</v>
          </cell>
          <cell r="R95">
            <v>-40136380000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row>
        <row r="96">
          <cell r="A96" t="str">
            <v>214010</v>
          </cell>
          <cell r="B96">
            <v>3216751.09</v>
          </cell>
          <cell r="C96">
            <v>3490831.26</v>
          </cell>
          <cell r="D96">
            <v>4474254.0199999996</v>
          </cell>
          <cell r="E96">
            <v>3861273.41</v>
          </cell>
          <cell r="F96">
            <v>5295930.37</v>
          </cell>
          <cell r="G96">
            <v>6173323.6600000001</v>
          </cell>
          <cell r="H96">
            <v>5364612.83</v>
          </cell>
          <cell r="I96">
            <v>4552062.95</v>
          </cell>
          <cell r="J96">
            <v>5364002.38</v>
          </cell>
          <cell r="K96">
            <v>4548324.71</v>
          </cell>
          <cell r="L96">
            <v>3788065.58</v>
          </cell>
          <cell r="M96">
            <v>5700786.1299999999</v>
          </cell>
          <cell r="N96">
            <v>4832310.3099999996</v>
          </cell>
          <cell r="O96">
            <v>3997400.9</v>
          </cell>
          <cell r="P96">
            <v>6716951.5599999996</v>
          </cell>
          <cell r="Q96">
            <v>7024575.9100000001</v>
          </cell>
          <cell r="R96">
            <v>7579775.4100000001</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row>
        <row r="97">
          <cell r="A97" t="str">
            <v>214020</v>
          </cell>
          <cell r="B97">
            <v>-229123.99</v>
          </cell>
          <cell r="C97">
            <v>-70313.070000000007</v>
          </cell>
          <cell r="D97">
            <v>-22407.51</v>
          </cell>
          <cell r="E97">
            <v>0</v>
          </cell>
          <cell r="F97">
            <v>-7999979.4199999999</v>
          </cell>
          <cell r="G97">
            <v>-7318597.0099999998</v>
          </cell>
          <cell r="H97">
            <v>-6634152.3300000001</v>
          </cell>
          <cell r="I97">
            <v>-5946631.6200000001</v>
          </cell>
          <cell r="J97">
            <v>-5256021.0599999996</v>
          </cell>
          <cell r="K97">
            <v>-4562306.75</v>
          </cell>
          <cell r="L97">
            <v>-3865474.71</v>
          </cell>
          <cell r="M97">
            <v>-3165510.97</v>
          </cell>
          <cell r="N97">
            <v>-2462401.4300000002</v>
          </cell>
          <cell r="O97">
            <v>-1756131.95</v>
          </cell>
          <cell r="P97">
            <v>-1046688.32</v>
          </cell>
          <cell r="Q97">
            <v>-334056.26</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row>
        <row r="98">
          <cell r="A98" t="str">
            <v>214030</v>
          </cell>
          <cell r="B98">
            <v>7448743.3799999999</v>
          </cell>
          <cell r="C98">
            <v>8854079.5099999998</v>
          </cell>
          <cell r="D98">
            <v>10850341.27</v>
          </cell>
          <cell r="E98">
            <v>9415266.4900000002</v>
          </cell>
          <cell r="F98">
            <v>10482547.630000001</v>
          </cell>
          <cell r="G98">
            <v>10841892.710000001</v>
          </cell>
          <cell r="H98">
            <v>9283193.6999999993</v>
          </cell>
          <cell r="I98">
            <v>7716996.3499999996</v>
          </cell>
          <cell r="J98">
            <v>8730222.6199999992</v>
          </cell>
          <cell r="K98">
            <v>7219505.7699999996</v>
          </cell>
          <cell r="L98">
            <v>5821919.9199999999</v>
          </cell>
          <cell r="M98">
            <v>8296338.7199999997</v>
          </cell>
          <cell r="N98">
            <v>6888991.9699999997</v>
          </cell>
          <cell r="O98">
            <v>5601030.8099999996</v>
          </cell>
          <cell r="P98">
            <v>11586093.369999999</v>
          </cell>
          <cell r="Q98">
            <v>10992947.27</v>
          </cell>
          <cell r="R98">
            <v>9552266.6300000008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row>
        <row r="99">
          <cell r="A99" t="str">
            <v>214050</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85562152.689999998</v>
          </cell>
          <cell r="Q99">
            <v>78266843.590000004</v>
          </cell>
          <cell r="R99">
            <v>70931890.129999995</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row>
        <row r="100">
          <cell r="A100" t="str">
            <v>214060</v>
          </cell>
          <cell r="B100">
            <v>-1561612</v>
          </cell>
          <cell r="C100">
            <v>-927153.03</v>
          </cell>
          <cell r="D100">
            <v>-324507.90999999997</v>
          </cell>
          <cell r="E100">
            <v>-39804.839999999997</v>
          </cell>
          <cell r="F100">
            <v>-2687779.69</v>
          </cell>
          <cell r="G100">
            <v>-3124489.87</v>
          </cell>
          <cell r="H100">
            <v>-2835390.48</v>
          </cell>
          <cell r="I100">
            <v>-2544965.41</v>
          </cell>
          <cell r="J100">
            <v>-2253208.5699999998</v>
          </cell>
          <cell r="K100">
            <v>-1960113.81</v>
          </cell>
          <cell r="L100">
            <v>-1665674.99</v>
          </cell>
          <cell r="M100">
            <v>-4549339.92</v>
          </cell>
          <cell r="N100">
            <v>-3984827.88</v>
          </cell>
          <cell r="O100">
            <v>-3418142.21</v>
          </cell>
          <cell r="P100">
            <v>-6339915.9500000002</v>
          </cell>
          <cell r="Q100">
            <v>-5471954.8600000003</v>
          </cell>
          <cell r="R100">
            <v>-4726831.25</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row>
        <row r="101">
          <cell r="A101" t="str">
            <v>214070</v>
          </cell>
          <cell r="B101">
            <v>4510003.41</v>
          </cell>
          <cell r="C101">
            <v>15989576.310000001</v>
          </cell>
          <cell r="D101">
            <v>15585007.289999999</v>
          </cell>
          <cell r="E101">
            <v>13731430.439999999</v>
          </cell>
          <cell r="F101">
            <v>17286216.350000001</v>
          </cell>
          <cell r="G101">
            <v>15285629.550000001</v>
          </cell>
          <cell r="H101">
            <v>13275620.130000001</v>
          </cell>
          <cell r="I101">
            <v>11256143.57</v>
          </cell>
          <cell r="J101">
            <v>26312129.59</v>
          </cell>
          <cell r="K101">
            <v>22948676</v>
          </cell>
          <cell r="L101">
            <v>19713544.289999999</v>
          </cell>
          <cell r="M101">
            <v>22565525.780000001</v>
          </cell>
          <cell r="N101">
            <v>18917933.289999999</v>
          </cell>
          <cell r="O101">
            <v>15836745.619999999</v>
          </cell>
          <cell r="P101">
            <v>16591332.029999999</v>
          </cell>
          <cell r="Q101">
            <v>30354544.59</v>
          </cell>
          <cell r="R101">
            <v>39617712.710000001</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row>
        <row r="102">
          <cell r="A102" t="str">
            <v>214101</v>
          </cell>
          <cell r="B102">
            <v>-252344191000</v>
          </cell>
          <cell r="C102">
            <v>-254744191000</v>
          </cell>
          <cell r="D102">
            <v>-256894191000</v>
          </cell>
          <cell r="E102">
            <v>-267388191000</v>
          </cell>
          <cell r="F102">
            <v>-261388191000</v>
          </cell>
          <cell r="G102">
            <v>-259709191000</v>
          </cell>
          <cell r="H102">
            <v>-267123191000</v>
          </cell>
          <cell r="I102">
            <v>-275873191000</v>
          </cell>
          <cell r="J102">
            <v>-275373191000</v>
          </cell>
          <cell r="K102">
            <v>-280527191000</v>
          </cell>
          <cell r="L102">
            <v>-288277191000</v>
          </cell>
          <cell r="M102">
            <v>-285277191000</v>
          </cell>
          <cell r="N102">
            <v>-292268191000</v>
          </cell>
          <cell r="O102">
            <v>-298268191000</v>
          </cell>
          <cell r="P102">
            <v>-294131811000</v>
          </cell>
          <cell r="Q102">
            <v>-293545811000</v>
          </cell>
          <cell r="R102">
            <v>-297045811000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row>
        <row r="103">
          <cell r="A103" t="str">
            <v>214110</v>
          </cell>
          <cell r="B103">
            <v>275689421.47000003</v>
          </cell>
          <cell r="C103">
            <v>278762151.06999999</v>
          </cell>
          <cell r="D103">
            <v>279286264.98000002</v>
          </cell>
          <cell r="E103">
            <v>290658874.11000001</v>
          </cell>
          <cell r="F103">
            <v>287434275.52999997</v>
          </cell>
          <cell r="G103">
            <v>287145726.35000002</v>
          </cell>
          <cell r="H103">
            <v>288545496.01999998</v>
          </cell>
          <cell r="I103">
            <v>298957103.20999998</v>
          </cell>
          <cell r="J103">
            <v>297008537.88</v>
          </cell>
          <cell r="K103">
            <v>299556062.11000001</v>
          </cell>
          <cell r="L103">
            <v>301936969.79000002</v>
          </cell>
          <cell r="M103">
            <v>302559863.13999999</v>
          </cell>
          <cell r="N103">
            <v>302671781.63999999</v>
          </cell>
          <cell r="O103">
            <v>303474881.01999998</v>
          </cell>
          <cell r="P103">
            <v>301117712.83999997</v>
          </cell>
          <cell r="Q103">
            <v>301217513.68000001</v>
          </cell>
          <cell r="R103">
            <v>305106843.31</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row>
        <row r="104">
          <cell r="A104" t="str">
            <v>214120</v>
          </cell>
          <cell r="B104">
            <v>-790649330.38999999</v>
          </cell>
          <cell r="C104">
            <v>-813097504.79999995</v>
          </cell>
          <cell r="D104">
            <v>-804863578.91999996</v>
          </cell>
          <cell r="E104">
            <v>-796150099.28999996</v>
          </cell>
          <cell r="F104">
            <v>-785738627.32000005</v>
          </cell>
          <cell r="G104">
            <v>-832029537.62</v>
          </cell>
          <cell r="H104">
            <v>-878496315.48000002</v>
          </cell>
          <cell r="I104">
            <v>-885383011.63999999</v>
          </cell>
          <cell r="J104">
            <v>-918691649.30999994</v>
          </cell>
          <cell r="K104">
            <v>-951768173.59000003</v>
          </cell>
          <cell r="L104">
            <v>-964447651.73000002</v>
          </cell>
          <cell r="M104">
            <v>-979872467.24000001</v>
          </cell>
          <cell r="N104">
            <v>-967989923.88999999</v>
          </cell>
          <cell r="O104">
            <v>-956023461.55999994</v>
          </cell>
          <cell r="P104">
            <v>-944035909.63</v>
          </cell>
          <cell r="Q104">
            <v>-935239240.80999994</v>
          </cell>
          <cell r="R104">
            <v>-926259288</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row>
        <row r="105">
          <cell r="A105" t="str">
            <v>214130</v>
          </cell>
          <cell r="B105">
            <v>967157382.47000003</v>
          </cell>
          <cell r="C105">
            <v>966099683.67999995</v>
          </cell>
          <cell r="D105">
            <v>966782688.63999999</v>
          </cell>
          <cell r="E105">
            <v>1002436141.4299999</v>
          </cell>
          <cell r="F105">
            <v>970264228.45000005</v>
          </cell>
          <cell r="G105">
            <v>974932728.49000001</v>
          </cell>
          <cell r="H105">
            <v>968047044.42999995</v>
          </cell>
          <cell r="I105">
            <v>966431058.22000003</v>
          </cell>
          <cell r="J105">
            <v>996425746.19000006</v>
          </cell>
          <cell r="K105">
            <v>1042529490.89</v>
          </cell>
          <cell r="L105">
            <v>1030785761.9400001</v>
          </cell>
          <cell r="M105">
            <v>1023751907.33</v>
          </cell>
          <cell r="N105">
            <v>1042436799.46</v>
          </cell>
          <cell r="O105">
            <v>1037042494.78</v>
          </cell>
          <cell r="P105">
            <v>1023869515.1900001</v>
          </cell>
          <cell r="Q105">
            <v>1042800757.24</v>
          </cell>
          <cell r="R105">
            <v>1042592279.3200001</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row>
        <row r="106">
          <cell r="A106" t="str">
            <v>214140</v>
          </cell>
          <cell r="B106">
            <v>-354960145.23000002</v>
          </cell>
          <cell r="C106">
            <v>-354552574.07999998</v>
          </cell>
          <cell r="D106">
            <v>-354142965.5</v>
          </cell>
          <cell r="E106">
            <v>-353731309.33999997</v>
          </cell>
          <cell r="F106">
            <v>-353317595.33999997</v>
          </cell>
          <cell r="G106">
            <v>-352901813.24000001</v>
          </cell>
          <cell r="H106">
            <v>-352483952.70999998</v>
          </cell>
          <cell r="I106">
            <v>-352064003.37</v>
          </cell>
          <cell r="J106">
            <v>-351641954.72000003</v>
          </cell>
          <cell r="K106">
            <v>-351217796.29000002</v>
          </cell>
          <cell r="L106">
            <v>-350791517.54000002</v>
          </cell>
          <cell r="M106">
            <v>-350363107.88999999</v>
          </cell>
          <cell r="N106">
            <v>-349932556.68000001</v>
          </cell>
          <cell r="O106">
            <v>-349499853.19999999</v>
          </cell>
          <cell r="P106">
            <v>-349064986.67000002</v>
          </cell>
          <cell r="Q106">
            <v>-348627946.29000002</v>
          </cell>
          <cell r="R106">
            <v>-348188721.19999999</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row>
        <row r="107">
          <cell r="A107" t="str">
            <v>214150</v>
          </cell>
          <cell r="B107">
            <v>399996077.16000003</v>
          </cell>
          <cell r="C107">
            <v>392728172.88</v>
          </cell>
          <cell r="D107">
            <v>385420900.52999997</v>
          </cell>
          <cell r="E107">
            <v>378074046.81999999</v>
          </cell>
          <cell r="F107">
            <v>370687397.30000001</v>
          </cell>
          <cell r="G107">
            <v>363260736.38</v>
          </cell>
          <cell r="H107">
            <v>355793847.26999998</v>
          </cell>
          <cell r="I107">
            <v>348286512</v>
          </cell>
          <cell r="J107">
            <v>340738511.44999999</v>
          </cell>
          <cell r="K107">
            <v>333149625.25999999</v>
          </cell>
          <cell r="L107">
            <v>325519631.94999999</v>
          </cell>
          <cell r="M107">
            <v>317848308.77999997</v>
          </cell>
          <cell r="N107">
            <v>310135431.86000001</v>
          </cell>
          <cell r="O107">
            <v>302380775.99000001</v>
          </cell>
          <cell r="P107">
            <v>209021962.16999999</v>
          </cell>
          <cell r="Q107">
            <v>208478377.27000001</v>
          </cell>
          <cell r="R107">
            <v>207931975.06</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row>
        <row r="108">
          <cell r="A108" t="str">
            <v>214160</v>
          </cell>
          <cell r="B108">
            <v>-424890741.56999999</v>
          </cell>
          <cell r="C108">
            <v>-430456813.75999999</v>
          </cell>
          <cell r="D108">
            <v>-425089813.01999998</v>
          </cell>
          <cell r="E108">
            <v>-486436340.88</v>
          </cell>
          <cell r="F108">
            <v>-474625316.19999999</v>
          </cell>
          <cell r="G108">
            <v>-473473419.81999999</v>
          </cell>
          <cell r="H108">
            <v>-461873359.41000003</v>
          </cell>
          <cell r="I108">
            <v>-459306207.69</v>
          </cell>
          <cell r="J108">
            <v>-453614790.20999998</v>
          </cell>
          <cell r="K108">
            <v>-432968477.50999999</v>
          </cell>
          <cell r="L108">
            <v>-427155623.51999998</v>
          </cell>
          <cell r="M108">
            <v>-418137148.49000001</v>
          </cell>
          <cell r="N108">
            <v>-403409821.18000001</v>
          </cell>
          <cell r="O108">
            <v>-397845610.18000001</v>
          </cell>
          <cell r="P108">
            <v>-388762413.43000001</v>
          </cell>
          <cell r="Q108">
            <v>-376901613.77999997</v>
          </cell>
          <cell r="R108">
            <v>-371563360.81999999</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row>
        <row r="109">
          <cell r="A109" t="str">
            <v>214170</v>
          </cell>
          <cell r="B109">
            <v>823512579.63999999</v>
          </cell>
          <cell r="C109">
            <v>800325144.36000001</v>
          </cell>
          <cell r="D109">
            <v>788300099.45000005</v>
          </cell>
          <cell r="E109">
            <v>766085451.35000002</v>
          </cell>
          <cell r="F109">
            <v>778779972.52999997</v>
          </cell>
          <cell r="G109">
            <v>758561881.40999997</v>
          </cell>
          <cell r="H109">
            <v>754138750.59000003</v>
          </cell>
          <cell r="I109">
            <v>784265303.30999994</v>
          </cell>
          <cell r="J109">
            <v>754606751.72000003</v>
          </cell>
          <cell r="K109">
            <v>742149507.02999997</v>
          </cell>
          <cell r="L109">
            <v>851485709.49000001</v>
          </cell>
          <cell r="M109">
            <v>831582416.99000001</v>
          </cell>
          <cell r="N109">
            <v>905266889.02999997</v>
          </cell>
          <cell r="O109">
            <v>897211252.39999998</v>
          </cell>
          <cell r="P109">
            <v>878764085.76999998</v>
          </cell>
          <cell r="Q109">
            <v>853570069.70000005</v>
          </cell>
          <cell r="R109">
            <v>839726239.64999998</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row>
        <row r="110">
          <cell r="A110" t="str">
            <v>214601</v>
          </cell>
          <cell r="B110">
            <v>0</v>
          </cell>
          <cell r="C110">
            <v>-90000000</v>
          </cell>
          <cell r="D110">
            <v>-90000000</v>
          </cell>
          <cell r="E110">
            <v>0</v>
          </cell>
          <cell r="F110">
            <v>-255000000</v>
          </cell>
          <cell r="G110">
            <v>-205602000</v>
          </cell>
          <cell r="H110">
            <v>-284967000</v>
          </cell>
          <cell r="I110">
            <v>-347640000</v>
          </cell>
          <cell r="J110">
            <v>-233245000</v>
          </cell>
          <cell r="K110">
            <v>-284284000</v>
          </cell>
          <cell r="L110">
            <v>-148375000</v>
          </cell>
          <cell r="M110">
            <v>-214975000</v>
          </cell>
          <cell r="N110">
            <v>-73427000</v>
          </cell>
          <cell r="O110">
            <v>-413332000</v>
          </cell>
          <cell r="P110">
            <v>-505325000</v>
          </cell>
          <cell r="Q110">
            <v>-186257000</v>
          </cell>
          <cell r="R110">
            <v>-253641000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row>
        <row r="111">
          <cell r="A111" t="str">
            <v>214610</v>
          </cell>
          <cell r="B111">
            <v>0</v>
          </cell>
          <cell r="C111">
            <v>421713.76</v>
          </cell>
          <cell r="D111">
            <v>337297.32</v>
          </cell>
          <cell r="E111">
            <v>0</v>
          </cell>
          <cell r="F111">
            <v>1521226.8</v>
          </cell>
          <cell r="G111">
            <v>1188518.3999999999</v>
          </cell>
          <cell r="H111">
            <v>2166297.5299999998</v>
          </cell>
          <cell r="I111">
            <v>2817204.56</v>
          </cell>
          <cell r="J111">
            <v>2425445.0299999998</v>
          </cell>
          <cell r="K111">
            <v>2468282.11</v>
          </cell>
          <cell r="L111">
            <v>570483.44999999995</v>
          </cell>
          <cell r="M111">
            <v>0</v>
          </cell>
          <cell r="N111">
            <v>0</v>
          </cell>
          <cell r="O111">
            <v>165925.18</v>
          </cell>
          <cell r="P111">
            <v>990868.51</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row>
        <row r="112">
          <cell r="A112" t="str">
            <v>214620</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row>
        <row r="113">
          <cell r="A113" t="str">
            <v>214630</v>
          </cell>
          <cell r="B113">
            <v>0</v>
          </cell>
          <cell r="C113">
            <v>0</v>
          </cell>
          <cell r="D113">
            <v>0</v>
          </cell>
          <cell r="E113">
            <v>0</v>
          </cell>
          <cell r="F113">
            <v>208056.35</v>
          </cell>
          <cell r="G113">
            <v>0</v>
          </cell>
          <cell r="H113">
            <v>204670.83</v>
          </cell>
          <cell r="I113">
            <v>204818.8</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row>
        <row r="114">
          <cell r="A114" t="str">
            <v>214660</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row>
        <row r="115">
          <cell r="A115" t="str">
            <v>214670</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row>
        <row r="116">
          <cell r="A116" t="str">
            <v>214701</v>
          </cell>
          <cell r="B116">
            <v>-7159956000</v>
          </cell>
          <cell r="C116">
            <v>-7315387000</v>
          </cell>
          <cell r="D116">
            <v>-7930327000</v>
          </cell>
          <cell r="E116">
            <v>-8724806000</v>
          </cell>
          <cell r="F116">
            <v>-8761726000</v>
          </cell>
          <cell r="G116">
            <v>-9206124000</v>
          </cell>
          <cell r="H116">
            <v>-9237251000</v>
          </cell>
          <cell r="I116">
            <v>-9086803000</v>
          </cell>
          <cell r="J116">
            <v>-9765115000</v>
          </cell>
          <cell r="K116">
            <v>-10124854000</v>
          </cell>
          <cell r="L116">
            <v>-10185717000</v>
          </cell>
          <cell r="M116">
            <v>-10304380000</v>
          </cell>
          <cell r="N116">
            <v>-10653010000</v>
          </cell>
          <cell r="O116">
            <v>-10620297000</v>
          </cell>
          <cell r="P116">
            <v>-10256839000</v>
          </cell>
          <cell r="Q116">
            <v>-10838331000</v>
          </cell>
          <cell r="R116">
            <v>-11439945000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row>
        <row r="117">
          <cell r="A117" t="str">
            <v>214710</v>
          </cell>
          <cell r="B117">
            <v>67219055.439999998</v>
          </cell>
          <cell r="C117">
            <v>68345771.319999993</v>
          </cell>
          <cell r="D117">
            <v>74789630.030000001</v>
          </cell>
          <cell r="E117">
            <v>82568416.760000005</v>
          </cell>
          <cell r="F117">
            <v>84140635.989999995</v>
          </cell>
          <cell r="G117">
            <v>91067886.040000007</v>
          </cell>
          <cell r="H117">
            <v>93595942.450000003</v>
          </cell>
          <cell r="I117">
            <v>93703909.290000007</v>
          </cell>
          <cell r="J117">
            <v>104067331.48999999</v>
          </cell>
          <cell r="K117">
            <v>108331934.59999999</v>
          </cell>
          <cell r="L117">
            <v>100439517.98</v>
          </cell>
          <cell r="M117">
            <v>97981323.170000002</v>
          </cell>
          <cell r="N117">
            <v>99072786.079999998</v>
          </cell>
          <cell r="O117">
            <v>101877601.31</v>
          </cell>
          <cell r="P117">
            <v>100764990.11</v>
          </cell>
          <cell r="Q117">
            <v>109598820.58</v>
          </cell>
          <cell r="R117">
            <v>119850036.98999999</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row>
        <row r="118">
          <cell r="A118" t="str">
            <v>214720</v>
          </cell>
          <cell r="B118">
            <v>-6837348.3799999999</v>
          </cell>
          <cell r="C118">
            <v>-6748803.5099999998</v>
          </cell>
          <cell r="D118">
            <v>-6659492.4900000002</v>
          </cell>
          <cell r="E118">
            <v>-6569870.3099999996</v>
          </cell>
          <cell r="F118">
            <v>-6480171.8300000001</v>
          </cell>
          <cell r="G118">
            <v>-6133952.6100000003</v>
          </cell>
          <cell r="H118">
            <v>-4765946.0999999996</v>
          </cell>
          <cell r="I118">
            <v>-3911877.21</v>
          </cell>
          <cell r="J118">
            <v>-778655.77</v>
          </cell>
          <cell r="K118">
            <v>-1937534.27</v>
          </cell>
          <cell r="L118">
            <v>-1654947.22</v>
          </cell>
          <cell r="M118">
            <v>-2267323.88</v>
          </cell>
          <cell r="N118">
            <v>-2677547.52</v>
          </cell>
          <cell r="O118">
            <v>-2890599.36</v>
          </cell>
          <cell r="P118">
            <v>-1591015.62</v>
          </cell>
          <cell r="Q118">
            <v>-2398233.69</v>
          </cell>
          <cell r="R118">
            <v>-5254625.6399999997</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row>
        <row r="119">
          <cell r="A119" t="str">
            <v>214730</v>
          </cell>
          <cell r="B119">
            <v>1753419.47</v>
          </cell>
          <cell r="C119">
            <v>1725123.14</v>
          </cell>
          <cell r="D119">
            <v>1696673.4</v>
          </cell>
          <cell r="E119">
            <v>1668070.71</v>
          </cell>
          <cell r="F119">
            <v>1431256.56</v>
          </cell>
          <cell r="G119">
            <v>1728833.71</v>
          </cell>
          <cell r="H119">
            <v>1074968.3799999999</v>
          </cell>
          <cell r="I119">
            <v>503749.29</v>
          </cell>
          <cell r="J119">
            <v>496593.23</v>
          </cell>
          <cell r="K119">
            <v>1238841.74</v>
          </cell>
          <cell r="L119">
            <v>1187416.43</v>
          </cell>
          <cell r="M119">
            <v>1135788.26</v>
          </cell>
          <cell r="N119">
            <v>1083956.43</v>
          </cell>
          <cell r="O119">
            <v>1031920.12</v>
          </cell>
          <cell r="P119">
            <v>979678.53</v>
          </cell>
          <cell r="Q119">
            <v>927230.85</v>
          </cell>
          <cell r="R119">
            <v>874576.28</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row>
        <row r="120">
          <cell r="A120" t="str">
            <v>214760</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row>
        <row r="121">
          <cell r="A121" t="str">
            <v>214770</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row>
        <row r="122">
          <cell r="A122" t="str">
            <v>214801</v>
          </cell>
          <cell r="B122">
            <v>-34417064063.07</v>
          </cell>
          <cell r="C122">
            <v>-42977293740.07</v>
          </cell>
          <cell r="D122">
            <v>-46930036294.139999</v>
          </cell>
          <cell r="E122">
            <v>-45596491294.139999</v>
          </cell>
          <cell r="F122">
            <v>-46978971294.139999</v>
          </cell>
          <cell r="G122">
            <v>-48858867294.139999</v>
          </cell>
          <cell r="H122">
            <v>-49583939968.120003</v>
          </cell>
          <cell r="I122">
            <v>-49629620968.120003</v>
          </cell>
          <cell r="J122">
            <v>-51333646848.639999</v>
          </cell>
          <cell r="K122">
            <v>-54573231848.639999</v>
          </cell>
          <cell r="L122">
            <v>-50052340848.639999</v>
          </cell>
          <cell r="M122">
            <v>-44842435848.639999</v>
          </cell>
          <cell r="N122">
            <v>-41684917553.639999</v>
          </cell>
          <cell r="O122">
            <v>-43342592876.639999</v>
          </cell>
          <cell r="P122">
            <v>-37038597419.290001</v>
          </cell>
          <cell r="Q122">
            <v>-32926662419.290001</v>
          </cell>
          <cell r="R122">
            <v>-44002277419.290001</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row>
        <row r="123">
          <cell r="A123" t="str">
            <v>214810</v>
          </cell>
          <cell r="B123">
            <v>3471148.55</v>
          </cell>
          <cell r="C123">
            <v>6214167.4900000002</v>
          </cell>
          <cell r="D123">
            <v>7342638.8799999999</v>
          </cell>
          <cell r="E123">
            <v>3479303.56</v>
          </cell>
          <cell r="F123">
            <v>5387972.6200000001</v>
          </cell>
          <cell r="G123">
            <v>4426402.18</v>
          </cell>
          <cell r="H123">
            <v>4079499.2</v>
          </cell>
          <cell r="I123">
            <v>4432518.1500000004</v>
          </cell>
          <cell r="J123">
            <v>3230747.71</v>
          </cell>
          <cell r="K123">
            <v>6341189.75</v>
          </cell>
          <cell r="L123">
            <v>6266765.4199999999</v>
          </cell>
          <cell r="M123">
            <v>1415529.65</v>
          </cell>
          <cell r="N123">
            <v>3800713.6</v>
          </cell>
          <cell r="O123">
            <v>3558053.01</v>
          </cell>
          <cell r="P123">
            <v>4282197.32</v>
          </cell>
          <cell r="Q123">
            <v>3022253.85</v>
          </cell>
          <cell r="R123">
            <v>2693334.88</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row>
        <row r="124">
          <cell r="A124" t="str">
            <v>214820</v>
          </cell>
          <cell r="B124">
            <v>-101910.48</v>
          </cell>
          <cell r="C124">
            <v>-847719.98</v>
          </cell>
          <cell r="D124">
            <v>-762483</v>
          </cell>
          <cell r="E124">
            <v>-686658.41</v>
          </cell>
          <cell r="F124">
            <v>-610470.06999999995</v>
          </cell>
          <cell r="G124">
            <v>-549130.93999999994</v>
          </cell>
          <cell r="H124">
            <v>-470490.72</v>
          </cell>
          <cell r="I124">
            <v>-379725.37</v>
          </cell>
          <cell r="J124">
            <v>-350558.92</v>
          </cell>
          <cell r="K124">
            <v>-525366.65</v>
          </cell>
          <cell r="L124">
            <v>-411228.15</v>
          </cell>
          <cell r="M124">
            <v>-158506.31</v>
          </cell>
          <cell r="N124">
            <v>-170290.26</v>
          </cell>
          <cell r="O124">
            <v>-185627.53</v>
          </cell>
          <cell r="P124">
            <v>-128974.1</v>
          </cell>
          <cell r="Q124">
            <v>-53768.83</v>
          </cell>
          <cell r="R124">
            <v>-312367.28000000003</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row>
        <row r="125">
          <cell r="A125" t="str">
            <v>214830</v>
          </cell>
          <cell r="B125">
            <v>79806.179999999993</v>
          </cell>
          <cell r="C125">
            <v>385342.27</v>
          </cell>
          <cell r="D125">
            <v>863981.07</v>
          </cell>
          <cell r="E125">
            <v>162099.31</v>
          </cell>
          <cell r="F125">
            <v>2253901.91</v>
          </cell>
          <cell r="G125">
            <v>308585.53000000003</v>
          </cell>
          <cell r="H125">
            <v>89610.34</v>
          </cell>
          <cell r="I125">
            <v>96784.85</v>
          </cell>
          <cell r="J125">
            <v>72520.800000000003</v>
          </cell>
          <cell r="K125">
            <v>177515.24</v>
          </cell>
          <cell r="L125">
            <v>1256714.77</v>
          </cell>
          <cell r="M125">
            <v>51617.57</v>
          </cell>
          <cell r="N125">
            <v>250533.34</v>
          </cell>
          <cell r="O125">
            <v>275080.08</v>
          </cell>
          <cell r="P125">
            <v>202837.74</v>
          </cell>
          <cell r="Q125">
            <v>180320.76</v>
          </cell>
          <cell r="R125">
            <v>196125.94</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row>
        <row r="126">
          <cell r="A126" t="str">
            <v>214850</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row>
        <row r="127">
          <cell r="A127" t="str">
            <v>214860</v>
          </cell>
          <cell r="B127">
            <v>-665743.54</v>
          </cell>
          <cell r="C127">
            <v>-414534.49</v>
          </cell>
          <cell r="D127">
            <v>-425294.38</v>
          </cell>
          <cell r="E127">
            <v>-223043.83</v>
          </cell>
          <cell r="F127">
            <v>-310975.05</v>
          </cell>
          <cell r="G127">
            <v>-383558.07</v>
          </cell>
          <cell r="H127">
            <v>-49139.34</v>
          </cell>
          <cell r="I127">
            <v>-27550.04</v>
          </cell>
          <cell r="J127">
            <v>-17244.75</v>
          </cell>
          <cell r="K127">
            <v>-9136.59</v>
          </cell>
          <cell r="L127">
            <v>-2485.1</v>
          </cell>
          <cell r="M127">
            <v>-1660.96</v>
          </cell>
          <cell r="N127">
            <v>-424876.27</v>
          </cell>
          <cell r="O127">
            <v>-387431.27</v>
          </cell>
          <cell r="P127">
            <v>-350644.38</v>
          </cell>
          <cell r="Q127">
            <v>-313682.21999999997</v>
          </cell>
          <cell r="R127">
            <v>-990253.01</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row>
        <row r="128">
          <cell r="A128" t="str">
            <v>214870</v>
          </cell>
          <cell r="B128">
            <v>1529674.35</v>
          </cell>
          <cell r="C128">
            <v>2642946.9500000002</v>
          </cell>
          <cell r="D128">
            <v>2271028.44</v>
          </cell>
          <cell r="E128">
            <v>1953163.61</v>
          </cell>
          <cell r="F128">
            <v>1663277.79</v>
          </cell>
          <cell r="G128">
            <v>1406732.75</v>
          </cell>
          <cell r="H128">
            <v>1225096.7</v>
          </cell>
          <cell r="I128">
            <v>990077.8</v>
          </cell>
          <cell r="J128">
            <v>796064.19</v>
          </cell>
          <cell r="K128">
            <v>613462.81999999995</v>
          </cell>
          <cell r="L128">
            <v>1137232.05</v>
          </cell>
          <cell r="M128">
            <v>919885.39</v>
          </cell>
          <cell r="N128">
            <v>721269.63</v>
          </cell>
          <cell r="O128">
            <v>609397.22</v>
          </cell>
          <cell r="P128">
            <v>534344.84</v>
          </cell>
          <cell r="Q128">
            <v>458934.77</v>
          </cell>
          <cell r="R128">
            <v>383165.31</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row>
        <row r="129">
          <cell r="A129" t="str">
            <v>214901</v>
          </cell>
          <cell r="B129">
            <v>-157070152748.57001</v>
          </cell>
          <cell r="C129">
            <v>-151633283071.57001</v>
          </cell>
          <cell r="D129">
            <v>-146832817892.20999</v>
          </cell>
          <cell r="E129">
            <v>-150599384892.20999</v>
          </cell>
          <cell r="F129">
            <v>-148372846430.67001</v>
          </cell>
          <cell r="G129">
            <v>-151406950430.67001</v>
          </cell>
          <cell r="H129">
            <v>-147721115251.67001</v>
          </cell>
          <cell r="I129">
            <v>-150884015251.67001</v>
          </cell>
          <cell r="J129">
            <v>-153544512356.39001</v>
          </cell>
          <cell r="K129">
            <v>-152197859356.39001</v>
          </cell>
          <cell r="L129">
            <v>-150319980356.39001</v>
          </cell>
          <cell r="M129">
            <v>-155370980356.39001</v>
          </cell>
          <cell r="N129">
            <v>-153217614733.39001</v>
          </cell>
          <cell r="O129">
            <v>-149412383733.39001</v>
          </cell>
          <cell r="P129">
            <v>-149283141011.38</v>
          </cell>
          <cell r="Q129">
            <v>-160767220011.38</v>
          </cell>
          <cell r="R129">
            <v>-156893805011.38</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row>
        <row r="130">
          <cell r="A130" t="str">
            <v>214910</v>
          </cell>
          <cell r="B130">
            <v>172504517.44999999</v>
          </cell>
          <cell r="C130">
            <v>169715083.91</v>
          </cell>
          <cell r="D130">
            <v>172215938.47999999</v>
          </cell>
          <cell r="E130">
            <v>181865147.75</v>
          </cell>
          <cell r="F130">
            <v>182158254.72</v>
          </cell>
          <cell r="G130">
            <v>189699903.47999999</v>
          </cell>
          <cell r="H130">
            <v>187726311.47</v>
          </cell>
          <cell r="I130">
            <v>187642140.28</v>
          </cell>
          <cell r="J130">
            <v>190328761.78999999</v>
          </cell>
          <cell r="K130">
            <v>190151540.31</v>
          </cell>
          <cell r="L130">
            <v>167711000.61000001</v>
          </cell>
          <cell r="M130">
            <v>164952427.72</v>
          </cell>
          <cell r="N130">
            <v>161229228.77000001</v>
          </cell>
          <cell r="O130">
            <v>157402946.84</v>
          </cell>
          <cell r="P130">
            <v>158711778.25999999</v>
          </cell>
          <cell r="Q130">
            <v>156009709.99000001</v>
          </cell>
          <cell r="R130">
            <v>154934646.94999999</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row>
        <row r="131">
          <cell r="A131" t="str">
            <v>214920</v>
          </cell>
          <cell r="B131">
            <v>-54271164.549999997</v>
          </cell>
          <cell r="C131">
            <v>-50997614.130000003</v>
          </cell>
          <cell r="D131">
            <v>-48513388.450000003</v>
          </cell>
          <cell r="E131">
            <v>-47740819.890000001</v>
          </cell>
          <cell r="F131">
            <v>-48991250.409999996</v>
          </cell>
          <cell r="G131">
            <v>-47060268.210000001</v>
          </cell>
          <cell r="H131">
            <v>-45333131.090000004</v>
          </cell>
          <cell r="I131">
            <v>-46759167.789999999</v>
          </cell>
          <cell r="J131">
            <v>-45798014.780000001</v>
          </cell>
          <cell r="K131">
            <v>-52455604.939999998</v>
          </cell>
          <cell r="L131">
            <v>-50537726.68</v>
          </cell>
          <cell r="M131">
            <v>-47681493.840000004</v>
          </cell>
          <cell r="N131">
            <v>-47763156.640000001</v>
          </cell>
          <cell r="O131">
            <v>-44176826.259999998</v>
          </cell>
          <cell r="P131">
            <v>-41250770.939999998</v>
          </cell>
          <cell r="Q131">
            <v>-41911375.899999999</v>
          </cell>
          <cell r="R131">
            <v>-41123459.969999999</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row>
        <row r="132">
          <cell r="A132" t="str">
            <v>214930</v>
          </cell>
          <cell r="B132">
            <v>85183906.060000002</v>
          </cell>
          <cell r="C132">
            <v>84106962.019999996</v>
          </cell>
          <cell r="D132">
            <v>98909873.189999998</v>
          </cell>
          <cell r="E132">
            <v>102099167.06999999</v>
          </cell>
          <cell r="F132">
            <v>99596496.519999996</v>
          </cell>
          <cell r="G132">
            <v>103954599.62</v>
          </cell>
          <cell r="H132">
            <v>105085543.36</v>
          </cell>
          <cell r="I132">
            <v>103271943.27</v>
          </cell>
          <cell r="J132">
            <v>102404544.43000001</v>
          </cell>
          <cell r="K132">
            <v>101403511.91</v>
          </cell>
          <cell r="L132">
            <v>94293567.269999996</v>
          </cell>
          <cell r="M132">
            <v>90115005.930000007</v>
          </cell>
          <cell r="N132">
            <v>86140626.819999993</v>
          </cell>
          <cell r="O132">
            <v>82545155.780000001</v>
          </cell>
          <cell r="P132">
            <v>81409757.599999994</v>
          </cell>
          <cell r="Q132">
            <v>79641138.709999993</v>
          </cell>
          <cell r="R132">
            <v>83055079.840000004</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row>
        <row r="133">
          <cell r="A133" t="str">
            <v>214950</v>
          </cell>
          <cell r="B133">
            <v>112954428.31</v>
          </cell>
          <cell r="C133">
            <v>112865796.84999999</v>
          </cell>
          <cell r="D133">
            <v>112776998.26000001</v>
          </cell>
          <cell r="E133">
            <v>112688030.34</v>
          </cell>
          <cell r="F133">
            <v>112598890.94</v>
          </cell>
          <cell r="G133">
            <v>112509577.89</v>
          </cell>
          <cell r="H133">
            <v>112420089.01000001</v>
          </cell>
          <cell r="I133">
            <v>112330422.09999999</v>
          </cell>
          <cell r="J133">
            <v>112240574.95999999</v>
          </cell>
          <cell r="K133">
            <v>112150545.31999999</v>
          </cell>
          <cell r="L133">
            <v>112060330.98999999</v>
          </cell>
          <cell r="M133">
            <v>111969929.73</v>
          </cell>
          <cell r="N133">
            <v>104173845.14</v>
          </cell>
          <cell r="O133">
            <v>98375908.420000002</v>
          </cell>
          <cell r="P133">
            <v>98290497.069999993</v>
          </cell>
          <cell r="Q133">
            <v>98204926.859999999</v>
          </cell>
          <cell r="R133">
            <v>98119195.780000001</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row>
        <row r="134">
          <cell r="A134" t="str">
            <v>214960</v>
          </cell>
          <cell r="B134">
            <v>-17033082.780000001</v>
          </cell>
          <cell r="C134">
            <v>-16468729.199999999</v>
          </cell>
          <cell r="D134">
            <v>-15773901.59</v>
          </cell>
          <cell r="E134">
            <v>-15220171.52</v>
          </cell>
          <cell r="F134">
            <v>-14550960.539999999</v>
          </cell>
          <cell r="G134">
            <v>-13717158.949999999</v>
          </cell>
          <cell r="H134">
            <v>-13233388.93</v>
          </cell>
          <cell r="I134">
            <v>-12821747.27</v>
          </cell>
          <cell r="J134">
            <v>-12428148.189999999</v>
          </cell>
          <cell r="K134">
            <v>-12032368.76</v>
          </cell>
          <cell r="L134">
            <v>-11436541.67</v>
          </cell>
          <cell r="M134">
            <v>-10979606.869999999</v>
          </cell>
          <cell r="N134">
            <v>-10110415.060000001</v>
          </cell>
          <cell r="O134">
            <v>-9754438.9499999993</v>
          </cell>
          <cell r="P134">
            <v>-9402559.6300000008</v>
          </cell>
          <cell r="Q134">
            <v>-9064911.6300000008</v>
          </cell>
          <cell r="R134">
            <v>-8051167.2400000002</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row>
        <row r="135">
          <cell r="A135" t="str">
            <v>214970</v>
          </cell>
          <cell r="B135">
            <v>33083476.690000001</v>
          </cell>
          <cell r="C135">
            <v>31109377.620000001</v>
          </cell>
          <cell r="D135">
            <v>30676483.620000001</v>
          </cell>
          <cell r="E135">
            <v>30058338.829999998</v>
          </cell>
          <cell r="F135">
            <v>29608602.629999999</v>
          </cell>
          <cell r="G135">
            <v>28989132.989999998</v>
          </cell>
          <cell r="H135">
            <v>28305753.649999999</v>
          </cell>
          <cell r="I135">
            <v>27715609.489999998</v>
          </cell>
          <cell r="J135">
            <v>27154785.870000001</v>
          </cell>
          <cell r="K135">
            <v>26585526.48</v>
          </cell>
          <cell r="L135">
            <v>24983300.629999999</v>
          </cell>
          <cell r="M135">
            <v>24346579.199999999</v>
          </cell>
          <cell r="N135">
            <v>23467778.52</v>
          </cell>
          <cell r="O135">
            <v>22406347.129999999</v>
          </cell>
          <cell r="P135">
            <v>22133458.940000001</v>
          </cell>
          <cell r="Q135">
            <v>21867320.350000001</v>
          </cell>
          <cell r="R135">
            <v>21599721.510000002</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row>
        <row r="136">
          <cell r="A136" t="str">
            <v>215101</v>
          </cell>
          <cell r="B136">
            <v>-79086041.379999995</v>
          </cell>
          <cell r="C136">
            <v>-82670041.379999995</v>
          </cell>
          <cell r="D136">
            <v>-83779041.379999995</v>
          </cell>
          <cell r="E136">
            <v>-83309173.379999995</v>
          </cell>
          <cell r="F136">
            <v>-433309173.38</v>
          </cell>
          <cell r="G136">
            <v>-433309173.38</v>
          </cell>
          <cell r="H136">
            <v>-432946173.38</v>
          </cell>
          <cell r="I136">
            <v>-434502495.27999997</v>
          </cell>
          <cell r="J136">
            <v>-444129817.18000001</v>
          </cell>
          <cell r="K136">
            <v>-444876671.07999998</v>
          </cell>
          <cell r="L136">
            <v>-446432992.98000002</v>
          </cell>
          <cell r="M136">
            <v>-447989314.88</v>
          </cell>
          <cell r="N136">
            <v>-449913636.77999997</v>
          </cell>
          <cell r="O136">
            <v>-451469958.68000001</v>
          </cell>
          <cell r="P136">
            <v>-452741280.57999998</v>
          </cell>
          <cell r="Q136">
            <v>-454133627.48000002</v>
          </cell>
          <cell r="R136">
            <v>-105689949.38</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row>
        <row r="137">
          <cell r="A137" t="str">
            <v>215161</v>
          </cell>
          <cell r="B137">
            <v>1275128282</v>
          </cell>
          <cell r="C137">
            <v>1434184169</v>
          </cell>
          <cell r="D137">
            <v>1382692568</v>
          </cell>
          <cell r="E137">
            <v>1296241031</v>
          </cell>
          <cell r="F137">
            <v>1149644351</v>
          </cell>
          <cell r="G137">
            <v>1002045990</v>
          </cell>
          <cell r="H137">
            <v>414132548</v>
          </cell>
          <cell r="I137">
            <v>238706148</v>
          </cell>
          <cell r="J137">
            <v>219958185</v>
          </cell>
          <cell r="K137">
            <v>264207269</v>
          </cell>
          <cell r="L137">
            <v>262585420</v>
          </cell>
          <cell r="M137">
            <v>257139037</v>
          </cell>
          <cell r="N137">
            <v>154335157</v>
          </cell>
          <cell r="O137">
            <v>113968484</v>
          </cell>
          <cell r="P137">
            <v>109924321</v>
          </cell>
          <cell r="Q137">
            <v>107252493</v>
          </cell>
          <cell r="R137">
            <v>35913494</v>
          </cell>
          <cell r="S137">
            <v>1315679830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row>
        <row r="138">
          <cell r="A138" t="str">
            <v>215210</v>
          </cell>
          <cell r="B138">
            <v>0</v>
          </cell>
          <cell r="C138">
            <v>0</v>
          </cell>
          <cell r="D138">
            <v>0</v>
          </cell>
          <cell r="E138">
            <v>0</v>
          </cell>
          <cell r="F138">
            <v>11527.8</v>
          </cell>
          <cell r="G138">
            <v>10517.66</v>
          </cell>
          <cell r="H138">
            <v>9500.1200000000008</v>
          </cell>
          <cell r="I138">
            <v>8475.1200000000008</v>
          </cell>
          <cell r="J138">
            <v>7442.16</v>
          </cell>
          <cell r="K138">
            <v>6401.76</v>
          </cell>
          <cell r="L138">
            <v>5353.86</v>
          </cell>
          <cell r="M138">
            <v>4298.33</v>
          </cell>
          <cell r="N138">
            <v>3235.23</v>
          </cell>
          <cell r="O138">
            <v>2164.5100000000002</v>
          </cell>
          <cell r="P138">
            <v>1085.97</v>
          </cell>
          <cell r="Q138">
            <v>2959.62</v>
          </cell>
          <cell r="R138">
            <v>2409.5500000000002</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row>
        <row r="139">
          <cell r="A139" t="str">
            <v>215230</v>
          </cell>
          <cell r="B139">
            <v>0</v>
          </cell>
          <cell r="C139">
            <v>0</v>
          </cell>
          <cell r="D139">
            <v>0</v>
          </cell>
          <cell r="E139">
            <v>0</v>
          </cell>
          <cell r="F139">
            <v>22618661.969999999</v>
          </cell>
          <cell r="G139">
            <v>20636672.469999999</v>
          </cell>
          <cell r="H139">
            <v>18640156.600000001</v>
          </cell>
          <cell r="I139">
            <v>16629007.890000001</v>
          </cell>
          <cell r="J139">
            <v>14602241</v>
          </cell>
          <cell r="K139">
            <v>12560869.6</v>
          </cell>
          <cell r="L139">
            <v>10504788.460000001</v>
          </cell>
          <cell r="M139">
            <v>8433742.9600000009</v>
          </cell>
          <cell r="N139">
            <v>6347848.21</v>
          </cell>
          <cell r="O139">
            <v>4246997.74</v>
          </cell>
          <cell r="P139">
            <v>2130786.56</v>
          </cell>
          <cell r="Q139">
            <v>121413.39</v>
          </cell>
          <cell r="R139">
            <v>98605.99</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row>
        <row r="140">
          <cell r="A140" t="str">
            <v>215501</v>
          </cell>
          <cell r="B140">
            <v>0</v>
          </cell>
          <cell r="C140">
            <v>0</v>
          </cell>
          <cell r="D140">
            <v>0</v>
          </cell>
          <cell r="E140">
            <v>0</v>
          </cell>
          <cell r="F140">
            <v>0</v>
          </cell>
          <cell r="G140">
            <v>0</v>
          </cell>
          <cell r="H140">
            <v>0</v>
          </cell>
          <cell r="I140">
            <v>0</v>
          </cell>
          <cell r="J140">
            <v>0</v>
          </cell>
          <cell r="K140">
            <v>-1</v>
          </cell>
          <cell r="L140">
            <v>-1</v>
          </cell>
          <cell r="M140">
            <v>-1</v>
          </cell>
          <cell r="N140">
            <v>-1</v>
          </cell>
          <cell r="O140">
            <v>-1</v>
          </cell>
          <cell r="P140">
            <v>-1</v>
          </cell>
          <cell r="Q140">
            <v>-1</v>
          </cell>
          <cell r="R140">
            <v>-1</v>
          </cell>
          <cell r="S140">
            <v>-1</v>
          </cell>
          <cell r="T140">
            <v>-1</v>
          </cell>
          <cell r="U140">
            <v>-1</v>
          </cell>
          <cell r="V140">
            <v>-1</v>
          </cell>
          <cell r="W140">
            <v>-1</v>
          </cell>
          <cell r="X140">
            <v>-1</v>
          </cell>
          <cell r="Y140">
            <v>-1</v>
          </cell>
          <cell r="Z140">
            <v>-1</v>
          </cell>
          <cell r="AA140">
            <v>-1</v>
          </cell>
          <cell r="AB140">
            <v>-1</v>
          </cell>
          <cell r="AC140">
            <v>-1</v>
          </cell>
          <cell r="AD140">
            <v>-1</v>
          </cell>
          <cell r="AE140">
            <v>-1</v>
          </cell>
          <cell r="AF140">
            <v>0</v>
          </cell>
          <cell r="AG140">
            <v>0</v>
          </cell>
          <cell r="AH140">
            <v>0</v>
          </cell>
          <cell r="AI140">
            <v>0</v>
          </cell>
          <cell r="AJ140">
            <v>0</v>
          </cell>
          <cell r="AK140">
            <v>0</v>
          </cell>
          <cell r="AL140">
            <v>0</v>
          </cell>
        </row>
        <row r="141">
          <cell r="A141" t="str">
            <v>215502</v>
          </cell>
          <cell r="B141">
            <v>0</v>
          </cell>
          <cell r="C141">
            <v>0</v>
          </cell>
          <cell r="D141">
            <v>0</v>
          </cell>
          <cell r="E141">
            <v>0</v>
          </cell>
          <cell r="F141">
            <v>0</v>
          </cell>
          <cell r="G141">
            <v>0</v>
          </cell>
          <cell r="H141">
            <v>0</v>
          </cell>
          <cell r="I141">
            <v>0</v>
          </cell>
          <cell r="J141">
            <v>0</v>
          </cell>
          <cell r="K141">
            <v>1</v>
          </cell>
          <cell r="L141">
            <v>1</v>
          </cell>
          <cell r="M141">
            <v>1</v>
          </cell>
          <cell r="N141">
            <v>1</v>
          </cell>
          <cell r="O141">
            <v>1</v>
          </cell>
          <cell r="P141">
            <v>1</v>
          </cell>
          <cell r="Q141">
            <v>1</v>
          </cell>
          <cell r="R141">
            <v>1</v>
          </cell>
          <cell r="S141">
            <v>1</v>
          </cell>
          <cell r="T141">
            <v>1</v>
          </cell>
          <cell r="U141">
            <v>1</v>
          </cell>
          <cell r="V141">
            <v>1</v>
          </cell>
          <cell r="W141">
            <v>1</v>
          </cell>
          <cell r="X141">
            <v>1</v>
          </cell>
          <cell r="Y141">
            <v>1</v>
          </cell>
          <cell r="Z141">
            <v>1</v>
          </cell>
          <cell r="AA141">
            <v>1</v>
          </cell>
          <cell r="AB141">
            <v>1</v>
          </cell>
          <cell r="AC141">
            <v>1</v>
          </cell>
          <cell r="AD141">
            <v>1</v>
          </cell>
          <cell r="AE141">
            <v>1</v>
          </cell>
          <cell r="AF141">
            <v>0</v>
          </cell>
          <cell r="AG141">
            <v>0</v>
          </cell>
          <cell r="AH141">
            <v>0</v>
          </cell>
          <cell r="AI141">
            <v>0</v>
          </cell>
          <cell r="AJ141">
            <v>0</v>
          </cell>
          <cell r="AK141">
            <v>0</v>
          </cell>
          <cell r="AL141">
            <v>0</v>
          </cell>
        </row>
        <row r="142">
          <cell r="A142" t="str">
            <v>215503</v>
          </cell>
          <cell r="B142">
            <v>0</v>
          </cell>
          <cell r="C142">
            <v>0</v>
          </cell>
          <cell r="D142">
            <v>0</v>
          </cell>
          <cell r="E142">
            <v>0</v>
          </cell>
          <cell r="F142">
            <v>0</v>
          </cell>
          <cell r="G142">
            <v>0</v>
          </cell>
          <cell r="H142">
            <v>0</v>
          </cell>
          <cell r="I142">
            <v>0</v>
          </cell>
          <cell r="J142">
            <v>0</v>
          </cell>
          <cell r="K142">
            <v>-1</v>
          </cell>
          <cell r="L142">
            <v>-1</v>
          </cell>
          <cell r="M142">
            <v>-1</v>
          </cell>
          <cell r="N142">
            <v>-1</v>
          </cell>
          <cell r="O142">
            <v>-1</v>
          </cell>
          <cell r="P142">
            <v>-1</v>
          </cell>
          <cell r="Q142">
            <v>-1</v>
          </cell>
          <cell r="R142">
            <v>-1</v>
          </cell>
          <cell r="S142">
            <v>-1</v>
          </cell>
          <cell r="T142">
            <v>-1</v>
          </cell>
          <cell r="U142">
            <v>-1</v>
          </cell>
          <cell r="V142">
            <v>-1</v>
          </cell>
          <cell r="W142">
            <v>-1</v>
          </cell>
          <cell r="X142">
            <v>-1</v>
          </cell>
          <cell r="Y142">
            <v>-1</v>
          </cell>
          <cell r="Z142">
            <v>-1</v>
          </cell>
          <cell r="AA142">
            <v>-1</v>
          </cell>
          <cell r="AB142">
            <v>-1</v>
          </cell>
          <cell r="AC142">
            <v>-1</v>
          </cell>
          <cell r="AD142">
            <v>-1</v>
          </cell>
          <cell r="AE142">
            <v>-1</v>
          </cell>
          <cell r="AF142">
            <v>0</v>
          </cell>
          <cell r="AG142">
            <v>0</v>
          </cell>
          <cell r="AH142">
            <v>0</v>
          </cell>
          <cell r="AI142">
            <v>0</v>
          </cell>
          <cell r="AJ142">
            <v>0</v>
          </cell>
          <cell r="AK142">
            <v>0</v>
          </cell>
          <cell r="AL142">
            <v>0</v>
          </cell>
        </row>
        <row r="143">
          <cell r="A143" t="str">
            <v>215504</v>
          </cell>
          <cell r="B143">
            <v>0</v>
          </cell>
          <cell r="C143">
            <v>0</v>
          </cell>
          <cell r="D143">
            <v>0</v>
          </cell>
          <cell r="E143">
            <v>0</v>
          </cell>
          <cell r="F143">
            <v>0</v>
          </cell>
          <cell r="G143">
            <v>0</v>
          </cell>
          <cell r="H143">
            <v>0</v>
          </cell>
          <cell r="I143">
            <v>0</v>
          </cell>
          <cell r="J143">
            <v>0</v>
          </cell>
          <cell r="K143">
            <v>1</v>
          </cell>
          <cell r="L143">
            <v>1</v>
          </cell>
          <cell r="M143">
            <v>1</v>
          </cell>
          <cell r="N143">
            <v>1</v>
          </cell>
          <cell r="O143">
            <v>1</v>
          </cell>
          <cell r="P143">
            <v>1</v>
          </cell>
          <cell r="Q143">
            <v>1</v>
          </cell>
          <cell r="R143">
            <v>1</v>
          </cell>
          <cell r="S143">
            <v>1</v>
          </cell>
          <cell r="T143">
            <v>11548477</v>
          </cell>
          <cell r="U143">
            <v>146754083</v>
          </cell>
          <cell r="V143">
            <v>157016407</v>
          </cell>
          <cell r="W143">
            <v>-817740091</v>
          </cell>
          <cell r="X143">
            <v>-232052375</v>
          </cell>
          <cell r="Y143">
            <v>-331266996</v>
          </cell>
          <cell r="Z143">
            <v>-408762108</v>
          </cell>
          <cell r="AA143">
            <v>-212976915</v>
          </cell>
          <cell r="AB143">
            <v>-406297570</v>
          </cell>
          <cell r="AC143">
            <v>-488030525</v>
          </cell>
          <cell r="AD143">
            <v>-726175279</v>
          </cell>
          <cell r="AE143">
            <v>-296153759</v>
          </cell>
          <cell r="AF143">
            <v>-300397949</v>
          </cell>
          <cell r="AG143">
            <v>-355970735</v>
          </cell>
          <cell r="AH143">
            <v>-290137339</v>
          </cell>
          <cell r="AI143">
            <v>-334082203</v>
          </cell>
          <cell r="AJ143">
            <v>-483104081</v>
          </cell>
          <cell r="AK143">
            <v>-615506647</v>
          </cell>
          <cell r="AL143">
            <v>-654004190</v>
          </cell>
        </row>
        <row r="144">
          <cell r="A144" t="str">
            <v>215505</v>
          </cell>
          <cell r="B144">
            <v>0</v>
          </cell>
          <cell r="C144">
            <v>0</v>
          </cell>
          <cell r="D144">
            <v>0</v>
          </cell>
          <cell r="E144">
            <v>0</v>
          </cell>
          <cell r="F144">
            <v>0</v>
          </cell>
          <cell r="G144">
            <v>0</v>
          </cell>
          <cell r="H144">
            <v>0</v>
          </cell>
          <cell r="I144">
            <v>0</v>
          </cell>
          <cell r="J144">
            <v>0</v>
          </cell>
          <cell r="K144">
            <v>-1</v>
          </cell>
          <cell r="L144">
            <v>-1</v>
          </cell>
          <cell r="M144">
            <v>-1</v>
          </cell>
          <cell r="N144">
            <v>-1</v>
          </cell>
          <cell r="O144">
            <v>-1</v>
          </cell>
          <cell r="P144">
            <v>-1</v>
          </cell>
          <cell r="Q144">
            <v>-1</v>
          </cell>
          <cell r="R144">
            <v>-1</v>
          </cell>
          <cell r="S144">
            <v>-1</v>
          </cell>
          <cell r="T144">
            <v>-1</v>
          </cell>
          <cell r="U144">
            <v>-1</v>
          </cell>
          <cell r="V144">
            <v>-1</v>
          </cell>
          <cell r="W144">
            <v>-1</v>
          </cell>
          <cell r="X144">
            <v>-1</v>
          </cell>
          <cell r="Y144">
            <v>-1</v>
          </cell>
          <cell r="Z144">
            <v>-1</v>
          </cell>
          <cell r="AA144">
            <v>-1</v>
          </cell>
          <cell r="AB144">
            <v>-1</v>
          </cell>
          <cell r="AC144">
            <v>-1</v>
          </cell>
          <cell r="AD144">
            <v>-1</v>
          </cell>
          <cell r="AE144">
            <v>-1</v>
          </cell>
          <cell r="AF144">
            <v>0</v>
          </cell>
          <cell r="AG144">
            <v>0</v>
          </cell>
          <cell r="AH144">
            <v>0</v>
          </cell>
          <cell r="AI144">
            <v>0</v>
          </cell>
          <cell r="AJ144">
            <v>0</v>
          </cell>
          <cell r="AK144">
            <v>0</v>
          </cell>
          <cell r="AL144">
            <v>0</v>
          </cell>
        </row>
        <row r="145">
          <cell r="A145" t="str">
            <v>215506</v>
          </cell>
          <cell r="B145">
            <v>0</v>
          </cell>
          <cell r="C145">
            <v>0</v>
          </cell>
          <cell r="D145">
            <v>0</v>
          </cell>
          <cell r="E145">
            <v>0</v>
          </cell>
          <cell r="F145">
            <v>0</v>
          </cell>
          <cell r="G145">
            <v>0</v>
          </cell>
          <cell r="H145">
            <v>0</v>
          </cell>
          <cell r="I145">
            <v>0</v>
          </cell>
          <cell r="J145">
            <v>0</v>
          </cell>
          <cell r="K145">
            <v>1</v>
          </cell>
          <cell r="L145">
            <v>1</v>
          </cell>
          <cell r="M145">
            <v>1</v>
          </cell>
          <cell r="N145">
            <v>1</v>
          </cell>
          <cell r="O145">
            <v>1</v>
          </cell>
          <cell r="P145">
            <v>1</v>
          </cell>
          <cell r="Q145">
            <v>1</v>
          </cell>
          <cell r="R145">
            <v>1</v>
          </cell>
          <cell r="S145">
            <v>1</v>
          </cell>
          <cell r="T145">
            <v>1</v>
          </cell>
          <cell r="U145">
            <v>1</v>
          </cell>
          <cell r="V145">
            <v>1</v>
          </cell>
          <cell r="W145">
            <v>1</v>
          </cell>
          <cell r="X145">
            <v>1</v>
          </cell>
          <cell r="Y145">
            <v>1</v>
          </cell>
          <cell r="Z145">
            <v>1</v>
          </cell>
          <cell r="AA145">
            <v>1</v>
          </cell>
          <cell r="AB145">
            <v>1</v>
          </cell>
          <cell r="AC145">
            <v>1</v>
          </cell>
          <cell r="AD145">
            <v>1</v>
          </cell>
          <cell r="AE145">
            <v>1</v>
          </cell>
          <cell r="AF145">
            <v>0</v>
          </cell>
          <cell r="AG145">
            <v>0</v>
          </cell>
          <cell r="AH145">
            <v>0</v>
          </cell>
          <cell r="AI145">
            <v>0</v>
          </cell>
          <cell r="AJ145">
            <v>0</v>
          </cell>
          <cell r="AK145">
            <v>0</v>
          </cell>
          <cell r="AL145">
            <v>0</v>
          </cell>
        </row>
        <row r="146">
          <cell r="A146" t="str">
            <v>215507</v>
          </cell>
          <cell r="B146">
            <v>0</v>
          </cell>
          <cell r="C146">
            <v>0</v>
          </cell>
          <cell r="D146">
            <v>0</v>
          </cell>
          <cell r="E146">
            <v>0</v>
          </cell>
          <cell r="F146">
            <v>0</v>
          </cell>
          <cell r="G146">
            <v>0</v>
          </cell>
          <cell r="H146">
            <v>0</v>
          </cell>
          <cell r="I146">
            <v>0</v>
          </cell>
          <cell r="J146">
            <v>0</v>
          </cell>
          <cell r="K146">
            <v>-1</v>
          </cell>
          <cell r="L146">
            <v>-1</v>
          </cell>
          <cell r="M146">
            <v>-1</v>
          </cell>
          <cell r="N146">
            <v>-1</v>
          </cell>
          <cell r="O146">
            <v>-1</v>
          </cell>
          <cell r="P146">
            <v>-1</v>
          </cell>
          <cell r="Q146">
            <v>-1</v>
          </cell>
          <cell r="R146">
            <v>-1</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row>
        <row r="147">
          <cell r="A147" t="str">
            <v>215508</v>
          </cell>
          <cell r="B147">
            <v>0</v>
          </cell>
          <cell r="C147">
            <v>0</v>
          </cell>
          <cell r="D147">
            <v>0</v>
          </cell>
          <cell r="E147">
            <v>0</v>
          </cell>
          <cell r="F147">
            <v>0</v>
          </cell>
          <cell r="G147">
            <v>0</v>
          </cell>
          <cell r="H147">
            <v>0</v>
          </cell>
          <cell r="I147">
            <v>0</v>
          </cell>
          <cell r="J147">
            <v>0</v>
          </cell>
          <cell r="K147">
            <v>1</v>
          </cell>
          <cell r="L147">
            <v>1</v>
          </cell>
          <cell r="M147">
            <v>1</v>
          </cell>
          <cell r="N147">
            <v>1</v>
          </cell>
          <cell r="O147">
            <v>1</v>
          </cell>
          <cell r="P147">
            <v>1</v>
          </cell>
          <cell r="Q147">
            <v>1</v>
          </cell>
          <cell r="R147">
            <v>1</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row>
        <row r="148">
          <cell r="A148" t="str">
            <v>216101</v>
          </cell>
          <cell r="B148">
            <v>-16995894718.290001</v>
          </cell>
          <cell r="C148">
            <v>-17041411635.299999</v>
          </cell>
          <cell r="D148">
            <v>-17321838552.310001</v>
          </cell>
          <cell r="E148">
            <v>-17316520814.57</v>
          </cell>
          <cell r="F148">
            <v>-16963056731.58</v>
          </cell>
          <cell r="G148">
            <v>-16959592648.59</v>
          </cell>
          <cell r="H148">
            <v>-17217023565.599998</v>
          </cell>
          <cell r="I148">
            <v>-16837003160.709999</v>
          </cell>
          <cell r="J148">
            <v>-16270327755.82</v>
          </cell>
          <cell r="K148">
            <v>-16217455596.18</v>
          </cell>
          <cell r="L148">
            <v>-16561643491.290001</v>
          </cell>
          <cell r="M148">
            <v>-16305831386.4</v>
          </cell>
          <cell r="N148">
            <v>-16052209281.51</v>
          </cell>
          <cell r="O148">
            <v>-16536397176.620001</v>
          </cell>
          <cell r="P148">
            <v>-16529761071.73</v>
          </cell>
          <cell r="Q148">
            <v>-16522259287.09</v>
          </cell>
          <cell r="R148">
            <v>-16846799182.200001</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row>
        <row r="149">
          <cell r="A149" t="str">
            <v>216210</v>
          </cell>
          <cell r="B149">
            <v>6071687.0899999999</v>
          </cell>
          <cell r="C149">
            <v>6078157.9699999997</v>
          </cell>
          <cell r="D149">
            <v>6094258.3399999999</v>
          </cell>
          <cell r="E149">
            <v>6069083.3700000001</v>
          </cell>
          <cell r="F149">
            <v>6032137.1900000004</v>
          </cell>
          <cell r="G149">
            <v>6007481.4699999997</v>
          </cell>
          <cell r="H149">
            <v>6026126.8499999996</v>
          </cell>
          <cell r="I149">
            <v>5117054.8899999997</v>
          </cell>
          <cell r="J149">
            <v>3646896.03</v>
          </cell>
          <cell r="K149">
            <v>3145104.63</v>
          </cell>
          <cell r="L149">
            <v>3171936.58</v>
          </cell>
          <cell r="M149">
            <v>2529736.5099999998</v>
          </cell>
          <cell r="N149">
            <v>1800897.05</v>
          </cell>
          <cell r="O149">
            <v>1866911.2</v>
          </cell>
          <cell r="P149">
            <v>1850392.3</v>
          </cell>
          <cell r="Q149">
            <v>1830863.28</v>
          </cell>
          <cell r="R149">
            <v>2026331.48</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row>
        <row r="150">
          <cell r="A150" t="str">
            <v>216230</v>
          </cell>
          <cell r="B150">
            <v>11796601916.200001</v>
          </cell>
          <cell r="C150">
            <v>11772202066.389999</v>
          </cell>
          <cell r="D150">
            <v>11801359616.860001</v>
          </cell>
          <cell r="E150">
            <v>11768973393.59</v>
          </cell>
          <cell r="F150">
            <v>11713741320.27</v>
          </cell>
          <cell r="G150">
            <v>11682881228.82</v>
          </cell>
          <cell r="H150">
            <v>11705893044.6</v>
          </cell>
          <cell r="I150">
            <v>11414503254.309999</v>
          </cell>
          <cell r="J150">
            <v>11027258935.1</v>
          </cell>
          <cell r="K150">
            <v>10853211428.309999</v>
          </cell>
          <cell r="L150">
            <v>10872009066.940001</v>
          </cell>
          <cell r="M150">
            <v>10668836879.18</v>
          </cell>
          <cell r="N150">
            <v>10463868417.940001</v>
          </cell>
          <cell r="O150">
            <v>10506097757.59</v>
          </cell>
          <cell r="P150">
            <v>10473323668.85</v>
          </cell>
          <cell r="Q150">
            <v>10440216093.32</v>
          </cell>
          <cell r="R150">
            <v>10475333075.889999</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row>
        <row r="151">
          <cell r="A151" t="str">
            <v>216250</v>
          </cell>
          <cell r="B151">
            <v>817565490.50999999</v>
          </cell>
          <cell r="C151">
            <v>815809950.67999995</v>
          </cell>
          <cell r="D151">
            <v>814038809.88</v>
          </cell>
          <cell r="E151">
            <v>812251929.46000004</v>
          </cell>
          <cell r="F151">
            <v>810449169.53999996</v>
          </cell>
          <cell r="G151">
            <v>808630389.00999999</v>
          </cell>
          <cell r="H151">
            <v>806795445.5</v>
          </cell>
          <cell r="I151">
            <v>804944195.38</v>
          </cell>
          <cell r="J151">
            <v>803076493.72000003</v>
          </cell>
          <cell r="K151">
            <v>801192194.34000003</v>
          </cell>
          <cell r="L151">
            <v>799291149.72000003</v>
          </cell>
          <cell r="M151">
            <v>797373211.07000005</v>
          </cell>
          <cell r="N151">
            <v>795438228.25</v>
          </cell>
          <cell r="O151">
            <v>793486049.79999995</v>
          </cell>
          <cell r="P151">
            <v>791516522.88</v>
          </cell>
          <cell r="Q151">
            <v>789529493.36000001</v>
          </cell>
          <cell r="R151">
            <v>787524805.65999997</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row>
        <row r="152">
          <cell r="A152" t="str">
            <v>216501</v>
          </cell>
          <cell r="B152">
            <v>0</v>
          </cell>
          <cell r="C152">
            <v>0</v>
          </cell>
          <cell r="D152">
            <v>0</v>
          </cell>
          <cell r="E152">
            <v>0</v>
          </cell>
          <cell r="F152">
            <v>0</v>
          </cell>
          <cell r="G152">
            <v>0</v>
          </cell>
          <cell r="H152">
            <v>0</v>
          </cell>
          <cell r="I152">
            <v>0</v>
          </cell>
          <cell r="J152">
            <v>0</v>
          </cell>
          <cell r="K152">
            <v>-1</v>
          </cell>
          <cell r="L152">
            <v>-1</v>
          </cell>
          <cell r="M152">
            <v>-1</v>
          </cell>
          <cell r="N152">
            <v>-1</v>
          </cell>
          <cell r="O152">
            <v>-1</v>
          </cell>
          <cell r="P152">
            <v>-1</v>
          </cell>
          <cell r="Q152">
            <v>-1</v>
          </cell>
          <cell r="R152">
            <v>-1</v>
          </cell>
          <cell r="S152">
            <v>-94234004419.289993</v>
          </cell>
          <cell r="T152">
            <v>-90179006269.289993</v>
          </cell>
          <cell r="U152">
            <v>-101558645269.28999</v>
          </cell>
          <cell r="V152">
            <v>-114367782967.57001</v>
          </cell>
          <cell r="W152">
            <v>-133997220967.57001</v>
          </cell>
          <cell r="X152">
            <v>-144025125967.57001</v>
          </cell>
          <cell r="Y152">
            <v>-137401520967.57001</v>
          </cell>
          <cell r="Z152">
            <v>-153424562078.57001</v>
          </cell>
          <cell r="AA152">
            <v>-154663654078.57001</v>
          </cell>
          <cell r="AB152">
            <v>-158561979876.42001</v>
          </cell>
          <cell r="AC152">
            <v>-148908960876.42001</v>
          </cell>
          <cell r="AD152">
            <v>-126718233414.88</v>
          </cell>
          <cell r="AE152">
            <v>-128535117414.88</v>
          </cell>
          <cell r="AF152">
            <v>-124472126906.88</v>
          </cell>
          <cell r="AG152">
            <v>-134978368906.88</v>
          </cell>
          <cell r="AH152">
            <v>-136894917888.62</v>
          </cell>
          <cell r="AI152">
            <v>-139278796888.62</v>
          </cell>
          <cell r="AJ152">
            <v>-155207581888.62</v>
          </cell>
          <cell r="AK152">
            <v>-155326710888.62</v>
          </cell>
          <cell r="AL152">
            <v>-158422829604.62</v>
          </cell>
        </row>
        <row r="153">
          <cell r="A153" t="str">
            <v>216503</v>
          </cell>
          <cell r="B153">
            <v>0</v>
          </cell>
          <cell r="C153">
            <v>0</v>
          </cell>
          <cell r="D153">
            <v>0</v>
          </cell>
          <cell r="E153">
            <v>0</v>
          </cell>
          <cell r="F153">
            <v>0</v>
          </cell>
          <cell r="G153">
            <v>0</v>
          </cell>
          <cell r="H153">
            <v>0</v>
          </cell>
          <cell r="I153">
            <v>0</v>
          </cell>
          <cell r="J153">
            <v>0</v>
          </cell>
          <cell r="K153">
            <v>1</v>
          </cell>
          <cell r="L153">
            <v>1</v>
          </cell>
          <cell r="M153">
            <v>1</v>
          </cell>
          <cell r="N153">
            <v>1</v>
          </cell>
          <cell r="O153">
            <v>1</v>
          </cell>
          <cell r="P153">
            <v>1</v>
          </cell>
          <cell r="Q153">
            <v>1</v>
          </cell>
          <cell r="R153">
            <v>1</v>
          </cell>
          <cell r="S153">
            <v>2500000000</v>
          </cell>
          <cell r="T153">
            <v>4000000000</v>
          </cell>
          <cell r="U153">
            <v>4000000000</v>
          </cell>
          <cell r="V153">
            <v>4000000000</v>
          </cell>
          <cell r="W153">
            <v>4000000000</v>
          </cell>
          <cell r="X153">
            <v>4000000000</v>
          </cell>
          <cell r="Y153">
            <v>2750000000</v>
          </cell>
          <cell r="Z153">
            <v>3750000000</v>
          </cell>
          <cell r="AA153">
            <v>3750000000</v>
          </cell>
          <cell r="AB153">
            <v>3750000000</v>
          </cell>
          <cell r="AC153">
            <v>5250000000</v>
          </cell>
          <cell r="AD153">
            <v>4000000000</v>
          </cell>
          <cell r="AE153">
            <v>4000000000</v>
          </cell>
          <cell r="AF153">
            <v>2500000000</v>
          </cell>
          <cell r="AG153">
            <v>2500000000</v>
          </cell>
          <cell r="AH153">
            <v>2500000000</v>
          </cell>
          <cell r="AI153">
            <v>3500000000</v>
          </cell>
          <cell r="AJ153">
            <v>4750000000</v>
          </cell>
          <cell r="AK153">
            <v>4750000000</v>
          </cell>
          <cell r="AL153">
            <v>3750000000</v>
          </cell>
        </row>
        <row r="154">
          <cell r="A154" t="str">
            <v>216510</v>
          </cell>
          <cell r="B154">
            <v>0</v>
          </cell>
          <cell r="C154">
            <v>0</v>
          </cell>
          <cell r="D154">
            <v>0</v>
          </cell>
          <cell r="E154">
            <v>0</v>
          </cell>
          <cell r="F154">
            <v>0</v>
          </cell>
          <cell r="G154">
            <v>0</v>
          </cell>
          <cell r="H154">
            <v>0</v>
          </cell>
          <cell r="I154">
            <v>0</v>
          </cell>
          <cell r="J154">
            <v>0</v>
          </cell>
          <cell r="K154">
            <v>-1</v>
          </cell>
          <cell r="L154">
            <v>-1</v>
          </cell>
          <cell r="M154">
            <v>-1</v>
          </cell>
          <cell r="N154">
            <v>-1</v>
          </cell>
          <cell r="O154">
            <v>-1</v>
          </cell>
          <cell r="P154">
            <v>-1</v>
          </cell>
          <cell r="Q154">
            <v>-1</v>
          </cell>
          <cell r="R154">
            <v>-1</v>
          </cell>
          <cell r="S154">
            <v>13506980.560000001</v>
          </cell>
          <cell r="T154">
            <v>14201586.369999999</v>
          </cell>
          <cell r="U154">
            <v>11548881.57</v>
          </cell>
          <cell r="V154">
            <v>13217557.119999999</v>
          </cell>
          <cell r="W154">
            <v>12620709.189999999</v>
          </cell>
          <cell r="X154">
            <v>12989876.640000001</v>
          </cell>
          <cell r="Y154">
            <v>8378039.9699999997</v>
          </cell>
          <cell r="Z154">
            <v>8741598.8000000007</v>
          </cell>
          <cell r="AA154">
            <v>8662080.8200000003</v>
          </cell>
          <cell r="AB154">
            <v>11289203.210000001</v>
          </cell>
          <cell r="AC154">
            <v>9859718.0999999996</v>
          </cell>
          <cell r="AD154">
            <v>7617814.0800000001</v>
          </cell>
          <cell r="AE154">
            <v>6339304.2300000004</v>
          </cell>
          <cell r="AF154">
            <v>6153359.8300000001</v>
          </cell>
          <cell r="AG154">
            <v>6904716.9100000001</v>
          </cell>
          <cell r="AH154">
            <v>8793506.5500000007</v>
          </cell>
          <cell r="AI154">
            <v>8932969.9100000001</v>
          </cell>
          <cell r="AJ154">
            <v>12579382.210000001</v>
          </cell>
          <cell r="AK154">
            <v>9326578.1999999993</v>
          </cell>
          <cell r="AL154">
            <v>10701534.029999999</v>
          </cell>
        </row>
        <row r="155">
          <cell r="A155" t="str">
            <v>216520</v>
          </cell>
          <cell r="B155">
            <v>0</v>
          </cell>
          <cell r="C155">
            <v>0</v>
          </cell>
          <cell r="D155">
            <v>0</v>
          </cell>
          <cell r="E155">
            <v>0</v>
          </cell>
          <cell r="F155">
            <v>0</v>
          </cell>
          <cell r="G155">
            <v>0</v>
          </cell>
          <cell r="H155">
            <v>0</v>
          </cell>
          <cell r="I155">
            <v>0</v>
          </cell>
          <cell r="J155">
            <v>0</v>
          </cell>
          <cell r="K155">
            <v>1</v>
          </cell>
          <cell r="L155">
            <v>1</v>
          </cell>
          <cell r="M155">
            <v>1</v>
          </cell>
          <cell r="N155">
            <v>1</v>
          </cell>
          <cell r="O155">
            <v>1</v>
          </cell>
          <cell r="P155">
            <v>1</v>
          </cell>
          <cell r="Q155">
            <v>1</v>
          </cell>
          <cell r="R155">
            <v>1</v>
          </cell>
          <cell r="S155">
            <v>0</v>
          </cell>
          <cell r="T155">
            <v>0</v>
          </cell>
          <cell r="U155">
            <v>-8745589.0099999998</v>
          </cell>
          <cell r="V155">
            <v>-15665896.99</v>
          </cell>
          <cell r="W155">
            <v>-33541409.5</v>
          </cell>
          <cell r="X155">
            <v>-30435306.18</v>
          </cell>
          <cell r="Y155">
            <v>-27320259.66</v>
          </cell>
          <cell r="Z155">
            <v>-24196239.010000002</v>
          </cell>
          <cell r="AA155">
            <v>-21063213.170000002</v>
          </cell>
          <cell r="AB155">
            <v>-17921150.960000001</v>
          </cell>
          <cell r="AC155">
            <v>-14770021.08</v>
          </cell>
          <cell r="AD155">
            <v>-11645600.880000001</v>
          </cell>
          <cell r="AE155">
            <v>-12697955.109999999</v>
          </cell>
          <cell r="AF155">
            <v>-8669964.7200000007</v>
          </cell>
          <cell r="AG155">
            <v>-17837014.760000002</v>
          </cell>
          <cell r="AH155">
            <v>-13882261.800000001</v>
          </cell>
          <cell r="AI155">
            <v>-11151394.960000001</v>
          </cell>
          <cell r="AJ155">
            <v>-9240709.5399999991</v>
          </cell>
          <cell r="AK155">
            <v>-8171870.2599999998</v>
          </cell>
          <cell r="AL155">
            <v>-7096927.5700000003</v>
          </cell>
        </row>
        <row r="156">
          <cell r="A156" t="str">
            <v>216530</v>
          </cell>
          <cell r="B156">
            <v>0</v>
          </cell>
          <cell r="C156">
            <v>0</v>
          </cell>
          <cell r="D156">
            <v>0</v>
          </cell>
          <cell r="E156">
            <v>0</v>
          </cell>
          <cell r="F156">
            <v>0</v>
          </cell>
          <cell r="G156">
            <v>0</v>
          </cell>
          <cell r="H156">
            <v>0</v>
          </cell>
          <cell r="I156">
            <v>0</v>
          </cell>
          <cell r="J156">
            <v>0</v>
          </cell>
          <cell r="K156">
            <v>-1</v>
          </cell>
          <cell r="L156">
            <v>-1</v>
          </cell>
          <cell r="M156">
            <v>-1</v>
          </cell>
          <cell r="N156">
            <v>-1</v>
          </cell>
          <cell r="O156">
            <v>-1</v>
          </cell>
          <cell r="P156">
            <v>-1</v>
          </cell>
          <cell r="Q156">
            <v>-1</v>
          </cell>
          <cell r="R156">
            <v>-1</v>
          </cell>
          <cell r="S156">
            <v>27388647.73</v>
          </cell>
          <cell r="T156">
            <v>30030846.52</v>
          </cell>
          <cell r="U156">
            <v>26921857.329999998</v>
          </cell>
          <cell r="V156">
            <v>29782037.41</v>
          </cell>
          <cell r="W156">
            <v>31076087.170000002</v>
          </cell>
          <cell r="X156">
            <v>28727636.370000001</v>
          </cell>
          <cell r="Y156">
            <v>22971125.68</v>
          </cell>
          <cell r="Z156">
            <v>22438875.07</v>
          </cell>
          <cell r="AA156">
            <v>18302059.41</v>
          </cell>
          <cell r="AB156">
            <v>21889707.07</v>
          </cell>
          <cell r="AC156">
            <v>22531935.920000002</v>
          </cell>
          <cell r="AD156">
            <v>18105379.129999999</v>
          </cell>
          <cell r="AE156">
            <v>14456542.529999999</v>
          </cell>
          <cell r="AF156">
            <v>14754170.119999999</v>
          </cell>
          <cell r="AG156">
            <v>12178654.119999999</v>
          </cell>
          <cell r="AH156">
            <v>9979328.6400000006</v>
          </cell>
          <cell r="AI156">
            <v>12178509.9</v>
          </cell>
          <cell r="AJ156">
            <v>11631335.34</v>
          </cell>
          <cell r="AK156">
            <v>9527953.2599999998</v>
          </cell>
          <cell r="AL156">
            <v>14604551.029999999</v>
          </cell>
        </row>
        <row r="157">
          <cell r="A157" t="str">
            <v>216540</v>
          </cell>
          <cell r="B157">
            <v>0</v>
          </cell>
          <cell r="C157">
            <v>0</v>
          </cell>
          <cell r="D157">
            <v>0</v>
          </cell>
          <cell r="E157">
            <v>0</v>
          </cell>
          <cell r="F157">
            <v>0</v>
          </cell>
          <cell r="G157">
            <v>0</v>
          </cell>
          <cell r="H157">
            <v>0</v>
          </cell>
          <cell r="I157">
            <v>0</v>
          </cell>
          <cell r="J157">
            <v>0</v>
          </cell>
          <cell r="K157">
            <v>1</v>
          </cell>
          <cell r="L157">
            <v>1</v>
          </cell>
          <cell r="M157">
            <v>1</v>
          </cell>
          <cell r="N157">
            <v>1</v>
          </cell>
          <cell r="O157">
            <v>1</v>
          </cell>
          <cell r="P157">
            <v>1</v>
          </cell>
          <cell r="Q157">
            <v>1</v>
          </cell>
          <cell r="R157">
            <v>1</v>
          </cell>
          <cell r="S157">
            <v>1</v>
          </cell>
          <cell r="T157">
            <v>1</v>
          </cell>
          <cell r="U157">
            <v>1</v>
          </cell>
          <cell r="V157">
            <v>1</v>
          </cell>
          <cell r="W157">
            <v>1</v>
          </cell>
          <cell r="X157">
            <v>1</v>
          </cell>
          <cell r="Y157">
            <v>1</v>
          </cell>
          <cell r="Z157">
            <v>1</v>
          </cell>
          <cell r="AA157">
            <v>1</v>
          </cell>
          <cell r="AB157">
            <v>1</v>
          </cell>
          <cell r="AC157">
            <v>1</v>
          </cell>
          <cell r="AD157">
            <v>1</v>
          </cell>
          <cell r="AE157">
            <v>1</v>
          </cell>
          <cell r="AF157">
            <v>0</v>
          </cell>
          <cell r="AG157">
            <v>0</v>
          </cell>
          <cell r="AH157">
            <v>0</v>
          </cell>
          <cell r="AI157">
            <v>0</v>
          </cell>
          <cell r="AJ157">
            <v>0</v>
          </cell>
          <cell r="AK157">
            <v>0</v>
          </cell>
          <cell r="AL157">
            <v>0</v>
          </cell>
        </row>
        <row r="158">
          <cell r="A158" t="str">
            <v>216550</v>
          </cell>
          <cell r="B158">
            <v>0</v>
          </cell>
          <cell r="C158">
            <v>0</v>
          </cell>
          <cell r="D158">
            <v>0</v>
          </cell>
          <cell r="E158">
            <v>0</v>
          </cell>
          <cell r="F158">
            <v>0</v>
          </cell>
          <cell r="G158">
            <v>0</v>
          </cell>
          <cell r="H158">
            <v>0</v>
          </cell>
          <cell r="I158">
            <v>0</v>
          </cell>
          <cell r="J158">
            <v>0</v>
          </cell>
          <cell r="K158">
            <v>-1</v>
          </cell>
          <cell r="L158">
            <v>-1</v>
          </cell>
          <cell r="M158">
            <v>-1</v>
          </cell>
          <cell r="N158">
            <v>-1</v>
          </cell>
          <cell r="O158">
            <v>-1</v>
          </cell>
          <cell r="P158">
            <v>-1</v>
          </cell>
          <cell r="Q158">
            <v>-1</v>
          </cell>
          <cell r="R158">
            <v>-1</v>
          </cell>
          <cell r="S158">
            <v>63563412.060000002</v>
          </cell>
          <cell r="T158">
            <v>56148647.520000003</v>
          </cell>
          <cell r="U158">
            <v>48693198.340000004</v>
          </cell>
          <cell r="V158">
            <v>41196841.299999997</v>
          </cell>
          <cell r="W158">
            <v>33659351.939999998</v>
          </cell>
          <cell r="X158">
            <v>26080504.559999999</v>
          </cell>
          <cell r="Y158">
            <v>18460072.23</v>
          </cell>
          <cell r="Z158">
            <v>10797826.789999999</v>
          </cell>
          <cell r="AA158">
            <v>3093538.78</v>
          </cell>
          <cell r="AB158">
            <v>0</v>
          </cell>
          <cell r="AC158">
            <v>0</v>
          </cell>
          <cell r="AD158">
            <v>0</v>
          </cell>
          <cell r="AE158">
            <v>0</v>
          </cell>
          <cell r="AF158">
            <v>0</v>
          </cell>
          <cell r="AG158">
            <v>0</v>
          </cell>
          <cell r="AH158">
            <v>0</v>
          </cell>
          <cell r="AI158">
            <v>1749.5</v>
          </cell>
          <cell r="AJ158">
            <v>1599.96</v>
          </cell>
          <cell r="AK158">
            <v>1449.59</v>
          </cell>
          <cell r="AL158">
            <v>1298.3900000000001</v>
          </cell>
        </row>
        <row r="159">
          <cell r="A159" t="str">
            <v>216560</v>
          </cell>
          <cell r="B159">
            <v>0</v>
          </cell>
          <cell r="C159">
            <v>0</v>
          </cell>
          <cell r="D159">
            <v>0</v>
          </cell>
          <cell r="E159">
            <v>0</v>
          </cell>
          <cell r="F159">
            <v>0</v>
          </cell>
          <cell r="G159">
            <v>0</v>
          </cell>
          <cell r="H159">
            <v>0</v>
          </cell>
          <cell r="I159">
            <v>0</v>
          </cell>
          <cell r="J159">
            <v>0</v>
          </cell>
          <cell r="K159">
            <v>1</v>
          </cell>
          <cell r="L159">
            <v>1</v>
          </cell>
          <cell r="M159">
            <v>1</v>
          </cell>
          <cell r="N159">
            <v>1</v>
          </cell>
          <cell r="O159">
            <v>1</v>
          </cell>
          <cell r="P159">
            <v>1</v>
          </cell>
          <cell r="Q159">
            <v>1</v>
          </cell>
          <cell r="R159">
            <v>1</v>
          </cell>
          <cell r="S159">
            <v>-12179672.5</v>
          </cell>
          <cell r="T159">
            <v>-10896285.529999999</v>
          </cell>
          <cell r="U159">
            <v>-10401681.449999999</v>
          </cell>
          <cell r="V159">
            <v>-14450455.27</v>
          </cell>
          <cell r="W159">
            <v>-12608982.710000001</v>
          </cell>
          <cell r="X159">
            <v>-10763026.369999999</v>
          </cell>
          <cell r="Y159">
            <v>-9056684.7400000002</v>
          </cell>
          <cell r="Z159">
            <v>-7497731.6900000004</v>
          </cell>
          <cell r="AA159">
            <v>-5942233.0300000003</v>
          </cell>
          <cell r="AB159">
            <v>-11294208.800000001</v>
          </cell>
          <cell r="AC159">
            <v>-9802732.0299999993</v>
          </cell>
          <cell r="AD159">
            <v>-7997994.1100000003</v>
          </cell>
          <cell r="AE159">
            <v>-6909346.0899999999</v>
          </cell>
          <cell r="AF159">
            <v>-5756985.0999999996</v>
          </cell>
          <cell r="AG159">
            <v>-4626321.97</v>
          </cell>
          <cell r="AH159">
            <v>-3801011.06</v>
          </cell>
          <cell r="AI159">
            <v>-3151355.6</v>
          </cell>
          <cell r="AJ159">
            <v>-2563819.4</v>
          </cell>
          <cell r="AK159">
            <v>-1892117.01</v>
          </cell>
          <cell r="AL159">
            <v>-1216429.24</v>
          </cell>
        </row>
        <row r="160">
          <cell r="A160" t="str">
            <v>216565</v>
          </cell>
        </row>
        <row r="161">
          <cell r="A161" t="str">
            <v>216566</v>
          </cell>
        </row>
        <row r="162">
          <cell r="A162" t="str">
            <v>216570</v>
          </cell>
          <cell r="B162">
            <v>0</v>
          </cell>
          <cell r="C162">
            <v>0</v>
          </cell>
          <cell r="D162">
            <v>0</v>
          </cell>
          <cell r="E162">
            <v>0</v>
          </cell>
          <cell r="F162">
            <v>0</v>
          </cell>
          <cell r="G162">
            <v>0</v>
          </cell>
          <cell r="H162">
            <v>0</v>
          </cell>
          <cell r="I162">
            <v>0</v>
          </cell>
          <cell r="J162">
            <v>0</v>
          </cell>
          <cell r="K162">
            <v>-1</v>
          </cell>
          <cell r="L162">
            <v>-1</v>
          </cell>
          <cell r="M162">
            <v>-1</v>
          </cell>
          <cell r="N162">
            <v>-1</v>
          </cell>
          <cell r="O162">
            <v>-1</v>
          </cell>
          <cell r="P162">
            <v>-1</v>
          </cell>
          <cell r="Q162">
            <v>-1</v>
          </cell>
          <cell r="R162">
            <v>-1</v>
          </cell>
          <cell r="S162">
            <v>35385009.229999997</v>
          </cell>
          <cell r="T162">
            <v>31807862.969999999</v>
          </cell>
          <cell r="U162">
            <v>26723577.879999999</v>
          </cell>
          <cell r="V162">
            <v>30824276.739999998</v>
          </cell>
          <cell r="W162">
            <v>45491355.420000002</v>
          </cell>
          <cell r="X162">
            <v>39560272.670000002</v>
          </cell>
          <cell r="Y162">
            <v>33930519.899999999</v>
          </cell>
          <cell r="Z162">
            <v>33597410.829999998</v>
          </cell>
          <cell r="AA162">
            <v>27717226.84</v>
          </cell>
          <cell r="AB162">
            <v>21991892.559999999</v>
          </cell>
          <cell r="AC162">
            <v>17854365.07</v>
          </cell>
          <cell r="AD162">
            <v>14252837.310000001</v>
          </cell>
          <cell r="AE162">
            <v>11202187.48</v>
          </cell>
          <cell r="AF162">
            <v>9590821.9199999999</v>
          </cell>
          <cell r="AG162">
            <v>11872048.189999999</v>
          </cell>
          <cell r="AH162">
            <v>8760294.8000000007</v>
          </cell>
          <cell r="AI162">
            <v>8991948.6799999997</v>
          </cell>
          <cell r="AJ162">
            <v>8422180.8399999999</v>
          </cell>
          <cell r="AK162">
            <v>7094601.4000000004</v>
          </cell>
          <cell r="AL162">
            <v>20037451.239999998</v>
          </cell>
        </row>
        <row r="163">
          <cell r="A163" t="str">
            <v>216575</v>
          </cell>
        </row>
        <row r="164">
          <cell r="A164" t="str">
            <v>216576</v>
          </cell>
        </row>
        <row r="165">
          <cell r="A165" t="str">
            <v>216601</v>
          </cell>
          <cell r="B165">
            <v>0</v>
          </cell>
          <cell r="C165">
            <v>0</v>
          </cell>
          <cell r="D165">
            <v>0</v>
          </cell>
          <cell r="E165">
            <v>0</v>
          </cell>
          <cell r="F165">
            <v>0</v>
          </cell>
          <cell r="G165">
            <v>0</v>
          </cell>
          <cell r="H165">
            <v>0</v>
          </cell>
          <cell r="I165">
            <v>0</v>
          </cell>
          <cell r="J165">
            <v>0</v>
          </cell>
          <cell r="K165">
            <v>1</v>
          </cell>
          <cell r="L165">
            <v>1</v>
          </cell>
          <cell r="M165">
            <v>1</v>
          </cell>
          <cell r="N165">
            <v>1</v>
          </cell>
          <cell r="O165">
            <v>1</v>
          </cell>
          <cell r="P165">
            <v>1</v>
          </cell>
          <cell r="Q165">
            <v>1</v>
          </cell>
          <cell r="R165">
            <v>1</v>
          </cell>
          <cell r="S165">
            <v>-393452972911.07001</v>
          </cell>
          <cell r="T165">
            <v>-416542887262.71997</v>
          </cell>
          <cell r="U165">
            <v>-414953695022.04999</v>
          </cell>
          <cell r="V165">
            <v>-420494563980.15002</v>
          </cell>
          <cell r="W165">
            <v>-454855926605.89001</v>
          </cell>
          <cell r="X165">
            <v>-443372817109.70001</v>
          </cell>
          <cell r="Y165">
            <v>-436346667440.84003</v>
          </cell>
          <cell r="Z165">
            <v>-427300242214.58002</v>
          </cell>
          <cell r="AA165">
            <v>-397250036984.19</v>
          </cell>
          <cell r="AB165">
            <v>-394110388699.15997</v>
          </cell>
          <cell r="AC165">
            <v>-418225744004.63</v>
          </cell>
          <cell r="AD165">
            <v>-406588634668.90002</v>
          </cell>
          <cell r="AE165">
            <v>-408940138129.84003</v>
          </cell>
          <cell r="AF165">
            <v>-398531935771.67999</v>
          </cell>
          <cell r="AG165">
            <v>-396061422752.53998</v>
          </cell>
          <cell r="AH165">
            <v>-404975729555.65997</v>
          </cell>
          <cell r="AI165">
            <v>-414580079185.44</v>
          </cell>
          <cell r="AJ165">
            <v>-408384953183.40002</v>
          </cell>
          <cell r="AK165">
            <v>-392784686530.96002</v>
          </cell>
          <cell r="AL165">
            <v>-387536218756.37</v>
          </cell>
        </row>
        <row r="166">
          <cell r="A166" t="str">
            <v>216603</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79750000000</v>
          </cell>
          <cell r="T166">
            <v>86250000000</v>
          </cell>
          <cell r="U166">
            <v>90500000000</v>
          </cell>
          <cell r="V166">
            <v>96250000000</v>
          </cell>
          <cell r="W166">
            <v>100000000000</v>
          </cell>
          <cell r="X166">
            <v>101250000000</v>
          </cell>
          <cell r="Y166">
            <v>98500000000</v>
          </cell>
          <cell r="Z166">
            <v>96750000000</v>
          </cell>
          <cell r="AA166">
            <v>95500000000</v>
          </cell>
          <cell r="AB166">
            <v>93000000000</v>
          </cell>
          <cell r="AC166">
            <v>92250000000</v>
          </cell>
          <cell r="AD166">
            <v>93250000000</v>
          </cell>
          <cell r="AE166">
            <v>96250000000</v>
          </cell>
          <cell r="AF166">
            <v>97000000000</v>
          </cell>
          <cell r="AG166">
            <v>95500000000</v>
          </cell>
          <cell r="AH166">
            <v>93500000000</v>
          </cell>
          <cell r="AI166">
            <v>90250000000</v>
          </cell>
          <cell r="AJ166">
            <v>85500000000</v>
          </cell>
          <cell r="AK166">
            <v>80250000000</v>
          </cell>
          <cell r="AL166">
            <v>78750000000</v>
          </cell>
        </row>
        <row r="167">
          <cell r="A167" t="str">
            <v>216610</v>
          </cell>
          <cell r="B167">
            <v>0</v>
          </cell>
          <cell r="C167">
            <v>0</v>
          </cell>
          <cell r="D167">
            <v>0</v>
          </cell>
          <cell r="E167">
            <v>0</v>
          </cell>
          <cell r="F167">
            <v>0</v>
          </cell>
          <cell r="G167">
            <v>0</v>
          </cell>
          <cell r="H167">
            <v>0</v>
          </cell>
          <cell r="I167">
            <v>0</v>
          </cell>
          <cell r="J167">
            <v>0</v>
          </cell>
          <cell r="K167">
            <v>-1</v>
          </cell>
          <cell r="L167">
            <v>-1</v>
          </cell>
          <cell r="M167">
            <v>-1</v>
          </cell>
          <cell r="N167">
            <v>-1</v>
          </cell>
          <cell r="O167">
            <v>-1</v>
          </cell>
          <cell r="P167">
            <v>-1</v>
          </cell>
          <cell r="Q167">
            <v>-1</v>
          </cell>
          <cell r="R167">
            <v>-1</v>
          </cell>
          <cell r="S167">
            <v>13143240.68</v>
          </cell>
          <cell r="T167">
            <v>14234573.550000001</v>
          </cell>
          <cell r="U167">
            <v>14786817.77</v>
          </cell>
          <cell r="V167">
            <v>15481970.810000001</v>
          </cell>
          <cell r="W167">
            <v>15125909.26</v>
          </cell>
          <cell r="X167">
            <v>14444676.369999999</v>
          </cell>
          <cell r="Y167">
            <v>14547759.380000001</v>
          </cell>
          <cell r="Z167">
            <v>14995869.779999999</v>
          </cell>
          <cell r="AA167">
            <v>14310747.74</v>
          </cell>
          <cell r="AB167">
            <v>14764301.630000001</v>
          </cell>
          <cell r="AC167">
            <v>14991824.17</v>
          </cell>
          <cell r="AD167">
            <v>14658532.25</v>
          </cell>
          <cell r="AE167">
            <v>13178405.65</v>
          </cell>
          <cell r="AF167">
            <v>12415065.02</v>
          </cell>
          <cell r="AG167">
            <v>12062643.939999999</v>
          </cell>
          <cell r="AH167">
            <v>11534870.560000001</v>
          </cell>
          <cell r="AI167">
            <v>11578512.52</v>
          </cell>
          <cell r="AJ167">
            <v>9712407.0999999996</v>
          </cell>
          <cell r="AK167">
            <v>7940852.4100000001</v>
          </cell>
          <cell r="AL167">
            <v>6753967.8600000003</v>
          </cell>
        </row>
        <row r="168">
          <cell r="A168" t="str">
            <v>216620</v>
          </cell>
          <cell r="B168">
            <v>0</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row>
        <row r="169">
          <cell r="A169" t="str">
            <v>216630</v>
          </cell>
          <cell r="B169">
            <v>0</v>
          </cell>
          <cell r="C169">
            <v>0</v>
          </cell>
          <cell r="D169">
            <v>0</v>
          </cell>
          <cell r="E169">
            <v>0</v>
          </cell>
          <cell r="F169">
            <v>0</v>
          </cell>
          <cell r="G169">
            <v>0</v>
          </cell>
          <cell r="H169">
            <v>0</v>
          </cell>
          <cell r="I169">
            <v>0</v>
          </cell>
          <cell r="J169">
            <v>0</v>
          </cell>
          <cell r="K169">
            <v>1</v>
          </cell>
          <cell r="L169">
            <v>1</v>
          </cell>
          <cell r="M169">
            <v>1</v>
          </cell>
          <cell r="N169">
            <v>1</v>
          </cell>
          <cell r="O169">
            <v>1</v>
          </cell>
          <cell r="P169">
            <v>1</v>
          </cell>
          <cell r="Q169">
            <v>1</v>
          </cell>
          <cell r="R169">
            <v>1</v>
          </cell>
          <cell r="S169">
            <v>802184026.89999998</v>
          </cell>
          <cell r="T169">
            <v>811815874.88</v>
          </cell>
          <cell r="U169">
            <v>815730825.34000003</v>
          </cell>
          <cell r="V169">
            <v>859841188.63</v>
          </cell>
          <cell r="W169">
            <v>841457725.52999997</v>
          </cell>
          <cell r="X169">
            <v>810144922.33000004</v>
          </cell>
          <cell r="Y169">
            <v>828452025.69000006</v>
          </cell>
          <cell r="Z169">
            <v>868945409.83000004</v>
          </cell>
          <cell r="AA169">
            <v>823839857.50999999</v>
          </cell>
          <cell r="AB169">
            <v>847249812.57000005</v>
          </cell>
          <cell r="AC169">
            <v>846690643.42999995</v>
          </cell>
          <cell r="AD169">
            <v>838840746.29999995</v>
          </cell>
          <cell r="AE169">
            <v>793943557.34000003</v>
          </cell>
          <cell r="AF169">
            <v>836030547.50999999</v>
          </cell>
          <cell r="AG169">
            <v>904411988.96000004</v>
          </cell>
          <cell r="AH169">
            <v>943477390.33000004</v>
          </cell>
          <cell r="AI169">
            <v>1030483875.89</v>
          </cell>
          <cell r="AJ169">
            <v>1033137616.1900001</v>
          </cell>
          <cell r="AK169">
            <v>1112589434.9200001</v>
          </cell>
          <cell r="AL169">
            <v>1251481950.75</v>
          </cell>
        </row>
        <row r="170">
          <cell r="A170" t="str">
            <v>216640</v>
          </cell>
          <cell r="B170">
            <v>0</v>
          </cell>
          <cell r="C170">
            <v>0</v>
          </cell>
          <cell r="D170">
            <v>0</v>
          </cell>
          <cell r="E170">
            <v>0</v>
          </cell>
          <cell r="F170">
            <v>0</v>
          </cell>
          <cell r="G170">
            <v>0</v>
          </cell>
          <cell r="H170">
            <v>0</v>
          </cell>
          <cell r="I170">
            <v>0</v>
          </cell>
          <cell r="J170">
            <v>0</v>
          </cell>
          <cell r="K170">
            <v>1</v>
          </cell>
          <cell r="L170">
            <v>1</v>
          </cell>
          <cell r="M170">
            <v>1</v>
          </cell>
          <cell r="N170">
            <v>1</v>
          </cell>
          <cell r="O170">
            <v>1</v>
          </cell>
          <cell r="P170">
            <v>1</v>
          </cell>
          <cell r="Q170">
            <v>1</v>
          </cell>
          <cell r="R170">
            <v>1</v>
          </cell>
          <cell r="S170">
            <v>1</v>
          </cell>
          <cell r="T170">
            <v>1</v>
          </cell>
          <cell r="U170">
            <v>1</v>
          </cell>
          <cell r="V170">
            <v>1</v>
          </cell>
          <cell r="W170">
            <v>1</v>
          </cell>
          <cell r="X170">
            <v>1</v>
          </cell>
          <cell r="Y170">
            <v>1</v>
          </cell>
          <cell r="Z170">
            <v>1</v>
          </cell>
          <cell r="AA170">
            <v>1</v>
          </cell>
          <cell r="AB170">
            <v>1</v>
          </cell>
          <cell r="AC170">
            <v>1</v>
          </cell>
          <cell r="AD170">
            <v>1</v>
          </cell>
          <cell r="AE170">
            <v>1</v>
          </cell>
          <cell r="AF170">
            <v>0</v>
          </cell>
          <cell r="AG170">
            <v>0</v>
          </cell>
          <cell r="AH170">
            <v>0</v>
          </cell>
          <cell r="AI170">
            <v>0</v>
          </cell>
          <cell r="AJ170">
            <v>0</v>
          </cell>
          <cell r="AK170">
            <v>0</v>
          </cell>
          <cell r="AL170">
            <v>0</v>
          </cell>
        </row>
        <row r="171">
          <cell r="A171" t="str">
            <v>216650</v>
          </cell>
          <cell r="B171">
            <v>0</v>
          </cell>
          <cell r="C171">
            <v>0</v>
          </cell>
          <cell r="D171">
            <v>0</v>
          </cell>
          <cell r="E171">
            <v>0</v>
          </cell>
          <cell r="F171">
            <v>0</v>
          </cell>
          <cell r="G171">
            <v>0</v>
          </cell>
          <cell r="H171">
            <v>0</v>
          </cell>
          <cell r="I171">
            <v>0</v>
          </cell>
          <cell r="J171">
            <v>0</v>
          </cell>
          <cell r="K171">
            <v>-1</v>
          </cell>
          <cell r="L171">
            <v>-1</v>
          </cell>
          <cell r="M171">
            <v>-1</v>
          </cell>
          <cell r="N171">
            <v>-1</v>
          </cell>
          <cell r="O171">
            <v>-1</v>
          </cell>
          <cell r="P171">
            <v>-1</v>
          </cell>
          <cell r="Q171">
            <v>-1</v>
          </cell>
          <cell r="R171">
            <v>-1</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row>
        <row r="172">
          <cell r="A172" t="str">
            <v>216660</v>
          </cell>
          <cell r="B172">
            <v>0</v>
          </cell>
          <cell r="C172">
            <v>0</v>
          </cell>
          <cell r="D172">
            <v>0</v>
          </cell>
          <cell r="E172">
            <v>0</v>
          </cell>
          <cell r="F172">
            <v>0</v>
          </cell>
          <cell r="G172">
            <v>0</v>
          </cell>
          <cell r="H172">
            <v>0</v>
          </cell>
          <cell r="I172">
            <v>0</v>
          </cell>
          <cell r="J172">
            <v>0</v>
          </cell>
          <cell r="K172">
            <v>-1</v>
          </cell>
          <cell r="L172">
            <v>-1</v>
          </cell>
          <cell r="M172">
            <v>-1</v>
          </cell>
          <cell r="N172">
            <v>-1</v>
          </cell>
          <cell r="O172">
            <v>-1</v>
          </cell>
          <cell r="P172">
            <v>-1</v>
          </cell>
          <cell r="Q172">
            <v>-1</v>
          </cell>
          <cell r="R172">
            <v>-1</v>
          </cell>
          <cell r="S172">
            <v>-1</v>
          </cell>
          <cell r="T172">
            <v>-1</v>
          </cell>
          <cell r="U172">
            <v>-1</v>
          </cell>
          <cell r="V172">
            <v>-1</v>
          </cell>
          <cell r="W172">
            <v>-1</v>
          </cell>
          <cell r="X172">
            <v>-1</v>
          </cell>
          <cell r="Y172">
            <v>-1</v>
          </cell>
          <cell r="Z172">
            <v>-1</v>
          </cell>
          <cell r="AA172">
            <v>-1</v>
          </cell>
          <cell r="AB172">
            <v>-1</v>
          </cell>
          <cell r="AC172">
            <v>-1</v>
          </cell>
          <cell r="AD172">
            <v>-1</v>
          </cell>
          <cell r="AE172">
            <v>-1</v>
          </cell>
          <cell r="AF172">
            <v>0</v>
          </cell>
          <cell r="AG172">
            <v>0</v>
          </cell>
          <cell r="AH172">
            <v>0</v>
          </cell>
          <cell r="AI172">
            <v>0</v>
          </cell>
          <cell r="AJ172">
            <v>0</v>
          </cell>
          <cell r="AK172">
            <v>0</v>
          </cell>
          <cell r="AL172">
            <v>0</v>
          </cell>
        </row>
        <row r="173">
          <cell r="A173" t="str">
            <v>216665</v>
          </cell>
        </row>
        <row r="174">
          <cell r="A174" t="str">
            <v>216666</v>
          </cell>
        </row>
        <row r="175">
          <cell r="A175" t="str">
            <v>216670</v>
          </cell>
          <cell r="B175">
            <v>0</v>
          </cell>
          <cell r="C175">
            <v>0</v>
          </cell>
          <cell r="D175">
            <v>0</v>
          </cell>
          <cell r="E175">
            <v>0</v>
          </cell>
          <cell r="F175">
            <v>0</v>
          </cell>
          <cell r="G175">
            <v>0</v>
          </cell>
          <cell r="H175">
            <v>0</v>
          </cell>
          <cell r="I175">
            <v>0</v>
          </cell>
          <cell r="J175">
            <v>0</v>
          </cell>
          <cell r="K175">
            <v>1</v>
          </cell>
          <cell r="L175">
            <v>1</v>
          </cell>
          <cell r="M175">
            <v>1</v>
          </cell>
          <cell r="N175">
            <v>1</v>
          </cell>
          <cell r="O175">
            <v>1</v>
          </cell>
          <cell r="P175">
            <v>1</v>
          </cell>
          <cell r="Q175">
            <v>1</v>
          </cell>
          <cell r="R175">
            <v>1</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row>
        <row r="176">
          <cell r="A176" t="str">
            <v>216675</v>
          </cell>
        </row>
        <row r="177">
          <cell r="A177" t="str">
            <v>216676</v>
          </cell>
        </row>
        <row r="178">
          <cell r="A178" t="str">
            <v>216701</v>
          </cell>
          <cell r="B178">
            <v>0</v>
          </cell>
          <cell r="C178">
            <v>0</v>
          </cell>
          <cell r="D178">
            <v>0</v>
          </cell>
          <cell r="E178">
            <v>0</v>
          </cell>
          <cell r="F178">
            <v>0</v>
          </cell>
          <cell r="G178">
            <v>0</v>
          </cell>
          <cell r="H178">
            <v>0</v>
          </cell>
          <cell r="I178">
            <v>0</v>
          </cell>
          <cell r="J178">
            <v>0</v>
          </cell>
          <cell r="K178">
            <v>-1</v>
          </cell>
          <cell r="L178">
            <v>-1</v>
          </cell>
          <cell r="M178">
            <v>-1</v>
          </cell>
          <cell r="N178">
            <v>-1</v>
          </cell>
          <cell r="O178">
            <v>-1</v>
          </cell>
          <cell r="P178">
            <v>-1</v>
          </cell>
          <cell r="Q178">
            <v>-1</v>
          </cell>
          <cell r="R178">
            <v>-1</v>
          </cell>
          <cell r="S178">
            <v>-1</v>
          </cell>
          <cell r="T178">
            <v>-1</v>
          </cell>
          <cell r="U178">
            <v>-1</v>
          </cell>
          <cell r="V178">
            <v>-1</v>
          </cell>
          <cell r="W178">
            <v>-1</v>
          </cell>
          <cell r="X178">
            <v>-1</v>
          </cell>
          <cell r="Y178">
            <v>-1</v>
          </cell>
          <cell r="Z178">
            <v>-1</v>
          </cell>
          <cell r="AA178">
            <v>-1</v>
          </cell>
          <cell r="AB178">
            <v>-1</v>
          </cell>
          <cell r="AC178">
            <v>-1</v>
          </cell>
          <cell r="AD178">
            <v>-1</v>
          </cell>
          <cell r="AE178">
            <v>-1</v>
          </cell>
          <cell r="AF178">
            <v>0</v>
          </cell>
          <cell r="AG178">
            <v>0</v>
          </cell>
          <cell r="AH178">
            <v>0</v>
          </cell>
          <cell r="AI178">
            <v>0</v>
          </cell>
          <cell r="AJ178">
            <v>0</v>
          </cell>
          <cell r="AK178">
            <v>0</v>
          </cell>
          <cell r="AL178">
            <v>0</v>
          </cell>
        </row>
        <row r="179">
          <cell r="A179" t="str">
            <v>216703</v>
          </cell>
          <cell r="B179">
            <v>0</v>
          </cell>
          <cell r="C179">
            <v>0</v>
          </cell>
          <cell r="D179">
            <v>0</v>
          </cell>
          <cell r="E179">
            <v>0</v>
          </cell>
          <cell r="F179">
            <v>0</v>
          </cell>
          <cell r="G179">
            <v>0</v>
          </cell>
          <cell r="H179">
            <v>0</v>
          </cell>
          <cell r="I179">
            <v>0</v>
          </cell>
          <cell r="J179">
            <v>0</v>
          </cell>
          <cell r="K179">
            <v>1</v>
          </cell>
          <cell r="L179">
            <v>1</v>
          </cell>
          <cell r="M179">
            <v>1</v>
          </cell>
          <cell r="N179">
            <v>1</v>
          </cell>
          <cell r="O179">
            <v>1</v>
          </cell>
          <cell r="P179">
            <v>1</v>
          </cell>
          <cell r="Q179">
            <v>1</v>
          </cell>
          <cell r="R179">
            <v>1</v>
          </cell>
          <cell r="S179">
            <v>1</v>
          </cell>
          <cell r="T179">
            <v>1</v>
          </cell>
          <cell r="U179">
            <v>1</v>
          </cell>
          <cell r="V179">
            <v>1</v>
          </cell>
          <cell r="W179">
            <v>1</v>
          </cell>
          <cell r="X179">
            <v>1</v>
          </cell>
          <cell r="Y179">
            <v>1</v>
          </cell>
          <cell r="Z179">
            <v>1</v>
          </cell>
          <cell r="AA179">
            <v>1</v>
          </cell>
          <cell r="AB179">
            <v>1</v>
          </cell>
          <cell r="AC179">
            <v>1</v>
          </cell>
          <cell r="AD179">
            <v>1</v>
          </cell>
          <cell r="AE179">
            <v>1</v>
          </cell>
          <cell r="AF179">
            <v>0</v>
          </cell>
          <cell r="AG179">
            <v>0</v>
          </cell>
          <cell r="AH179">
            <v>0</v>
          </cell>
          <cell r="AI179">
            <v>0</v>
          </cell>
          <cell r="AJ179">
            <v>0</v>
          </cell>
          <cell r="AK179">
            <v>0</v>
          </cell>
          <cell r="AL179">
            <v>0</v>
          </cell>
        </row>
        <row r="180">
          <cell r="A180" t="str">
            <v>216710</v>
          </cell>
          <cell r="B180">
            <v>0</v>
          </cell>
          <cell r="C180">
            <v>0</v>
          </cell>
          <cell r="D180">
            <v>0</v>
          </cell>
          <cell r="E180">
            <v>0</v>
          </cell>
          <cell r="F180">
            <v>0</v>
          </cell>
          <cell r="G180">
            <v>0</v>
          </cell>
          <cell r="H180">
            <v>0</v>
          </cell>
          <cell r="I180">
            <v>0</v>
          </cell>
          <cell r="J180">
            <v>0</v>
          </cell>
          <cell r="K180">
            <v>-1</v>
          </cell>
          <cell r="L180">
            <v>-1</v>
          </cell>
          <cell r="M180">
            <v>-1</v>
          </cell>
          <cell r="N180">
            <v>-1</v>
          </cell>
          <cell r="O180">
            <v>-1</v>
          </cell>
          <cell r="P180">
            <v>-1</v>
          </cell>
          <cell r="Q180">
            <v>-1</v>
          </cell>
          <cell r="R180">
            <v>-1</v>
          </cell>
          <cell r="S180">
            <v>-1</v>
          </cell>
          <cell r="T180">
            <v>-1</v>
          </cell>
          <cell r="U180">
            <v>-1</v>
          </cell>
          <cell r="V180">
            <v>-1</v>
          </cell>
          <cell r="W180">
            <v>-1</v>
          </cell>
          <cell r="X180">
            <v>-1</v>
          </cell>
          <cell r="Y180">
            <v>-1</v>
          </cell>
          <cell r="Z180">
            <v>-1</v>
          </cell>
          <cell r="AA180">
            <v>-1</v>
          </cell>
          <cell r="AB180">
            <v>-1</v>
          </cell>
          <cell r="AC180">
            <v>-1</v>
          </cell>
          <cell r="AD180">
            <v>-1</v>
          </cell>
          <cell r="AE180">
            <v>-1</v>
          </cell>
          <cell r="AF180">
            <v>0</v>
          </cell>
          <cell r="AG180">
            <v>0</v>
          </cell>
          <cell r="AH180">
            <v>0</v>
          </cell>
          <cell r="AI180">
            <v>0</v>
          </cell>
          <cell r="AJ180">
            <v>0</v>
          </cell>
          <cell r="AK180">
            <v>0</v>
          </cell>
          <cell r="AL180">
            <v>0</v>
          </cell>
        </row>
        <row r="181">
          <cell r="A181" t="str">
            <v>216720</v>
          </cell>
          <cell r="B181">
            <v>0</v>
          </cell>
          <cell r="C181">
            <v>0</v>
          </cell>
          <cell r="D181">
            <v>0</v>
          </cell>
          <cell r="E181">
            <v>0</v>
          </cell>
          <cell r="F181">
            <v>0</v>
          </cell>
          <cell r="G181">
            <v>0</v>
          </cell>
          <cell r="H181">
            <v>0</v>
          </cell>
          <cell r="I181">
            <v>0</v>
          </cell>
          <cell r="J181">
            <v>0</v>
          </cell>
          <cell r="K181">
            <v>1</v>
          </cell>
          <cell r="L181">
            <v>1</v>
          </cell>
          <cell r="M181">
            <v>1</v>
          </cell>
          <cell r="N181">
            <v>1</v>
          </cell>
          <cell r="O181">
            <v>1</v>
          </cell>
          <cell r="P181">
            <v>1</v>
          </cell>
          <cell r="Q181">
            <v>1</v>
          </cell>
          <cell r="R181">
            <v>1</v>
          </cell>
          <cell r="S181">
            <v>1</v>
          </cell>
          <cell r="T181">
            <v>1</v>
          </cell>
          <cell r="U181">
            <v>1</v>
          </cell>
          <cell r="V181">
            <v>1</v>
          </cell>
          <cell r="W181">
            <v>1</v>
          </cell>
          <cell r="X181">
            <v>1</v>
          </cell>
          <cell r="Y181">
            <v>1</v>
          </cell>
          <cell r="Z181">
            <v>1</v>
          </cell>
          <cell r="AA181">
            <v>1</v>
          </cell>
          <cell r="AB181">
            <v>1</v>
          </cell>
          <cell r="AC181">
            <v>1</v>
          </cell>
          <cell r="AD181">
            <v>1</v>
          </cell>
          <cell r="AE181">
            <v>1</v>
          </cell>
          <cell r="AF181">
            <v>0</v>
          </cell>
          <cell r="AG181">
            <v>0</v>
          </cell>
          <cell r="AH181">
            <v>0</v>
          </cell>
          <cell r="AI181">
            <v>0</v>
          </cell>
          <cell r="AJ181">
            <v>0</v>
          </cell>
          <cell r="AK181">
            <v>0</v>
          </cell>
          <cell r="AL181">
            <v>0</v>
          </cell>
        </row>
        <row r="182">
          <cell r="A182" t="str">
            <v>216730</v>
          </cell>
          <cell r="B182">
            <v>0</v>
          </cell>
          <cell r="C182">
            <v>0</v>
          </cell>
          <cell r="D182">
            <v>0</v>
          </cell>
          <cell r="E182">
            <v>0</v>
          </cell>
          <cell r="F182">
            <v>0</v>
          </cell>
          <cell r="G182">
            <v>0</v>
          </cell>
          <cell r="H182">
            <v>0</v>
          </cell>
          <cell r="I182">
            <v>0</v>
          </cell>
          <cell r="J182">
            <v>0</v>
          </cell>
          <cell r="K182">
            <v>-1</v>
          </cell>
          <cell r="L182">
            <v>-1</v>
          </cell>
          <cell r="M182">
            <v>-1</v>
          </cell>
          <cell r="N182">
            <v>-1</v>
          </cell>
          <cell r="O182">
            <v>-1</v>
          </cell>
          <cell r="P182">
            <v>-1</v>
          </cell>
          <cell r="Q182">
            <v>-1</v>
          </cell>
          <cell r="R182">
            <v>-1</v>
          </cell>
          <cell r="S182">
            <v>-1</v>
          </cell>
          <cell r="T182">
            <v>-1</v>
          </cell>
          <cell r="U182">
            <v>-1</v>
          </cell>
          <cell r="V182">
            <v>-1</v>
          </cell>
          <cell r="W182">
            <v>-1</v>
          </cell>
          <cell r="X182">
            <v>-1</v>
          </cell>
          <cell r="Y182">
            <v>-1</v>
          </cell>
          <cell r="Z182">
            <v>-1</v>
          </cell>
          <cell r="AA182">
            <v>-1</v>
          </cell>
          <cell r="AB182">
            <v>-1</v>
          </cell>
          <cell r="AC182">
            <v>-1</v>
          </cell>
          <cell r="AD182">
            <v>-1</v>
          </cell>
          <cell r="AE182">
            <v>-1</v>
          </cell>
          <cell r="AF182">
            <v>0</v>
          </cell>
          <cell r="AG182">
            <v>0</v>
          </cell>
          <cell r="AH182">
            <v>0</v>
          </cell>
          <cell r="AI182">
            <v>0</v>
          </cell>
          <cell r="AJ182">
            <v>0</v>
          </cell>
          <cell r="AK182">
            <v>0</v>
          </cell>
          <cell r="AL182">
            <v>0</v>
          </cell>
        </row>
        <row r="183">
          <cell r="A183" t="str">
            <v>216740</v>
          </cell>
          <cell r="B183">
            <v>0</v>
          </cell>
          <cell r="C183">
            <v>0</v>
          </cell>
          <cell r="D183">
            <v>0</v>
          </cell>
          <cell r="E183">
            <v>0</v>
          </cell>
          <cell r="F183">
            <v>0</v>
          </cell>
          <cell r="G183">
            <v>0</v>
          </cell>
          <cell r="H183">
            <v>0</v>
          </cell>
          <cell r="I183">
            <v>0</v>
          </cell>
          <cell r="J183">
            <v>0</v>
          </cell>
          <cell r="K183">
            <v>1</v>
          </cell>
          <cell r="L183">
            <v>1</v>
          </cell>
          <cell r="M183">
            <v>1</v>
          </cell>
          <cell r="N183">
            <v>1</v>
          </cell>
          <cell r="O183">
            <v>1</v>
          </cell>
          <cell r="P183">
            <v>1</v>
          </cell>
          <cell r="Q183">
            <v>1</v>
          </cell>
          <cell r="R183">
            <v>1</v>
          </cell>
          <cell r="S183">
            <v>1</v>
          </cell>
          <cell r="T183">
            <v>1</v>
          </cell>
          <cell r="U183">
            <v>1</v>
          </cell>
          <cell r="V183">
            <v>1</v>
          </cell>
          <cell r="W183">
            <v>1</v>
          </cell>
          <cell r="X183">
            <v>1</v>
          </cell>
          <cell r="Y183">
            <v>1</v>
          </cell>
          <cell r="Z183">
            <v>1</v>
          </cell>
          <cell r="AA183">
            <v>1</v>
          </cell>
          <cell r="AB183">
            <v>1</v>
          </cell>
          <cell r="AC183">
            <v>1</v>
          </cell>
          <cell r="AD183">
            <v>1</v>
          </cell>
          <cell r="AE183">
            <v>1</v>
          </cell>
          <cell r="AF183">
            <v>0</v>
          </cell>
          <cell r="AG183">
            <v>0</v>
          </cell>
          <cell r="AH183">
            <v>0</v>
          </cell>
          <cell r="AI183">
            <v>0</v>
          </cell>
          <cell r="AJ183">
            <v>0</v>
          </cell>
          <cell r="AK183">
            <v>0</v>
          </cell>
          <cell r="AL183">
            <v>0</v>
          </cell>
        </row>
        <row r="184">
          <cell r="A184" t="str">
            <v>216750</v>
          </cell>
          <cell r="B184">
            <v>0</v>
          </cell>
          <cell r="C184">
            <v>0</v>
          </cell>
          <cell r="D184">
            <v>0</v>
          </cell>
          <cell r="E184">
            <v>0</v>
          </cell>
          <cell r="F184">
            <v>0</v>
          </cell>
          <cell r="G184">
            <v>0</v>
          </cell>
          <cell r="H184">
            <v>0</v>
          </cell>
          <cell r="I184">
            <v>0</v>
          </cell>
          <cell r="J184">
            <v>0</v>
          </cell>
          <cell r="K184">
            <v>-1</v>
          </cell>
          <cell r="L184">
            <v>-1</v>
          </cell>
          <cell r="M184">
            <v>-1</v>
          </cell>
          <cell r="N184">
            <v>-1</v>
          </cell>
          <cell r="O184">
            <v>-1</v>
          </cell>
          <cell r="P184">
            <v>-1</v>
          </cell>
          <cell r="Q184">
            <v>-1</v>
          </cell>
          <cell r="R184">
            <v>-1</v>
          </cell>
          <cell r="S184">
            <v>-1</v>
          </cell>
          <cell r="T184">
            <v>-1</v>
          </cell>
          <cell r="U184">
            <v>-1</v>
          </cell>
          <cell r="V184">
            <v>-1</v>
          </cell>
          <cell r="W184">
            <v>-1</v>
          </cell>
          <cell r="X184">
            <v>-1</v>
          </cell>
          <cell r="Y184">
            <v>-1</v>
          </cell>
          <cell r="Z184">
            <v>-1</v>
          </cell>
          <cell r="AA184">
            <v>-1</v>
          </cell>
          <cell r="AB184">
            <v>-1</v>
          </cell>
          <cell r="AC184">
            <v>-1</v>
          </cell>
          <cell r="AD184">
            <v>-1</v>
          </cell>
          <cell r="AE184">
            <v>-1</v>
          </cell>
          <cell r="AF184">
            <v>0</v>
          </cell>
          <cell r="AG184">
            <v>0</v>
          </cell>
          <cell r="AH184">
            <v>0</v>
          </cell>
          <cell r="AI184">
            <v>0</v>
          </cell>
          <cell r="AJ184">
            <v>0</v>
          </cell>
          <cell r="AK184">
            <v>0</v>
          </cell>
          <cell r="AL184">
            <v>0</v>
          </cell>
        </row>
        <row r="185">
          <cell r="A185" t="str">
            <v>216760</v>
          </cell>
          <cell r="B185">
            <v>0</v>
          </cell>
          <cell r="C185">
            <v>0</v>
          </cell>
          <cell r="D185">
            <v>0</v>
          </cell>
          <cell r="E185">
            <v>0</v>
          </cell>
          <cell r="F185">
            <v>0</v>
          </cell>
          <cell r="G185">
            <v>0</v>
          </cell>
          <cell r="H185">
            <v>0</v>
          </cell>
          <cell r="I185">
            <v>0</v>
          </cell>
          <cell r="J185">
            <v>0</v>
          </cell>
          <cell r="K185">
            <v>1</v>
          </cell>
          <cell r="L185">
            <v>1</v>
          </cell>
          <cell r="M185">
            <v>1</v>
          </cell>
          <cell r="N185">
            <v>1</v>
          </cell>
          <cell r="O185">
            <v>1</v>
          </cell>
          <cell r="P185">
            <v>1</v>
          </cell>
          <cell r="Q185">
            <v>1</v>
          </cell>
          <cell r="R185">
            <v>1</v>
          </cell>
          <cell r="S185">
            <v>1</v>
          </cell>
          <cell r="T185">
            <v>1</v>
          </cell>
          <cell r="U185">
            <v>1</v>
          </cell>
          <cell r="V185">
            <v>1</v>
          </cell>
          <cell r="W185">
            <v>1</v>
          </cell>
          <cell r="X185">
            <v>1</v>
          </cell>
          <cell r="Y185">
            <v>1</v>
          </cell>
          <cell r="Z185">
            <v>1</v>
          </cell>
          <cell r="AA185">
            <v>1</v>
          </cell>
          <cell r="AB185">
            <v>1</v>
          </cell>
          <cell r="AC185">
            <v>1</v>
          </cell>
          <cell r="AD185">
            <v>1</v>
          </cell>
          <cell r="AE185">
            <v>1</v>
          </cell>
          <cell r="AF185">
            <v>0</v>
          </cell>
          <cell r="AG185">
            <v>0</v>
          </cell>
          <cell r="AH185">
            <v>0</v>
          </cell>
          <cell r="AI185">
            <v>0</v>
          </cell>
          <cell r="AJ185">
            <v>0</v>
          </cell>
          <cell r="AK185">
            <v>0</v>
          </cell>
          <cell r="AL185">
            <v>0</v>
          </cell>
        </row>
        <row r="186">
          <cell r="A186" t="str">
            <v>216765</v>
          </cell>
        </row>
        <row r="187">
          <cell r="A187" t="str">
            <v>216766</v>
          </cell>
        </row>
        <row r="188">
          <cell r="A188" t="str">
            <v>216770</v>
          </cell>
          <cell r="B188">
            <v>0</v>
          </cell>
          <cell r="C188">
            <v>0</v>
          </cell>
          <cell r="D188">
            <v>0</v>
          </cell>
          <cell r="E188">
            <v>0</v>
          </cell>
          <cell r="F188">
            <v>0</v>
          </cell>
          <cell r="G188">
            <v>0</v>
          </cell>
          <cell r="H188">
            <v>0</v>
          </cell>
          <cell r="I188">
            <v>0</v>
          </cell>
          <cell r="J188">
            <v>0</v>
          </cell>
          <cell r="K188">
            <v>-1</v>
          </cell>
          <cell r="L188">
            <v>-1</v>
          </cell>
          <cell r="M188">
            <v>-1</v>
          </cell>
          <cell r="N188">
            <v>-1</v>
          </cell>
          <cell r="O188">
            <v>-1</v>
          </cell>
          <cell r="P188">
            <v>-1</v>
          </cell>
          <cell r="Q188">
            <v>-1</v>
          </cell>
          <cell r="R188">
            <v>-1</v>
          </cell>
          <cell r="S188">
            <v>-1</v>
          </cell>
          <cell r="T188">
            <v>-1</v>
          </cell>
          <cell r="U188">
            <v>-1</v>
          </cell>
          <cell r="V188">
            <v>-1</v>
          </cell>
          <cell r="W188">
            <v>-1</v>
          </cell>
          <cell r="X188">
            <v>-1</v>
          </cell>
          <cell r="Y188">
            <v>-1</v>
          </cell>
          <cell r="Z188">
            <v>-1</v>
          </cell>
          <cell r="AA188">
            <v>-1</v>
          </cell>
          <cell r="AB188">
            <v>-1</v>
          </cell>
          <cell r="AC188">
            <v>-1</v>
          </cell>
          <cell r="AD188">
            <v>-1</v>
          </cell>
          <cell r="AE188">
            <v>-1</v>
          </cell>
          <cell r="AF188">
            <v>0</v>
          </cell>
          <cell r="AG188">
            <v>0</v>
          </cell>
          <cell r="AH188">
            <v>0</v>
          </cell>
          <cell r="AI188">
            <v>0</v>
          </cell>
          <cell r="AJ188">
            <v>0</v>
          </cell>
          <cell r="AK188">
            <v>0</v>
          </cell>
          <cell r="AL188">
            <v>0</v>
          </cell>
        </row>
        <row r="189">
          <cell r="A189" t="str">
            <v>216775</v>
          </cell>
        </row>
        <row r="190">
          <cell r="A190" t="str">
            <v>216776</v>
          </cell>
        </row>
        <row r="191">
          <cell r="A191" t="str">
            <v>216801</v>
          </cell>
          <cell r="B191">
            <v>0</v>
          </cell>
          <cell r="C191">
            <v>0</v>
          </cell>
          <cell r="D191">
            <v>0</v>
          </cell>
          <cell r="E191">
            <v>0</v>
          </cell>
          <cell r="F191">
            <v>0</v>
          </cell>
          <cell r="G191">
            <v>0</v>
          </cell>
          <cell r="H191">
            <v>0</v>
          </cell>
          <cell r="I191">
            <v>0</v>
          </cell>
          <cell r="J191">
            <v>0</v>
          </cell>
          <cell r="K191">
            <v>1</v>
          </cell>
          <cell r="L191">
            <v>1</v>
          </cell>
          <cell r="M191">
            <v>1</v>
          </cell>
          <cell r="N191">
            <v>1</v>
          </cell>
          <cell r="O191">
            <v>1</v>
          </cell>
          <cell r="P191">
            <v>1</v>
          </cell>
          <cell r="Q191">
            <v>1</v>
          </cell>
          <cell r="R191">
            <v>1</v>
          </cell>
          <cell r="S191">
            <v>1</v>
          </cell>
          <cell r="T191">
            <v>1</v>
          </cell>
          <cell r="U191">
            <v>1</v>
          </cell>
          <cell r="V191">
            <v>1</v>
          </cell>
          <cell r="W191">
            <v>1</v>
          </cell>
          <cell r="X191">
            <v>1</v>
          </cell>
          <cell r="Y191">
            <v>1</v>
          </cell>
          <cell r="Z191">
            <v>1</v>
          </cell>
          <cell r="AA191">
            <v>1</v>
          </cell>
          <cell r="AB191">
            <v>1</v>
          </cell>
          <cell r="AC191">
            <v>1</v>
          </cell>
          <cell r="AD191">
            <v>1</v>
          </cell>
          <cell r="AE191">
            <v>1</v>
          </cell>
          <cell r="AF191">
            <v>0</v>
          </cell>
          <cell r="AG191">
            <v>0</v>
          </cell>
          <cell r="AH191">
            <v>0</v>
          </cell>
          <cell r="AI191">
            <v>0</v>
          </cell>
          <cell r="AJ191">
            <v>0</v>
          </cell>
          <cell r="AK191">
            <v>0</v>
          </cell>
          <cell r="AL191">
            <v>0</v>
          </cell>
        </row>
        <row r="192">
          <cell r="A192" t="str">
            <v>216810</v>
          </cell>
          <cell r="B192">
            <v>0</v>
          </cell>
          <cell r="C192">
            <v>0</v>
          </cell>
          <cell r="D192">
            <v>0</v>
          </cell>
          <cell r="E192">
            <v>0</v>
          </cell>
          <cell r="F192">
            <v>0</v>
          </cell>
          <cell r="G192">
            <v>0</v>
          </cell>
          <cell r="H192">
            <v>0</v>
          </cell>
          <cell r="I192">
            <v>0</v>
          </cell>
          <cell r="J192">
            <v>0</v>
          </cell>
          <cell r="K192">
            <v>-1</v>
          </cell>
          <cell r="L192">
            <v>-1</v>
          </cell>
          <cell r="M192">
            <v>-1</v>
          </cell>
          <cell r="N192">
            <v>-1</v>
          </cell>
          <cell r="O192">
            <v>-1</v>
          </cell>
          <cell r="P192">
            <v>-1</v>
          </cell>
          <cell r="Q192">
            <v>-1</v>
          </cell>
          <cell r="R192">
            <v>-1</v>
          </cell>
          <cell r="S192">
            <v>-1</v>
          </cell>
          <cell r="T192">
            <v>-1</v>
          </cell>
          <cell r="U192">
            <v>-1</v>
          </cell>
          <cell r="V192">
            <v>-1</v>
          </cell>
          <cell r="W192">
            <v>-1</v>
          </cell>
          <cell r="X192">
            <v>-1</v>
          </cell>
          <cell r="Y192">
            <v>-1</v>
          </cell>
          <cell r="Z192">
            <v>-1</v>
          </cell>
          <cell r="AA192">
            <v>-1</v>
          </cell>
          <cell r="AB192">
            <v>-1</v>
          </cell>
          <cell r="AC192">
            <v>-1</v>
          </cell>
          <cell r="AD192">
            <v>-1</v>
          </cell>
          <cell r="AE192">
            <v>-1</v>
          </cell>
          <cell r="AF192">
            <v>0</v>
          </cell>
          <cell r="AG192">
            <v>0</v>
          </cell>
          <cell r="AH192">
            <v>0</v>
          </cell>
          <cell r="AI192">
            <v>0</v>
          </cell>
          <cell r="AJ192">
            <v>0</v>
          </cell>
          <cell r="AK192">
            <v>0</v>
          </cell>
          <cell r="AL192">
            <v>0</v>
          </cell>
        </row>
        <row r="193">
          <cell r="A193" t="str">
            <v>216830</v>
          </cell>
          <cell r="B193">
            <v>0</v>
          </cell>
          <cell r="C193">
            <v>0</v>
          </cell>
          <cell r="D193">
            <v>0</v>
          </cell>
          <cell r="E193">
            <v>0</v>
          </cell>
          <cell r="F193">
            <v>0</v>
          </cell>
          <cell r="G193">
            <v>0</v>
          </cell>
          <cell r="H193">
            <v>0</v>
          </cell>
          <cell r="I193">
            <v>0</v>
          </cell>
          <cell r="J193">
            <v>0</v>
          </cell>
          <cell r="K193">
            <v>1</v>
          </cell>
          <cell r="L193">
            <v>1</v>
          </cell>
          <cell r="M193">
            <v>1</v>
          </cell>
          <cell r="N193">
            <v>1</v>
          </cell>
          <cell r="O193">
            <v>1</v>
          </cell>
          <cell r="P193">
            <v>1</v>
          </cell>
          <cell r="Q193">
            <v>1</v>
          </cell>
          <cell r="R193">
            <v>1</v>
          </cell>
          <cell r="S193">
            <v>1</v>
          </cell>
          <cell r="T193">
            <v>1</v>
          </cell>
          <cell r="U193">
            <v>1</v>
          </cell>
          <cell r="V193">
            <v>1</v>
          </cell>
          <cell r="W193">
            <v>1</v>
          </cell>
          <cell r="X193">
            <v>1</v>
          </cell>
          <cell r="Y193">
            <v>1</v>
          </cell>
          <cell r="Z193">
            <v>1</v>
          </cell>
          <cell r="AA193">
            <v>1</v>
          </cell>
          <cell r="AB193">
            <v>1</v>
          </cell>
          <cell r="AC193">
            <v>1</v>
          </cell>
          <cell r="AD193">
            <v>1</v>
          </cell>
          <cell r="AE193">
            <v>1</v>
          </cell>
          <cell r="AF193">
            <v>-1</v>
          </cell>
          <cell r="AG193">
            <v>-1</v>
          </cell>
          <cell r="AH193">
            <v>-1</v>
          </cell>
          <cell r="AI193">
            <v>0</v>
          </cell>
          <cell r="AJ193">
            <v>0</v>
          </cell>
          <cell r="AK193">
            <v>0</v>
          </cell>
          <cell r="AL193">
            <v>0</v>
          </cell>
        </row>
        <row r="194">
          <cell r="A194" t="str">
            <v>216840</v>
          </cell>
          <cell r="B194">
            <v>0</v>
          </cell>
          <cell r="C194">
            <v>0</v>
          </cell>
          <cell r="D194">
            <v>0</v>
          </cell>
          <cell r="E194">
            <v>0</v>
          </cell>
          <cell r="F194">
            <v>0</v>
          </cell>
          <cell r="G194">
            <v>0</v>
          </cell>
          <cell r="H194">
            <v>0</v>
          </cell>
          <cell r="I194">
            <v>0</v>
          </cell>
          <cell r="J194">
            <v>0</v>
          </cell>
          <cell r="K194">
            <v>-1</v>
          </cell>
          <cell r="L194">
            <v>-1</v>
          </cell>
          <cell r="M194">
            <v>-1</v>
          </cell>
          <cell r="N194">
            <v>-1</v>
          </cell>
          <cell r="O194">
            <v>-1</v>
          </cell>
          <cell r="P194">
            <v>-1</v>
          </cell>
          <cell r="Q194">
            <v>-1</v>
          </cell>
          <cell r="R194">
            <v>-1</v>
          </cell>
          <cell r="S194">
            <v>-1</v>
          </cell>
          <cell r="T194">
            <v>-1</v>
          </cell>
          <cell r="U194">
            <v>-1</v>
          </cell>
          <cell r="V194">
            <v>-1</v>
          </cell>
          <cell r="W194">
            <v>-1</v>
          </cell>
          <cell r="X194">
            <v>-1</v>
          </cell>
          <cell r="Y194">
            <v>-1</v>
          </cell>
          <cell r="Z194">
            <v>-1</v>
          </cell>
          <cell r="AA194">
            <v>-1</v>
          </cell>
          <cell r="AB194">
            <v>-1</v>
          </cell>
          <cell r="AC194">
            <v>-1</v>
          </cell>
          <cell r="AD194">
            <v>-1</v>
          </cell>
          <cell r="AE194">
            <v>-1</v>
          </cell>
          <cell r="AF194">
            <v>0</v>
          </cell>
          <cell r="AG194">
            <v>0</v>
          </cell>
          <cell r="AH194">
            <v>0</v>
          </cell>
          <cell r="AI194">
            <v>0</v>
          </cell>
          <cell r="AJ194">
            <v>0</v>
          </cell>
          <cell r="AK194">
            <v>0</v>
          </cell>
          <cell r="AL194">
            <v>0</v>
          </cell>
        </row>
        <row r="195">
          <cell r="A195" t="str">
            <v>216850</v>
          </cell>
          <cell r="B195">
            <v>0</v>
          </cell>
          <cell r="C195">
            <v>0</v>
          </cell>
          <cell r="D195">
            <v>0</v>
          </cell>
          <cell r="E195">
            <v>0</v>
          </cell>
          <cell r="F195">
            <v>0</v>
          </cell>
          <cell r="G195">
            <v>0</v>
          </cell>
          <cell r="H195">
            <v>0</v>
          </cell>
          <cell r="I195">
            <v>0</v>
          </cell>
          <cell r="J195">
            <v>0</v>
          </cell>
          <cell r="K195">
            <v>1</v>
          </cell>
          <cell r="L195">
            <v>1</v>
          </cell>
          <cell r="M195">
            <v>1</v>
          </cell>
          <cell r="N195">
            <v>1</v>
          </cell>
          <cell r="O195">
            <v>1</v>
          </cell>
          <cell r="P195">
            <v>1</v>
          </cell>
          <cell r="Q195">
            <v>1</v>
          </cell>
          <cell r="R195">
            <v>1</v>
          </cell>
          <cell r="S195">
            <v>1</v>
          </cell>
          <cell r="T195">
            <v>1</v>
          </cell>
          <cell r="U195">
            <v>1</v>
          </cell>
          <cell r="V195">
            <v>1</v>
          </cell>
          <cell r="W195">
            <v>1</v>
          </cell>
          <cell r="X195">
            <v>1</v>
          </cell>
          <cell r="Y195">
            <v>1</v>
          </cell>
          <cell r="Z195">
            <v>1</v>
          </cell>
          <cell r="AA195">
            <v>1</v>
          </cell>
          <cell r="AB195">
            <v>1</v>
          </cell>
          <cell r="AC195">
            <v>1</v>
          </cell>
          <cell r="AD195">
            <v>1</v>
          </cell>
          <cell r="AE195">
            <v>1</v>
          </cell>
          <cell r="AF195">
            <v>0</v>
          </cell>
          <cell r="AG195">
            <v>0</v>
          </cell>
          <cell r="AH195">
            <v>0</v>
          </cell>
          <cell r="AI195">
            <v>0</v>
          </cell>
          <cell r="AJ195">
            <v>0</v>
          </cell>
          <cell r="AK195">
            <v>0</v>
          </cell>
          <cell r="AL195">
            <v>0</v>
          </cell>
        </row>
        <row r="196">
          <cell r="A196" t="str">
            <v>216860</v>
          </cell>
          <cell r="B196">
            <v>0</v>
          </cell>
          <cell r="C196">
            <v>0</v>
          </cell>
          <cell r="D196">
            <v>0</v>
          </cell>
          <cell r="E196">
            <v>0</v>
          </cell>
          <cell r="F196">
            <v>0</v>
          </cell>
          <cell r="G196">
            <v>0</v>
          </cell>
          <cell r="H196">
            <v>0</v>
          </cell>
          <cell r="I196">
            <v>0</v>
          </cell>
          <cell r="J196">
            <v>0</v>
          </cell>
          <cell r="K196">
            <v>-1</v>
          </cell>
          <cell r="L196">
            <v>-1</v>
          </cell>
          <cell r="M196">
            <v>-1</v>
          </cell>
          <cell r="N196">
            <v>-1</v>
          </cell>
          <cell r="O196">
            <v>-1</v>
          </cell>
          <cell r="P196">
            <v>-1</v>
          </cell>
          <cell r="Q196">
            <v>-1</v>
          </cell>
          <cell r="R196">
            <v>-1</v>
          </cell>
          <cell r="S196">
            <v>-1</v>
          </cell>
          <cell r="T196">
            <v>-1</v>
          </cell>
          <cell r="U196">
            <v>-1</v>
          </cell>
          <cell r="V196">
            <v>-1</v>
          </cell>
          <cell r="W196">
            <v>-1</v>
          </cell>
          <cell r="X196">
            <v>-1</v>
          </cell>
          <cell r="Y196">
            <v>-1</v>
          </cell>
          <cell r="Z196">
            <v>-1</v>
          </cell>
          <cell r="AA196">
            <v>-1</v>
          </cell>
          <cell r="AB196">
            <v>-1</v>
          </cell>
          <cell r="AC196">
            <v>-1</v>
          </cell>
          <cell r="AD196">
            <v>-1</v>
          </cell>
          <cell r="AE196">
            <v>-1</v>
          </cell>
          <cell r="AF196">
            <v>0</v>
          </cell>
          <cell r="AG196">
            <v>0</v>
          </cell>
          <cell r="AH196">
            <v>0</v>
          </cell>
          <cell r="AI196">
            <v>0</v>
          </cell>
          <cell r="AJ196">
            <v>0</v>
          </cell>
          <cell r="AK196">
            <v>0</v>
          </cell>
          <cell r="AL196">
            <v>0</v>
          </cell>
        </row>
        <row r="197">
          <cell r="A197" t="str">
            <v>216865</v>
          </cell>
        </row>
        <row r="198">
          <cell r="A198" t="str">
            <v>216866</v>
          </cell>
        </row>
        <row r="199">
          <cell r="A199" t="str">
            <v>216870</v>
          </cell>
          <cell r="B199">
            <v>0</v>
          </cell>
          <cell r="C199">
            <v>0</v>
          </cell>
          <cell r="D199">
            <v>0</v>
          </cell>
          <cell r="E199">
            <v>0</v>
          </cell>
          <cell r="F199">
            <v>0</v>
          </cell>
          <cell r="G199">
            <v>0</v>
          </cell>
          <cell r="H199">
            <v>0</v>
          </cell>
          <cell r="I199">
            <v>0</v>
          </cell>
          <cell r="J199">
            <v>0</v>
          </cell>
          <cell r="K199">
            <v>1</v>
          </cell>
          <cell r="L199">
            <v>1</v>
          </cell>
          <cell r="M199">
            <v>1</v>
          </cell>
          <cell r="N199">
            <v>1</v>
          </cell>
          <cell r="O199">
            <v>1</v>
          </cell>
          <cell r="P199">
            <v>1</v>
          </cell>
          <cell r="Q199">
            <v>1</v>
          </cell>
          <cell r="R199">
            <v>1</v>
          </cell>
          <cell r="S199">
            <v>1</v>
          </cell>
          <cell r="T199">
            <v>1</v>
          </cell>
          <cell r="U199">
            <v>1</v>
          </cell>
          <cell r="V199">
            <v>1</v>
          </cell>
          <cell r="W199">
            <v>1</v>
          </cell>
          <cell r="X199">
            <v>1</v>
          </cell>
          <cell r="Y199">
            <v>1</v>
          </cell>
          <cell r="Z199">
            <v>1</v>
          </cell>
          <cell r="AA199">
            <v>1</v>
          </cell>
          <cell r="AB199">
            <v>1</v>
          </cell>
          <cell r="AC199">
            <v>1</v>
          </cell>
          <cell r="AD199">
            <v>1</v>
          </cell>
          <cell r="AE199">
            <v>1</v>
          </cell>
          <cell r="AF199">
            <v>0</v>
          </cell>
          <cell r="AG199">
            <v>0</v>
          </cell>
          <cell r="AH199">
            <v>0</v>
          </cell>
          <cell r="AI199">
            <v>0</v>
          </cell>
          <cell r="AJ199">
            <v>0</v>
          </cell>
          <cell r="AK199">
            <v>0</v>
          </cell>
          <cell r="AL199">
            <v>0</v>
          </cell>
        </row>
        <row r="200">
          <cell r="A200" t="str">
            <v>216875</v>
          </cell>
        </row>
        <row r="201">
          <cell r="A201" t="str">
            <v>216876</v>
          </cell>
        </row>
        <row r="202">
          <cell r="A202" t="str">
            <v>216901</v>
          </cell>
          <cell r="B202">
            <v>0</v>
          </cell>
          <cell r="C202">
            <v>0</v>
          </cell>
          <cell r="D202">
            <v>0</v>
          </cell>
          <cell r="E202">
            <v>0</v>
          </cell>
          <cell r="F202">
            <v>0</v>
          </cell>
          <cell r="G202">
            <v>0</v>
          </cell>
          <cell r="H202">
            <v>0</v>
          </cell>
          <cell r="I202">
            <v>0</v>
          </cell>
          <cell r="J202">
            <v>0</v>
          </cell>
          <cell r="K202">
            <v>-1</v>
          </cell>
          <cell r="L202">
            <v>-1</v>
          </cell>
          <cell r="M202">
            <v>-1</v>
          </cell>
          <cell r="N202">
            <v>-1</v>
          </cell>
          <cell r="O202">
            <v>-1</v>
          </cell>
          <cell r="P202">
            <v>-1</v>
          </cell>
          <cell r="Q202">
            <v>-1</v>
          </cell>
          <cell r="R202">
            <v>-1</v>
          </cell>
          <cell r="S202">
            <v>-473436520011.38</v>
          </cell>
          <cell r="T202">
            <v>-468360091982.38</v>
          </cell>
          <cell r="U202">
            <v>-483580536982.38</v>
          </cell>
          <cell r="V202">
            <v>-486164155388.82001</v>
          </cell>
          <cell r="W202">
            <v>-492947760388.82001</v>
          </cell>
          <cell r="X202">
            <v>-491381236388.82001</v>
          </cell>
          <cell r="Y202">
            <v>-497171593388.82001</v>
          </cell>
          <cell r="Z202">
            <v>-496605614654.82001</v>
          </cell>
          <cell r="AA202">
            <v>-503167358193.82001</v>
          </cell>
          <cell r="AB202">
            <v>-497657716841.47998</v>
          </cell>
          <cell r="AC202">
            <v>-491547170450.47998</v>
          </cell>
          <cell r="AD202">
            <v>-523942856912.02002</v>
          </cell>
          <cell r="AE202">
            <v>-527663968912.02002</v>
          </cell>
          <cell r="AF202">
            <v>-540899435391.02002</v>
          </cell>
          <cell r="AG202">
            <v>-535661927391.02002</v>
          </cell>
          <cell r="AH202">
            <v>-530475516815.71997</v>
          </cell>
          <cell r="AI202">
            <v>-525975698815.71997</v>
          </cell>
          <cell r="AJ202">
            <v>-511369243815.71997</v>
          </cell>
          <cell r="AK202">
            <v>-518997400815.71997</v>
          </cell>
          <cell r="AL202">
            <v>-507183849365.71997</v>
          </cell>
        </row>
        <row r="203">
          <cell r="A203" t="str">
            <v>216903</v>
          </cell>
          <cell r="B203">
            <v>0</v>
          </cell>
          <cell r="C203">
            <v>0</v>
          </cell>
          <cell r="D203">
            <v>0</v>
          </cell>
          <cell r="E203">
            <v>0</v>
          </cell>
          <cell r="F203">
            <v>0</v>
          </cell>
          <cell r="G203">
            <v>0</v>
          </cell>
          <cell r="H203">
            <v>0</v>
          </cell>
          <cell r="I203">
            <v>0</v>
          </cell>
          <cell r="J203">
            <v>0</v>
          </cell>
          <cell r="K203">
            <v>1</v>
          </cell>
          <cell r="L203">
            <v>1</v>
          </cell>
          <cell r="M203">
            <v>1</v>
          </cell>
          <cell r="N203">
            <v>1</v>
          </cell>
          <cell r="O203">
            <v>1</v>
          </cell>
          <cell r="P203">
            <v>1</v>
          </cell>
          <cell r="Q203">
            <v>1</v>
          </cell>
          <cell r="R203">
            <v>1</v>
          </cell>
          <cell r="S203">
            <v>33562500000</v>
          </cell>
          <cell r="T203">
            <v>33562500000</v>
          </cell>
          <cell r="U203">
            <v>35562500000</v>
          </cell>
          <cell r="V203">
            <v>36687500000</v>
          </cell>
          <cell r="W203">
            <v>39187500000</v>
          </cell>
          <cell r="X203">
            <v>40437500000</v>
          </cell>
          <cell r="Y203">
            <v>42437500000</v>
          </cell>
          <cell r="Z203">
            <v>43187500000</v>
          </cell>
          <cell r="AA203">
            <v>44937500000</v>
          </cell>
          <cell r="AB203">
            <v>46187500000</v>
          </cell>
          <cell r="AC203">
            <v>45187500000</v>
          </cell>
          <cell r="AD203">
            <v>45437500000</v>
          </cell>
          <cell r="AE203">
            <v>47062500000</v>
          </cell>
          <cell r="AF203">
            <v>47812500000</v>
          </cell>
          <cell r="AG203">
            <v>47812500000</v>
          </cell>
          <cell r="AH203">
            <v>48812500000</v>
          </cell>
          <cell r="AI203">
            <v>48812500000</v>
          </cell>
          <cell r="AJ203">
            <v>47937500000</v>
          </cell>
          <cell r="AK203">
            <v>47937500000</v>
          </cell>
          <cell r="AL203">
            <v>47937500000</v>
          </cell>
        </row>
        <row r="204">
          <cell r="A204" t="str">
            <v>216910</v>
          </cell>
          <cell r="B204">
            <v>0</v>
          </cell>
          <cell r="C204">
            <v>0</v>
          </cell>
          <cell r="D204">
            <v>0</v>
          </cell>
          <cell r="E204">
            <v>0</v>
          </cell>
          <cell r="F204">
            <v>0</v>
          </cell>
          <cell r="G204">
            <v>0</v>
          </cell>
          <cell r="H204">
            <v>0</v>
          </cell>
          <cell r="I204">
            <v>0</v>
          </cell>
          <cell r="J204">
            <v>0</v>
          </cell>
          <cell r="K204">
            <v>-1</v>
          </cell>
          <cell r="L204">
            <v>-1</v>
          </cell>
          <cell r="M204">
            <v>-1</v>
          </cell>
          <cell r="N204">
            <v>-1</v>
          </cell>
          <cell r="O204">
            <v>-1</v>
          </cell>
          <cell r="P204">
            <v>-1</v>
          </cell>
          <cell r="Q204">
            <v>-1</v>
          </cell>
          <cell r="R204">
            <v>-1</v>
          </cell>
          <cell r="S204">
            <v>552024843.47000003</v>
          </cell>
          <cell r="T204">
            <v>543593955.87</v>
          </cell>
          <cell r="U204">
            <v>548511283.89999998</v>
          </cell>
          <cell r="V204">
            <v>554547183.11000001</v>
          </cell>
          <cell r="W204">
            <v>560726798.60000002</v>
          </cell>
          <cell r="X204">
            <v>558634305.85000002</v>
          </cell>
          <cell r="Y204">
            <v>550964293.38999999</v>
          </cell>
          <cell r="Z204">
            <v>559264023.84000003</v>
          </cell>
          <cell r="AA204">
            <v>564682975.15999997</v>
          </cell>
          <cell r="AB204">
            <v>580165870.58000004</v>
          </cell>
          <cell r="AC204">
            <v>582847086.74000001</v>
          </cell>
          <cell r="AD204">
            <v>608384026.17999995</v>
          </cell>
          <cell r="AE204">
            <v>623570759.20000005</v>
          </cell>
          <cell r="AF204">
            <v>630941468.49000001</v>
          </cell>
          <cell r="AG204">
            <v>627930372.17999995</v>
          </cell>
          <cell r="AH204">
            <v>623044131.67999995</v>
          </cell>
          <cell r="AI204">
            <v>629631191.22000003</v>
          </cell>
          <cell r="AJ204">
            <v>621946925.27999997</v>
          </cell>
          <cell r="AK204">
            <v>607390209.88</v>
          </cell>
          <cell r="AL204">
            <v>600122388.78999996</v>
          </cell>
        </row>
        <row r="205">
          <cell r="A205" t="str">
            <v>216920</v>
          </cell>
          <cell r="B205">
            <v>0</v>
          </cell>
          <cell r="C205">
            <v>0</v>
          </cell>
          <cell r="D205">
            <v>0</v>
          </cell>
          <cell r="E205">
            <v>0</v>
          </cell>
          <cell r="F205">
            <v>0</v>
          </cell>
          <cell r="G205">
            <v>0</v>
          </cell>
          <cell r="H205">
            <v>0</v>
          </cell>
          <cell r="I205">
            <v>0</v>
          </cell>
          <cell r="J205">
            <v>0</v>
          </cell>
          <cell r="K205">
            <v>1</v>
          </cell>
          <cell r="L205">
            <v>1</v>
          </cell>
          <cell r="M205">
            <v>1</v>
          </cell>
          <cell r="N205">
            <v>1</v>
          </cell>
          <cell r="O205">
            <v>1</v>
          </cell>
          <cell r="P205">
            <v>1</v>
          </cell>
          <cell r="Q205">
            <v>1</v>
          </cell>
          <cell r="R205">
            <v>1</v>
          </cell>
          <cell r="S205">
            <v>-909857347.74000001</v>
          </cell>
          <cell r="T205">
            <v>-964265272.37</v>
          </cell>
          <cell r="U205">
            <v>-941488590.86000001</v>
          </cell>
          <cell r="V205">
            <v>-920463312.72000003</v>
          </cell>
          <cell r="W205">
            <v>-887630070.16999996</v>
          </cell>
          <cell r="X205">
            <v>-878497447.33000004</v>
          </cell>
          <cell r="Y205">
            <v>-867743097.63</v>
          </cell>
          <cell r="Z205">
            <v>-858664227.82000005</v>
          </cell>
          <cell r="AA205">
            <v>-849146846.63999999</v>
          </cell>
          <cell r="AB205">
            <v>-848023751.49000001</v>
          </cell>
          <cell r="AC205">
            <v>-835628685.00999999</v>
          </cell>
          <cell r="AD205">
            <v>-824578380.34000003</v>
          </cell>
          <cell r="AE205">
            <v>-807670497.25</v>
          </cell>
          <cell r="AF205">
            <v>-804331727</v>
          </cell>
          <cell r="AG205">
            <v>-782966899.53999996</v>
          </cell>
          <cell r="AH205">
            <v>-780727892.48000002</v>
          </cell>
          <cell r="AI205">
            <v>-770245572.75999999</v>
          </cell>
          <cell r="AJ205">
            <v>-757906478.53999996</v>
          </cell>
          <cell r="AK205">
            <v>-747093781.23000002</v>
          </cell>
          <cell r="AL205">
            <v>-737451709</v>
          </cell>
        </row>
        <row r="206">
          <cell r="A206" t="str">
            <v>216930</v>
          </cell>
          <cell r="B206">
            <v>0</v>
          </cell>
          <cell r="C206">
            <v>0</v>
          </cell>
          <cell r="D206">
            <v>0</v>
          </cell>
          <cell r="E206">
            <v>0</v>
          </cell>
          <cell r="F206">
            <v>0</v>
          </cell>
          <cell r="G206">
            <v>0</v>
          </cell>
          <cell r="H206">
            <v>0</v>
          </cell>
          <cell r="I206">
            <v>0</v>
          </cell>
          <cell r="J206">
            <v>0</v>
          </cell>
          <cell r="K206">
            <v>-1</v>
          </cell>
          <cell r="L206">
            <v>-1</v>
          </cell>
          <cell r="M206">
            <v>-1</v>
          </cell>
          <cell r="N206">
            <v>-1</v>
          </cell>
          <cell r="O206">
            <v>-1</v>
          </cell>
          <cell r="P206">
            <v>-1</v>
          </cell>
          <cell r="Q206">
            <v>-1</v>
          </cell>
          <cell r="R206">
            <v>-1</v>
          </cell>
          <cell r="S206">
            <v>990831387.08000004</v>
          </cell>
          <cell r="T206">
            <v>962348096.91999996</v>
          </cell>
          <cell r="U206">
            <v>959632685.54999995</v>
          </cell>
          <cell r="V206">
            <v>948182165.98000002</v>
          </cell>
          <cell r="W206">
            <v>927287967.32000005</v>
          </cell>
          <cell r="X206">
            <v>949279900.44000006</v>
          </cell>
          <cell r="Y206">
            <v>959846112.99000001</v>
          </cell>
          <cell r="Z206">
            <v>940438545.67999995</v>
          </cell>
          <cell r="AA206">
            <v>946703348.40999997</v>
          </cell>
          <cell r="AB206">
            <v>935451475.44000006</v>
          </cell>
          <cell r="AC206">
            <v>946286623.37</v>
          </cell>
          <cell r="AD206">
            <v>935198561.70000005</v>
          </cell>
          <cell r="AE206">
            <v>950940112.73000002</v>
          </cell>
          <cell r="AF206">
            <v>926890891.89999998</v>
          </cell>
          <cell r="AG206">
            <v>915457834.60000002</v>
          </cell>
          <cell r="AH206">
            <v>901863507.00999999</v>
          </cell>
          <cell r="AI206">
            <v>896587340.69000006</v>
          </cell>
          <cell r="AJ206">
            <v>880442916.66999996</v>
          </cell>
          <cell r="AK206">
            <v>866338480.21000004</v>
          </cell>
          <cell r="AL206">
            <v>846245221.79999995</v>
          </cell>
        </row>
        <row r="207">
          <cell r="A207" t="str">
            <v>216940</v>
          </cell>
          <cell r="B207">
            <v>0</v>
          </cell>
          <cell r="C207">
            <v>0</v>
          </cell>
          <cell r="D207">
            <v>0</v>
          </cell>
          <cell r="E207">
            <v>0</v>
          </cell>
          <cell r="F207">
            <v>0</v>
          </cell>
          <cell r="G207">
            <v>0</v>
          </cell>
          <cell r="H207">
            <v>0</v>
          </cell>
          <cell r="I207">
            <v>0</v>
          </cell>
          <cell r="J207">
            <v>0</v>
          </cell>
          <cell r="K207">
            <v>1</v>
          </cell>
          <cell r="L207">
            <v>1</v>
          </cell>
          <cell r="M207">
            <v>1</v>
          </cell>
          <cell r="N207">
            <v>1</v>
          </cell>
          <cell r="O207">
            <v>1</v>
          </cell>
          <cell r="P207">
            <v>1</v>
          </cell>
          <cell r="Q207">
            <v>1</v>
          </cell>
          <cell r="R207">
            <v>1</v>
          </cell>
          <cell r="S207">
            <v>-348028076.54000002</v>
          </cell>
          <cell r="T207">
            <v>-347640670.35000002</v>
          </cell>
          <cell r="U207">
            <v>-347251065.31999999</v>
          </cell>
          <cell r="V207">
            <v>-346859248.95999998</v>
          </cell>
          <cell r="W207">
            <v>-346465208.72000003</v>
          </cell>
          <cell r="X207">
            <v>-346068931.98000002</v>
          </cell>
          <cell r="Y207">
            <v>-345670406.05000001</v>
          </cell>
          <cell r="Z207">
            <v>-345269618.16000003</v>
          </cell>
          <cell r="AA207">
            <v>-344866555.47000003</v>
          </cell>
          <cell r="AB207">
            <v>-344461205.06999999</v>
          </cell>
          <cell r="AC207">
            <v>-344053553.98000002</v>
          </cell>
          <cell r="AD207">
            <v>-343643589.13</v>
          </cell>
          <cell r="AE207">
            <v>-343231297.39999998</v>
          </cell>
          <cell r="AF207">
            <v>-342816665.57999998</v>
          </cell>
          <cell r="AG207">
            <v>-342399680.38</v>
          </cell>
          <cell r="AH207">
            <v>-341980328.44999999</v>
          </cell>
          <cell r="AI207">
            <v>-341558596.36000001</v>
          </cell>
          <cell r="AJ207">
            <v>-341134470.60000002</v>
          </cell>
          <cell r="AK207">
            <v>-340707937.57999998</v>
          </cell>
          <cell r="AL207">
            <v>-340278983.63</v>
          </cell>
        </row>
        <row r="208">
          <cell r="A208" t="str">
            <v>216950</v>
          </cell>
          <cell r="B208">
            <v>0</v>
          </cell>
          <cell r="C208">
            <v>0</v>
          </cell>
          <cell r="D208">
            <v>0</v>
          </cell>
          <cell r="E208">
            <v>0</v>
          </cell>
          <cell r="F208">
            <v>0</v>
          </cell>
          <cell r="G208">
            <v>0</v>
          </cell>
          <cell r="H208">
            <v>0</v>
          </cell>
          <cell r="I208">
            <v>0</v>
          </cell>
          <cell r="J208">
            <v>0</v>
          </cell>
          <cell r="K208">
            <v>-1</v>
          </cell>
          <cell r="L208">
            <v>-1</v>
          </cell>
          <cell r="M208">
            <v>-1</v>
          </cell>
          <cell r="N208">
            <v>-1</v>
          </cell>
          <cell r="O208">
            <v>-1</v>
          </cell>
          <cell r="P208">
            <v>-1</v>
          </cell>
          <cell r="Q208">
            <v>-1</v>
          </cell>
          <cell r="R208">
            <v>-1</v>
          </cell>
          <cell r="S208">
            <v>301122549.56999999</v>
          </cell>
          <cell r="T208">
            <v>300568179.99000001</v>
          </cell>
          <cell r="U208">
            <v>300010677.86000001</v>
          </cell>
          <cell r="V208">
            <v>299450025.44999999</v>
          </cell>
          <cell r="W208">
            <v>298886204.97000003</v>
          </cell>
          <cell r="X208">
            <v>298319198.44</v>
          </cell>
          <cell r="Y208">
            <v>297748987.80000001</v>
          </cell>
          <cell r="Z208">
            <v>287469606.5</v>
          </cell>
          <cell r="AA208">
            <v>286897040.77999997</v>
          </cell>
          <cell r="AB208">
            <v>286321244.50999999</v>
          </cell>
          <cell r="AC208">
            <v>285742199.43000001</v>
          </cell>
          <cell r="AD208">
            <v>285159887.14999998</v>
          </cell>
          <cell r="AE208">
            <v>284574289.23000002</v>
          </cell>
          <cell r="AF208">
            <v>283985387.07999998</v>
          </cell>
          <cell r="AG208">
            <v>283393162.01999998</v>
          </cell>
          <cell r="AH208">
            <v>282797595.30000001</v>
          </cell>
          <cell r="AI208">
            <v>282196918.44999999</v>
          </cell>
          <cell r="AJ208">
            <v>281594761.06999999</v>
          </cell>
          <cell r="AK208">
            <v>280989205.81999999</v>
          </cell>
          <cell r="AL208">
            <v>280380233.51999998</v>
          </cell>
        </row>
        <row r="209">
          <cell r="A209" t="str">
            <v>216960</v>
          </cell>
          <cell r="B209">
            <v>0</v>
          </cell>
          <cell r="C209">
            <v>0</v>
          </cell>
          <cell r="D209">
            <v>0</v>
          </cell>
          <cell r="E209">
            <v>0</v>
          </cell>
          <cell r="F209">
            <v>0</v>
          </cell>
          <cell r="G209">
            <v>0</v>
          </cell>
          <cell r="H209">
            <v>0</v>
          </cell>
          <cell r="I209">
            <v>0</v>
          </cell>
          <cell r="J209">
            <v>0</v>
          </cell>
          <cell r="K209">
            <v>1</v>
          </cell>
          <cell r="L209">
            <v>1</v>
          </cell>
          <cell r="M209">
            <v>1</v>
          </cell>
          <cell r="N209">
            <v>1</v>
          </cell>
          <cell r="O209">
            <v>1</v>
          </cell>
          <cell r="P209">
            <v>1</v>
          </cell>
          <cell r="Q209">
            <v>1</v>
          </cell>
          <cell r="R209">
            <v>1</v>
          </cell>
          <cell r="S209">
            <v>-365269653.27999997</v>
          </cell>
          <cell r="T209">
            <v>-360221411.24000001</v>
          </cell>
          <cell r="U209">
            <v>-370233824.37</v>
          </cell>
          <cell r="V209">
            <v>-359617015.35000002</v>
          </cell>
          <cell r="W209">
            <v>-350507439.05000001</v>
          </cell>
          <cell r="X209">
            <v>-345764358.69</v>
          </cell>
          <cell r="Y209">
            <v>-341003640.31999999</v>
          </cell>
          <cell r="Z209">
            <v>-328065898.38999999</v>
          </cell>
          <cell r="AA209">
            <v>-321959305.54000002</v>
          </cell>
          <cell r="AB209">
            <v>-310542005.58999997</v>
          </cell>
          <cell r="AC209">
            <v>-306136643.60000002</v>
          </cell>
          <cell r="AD209">
            <v>-302073005.39999998</v>
          </cell>
          <cell r="AE209">
            <v>-297709399.44</v>
          </cell>
          <cell r="AF209">
            <v>-293664471.76999998</v>
          </cell>
          <cell r="AG209">
            <v>-289648412.56999999</v>
          </cell>
          <cell r="AH209">
            <v>-285562694.42000002</v>
          </cell>
          <cell r="AI209">
            <v>-281506355.58999997</v>
          </cell>
          <cell r="AJ209">
            <v>-277365820.54000002</v>
          </cell>
          <cell r="AK209">
            <v>-273286838.06999999</v>
          </cell>
          <cell r="AL209">
            <v>-269189114.14999998</v>
          </cell>
        </row>
        <row r="210">
          <cell r="A210" t="str">
            <v>216965</v>
          </cell>
        </row>
        <row r="211">
          <cell r="A211" t="str">
            <v>216966</v>
          </cell>
        </row>
        <row r="212">
          <cell r="A212" t="str">
            <v>216970</v>
          </cell>
          <cell r="B212">
            <v>0</v>
          </cell>
          <cell r="C212">
            <v>0</v>
          </cell>
          <cell r="D212">
            <v>0</v>
          </cell>
          <cell r="E212">
            <v>0</v>
          </cell>
          <cell r="F212">
            <v>0</v>
          </cell>
          <cell r="G212">
            <v>0</v>
          </cell>
          <cell r="H212">
            <v>0</v>
          </cell>
          <cell r="I212">
            <v>0</v>
          </cell>
          <cell r="J212">
            <v>0</v>
          </cell>
          <cell r="K212">
            <v>-1</v>
          </cell>
          <cell r="L212">
            <v>-1</v>
          </cell>
          <cell r="M212">
            <v>-1</v>
          </cell>
          <cell r="N212">
            <v>-1</v>
          </cell>
          <cell r="O212">
            <v>-1</v>
          </cell>
          <cell r="P212">
            <v>-1</v>
          </cell>
          <cell r="Q212">
            <v>-1</v>
          </cell>
          <cell r="R212">
            <v>-1</v>
          </cell>
          <cell r="S212">
            <v>881103440.5</v>
          </cell>
          <cell r="T212">
            <v>837691735.35000002</v>
          </cell>
          <cell r="U212">
            <v>824075311.96000004</v>
          </cell>
          <cell r="V212">
            <v>807536672.11000001</v>
          </cell>
          <cell r="W212">
            <v>775368202.90999997</v>
          </cell>
          <cell r="X212">
            <v>763244163.15999997</v>
          </cell>
          <cell r="Y212">
            <v>750954119.39999998</v>
          </cell>
          <cell r="Z212">
            <v>725081984.5</v>
          </cell>
          <cell r="AA212">
            <v>703632183.01999998</v>
          </cell>
          <cell r="AB212">
            <v>692013374.59000003</v>
          </cell>
          <cell r="AC212">
            <v>679720864.53999996</v>
          </cell>
          <cell r="AD212">
            <v>668139995.00999999</v>
          </cell>
          <cell r="AE212">
            <v>656538319.44000006</v>
          </cell>
          <cell r="AF212">
            <v>643894462.98000002</v>
          </cell>
          <cell r="AG212">
            <v>627356675.75999999</v>
          </cell>
          <cell r="AH212">
            <v>616556182.11000001</v>
          </cell>
          <cell r="AI212">
            <v>603609985.51999998</v>
          </cell>
          <cell r="AJ212">
            <v>592201507.46000004</v>
          </cell>
          <cell r="AK212">
            <v>581499079.97000003</v>
          </cell>
          <cell r="AL212">
            <v>556746619.24000001</v>
          </cell>
        </row>
        <row r="213">
          <cell r="A213" t="str">
            <v>216975</v>
          </cell>
        </row>
        <row r="214">
          <cell r="A214" t="str">
            <v>216976</v>
          </cell>
        </row>
        <row r="215">
          <cell r="A215" t="str">
            <v>217001</v>
          </cell>
          <cell r="B215">
            <v>0</v>
          </cell>
          <cell r="C215">
            <v>0</v>
          </cell>
          <cell r="D215">
            <v>0</v>
          </cell>
          <cell r="E215">
            <v>0</v>
          </cell>
          <cell r="F215">
            <v>0</v>
          </cell>
          <cell r="G215">
            <v>0</v>
          </cell>
          <cell r="H215">
            <v>0</v>
          </cell>
          <cell r="I215">
            <v>0</v>
          </cell>
          <cell r="J215">
            <v>0</v>
          </cell>
          <cell r="K215">
            <v>1</v>
          </cell>
          <cell r="L215">
            <v>1</v>
          </cell>
          <cell r="M215">
            <v>1</v>
          </cell>
          <cell r="N215">
            <v>1</v>
          </cell>
          <cell r="O215">
            <v>1</v>
          </cell>
          <cell r="P215">
            <v>1</v>
          </cell>
          <cell r="Q215">
            <v>1</v>
          </cell>
          <cell r="R215">
            <v>1</v>
          </cell>
          <cell r="S215">
            <v>-10090987077.309999</v>
          </cell>
          <cell r="T215">
            <v>-10167242735.75</v>
          </cell>
          <cell r="U215">
            <v>-10166451035.75</v>
          </cell>
          <cell r="V215">
            <v>-10153271335.75</v>
          </cell>
          <cell r="W215">
            <v>-10102479635.75</v>
          </cell>
          <cell r="X215">
            <v>-10101687935.75</v>
          </cell>
          <cell r="Y215">
            <v>-10100896235.75</v>
          </cell>
          <cell r="Z215">
            <v>-10043790535.75</v>
          </cell>
          <cell r="AA215">
            <v>-10099368835.75</v>
          </cell>
          <cell r="AB215">
            <v>-10098087135.75</v>
          </cell>
          <cell r="AC215">
            <v>-10095811231</v>
          </cell>
          <cell r="AD215">
            <v>-10120019531</v>
          </cell>
          <cell r="AE215">
            <v>-10145227831</v>
          </cell>
          <cell r="AF215">
            <v>-10107123131</v>
          </cell>
          <cell r="AG215">
            <v>-10106331431</v>
          </cell>
          <cell r="AH215">
            <v>-10102934731</v>
          </cell>
          <cell r="AI215">
            <v>-10085965826.25</v>
          </cell>
          <cell r="AJ215">
            <v>-10243808126.25</v>
          </cell>
          <cell r="AK215">
            <v>-10243016426.25</v>
          </cell>
          <cell r="AL215">
            <v>-10109803726.25</v>
          </cell>
        </row>
        <row r="216">
          <cell r="A216" t="str">
            <v>217010</v>
          </cell>
          <cell r="B216">
            <v>0</v>
          </cell>
          <cell r="C216">
            <v>0</v>
          </cell>
          <cell r="D216">
            <v>0</v>
          </cell>
          <cell r="E216">
            <v>0</v>
          </cell>
          <cell r="F216">
            <v>0</v>
          </cell>
          <cell r="G216">
            <v>0</v>
          </cell>
          <cell r="H216">
            <v>0</v>
          </cell>
          <cell r="I216">
            <v>0</v>
          </cell>
          <cell r="J216">
            <v>0</v>
          </cell>
          <cell r="K216">
            <v>-1</v>
          </cell>
          <cell r="L216">
            <v>-1</v>
          </cell>
          <cell r="M216">
            <v>-1</v>
          </cell>
          <cell r="N216">
            <v>-1</v>
          </cell>
          <cell r="O216">
            <v>-1</v>
          </cell>
          <cell r="P216">
            <v>-1</v>
          </cell>
          <cell r="Q216">
            <v>-1</v>
          </cell>
          <cell r="R216">
            <v>-1</v>
          </cell>
          <cell r="S216">
            <v>2004825.32</v>
          </cell>
          <cell r="T216">
            <v>2046692.11</v>
          </cell>
          <cell r="U216">
            <v>2028341.16</v>
          </cell>
          <cell r="V216">
            <v>2009599.57</v>
          </cell>
          <cell r="W216">
            <v>1990787.19</v>
          </cell>
          <cell r="X216">
            <v>1971903.66</v>
          </cell>
          <cell r="Y216">
            <v>1952948.75</v>
          </cell>
          <cell r="Z216">
            <v>1922810.48</v>
          </cell>
          <cell r="AA216">
            <v>1912045.03</v>
          </cell>
          <cell r="AB216">
            <v>1891050.13</v>
          </cell>
          <cell r="AC216">
            <v>1870026.52</v>
          </cell>
          <cell r="AD216">
            <v>1853771.54</v>
          </cell>
          <cell r="AE216">
            <v>1842570.65</v>
          </cell>
          <cell r="AF216">
            <v>1812082.57</v>
          </cell>
          <cell r="AG216">
            <v>1791069.61</v>
          </cell>
          <cell r="AH216">
            <v>1770198.71</v>
          </cell>
          <cell r="AI216">
            <v>1749231.97</v>
          </cell>
          <cell r="AJ216">
            <v>2098289.0299999998</v>
          </cell>
          <cell r="AK216">
            <v>2058968.7</v>
          </cell>
          <cell r="AL216">
            <v>1867864.03</v>
          </cell>
        </row>
        <row r="217">
          <cell r="A217" t="str">
            <v>217030</v>
          </cell>
          <cell r="B217">
            <v>0</v>
          </cell>
          <cell r="C217">
            <v>0</v>
          </cell>
          <cell r="D217">
            <v>0</v>
          </cell>
          <cell r="E217">
            <v>0</v>
          </cell>
          <cell r="F217">
            <v>0</v>
          </cell>
          <cell r="G217">
            <v>0</v>
          </cell>
          <cell r="H217">
            <v>0</v>
          </cell>
          <cell r="I217">
            <v>0</v>
          </cell>
          <cell r="J217">
            <v>0</v>
          </cell>
          <cell r="K217">
            <v>1</v>
          </cell>
          <cell r="L217">
            <v>1</v>
          </cell>
          <cell r="M217">
            <v>1</v>
          </cell>
          <cell r="N217">
            <v>1</v>
          </cell>
          <cell r="O217">
            <v>1</v>
          </cell>
          <cell r="P217">
            <v>1</v>
          </cell>
          <cell r="Q217">
            <v>1</v>
          </cell>
          <cell r="R217">
            <v>1</v>
          </cell>
          <cell r="S217">
            <v>5016261950.1199999</v>
          </cell>
          <cell r="T217">
            <v>5056042050.0100002</v>
          </cell>
          <cell r="U217">
            <v>5033312223.54</v>
          </cell>
          <cell r="V217">
            <v>5010359304.0100002</v>
          </cell>
          <cell r="W217">
            <v>4984974833.1800003</v>
          </cell>
          <cell r="X217">
            <v>4961902900.7299995</v>
          </cell>
          <cell r="Y217">
            <v>4938672958.4700003</v>
          </cell>
          <cell r="Z217">
            <v>4913288228.3999996</v>
          </cell>
          <cell r="AA217">
            <v>4935602191.3900003</v>
          </cell>
          <cell r="AB217">
            <v>4911672716.4099998</v>
          </cell>
          <cell r="AC217">
            <v>4887585852.3999996</v>
          </cell>
          <cell r="AD217">
            <v>4864941909.1599998</v>
          </cell>
          <cell r="AE217">
            <v>4842783468.8699999</v>
          </cell>
          <cell r="AF217">
            <v>4816317574</v>
          </cell>
          <cell r="AG217">
            <v>4791608525.5699997</v>
          </cell>
          <cell r="AH217">
            <v>4766777529.3800001</v>
          </cell>
          <cell r="AI217">
            <v>4741772710.7200003</v>
          </cell>
          <cell r="AJ217">
            <v>4723967509.3100004</v>
          </cell>
          <cell r="AK217">
            <v>4698287055.96</v>
          </cell>
          <cell r="AL217">
            <v>4669242443.5200005</v>
          </cell>
        </row>
        <row r="218">
          <cell r="A218" t="str">
            <v>217040</v>
          </cell>
          <cell r="B218">
            <v>0</v>
          </cell>
          <cell r="C218">
            <v>0</v>
          </cell>
          <cell r="D218">
            <v>0</v>
          </cell>
          <cell r="E218">
            <v>0</v>
          </cell>
          <cell r="F218">
            <v>0</v>
          </cell>
          <cell r="G218">
            <v>0</v>
          </cell>
          <cell r="H218">
            <v>0</v>
          </cell>
          <cell r="I218">
            <v>0</v>
          </cell>
          <cell r="J218">
            <v>0</v>
          </cell>
          <cell r="K218">
            <v>-1</v>
          </cell>
          <cell r="L218">
            <v>-1</v>
          </cell>
          <cell r="M218">
            <v>-1</v>
          </cell>
          <cell r="N218">
            <v>-1</v>
          </cell>
          <cell r="O218">
            <v>-1</v>
          </cell>
          <cell r="P218">
            <v>-1</v>
          </cell>
          <cell r="Q218">
            <v>-1</v>
          </cell>
          <cell r="R218">
            <v>-1</v>
          </cell>
          <cell r="S218">
            <v>-1</v>
          </cell>
          <cell r="T218">
            <v>-1</v>
          </cell>
          <cell r="U218">
            <v>-1</v>
          </cell>
          <cell r="V218">
            <v>-1</v>
          </cell>
          <cell r="W218">
            <v>-1</v>
          </cell>
          <cell r="X218">
            <v>-1</v>
          </cell>
          <cell r="Y218">
            <v>-1</v>
          </cell>
          <cell r="Z218">
            <v>-1</v>
          </cell>
          <cell r="AA218">
            <v>-1</v>
          </cell>
          <cell r="AB218">
            <v>-1</v>
          </cell>
          <cell r="AC218">
            <v>-1</v>
          </cell>
          <cell r="AD218">
            <v>-1</v>
          </cell>
          <cell r="AE218">
            <v>-1</v>
          </cell>
          <cell r="AF218">
            <v>0</v>
          </cell>
          <cell r="AG218">
            <v>0</v>
          </cell>
          <cell r="AH218">
            <v>0</v>
          </cell>
          <cell r="AI218">
            <v>0</v>
          </cell>
          <cell r="AJ218">
            <v>0</v>
          </cell>
          <cell r="AK218">
            <v>0</v>
          </cell>
          <cell r="AL218">
            <v>0</v>
          </cell>
        </row>
        <row r="219">
          <cell r="A219" t="str">
            <v>217050</v>
          </cell>
          <cell r="B219">
            <v>0</v>
          </cell>
          <cell r="C219">
            <v>0</v>
          </cell>
          <cell r="D219">
            <v>0</v>
          </cell>
          <cell r="E219">
            <v>0</v>
          </cell>
          <cell r="F219">
            <v>0</v>
          </cell>
          <cell r="G219">
            <v>0</v>
          </cell>
          <cell r="H219">
            <v>0</v>
          </cell>
          <cell r="I219">
            <v>0</v>
          </cell>
          <cell r="J219">
            <v>0</v>
          </cell>
          <cell r="K219">
            <v>1</v>
          </cell>
          <cell r="L219">
            <v>1</v>
          </cell>
          <cell r="M219">
            <v>1</v>
          </cell>
          <cell r="N219">
            <v>1</v>
          </cell>
          <cell r="O219">
            <v>1</v>
          </cell>
          <cell r="P219">
            <v>1</v>
          </cell>
          <cell r="Q219">
            <v>1</v>
          </cell>
          <cell r="R219">
            <v>1</v>
          </cell>
          <cell r="S219">
            <v>785502302.88999999</v>
          </cell>
          <cell r="T219">
            <v>783461826.72000003</v>
          </cell>
          <cell r="U219">
            <v>781403217.40999997</v>
          </cell>
          <cell r="V219">
            <v>779326313.84000003</v>
          </cell>
          <cell r="W219">
            <v>777230953.41999996</v>
          </cell>
          <cell r="X219">
            <v>775116972.12</v>
          </cell>
          <cell r="Y219">
            <v>772984204.48000002</v>
          </cell>
          <cell r="Z219">
            <v>770832483.53999996</v>
          </cell>
          <cell r="AA219">
            <v>768661640.88999999</v>
          </cell>
          <cell r="AB219">
            <v>766471506.57000005</v>
          </cell>
          <cell r="AC219">
            <v>764261909.15999997</v>
          </cell>
          <cell r="AD219">
            <v>762032675.69000006</v>
          </cell>
          <cell r="AE219">
            <v>759783631.65999997</v>
          </cell>
          <cell r="AF219">
            <v>757514601.00999999</v>
          </cell>
          <cell r="AG219">
            <v>755225406.13999999</v>
          </cell>
          <cell r="AH219">
            <v>752915867.85000002</v>
          </cell>
          <cell r="AI219">
            <v>750585805.36000001</v>
          </cell>
          <cell r="AJ219">
            <v>748235036.26999998</v>
          </cell>
          <cell r="AK219">
            <v>745863376.58000004</v>
          </cell>
          <cell r="AL219">
            <v>743470640.62</v>
          </cell>
        </row>
        <row r="220">
          <cell r="A220" t="str">
            <v>217060</v>
          </cell>
          <cell r="B220">
            <v>0</v>
          </cell>
          <cell r="C220">
            <v>0</v>
          </cell>
          <cell r="D220">
            <v>0</v>
          </cell>
          <cell r="E220">
            <v>0</v>
          </cell>
          <cell r="F220">
            <v>0</v>
          </cell>
          <cell r="G220">
            <v>0</v>
          </cell>
          <cell r="H220">
            <v>0</v>
          </cell>
          <cell r="I220">
            <v>0</v>
          </cell>
          <cell r="J220">
            <v>0</v>
          </cell>
          <cell r="K220">
            <v>-1</v>
          </cell>
          <cell r="L220">
            <v>-1</v>
          </cell>
          <cell r="M220">
            <v>-1</v>
          </cell>
          <cell r="N220">
            <v>-1</v>
          </cell>
          <cell r="O220">
            <v>-1</v>
          </cell>
          <cell r="P220">
            <v>-1</v>
          </cell>
          <cell r="Q220">
            <v>-1</v>
          </cell>
          <cell r="R220">
            <v>-1</v>
          </cell>
          <cell r="S220">
            <v>-1</v>
          </cell>
          <cell r="T220">
            <v>-1</v>
          </cell>
          <cell r="U220">
            <v>-1</v>
          </cell>
          <cell r="V220">
            <v>-1</v>
          </cell>
          <cell r="W220">
            <v>-1</v>
          </cell>
          <cell r="X220">
            <v>-1</v>
          </cell>
          <cell r="Y220">
            <v>-1</v>
          </cell>
          <cell r="Z220">
            <v>-1</v>
          </cell>
          <cell r="AA220">
            <v>-1</v>
          </cell>
          <cell r="AB220">
            <v>-1</v>
          </cell>
          <cell r="AC220">
            <v>-1</v>
          </cell>
          <cell r="AD220">
            <v>-1</v>
          </cell>
          <cell r="AE220">
            <v>-1</v>
          </cell>
          <cell r="AF220">
            <v>0</v>
          </cell>
          <cell r="AG220">
            <v>0</v>
          </cell>
          <cell r="AH220">
            <v>0</v>
          </cell>
          <cell r="AI220">
            <v>0</v>
          </cell>
          <cell r="AJ220">
            <v>0</v>
          </cell>
          <cell r="AK220">
            <v>0</v>
          </cell>
          <cell r="AL220">
            <v>0</v>
          </cell>
        </row>
        <row r="221">
          <cell r="A221" t="str">
            <v>217065</v>
          </cell>
        </row>
        <row r="222">
          <cell r="A222" t="str">
            <v>217066</v>
          </cell>
        </row>
        <row r="223">
          <cell r="A223" t="str">
            <v>217070</v>
          </cell>
          <cell r="B223">
            <v>0</v>
          </cell>
          <cell r="C223">
            <v>0</v>
          </cell>
          <cell r="D223">
            <v>0</v>
          </cell>
          <cell r="E223">
            <v>0</v>
          </cell>
          <cell r="F223">
            <v>0</v>
          </cell>
          <cell r="G223">
            <v>0</v>
          </cell>
          <cell r="H223">
            <v>0</v>
          </cell>
          <cell r="I223">
            <v>0</v>
          </cell>
          <cell r="J223">
            <v>0</v>
          </cell>
          <cell r="K223">
            <v>1</v>
          </cell>
          <cell r="L223">
            <v>1</v>
          </cell>
          <cell r="M223">
            <v>1</v>
          </cell>
          <cell r="N223">
            <v>1</v>
          </cell>
          <cell r="O223">
            <v>1</v>
          </cell>
          <cell r="P223">
            <v>1</v>
          </cell>
          <cell r="Q223">
            <v>1</v>
          </cell>
          <cell r="R223">
            <v>1</v>
          </cell>
          <cell r="S223">
            <v>1</v>
          </cell>
          <cell r="T223">
            <v>1</v>
          </cell>
          <cell r="U223">
            <v>1</v>
          </cell>
          <cell r="V223">
            <v>1</v>
          </cell>
          <cell r="W223">
            <v>1</v>
          </cell>
          <cell r="X223">
            <v>1</v>
          </cell>
          <cell r="Y223">
            <v>1</v>
          </cell>
          <cell r="Z223">
            <v>1</v>
          </cell>
          <cell r="AA223">
            <v>1</v>
          </cell>
          <cell r="AB223">
            <v>1</v>
          </cell>
          <cell r="AC223">
            <v>1</v>
          </cell>
          <cell r="AD223">
            <v>1</v>
          </cell>
          <cell r="AE223">
            <v>1</v>
          </cell>
          <cell r="AF223">
            <v>0</v>
          </cell>
          <cell r="AG223">
            <v>0</v>
          </cell>
          <cell r="AH223">
            <v>0</v>
          </cell>
          <cell r="AI223">
            <v>0</v>
          </cell>
          <cell r="AJ223">
            <v>0</v>
          </cell>
          <cell r="AK223">
            <v>0</v>
          </cell>
          <cell r="AL223">
            <v>0</v>
          </cell>
        </row>
        <row r="224">
          <cell r="A224" t="str">
            <v>217075</v>
          </cell>
        </row>
        <row r="225">
          <cell r="A225" t="str">
            <v>217076</v>
          </cell>
        </row>
        <row r="226">
          <cell r="A226" t="str">
            <v>217701</v>
          </cell>
          <cell r="B226">
            <v>0</v>
          </cell>
          <cell r="C226">
            <v>0</v>
          </cell>
          <cell r="D226">
            <v>0</v>
          </cell>
          <cell r="E226">
            <v>0</v>
          </cell>
          <cell r="F226">
            <v>0</v>
          </cell>
          <cell r="G226">
            <v>0</v>
          </cell>
          <cell r="H226">
            <v>0</v>
          </cell>
          <cell r="I226">
            <v>0</v>
          </cell>
          <cell r="J226">
            <v>0</v>
          </cell>
          <cell r="K226">
            <v>-1</v>
          </cell>
          <cell r="L226">
            <v>-1</v>
          </cell>
          <cell r="M226">
            <v>-1</v>
          </cell>
          <cell r="N226">
            <v>-1</v>
          </cell>
          <cell r="O226">
            <v>-1</v>
          </cell>
          <cell r="P226">
            <v>-1</v>
          </cell>
          <cell r="Q226">
            <v>-1</v>
          </cell>
          <cell r="R226">
            <v>-1</v>
          </cell>
          <cell r="S226">
            <v>-10250000000</v>
          </cell>
          <cell r="T226">
            <v>-10250000000</v>
          </cell>
          <cell r="U226">
            <v>-10250000000</v>
          </cell>
          <cell r="V226">
            <v>-11250000000</v>
          </cell>
          <cell r="W226">
            <v>-11250000000</v>
          </cell>
          <cell r="X226">
            <v>-11250000000</v>
          </cell>
          <cell r="Y226">
            <v>-12750000000</v>
          </cell>
          <cell r="Z226">
            <v>-12750000000</v>
          </cell>
          <cell r="AA226">
            <v>-12750000000</v>
          </cell>
          <cell r="AB226">
            <v>-12750000000</v>
          </cell>
          <cell r="AC226">
            <v>-12750000000</v>
          </cell>
          <cell r="AD226">
            <v>-12750000000</v>
          </cell>
          <cell r="AE226">
            <v>-12750000000</v>
          </cell>
          <cell r="AF226">
            <v>-12750000000</v>
          </cell>
          <cell r="AG226">
            <v>-12750000000</v>
          </cell>
          <cell r="AH226">
            <v>-12750000000</v>
          </cell>
          <cell r="AI226">
            <v>-12750000000</v>
          </cell>
          <cell r="AJ226">
            <v>-12750000000</v>
          </cell>
          <cell r="AK226">
            <v>-12750000000</v>
          </cell>
          <cell r="AL226">
            <v>-12750000000</v>
          </cell>
        </row>
        <row r="227">
          <cell r="A227" t="str">
            <v>217703</v>
          </cell>
          <cell r="B227">
            <v>0</v>
          </cell>
          <cell r="C227">
            <v>0</v>
          </cell>
          <cell r="D227">
            <v>0</v>
          </cell>
          <cell r="E227">
            <v>0</v>
          </cell>
          <cell r="F227">
            <v>0</v>
          </cell>
          <cell r="G227">
            <v>0</v>
          </cell>
          <cell r="H227">
            <v>0</v>
          </cell>
          <cell r="I227">
            <v>0</v>
          </cell>
          <cell r="J227">
            <v>0</v>
          </cell>
          <cell r="K227">
            <v>1</v>
          </cell>
          <cell r="L227">
            <v>1</v>
          </cell>
          <cell r="M227">
            <v>1</v>
          </cell>
          <cell r="N227">
            <v>1</v>
          </cell>
          <cell r="O227">
            <v>1</v>
          </cell>
          <cell r="P227">
            <v>1</v>
          </cell>
          <cell r="Q227">
            <v>1</v>
          </cell>
          <cell r="R227">
            <v>1</v>
          </cell>
          <cell r="S227">
            <v>1</v>
          </cell>
          <cell r="T227">
            <v>1</v>
          </cell>
          <cell r="U227">
            <v>1</v>
          </cell>
          <cell r="V227">
            <v>1</v>
          </cell>
          <cell r="W227">
            <v>1</v>
          </cell>
          <cell r="X227">
            <v>1</v>
          </cell>
          <cell r="Y227">
            <v>1</v>
          </cell>
          <cell r="Z227">
            <v>1</v>
          </cell>
          <cell r="AA227">
            <v>1</v>
          </cell>
          <cell r="AB227">
            <v>1</v>
          </cell>
          <cell r="AC227">
            <v>1</v>
          </cell>
          <cell r="AD227">
            <v>1</v>
          </cell>
          <cell r="AE227">
            <v>1</v>
          </cell>
          <cell r="AF227">
            <v>0</v>
          </cell>
          <cell r="AG227">
            <v>0</v>
          </cell>
          <cell r="AH227">
            <v>0</v>
          </cell>
          <cell r="AI227">
            <v>0</v>
          </cell>
          <cell r="AJ227">
            <v>0</v>
          </cell>
          <cell r="AK227">
            <v>0</v>
          </cell>
          <cell r="AL227">
            <v>0</v>
          </cell>
        </row>
        <row r="228">
          <cell r="A228" t="str">
            <v>217710</v>
          </cell>
          <cell r="B228">
            <v>0</v>
          </cell>
          <cell r="C228">
            <v>0</v>
          </cell>
          <cell r="D228">
            <v>0</v>
          </cell>
          <cell r="E228">
            <v>0</v>
          </cell>
          <cell r="F228">
            <v>0</v>
          </cell>
          <cell r="G228">
            <v>0</v>
          </cell>
          <cell r="H228">
            <v>0</v>
          </cell>
          <cell r="I228">
            <v>0</v>
          </cell>
          <cell r="J228">
            <v>0</v>
          </cell>
          <cell r="K228">
            <v>-1</v>
          </cell>
          <cell r="L228">
            <v>-1</v>
          </cell>
          <cell r="M228">
            <v>-1</v>
          </cell>
          <cell r="N228">
            <v>-1</v>
          </cell>
          <cell r="O228">
            <v>-1</v>
          </cell>
          <cell r="P228">
            <v>-1</v>
          </cell>
          <cell r="Q228">
            <v>-1</v>
          </cell>
          <cell r="R228">
            <v>-1</v>
          </cell>
          <cell r="S228">
            <v>23861379.989999998</v>
          </cell>
          <cell r="T228">
            <v>23606020.09</v>
          </cell>
          <cell r="U228">
            <v>23349493.370000001</v>
          </cell>
          <cell r="V228">
            <v>25075910.649999999</v>
          </cell>
          <cell r="W228">
            <v>24787174.68</v>
          </cell>
          <cell r="X228">
            <v>24497154.550000001</v>
          </cell>
          <cell r="Y228">
            <v>28682530.030000001</v>
          </cell>
          <cell r="Z228">
            <v>28361834.010000002</v>
          </cell>
          <cell r="AA228">
            <v>28039712.050000001</v>
          </cell>
          <cell r="AB228">
            <v>27716158.449999999</v>
          </cell>
          <cell r="AC228">
            <v>27391166.75</v>
          </cell>
          <cell r="AD228">
            <v>27064730.48</v>
          </cell>
          <cell r="AE228">
            <v>26736843.129999999</v>
          </cell>
          <cell r="AF228">
            <v>26407498.140000001</v>
          </cell>
          <cell r="AG228">
            <v>26076688.940000001</v>
          </cell>
          <cell r="AH228">
            <v>25744408.93</v>
          </cell>
          <cell r="AI228">
            <v>25410651.5</v>
          </cell>
          <cell r="AJ228">
            <v>25075409.940000001</v>
          </cell>
          <cell r="AK228">
            <v>24738677.600000001</v>
          </cell>
          <cell r="AL228">
            <v>24400447.73</v>
          </cell>
        </row>
        <row r="229">
          <cell r="A229" t="str">
            <v>217720</v>
          </cell>
          <cell r="B229">
            <v>0</v>
          </cell>
          <cell r="C229">
            <v>0</v>
          </cell>
          <cell r="D229">
            <v>0</v>
          </cell>
          <cell r="E229">
            <v>0</v>
          </cell>
          <cell r="F229">
            <v>0</v>
          </cell>
          <cell r="G229">
            <v>0</v>
          </cell>
          <cell r="H229">
            <v>0</v>
          </cell>
          <cell r="I229">
            <v>0</v>
          </cell>
          <cell r="J229">
            <v>0</v>
          </cell>
          <cell r="K229">
            <v>1</v>
          </cell>
          <cell r="L229">
            <v>1</v>
          </cell>
          <cell r="M229">
            <v>1</v>
          </cell>
          <cell r="N229">
            <v>1</v>
          </cell>
          <cell r="O229">
            <v>1</v>
          </cell>
          <cell r="P229">
            <v>1</v>
          </cell>
          <cell r="Q229">
            <v>1</v>
          </cell>
          <cell r="R229">
            <v>1</v>
          </cell>
          <cell r="S229">
            <v>-38226614.270000003</v>
          </cell>
          <cell r="T229">
            <v>-37936952.490000002</v>
          </cell>
          <cell r="U229">
            <v>-37645958.020000003</v>
          </cell>
          <cell r="V229">
            <v>-37353624.670000002</v>
          </cell>
          <cell r="W229">
            <v>-37059946.25</v>
          </cell>
          <cell r="X229">
            <v>-36764916.530000001</v>
          </cell>
          <cell r="Y229">
            <v>-36468529.25</v>
          </cell>
          <cell r="Z229">
            <v>-36170778.109999999</v>
          </cell>
          <cell r="AA229">
            <v>-35871656.810000002</v>
          </cell>
          <cell r="AB229">
            <v>-35571159.009999998</v>
          </cell>
          <cell r="AC229">
            <v>-35269278.299999997</v>
          </cell>
          <cell r="AD229">
            <v>-34966008.299999997</v>
          </cell>
          <cell r="AE229">
            <v>-34661342.579999998</v>
          </cell>
          <cell r="AF229">
            <v>-34355274.670000002</v>
          </cell>
          <cell r="AG229">
            <v>-34047798.049999997</v>
          </cell>
          <cell r="AH229">
            <v>-33738906.219999999</v>
          </cell>
          <cell r="AI229">
            <v>-33428592.629999999</v>
          </cell>
          <cell r="AJ229">
            <v>-33116850.66</v>
          </cell>
          <cell r="AK229">
            <v>-32803673.710000001</v>
          </cell>
          <cell r="AL229">
            <v>-32489055.120000001</v>
          </cell>
        </row>
        <row r="230">
          <cell r="A230" t="str">
            <v>217730</v>
          </cell>
          <cell r="B230">
            <v>0</v>
          </cell>
          <cell r="C230">
            <v>0</v>
          </cell>
          <cell r="D230">
            <v>0</v>
          </cell>
          <cell r="E230">
            <v>0</v>
          </cell>
          <cell r="F230">
            <v>0</v>
          </cell>
          <cell r="G230">
            <v>0</v>
          </cell>
          <cell r="H230">
            <v>0</v>
          </cell>
          <cell r="I230">
            <v>0</v>
          </cell>
          <cell r="J230">
            <v>0</v>
          </cell>
          <cell r="K230">
            <v>-1</v>
          </cell>
          <cell r="L230">
            <v>-1</v>
          </cell>
          <cell r="M230">
            <v>-1</v>
          </cell>
          <cell r="N230">
            <v>-1</v>
          </cell>
          <cell r="O230">
            <v>-1</v>
          </cell>
          <cell r="P230">
            <v>-1</v>
          </cell>
          <cell r="Q230">
            <v>-1</v>
          </cell>
          <cell r="R230">
            <v>-1</v>
          </cell>
          <cell r="S230">
            <v>40901377.659999996</v>
          </cell>
          <cell r="T230">
            <v>40419024.359999999</v>
          </cell>
          <cell r="U230">
            <v>39934522.189999998</v>
          </cell>
          <cell r="V230">
            <v>40092699.049999997</v>
          </cell>
          <cell r="W230">
            <v>39594165.299999997</v>
          </cell>
          <cell r="X230">
            <v>39093420.229999997</v>
          </cell>
          <cell r="Y230">
            <v>50826727.700000003</v>
          </cell>
          <cell r="Z230">
            <v>50244750.159999996</v>
          </cell>
          <cell r="AA230">
            <v>49660191.079999998</v>
          </cell>
          <cell r="AB230">
            <v>49073040.960000001</v>
          </cell>
          <cell r="AC230">
            <v>48483288.100000001</v>
          </cell>
          <cell r="AD230">
            <v>47890920.670000002</v>
          </cell>
          <cell r="AE230">
            <v>47295926.859999999</v>
          </cell>
          <cell r="AF230">
            <v>46698294.740000002</v>
          </cell>
          <cell r="AG230">
            <v>46098012.32</v>
          </cell>
          <cell r="AH230">
            <v>45495067.630000003</v>
          </cell>
          <cell r="AI230">
            <v>44889448.609999999</v>
          </cell>
          <cell r="AJ230">
            <v>44281143.100000001</v>
          </cell>
          <cell r="AK230">
            <v>43670138.899999999</v>
          </cell>
          <cell r="AL230">
            <v>43056423.799999997</v>
          </cell>
        </row>
        <row r="231">
          <cell r="A231" t="str">
            <v>217740</v>
          </cell>
          <cell r="B231">
            <v>0</v>
          </cell>
          <cell r="C231">
            <v>0</v>
          </cell>
          <cell r="D231">
            <v>0</v>
          </cell>
          <cell r="E231">
            <v>0</v>
          </cell>
          <cell r="F231">
            <v>0</v>
          </cell>
          <cell r="G231">
            <v>0</v>
          </cell>
          <cell r="H231">
            <v>0</v>
          </cell>
          <cell r="I231">
            <v>0</v>
          </cell>
          <cell r="J231">
            <v>0</v>
          </cell>
          <cell r="K231">
            <v>1</v>
          </cell>
          <cell r="L231">
            <v>1</v>
          </cell>
          <cell r="M231">
            <v>1</v>
          </cell>
          <cell r="N231">
            <v>1</v>
          </cell>
          <cell r="O231">
            <v>1</v>
          </cell>
          <cell r="P231">
            <v>1</v>
          </cell>
          <cell r="Q231">
            <v>1</v>
          </cell>
          <cell r="R231">
            <v>1</v>
          </cell>
          <cell r="S231">
            <v>1</v>
          </cell>
          <cell r="T231">
            <v>1</v>
          </cell>
          <cell r="U231">
            <v>1</v>
          </cell>
          <cell r="V231">
            <v>1</v>
          </cell>
          <cell r="W231">
            <v>1</v>
          </cell>
          <cell r="X231">
            <v>1</v>
          </cell>
          <cell r="Y231">
            <v>1</v>
          </cell>
          <cell r="Z231">
            <v>1</v>
          </cell>
          <cell r="AA231">
            <v>1</v>
          </cell>
          <cell r="AB231">
            <v>1</v>
          </cell>
          <cell r="AC231">
            <v>1</v>
          </cell>
          <cell r="AD231">
            <v>1</v>
          </cell>
          <cell r="AE231">
            <v>1</v>
          </cell>
          <cell r="AF231">
            <v>0</v>
          </cell>
          <cell r="AG231">
            <v>0</v>
          </cell>
          <cell r="AH231">
            <v>0</v>
          </cell>
          <cell r="AI231">
            <v>0</v>
          </cell>
          <cell r="AJ231">
            <v>0</v>
          </cell>
          <cell r="AK231">
            <v>0</v>
          </cell>
          <cell r="AL231">
            <v>0</v>
          </cell>
        </row>
        <row r="232">
          <cell r="A232" t="str">
            <v>217750</v>
          </cell>
          <cell r="B232">
            <v>0</v>
          </cell>
          <cell r="C232">
            <v>0</v>
          </cell>
          <cell r="D232">
            <v>0</v>
          </cell>
          <cell r="E232">
            <v>0</v>
          </cell>
          <cell r="F232">
            <v>0</v>
          </cell>
          <cell r="G232">
            <v>0</v>
          </cell>
          <cell r="H232">
            <v>0</v>
          </cell>
          <cell r="I232">
            <v>0</v>
          </cell>
          <cell r="J232">
            <v>0</v>
          </cell>
          <cell r="K232">
            <v>-1</v>
          </cell>
          <cell r="L232">
            <v>-1</v>
          </cell>
          <cell r="M232">
            <v>-1</v>
          </cell>
          <cell r="N232">
            <v>-1</v>
          </cell>
          <cell r="O232">
            <v>-1</v>
          </cell>
          <cell r="P232">
            <v>-1</v>
          </cell>
          <cell r="Q232">
            <v>-1</v>
          </cell>
          <cell r="R232">
            <v>-1</v>
          </cell>
          <cell r="S232">
            <v>-1</v>
          </cell>
          <cell r="T232">
            <v>-1</v>
          </cell>
          <cell r="U232">
            <v>-1</v>
          </cell>
          <cell r="V232">
            <v>-1</v>
          </cell>
          <cell r="W232">
            <v>-1</v>
          </cell>
          <cell r="X232">
            <v>-1</v>
          </cell>
          <cell r="Y232">
            <v>-1</v>
          </cell>
          <cell r="Z232">
            <v>-1</v>
          </cell>
          <cell r="AA232">
            <v>-1</v>
          </cell>
          <cell r="AB232">
            <v>-1</v>
          </cell>
          <cell r="AC232">
            <v>-1</v>
          </cell>
          <cell r="AD232">
            <v>-1</v>
          </cell>
          <cell r="AE232">
            <v>-1</v>
          </cell>
          <cell r="AF232">
            <v>0</v>
          </cell>
          <cell r="AG232">
            <v>0</v>
          </cell>
          <cell r="AH232">
            <v>0</v>
          </cell>
          <cell r="AI232">
            <v>0</v>
          </cell>
          <cell r="AJ232">
            <v>0</v>
          </cell>
          <cell r="AK232">
            <v>0</v>
          </cell>
          <cell r="AL232">
            <v>0</v>
          </cell>
        </row>
        <row r="233">
          <cell r="A233" t="str">
            <v>217760</v>
          </cell>
          <cell r="B233">
            <v>0</v>
          </cell>
          <cell r="C233">
            <v>0</v>
          </cell>
          <cell r="D233">
            <v>0</v>
          </cell>
          <cell r="E233">
            <v>0</v>
          </cell>
          <cell r="F233">
            <v>0</v>
          </cell>
          <cell r="G233">
            <v>0</v>
          </cell>
          <cell r="H233">
            <v>0</v>
          </cell>
          <cell r="I233">
            <v>0</v>
          </cell>
          <cell r="J233">
            <v>0</v>
          </cell>
          <cell r="K233">
            <v>1</v>
          </cell>
          <cell r="L233">
            <v>1</v>
          </cell>
          <cell r="M233">
            <v>1</v>
          </cell>
          <cell r="N233">
            <v>1</v>
          </cell>
          <cell r="O233">
            <v>1</v>
          </cell>
          <cell r="P233">
            <v>1</v>
          </cell>
          <cell r="Q233">
            <v>1</v>
          </cell>
          <cell r="R233">
            <v>1</v>
          </cell>
          <cell r="S233">
            <v>-1631208.67</v>
          </cell>
          <cell r="T233">
            <v>-1610635</v>
          </cell>
          <cell r="U233">
            <v>-1589966.47</v>
          </cell>
          <cell r="V233">
            <v>-1569202.61</v>
          </cell>
          <cell r="W233">
            <v>-1548342.99</v>
          </cell>
          <cell r="X233">
            <v>-1527387.16</v>
          </cell>
          <cell r="Y233">
            <v>-1506334.66</v>
          </cell>
          <cell r="Z233">
            <v>-1485185.05</v>
          </cell>
          <cell r="AA233">
            <v>-1463937.85</v>
          </cell>
          <cell r="AB233">
            <v>-1442592.6</v>
          </cell>
          <cell r="AC233">
            <v>-1421148.86</v>
          </cell>
          <cell r="AD233">
            <v>-1399606.15</v>
          </cell>
          <cell r="AE233">
            <v>-1377964.03</v>
          </cell>
          <cell r="AF233">
            <v>-1356222.01</v>
          </cell>
          <cell r="AG233">
            <v>-1334379.6299999999</v>
          </cell>
          <cell r="AH233">
            <v>-1312436.42</v>
          </cell>
          <cell r="AI233">
            <v>-1290391.92</v>
          </cell>
          <cell r="AJ233">
            <v>-1268245.6299999999</v>
          </cell>
          <cell r="AK233">
            <v>-1245997.08</v>
          </cell>
          <cell r="AL233">
            <v>-1223645.77</v>
          </cell>
        </row>
        <row r="234">
          <cell r="A234" t="str">
            <v>217765</v>
          </cell>
        </row>
        <row r="235">
          <cell r="A235" t="str">
            <v>217766</v>
          </cell>
        </row>
        <row r="236">
          <cell r="A236" t="str">
            <v>217770</v>
          </cell>
          <cell r="B236">
            <v>0</v>
          </cell>
          <cell r="C236">
            <v>0</v>
          </cell>
          <cell r="D236">
            <v>0</v>
          </cell>
          <cell r="E236">
            <v>0</v>
          </cell>
          <cell r="F236">
            <v>0</v>
          </cell>
          <cell r="G236">
            <v>0</v>
          </cell>
          <cell r="H236">
            <v>0</v>
          </cell>
          <cell r="I236">
            <v>0</v>
          </cell>
          <cell r="J236">
            <v>0</v>
          </cell>
          <cell r="K236">
            <v>-1</v>
          </cell>
          <cell r="L236">
            <v>-1</v>
          </cell>
          <cell r="M236">
            <v>-1</v>
          </cell>
          <cell r="N236">
            <v>-1</v>
          </cell>
          <cell r="O236">
            <v>-1</v>
          </cell>
          <cell r="P236">
            <v>-1</v>
          </cell>
          <cell r="Q236">
            <v>-1</v>
          </cell>
          <cell r="R236">
            <v>-1</v>
          </cell>
          <cell r="S236">
            <v>40899219.68</v>
          </cell>
          <cell r="T236">
            <v>40610555.719999999</v>
          </cell>
          <cell r="U236">
            <v>40320601.100000001</v>
          </cell>
          <cell r="V236">
            <v>40029350.049999997</v>
          </cell>
          <cell r="W236">
            <v>39736796.729999997</v>
          </cell>
          <cell r="X236">
            <v>39442935.32</v>
          </cell>
          <cell r="Y236">
            <v>39147759.939999998</v>
          </cell>
          <cell r="Z236">
            <v>38851264.740000002</v>
          </cell>
          <cell r="AA236">
            <v>38500241.740000002</v>
          </cell>
          <cell r="AB236">
            <v>38201470.600000001</v>
          </cell>
          <cell r="AC236">
            <v>37901363.310000002</v>
          </cell>
          <cell r="AD236">
            <v>37599913.920000002</v>
          </cell>
          <cell r="AE236">
            <v>37297116.380000003</v>
          </cell>
          <cell r="AF236">
            <v>36992964.670000002</v>
          </cell>
          <cell r="AG236">
            <v>36687452.740000002</v>
          </cell>
          <cell r="AH236">
            <v>36380574.479999997</v>
          </cell>
          <cell r="AI236">
            <v>36072323.759999998</v>
          </cell>
          <cell r="AJ236">
            <v>35762694.439999998</v>
          </cell>
          <cell r="AK236">
            <v>35451680.32</v>
          </cell>
          <cell r="AL236">
            <v>35139275.210000001</v>
          </cell>
        </row>
        <row r="237">
          <cell r="A237" t="str">
            <v>217775</v>
          </cell>
        </row>
        <row r="238">
          <cell r="A238" t="str">
            <v>217776</v>
          </cell>
        </row>
        <row r="239">
          <cell r="A239" t="str">
            <v>217801</v>
          </cell>
          <cell r="B239">
            <v>0</v>
          </cell>
          <cell r="C239">
            <v>0</v>
          </cell>
          <cell r="D239">
            <v>0</v>
          </cell>
          <cell r="E239">
            <v>0</v>
          </cell>
          <cell r="F239">
            <v>0</v>
          </cell>
          <cell r="G239">
            <v>0</v>
          </cell>
          <cell r="H239">
            <v>0</v>
          </cell>
          <cell r="I239">
            <v>0</v>
          </cell>
          <cell r="J239">
            <v>0</v>
          </cell>
          <cell r="K239">
            <v>1</v>
          </cell>
          <cell r="L239">
            <v>1</v>
          </cell>
          <cell r="M239">
            <v>1</v>
          </cell>
          <cell r="N239">
            <v>1</v>
          </cell>
          <cell r="O239">
            <v>1</v>
          </cell>
          <cell r="P239">
            <v>1</v>
          </cell>
          <cell r="Q239">
            <v>1</v>
          </cell>
          <cell r="R239">
            <v>1</v>
          </cell>
          <cell r="S239">
            <v>-6750000000</v>
          </cell>
          <cell r="T239">
            <v>-6750000000</v>
          </cell>
          <cell r="U239">
            <v>-6750000000</v>
          </cell>
          <cell r="V239">
            <v>-6750000000</v>
          </cell>
          <cell r="W239">
            <v>-6450000000</v>
          </cell>
          <cell r="X239">
            <v>-6450000000</v>
          </cell>
          <cell r="Y239">
            <v>-6450000000</v>
          </cell>
          <cell r="Z239">
            <v>-6450000000</v>
          </cell>
          <cell r="AA239">
            <v>-6450000000</v>
          </cell>
          <cell r="AB239">
            <v>-6450000000</v>
          </cell>
          <cell r="AC239">
            <v>-6450000000</v>
          </cell>
          <cell r="AD239">
            <v>-6450000000</v>
          </cell>
          <cell r="AE239">
            <v>-6450000000</v>
          </cell>
          <cell r="AF239">
            <v>-6450000000</v>
          </cell>
          <cell r="AG239">
            <v>-6450000000</v>
          </cell>
          <cell r="AH239">
            <v>-6450000000</v>
          </cell>
          <cell r="AI239">
            <v>-6450000000</v>
          </cell>
          <cell r="AJ239">
            <v>-6450000000</v>
          </cell>
          <cell r="AK239">
            <v>-6450000000</v>
          </cell>
          <cell r="AL239">
            <v>-6450000000</v>
          </cell>
        </row>
        <row r="240">
          <cell r="A240" t="str">
            <v>217810</v>
          </cell>
          <cell r="B240">
            <v>0</v>
          </cell>
          <cell r="C240">
            <v>0</v>
          </cell>
          <cell r="D240">
            <v>0</v>
          </cell>
          <cell r="E240">
            <v>0</v>
          </cell>
          <cell r="F240">
            <v>0</v>
          </cell>
          <cell r="G240">
            <v>0</v>
          </cell>
          <cell r="H240">
            <v>0</v>
          </cell>
          <cell r="I240">
            <v>0</v>
          </cell>
          <cell r="J240">
            <v>0</v>
          </cell>
          <cell r="K240">
            <v>-1</v>
          </cell>
          <cell r="L240">
            <v>-1</v>
          </cell>
          <cell r="M240">
            <v>-1</v>
          </cell>
          <cell r="N240">
            <v>-1</v>
          </cell>
          <cell r="O240">
            <v>-1</v>
          </cell>
          <cell r="P240">
            <v>-1</v>
          </cell>
          <cell r="Q240">
            <v>-1</v>
          </cell>
          <cell r="R240">
            <v>-1</v>
          </cell>
          <cell r="S240">
            <v>-1</v>
          </cell>
          <cell r="T240">
            <v>-1</v>
          </cell>
          <cell r="U240">
            <v>-1</v>
          </cell>
          <cell r="V240">
            <v>-1</v>
          </cell>
          <cell r="W240">
            <v>-1</v>
          </cell>
          <cell r="X240">
            <v>-1</v>
          </cell>
          <cell r="Y240">
            <v>-1</v>
          </cell>
          <cell r="Z240">
            <v>-1</v>
          </cell>
          <cell r="AA240">
            <v>-1</v>
          </cell>
          <cell r="AB240">
            <v>-1</v>
          </cell>
          <cell r="AC240">
            <v>-1</v>
          </cell>
          <cell r="AD240">
            <v>-1</v>
          </cell>
          <cell r="AE240">
            <v>-1</v>
          </cell>
          <cell r="AF240">
            <v>0</v>
          </cell>
          <cell r="AG240">
            <v>0</v>
          </cell>
          <cell r="AH240">
            <v>0</v>
          </cell>
          <cell r="AI240">
            <v>0</v>
          </cell>
          <cell r="AJ240">
            <v>0</v>
          </cell>
          <cell r="AK240">
            <v>0</v>
          </cell>
          <cell r="AL240">
            <v>0</v>
          </cell>
        </row>
        <row r="241">
          <cell r="A241" t="str">
            <v>217830</v>
          </cell>
          <cell r="B241">
            <v>0</v>
          </cell>
          <cell r="C241">
            <v>0</v>
          </cell>
          <cell r="D241">
            <v>0</v>
          </cell>
          <cell r="E241">
            <v>0</v>
          </cell>
          <cell r="F241">
            <v>0</v>
          </cell>
          <cell r="G241">
            <v>0</v>
          </cell>
          <cell r="H241">
            <v>0</v>
          </cell>
          <cell r="I241">
            <v>0</v>
          </cell>
          <cell r="J241">
            <v>0</v>
          </cell>
          <cell r="K241">
            <v>1</v>
          </cell>
          <cell r="L241">
            <v>1</v>
          </cell>
          <cell r="M241">
            <v>1</v>
          </cell>
          <cell r="N241">
            <v>1</v>
          </cell>
          <cell r="O241">
            <v>1</v>
          </cell>
          <cell r="P241">
            <v>1</v>
          </cell>
          <cell r="Q241">
            <v>1</v>
          </cell>
          <cell r="R241">
            <v>1</v>
          </cell>
          <cell r="S241">
            <v>5427286598.3599997</v>
          </cell>
          <cell r="T241">
            <v>5416256654.9300003</v>
          </cell>
          <cell r="U241">
            <v>5405134734.1599998</v>
          </cell>
          <cell r="V241">
            <v>5393920069.0699997</v>
          </cell>
          <cell r="W241">
            <v>5143384691.46</v>
          </cell>
          <cell r="X241">
            <v>5132488988.0299997</v>
          </cell>
          <cell r="Y241">
            <v>5121502426.6800003</v>
          </cell>
          <cell r="Z241">
            <v>5110424249.75</v>
          </cell>
          <cell r="AA241">
            <v>5099253693.2700014</v>
          </cell>
          <cell r="AB241">
            <v>5087989986.9099998</v>
          </cell>
          <cell r="AC241">
            <v>5076632353.8900003</v>
          </cell>
          <cell r="AD241">
            <v>5065180010.9799995</v>
          </cell>
          <cell r="AE241">
            <v>5053632168.3999996</v>
          </cell>
          <cell r="AF241">
            <v>5041988029.7799997</v>
          </cell>
          <cell r="AG241">
            <v>5030246792.1300001</v>
          </cell>
          <cell r="AH241">
            <v>5018407645.7600002</v>
          </cell>
          <cell r="AI241">
            <v>5006469774.21</v>
          </cell>
          <cell r="AJ241">
            <v>4994432354.2299995</v>
          </cell>
          <cell r="AK241">
            <v>4982294555.6899996</v>
          </cell>
          <cell r="AL241">
            <v>4970055541.5500002</v>
          </cell>
        </row>
        <row r="242">
          <cell r="A242" t="str">
            <v>217840</v>
          </cell>
          <cell r="B242">
            <v>0</v>
          </cell>
          <cell r="C242">
            <v>0</v>
          </cell>
          <cell r="D242">
            <v>0</v>
          </cell>
          <cell r="E242">
            <v>0</v>
          </cell>
          <cell r="F242">
            <v>0</v>
          </cell>
          <cell r="G242">
            <v>0</v>
          </cell>
          <cell r="H242">
            <v>0</v>
          </cell>
          <cell r="I242">
            <v>0</v>
          </cell>
          <cell r="J242">
            <v>0</v>
          </cell>
          <cell r="K242">
            <v>-1</v>
          </cell>
          <cell r="L242">
            <v>-1</v>
          </cell>
          <cell r="M242">
            <v>-1</v>
          </cell>
          <cell r="N242">
            <v>-1</v>
          </cell>
          <cell r="O242">
            <v>-1</v>
          </cell>
          <cell r="P242">
            <v>-1</v>
          </cell>
          <cell r="Q242">
            <v>-1</v>
          </cell>
          <cell r="R242">
            <v>-1</v>
          </cell>
          <cell r="S242">
            <v>-1</v>
          </cell>
          <cell r="T242">
            <v>-1</v>
          </cell>
          <cell r="U242">
            <v>-1</v>
          </cell>
          <cell r="V242">
            <v>-1</v>
          </cell>
          <cell r="W242">
            <v>-1</v>
          </cell>
          <cell r="X242">
            <v>-1</v>
          </cell>
          <cell r="Y242">
            <v>-1</v>
          </cell>
          <cell r="Z242">
            <v>-1</v>
          </cell>
          <cell r="AA242">
            <v>-1</v>
          </cell>
          <cell r="AB242">
            <v>-1</v>
          </cell>
          <cell r="AC242">
            <v>-1</v>
          </cell>
          <cell r="AD242">
            <v>-1</v>
          </cell>
          <cell r="AE242">
            <v>-1</v>
          </cell>
          <cell r="AF242">
            <v>0</v>
          </cell>
          <cell r="AG242">
            <v>0</v>
          </cell>
          <cell r="AH242">
            <v>0</v>
          </cell>
          <cell r="AI242">
            <v>0</v>
          </cell>
          <cell r="AJ242">
            <v>0</v>
          </cell>
          <cell r="AK242">
            <v>0</v>
          </cell>
          <cell r="AL242">
            <v>0</v>
          </cell>
        </row>
        <row r="243">
          <cell r="A243" t="str">
            <v>217850</v>
          </cell>
          <cell r="B243">
            <v>0</v>
          </cell>
          <cell r="C243">
            <v>0</v>
          </cell>
          <cell r="D243">
            <v>0</v>
          </cell>
          <cell r="E243">
            <v>0</v>
          </cell>
          <cell r="F243">
            <v>0</v>
          </cell>
          <cell r="G243">
            <v>0</v>
          </cell>
          <cell r="H243">
            <v>0</v>
          </cell>
          <cell r="I243">
            <v>0</v>
          </cell>
          <cell r="J243">
            <v>0</v>
          </cell>
          <cell r="K243">
            <v>1</v>
          </cell>
          <cell r="L243">
            <v>1</v>
          </cell>
          <cell r="M243">
            <v>1</v>
          </cell>
          <cell r="N243">
            <v>1</v>
          </cell>
          <cell r="O243">
            <v>1</v>
          </cell>
          <cell r="P243">
            <v>1</v>
          </cell>
          <cell r="Q243">
            <v>1</v>
          </cell>
          <cell r="R243">
            <v>1</v>
          </cell>
          <cell r="S243">
            <v>1</v>
          </cell>
          <cell r="T243">
            <v>1</v>
          </cell>
          <cell r="U243">
            <v>1</v>
          </cell>
          <cell r="V243">
            <v>1</v>
          </cell>
          <cell r="W243">
            <v>1</v>
          </cell>
          <cell r="X243">
            <v>1</v>
          </cell>
          <cell r="Y243">
            <v>1</v>
          </cell>
          <cell r="Z243">
            <v>1</v>
          </cell>
          <cell r="AA243">
            <v>1</v>
          </cell>
          <cell r="AB243">
            <v>1</v>
          </cell>
          <cell r="AC243">
            <v>1</v>
          </cell>
          <cell r="AD243">
            <v>1</v>
          </cell>
          <cell r="AE243">
            <v>1</v>
          </cell>
          <cell r="AF243">
            <v>0</v>
          </cell>
          <cell r="AG243">
            <v>0</v>
          </cell>
          <cell r="AH243">
            <v>0</v>
          </cell>
          <cell r="AI243">
            <v>0</v>
          </cell>
          <cell r="AJ243">
            <v>0</v>
          </cell>
          <cell r="AK243">
            <v>0</v>
          </cell>
          <cell r="AL243">
            <v>0</v>
          </cell>
        </row>
        <row r="244">
          <cell r="A244" t="str">
            <v>217860</v>
          </cell>
          <cell r="B244">
            <v>0</v>
          </cell>
          <cell r="C244">
            <v>0</v>
          </cell>
          <cell r="D244">
            <v>0</v>
          </cell>
          <cell r="E244">
            <v>0</v>
          </cell>
          <cell r="F244">
            <v>0</v>
          </cell>
          <cell r="G244">
            <v>0</v>
          </cell>
          <cell r="H244">
            <v>0</v>
          </cell>
          <cell r="I244">
            <v>0</v>
          </cell>
          <cell r="J244">
            <v>0</v>
          </cell>
          <cell r="K244">
            <v>-1</v>
          </cell>
          <cell r="L244">
            <v>-1</v>
          </cell>
          <cell r="M244">
            <v>-1</v>
          </cell>
          <cell r="N244">
            <v>-1</v>
          </cell>
          <cell r="O244">
            <v>-1</v>
          </cell>
          <cell r="P244">
            <v>-1</v>
          </cell>
          <cell r="Q244">
            <v>-1</v>
          </cell>
          <cell r="R244">
            <v>-1</v>
          </cell>
          <cell r="S244">
            <v>-1</v>
          </cell>
          <cell r="T244">
            <v>-1</v>
          </cell>
          <cell r="U244">
            <v>-1</v>
          </cell>
          <cell r="V244">
            <v>-1</v>
          </cell>
          <cell r="W244">
            <v>-1</v>
          </cell>
          <cell r="X244">
            <v>-1</v>
          </cell>
          <cell r="Y244">
            <v>-1</v>
          </cell>
          <cell r="Z244">
            <v>-1</v>
          </cell>
          <cell r="AA244">
            <v>-1</v>
          </cell>
          <cell r="AB244">
            <v>-1</v>
          </cell>
          <cell r="AC244">
            <v>-1</v>
          </cell>
          <cell r="AD244">
            <v>-1</v>
          </cell>
          <cell r="AE244">
            <v>-1</v>
          </cell>
          <cell r="AF244">
            <v>0</v>
          </cell>
          <cell r="AG244">
            <v>0</v>
          </cell>
          <cell r="AH244">
            <v>0</v>
          </cell>
          <cell r="AI244">
            <v>0</v>
          </cell>
          <cell r="AJ244">
            <v>0</v>
          </cell>
          <cell r="AK244">
            <v>0</v>
          </cell>
          <cell r="AL244">
            <v>0</v>
          </cell>
        </row>
        <row r="245">
          <cell r="A245" t="str">
            <v>217865</v>
          </cell>
        </row>
        <row r="246">
          <cell r="A246" t="str">
            <v>217866</v>
          </cell>
        </row>
        <row r="247">
          <cell r="A247" t="str">
            <v>217870</v>
          </cell>
          <cell r="B247">
            <v>0</v>
          </cell>
          <cell r="C247">
            <v>0</v>
          </cell>
          <cell r="D247">
            <v>0</v>
          </cell>
          <cell r="E247">
            <v>0</v>
          </cell>
          <cell r="F247">
            <v>0</v>
          </cell>
          <cell r="G247">
            <v>0</v>
          </cell>
          <cell r="H247">
            <v>0</v>
          </cell>
          <cell r="I247">
            <v>0</v>
          </cell>
          <cell r="J247">
            <v>0</v>
          </cell>
          <cell r="K247">
            <v>1</v>
          </cell>
          <cell r="L247">
            <v>1</v>
          </cell>
          <cell r="M247">
            <v>1</v>
          </cell>
          <cell r="N247">
            <v>1</v>
          </cell>
          <cell r="O247">
            <v>1</v>
          </cell>
          <cell r="P247">
            <v>1</v>
          </cell>
          <cell r="Q247">
            <v>1</v>
          </cell>
          <cell r="R247">
            <v>1</v>
          </cell>
          <cell r="S247">
            <v>1</v>
          </cell>
          <cell r="T247">
            <v>1</v>
          </cell>
          <cell r="U247">
            <v>1</v>
          </cell>
          <cell r="V247">
            <v>1</v>
          </cell>
          <cell r="W247">
            <v>1</v>
          </cell>
          <cell r="X247">
            <v>1</v>
          </cell>
          <cell r="Y247">
            <v>1</v>
          </cell>
          <cell r="Z247">
            <v>1</v>
          </cell>
          <cell r="AA247">
            <v>1</v>
          </cell>
          <cell r="AB247">
            <v>1</v>
          </cell>
          <cell r="AC247">
            <v>1</v>
          </cell>
          <cell r="AD247">
            <v>1</v>
          </cell>
          <cell r="AE247">
            <v>1</v>
          </cell>
          <cell r="AF247">
            <v>0</v>
          </cell>
          <cell r="AG247">
            <v>0</v>
          </cell>
          <cell r="AH247">
            <v>0</v>
          </cell>
          <cell r="AI247">
            <v>0</v>
          </cell>
          <cell r="AJ247">
            <v>0</v>
          </cell>
          <cell r="AK247">
            <v>0</v>
          </cell>
          <cell r="AL247">
            <v>0</v>
          </cell>
        </row>
        <row r="248">
          <cell r="A248" t="str">
            <v>217875</v>
          </cell>
        </row>
        <row r="249">
          <cell r="A249" t="str">
            <v>217876</v>
          </cell>
        </row>
        <row r="250">
          <cell r="A250" t="str">
            <v>218001</v>
          </cell>
          <cell r="B250">
            <v>0</v>
          </cell>
          <cell r="C250">
            <v>0</v>
          </cell>
          <cell r="D250">
            <v>0</v>
          </cell>
          <cell r="E250">
            <v>0</v>
          </cell>
          <cell r="F250">
            <v>0</v>
          </cell>
          <cell r="G250">
            <v>0</v>
          </cell>
          <cell r="H250">
            <v>0</v>
          </cell>
          <cell r="I250">
            <v>0</v>
          </cell>
          <cell r="J250">
            <v>0</v>
          </cell>
          <cell r="K250">
            <v>-1</v>
          </cell>
          <cell r="L250">
            <v>-1</v>
          </cell>
          <cell r="M250">
            <v>-1</v>
          </cell>
          <cell r="N250">
            <v>-1</v>
          </cell>
          <cell r="O250">
            <v>-1</v>
          </cell>
          <cell r="P250">
            <v>-1</v>
          </cell>
          <cell r="Q250">
            <v>-1</v>
          </cell>
          <cell r="R250">
            <v>-1</v>
          </cell>
          <cell r="S250">
            <v>-340096910994.83002</v>
          </cell>
          <cell r="T250">
            <v>-386494806994.83002</v>
          </cell>
          <cell r="U250">
            <v>-446263848272.83002</v>
          </cell>
          <cell r="V250">
            <v>-509820335580.54999</v>
          </cell>
          <cell r="W250">
            <v>-555062896996.55005</v>
          </cell>
          <cell r="X250">
            <v>-583177258246.55005</v>
          </cell>
          <cell r="Y250">
            <v>-590487258246.55005</v>
          </cell>
          <cell r="Z250">
            <v>-569841008330.55005</v>
          </cell>
          <cell r="AA250">
            <v>-596386008330.55005</v>
          </cell>
          <cell r="AB250">
            <v>-589798938608.54004</v>
          </cell>
          <cell r="AC250">
            <v>-455696251500.53998</v>
          </cell>
          <cell r="AD250">
            <v>-453579471094.09003</v>
          </cell>
          <cell r="AE250">
            <v>-503943522863.65002</v>
          </cell>
          <cell r="AF250">
            <v>-519606115576.09003</v>
          </cell>
          <cell r="AG250">
            <v>-540518715205.48999</v>
          </cell>
          <cell r="AH250">
            <v>-525580384210.82001</v>
          </cell>
          <cell r="AI250">
            <v>-249097994391.62</v>
          </cell>
          <cell r="AJ250">
            <v>-244028268853.10999</v>
          </cell>
          <cell r="AK250">
            <v>-228595141047.66</v>
          </cell>
          <cell r="AL250">
            <v>-217360308502.29999</v>
          </cell>
        </row>
        <row r="251">
          <cell r="A251" t="str">
            <v>218002</v>
          </cell>
          <cell r="B251">
            <v>0</v>
          </cell>
          <cell r="C251">
            <v>0</v>
          </cell>
          <cell r="D251">
            <v>0</v>
          </cell>
          <cell r="E251">
            <v>0</v>
          </cell>
          <cell r="F251">
            <v>0</v>
          </cell>
          <cell r="G251">
            <v>0</v>
          </cell>
          <cell r="H251">
            <v>0</v>
          </cell>
          <cell r="I251">
            <v>0</v>
          </cell>
          <cell r="J251">
            <v>0</v>
          </cell>
          <cell r="K251">
            <v>1</v>
          </cell>
          <cell r="L251">
            <v>1</v>
          </cell>
          <cell r="M251">
            <v>1</v>
          </cell>
          <cell r="N251">
            <v>1</v>
          </cell>
          <cell r="O251">
            <v>1</v>
          </cell>
          <cell r="P251">
            <v>1</v>
          </cell>
          <cell r="Q251">
            <v>1</v>
          </cell>
          <cell r="R251">
            <v>1</v>
          </cell>
          <cell r="S251">
            <v>340096910994.83002</v>
          </cell>
          <cell r="T251">
            <v>386494806994.83002</v>
          </cell>
          <cell r="U251">
            <v>446263848272.83002</v>
          </cell>
          <cell r="V251">
            <v>509820335580.54999</v>
          </cell>
          <cell r="W251">
            <v>555062896996.55005</v>
          </cell>
          <cell r="X251">
            <v>583177258246.55005</v>
          </cell>
          <cell r="Y251">
            <v>590487258246.55005</v>
          </cell>
          <cell r="Z251">
            <v>569841008330.55005</v>
          </cell>
          <cell r="AA251">
            <v>596386008330.55005</v>
          </cell>
          <cell r="AB251">
            <v>589798938608.54004</v>
          </cell>
          <cell r="AC251">
            <v>455696251500.53998</v>
          </cell>
          <cell r="AD251">
            <v>453579471094.09003</v>
          </cell>
          <cell r="AE251">
            <v>503943522863.65002</v>
          </cell>
          <cell r="AF251">
            <v>519606115576.09003</v>
          </cell>
          <cell r="AG251">
            <v>540518715205.48999</v>
          </cell>
          <cell r="AH251">
            <v>525580384210.82001</v>
          </cell>
          <cell r="AI251">
            <v>249097994391.62</v>
          </cell>
          <cell r="AJ251">
            <v>244028268853.10999</v>
          </cell>
          <cell r="AK251">
            <v>228595141047.66</v>
          </cell>
          <cell r="AL251">
            <v>217360308502.29999</v>
          </cell>
        </row>
        <row r="252">
          <cell r="A252" t="str">
            <v>218003</v>
          </cell>
          <cell r="B252">
            <v>0</v>
          </cell>
          <cell r="C252">
            <v>0</v>
          </cell>
          <cell r="D252">
            <v>0</v>
          </cell>
          <cell r="E252">
            <v>0</v>
          </cell>
          <cell r="F252">
            <v>0</v>
          </cell>
          <cell r="G252">
            <v>0</v>
          </cell>
          <cell r="H252">
            <v>0</v>
          </cell>
          <cell r="I252">
            <v>0</v>
          </cell>
          <cell r="J252">
            <v>0</v>
          </cell>
          <cell r="K252">
            <v>-1</v>
          </cell>
          <cell r="L252">
            <v>-1</v>
          </cell>
          <cell r="M252">
            <v>-1</v>
          </cell>
          <cell r="N252">
            <v>-1</v>
          </cell>
          <cell r="O252">
            <v>-1</v>
          </cell>
          <cell r="P252">
            <v>-1</v>
          </cell>
          <cell r="Q252">
            <v>-1</v>
          </cell>
          <cell r="R252">
            <v>-1</v>
          </cell>
          <cell r="S252">
            <v>339767580244.83002</v>
          </cell>
          <cell r="T252">
            <v>386165476244.83002</v>
          </cell>
          <cell r="U252">
            <v>445918275272.83002</v>
          </cell>
          <cell r="V252">
            <v>509576008330.54999</v>
          </cell>
          <cell r="W252">
            <v>555029113246.55005</v>
          </cell>
          <cell r="X252">
            <v>583154113246.55005</v>
          </cell>
          <cell r="Y252">
            <v>590464113246.55005</v>
          </cell>
          <cell r="Z252">
            <v>569841008330.55005</v>
          </cell>
          <cell r="AA252">
            <v>596386008330.55005</v>
          </cell>
          <cell r="AB252">
            <v>589798938608.54004</v>
          </cell>
          <cell r="AC252">
            <v>455696251500.53998</v>
          </cell>
          <cell r="AD252">
            <v>453579471094.09003</v>
          </cell>
          <cell r="AE252">
            <v>503943522863.65002</v>
          </cell>
          <cell r="AF252">
            <v>519606115576.09003</v>
          </cell>
          <cell r="AG252">
            <v>540518715205.48999</v>
          </cell>
          <cell r="AH252">
            <v>525580384210.82001</v>
          </cell>
          <cell r="AI252">
            <v>249097994391.62</v>
          </cell>
          <cell r="AJ252">
            <v>244028268853.10999</v>
          </cell>
          <cell r="AK252">
            <v>228595141047.66</v>
          </cell>
          <cell r="AL252">
            <v>217360308502.29999</v>
          </cell>
        </row>
        <row r="253">
          <cell r="A253" t="str">
            <v>218004</v>
          </cell>
          <cell r="B253">
            <v>0</v>
          </cell>
          <cell r="C253">
            <v>0</v>
          </cell>
          <cell r="D253">
            <v>0</v>
          </cell>
          <cell r="E253">
            <v>0</v>
          </cell>
          <cell r="F253">
            <v>0</v>
          </cell>
          <cell r="G253">
            <v>0</v>
          </cell>
          <cell r="H253">
            <v>0</v>
          </cell>
          <cell r="I253">
            <v>0</v>
          </cell>
          <cell r="J253">
            <v>0</v>
          </cell>
          <cell r="K253">
            <v>1</v>
          </cell>
          <cell r="L253">
            <v>1</v>
          </cell>
          <cell r="M253">
            <v>1</v>
          </cell>
          <cell r="N253">
            <v>1</v>
          </cell>
          <cell r="O253">
            <v>1</v>
          </cell>
          <cell r="P253">
            <v>1</v>
          </cell>
          <cell r="Q253">
            <v>1</v>
          </cell>
          <cell r="R253">
            <v>1</v>
          </cell>
          <cell r="S253">
            <v>-339767580244.83002</v>
          </cell>
          <cell r="T253">
            <v>-386165476244.83002</v>
          </cell>
          <cell r="U253">
            <v>-445918275272.83002</v>
          </cell>
          <cell r="V253">
            <v>-509576008330.54999</v>
          </cell>
          <cell r="W253">
            <v>-555029113246.55005</v>
          </cell>
          <cell r="X253">
            <v>-583154113246.55005</v>
          </cell>
          <cell r="Y253">
            <v>-590464113246.55005</v>
          </cell>
          <cell r="Z253">
            <v>-569841008330.55005</v>
          </cell>
          <cell r="AA253">
            <v>-596386008330.55005</v>
          </cell>
          <cell r="AB253">
            <v>-589798938608.54004</v>
          </cell>
          <cell r="AC253">
            <v>-455696251500.53998</v>
          </cell>
          <cell r="AD253">
            <v>-453579471094.09003</v>
          </cell>
          <cell r="AE253">
            <v>-503943522863.65002</v>
          </cell>
          <cell r="AF253">
            <v>-519606115576.09003</v>
          </cell>
          <cell r="AG253">
            <v>-540518715205.48999</v>
          </cell>
          <cell r="AH253">
            <v>-525580384210.82001</v>
          </cell>
          <cell r="AI253">
            <v>-249097994391.62</v>
          </cell>
          <cell r="AJ253">
            <v>-244028268853.10999</v>
          </cell>
          <cell r="AK253">
            <v>-228595141047.66</v>
          </cell>
          <cell r="AL253">
            <v>-217360308502.29999</v>
          </cell>
        </row>
        <row r="254">
          <cell r="A254" t="str">
            <v>218020</v>
          </cell>
          <cell r="B254">
            <v>0</v>
          </cell>
          <cell r="C254">
            <v>0</v>
          </cell>
          <cell r="D254">
            <v>0</v>
          </cell>
          <cell r="E254">
            <v>0</v>
          </cell>
          <cell r="F254">
            <v>0</v>
          </cell>
          <cell r="G254">
            <v>0</v>
          </cell>
          <cell r="H254">
            <v>0</v>
          </cell>
          <cell r="I254">
            <v>0</v>
          </cell>
          <cell r="J254">
            <v>0</v>
          </cell>
          <cell r="K254">
            <v>-1</v>
          </cell>
          <cell r="L254">
            <v>-1</v>
          </cell>
          <cell r="M254">
            <v>-1</v>
          </cell>
          <cell r="N254">
            <v>-1</v>
          </cell>
          <cell r="O254">
            <v>-1</v>
          </cell>
          <cell r="P254">
            <v>-1</v>
          </cell>
          <cell r="Q254">
            <v>-1</v>
          </cell>
          <cell r="R254">
            <v>-1</v>
          </cell>
          <cell r="S254">
            <v>-26906541.82</v>
          </cell>
          <cell r="T254">
            <v>-25265656.68</v>
          </cell>
          <cell r="U254">
            <v>-24759245.309999999</v>
          </cell>
          <cell r="V254">
            <v>-23380766.600000001</v>
          </cell>
          <cell r="W254">
            <v>-21726071.190000001</v>
          </cell>
          <cell r="X254">
            <v>-30763288.079999998</v>
          </cell>
          <cell r="Y254">
            <v>-50723387.530000001</v>
          </cell>
          <cell r="Z254">
            <v>-52673692.549999997</v>
          </cell>
          <cell r="AA254">
            <v>-66446212.509999998</v>
          </cell>
          <cell r="AB254">
            <v>-75959395.379999995</v>
          </cell>
          <cell r="AC254">
            <v>-86338851.400000006</v>
          </cell>
          <cell r="AD254">
            <v>-84657137.439999998</v>
          </cell>
          <cell r="AE254">
            <v>-89504923.370000005</v>
          </cell>
          <cell r="AF254">
            <v>-87523115.609999999</v>
          </cell>
          <cell r="AG254">
            <v>-85249386.819999993</v>
          </cell>
          <cell r="AH254">
            <v>-83103348.209999993</v>
          </cell>
          <cell r="AI254">
            <v>-23710559.030000001</v>
          </cell>
          <cell r="AJ254">
            <v>-22717141.350000001</v>
          </cell>
          <cell r="AK254">
            <v>-21724042.120000001</v>
          </cell>
          <cell r="AL254">
            <v>-20769309.140000001</v>
          </cell>
        </row>
        <row r="255">
          <cell r="A255" t="str">
            <v>218030</v>
          </cell>
          <cell r="B255">
            <v>0</v>
          </cell>
          <cell r="C255">
            <v>0</v>
          </cell>
          <cell r="D255">
            <v>0</v>
          </cell>
          <cell r="E255">
            <v>0</v>
          </cell>
          <cell r="F255">
            <v>0</v>
          </cell>
          <cell r="G255">
            <v>0</v>
          </cell>
          <cell r="H255">
            <v>0</v>
          </cell>
          <cell r="I255">
            <v>0</v>
          </cell>
          <cell r="J255">
            <v>0</v>
          </cell>
          <cell r="K255">
            <v>1</v>
          </cell>
          <cell r="L255">
            <v>1</v>
          </cell>
          <cell r="M255">
            <v>1</v>
          </cell>
          <cell r="N255">
            <v>1</v>
          </cell>
          <cell r="O255">
            <v>1</v>
          </cell>
          <cell r="P255">
            <v>1</v>
          </cell>
          <cell r="Q255">
            <v>1</v>
          </cell>
          <cell r="R255">
            <v>1</v>
          </cell>
          <cell r="S255">
            <v>80246493.75</v>
          </cell>
          <cell r="T255">
            <v>77282563.840000004</v>
          </cell>
          <cell r="U255">
            <v>74310773.549999997</v>
          </cell>
          <cell r="V255">
            <v>71331099.430000007</v>
          </cell>
          <cell r="W255">
            <v>68343517.879999995</v>
          </cell>
          <cell r="X255">
            <v>65368048.539999999</v>
          </cell>
          <cell r="Y255">
            <v>62548909.460000001</v>
          </cell>
          <cell r="Z255">
            <v>59802437.25</v>
          </cell>
          <cell r="AA255">
            <v>57123122.399999999</v>
          </cell>
          <cell r="AB255">
            <v>54437413.18</v>
          </cell>
          <cell r="AC255">
            <v>51745293.380000003</v>
          </cell>
          <cell r="AD255">
            <v>49046746.75</v>
          </cell>
          <cell r="AE255">
            <v>46341756.990000002</v>
          </cell>
          <cell r="AF255">
            <v>43630307.759999998</v>
          </cell>
          <cell r="AG255">
            <v>40912382.68</v>
          </cell>
          <cell r="AH255">
            <v>38187965.289999999</v>
          </cell>
          <cell r="AI255">
            <v>26130304.440000001</v>
          </cell>
          <cell r="AJ255">
            <v>25383557.809999999</v>
          </cell>
          <cell r="AK255">
            <v>24634773.829999998</v>
          </cell>
          <cell r="AL255">
            <v>23883946.940000001</v>
          </cell>
        </row>
        <row r="256">
          <cell r="A256" t="str">
            <v>218040</v>
          </cell>
          <cell r="B256">
            <v>0</v>
          </cell>
          <cell r="C256">
            <v>0</v>
          </cell>
          <cell r="D256">
            <v>0</v>
          </cell>
          <cell r="E256">
            <v>0</v>
          </cell>
          <cell r="F256">
            <v>0</v>
          </cell>
          <cell r="G256">
            <v>0</v>
          </cell>
          <cell r="H256">
            <v>0</v>
          </cell>
          <cell r="I256">
            <v>0</v>
          </cell>
          <cell r="J256">
            <v>0</v>
          </cell>
          <cell r="K256">
            <v>-1</v>
          </cell>
          <cell r="L256">
            <v>-1</v>
          </cell>
          <cell r="M256">
            <v>-1</v>
          </cell>
          <cell r="N256">
            <v>-1</v>
          </cell>
          <cell r="O256">
            <v>-1</v>
          </cell>
          <cell r="P256">
            <v>-1</v>
          </cell>
          <cell r="Q256">
            <v>-1</v>
          </cell>
          <cell r="R256">
            <v>-1</v>
          </cell>
          <cell r="S256">
            <v>-1</v>
          </cell>
          <cell r="T256">
            <v>-1</v>
          </cell>
          <cell r="U256">
            <v>-1</v>
          </cell>
          <cell r="V256">
            <v>-1</v>
          </cell>
          <cell r="W256">
            <v>-1</v>
          </cell>
          <cell r="X256">
            <v>-1</v>
          </cell>
          <cell r="Y256">
            <v>-1</v>
          </cell>
          <cell r="Z256">
            <v>-1</v>
          </cell>
          <cell r="AA256">
            <v>-1</v>
          </cell>
          <cell r="AB256">
            <v>-1</v>
          </cell>
          <cell r="AC256">
            <v>-1</v>
          </cell>
          <cell r="AD256">
            <v>-1</v>
          </cell>
          <cell r="AE256">
            <v>-1</v>
          </cell>
          <cell r="AF256">
            <v>0</v>
          </cell>
          <cell r="AG256">
            <v>0</v>
          </cell>
          <cell r="AH256">
            <v>0</v>
          </cell>
          <cell r="AI256">
            <v>0</v>
          </cell>
          <cell r="AJ256">
            <v>0</v>
          </cell>
          <cell r="AK256">
            <v>0</v>
          </cell>
          <cell r="AL256">
            <v>0</v>
          </cell>
        </row>
        <row r="257">
          <cell r="A257" t="str">
            <v>218050</v>
          </cell>
          <cell r="B257">
            <v>0</v>
          </cell>
          <cell r="C257">
            <v>0</v>
          </cell>
          <cell r="D257">
            <v>0</v>
          </cell>
          <cell r="E257">
            <v>0</v>
          </cell>
          <cell r="F257">
            <v>0</v>
          </cell>
          <cell r="G257">
            <v>0</v>
          </cell>
          <cell r="H257">
            <v>0</v>
          </cell>
          <cell r="I257">
            <v>0</v>
          </cell>
          <cell r="J257">
            <v>0</v>
          </cell>
          <cell r="K257">
            <v>1</v>
          </cell>
          <cell r="L257">
            <v>1</v>
          </cell>
          <cell r="M257">
            <v>1</v>
          </cell>
          <cell r="N257">
            <v>1</v>
          </cell>
          <cell r="O257">
            <v>1</v>
          </cell>
          <cell r="P257">
            <v>1</v>
          </cell>
          <cell r="Q257">
            <v>1</v>
          </cell>
          <cell r="R257">
            <v>1</v>
          </cell>
          <cell r="S257">
            <v>4567859.6900000004</v>
          </cell>
          <cell r="T257">
            <v>4538416.8499999996</v>
          </cell>
          <cell r="U257">
            <v>4508776.28</v>
          </cell>
          <cell r="V257">
            <v>4479556.68</v>
          </cell>
          <cell r="W257">
            <v>4450685.1900000004</v>
          </cell>
          <cell r="X257">
            <v>4421619.8099999996</v>
          </cell>
          <cell r="Y257">
            <v>4392359.24</v>
          </cell>
          <cell r="Z257">
            <v>4362902.17</v>
          </cell>
          <cell r="AA257">
            <v>4333247.28</v>
          </cell>
          <cell r="AB257">
            <v>4303397.8099999996</v>
          </cell>
          <cell r="AC257">
            <v>4273351.9000000004</v>
          </cell>
          <cell r="AD257">
            <v>4243104.21</v>
          </cell>
          <cell r="AE257">
            <v>4212653.3899999997</v>
          </cell>
          <cell r="AF257">
            <v>4181998.08</v>
          </cell>
          <cell r="AG257">
            <v>4151136.9</v>
          </cell>
          <cell r="AH257">
            <v>4120738.97</v>
          </cell>
          <cell r="AI257">
            <v>4090725.56</v>
          </cell>
          <cell r="AJ257">
            <v>4060510.6</v>
          </cell>
          <cell r="AK257">
            <v>4030092.72</v>
          </cell>
          <cell r="AL257">
            <v>3999470.57</v>
          </cell>
        </row>
        <row r="258">
          <cell r="A258" t="str">
            <v>218060</v>
          </cell>
          <cell r="B258">
            <v>0</v>
          </cell>
          <cell r="C258">
            <v>0</v>
          </cell>
          <cell r="D258">
            <v>0</v>
          </cell>
          <cell r="E258">
            <v>0</v>
          </cell>
          <cell r="F258">
            <v>0</v>
          </cell>
          <cell r="G258">
            <v>0</v>
          </cell>
          <cell r="H258">
            <v>0</v>
          </cell>
          <cell r="I258">
            <v>0</v>
          </cell>
          <cell r="J258">
            <v>0</v>
          </cell>
          <cell r="K258">
            <v>-1</v>
          </cell>
          <cell r="L258">
            <v>-1</v>
          </cell>
          <cell r="M258">
            <v>-1</v>
          </cell>
          <cell r="N258">
            <v>-1</v>
          </cell>
          <cell r="O258">
            <v>-1</v>
          </cell>
          <cell r="P258">
            <v>-1</v>
          </cell>
          <cell r="Q258">
            <v>-1</v>
          </cell>
          <cell r="R258">
            <v>-1</v>
          </cell>
          <cell r="S258">
            <v>-24803689.640000001</v>
          </cell>
          <cell r="T258">
            <v>-24312297.73</v>
          </cell>
          <cell r="U258">
            <v>-23818153.260000002</v>
          </cell>
          <cell r="V258">
            <v>-23321240.82</v>
          </cell>
          <cell r="W258">
            <v>-22727772.550000001</v>
          </cell>
          <cell r="X258">
            <v>-22229985.780000001</v>
          </cell>
          <cell r="Y258">
            <v>-21735233.98</v>
          </cell>
          <cell r="Z258">
            <v>-21179398.850000001</v>
          </cell>
          <cell r="AA258">
            <v>-20776163.859999999</v>
          </cell>
          <cell r="AB258">
            <v>-20386351.739999998</v>
          </cell>
          <cell r="AC258">
            <v>-19152102.420000002</v>
          </cell>
          <cell r="AD258">
            <v>-18667935.890000001</v>
          </cell>
          <cell r="AE258">
            <v>-17953876.27</v>
          </cell>
          <cell r="AF258">
            <v>-17755169.719999999</v>
          </cell>
          <cell r="AG258">
            <v>-17565395.510000002</v>
          </cell>
          <cell r="AH258">
            <v>-16544765.68</v>
          </cell>
          <cell r="AI258">
            <v>-8353138.3200000003</v>
          </cell>
          <cell r="AJ258">
            <v>-8262186.9100000001</v>
          </cell>
          <cell r="AK258">
            <v>-8248103.7800000003</v>
          </cell>
          <cell r="AL258">
            <v>-8233939.5099999998</v>
          </cell>
        </row>
        <row r="259">
          <cell r="A259" t="str">
            <v>218070</v>
          </cell>
          <cell r="B259">
            <v>0</v>
          </cell>
          <cell r="C259">
            <v>0</v>
          </cell>
          <cell r="D259">
            <v>0</v>
          </cell>
          <cell r="E259">
            <v>0</v>
          </cell>
          <cell r="F259">
            <v>0</v>
          </cell>
          <cell r="G259">
            <v>0</v>
          </cell>
          <cell r="H259">
            <v>0</v>
          </cell>
          <cell r="I259">
            <v>0</v>
          </cell>
          <cell r="J259">
            <v>0</v>
          </cell>
          <cell r="K259">
            <v>1</v>
          </cell>
          <cell r="L259">
            <v>1</v>
          </cell>
          <cell r="M259">
            <v>1</v>
          </cell>
          <cell r="N259">
            <v>1</v>
          </cell>
          <cell r="O259">
            <v>1</v>
          </cell>
          <cell r="P259">
            <v>1</v>
          </cell>
          <cell r="Q259">
            <v>1</v>
          </cell>
          <cell r="R259">
            <v>1</v>
          </cell>
          <cell r="S259">
            <v>23260778.02</v>
          </cell>
          <cell r="T259">
            <v>49079724.68</v>
          </cell>
          <cell r="U259">
            <v>47527239.950000003</v>
          </cell>
          <cell r="V259">
            <v>45724188.189999998</v>
          </cell>
          <cell r="W259">
            <v>65683837.090000004</v>
          </cell>
          <cell r="X259">
            <v>64362696.200000003</v>
          </cell>
          <cell r="Y259">
            <v>41084392.090000004</v>
          </cell>
          <cell r="Z259">
            <v>39592424.899999999</v>
          </cell>
          <cell r="AA259">
            <v>37580958.229999997</v>
          </cell>
          <cell r="AB259">
            <v>36133805.810000002</v>
          </cell>
          <cell r="AC259">
            <v>31354401.829999998</v>
          </cell>
          <cell r="AD259">
            <v>29992876.5</v>
          </cell>
          <cell r="AE259">
            <v>28671154.43</v>
          </cell>
          <cell r="AF259">
            <v>27404659.100000001</v>
          </cell>
          <cell r="AG259">
            <v>26175595.010000002</v>
          </cell>
          <cell r="AH259">
            <v>24750712.91</v>
          </cell>
          <cell r="AI259">
            <v>8957532.9299999997</v>
          </cell>
          <cell r="AJ259">
            <v>8920868.75</v>
          </cell>
          <cell r="AK259">
            <v>8895215.4199999999</v>
          </cell>
          <cell r="AL259">
            <v>8695815.1600000001</v>
          </cell>
        </row>
        <row r="260">
          <cell r="A260" t="str">
            <v>218080</v>
          </cell>
          <cell r="B260">
            <v>0</v>
          </cell>
          <cell r="C260">
            <v>0</v>
          </cell>
          <cell r="D260">
            <v>0</v>
          </cell>
          <cell r="E260">
            <v>0</v>
          </cell>
          <cell r="F260">
            <v>0</v>
          </cell>
          <cell r="G260">
            <v>0</v>
          </cell>
          <cell r="H260">
            <v>0</v>
          </cell>
          <cell r="I260">
            <v>0</v>
          </cell>
          <cell r="J260">
            <v>0</v>
          </cell>
          <cell r="K260">
            <v>-1</v>
          </cell>
          <cell r="L260">
            <v>-1</v>
          </cell>
          <cell r="M260">
            <v>-1</v>
          </cell>
          <cell r="N260">
            <v>-1</v>
          </cell>
          <cell r="O260">
            <v>-1</v>
          </cell>
          <cell r="P260">
            <v>-1</v>
          </cell>
          <cell r="Q260">
            <v>-1</v>
          </cell>
          <cell r="R260">
            <v>-1</v>
          </cell>
          <cell r="S260">
            <v>-1</v>
          </cell>
          <cell r="T260">
            <v>-1</v>
          </cell>
          <cell r="U260">
            <v>-1</v>
          </cell>
          <cell r="V260">
            <v>-1</v>
          </cell>
          <cell r="W260">
            <v>-1</v>
          </cell>
          <cell r="X260">
            <v>-1</v>
          </cell>
          <cell r="Y260">
            <v>-1</v>
          </cell>
          <cell r="Z260">
            <v>-1</v>
          </cell>
          <cell r="AA260">
            <v>-1</v>
          </cell>
          <cell r="AB260">
            <v>-1</v>
          </cell>
          <cell r="AC260">
            <v>-1</v>
          </cell>
          <cell r="AD260">
            <v>-1</v>
          </cell>
          <cell r="AE260">
            <v>-1</v>
          </cell>
          <cell r="AF260">
            <v>0</v>
          </cell>
          <cell r="AG260">
            <v>0</v>
          </cell>
          <cell r="AH260">
            <v>0</v>
          </cell>
          <cell r="AI260">
            <v>0</v>
          </cell>
          <cell r="AJ260">
            <v>0</v>
          </cell>
          <cell r="AK260">
            <v>0</v>
          </cell>
          <cell r="AL260">
            <v>0</v>
          </cell>
        </row>
        <row r="261">
          <cell r="A261" t="str">
            <v>218082</v>
          </cell>
          <cell r="B261">
            <v>0</v>
          </cell>
          <cell r="C261">
            <v>0</v>
          </cell>
          <cell r="D261">
            <v>0</v>
          </cell>
          <cell r="E261">
            <v>0</v>
          </cell>
          <cell r="F261">
            <v>0</v>
          </cell>
          <cell r="G261">
            <v>0</v>
          </cell>
          <cell r="H261">
            <v>0</v>
          </cell>
          <cell r="I261">
            <v>0</v>
          </cell>
          <cell r="J261">
            <v>0</v>
          </cell>
          <cell r="K261">
            <v>1</v>
          </cell>
          <cell r="L261">
            <v>1</v>
          </cell>
          <cell r="M261">
            <v>1</v>
          </cell>
          <cell r="N261">
            <v>1</v>
          </cell>
          <cell r="O261">
            <v>1</v>
          </cell>
          <cell r="P261">
            <v>1</v>
          </cell>
          <cell r="Q261">
            <v>1</v>
          </cell>
          <cell r="R261">
            <v>1</v>
          </cell>
          <cell r="S261">
            <v>1</v>
          </cell>
          <cell r="T261">
            <v>1</v>
          </cell>
          <cell r="U261">
            <v>1</v>
          </cell>
          <cell r="V261">
            <v>1</v>
          </cell>
          <cell r="W261">
            <v>1</v>
          </cell>
          <cell r="X261">
            <v>1</v>
          </cell>
          <cell r="Y261">
            <v>1</v>
          </cell>
          <cell r="Z261">
            <v>1</v>
          </cell>
          <cell r="AA261">
            <v>1</v>
          </cell>
          <cell r="AB261">
            <v>1</v>
          </cell>
          <cell r="AC261">
            <v>1</v>
          </cell>
          <cell r="AD261">
            <v>-0.01</v>
          </cell>
          <cell r="AE261">
            <v>-0.01</v>
          </cell>
          <cell r="AF261">
            <v>0</v>
          </cell>
          <cell r="AG261">
            <v>0</v>
          </cell>
          <cell r="AH261">
            <v>0</v>
          </cell>
          <cell r="AI261">
            <v>0</v>
          </cell>
          <cell r="AJ261">
            <v>0</v>
          </cell>
          <cell r="AK261">
            <v>0</v>
          </cell>
          <cell r="AL261">
            <v>0</v>
          </cell>
        </row>
        <row r="262">
          <cell r="A262" t="str">
            <v>218090</v>
          </cell>
          <cell r="B262">
            <v>0</v>
          </cell>
          <cell r="C262">
            <v>0</v>
          </cell>
          <cell r="D262">
            <v>0</v>
          </cell>
          <cell r="E262">
            <v>0</v>
          </cell>
          <cell r="F262">
            <v>0</v>
          </cell>
          <cell r="G262">
            <v>0</v>
          </cell>
          <cell r="H262">
            <v>0</v>
          </cell>
          <cell r="I262">
            <v>0</v>
          </cell>
          <cell r="J262">
            <v>0</v>
          </cell>
          <cell r="K262">
            <v>-1</v>
          </cell>
          <cell r="L262">
            <v>-1</v>
          </cell>
          <cell r="M262">
            <v>-1</v>
          </cell>
          <cell r="N262">
            <v>-1</v>
          </cell>
          <cell r="O262">
            <v>-1</v>
          </cell>
          <cell r="P262">
            <v>-1</v>
          </cell>
          <cell r="Q262">
            <v>-1</v>
          </cell>
          <cell r="R262">
            <v>-1</v>
          </cell>
          <cell r="S262">
            <v>-1</v>
          </cell>
          <cell r="T262">
            <v>-1</v>
          </cell>
          <cell r="U262">
            <v>-1</v>
          </cell>
          <cell r="V262">
            <v>-1</v>
          </cell>
          <cell r="W262">
            <v>-1</v>
          </cell>
          <cell r="X262">
            <v>-1</v>
          </cell>
          <cell r="Y262">
            <v>-1</v>
          </cell>
          <cell r="Z262">
            <v>-1</v>
          </cell>
          <cell r="AA262">
            <v>-1</v>
          </cell>
          <cell r="AB262">
            <v>-1</v>
          </cell>
          <cell r="AC262">
            <v>-1</v>
          </cell>
          <cell r="AD262">
            <v>-1</v>
          </cell>
          <cell r="AE262">
            <v>-1</v>
          </cell>
          <cell r="AF262">
            <v>0</v>
          </cell>
          <cell r="AG262">
            <v>0</v>
          </cell>
          <cell r="AH262">
            <v>0</v>
          </cell>
          <cell r="AI262">
            <v>0</v>
          </cell>
          <cell r="AJ262">
            <v>0</v>
          </cell>
          <cell r="AK262">
            <v>0</v>
          </cell>
          <cell r="AL262">
            <v>0</v>
          </cell>
        </row>
        <row r="263">
          <cell r="A263" t="str">
            <v>218092</v>
          </cell>
          <cell r="B263">
            <v>0</v>
          </cell>
          <cell r="C263">
            <v>0</v>
          </cell>
          <cell r="D263">
            <v>0</v>
          </cell>
          <cell r="E263">
            <v>0</v>
          </cell>
          <cell r="F263">
            <v>0</v>
          </cell>
          <cell r="G263">
            <v>0</v>
          </cell>
          <cell r="H263">
            <v>0</v>
          </cell>
          <cell r="I263">
            <v>0</v>
          </cell>
          <cell r="J263">
            <v>0</v>
          </cell>
          <cell r="K263">
            <v>1</v>
          </cell>
          <cell r="L263">
            <v>1</v>
          </cell>
          <cell r="M263">
            <v>1</v>
          </cell>
          <cell r="N263">
            <v>1</v>
          </cell>
          <cell r="O263">
            <v>1</v>
          </cell>
          <cell r="P263">
            <v>1</v>
          </cell>
          <cell r="Q263">
            <v>1</v>
          </cell>
          <cell r="R263">
            <v>1</v>
          </cell>
          <cell r="S263">
            <v>1</v>
          </cell>
          <cell r="T263">
            <v>1</v>
          </cell>
          <cell r="U263">
            <v>1</v>
          </cell>
          <cell r="V263">
            <v>1</v>
          </cell>
          <cell r="W263">
            <v>1</v>
          </cell>
          <cell r="X263">
            <v>1</v>
          </cell>
          <cell r="Y263">
            <v>1</v>
          </cell>
          <cell r="Z263">
            <v>1</v>
          </cell>
          <cell r="AA263">
            <v>1</v>
          </cell>
          <cell r="AB263">
            <v>1</v>
          </cell>
          <cell r="AC263">
            <v>1</v>
          </cell>
          <cell r="AD263">
            <v>1</v>
          </cell>
          <cell r="AE263">
            <v>1</v>
          </cell>
          <cell r="AF263">
            <v>0</v>
          </cell>
          <cell r="AG263">
            <v>0</v>
          </cell>
          <cell r="AH263">
            <v>0</v>
          </cell>
          <cell r="AI263">
            <v>0</v>
          </cell>
          <cell r="AJ263">
            <v>0</v>
          </cell>
          <cell r="AK263">
            <v>0</v>
          </cell>
          <cell r="AL263">
            <v>0</v>
          </cell>
        </row>
        <row r="264">
          <cell r="A264" t="str">
            <v>218101</v>
          </cell>
          <cell r="B264">
            <v>0</v>
          </cell>
          <cell r="C264">
            <v>0</v>
          </cell>
          <cell r="D264">
            <v>0</v>
          </cell>
          <cell r="E264">
            <v>0</v>
          </cell>
          <cell r="F264">
            <v>0</v>
          </cell>
          <cell r="G264">
            <v>0</v>
          </cell>
          <cell r="H264">
            <v>0</v>
          </cell>
          <cell r="I264">
            <v>0</v>
          </cell>
          <cell r="J264">
            <v>0</v>
          </cell>
          <cell r="K264">
            <v>-1</v>
          </cell>
          <cell r="L264">
            <v>-1</v>
          </cell>
          <cell r="M264">
            <v>-1</v>
          </cell>
          <cell r="N264">
            <v>-1</v>
          </cell>
          <cell r="O264">
            <v>-1</v>
          </cell>
          <cell r="P264">
            <v>-1</v>
          </cell>
          <cell r="Q264">
            <v>-1</v>
          </cell>
          <cell r="R264">
            <v>-1</v>
          </cell>
          <cell r="S264">
            <v>-372368000000</v>
          </cell>
          <cell r="T264">
            <v>-410733000000</v>
          </cell>
          <cell r="U264">
            <v>-427767000000</v>
          </cell>
          <cell r="V264">
            <v>-424155000000</v>
          </cell>
          <cell r="W264">
            <v>-444200000000</v>
          </cell>
          <cell r="X264">
            <v>-440100000000</v>
          </cell>
          <cell r="Y264">
            <v>-440825000000</v>
          </cell>
          <cell r="Z264">
            <v>-435525000000</v>
          </cell>
          <cell r="AA264">
            <v>-427175000000</v>
          </cell>
          <cell r="AB264">
            <v>-423975000000</v>
          </cell>
          <cell r="AC264">
            <v>-420225000000</v>
          </cell>
          <cell r="AD264">
            <v>-422500000000</v>
          </cell>
          <cell r="AE264">
            <v>-432325000000</v>
          </cell>
          <cell r="AF264">
            <v>-430800000000</v>
          </cell>
          <cell r="AG264">
            <v>-428500000000</v>
          </cell>
          <cell r="AH264">
            <v>-430047360167</v>
          </cell>
          <cell r="AI264">
            <v>-444120000000</v>
          </cell>
          <cell r="AJ264">
            <v>-440275000000</v>
          </cell>
          <cell r="AK264">
            <v>-428325000000</v>
          </cell>
          <cell r="AL264">
            <v>-423375000000</v>
          </cell>
        </row>
        <row r="265">
          <cell r="A265" t="str">
            <v>218102</v>
          </cell>
          <cell r="B265">
            <v>0</v>
          </cell>
          <cell r="C265">
            <v>0</v>
          </cell>
          <cell r="D265">
            <v>0</v>
          </cell>
          <cell r="E265">
            <v>0</v>
          </cell>
          <cell r="F265">
            <v>0</v>
          </cell>
          <cell r="G265">
            <v>0</v>
          </cell>
          <cell r="H265">
            <v>0</v>
          </cell>
          <cell r="I265">
            <v>0</v>
          </cell>
          <cell r="J265">
            <v>0</v>
          </cell>
          <cell r="K265">
            <v>1</v>
          </cell>
          <cell r="L265">
            <v>1</v>
          </cell>
          <cell r="M265">
            <v>1</v>
          </cell>
          <cell r="N265">
            <v>1</v>
          </cell>
          <cell r="O265">
            <v>1</v>
          </cell>
          <cell r="P265">
            <v>1</v>
          </cell>
          <cell r="Q265">
            <v>1</v>
          </cell>
          <cell r="R265">
            <v>1</v>
          </cell>
          <cell r="S265">
            <v>372368000000</v>
          </cell>
          <cell r="T265">
            <v>410733000000</v>
          </cell>
          <cell r="U265">
            <v>427767000000</v>
          </cell>
          <cell r="V265">
            <v>424155000000</v>
          </cell>
          <cell r="W265">
            <v>444200000000</v>
          </cell>
          <cell r="X265">
            <v>440100000000</v>
          </cell>
          <cell r="Y265">
            <v>440825000000</v>
          </cell>
          <cell r="Z265">
            <v>435525000000</v>
          </cell>
          <cell r="AA265">
            <v>427175000000</v>
          </cell>
          <cell r="AB265">
            <v>423975000000</v>
          </cell>
          <cell r="AC265">
            <v>420225000000</v>
          </cell>
          <cell r="AD265">
            <v>422500000000</v>
          </cell>
          <cell r="AE265">
            <v>432325000000</v>
          </cell>
          <cell r="AF265">
            <v>430800000000</v>
          </cell>
          <cell r="AG265">
            <v>428500000000</v>
          </cell>
          <cell r="AH265">
            <v>430047360167</v>
          </cell>
          <cell r="AI265">
            <v>444120000000</v>
          </cell>
          <cell r="AJ265">
            <v>440275000000</v>
          </cell>
          <cell r="AK265">
            <v>428325000000</v>
          </cell>
          <cell r="AL265">
            <v>423375000000</v>
          </cell>
        </row>
        <row r="266">
          <cell r="A266" t="str">
            <v>218103</v>
          </cell>
          <cell r="B266">
            <v>0</v>
          </cell>
          <cell r="C266">
            <v>0</v>
          </cell>
          <cell r="D266">
            <v>0</v>
          </cell>
          <cell r="E266">
            <v>0</v>
          </cell>
          <cell r="F266">
            <v>0</v>
          </cell>
          <cell r="G266">
            <v>0</v>
          </cell>
          <cell r="H266">
            <v>0</v>
          </cell>
          <cell r="I266">
            <v>0</v>
          </cell>
          <cell r="J266">
            <v>0</v>
          </cell>
          <cell r="K266">
            <v>-1</v>
          </cell>
          <cell r="L266">
            <v>-1</v>
          </cell>
          <cell r="M266">
            <v>-1</v>
          </cell>
          <cell r="N266">
            <v>-1</v>
          </cell>
          <cell r="O266">
            <v>-1</v>
          </cell>
          <cell r="P266">
            <v>-1</v>
          </cell>
          <cell r="Q266">
            <v>-1</v>
          </cell>
          <cell r="R266">
            <v>-1</v>
          </cell>
          <cell r="S266">
            <v>372368000000</v>
          </cell>
          <cell r="T266">
            <v>410733000000</v>
          </cell>
          <cell r="U266">
            <v>427767000000</v>
          </cell>
          <cell r="V266">
            <v>424155000000</v>
          </cell>
          <cell r="W266">
            <v>444200000000</v>
          </cell>
          <cell r="X266">
            <v>440100000000</v>
          </cell>
          <cell r="Y266">
            <v>440825000000</v>
          </cell>
          <cell r="Z266">
            <v>435525000000</v>
          </cell>
          <cell r="AA266">
            <v>427175000000</v>
          </cell>
          <cell r="AB266">
            <v>423975000000</v>
          </cell>
          <cell r="AC266">
            <v>420225000000</v>
          </cell>
          <cell r="AD266">
            <v>422500000000</v>
          </cell>
          <cell r="AE266">
            <v>432325000000</v>
          </cell>
          <cell r="AF266">
            <v>430800000000</v>
          </cell>
          <cell r="AG266">
            <v>428500000000</v>
          </cell>
          <cell r="AH266">
            <v>430047360167</v>
          </cell>
          <cell r="AI266">
            <v>444120000000</v>
          </cell>
          <cell r="AJ266">
            <v>440275000000</v>
          </cell>
          <cell r="AK266">
            <v>428325000000</v>
          </cell>
          <cell r="AL266">
            <v>423375000000</v>
          </cell>
        </row>
        <row r="267">
          <cell r="A267" t="str">
            <v>218104</v>
          </cell>
          <cell r="B267">
            <v>0</v>
          </cell>
          <cell r="C267">
            <v>0</v>
          </cell>
          <cell r="D267">
            <v>0</v>
          </cell>
          <cell r="E267">
            <v>0</v>
          </cell>
          <cell r="F267">
            <v>0</v>
          </cell>
          <cell r="G267">
            <v>0</v>
          </cell>
          <cell r="H267">
            <v>0</v>
          </cell>
          <cell r="I267">
            <v>0</v>
          </cell>
          <cell r="J267">
            <v>0</v>
          </cell>
          <cell r="K267">
            <v>1</v>
          </cell>
          <cell r="L267">
            <v>1</v>
          </cell>
          <cell r="M267">
            <v>1</v>
          </cell>
          <cell r="N267">
            <v>1</v>
          </cell>
          <cell r="O267">
            <v>1</v>
          </cell>
          <cell r="P267">
            <v>1</v>
          </cell>
          <cell r="Q267">
            <v>1</v>
          </cell>
          <cell r="R267">
            <v>1</v>
          </cell>
          <cell r="S267">
            <v>-372368000000</v>
          </cell>
          <cell r="T267">
            <v>-410733000000</v>
          </cell>
          <cell r="U267">
            <v>-427767000000</v>
          </cell>
          <cell r="V267">
            <v>-424155000000</v>
          </cell>
          <cell r="W267">
            <v>-444200000000</v>
          </cell>
          <cell r="X267">
            <v>-440100000000</v>
          </cell>
          <cell r="Y267">
            <v>-440825000000</v>
          </cell>
          <cell r="Z267">
            <v>-435525000000</v>
          </cell>
          <cell r="AA267">
            <v>-427175000000</v>
          </cell>
          <cell r="AB267">
            <v>-423975000000</v>
          </cell>
          <cell r="AC267">
            <v>-420225000000</v>
          </cell>
          <cell r="AD267">
            <v>-422500000000</v>
          </cell>
          <cell r="AE267">
            <v>-432325000000</v>
          </cell>
          <cell r="AF267">
            <v>-430800000000</v>
          </cell>
          <cell r="AG267">
            <v>-428500000000</v>
          </cell>
          <cell r="AH267">
            <v>-430047360167</v>
          </cell>
          <cell r="AI267">
            <v>-444120000000</v>
          </cell>
          <cell r="AJ267">
            <v>-440275000000</v>
          </cell>
          <cell r="AK267">
            <v>-428325000000</v>
          </cell>
          <cell r="AL267">
            <v>-423375000000</v>
          </cell>
        </row>
        <row r="268">
          <cell r="A268" t="str">
            <v>218120</v>
          </cell>
          <cell r="B268">
            <v>0</v>
          </cell>
          <cell r="C268">
            <v>0</v>
          </cell>
          <cell r="D268">
            <v>0</v>
          </cell>
          <cell r="E268">
            <v>0</v>
          </cell>
          <cell r="F268">
            <v>0</v>
          </cell>
          <cell r="G268">
            <v>0</v>
          </cell>
          <cell r="H268">
            <v>0</v>
          </cell>
          <cell r="I268">
            <v>0</v>
          </cell>
          <cell r="J268">
            <v>0</v>
          </cell>
          <cell r="K268">
            <v>-1</v>
          </cell>
          <cell r="L268">
            <v>-1</v>
          </cell>
          <cell r="M268">
            <v>-1</v>
          </cell>
          <cell r="N268">
            <v>-1</v>
          </cell>
          <cell r="O268">
            <v>-1</v>
          </cell>
          <cell r="P268">
            <v>-1</v>
          </cell>
          <cell r="Q268">
            <v>-1</v>
          </cell>
          <cell r="R268">
            <v>-1</v>
          </cell>
          <cell r="S268">
            <v>-1</v>
          </cell>
          <cell r="T268">
            <v>-1</v>
          </cell>
          <cell r="U268">
            <v>-1</v>
          </cell>
          <cell r="V268">
            <v>-1</v>
          </cell>
          <cell r="W268">
            <v>-1</v>
          </cell>
          <cell r="X268">
            <v>-1</v>
          </cell>
          <cell r="Y268">
            <v>-1</v>
          </cell>
          <cell r="Z268">
            <v>-1</v>
          </cell>
          <cell r="AA268">
            <v>-1</v>
          </cell>
          <cell r="AB268">
            <v>-1</v>
          </cell>
          <cell r="AC268">
            <v>-1</v>
          </cell>
          <cell r="AD268">
            <v>-1</v>
          </cell>
          <cell r="AE268">
            <v>-1</v>
          </cell>
          <cell r="AF268">
            <v>0</v>
          </cell>
          <cell r="AG268">
            <v>0</v>
          </cell>
          <cell r="AH268">
            <v>0</v>
          </cell>
          <cell r="AI268">
            <v>0</v>
          </cell>
          <cell r="AJ268">
            <v>0</v>
          </cell>
          <cell r="AK268">
            <v>0</v>
          </cell>
          <cell r="AL268">
            <v>0</v>
          </cell>
        </row>
        <row r="269">
          <cell r="A269" t="str">
            <v>218130</v>
          </cell>
          <cell r="B269">
            <v>0</v>
          </cell>
          <cell r="C269">
            <v>0</v>
          </cell>
          <cell r="D269">
            <v>0</v>
          </cell>
          <cell r="E269">
            <v>0</v>
          </cell>
          <cell r="F269">
            <v>0</v>
          </cell>
          <cell r="G269">
            <v>0</v>
          </cell>
          <cell r="H269">
            <v>0</v>
          </cell>
          <cell r="I269">
            <v>0</v>
          </cell>
          <cell r="J269">
            <v>0</v>
          </cell>
          <cell r="K269">
            <v>1</v>
          </cell>
          <cell r="L269">
            <v>1</v>
          </cell>
          <cell r="M269">
            <v>1</v>
          </cell>
          <cell r="N269">
            <v>1</v>
          </cell>
          <cell r="O269">
            <v>1</v>
          </cell>
          <cell r="P269">
            <v>1</v>
          </cell>
          <cell r="Q269">
            <v>1</v>
          </cell>
          <cell r="R269">
            <v>1</v>
          </cell>
          <cell r="S269">
            <v>1</v>
          </cell>
          <cell r="T269">
            <v>1</v>
          </cell>
          <cell r="U269">
            <v>1</v>
          </cell>
          <cell r="V269">
            <v>1</v>
          </cell>
          <cell r="W269">
            <v>1</v>
          </cell>
          <cell r="X269">
            <v>1</v>
          </cell>
          <cell r="Y269">
            <v>1</v>
          </cell>
          <cell r="Z269">
            <v>1</v>
          </cell>
          <cell r="AA269">
            <v>1</v>
          </cell>
          <cell r="AB269">
            <v>1</v>
          </cell>
          <cell r="AC269">
            <v>1</v>
          </cell>
          <cell r="AD269">
            <v>1</v>
          </cell>
          <cell r="AE269">
            <v>1</v>
          </cell>
          <cell r="AF269">
            <v>0</v>
          </cell>
          <cell r="AG269">
            <v>0</v>
          </cell>
          <cell r="AH269">
            <v>0</v>
          </cell>
          <cell r="AI269">
            <v>0</v>
          </cell>
          <cell r="AJ269">
            <v>0</v>
          </cell>
          <cell r="AK269">
            <v>0</v>
          </cell>
          <cell r="AL269">
            <v>0</v>
          </cell>
        </row>
        <row r="270">
          <cell r="A270" t="str">
            <v>218140</v>
          </cell>
          <cell r="B270">
            <v>0</v>
          </cell>
          <cell r="C270">
            <v>0</v>
          </cell>
          <cell r="D270">
            <v>0</v>
          </cell>
          <cell r="E270">
            <v>0</v>
          </cell>
          <cell r="F270">
            <v>0</v>
          </cell>
          <cell r="G270">
            <v>0</v>
          </cell>
          <cell r="H270">
            <v>0</v>
          </cell>
          <cell r="I270">
            <v>0</v>
          </cell>
          <cell r="J270">
            <v>0</v>
          </cell>
          <cell r="K270">
            <v>-1</v>
          </cell>
          <cell r="L270">
            <v>-1</v>
          </cell>
          <cell r="M270">
            <v>-1</v>
          </cell>
          <cell r="N270">
            <v>-1</v>
          </cell>
          <cell r="O270">
            <v>-1</v>
          </cell>
          <cell r="P270">
            <v>-1</v>
          </cell>
          <cell r="Q270">
            <v>-1</v>
          </cell>
          <cell r="R270">
            <v>-1</v>
          </cell>
          <cell r="S270">
            <v>-1</v>
          </cell>
          <cell r="T270">
            <v>-1</v>
          </cell>
          <cell r="U270">
            <v>-1</v>
          </cell>
          <cell r="V270">
            <v>-1</v>
          </cell>
          <cell r="W270">
            <v>-1</v>
          </cell>
          <cell r="X270">
            <v>-1</v>
          </cell>
          <cell r="Y270">
            <v>-1</v>
          </cell>
          <cell r="Z270">
            <v>-1</v>
          </cell>
          <cell r="AA270">
            <v>-1</v>
          </cell>
          <cell r="AB270">
            <v>-1</v>
          </cell>
          <cell r="AC270">
            <v>-1</v>
          </cell>
          <cell r="AD270">
            <v>-1</v>
          </cell>
          <cell r="AE270">
            <v>-1</v>
          </cell>
          <cell r="AF270">
            <v>0</v>
          </cell>
          <cell r="AG270">
            <v>0</v>
          </cell>
          <cell r="AH270">
            <v>0</v>
          </cell>
          <cell r="AI270">
            <v>0</v>
          </cell>
          <cell r="AJ270">
            <v>0</v>
          </cell>
          <cell r="AK270">
            <v>0</v>
          </cell>
          <cell r="AL270">
            <v>0</v>
          </cell>
        </row>
        <row r="271">
          <cell r="A271" t="str">
            <v>218150</v>
          </cell>
          <cell r="B271">
            <v>0</v>
          </cell>
          <cell r="C271">
            <v>0</v>
          </cell>
          <cell r="D271">
            <v>0</v>
          </cell>
          <cell r="E271">
            <v>0</v>
          </cell>
          <cell r="F271">
            <v>0</v>
          </cell>
          <cell r="G271">
            <v>0</v>
          </cell>
          <cell r="H271">
            <v>0</v>
          </cell>
          <cell r="I271">
            <v>0</v>
          </cell>
          <cell r="J271">
            <v>0</v>
          </cell>
          <cell r="K271">
            <v>1</v>
          </cell>
          <cell r="L271">
            <v>1</v>
          </cell>
          <cell r="M271">
            <v>1</v>
          </cell>
          <cell r="N271">
            <v>1</v>
          </cell>
          <cell r="O271">
            <v>1</v>
          </cell>
          <cell r="P271">
            <v>1</v>
          </cell>
          <cell r="Q271">
            <v>1</v>
          </cell>
          <cell r="R271">
            <v>1</v>
          </cell>
          <cell r="S271">
            <v>1</v>
          </cell>
          <cell r="T271">
            <v>1</v>
          </cell>
          <cell r="U271">
            <v>1</v>
          </cell>
          <cell r="V271">
            <v>1</v>
          </cell>
          <cell r="W271">
            <v>1</v>
          </cell>
          <cell r="X271">
            <v>1</v>
          </cell>
          <cell r="Y271">
            <v>1</v>
          </cell>
          <cell r="Z271">
            <v>1</v>
          </cell>
          <cell r="AA271">
            <v>1</v>
          </cell>
          <cell r="AB271">
            <v>1</v>
          </cell>
          <cell r="AC271">
            <v>1</v>
          </cell>
          <cell r="AD271">
            <v>1</v>
          </cell>
          <cell r="AE271">
            <v>1</v>
          </cell>
          <cell r="AF271">
            <v>0</v>
          </cell>
          <cell r="AG271">
            <v>0</v>
          </cell>
          <cell r="AH271">
            <v>0</v>
          </cell>
          <cell r="AI271">
            <v>0</v>
          </cell>
          <cell r="AJ271">
            <v>0</v>
          </cell>
          <cell r="AK271">
            <v>0</v>
          </cell>
          <cell r="AL271">
            <v>0</v>
          </cell>
        </row>
        <row r="272">
          <cell r="A272" t="str">
            <v>218180</v>
          </cell>
          <cell r="B272">
            <v>0</v>
          </cell>
          <cell r="C272">
            <v>0</v>
          </cell>
          <cell r="D272">
            <v>0</v>
          </cell>
          <cell r="E272">
            <v>0</v>
          </cell>
          <cell r="F272">
            <v>0</v>
          </cell>
          <cell r="G272">
            <v>0</v>
          </cell>
          <cell r="H272">
            <v>0</v>
          </cell>
          <cell r="I272">
            <v>0</v>
          </cell>
          <cell r="J272">
            <v>0</v>
          </cell>
          <cell r="K272">
            <v>-1</v>
          </cell>
          <cell r="L272">
            <v>-1</v>
          </cell>
          <cell r="M272">
            <v>-1</v>
          </cell>
          <cell r="N272">
            <v>-1</v>
          </cell>
          <cell r="O272">
            <v>-1</v>
          </cell>
          <cell r="P272">
            <v>-1</v>
          </cell>
          <cell r="Q272">
            <v>-1</v>
          </cell>
          <cell r="R272">
            <v>-1</v>
          </cell>
          <cell r="S272">
            <v>-1</v>
          </cell>
          <cell r="T272">
            <v>-1</v>
          </cell>
          <cell r="U272">
            <v>-1</v>
          </cell>
          <cell r="V272">
            <v>-1</v>
          </cell>
          <cell r="W272">
            <v>-1</v>
          </cell>
          <cell r="X272">
            <v>-1</v>
          </cell>
          <cell r="Y272">
            <v>-1</v>
          </cell>
          <cell r="Z272">
            <v>-1</v>
          </cell>
          <cell r="AA272">
            <v>-1</v>
          </cell>
          <cell r="AB272">
            <v>-1</v>
          </cell>
          <cell r="AC272">
            <v>-1</v>
          </cell>
          <cell r="AD272">
            <v>-1</v>
          </cell>
          <cell r="AE272">
            <v>-1</v>
          </cell>
          <cell r="AF272">
            <v>0</v>
          </cell>
          <cell r="AG272">
            <v>0</v>
          </cell>
          <cell r="AH272">
            <v>0</v>
          </cell>
          <cell r="AI272">
            <v>0</v>
          </cell>
          <cell r="AJ272">
            <v>0</v>
          </cell>
          <cell r="AK272">
            <v>0</v>
          </cell>
          <cell r="AL272">
            <v>0</v>
          </cell>
        </row>
        <row r="273">
          <cell r="A273" t="str">
            <v>218182</v>
          </cell>
          <cell r="B273">
            <v>0</v>
          </cell>
          <cell r="C273">
            <v>0</v>
          </cell>
          <cell r="D273">
            <v>0</v>
          </cell>
          <cell r="E273">
            <v>0</v>
          </cell>
          <cell r="F273">
            <v>0</v>
          </cell>
          <cell r="G273">
            <v>0</v>
          </cell>
          <cell r="H273">
            <v>0</v>
          </cell>
          <cell r="I273">
            <v>0</v>
          </cell>
          <cell r="J273">
            <v>0</v>
          </cell>
          <cell r="K273">
            <v>1</v>
          </cell>
          <cell r="L273">
            <v>1</v>
          </cell>
          <cell r="M273">
            <v>1</v>
          </cell>
          <cell r="N273">
            <v>1</v>
          </cell>
          <cell r="O273">
            <v>1</v>
          </cell>
          <cell r="P273">
            <v>1</v>
          </cell>
          <cell r="Q273">
            <v>1</v>
          </cell>
          <cell r="R273">
            <v>1</v>
          </cell>
          <cell r="S273">
            <v>1</v>
          </cell>
          <cell r="T273">
            <v>1</v>
          </cell>
          <cell r="U273">
            <v>1</v>
          </cell>
          <cell r="V273">
            <v>1</v>
          </cell>
          <cell r="W273">
            <v>1</v>
          </cell>
          <cell r="X273">
            <v>1</v>
          </cell>
          <cell r="Y273">
            <v>1</v>
          </cell>
          <cell r="Z273">
            <v>1</v>
          </cell>
          <cell r="AA273">
            <v>1</v>
          </cell>
          <cell r="AB273">
            <v>1</v>
          </cell>
          <cell r="AC273">
            <v>1</v>
          </cell>
          <cell r="AD273">
            <v>1</v>
          </cell>
          <cell r="AE273">
            <v>1</v>
          </cell>
          <cell r="AF273">
            <v>0</v>
          </cell>
          <cell r="AG273">
            <v>0</v>
          </cell>
          <cell r="AH273">
            <v>0</v>
          </cell>
          <cell r="AI273">
            <v>0</v>
          </cell>
          <cell r="AJ273">
            <v>0</v>
          </cell>
          <cell r="AK273">
            <v>0</v>
          </cell>
          <cell r="AL273">
            <v>0</v>
          </cell>
        </row>
        <row r="274">
          <cell r="A274" t="str">
            <v>218190</v>
          </cell>
          <cell r="B274">
            <v>0</v>
          </cell>
          <cell r="C274">
            <v>0</v>
          </cell>
          <cell r="D274">
            <v>0</v>
          </cell>
          <cell r="E274">
            <v>0</v>
          </cell>
          <cell r="F274">
            <v>0</v>
          </cell>
          <cell r="G274">
            <v>0</v>
          </cell>
          <cell r="H274">
            <v>0</v>
          </cell>
          <cell r="I274">
            <v>0</v>
          </cell>
          <cell r="J274">
            <v>0</v>
          </cell>
          <cell r="K274">
            <v>-1</v>
          </cell>
          <cell r="L274">
            <v>-1</v>
          </cell>
          <cell r="M274">
            <v>-1</v>
          </cell>
          <cell r="N274">
            <v>-1</v>
          </cell>
          <cell r="O274">
            <v>-1</v>
          </cell>
          <cell r="P274">
            <v>-1</v>
          </cell>
          <cell r="Q274">
            <v>-1</v>
          </cell>
          <cell r="R274">
            <v>-1</v>
          </cell>
          <cell r="S274">
            <v>-1</v>
          </cell>
          <cell r="T274">
            <v>-1</v>
          </cell>
          <cell r="U274">
            <v>-1</v>
          </cell>
          <cell r="V274">
            <v>-1</v>
          </cell>
          <cell r="W274">
            <v>-1</v>
          </cell>
          <cell r="X274">
            <v>-1</v>
          </cell>
          <cell r="Y274">
            <v>-1</v>
          </cell>
          <cell r="Z274">
            <v>-1</v>
          </cell>
          <cell r="AA274">
            <v>-1</v>
          </cell>
          <cell r="AB274">
            <v>-1</v>
          </cell>
          <cell r="AC274">
            <v>-1</v>
          </cell>
          <cell r="AD274">
            <v>-1</v>
          </cell>
          <cell r="AE274">
            <v>-1</v>
          </cell>
          <cell r="AF274">
            <v>0</v>
          </cell>
          <cell r="AG274">
            <v>0</v>
          </cell>
          <cell r="AH274">
            <v>0</v>
          </cell>
          <cell r="AI274">
            <v>0</v>
          </cell>
          <cell r="AJ274">
            <v>0</v>
          </cell>
          <cell r="AK274">
            <v>0</v>
          </cell>
          <cell r="AL274">
            <v>0</v>
          </cell>
        </row>
        <row r="275">
          <cell r="A275" t="str">
            <v>218192</v>
          </cell>
          <cell r="B275">
            <v>0</v>
          </cell>
          <cell r="C275">
            <v>0</v>
          </cell>
          <cell r="D275">
            <v>0</v>
          </cell>
          <cell r="E275">
            <v>0</v>
          </cell>
          <cell r="F275">
            <v>0</v>
          </cell>
          <cell r="G275">
            <v>0</v>
          </cell>
          <cell r="H275">
            <v>0</v>
          </cell>
          <cell r="I275">
            <v>0</v>
          </cell>
          <cell r="J275">
            <v>0</v>
          </cell>
          <cell r="K275">
            <v>1</v>
          </cell>
          <cell r="L275">
            <v>1</v>
          </cell>
          <cell r="M275">
            <v>1</v>
          </cell>
          <cell r="N275">
            <v>1</v>
          </cell>
          <cell r="O275">
            <v>1</v>
          </cell>
          <cell r="P275">
            <v>1</v>
          </cell>
          <cell r="Q275">
            <v>1</v>
          </cell>
          <cell r="R275">
            <v>1</v>
          </cell>
          <cell r="S275">
            <v>1</v>
          </cell>
          <cell r="T275">
            <v>1</v>
          </cell>
          <cell r="U275">
            <v>1</v>
          </cell>
          <cell r="V275">
            <v>1</v>
          </cell>
          <cell r="W275">
            <v>1</v>
          </cell>
          <cell r="X275">
            <v>1</v>
          </cell>
          <cell r="Y275">
            <v>1</v>
          </cell>
          <cell r="Z275">
            <v>1</v>
          </cell>
          <cell r="AA275">
            <v>1</v>
          </cell>
          <cell r="AB275">
            <v>1</v>
          </cell>
          <cell r="AC275">
            <v>1</v>
          </cell>
          <cell r="AD275">
            <v>1</v>
          </cell>
          <cell r="AE275">
            <v>1</v>
          </cell>
          <cell r="AF275">
            <v>0</v>
          </cell>
          <cell r="AG275">
            <v>0</v>
          </cell>
          <cell r="AH275">
            <v>0</v>
          </cell>
          <cell r="AI275">
            <v>0</v>
          </cell>
          <cell r="AJ275">
            <v>0</v>
          </cell>
          <cell r="AK275">
            <v>0</v>
          </cell>
          <cell r="AL275">
            <v>0</v>
          </cell>
        </row>
        <row r="276">
          <cell r="A276" t="str">
            <v>218501</v>
          </cell>
          <cell r="B276">
            <v>0</v>
          </cell>
          <cell r="C276">
            <v>0</v>
          </cell>
          <cell r="D276">
            <v>0</v>
          </cell>
          <cell r="E276">
            <v>0</v>
          </cell>
          <cell r="F276">
            <v>0</v>
          </cell>
          <cell r="G276">
            <v>0</v>
          </cell>
          <cell r="H276">
            <v>0</v>
          </cell>
          <cell r="I276">
            <v>0</v>
          </cell>
          <cell r="J276">
            <v>0</v>
          </cell>
          <cell r="K276">
            <v>-1</v>
          </cell>
          <cell r="L276">
            <v>-1</v>
          </cell>
          <cell r="M276">
            <v>-1</v>
          </cell>
          <cell r="N276">
            <v>-1</v>
          </cell>
          <cell r="O276">
            <v>-1</v>
          </cell>
          <cell r="P276">
            <v>-1</v>
          </cell>
          <cell r="Q276">
            <v>-1</v>
          </cell>
          <cell r="R276">
            <v>-1</v>
          </cell>
          <cell r="S276">
            <v>-1</v>
          </cell>
          <cell r="T276">
            <v>-1</v>
          </cell>
          <cell r="U276">
            <v>-1</v>
          </cell>
          <cell r="V276">
            <v>-1</v>
          </cell>
          <cell r="W276">
            <v>-1</v>
          </cell>
          <cell r="X276">
            <v>-1</v>
          </cell>
          <cell r="Y276">
            <v>-1</v>
          </cell>
          <cell r="Z276">
            <v>-1</v>
          </cell>
          <cell r="AA276">
            <v>-1</v>
          </cell>
          <cell r="AB276">
            <v>-1</v>
          </cell>
          <cell r="AC276">
            <v>-1</v>
          </cell>
          <cell r="AD276">
            <v>-1</v>
          </cell>
          <cell r="AE276">
            <v>-1</v>
          </cell>
          <cell r="AF276">
            <v>0</v>
          </cell>
          <cell r="AG276">
            <v>0</v>
          </cell>
          <cell r="AH276">
            <v>0</v>
          </cell>
          <cell r="AI276">
            <v>0</v>
          </cell>
          <cell r="AJ276">
            <v>0</v>
          </cell>
          <cell r="AK276">
            <v>0</v>
          </cell>
          <cell r="AL276">
            <v>0</v>
          </cell>
        </row>
        <row r="277">
          <cell r="A277" t="str">
            <v>218502</v>
          </cell>
          <cell r="B277">
            <v>0</v>
          </cell>
          <cell r="C277">
            <v>0</v>
          </cell>
          <cell r="D277">
            <v>0</v>
          </cell>
          <cell r="E277">
            <v>0</v>
          </cell>
          <cell r="F277">
            <v>0</v>
          </cell>
          <cell r="G277">
            <v>0</v>
          </cell>
          <cell r="H277">
            <v>0</v>
          </cell>
          <cell r="I277">
            <v>0</v>
          </cell>
          <cell r="J277">
            <v>0</v>
          </cell>
          <cell r="K277">
            <v>1</v>
          </cell>
          <cell r="L277">
            <v>1</v>
          </cell>
          <cell r="M277">
            <v>1</v>
          </cell>
          <cell r="N277">
            <v>1</v>
          </cell>
          <cell r="O277">
            <v>1</v>
          </cell>
          <cell r="P277">
            <v>1</v>
          </cell>
          <cell r="Q277">
            <v>1</v>
          </cell>
          <cell r="R277">
            <v>1</v>
          </cell>
          <cell r="S277">
            <v>1</v>
          </cell>
          <cell r="T277">
            <v>1</v>
          </cell>
          <cell r="U277">
            <v>1</v>
          </cell>
          <cell r="V277">
            <v>1</v>
          </cell>
          <cell r="W277">
            <v>1</v>
          </cell>
          <cell r="X277">
            <v>1</v>
          </cell>
          <cell r="Y277">
            <v>1</v>
          </cell>
          <cell r="Z277">
            <v>1</v>
          </cell>
          <cell r="AA277">
            <v>1</v>
          </cell>
          <cell r="AB277">
            <v>1</v>
          </cell>
          <cell r="AC277">
            <v>1</v>
          </cell>
          <cell r="AD277">
            <v>1</v>
          </cell>
          <cell r="AE277">
            <v>1</v>
          </cell>
          <cell r="AF277">
            <v>0</v>
          </cell>
          <cell r="AG277">
            <v>0</v>
          </cell>
          <cell r="AH277">
            <v>0</v>
          </cell>
          <cell r="AI277">
            <v>0</v>
          </cell>
          <cell r="AJ277">
            <v>0</v>
          </cell>
          <cell r="AK277">
            <v>0</v>
          </cell>
          <cell r="AL277">
            <v>0</v>
          </cell>
        </row>
        <row r="278">
          <cell r="A278" t="str">
            <v>218601</v>
          </cell>
          <cell r="B278">
            <v>0</v>
          </cell>
          <cell r="C278">
            <v>0</v>
          </cell>
          <cell r="D278">
            <v>0</v>
          </cell>
          <cell r="E278">
            <v>0</v>
          </cell>
          <cell r="F278">
            <v>0</v>
          </cell>
          <cell r="G278">
            <v>0</v>
          </cell>
          <cell r="H278">
            <v>0</v>
          </cell>
          <cell r="I278">
            <v>0</v>
          </cell>
          <cell r="J278">
            <v>0</v>
          </cell>
          <cell r="K278">
            <v>-1</v>
          </cell>
          <cell r="L278">
            <v>-1</v>
          </cell>
          <cell r="M278">
            <v>-1</v>
          </cell>
          <cell r="N278">
            <v>-1</v>
          </cell>
          <cell r="O278">
            <v>-1</v>
          </cell>
          <cell r="P278">
            <v>-1</v>
          </cell>
          <cell r="Q278">
            <v>-1</v>
          </cell>
          <cell r="R278">
            <v>-1</v>
          </cell>
          <cell r="S278">
            <v>-1</v>
          </cell>
          <cell r="T278">
            <v>-1</v>
          </cell>
          <cell r="U278">
            <v>-1</v>
          </cell>
          <cell r="V278">
            <v>-1</v>
          </cell>
          <cell r="W278">
            <v>-1</v>
          </cell>
          <cell r="X278">
            <v>-1</v>
          </cell>
          <cell r="Y278">
            <v>-1</v>
          </cell>
          <cell r="Z278">
            <v>-1</v>
          </cell>
          <cell r="AA278">
            <v>-1</v>
          </cell>
          <cell r="AB278">
            <v>-1</v>
          </cell>
          <cell r="AC278">
            <v>-1</v>
          </cell>
          <cell r="AD278">
            <v>-1</v>
          </cell>
          <cell r="AE278">
            <v>-1</v>
          </cell>
          <cell r="AF278">
            <v>0</v>
          </cell>
          <cell r="AG278">
            <v>0</v>
          </cell>
          <cell r="AH278">
            <v>0</v>
          </cell>
          <cell r="AI278">
            <v>0</v>
          </cell>
          <cell r="AJ278">
            <v>0</v>
          </cell>
          <cell r="AK278">
            <v>0</v>
          </cell>
          <cell r="AL278">
            <v>0</v>
          </cell>
        </row>
        <row r="279">
          <cell r="A279" t="str">
            <v>218602</v>
          </cell>
          <cell r="B279">
            <v>0</v>
          </cell>
          <cell r="C279">
            <v>0</v>
          </cell>
          <cell r="D279">
            <v>0</v>
          </cell>
          <cell r="E279">
            <v>0</v>
          </cell>
          <cell r="F279">
            <v>0</v>
          </cell>
          <cell r="G279">
            <v>0</v>
          </cell>
          <cell r="H279">
            <v>0</v>
          </cell>
          <cell r="I279">
            <v>0</v>
          </cell>
          <cell r="J279">
            <v>0</v>
          </cell>
          <cell r="K279">
            <v>1</v>
          </cell>
          <cell r="L279">
            <v>1</v>
          </cell>
          <cell r="M279">
            <v>1</v>
          </cell>
          <cell r="N279">
            <v>1</v>
          </cell>
          <cell r="O279">
            <v>1</v>
          </cell>
          <cell r="P279">
            <v>1</v>
          </cell>
          <cell r="Q279">
            <v>1</v>
          </cell>
          <cell r="R279">
            <v>1</v>
          </cell>
          <cell r="S279">
            <v>1</v>
          </cell>
          <cell r="T279">
            <v>1</v>
          </cell>
          <cell r="U279">
            <v>1</v>
          </cell>
          <cell r="V279">
            <v>1</v>
          </cell>
          <cell r="W279">
            <v>1</v>
          </cell>
          <cell r="X279">
            <v>1</v>
          </cell>
          <cell r="Y279">
            <v>1</v>
          </cell>
          <cell r="Z279">
            <v>1</v>
          </cell>
          <cell r="AA279">
            <v>1</v>
          </cell>
          <cell r="AB279">
            <v>1</v>
          </cell>
          <cell r="AC279">
            <v>1</v>
          </cell>
          <cell r="AD279">
            <v>1</v>
          </cell>
          <cell r="AE279">
            <v>1</v>
          </cell>
          <cell r="AF279">
            <v>0</v>
          </cell>
          <cell r="AG279">
            <v>0</v>
          </cell>
          <cell r="AH279">
            <v>0</v>
          </cell>
          <cell r="AI279">
            <v>0</v>
          </cell>
          <cell r="AJ279">
            <v>0</v>
          </cell>
          <cell r="AK279">
            <v>0</v>
          </cell>
          <cell r="AL279">
            <v>0</v>
          </cell>
        </row>
        <row r="280">
          <cell r="A280" t="str">
            <v>222300</v>
          </cell>
          <cell r="B280">
            <v>-72860191.150000006</v>
          </cell>
          <cell r="C280">
            <v>-71129162.920000002</v>
          </cell>
          <cell r="D280">
            <v>-76404036.400000006</v>
          </cell>
          <cell r="E280">
            <v>-65927137.490000002</v>
          </cell>
          <cell r="F280">
            <v>-76261548.069999993</v>
          </cell>
          <cell r="G280">
            <v>-74419724.049999997</v>
          </cell>
          <cell r="H280">
            <v>-51951216.780000001</v>
          </cell>
          <cell r="I280">
            <v>-36367361.170000002</v>
          </cell>
          <cell r="J280">
            <v>-47314375.329999998</v>
          </cell>
          <cell r="K280">
            <v>-38739325.219999999</v>
          </cell>
          <cell r="L280">
            <v>-39939086.640000001</v>
          </cell>
          <cell r="M280">
            <v>-30631912.75</v>
          </cell>
          <cell r="N280">
            <v>-6275811.1799999997</v>
          </cell>
          <cell r="O280">
            <v>-5660754.2400000002</v>
          </cell>
          <cell r="P280">
            <v>-8297819.9900000002</v>
          </cell>
          <cell r="Q280">
            <v>-3124722.23</v>
          </cell>
          <cell r="R280">
            <v>-6328811.1200000001</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row>
        <row r="281">
          <cell r="A281" t="str">
            <v>222315</v>
          </cell>
          <cell r="B281">
            <v>2765788.73</v>
          </cell>
          <cell r="C281">
            <v>4027827.79</v>
          </cell>
          <cell r="D281">
            <v>-1022260.4</v>
          </cell>
          <cell r="E281">
            <v>-80542.91</v>
          </cell>
          <cell r="F281">
            <v>-1031584.02</v>
          </cell>
          <cell r="G281">
            <v>-283283.15000000002</v>
          </cell>
          <cell r="H281">
            <v>-1111982.8999999999</v>
          </cell>
          <cell r="I281">
            <v>-645580.84</v>
          </cell>
          <cell r="J281">
            <v>-188901.13</v>
          </cell>
          <cell r="K281">
            <v>-232223.79</v>
          </cell>
          <cell r="L281">
            <v>147843.07999999999</v>
          </cell>
          <cell r="M281">
            <v>-151092.64000000001</v>
          </cell>
          <cell r="N281">
            <v>59621.48</v>
          </cell>
          <cell r="O281">
            <v>149766.51</v>
          </cell>
          <cell r="P281">
            <v>-149791.22</v>
          </cell>
          <cell r="Q281">
            <v>-65069.53</v>
          </cell>
          <cell r="R281">
            <v>-134167.31</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row>
        <row r="282">
          <cell r="A282" t="str">
            <v>222400</v>
          </cell>
          <cell r="B282">
            <v>-4001319017.0599999</v>
          </cell>
          <cell r="C282">
            <v>-4034213235.6900001</v>
          </cell>
          <cell r="D282">
            <v>-3641858317.9000001</v>
          </cell>
          <cell r="E282">
            <v>-4141335839.04</v>
          </cell>
          <cell r="F282">
            <v>-4650704964.3999996</v>
          </cell>
          <cell r="G282">
            <v>-4024792589.8899999</v>
          </cell>
          <cell r="H282">
            <v>-4448284690.6999998</v>
          </cell>
          <cell r="I282">
            <v>-4363525923.1599998</v>
          </cell>
          <cell r="J282">
            <v>-4095365866.4899998</v>
          </cell>
          <cell r="K282">
            <v>-4370683096.0900002</v>
          </cell>
          <cell r="L282">
            <v>-4809844582.5699997</v>
          </cell>
          <cell r="M282">
            <v>-4236151902.4499998</v>
          </cell>
          <cell r="N282">
            <v>-4598451399.0600004</v>
          </cell>
          <cell r="O282">
            <v>-4405068395.3800001</v>
          </cell>
          <cell r="P282">
            <v>-4173856116.4000001</v>
          </cell>
          <cell r="Q282">
            <v>-4360733491.8800001</v>
          </cell>
          <cell r="R282">
            <v>-4833768658.8800001</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row>
        <row r="283">
          <cell r="A283" t="str">
            <v>222415</v>
          </cell>
          <cell r="B283">
            <v>132024.35999999999</v>
          </cell>
          <cell r="C283">
            <v>352727.46</v>
          </cell>
          <cell r="D283">
            <v>-291436.03999999998</v>
          </cell>
          <cell r="E283">
            <v>-198191.52</v>
          </cell>
          <cell r="F283">
            <v>-294168.03999999998</v>
          </cell>
          <cell r="G283">
            <v>-188531.92</v>
          </cell>
          <cell r="H283">
            <v>-269825.49</v>
          </cell>
          <cell r="I283">
            <v>-175566.73</v>
          </cell>
          <cell r="J283">
            <v>-105969.93</v>
          </cell>
          <cell r="K283">
            <v>-180801.06</v>
          </cell>
          <cell r="L283">
            <v>-33004.949999999997</v>
          </cell>
          <cell r="M283">
            <v>-140693.1</v>
          </cell>
          <cell r="N283">
            <v>-14785.99</v>
          </cell>
          <cell r="O283">
            <v>101223.25</v>
          </cell>
          <cell r="P283">
            <v>-376878.22</v>
          </cell>
          <cell r="Q283">
            <v>-269310.19</v>
          </cell>
          <cell r="R283">
            <v>-347266</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row>
        <row r="284">
          <cell r="A284" t="str">
            <v>222500</v>
          </cell>
          <cell r="B284">
            <v>-59591248.380000003</v>
          </cell>
          <cell r="C284">
            <v>-68400790.980000004</v>
          </cell>
          <cell r="D284">
            <v>-77383827.840000004</v>
          </cell>
          <cell r="E284">
            <v>-84463211.560000002</v>
          </cell>
          <cell r="F284">
            <v>-78333351.709999993</v>
          </cell>
          <cell r="G284">
            <v>-76502425.269999996</v>
          </cell>
          <cell r="H284">
            <v>-82399169.950000003</v>
          </cell>
          <cell r="I284">
            <v>-89989736.269999996</v>
          </cell>
          <cell r="J284">
            <v>-91942332.359999999</v>
          </cell>
          <cell r="K284">
            <v>-97249021.590000004</v>
          </cell>
          <cell r="L284">
            <v>-107418845.67</v>
          </cell>
          <cell r="M284">
            <v>-102056785.44</v>
          </cell>
          <cell r="N284">
            <v>-100806732.95999999</v>
          </cell>
          <cell r="O284">
            <v>-109342005.87</v>
          </cell>
          <cell r="P284">
            <v>-94408388.069999993</v>
          </cell>
          <cell r="Q284">
            <v>-93202452.790000007</v>
          </cell>
          <cell r="R284">
            <v>-111411057.5</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row>
        <row r="285">
          <cell r="A285" t="str">
            <v>222515</v>
          </cell>
          <cell r="B285">
            <v>45911.29</v>
          </cell>
          <cell r="C285">
            <v>52997.34</v>
          </cell>
          <cell r="D285">
            <v>-60074.64</v>
          </cell>
          <cell r="E285">
            <v>-161731.53</v>
          </cell>
          <cell r="F285">
            <v>-301558.69</v>
          </cell>
          <cell r="G285">
            <v>-574193.06000000006</v>
          </cell>
          <cell r="H285">
            <v>-1117083.44</v>
          </cell>
          <cell r="I285">
            <v>-1807595.08</v>
          </cell>
          <cell r="J285">
            <v>-2656897.16</v>
          </cell>
          <cell r="K285">
            <v>-3606076.06</v>
          </cell>
          <cell r="L285">
            <v>-3650220.68</v>
          </cell>
          <cell r="M285">
            <v>-3817517.51</v>
          </cell>
          <cell r="N285">
            <v>-4012958.15</v>
          </cell>
          <cell r="O285">
            <v>-4385724.3499999996</v>
          </cell>
          <cell r="P285">
            <v>-4832404.55</v>
          </cell>
          <cell r="Q285">
            <v>-5374321.8300000001</v>
          </cell>
          <cell r="R285">
            <v>-5986560.9100000001</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row>
        <row r="286">
          <cell r="A286" t="str">
            <v>222600</v>
          </cell>
          <cell r="B286">
            <v>-2278426761.3899999</v>
          </cell>
          <cell r="C286">
            <v>-2239806039.9400001</v>
          </cell>
          <cell r="D286">
            <v>-2068209843.3299999</v>
          </cell>
          <cell r="E286">
            <v>-2070626363.1199999</v>
          </cell>
          <cell r="F286">
            <v>-1974468818.8199999</v>
          </cell>
          <cell r="G286">
            <v>-2100240873.71</v>
          </cell>
          <cell r="H286">
            <v>-2077621563.54</v>
          </cell>
          <cell r="I286">
            <v>-2052266463.77</v>
          </cell>
          <cell r="J286">
            <v>-1975312772.77</v>
          </cell>
          <cell r="K286">
            <v>-1965742713.52</v>
          </cell>
          <cell r="L286">
            <v>-1884654417.27</v>
          </cell>
          <cell r="M286">
            <v>-1827605870.6400001</v>
          </cell>
          <cell r="N286">
            <v>-1826259221.29</v>
          </cell>
          <cell r="O286">
            <v>-1833916605.7</v>
          </cell>
          <cell r="P286">
            <v>-1656115272.22</v>
          </cell>
          <cell r="Q286">
            <v>-1626560104.25</v>
          </cell>
          <cell r="R286">
            <v>-1636061023.0999999</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row>
        <row r="287">
          <cell r="A287" t="str">
            <v>222615</v>
          </cell>
          <cell r="B287">
            <v>2800412.05</v>
          </cell>
          <cell r="C287">
            <v>4263740.6900000004</v>
          </cell>
          <cell r="D287">
            <v>-8254047.9800000004</v>
          </cell>
          <cell r="E287">
            <v>-8244968.7199999997</v>
          </cell>
          <cell r="F287">
            <v>-13123270.1</v>
          </cell>
          <cell r="G287">
            <v>-13051490.07</v>
          </cell>
          <cell r="H287">
            <v>-16681799.76</v>
          </cell>
          <cell r="I287">
            <v>-16085218.27</v>
          </cell>
          <cell r="J287">
            <v>-16402776.529999999</v>
          </cell>
          <cell r="K287">
            <v>-21616424.32</v>
          </cell>
          <cell r="L287">
            <v>-11788191.130000001</v>
          </cell>
          <cell r="M287">
            <v>-9645572.9199999999</v>
          </cell>
          <cell r="N287">
            <v>-6224678.8899999997</v>
          </cell>
          <cell r="O287">
            <v>-3180440.55</v>
          </cell>
          <cell r="P287">
            <v>-7404883.96</v>
          </cell>
          <cell r="Q287">
            <v>-6666147.46</v>
          </cell>
          <cell r="R287">
            <v>-8344471.0700000003</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row>
        <row r="288">
          <cell r="A288" t="str">
            <v>223001</v>
          </cell>
          <cell r="B288">
            <v>0</v>
          </cell>
          <cell r="C288">
            <v>0</v>
          </cell>
          <cell r="D288">
            <v>0</v>
          </cell>
          <cell r="E288">
            <v>0</v>
          </cell>
          <cell r="F288">
            <v>0</v>
          </cell>
          <cell r="G288">
            <v>0</v>
          </cell>
          <cell r="H288">
            <v>0</v>
          </cell>
          <cell r="I288">
            <v>0</v>
          </cell>
          <cell r="J288">
            <v>0</v>
          </cell>
          <cell r="K288">
            <v>-1</v>
          </cell>
          <cell r="L288">
            <v>-1</v>
          </cell>
          <cell r="M288">
            <v>-1</v>
          </cell>
          <cell r="N288">
            <v>-1</v>
          </cell>
          <cell r="O288">
            <v>-1</v>
          </cell>
          <cell r="P288">
            <v>-1</v>
          </cell>
          <cell r="Q288">
            <v>-1</v>
          </cell>
          <cell r="R288">
            <v>-1</v>
          </cell>
          <cell r="S288">
            <v>-6083239719.29</v>
          </cell>
          <cell r="T288">
            <v>-6218641562.1000004</v>
          </cell>
          <cell r="U288">
            <v>-5978222479.5799999</v>
          </cell>
          <cell r="V288">
            <v>-5935071481.79</v>
          </cell>
          <cell r="W288">
            <v>-5882905497.8299999</v>
          </cell>
          <cell r="X288">
            <v>-6516832628.6899996</v>
          </cell>
          <cell r="Y288">
            <v>-6175283418.4399996</v>
          </cell>
          <cell r="Z288">
            <v>-6441221778.1899996</v>
          </cell>
          <cell r="AA288">
            <v>-6223823898.9700003</v>
          </cell>
          <cell r="AB288">
            <v>-6211945931.9300003</v>
          </cell>
          <cell r="AC288">
            <v>-5856719732.6400003</v>
          </cell>
          <cell r="AD288">
            <v>-6245451151.6899996</v>
          </cell>
          <cell r="AE288">
            <v>-6072179699.0699997</v>
          </cell>
          <cell r="AF288">
            <v>-6235711112.3800001</v>
          </cell>
          <cell r="AG288">
            <v>-5978894326.2700005</v>
          </cell>
          <cell r="AH288">
            <v>-6056634752.1899996</v>
          </cell>
          <cell r="AI288">
            <v>-6008856983.25</v>
          </cell>
          <cell r="AJ288">
            <v>-6301291264.5600004</v>
          </cell>
          <cell r="AK288">
            <v>-6124345748.1000004</v>
          </cell>
          <cell r="AL288">
            <v>-6209370071.25</v>
          </cell>
        </row>
        <row r="289">
          <cell r="A289" t="str">
            <v>223002</v>
          </cell>
          <cell r="B289">
            <v>0</v>
          </cell>
          <cell r="C289">
            <v>0</v>
          </cell>
          <cell r="D289">
            <v>0</v>
          </cell>
          <cell r="E289">
            <v>0</v>
          </cell>
          <cell r="F289">
            <v>0</v>
          </cell>
          <cell r="G289">
            <v>0</v>
          </cell>
          <cell r="H289">
            <v>0</v>
          </cell>
          <cell r="I289">
            <v>0</v>
          </cell>
          <cell r="J289">
            <v>0</v>
          </cell>
          <cell r="K289">
            <v>1</v>
          </cell>
          <cell r="L289">
            <v>1</v>
          </cell>
          <cell r="M289">
            <v>1</v>
          </cell>
          <cell r="N289">
            <v>1</v>
          </cell>
          <cell r="O289">
            <v>1</v>
          </cell>
          <cell r="P289">
            <v>1</v>
          </cell>
          <cell r="Q289">
            <v>1</v>
          </cell>
          <cell r="R289">
            <v>1</v>
          </cell>
          <cell r="S289">
            <v>-13928154.289999999</v>
          </cell>
          <cell r="T289">
            <v>-15332315.02</v>
          </cell>
          <cell r="U289">
            <v>-16870537.760000002</v>
          </cell>
          <cell r="V289">
            <v>-16862496.690000001</v>
          </cell>
          <cell r="W289">
            <v>-18340601.379999999</v>
          </cell>
          <cell r="X289">
            <v>-20047593.859999999</v>
          </cell>
          <cell r="Y289">
            <v>-18734441.77</v>
          </cell>
          <cell r="Z289">
            <v>-21318148.300000001</v>
          </cell>
          <cell r="AA289">
            <v>-24428208.920000002</v>
          </cell>
          <cell r="AB289">
            <v>-28140023.48</v>
          </cell>
          <cell r="AC289">
            <v>-31537092.649999999</v>
          </cell>
          <cell r="AD289">
            <v>-35805964.439999998</v>
          </cell>
          <cell r="AE289">
            <v>-41846702.689999998</v>
          </cell>
          <cell r="AF289">
            <v>-48730372.93</v>
          </cell>
          <cell r="AG289">
            <v>-55912242.579999998</v>
          </cell>
          <cell r="AH289">
            <v>-61741730.020000003</v>
          </cell>
          <cell r="AI289">
            <v>-68481373.849999994</v>
          </cell>
          <cell r="AJ289">
            <v>-76315316.260000005</v>
          </cell>
          <cell r="AK289">
            <v>-74598838.760000005</v>
          </cell>
          <cell r="AL289">
            <v>-76551634.909999996</v>
          </cell>
        </row>
        <row r="290">
          <cell r="A290" t="str">
            <v>223101</v>
          </cell>
          <cell r="B290">
            <v>0</v>
          </cell>
          <cell r="C290">
            <v>0</v>
          </cell>
          <cell r="D290">
            <v>0</v>
          </cell>
          <cell r="E290">
            <v>0</v>
          </cell>
          <cell r="F290">
            <v>0</v>
          </cell>
          <cell r="G290">
            <v>0</v>
          </cell>
          <cell r="H290">
            <v>0</v>
          </cell>
          <cell r="I290">
            <v>0</v>
          </cell>
          <cell r="J290">
            <v>0</v>
          </cell>
          <cell r="K290">
            <v>-1</v>
          </cell>
          <cell r="L290">
            <v>-1</v>
          </cell>
          <cell r="M290">
            <v>-1</v>
          </cell>
          <cell r="N290">
            <v>-1</v>
          </cell>
          <cell r="O290">
            <v>-1</v>
          </cell>
          <cell r="P290">
            <v>-1</v>
          </cell>
          <cell r="Q290">
            <v>-1</v>
          </cell>
          <cell r="R290">
            <v>-1</v>
          </cell>
          <cell r="S290">
            <v>-157006944.25999999</v>
          </cell>
          <cell r="T290">
            <v>-203413194.25</v>
          </cell>
          <cell r="U290">
            <v>-202319444.24000001</v>
          </cell>
          <cell r="V290">
            <v>-95503472.010000005</v>
          </cell>
          <cell r="W290">
            <v>-145243055.33000001</v>
          </cell>
          <cell r="X290">
            <v>-194982638.65000001</v>
          </cell>
          <cell r="Y290">
            <v>-172196180.31</v>
          </cell>
          <cell r="Z290">
            <v>-228342013.63</v>
          </cell>
          <cell r="AA290">
            <v>-225029513.62</v>
          </cell>
          <cell r="AB290">
            <v>-126175346.94</v>
          </cell>
          <cell r="AC290">
            <v>-160432291.37</v>
          </cell>
          <cell r="AD290">
            <v>-216578124.69</v>
          </cell>
          <cell r="AE290">
            <v>-196786458.00999999</v>
          </cell>
          <cell r="AF290">
            <v>-252932291.33000001</v>
          </cell>
          <cell r="AG290">
            <v>-223140624.65000001</v>
          </cell>
          <cell r="AH290">
            <v>-124286457.97</v>
          </cell>
          <cell r="AI290">
            <v>-160432291.28999999</v>
          </cell>
          <cell r="AJ290">
            <v>-216578124.61000001</v>
          </cell>
          <cell r="AK290">
            <v>-196786457.93000001</v>
          </cell>
          <cell r="AL290">
            <v>-252932291.25</v>
          </cell>
        </row>
        <row r="291">
          <cell r="A291" t="str">
            <v>223201</v>
          </cell>
          <cell r="B291">
            <v>0</v>
          </cell>
          <cell r="C291">
            <v>0</v>
          </cell>
          <cell r="D291">
            <v>0</v>
          </cell>
          <cell r="E291">
            <v>0</v>
          </cell>
          <cell r="F291">
            <v>0</v>
          </cell>
          <cell r="G291">
            <v>0</v>
          </cell>
          <cell r="H291">
            <v>0</v>
          </cell>
          <cell r="I291">
            <v>0</v>
          </cell>
          <cell r="J291">
            <v>0</v>
          </cell>
          <cell r="K291">
            <v>1</v>
          </cell>
          <cell r="L291">
            <v>1</v>
          </cell>
          <cell r="M291">
            <v>1</v>
          </cell>
          <cell r="N291">
            <v>1</v>
          </cell>
          <cell r="O291">
            <v>1</v>
          </cell>
          <cell r="P291">
            <v>1</v>
          </cell>
          <cell r="Q291">
            <v>1</v>
          </cell>
          <cell r="R291">
            <v>1</v>
          </cell>
          <cell r="S291">
            <v>-2395783510.1500001</v>
          </cell>
          <cell r="T291">
            <v>-2178340224.2600002</v>
          </cell>
          <cell r="U291">
            <v>-2421813837.3400002</v>
          </cell>
          <cell r="V291">
            <v>-2525059239.3299999</v>
          </cell>
          <cell r="W291">
            <v>-3090606836.7800002</v>
          </cell>
          <cell r="X291">
            <v>-3195841069.4899998</v>
          </cell>
          <cell r="Y291">
            <v>-3620141257.8899999</v>
          </cell>
          <cell r="Z291">
            <v>-3588209613.5300002</v>
          </cell>
          <cell r="AA291">
            <v>-3682721428.3899999</v>
          </cell>
          <cell r="AB291">
            <v>-3237167947.9200001</v>
          </cell>
          <cell r="AC291">
            <v>-2854166772.7600002</v>
          </cell>
          <cell r="AD291">
            <v>-2648089905.5599999</v>
          </cell>
          <cell r="AE291">
            <v>-2805335140.1799998</v>
          </cell>
          <cell r="AF291">
            <v>-2879238333.6500001</v>
          </cell>
          <cell r="AG291">
            <v>-2960435216.29</v>
          </cell>
          <cell r="AH291">
            <v>-2655217299.0799999</v>
          </cell>
          <cell r="AI291">
            <v>-2525804469.5799999</v>
          </cell>
          <cell r="AJ291">
            <v>-1394891554.6700001</v>
          </cell>
          <cell r="AK291">
            <v>-1270430772.47</v>
          </cell>
          <cell r="AL291">
            <v>-1355012848.72</v>
          </cell>
        </row>
        <row r="292">
          <cell r="A292" t="str">
            <v>223202</v>
          </cell>
          <cell r="B292">
            <v>0</v>
          </cell>
          <cell r="C292">
            <v>0</v>
          </cell>
          <cell r="D292">
            <v>0</v>
          </cell>
          <cell r="E292">
            <v>0</v>
          </cell>
          <cell r="F292">
            <v>0</v>
          </cell>
          <cell r="G292">
            <v>0</v>
          </cell>
          <cell r="H292">
            <v>0</v>
          </cell>
          <cell r="I292">
            <v>0</v>
          </cell>
          <cell r="J292">
            <v>0</v>
          </cell>
          <cell r="K292">
            <v>-1</v>
          </cell>
          <cell r="L292">
            <v>-1</v>
          </cell>
          <cell r="M292">
            <v>-1</v>
          </cell>
          <cell r="N292">
            <v>-1</v>
          </cell>
          <cell r="O292">
            <v>-1</v>
          </cell>
          <cell r="P292">
            <v>-1</v>
          </cell>
          <cell r="Q292">
            <v>-1</v>
          </cell>
          <cell r="R292">
            <v>-1</v>
          </cell>
          <cell r="S292">
            <v>-1</v>
          </cell>
          <cell r="T292">
            <v>-1</v>
          </cell>
          <cell r="U292">
            <v>-1</v>
          </cell>
          <cell r="V292">
            <v>-1</v>
          </cell>
          <cell r="W292">
            <v>-1</v>
          </cell>
          <cell r="X292">
            <v>-1</v>
          </cell>
          <cell r="Y292">
            <v>-1</v>
          </cell>
          <cell r="Z292">
            <v>-1</v>
          </cell>
          <cell r="AA292">
            <v>-1</v>
          </cell>
          <cell r="AB292">
            <v>-1</v>
          </cell>
          <cell r="AC292">
            <v>-1</v>
          </cell>
          <cell r="AD292">
            <v>-1</v>
          </cell>
          <cell r="AE292">
            <v>-1</v>
          </cell>
          <cell r="AF292">
            <v>0</v>
          </cell>
          <cell r="AG292">
            <v>0</v>
          </cell>
          <cell r="AH292">
            <v>0</v>
          </cell>
          <cell r="AI292">
            <v>0</v>
          </cell>
          <cell r="AJ292">
            <v>0</v>
          </cell>
          <cell r="AK292">
            <v>0</v>
          </cell>
          <cell r="AL292">
            <v>0</v>
          </cell>
        </row>
        <row r="293">
          <cell r="A293" t="str">
            <v>223301</v>
          </cell>
          <cell r="B293">
            <v>0</v>
          </cell>
          <cell r="C293">
            <v>0</v>
          </cell>
          <cell r="D293">
            <v>0</v>
          </cell>
          <cell r="E293">
            <v>0</v>
          </cell>
          <cell r="F293">
            <v>0</v>
          </cell>
          <cell r="G293">
            <v>0</v>
          </cell>
          <cell r="H293">
            <v>0</v>
          </cell>
          <cell r="I293">
            <v>0</v>
          </cell>
          <cell r="J293">
            <v>0</v>
          </cell>
          <cell r="K293">
            <v>1</v>
          </cell>
          <cell r="L293">
            <v>1</v>
          </cell>
          <cell r="M293">
            <v>1</v>
          </cell>
          <cell r="N293">
            <v>1</v>
          </cell>
          <cell r="O293">
            <v>1</v>
          </cell>
          <cell r="P293">
            <v>1</v>
          </cell>
          <cell r="Q293">
            <v>1</v>
          </cell>
          <cell r="R293">
            <v>1</v>
          </cell>
          <cell r="S293">
            <v>-738117.68</v>
          </cell>
          <cell r="T293">
            <v>-198951.23</v>
          </cell>
          <cell r="U293">
            <v>-351034.56</v>
          </cell>
          <cell r="V293">
            <v>-503117.89</v>
          </cell>
          <cell r="W293">
            <v>-655201.22</v>
          </cell>
          <cell r="X293">
            <v>-586034.55000000005</v>
          </cell>
          <cell r="Y293">
            <v>-738117.86</v>
          </cell>
          <cell r="Z293">
            <v>-110625</v>
          </cell>
          <cell r="AA293">
            <v>-147499.60999999999</v>
          </cell>
          <cell r="AB293">
            <v>-184375</v>
          </cell>
          <cell r="AC293">
            <v>-221250.01</v>
          </cell>
          <cell r="AD293">
            <v>-36875.01</v>
          </cell>
          <cell r="AE293">
            <v>-73750.009999999995</v>
          </cell>
          <cell r="AF293">
            <v>-110625</v>
          </cell>
          <cell r="AG293">
            <v>-147500</v>
          </cell>
          <cell r="AH293">
            <v>-184375</v>
          </cell>
          <cell r="AI293">
            <v>-221250</v>
          </cell>
          <cell r="AJ293">
            <v>-36875</v>
          </cell>
          <cell r="AK293">
            <v>-73750</v>
          </cell>
          <cell r="AL293">
            <v>-110625</v>
          </cell>
        </row>
        <row r="294">
          <cell r="A294" t="str">
            <v>223350</v>
          </cell>
        </row>
        <row r="295">
          <cell r="A295" t="str">
            <v>225021</v>
          </cell>
          <cell r="B295">
            <v>4219927</v>
          </cell>
          <cell r="C295">
            <v>7287035</v>
          </cell>
          <cell r="D295">
            <v>1225505</v>
          </cell>
          <cell r="E295">
            <v>3793249</v>
          </cell>
          <cell r="F295">
            <v>4145601</v>
          </cell>
          <cell r="G295">
            <v>960425</v>
          </cell>
          <cell r="H295">
            <v>12507681</v>
          </cell>
          <cell r="I295">
            <v>12304986</v>
          </cell>
          <cell r="J295">
            <v>11215977</v>
          </cell>
          <cell r="K295">
            <v>14834962</v>
          </cell>
          <cell r="L295">
            <v>1708247</v>
          </cell>
          <cell r="M295">
            <v>5365287</v>
          </cell>
          <cell r="N295">
            <v>6644497</v>
          </cell>
          <cell r="O295">
            <v>9872974</v>
          </cell>
          <cell r="P295">
            <v>10600017</v>
          </cell>
          <cell r="Q295">
            <v>14279153</v>
          </cell>
          <cell r="R295">
            <v>-123867</v>
          </cell>
          <cell r="S295">
            <v>1917817</v>
          </cell>
          <cell r="T295">
            <v>3922721</v>
          </cell>
          <cell r="U295">
            <v>7809095</v>
          </cell>
          <cell r="V295">
            <v>9385790</v>
          </cell>
          <cell r="W295">
            <v>12378108</v>
          </cell>
          <cell r="X295">
            <v>-2381641</v>
          </cell>
          <cell r="Y295">
            <v>1446911</v>
          </cell>
          <cell r="Z295">
            <v>3691086</v>
          </cell>
          <cell r="AA295">
            <v>7027844</v>
          </cell>
          <cell r="AB295">
            <v>8145077</v>
          </cell>
          <cell r="AC295">
            <v>12211047</v>
          </cell>
          <cell r="AD295">
            <v>399676</v>
          </cell>
          <cell r="AE295">
            <v>1685924</v>
          </cell>
          <cell r="AF295">
            <v>4554351</v>
          </cell>
          <cell r="AG295">
            <v>8718860</v>
          </cell>
          <cell r="AH295">
            <v>9575080</v>
          </cell>
          <cell r="AI295">
            <v>14138120</v>
          </cell>
          <cell r="AJ295">
            <v>1157739</v>
          </cell>
          <cell r="AK295">
            <v>291025</v>
          </cell>
          <cell r="AL295">
            <v>3477619</v>
          </cell>
        </row>
        <row r="296">
          <cell r="A296" t="str">
            <v>225022</v>
          </cell>
          <cell r="B296">
            <v>-1279745998</v>
          </cell>
          <cell r="C296">
            <v>-1441471203</v>
          </cell>
          <cell r="D296">
            <v>-1384070470</v>
          </cell>
          <cell r="E296">
            <v>-1300618494</v>
          </cell>
          <cell r="F296">
            <v>-1153789951</v>
          </cell>
          <cell r="G296">
            <v>-1030189880</v>
          </cell>
          <cell r="H296">
            <v>-497122087</v>
          </cell>
          <cell r="I296">
            <v>-314282549</v>
          </cell>
          <cell r="J296">
            <v>-309756814</v>
          </cell>
          <cell r="K296">
            <v>-326239688</v>
          </cell>
          <cell r="L296">
            <v>-304443106</v>
          </cell>
          <cell r="M296">
            <v>-304876637</v>
          </cell>
          <cell r="N296">
            <v>-248087011</v>
          </cell>
          <cell r="O296">
            <v>-201586793</v>
          </cell>
          <cell r="P296">
            <v>-206948293</v>
          </cell>
          <cell r="Q296">
            <v>-206332635</v>
          </cell>
          <cell r="R296">
            <v>-174138505</v>
          </cell>
          <cell r="S296">
            <v>-1406042973</v>
          </cell>
          <cell r="T296">
            <v>-109367586</v>
          </cell>
          <cell r="U296">
            <v>-217405657</v>
          </cell>
          <cell r="V296">
            <v>-277242259</v>
          </cell>
          <cell r="W296">
            <v>-77184600</v>
          </cell>
          <cell r="X296">
            <v>-53937544</v>
          </cell>
          <cell r="Y296">
            <v>-18753262</v>
          </cell>
          <cell r="Z296">
            <v>-1054741</v>
          </cell>
          <cell r="AA296">
            <v>-242245305</v>
          </cell>
          <cell r="AB296">
            <v>-9100454</v>
          </cell>
          <cell r="AC296">
            <v>-4617189</v>
          </cell>
          <cell r="AD296">
            <v>-73913741</v>
          </cell>
          <cell r="AE296">
            <v>-38382867</v>
          </cell>
          <cell r="AF296">
            <v>-57293714</v>
          </cell>
          <cell r="AG296">
            <v>-59521268</v>
          </cell>
          <cell r="AH296">
            <v>-53098679</v>
          </cell>
          <cell r="AI296">
            <v>-25481559</v>
          </cell>
          <cell r="AJ296">
            <v>-3586166</v>
          </cell>
          <cell r="AK296">
            <v>-13709665</v>
          </cell>
          <cell r="AL296">
            <v>-15542399</v>
          </cell>
        </row>
        <row r="297">
          <cell r="A297" t="str">
            <v>225400</v>
          </cell>
          <cell r="B297">
            <v>-21123353.989999998</v>
          </cell>
          <cell r="C297">
            <v>-20047467.710000001</v>
          </cell>
          <cell r="D297">
            <v>-20428421.18</v>
          </cell>
          <cell r="E297">
            <v>-20910632.57</v>
          </cell>
          <cell r="F297">
            <v>-20476158.309999999</v>
          </cell>
          <cell r="G297">
            <v>-21081353.050000001</v>
          </cell>
          <cell r="H297">
            <v>-21541050.73</v>
          </cell>
          <cell r="I297">
            <v>-20896733.829999998</v>
          </cell>
          <cell r="J297">
            <v>-1156043.94</v>
          </cell>
          <cell r="K297">
            <v>-1266652.17</v>
          </cell>
          <cell r="L297">
            <v>-653910.24</v>
          </cell>
          <cell r="M297">
            <v>-907601.24</v>
          </cell>
          <cell r="N297">
            <v>-1090101.1100000001</v>
          </cell>
          <cell r="O297">
            <v>-255538.24</v>
          </cell>
          <cell r="P297">
            <v>-494040.6</v>
          </cell>
          <cell r="Q297">
            <v>-758096.78</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row>
        <row r="298">
          <cell r="A298" t="str">
            <v>225415</v>
          </cell>
          <cell r="B298">
            <v>59897.56</v>
          </cell>
          <cell r="C298">
            <v>73712.87</v>
          </cell>
          <cell r="D298">
            <v>15536.62</v>
          </cell>
          <cell r="E298">
            <v>26866.5</v>
          </cell>
          <cell r="F298">
            <v>15914.83</v>
          </cell>
          <cell r="G298">
            <v>28105.09</v>
          </cell>
          <cell r="H298">
            <v>15391.01</v>
          </cell>
          <cell r="I298">
            <v>36859.82</v>
          </cell>
          <cell r="J298">
            <v>45668.72</v>
          </cell>
          <cell r="K298">
            <v>30296.89</v>
          </cell>
          <cell r="L298">
            <v>39532.699999999997</v>
          </cell>
          <cell r="M298">
            <v>18684.04</v>
          </cell>
          <cell r="N298">
            <v>6626.14</v>
          </cell>
          <cell r="O298">
            <v>11477.92</v>
          </cell>
          <cell r="P298">
            <v>-15190.99</v>
          </cell>
          <cell r="Q298">
            <v>-16306.08</v>
          </cell>
          <cell r="R298">
            <v>-16306.08</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row>
        <row r="299">
          <cell r="A299" t="str">
            <v>228200</v>
          </cell>
          <cell r="B299">
            <v>0</v>
          </cell>
          <cell r="C299">
            <v>0</v>
          </cell>
          <cell r="D299">
            <v>0</v>
          </cell>
          <cell r="E299">
            <v>0</v>
          </cell>
          <cell r="F299">
            <v>0</v>
          </cell>
          <cell r="G299">
            <v>0</v>
          </cell>
          <cell r="H299">
            <v>0</v>
          </cell>
          <cell r="I299">
            <v>0</v>
          </cell>
          <cell r="J299">
            <v>0</v>
          </cell>
          <cell r="K299">
            <v>0</v>
          </cell>
          <cell r="L299">
            <v>0</v>
          </cell>
          <cell r="M299">
            <v>0</v>
          </cell>
          <cell r="N299">
            <v>0</v>
          </cell>
          <cell r="O299">
            <v>-3722.22</v>
          </cell>
          <cell r="P299">
            <v>0</v>
          </cell>
          <cell r="Q299">
            <v>-17916.669999999998</v>
          </cell>
          <cell r="R299">
            <v>0.31</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row>
        <row r="300">
          <cell r="A300" t="str">
            <v>228215</v>
          </cell>
          <cell r="B300">
            <v>585580.73</v>
          </cell>
          <cell r="C300">
            <v>890167.09</v>
          </cell>
          <cell r="D300">
            <v>-602773.64</v>
          </cell>
          <cell r="E300">
            <v>-138433.24</v>
          </cell>
          <cell r="F300">
            <v>-537060.93000000005</v>
          </cell>
          <cell r="G300">
            <v>-34649.21</v>
          </cell>
          <cell r="H300">
            <v>-506503.05</v>
          </cell>
          <cell r="I300">
            <v>87573.35</v>
          </cell>
          <cell r="J300">
            <v>653688.26</v>
          </cell>
          <cell r="K300">
            <v>181871.14</v>
          </cell>
          <cell r="L300">
            <v>765245.58</v>
          </cell>
          <cell r="M300">
            <v>285997.62</v>
          </cell>
          <cell r="N300">
            <v>927906.11</v>
          </cell>
          <cell r="O300">
            <v>1605496.98</v>
          </cell>
          <cell r="P300">
            <v>-1535495.32</v>
          </cell>
          <cell r="Q300">
            <v>-1409619.7</v>
          </cell>
          <cell r="R300">
            <v>-2280610.4900000002</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row>
        <row r="301">
          <cell r="A301" t="str">
            <v>228600</v>
          </cell>
          <cell r="B301">
            <v>-371572.92</v>
          </cell>
          <cell r="C301">
            <v>-697093.75</v>
          </cell>
          <cell r="D301">
            <v>-1022614.58</v>
          </cell>
          <cell r="E301">
            <v>-1348135.41</v>
          </cell>
          <cell r="F301">
            <v>-1452406.24</v>
          </cell>
          <cell r="G301">
            <v>-1127927.0900000001</v>
          </cell>
          <cell r="H301">
            <v>-365062.5</v>
          </cell>
          <cell r="I301">
            <v>-625479.16</v>
          </cell>
          <cell r="J301">
            <v>-885895.82</v>
          </cell>
          <cell r="K301">
            <v>-1146312.48</v>
          </cell>
          <cell r="L301">
            <v>-1185479.1399999999</v>
          </cell>
          <cell r="M301">
            <v>-795895.82</v>
          </cell>
          <cell r="N301">
            <v>-365062.5</v>
          </cell>
          <cell r="O301">
            <v>-625479.16</v>
          </cell>
          <cell r="P301">
            <v>-885895.82</v>
          </cell>
          <cell r="Q301">
            <v>-1146312.48</v>
          </cell>
          <cell r="R301">
            <v>-1185479.1399999999</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row>
        <row r="302">
          <cell r="A302" t="str">
            <v>228615</v>
          </cell>
          <cell r="B302">
            <v>0</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row>
        <row r="303">
          <cell r="A303" t="str">
            <v>228700</v>
          </cell>
          <cell r="B303">
            <v>0</v>
          </cell>
          <cell r="C303">
            <v>0</v>
          </cell>
          <cell r="D303">
            <v>0</v>
          </cell>
          <cell r="E303">
            <v>0</v>
          </cell>
          <cell r="F303">
            <v>-1490.96</v>
          </cell>
          <cell r="G303">
            <v>0</v>
          </cell>
          <cell r="H303">
            <v>0</v>
          </cell>
          <cell r="I303">
            <v>-9083.25</v>
          </cell>
          <cell r="J303">
            <v>0</v>
          </cell>
          <cell r="K303">
            <v>0</v>
          </cell>
          <cell r="L303">
            <v>0</v>
          </cell>
          <cell r="M303">
            <v>0</v>
          </cell>
          <cell r="N303">
            <v>0</v>
          </cell>
          <cell r="O303">
            <v>0</v>
          </cell>
          <cell r="P303">
            <v>-2306805.56</v>
          </cell>
          <cell r="Q303">
            <v>-4394444.4400000004</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row>
        <row r="304">
          <cell r="A304" t="str">
            <v>228715</v>
          </cell>
          <cell r="B304">
            <v>111300.62</v>
          </cell>
          <cell r="C304">
            <v>439338.21</v>
          </cell>
          <cell r="D304">
            <v>-395492.54</v>
          </cell>
          <cell r="E304">
            <v>-233591.88</v>
          </cell>
          <cell r="F304">
            <v>-395623.31</v>
          </cell>
          <cell r="G304">
            <v>-250971.39</v>
          </cell>
          <cell r="H304">
            <v>-521359.7</v>
          </cell>
          <cell r="I304">
            <v>-157816.6</v>
          </cell>
          <cell r="J304">
            <v>186712.57</v>
          </cell>
          <cell r="K304">
            <v>-59321.89</v>
          </cell>
          <cell r="L304">
            <v>216419.32</v>
          </cell>
          <cell r="M304">
            <v>74743.22</v>
          </cell>
          <cell r="N304">
            <v>227869.5</v>
          </cell>
          <cell r="O304">
            <v>197187.4</v>
          </cell>
          <cell r="P304">
            <v>-218896.76</v>
          </cell>
          <cell r="Q304">
            <v>-127184.82</v>
          </cell>
          <cell r="R304">
            <v>-37556.89</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row>
        <row r="305">
          <cell r="A305" t="str">
            <v>228800</v>
          </cell>
          <cell r="B305">
            <v>-2095917236.6900001</v>
          </cell>
          <cell r="C305">
            <v>-2378678746.4200001</v>
          </cell>
          <cell r="D305">
            <v>-2733630882.0900002</v>
          </cell>
          <cell r="E305">
            <v>-3062416446.98</v>
          </cell>
          <cell r="F305">
            <v>-2946222004.75</v>
          </cell>
          <cell r="G305">
            <v>-2821462567.6700001</v>
          </cell>
          <cell r="H305">
            <v>-2513504917.7399998</v>
          </cell>
          <cell r="I305">
            <v>-2670336767.9499998</v>
          </cell>
          <cell r="J305">
            <v>-2788700362</v>
          </cell>
          <cell r="K305">
            <v>-2749124890.73</v>
          </cell>
          <cell r="L305">
            <v>-2376913742.0500002</v>
          </cell>
          <cell r="M305">
            <v>-2170412780.6599998</v>
          </cell>
          <cell r="N305">
            <v>-1838875253.6800001</v>
          </cell>
          <cell r="O305">
            <v>-2027547465.77</v>
          </cell>
          <cell r="P305">
            <v>-2221698180.8499999</v>
          </cell>
          <cell r="Q305">
            <v>-2525446987.29</v>
          </cell>
          <cell r="R305">
            <v>-2449734248.6700001</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row>
        <row r="306">
          <cell r="A306" t="str">
            <v>228815</v>
          </cell>
          <cell r="B306">
            <v>34709.379999999997</v>
          </cell>
          <cell r="C306">
            <v>34709.370000000003</v>
          </cell>
          <cell r="D306">
            <v>34709.35</v>
          </cell>
          <cell r="E306">
            <v>34709.360000000001</v>
          </cell>
          <cell r="F306">
            <v>34709.360000000001</v>
          </cell>
          <cell r="G306">
            <v>34709.370000000003</v>
          </cell>
          <cell r="H306">
            <v>34709.360000000001</v>
          </cell>
          <cell r="I306">
            <v>34709.360000000001</v>
          </cell>
          <cell r="J306">
            <v>34709.42</v>
          </cell>
          <cell r="K306">
            <v>34709.449999999997</v>
          </cell>
          <cell r="L306">
            <v>34709.51</v>
          </cell>
          <cell r="M306">
            <v>34709.449999999997</v>
          </cell>
          <cell r="N306">
            <v>34709.379999999997</v>
          </cell>
          <cell r="O306">
            <v>34709.370000000003</v>
          </cell>
          <cell r="P306">
            <v>34709.339999999997</v>
          </cell>
          <cell r="Q306">
            <v>34709.33</v>
          </cell>
          <cell r="R306">
            <v>34709.360000000001</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row>
        <row r="307">
          <cell r="A307" t="str">
            <v>280000</v>
          </cell>
          <cell r="B307">
            <v>0</v>
          </cell>
          <cell r="C307">
            <v>0</v>
          </cell>
          <cell r="D307">
            <v>0</v>
          </cell>
          <cell r="E307">
            <v>0</v>
          </cell>
          <cell r="F307">
            <v>0</v>
          </cell>
          <cell r="G307">
            <v>0</v>
          </cell>
          <cell r="H307">
            <v>-500</v>
          </cell>
          <cell r="I307">
            <v>-1000</v>
          </cell>
          <cell r="J307">
            <v>-2794237.7</v>
          </cell>
          <cell r="K307">
            <v>0</v>
          </cell>
          <cell r="L307">
            <v>-0.02</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row>
        <row r="308">
          <cell r="A308" t="str">
            <v>280001</v>
          </cell>
          <cell r="B308">
            <v>0</v>
          </cell>
          <cell r="C308">
            <v>0</v>
          </cell>
          <cell r="D308">
            <v>0</v>
          </cell>
          <cell r="E308">
            <v>-7390750.0099999998</v>
          </cell>
          <cell r="F308">
            <v>0</v>
          </cell>
          <cell r="G308">
            <v>0</v>
          </cell>
          <cell r="H308">
            <v>-77854375</v>
          </cell>
          <cell r="I308">
            <v>0</v>
          </cell>
          <cell r="J308">
            <v>0</v>
          </cell>
          <cell r="K308">
            <v>0</v>
          </cell>
          <cell r="L308">
            <v>0</v>
          </cell>
          <cell r="M308">
            <v>-67165187.530000001</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row>
        <row r="309">
          <cell r="A309" t="str">
            <v>280002</v>
          </cell>
          <cell r="B309">
            <v>0</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row>
        <row r="310">
          <cell r="A310" t="str">
            <v>280010</v>
          </cell>
          <cell r="B310">
            <v>0</v>
          </cell>
          <cell r="C310">
            <v>0</v>
          </cell>
          <cell r="D310">
            <v>0</v>
          </cell>
          <cell r="E310">
            <v>0</v>
          </cell>
          <cell r="F310">
            <v>0</v>
          </cell>
          <cell r="G310">
            <v>0</v>
          </cell>
          <cell r="H310">
            <v>0</v>
          </cell>
          <cell r="I310">
            <v>0</v>
          </cell>
          <cell r="J310">
            <v>0</v>
          </cell>
          <cell r="K310">
            <v>-1</v>
          </cell>
          <cell r="L310">
            <v>-1</v>
          </cell>
          <cell r="M310">
            <v>-1</v>
          </cell>
          <cell r="N310">
            <v>-1</v>
          </cell>
          <cell r="O310">
            <v>-1</v>
          </cell>
          <cell r="P310">
            <v>-1</v>
          </cell>
          <cell r="Q310">
            <v>-1</v>
          </cell>
          <cell r="R310">
            <v>-1</v>
          </cell>
          <cell r="S310">
            <v>-1</v>
          </cell>
          <cell r="T310">
            <v>-1</v>
          </cell>
          <cell r="U310">
            <v>63469356.079999998</v>
          </cell>
          <cell r="V310">
            <v>-0.99</v>
          </cell>
          <cell r="W310">
            <v>-0.99</v>
          </cell>
          <cell r="X310">
            <v>0.01</v>
          </cell>
          <cell r="Y310">
            <v>-0.99</v>
          </cell>
          <cell r="Z310">
            <v>-12000300.99</v>
          </cell>
          <cell r="AA310">
            <v>0</v>
          </cell>
          <cell r="AB310">
            <v>0</v>
          </cell>
          <cell r="AC310">
            <v>0.01</v>
          </cell>
          <cell r="AD310">
            <v>0</v>
          </cell>
          <cell r="AE310">
            <v>0</v>
          </cell>
          <cell r="AF310">
            <v>0</v>
          </cell>
          <cell r="AG310">
            <v>0</v>
          </cell>
          <cell r="AH310">
            <v>0</v>
          </cell>
          <cell r="AI310">
            <v>0</v>
          </cell>
          <cell r="AJ310">
            <v>0</v>
          </cell>
          <cell r="AK310">
            <v>0</v>
          </cell>
          <cell r="AL310">
            <v>0</v>
          </cell>
        </row>
        <row r="311">
          <cell r="A311" t="str">
            <v>280020</v>
          </cell>
          <cell r="B311">
            <v>0</v>
          </cell>
          <cell r="C311">
            <v>0</v>
          </cell>
          <cell r="D311">
            <v>0</v>
          </cell>
          <cell r="E311">
            <v>0</v>
          </cell>
          <cell r="F311">
            <v>0</v>
          </cell>
          <cell r="G311">
            <v>0</v>
          </cell>
          <cell r="H311">
            <v>0</v>
          </cell>
          <cell r="I311">
            <v>0</v>
          </cell>
          <cell r="J311">
            <v>0</v>
          </cell>
          <cell r="K311">
            <v>1</v>
          </cell>
          <cell r="L311">
            <v>1</v>
          </cell>
          <cell r="M311">
            <v>1</v>
          </cell>
          <cell r="N311">
            <v>1</v>
          </cell>
          <cell r="O311">
            <v>1</v>
          </cell>
          <cell r="P311">
            <v>1</v>
          </cell>
          <cell r="Q311">
            <v>1</v>
          </cell>
          <cell r="R311">
            <v>1</v>
          </cell>
          <cell r="S311">
            <v>-83351834</v>
          </cell>
          <cell r="T311">
            <v>1</v>
          </cell>
          <cell r="U311">
            <v>1</v>
          </cell>
          <cell r="V311">
            <v>1</v>
          </cell>
          <cell r="W311">
            <v>1</v>
          </cell>
          <cell r="X311">
            <v>1</v>
          </cell>
          <cell r="Y311">
            <v>1</v>
          </cell>
          <cell r="Z311">
            <v>1</v>
          </cell>
          <cell r="AA311">
            <v>0</v>
          </cell>
          <cell r="AB311">
            <v>0</v>
          </cell>
          <cell r="AC311">
            <v>0</v>
          </cell>
          <cell r="AD311">
            <v>0</v>
          </cell>
          <cell r="AE311">
            <v>0</v>
          </cell>
          <cell r="AF311">
            <v>0</v>
          </cell>
          <cell r="AG311">
            <v>0</v>
          </cell>
          <cell r="AH311">
            <v>0</v>
          </cell>
          <cell r="AI311">
            <v>0</v>
          </cell>
          <cell r="AJ311">
            <v>0</v>
          </cell>
          <cell r="AK311">
            <v>0</v>
          </cell>
          <cell r="AL311">
            <v>0</v>
          </cell>
        </row>
        <row r="312">
          <cell r="A312" t="str">
            <v>280030</v>
          </cell>
          <cell r="B312">
            <v>0</v>
          </cell>
          <cell r="C312">
            <v>0</v>
          </cell>
          <cell r="D312">
            <v>0</v>
          </cell>
          <cell r="E312">
            <v>0</v>
          </cell>
          <cell r="F312">
            <v>0</v>
          </cell>
          <cell r="G312">
            <v>0</v>
          </cell>
          <cell r="H312">
            <v>0</v>
          </cell>
          <cell r="I312">
            <v>0</v>
          </cell>
          <cell r="J312">
            <v>0</v>
          </cell>
          <cell r="K312">
            <v>-1</v>
          </cell>
          <cell r="L312">
            <v>-1</v>
          </cell>
          <cell r="M312">
            <v>-1</v>
          </cell>
          <cell r="N312">
            <v>-1</v>
          </cell>
          <cell r="O312">
            <v>-1</v>
          </cell>
          <cell r="P312">
            <v>-1</v>
          </cell>
          <cell r="Q312">
            <v>-1</v>
          </cell>
          <cell r="R312">
            <v>-1</v>
          </cell>
          <cell r="S312">
            <v>-1</v>
          </cell>
          <cell r="T312">
            <v>-1</v>
          </cell>
          <cell r="U312">
            <v>-1</v>
          </cell>
          <cell r="V312">
            <v>-1</v>
          </cell>
          <cell r="W312">
            <v>-1</v>
          </cell>
          <cell r="X312">
            <v>-1</v>
          </cell>
          <cell r="Y312">
            <v>-1</v>
          </cell>
          <cell r="Z312">
            <v>-1</v>
          </cell>
          <cell r="AA312">
            <v>0</v>
          </cell>
          <cell r="AB312">
            <v>0</v>
          </cell>
          <cell r="AC312">
            <v>0</v>
          </cell>
          <cell r="AD312">
            <v>0</v>
          </cell>
          <cell r="AE312">
            <v>0</v>
          </cell>
          <cell r="AF312">
            <v>0</v>
          </cell>
          <cell r="AG312">
            <v>0</v>
          </cell>
          <cell r="AH312">
            <v>0</v>
          </cell>
          <cell r="AI312">
            <v>0</v>
          </cell>
          <cell r="AJ312">
            <v>0</v>
          </cell>
          <cell r="AK312">
            <v>0</v>
          </cell>
          <cell r="AL312">
            <v>0</v>
          </cell>
        </row>
        <row r="313">
          <cell r="A313" t="str">
            <v>280075</v>
          </cell>
        </row>
        <row r="314">
          <cell r="A314" t="str">
            <v>281001</v>
          </cell>
          <cell r="B314">
            <v>0</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row>
        <row r="315">
          <cell r="A315" t="str">
            <v>281002</v>
          </cell>
          <cell r="B315">
            <v>0</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row>
        <row r="316">
          <cell r="A316" t="str">
            <v>289001</v>
          </cell>
          <cell r="B316">
            <v>0</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-45669687107.989998</v>
          </cell>
          <cell r="AD316">
            <v>-43794839264</v>
          </cell>
          <cell r="AE316">
            <v>-38127671222</v>
          </cell>
          <cell r="AF316">
            <v>-14018155336</v>
          </cell>
          <cell r="AG316">
            <v>-7592760797</v>
          </cell>
          <cell r="AH316">
            <v>-9676878668.3299999</v>
          </cell>
          <cell r="AI316">
            <v>-267871879224</v>
          </cell>
          <cell r="AJ316">
            <v>-35786057785.559998</v>
          </cell>
          <cell r="AK316">
            <v>-25766057785.560001</v>
          </cell>
          <cell r="AL316">
            <v>-25075251727.139999</v>
          </cell>
        </row>
        <row r="317">
          <cell r="A317" t="str">
            <v>289002</v>
          </cell>
          <cell r="B317">
            <v>0</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45669687107.980003</v>
          </cell>
          <cell r="AD317">
            <v>43794839264</v>
          </cell>
          <cell r="AE317">
            <v>38127671222</v>
          </cell>
          <cell r="AF317">
            <v>14018155336</v>
          </cell>
          <cell r="AG317">
            <v>7592760797</v>
          </cell>
          <cell r="AH317">
            <v>9676878668.3299999</v>
          </cell>
          <cell r="AI317">
            <v>267871879224</v>
          </cell>
          <cell r="AJ317">
            <v>35786057785.559998</v>
          </cell>
          <cell r="AK317">
            <v>25766057785.560001</v>
          </cell>
          <cell r="AL317">
            <v>25075251727.139999</v>
          </cell>
        </row>
        <row r="318">
          <cell r="A318" t="str">
            <v>289003</v>
          </cell>
          <cell r="B318">
            <v>0</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45669687108.010002</v>
          </cell>
          <cell r="AD318">
            <v>43794839264</v>
          </cell>
          <cell r="AE318">
            <v>38127671222</v>
          </cell>
          <cell r="AF318">
            <v>14018155336</v>
          </cell>
          <cell r="AG318">
            <v>7592760797</v>
          </cell>
          <cell r="AH318">
            <v>9676878668.3299999</v>
          </cell>
          <cell r="AI318">
            <v>267871879224</v>
          </cell>
          <cell r="AJ318">
            <v>35786057785.559998</v>
          </cell>
          <cell r="AK318">
            <v>25766057785.560001</v>
          </cell>
          <cell r="AL318">
            <v>25075251727.139999</v>
          </cell>
        </row>
        <row r="319">
          <cell r="A319" t="str">
            <v>289004</v>
          </cell>
          <cell r="B319">
            <v>0</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-45669687108.010002</v>
          </cell>
          <cell r="AD319">
            <v>-43794839264</v>
          </cell>
          <cell r="AE319">
            <v>-38127671222</v>
          </cell>
          <cell r="AF319">
            <v>-14018155336</v>
          </cell>
          <cell r="AG319">
            <v>-7592760797</v>
          </cell>
          <cell r="AH319">
            <v>-9676878668.3299999</v>
          </cell>
          <cell r="AI319">
            <v>-267871879224</v>
          </cell>
          <cell r="AJ319">
            <v>-35786057785.559998</v>
          </cell>
          <cell r="AK319">
            <v>-25766057785.560001</v>
          </cell>
          <cell r="AL319">
            <v>-25075251727.139999</v>
          </cell>
        </row>
        <row r="320">
          <cell r="A320" t="str">
            <v>289005</v>
          </cell>
          <cell r="B320">
            <v>0</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0.01</v>
          </cell>
          <cell r="AD320">
            <v>0</v>
          </cell>
          <cell r="AE320">
            <v>0</v>
          </cell>
          <cell r="AF320">
            <v>0</v>
          </cell>
          <cell r="AG320">
            <v>0</v>
          </cell>
          <cell r="AH320">
            <v>-372639833</v>
          </cell>
          <cell r="AI320">
            <v>0</v>
          </cell>
          <cell r="AJ320">
            <v>0</v>
          </cell>
          <cell r="AK320">
            <v>0</v>
          </cell>
          <cell r="AL320">
            <v>0</v>
          </cell>
        </row>
        <row r="321">
          <cell r="A321" t="str">
            <v>289006</v>
          </cell>
          <cell r="B321">
            <v>0</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372639833</v>
          </cell>
          <cell r="AI321">
            <v>0</v>
          </cell>
          <cell r="AJ321">
            <v>0</v>
          </cell>
          <cell r="AK321">
            <v>0</v>
          </cell>
          <cell r="AL321">
            <v>0</v>
          </cell>
        </row>
        <row r="322">
          <cell r="A322" t="str">
            <v>289007</v>
          </cell>
          <cell r="B322">
            <v>0</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372639833</v>
          </cell>
          <cell r="AI322">
            <v>0</v>
          </cell>
          <cell r="AJ322">
            <v>0</v>
          </cell>
          <cell r="AK322">
            <v>0</v>
          </cell>
          <cell r="AL322">
            <v>0</v>
          </cell>
        </row>
        <row r="323">
          <cell r="A323" t="str">
            <v>289008</v>
          </cell>
          <cell r="B323">
            <v>0</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-372639833</v>
          </cell>
          <cell r="AI323">
            <v>0</v>
          </cell>
          <cell r="AJ323">
            <v>0</v>
          </cell>
          <cell r="AK323">
            <v>0</v>
          </cell>
          <cell r="AL323">
            <v>0</v>
          </cell>
        </row>
        <row r="324">
          <cell r="A324" t="str">
            <v>289020</v>
          </cell>
          <cell r="B324">
            <v>0</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-2653021.09</v>
          </cell>
          <cell r="AD324">
            <v>-2510426.87</v>
          </cell>
          <cell r="AE324">
            <v>-2365530.77</v>
          </cell>
          <cell r="AF324">
            <v>-54278.46</v>
          </cell>
          <cell r="AG324">
            <v>0</v>
          </cell>
          <cell r="AH324">
            <v>0</v>
          </cell>
          <cell r="AI324">
            <v>-40558915.240000002</v>
          </cell>
          <cell r="AJ324">
            <v>-2964775.67</v>
          </cell>
          <cell r="AK324">
            <v>-307051.44</v>
          </cell>
          <cell r="AL324">
            <v>-288001.77</v>
          </cell>
        </row>
        <row r="325">
          <cell r="A325" t="str">
            <v>289030</v>
          </cell>
          <cell r="B325">
            <v>0</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0.01</v>
          </cell>
          <cell r="AD325">
            <v>0</v>
          </cell>
          <cell r="AE325">
            <v>0</v>
          </cell>
          <cell r="AF325">
            <v>0</v>
          </cell>
          <cell r="AG325">
            <v>0</v>
          </cell>
          <cell r="AH325">
            <v>0</v>
          </cell>
          <cell r="AI325">
            <v>10271697.050000001</v>
          </cell>
          <cell r="AJ325">
            <v>0</v>
          </cell>
          <cell r="AK325">
            <v>0</v>
          </cell>
          <cell r="AL325">
            <v>0</v>
          </cell>
        </row>
        <row r="326">
          <cell r="A326" t="str">
            <v>289040</v>
          </cell>
          <cell r="B326">
            <v>0</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-0.01</v>
          </cell>
          <cell r="AD326">
            <v>0</v>
          </cell>
          <cell r="AE326">
            <v>0</v>
          </cell>
          <cell r="AF326">
            <v>0</v>
          </cell>
          <cell r="AG326">
            <v>0</v>
          </cell>
          <cell r="AH326">
            <v>0</v>
          </cell>
          <cell r="AI326">
            <v>0</v>
          </cell>
          <cell r="AJ326">
            <v>0</v>
          </cell>
          <cell r="AK326">
            <v>0</v>
          </cell>
          <cell r="AL326">
            <v>0</v>
          </cell>
        </row>
        <row r="327">
          <cell r="A327" t="str">
            <v>289050</v>
          </cell>
          <cell r="B327">
            <v>0</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0.01</v>
          </cell>
          <cell r="AD327">
            <v>0</v>
          </cell>
          <cell r="AE327">
            <v>0</v>
          </cell>
          <cell r="AF327">
            <v>0</v>
          </cell>
          <cell r="AG327">
            <v>0</v>
          </cell>
          <cell r="AH327">
            <v>0</v>
          </cell>
          <cell r="AI327">
            <v>0</v>
          </cell>
          <cell r="AJ327">
            <v>0</v>
          </cell>
          <cell r="AK327">
            <v>0</v>
          </cell>
          <cell r="AL327">
            <v>0</v>
          </cell>
        </row>
        <row r="328">
          <cell r="A328" t="str">
            <v>289060</v>
          </cell>
          <cell r="B328">
            <v>0</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-449781.38</v>
          </cell>
          <cell r="AD328">
            <v>-601509.43999999994</v>
          </cell>
          <cell r="AE328">
            <v>-329092.49</v>
          </cell>
          <cell r="AF328">
            <v>-197322.52</v>
          </cell>
          <cell r="AG328">
            <v>-142807.93</v>
          </cell>
          <cell r="AH328">
            <v>-978559.54</v>
          </cell>
          <cell r="AI328">
            <v>-4509360.1100000003</v>
          </cell>
          <cell r="AJ328">
            <v>-525936.38</v>
          </cell>
          <cell r="AK328">
            <v>-163993.20000000001</v>
          </cell>
          <cell r="AL328">
            <v>-160612.17000000001</v>
          </cell>
        </row>
        <row r="329">
          <cell r="A329" t="str">
            <v>289070</v>
          </cell>
          <cell r="B329">
            <v>0</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1231853.3</v>
          </cell>
          <cell r="AD329">
            <v>1195177.94</v>
          </cell>
          <cell r="AE329">
            <v>1158298.6499999999</v>
          </cell>
          <cell r="AF329">
            <v>616628.59</v>
          </cell>
          <cell r="AG329">
            <v>595642.69999999995</v>
          </cell>
          <cell r="AH329">
            <v>770250.67</v>
          </cell>
          <cell r="AI329">
            <v>13110944.050000001</v>
          </cell>
          <cell r="AJ329">
            <v>3017221.13</v>
          </cell>
          <cell r="AK329">
            <v>2887279.39</v>
          </cell>
          <cell r="AL329">
            <v>2796781.05</v>
          </cell>
        </row>
        <row r="330">
          <cell r="A330" t="str">
            <v>289080</v>
          </cell>
          <cell r="B330">
            <v>0</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-0.01</v>
          </cell>
          <cell r="AD330">
            <v>0</v>
          </cell>
          <cell r="AE330">
            <v>0</v>
          </cell>
          <cell r="AF330">
            <v>0</v>
          </cell>
          <cell r="AG330">
            <v>0</v>
          </cell>
          <cell r="AH330">
            <v>0</v>
          </cell>
          <cell r="AI330">
            <v>0</v>
          </cell>
          <cell r="AJ330">
            <v>0</v>
          </cell>
          <cell r="AK330">
            <v>0</v>
          </cell>
          <cell r="AL330">
            <v>0</v>
          </cell>
        </row>
        <row r="331">
          <cell r="A331" t="str">
            <v>289082</v>
          </cell>
          <cell r="B331">
            <v>0</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0.01</v>
          </cell>
          <cell r="AD331">
            <v>0</v>
          </cell>
          <cell r="AE331">
            <v>0</v>
          </cell>
          <cell r="AF331">
            <v>0</v>
          </cell>
          <cell r="AG331">
            <v>0</v>
          </cell>
          <cell r="AH331">
            <v>0</v>
          </cell>
          <cell r="AI331">
            <v>0</v>
          </cell>
          <cell r="AJ331">
            <v>0</v>
          </cell>
          <cell r="AK331">
            <v>0</v>
          </cell>
          <cell r="AL331">
            <v>0</v>
          </cell>
        </row>
        <row r="332">
          <cell r="A332" t="str">
            <v>289090</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-0.01</v>
          </cell>
          <cell r="AD332">
            <v>0</v>
          </cell>
          <cell r="AE332">
            <v>0</v>
          </cell>
          <cell r="AF332">
            <v>0</v>
          </cell>
          <cell r="AG332">
            <v>0</v>
          </cell>
          <cell r="AH332">
            <v>0</v>
          </cell>
          <cell r="AI332">
            <v>0</v>
          </cell>
          <cell r="AJ332">
            <v>0</v>
          </cell>
          <cell r="AK332">
            <v>0</v>
          </cell>
          <cell r="AL332">
            <v>0</v>
          </cell>
        </row>
        <row r="333">
          <cell r="A333" t="str">
            <v>289092</v>
          </cell>
          <cell r="B333">
            <v>0</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0.01</v>
          </cell>
          <cell r="AD333">
            <v>0</v>
          </cell>
          <cell r="AE333">
            <v>0</v>
          </cell>
          <cell r="AF333">
            <v>0</v>
          </cell>
          <cell r="AG333">
            <v>0</v>
          </cell>
          <cell r="AH333">
            <v>0</v>
          </cell>
          <cell r="AI333">
            <v>0</v>
          </cell>
          <cell r="AJ333">
            <v>0</v>
          </cell>
          <cell r="AK333">
            <v>0</v>
          </cell>
          <cell r="AL333">
            <v>0</v>
          </cell>
        </row>
        <row r="334">
          <cell r="A334" t="str">
            <v>289095</v>
          </cell>
          <cell r="B334">
            <v>0</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0.01</v>
          </cell>
          <cell r="AD334">
            <v>0.02</v>
          </cell>
          <cell r="AE334">
            <v>0.02</v>
          </cell>
          <cell r="AF334">
            <v>0</v>
          </cell>
          <cell r="AG334">
            <v>0</v>
          </cell>
          <cell r="AH334">
            <v>0.01</v>
          </cell>
          <cell r="AI334">
            <v>0</v>
          </cell>
          <cell r="AJ334">
            <v>0.02</v>
          </cell>
          <cell r="AK334">
            <v>0.02</v>
          </cell>
          <cell r="AL334">
            <v>0</v>
          </cell>
        </row>
        <row r="335">
          <cell r="A335" t="str">
            <v>290000</v>
          </cell>
          <cell r="B335">
            <v>0</v>
          </cell>
          <cell r="C335">
            <v>0</v>
          </cell>
          <cell r="D335">
            <v>0</v>
          </cell>
          <cell r="E335">
            <v>0</v>
          </cell>
          <cell r="F335">
            <v>0</v>
          </cell>
          <cell r="G335">
            <v>0</v>
          </cell>
          <cell r="H335">
            <v>58836.7</v>
          </cell>
          <cell r="I335">
            <v>0</v>
          </cell>
          <cell r="J335">
            <v>0</v>
          </cell>
          <cell r="K335">
            <v>0</v>
          </cell>
          <cell r="L335">
            <v>0</v>
          </cell>
          <cell r="M335">
            <v>0</v>
          </cell>
          <cell r="N335">
            <v>0</v>
          </cell>
          <cell r="O335">
            <v>0</v>
          </cell>
          <cell r="P335">
            <v>0</v>
          </cell>
          <cell r="Q335">
            <v>0</v>
          </cell>
          <cell r="R335">
            <v>72321.39</v>
          </cell>
          <cell r="S335">
            <v>49799.16</v>
          </cell>
          <cell r="T335">
            <v>108937.27</v>
          </cell>
          <cell r="U335">
            <v>108937.27</v>
          </cell>
          <cell r="V335">
            <v>103183.06</v>
          </cell>
          <cell r="W335">
            <v>0</v>
          </cell>
          <cell r="X335">
            <v>0</v>
          </cell>
          <cell r="Y335">
            <v>40701.03</v>
          </cell>
          <cell r="Z335">
            <v>0</v>
          </cell>
          <cell r="AA335">
            <v>0</v>
          </cell>
          <cell r="AB335">
            <v>-1095532472.3199999</v>
          </cell>
          <cell r="AC335">
            <v>0</v>
          </cell>
          <cell r="AD335">
            <v>0</v>
          </cell>
          <cell r="AE335">
            <v>-5842152.7599999998</v>
          </cell>
          <cell r="AF335">
            <v>0.02</v>
          </cell>
          <cell r="AG335">
            <v>0</v>
          </cell>
          <cell r="AH335">
            <v>0</v>
          </cell>
          <cell r="AI335">
            <v>0</v>
          </cell>
          <cell r="AJ335">
            <v>0</v>
          </cell>
          <cell r="AK335">
            <v>0</v>
          </cell>
          <cell r="AL335">
            <v>0</v>
          </cell>
        </row>
        <row r="336">
          <cell r="A336" t="str">
            <v>290001</v>
          </cell>
        </row>
        <row r="337">
          <cell r="A337" t="str">
            <v>290002</v>
          </cell>
          <cell r="B337">
            <v>0</v>
          </cell>
          <cell r="C337">
            <v>0</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row>
        <row r="338">
          <cell r="A338" t="str">
            <v>290003</v>
          </cell>
        </row>
        <row r="339">
          <cell r="A339" t="str">
            <v>290004</v>
          </cell>
        </row>
        <row r="340">
          <cell r="A340" t="str">
            <v>290005</v>
          </cell>
        </row>
        <row r="341">
          <cell r="A341" t="str">
            <v>330103</v>
          </cell>
        </row>
        <row r="342">
          <cell r="A342" t="str">
            <v>333320</v>
          </cell>
          <cell r="B342">
            <v>-46568545.189999998</v>
          </cell>
          <cell r="C342">
            <v>-45751837.759999998</v>
          </cell>
          <cell r="D342">
            <v>-44935130.329999998</v>
          </cell>
          <cell r="E342">
            <v>-44118422.899999999</v>
          </cell>
          <cell r="F342">
            <v>-43301715.469999999</v>
          </cell>
          <cell r="G342">
            <v>-42484052.380000003</v>
          </cell>
          <cell r="H342">
            <v>-41666389.289999999</v>
          </cell>
          <cell r="I342">
            <v>-40848726.200000003</v>
          </cell>
          <cell r="J342">
            <v>-35707879.479999997</v>
          </cell>
          <cell r="K342">
            <v>-30117705.710000001</v>
          </cell>
          <cell r="L342">
            <v>-29231666.899999999</v>
          </cell>
          <cell r="M342">
            <v>-27917014.949999999</v>
          </cell>
          <cell r="N342">
            <v>-27325145.18</v>
          </cell>
          <cell r="O342">
            <v>-26740614.02</v>
          </cell>
          <cell r="P342">
            <v>-26156082.859999999</v>
          </cell>
          <cell r="Q342">
            <v>-25592600.02</v>
          </cell>
          <cell r="R342">
            <v>-25050165.649999999</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row>
        <row r="343">
          <cell r="A343" t="str">
            <v>333321</v>
          </cell>
          <cell r="B343">
            <v>41024648.68</v>
          </cell>
          <cell r="C343">
            <v>40009457.57</v>
          </cell>
          <cell r="D343">
            <v>38994266.460000001</v>
          </cell>
          <cell r="E343">
            <v>37981032.049999997</v>
          </cell>
          <cell r="F343">
            <v>37119504.700000003</v>
          </cell>
          <cell r="G343">
            <v>36402202.549999997</v>
          </cell>
          <cell r="H343">
            <v>35686438</v>
          </cell>
          <cell r="I343">
            <v>35006283.640000001</v>
          </cell>
          <cell r="J343">
            <v>31818504.329999998</v>
          </cell>
          <cell r="K343">
            <v>28077615.469999999</v>
          </cell>
          <cell r="L343">
            <v>27168065.170000002</v>
          </cell>
          <cell r="M343">
            <v>26064712.16</v>
          </cell>
          <cell r="N343">
            <v>25546712.949999999</v>
          </cell>
          <cell r="O343">
            <v>25035721.09</v>
          </cell>
          <cell r="P343">
            <v>24524729.23</v>
          </cell>
          <cell r="Q343">
            <v>24013737.370000001</v>
          </cell>
          <cell r="R343">
            <v>23502745.510000002</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row>
        <row r="344">
          <cell r="A344" t="str">
            <v>333322</v>
          </cell>
          <cell r="B344">
            <v>2473518895.0700002</v>
          </cell>
          <cell r="C344">
            <v>2473518895.0700002</v>
          </cell>
          <cell r="D344">
            <v>2473518895.0700002</v>
          </cell>
          <cell r="E344">
            <v>2473518895.0700002</v>
          </cell>
          <cell r="F344">
            <v>2473518895.0700002</v>
          </cell>
          <cell r="G344">
            <v>2473518895.0700002</v>
          </cell>
          <cell r="H344">
            <v>2870821342.3400002</v>
          </cell>
          <cell r="I344">
            <v>2870821342.3400002</v>
          </cell>
          <cell r="J344">
            <v>4020456443.4400001</v>
          </cell>
          <cell r="K344">
            <v>6873981681</v>
          </cell>
          <cell r="L344">
            <v>8066089332.2200003</v>
          </cell>
          <cell r="M344">
            <v>8956765133.0100002</v>
          </cell>
          <cell r="N344">
            <v>8981996088.5599995</v>
          </cell>
          <cell r="O344">
            <v>8981996088.5599995</v>
          </cell>
          <cell r="P344">
            <v>8981996088.5599995</v>
          </cell>
          <cell r="Q344">
            <v>8982936938.4599991</v>
          </cell>
          <cell r="R344">
            <v>8982936938.4599991</v>
          </cell>
          <cell r="S344">
            <v>9246920767.9699993</v>
          </cell>
          <cell r="T344">
            <v>9700813964.6599998</v>
          </cell>
          <cell r="U344">
            <v>9664356791.0499992</v>
          </cell>
          <cell r="V344">
            <v>10313679774.08</v>
          </cell>
          <cell r="W344">
            <v>10472231960.02</v>
          </cell>
          <cell r="X344">
            <v>10528343664.459999</v>
          </cell>
          <cell r="Y344">
            <v>10715791395.34</v>
          </cell>
          <cell r="Z344">
            <v>10913232615.99</v>
          </cell>
          <cell r="AA344">
            <v>10993863629.690001</v>
          </cell>
          <cell r="AB344">
            <v>11134859276.030001</v>
          </cell>
          <cell r="AC344">
            <v>11417698884.02</v>
          </cell>
          <cell r="AD344">
            <v>11828092476.9</v>
          </cell>
          <cell r="AE344">
            <v>12084860585.91</v>
          </cell>
          <cell r="AF344">
            <v>12316326496.959999</v>
          </cell>
          <cell r="AG344">
            <v>12344786054.99</v>
          </cell>
          <cell r="AH344">
            <v>12579647435.120001</v>
          </cell>
          <cell r="AI344">
            <v>14316616906.6</v>
          </cell>
          <cell r="AJ344">
            <v>14389380964.67</v>
          </cell>
          <cell r="AK344">
            <v>14413668424.57</v>
          </cell>
          <cell r="AL344">
            <v>14442783988.059999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tor"/>
      <sheetName val="Servicer Rating"/>
      <sheetName val="ValueList_Helper"/>
    </sheetNames>
    <sheetDataSet>
      <sheetData sheetId="0">
        <row r="4">
          <cell r="A4" t="str">
            <v>Aames Capital Corp.</v>
          </cell>
          <cell r="L4" t="str">
            <v>Sole Underwriter</v>
          </cell>
          <cell r="M4" t="str">
            <v xml:space="preserve">Banc of America </v>
          </cell>
          <cell r="N4">
            <v>1</v>
          </cell>
          <cell r="O4" t="str">
            <v>Single Group</v>
          </cell>
          <cell r="P4" t="str">
            <v>Group I</v>
          </cell>
          <cell r="Q4" t="str">
            <v>Group I</v>
          </cell>
          <cell r="R4" t="str">
            <v>AMBAC</v>
          </cell>
          <cell r="S4">
            <v>0.1</v>
          </cell>
          <cell r="T4">
            <v>0.1</v>
          </cell>
          <cell r="U4" t="str">
            <v xml:space="preserve">2.0 x (FLT) / + 0.5% (FXD) </v>
          </cell>
          <cell r="V4" t="str">
            <v>1.5 x (FLT) / + 0.5% (FXD)</v>
          </cell>
          <cell r="W4" t="str">
            <v>Public</v>
          </cell>
          <cell r="X4" t="str">
            <v>Pro Rata</v>
          </cell>
          <cell r="Y4" t="str">
            <v>Caps</v>
          </cell>
          <cell r="Z4" t="str">
            <v>Yes</v>
          </cell>
          <cell r="AA4" t="str">
            <v>All</v>
          </cell>
          <cell r="AB4" t="str">
            <v xml:space="preserve">Banc of America </v>
          </cell>
          <cell r="AC4" t="str">
            <v>PMI</v>
          </cell>
          <cell r="AD4" t="str">
            <v>Yes</v>
          </cell>
        </row>
        <row r="5">
          <cell r="A5" t="str">
            <v>Accredited Home Lenders</v>
          </cell>
          <cell r="L5" t="str">
            <v>Structuring Lead</v>
          </cell>
          <cell r="M5" t="str">
            <v>Bank One Capital Markets</v>
          </cell>
          <cell r="N5">
            <v>2</v>
          </cell>
          <cell r="O5" t="str">
            <v>Y Structure</v>
          </cell>
          <cell r="P5" t="str">
            <v>Group II</v>
          </cell>
          <cell r="Q5" t="str">
            <v>Group II</v>
          </cell>
          <cell r="R5" t="str">
            <v>Assured Guaranty</v>
          </cell>
          <cell r="S5">
            <v>0.2</v>
          </cell>
          <cell r="T5">
            <v>0.2</v>
          </cell>
          <cell r="U5" t="str">
            <v>Other</v>
          </cell>
          <cell r="V5" t="str">
            <v>Other</v>
          </cell>
          <cell r="W5" t="str">
            <v xml:space="preserve">Private </v>
          </cell>
          <cell r="X5" t="str">
            <v xml:space="preserve">Sequential </v>
          </cell>
          <cell r="Y5" t="str">
            <v xml:space="preserve">Int Rate Swaps </v>
          </cell>
          <cell r="Z5" t="str">
            <v>No</v>
          </cell>
          <cell r="AA5" t="str">
            <v>Senior Floaters only</v>
          </cell>
          <cell r="AB5" t="str">
            <v>Bank One Capital Markets</v>
          </cell>
          <cell r="AC5" t="str">
            <v>Radian</v>
          </cell>
          <cell r="AD5" t="str">
            <v>No</v>
          </cell>
        </row>
        <row r="6">
          <cell r="A6" t="str">
            <v>Aegis Mortgage Corporation</v>
          </cell>
          <cell r="L6" t="str">
            <v>Structuring Co-Lead</v>
          </cell>
          <cell r="M6" t="str">
            <v>Barclays</v>
          </cell>
          <cell r="N6">
            <v>3</v>
          </cell>
          <cell r="O6" t="str">
            <v>H Structure</v>
          </cell>
          <cell r="P6" t="str">
            <v>Group III</v>
          </cell>
          <cell r="Q6" t="str">
            <v>Group III</v>
          </cell>
          <cell r="R6" t="str">
            <v>FSA</v>
          </cell>
          <cell r="S6">
            <v>0.35</v>
          </cell>
          <cell r="T6">
            <v>0.35</v>
          </cell>
          <cell r="U6" t="str">
            <v>2.0x</v>
          </cell>
          <cell r="V6" t="str">
            <v>1.5x</v>
          </cell>
          <cell r="W6" t="str">
            <v>Other</v>
          </cell>
          <cell r="X6" t="str">
            <v>Other</v>
          </cell>
          <cell r="Y6" t="str">
            <v>N/A</v>
          </cell>
          <cell r="Z6" t="str">
            <v>Yes (limited)</v>
          </cell>
          <cell r="AA6" t="str">
            <v>All Mezz</v>
          </cell>
          <cell r="AB6" t="str">
            <v>Barclays</v>
          </cell>
          <cell r="AC6" t="str">
            <v>MGIC</v>
          </cell>
          <cell r="AD6" t="str">
            <v>Other</v>
          </cell>
        </row>
        <row r="7">
          <cell r="A7" t="str">
            <v>American Business Financial Services</v>
          </cell>
          <cell r="L7" t="str">
            <v>Non-Structuring Co-Lead</v>
          </cell>
          <cell r="M7" t="str">
            <v>Bear, Stearns &amp; Co. Inc.</v>
          </cell>
          <cell r="N7">
            <v>4</v>
          </cell>
          <cell r="O7" t="str">
            <v>Other</v>
          </cell>
          <cell r="P7" t="str">
            <v>Group IV</v>
          </cell>
          <cell r="Q7" t="str">
            <v>Group IV</v>
          </cell>
          <cell r="R7" t="str">
            <v>FGIC</v>
          </cell>
          <cell r="S7" t="str">
            <v>Other</v>
          </cell>
          <cell r="T7" t="str">
            <v>Other</v>
          </cell>
          <cell r="Z7" t="str">
            <v>Other</v>
          </cell>
          <cell r="AA7" t="str">
            <v xml:space="preserve">All Subs </v>
          </cell>
          <cell r="AB7" t="str">
            <v>Bear, Stearns &amp; Co. Inc.</v>
          </cell>
          <cell r="AC7" t="str">
            <v>PMI / Radian</v>
          </cell>
        </row>
        <row r="8">
          <cell r="A8" t="str">
            <v>American General Finance</v>
          </cell>
          <cell r="L8" t="str">
            <v xml:space="preserve">Co-manager </v>
          </cell>
          <cell r="M8" t="str">
            <v>BNP Baribas Securities Corp</v>
          </cell>
          <cell r="N8" t="str">
            <v>Other</v>
          </cell>
          <cell r="P8" t="str">
            <v>All Groups</v>
          </cell>
          <cell r="Q8" t="str">
            <v>All Groups</v>
          </cell>
          <cell r="R8" t="str">
            <v>MBIA</v>
          </cell>
          <cell r="AA8" t="str">
            <v xml:space="preserve">All Mezz </v>
          </cell>
          <cell r="AB8" t="str">
            <v>BNP Baribas Securities Corp</v>
          </cell>
          <cell r="AC8" t="str">
            <v>PMI / MGIC</v>
          </cell>
        </row>
        <row r="9">
          <cell r="A9" t="str">
            <v>Ameriquest Mortgage Company</v>
          </cell>
          <cell r="L9" t="str">
            <v>Other</v>
          </cell>
          <cell r="M9" t="str">
            <v>CDC Securities</v>
          </cell>
          <cell r="N9">
            <v>5</v>
          </cell>
          <cell r="P9" t="str">
            <v>Groups I &amp; II</v>
          </cell>
          <cell r="Q9" t="str">
            <v>Groups I &amp; II</v>
          </cell>
          <cell r="R9" t="str">
            <v>XL Capital</v>
          </cell>
          <cell r="AA9" t="str">
            <v xml:space="preserve">Subs </v>
          </cell>
          <cell r="AB9" t="str">
            <v>CDC Securities</v>
          </cell>
          <cell r="AC9" t="str">
            <v>Radian / MGIC</v>
          </cell>
        </row>
        <row r="10">
          <cell r="A10" t="str">
            <v>Argent</v>
          </cell>
          <cell r="M10" t="str">
            <v>Citigroup Global Markets</v>
          </cell>
          <cell r="N10">
            <v>6</v>
          </cell>
          <cell r="P10" t="str">
            <v>Groups I &amp; III</v>
          </cell>
          <cell r="Q10" t="str">
            <v>Groups I &amp; III</v>
          </cell>
          <cell r="R10" t="str">
            <v>N/A</v>
          </cell>
          <cell r="AA10" t="str">
            <v>Other</v>
          </cell>
          <cell r="AB10" t="str">
            <v>Citigroup Global Markets</v>
          </cell>
          <cell r="AC10" t="str">
            <v>N/A</v>
          </cell>
        </row>
        <row r="11">
          <cell r="A11" t="str">
            <v>Bayview</v>
          </cell>
          <cell r="M11" t="str">
            <v>Countrywide Securities Corp.</v>
          </cell>
          <cell r="P11" t="str">
            <v>Groups I &amp; IV</v>
          </cell>
          <cell r="Q11" t="str">
            <v>Groups I &amp; IV</v>
          </cell>
          <cell r="AA11" t="str">
            <v>N/A</v>
          </cell>
          <cell r="AB11" t="str">
            <v>Countrywide Securities Corp.</v>
          </cell>
        </row>
        <row r="12">
          <cell r="A12" t="str">
            <v>BNC Mortgage Inc.</v>
          </cell>
          <cell r="M12" t="str">
            <v>Credit Suisse First Boston</v>
          </cell>
          <cell r="P12" t="str">
            <v>Groups II &amp; III</v>
          </cell>
          <cell r="Q12" t="str">
            <v>Groups II &amp; III</v>
          </cell>
          <cell r="AB12" t="str">
            <v>Credit Suisse First Boston</v>
          </cell>
        </row>
        <row r="13">
          <cell r="A13" t="str">
            <v>C-BASS (Credit-Based Asset Servicing and Securization LLC)</v>
          </cell>
          <cell r="M13" t="str">
            <v>Deutsche Bank Securities Inc.</v>
          </cell>
          <cell r="P13" t="str">
            <v>Groups II &amp; IV</v>
          </cell>
          <cell r="Q13" t="str">
            <v>Groups II &amp; IV</v>
          </cell>
          <cell r="AB13" t="str">
            <v>Deutsche Bank Securities Inc.</v>
          </cell>
        </row>
        <row r="14">
          <cell r="A14" t="str">
            <v>Centex Home Equity Corp.</v>
          </cell>
          <cell r="M14" t="str">
            <v>Friedman, Billings, Ramsey &amp; Co., Inc.</v>
          </cell>
          <cell r="P14" t="str">
            <v>Groups III &amp; IV</v>
          </cell>
          <cell r="Q14" t="str">
            <v>Groups III &amp; IV</v>
          </cell>
          <cell r="AB14" t="str">
            <v>Friedman, Billings, Ramsey &amp; Co., Inc.</v>
          </cell>
        </row>
        <row r="15">
          <cell r="A15" t="str">
            <v>Chase Home Finance</v>
          </cell>
          <cell r="M15" t="str">
            <v>Goldman Sachs</v>
          </cell>
          <cell r="P15" t="str">
            <v>Groups I, II &amp; III</v>
          </cell>
          <cell r="Q15" t="str">
            <v>Groups I, II &amp; III</v>
          </cell>
          <cell r="AB15" t="str">
            <v>Goldman Sachs</v>
          </cell>
        </row>
        <row r="16">
          <cell r="A16" t="str">
            <v>CitiFinancial</v>
          </cell>
          <cell r="M16" t="str">
            <v>Greenwich Capital Markets, Inc.</v>
          </cell>
          <cell r="P16" t="str">
            <v>N/A</v>
          </cell>
          <cell r="Q16" t="str">
            <v>N/A</v>
          </cell>
          <cell r="AB16" t="str">
            <v>Greenwich Capital Markets, Inc.</v>
          </cell>
        </row>
        <row r="17">
          <cell r="A17" t="str">
            <v>Countrywide Financial</v>
          </cell>
          <cell r="M17" t="str">
            <v>HSBC</v>
          </cell>
          <cell r="AB17" t="str">
            <v>HSBC</v>
          </cell>
        </row>
        <row r="18">
          <cell r="A18" t="str">
            <v>Encore Credit Corp.</v>
          </cell>
          <cell r="M18" t="str">
            <v>JP Morgan Securities Inc.</v>
          </cell>
          <cell r="AB18" t="str">
            <v>JP Morgan Securities Inc.</v>
          </cell>
        </row>
        <row r="19">
          <cell r="A19" t="str">
            <v>Equity One</v>
          </cell>
          <cell r="M19" t="str">
            <v>KeyBanc Capital Markets</v>
          </cell>
          <cell r="AB19" t="str">
            <v>KeyBanc Capital Markets</v>
          </cell>
        </row>
        <row r="20">
          <cell r="A20" t="str">
            <v>Fieldstone Investment Corporation</v>
          </cell>
          <cell r="M20" t="str">
            <v>Lehman Brothers</v>
          </cell>
          <cell r="AB20" t="str">
            <v>Lehman Brothers</v>
          </cell>
        </row>
        <row r="21">
          <cell r="A21" t="str">
            <v>Finance America</v>
          </cell>
          <cell r="M21" t="str">
            <v>Morgan Stanley</v>
          </cell>
          <cell r="AB21" t="str">
            <v>Morgan Stanley</v>
          </cell>
        </row>
        <row r="22">
          <cell r="A22" t="str">
            <v>First Franklin Financial Corp.</v>
          </cell>
          <cell r="M22" t="str">
            <v>Residential Funding Securities Corporation</v>
          </cell>
          <cell r="AB22" t="str">
            <v>Residential Funding Securities Corporation</v>
          </cell>
        </row>
        <row r="23">
          <cell r="A23" t="str">
            <v>Fremont General Corp.</v>
          </cell>
          <cell r="M23" t="str">
            <v>Suntrust Robinson Murphy</v>
          </cell>
          <cell r="AB23" t="str">
            <v>Suntrust Robinson Murphy</v>
          </cell>
        </row>
        <row r="24">
          <cell r="A24" t="str">
            <v>GMAC RFC</v>
          </cell>
          <cell r="M24" t="str">
            <v>Terwin Capital LLC</v>
          </cell>
          <cell r="AB24" t="str">
            <v>Terwin Capital LLC</v>
          </cell>
        </row>
        <row r="25">
          <cell r="A25" t="str">
            <v>HomeBanc</v>
          </cell>
          <cell r="M25" t="str">
            <v xml:space="preserve">UBS </v>
          </cell>
          <cell r="AB25" t="str">
            <v>UBS Warburg LLC</v>
          </cell>
        </row>
        <row r="26">
          <cell r="A26" t="str">
            <v>Household Finance</v>
          </cell>
          <cell r="M26" t="str">
            <v>Wachovia Capital Markets, LLC</v>
          </cell>
          <cell r="AB26" t="str">
            <v>Wachovia Capital Markets, LLC</v>
          </cell>
        </row>
        <row r="27">
          <cell r="A27" t="str">
            <v>Impac Mortgage Holdings, Inc.</v>
          </cell>
          <cell r="M27" t="str">
            <v>WaMu Capital Corp.</v>
          </cell>
          <cell r="AB27" t="str">
            <v>WaMu Capital Corp.</v>
          </cell>
        </row>
        <row r="28">
          <cell r="A28" t="str">
            <v>IndyMac</v>
          </cell>
          <cell r="AB28" t="str">
            <v>N/A</v>
          </cell>
        </row>
        <row r="29">
          <cell r="A29" t="str">
            <v>Key National Home Equity</v>
          </cell>
        </row>
        <row r="30">
          <cell r="A30" t="str">
            <v>Long Beach</v>
          </cell>
        </row>
        <row r="31">
          <cell r="A31" t="str">
            <v>Merrill Lynch Credit Corp.</v>
          </cell>
        </row>
        <row r="32">
          <cell r="A32" t="str">
            <v>Merrill Lynch Mortgage Investors</v>
          </cell>
        </row>
        <row r="33">
          <cell r="A33" t="str">
            <v>MortgageIT</v>
          </cell>
        </row>
        <row r="34">
          <cell r="A34" t="str">
            <v>New Century</v>
          </cell>
        </row>
        <row r="35">
          <cell r="A35" t="str">
            <v xml:space="preserve">NovaStar Financial </v>
          </cell>
        </row>
        <row r="36">
          <cell r="A36" t="str">
            <v>Ownit Mortgage Solutions</v>
          </cell>
        </row>
        <row r="37">
          <cell r="A37" t="str">
            <v>Option One Mortgage</v>
          </cell>
        </row>
        <row r="38">
          <cell r="A38" t="str">
            <v>Park Place</v>
          </cell>
        </row>
        <row r="39">
          <cell r="A39" t="str">
            <v>Redwood Trust Inc.</v>
          </cell>
        </row>
        <row r="40">
          <cell r="A40" t="str">
            <v>ResMae</v>
          </cell>
        </row>
        <row r="41">
          <cell r="A41" t="str">
            <v>Saxon</v>
          </cell>
        </row>
        <row r="42">
          <cell r="A42" t="str">
            <v>SURF (Specialy Underwritting &amp; Residential Finance)</v>
          </cell>
        </row>
        <row r="43">
          <cell r="A43" t="str">
            <v>The CIT Group</v>
          </cell>
        </row>
        <row r="44">
          <cell r="A44" t="str">
            <v>Thornburg</v>
          </cell>
        </row>
        <row r="45">
          <cell r="A45" t="str">
            <v>Washington Mutual</v>
          </cell>
        </row>
        <row r="46">
          <cell r="A46" t="str">
            <v>Wells Fargo Home Mortgage</v>
          </cell>
        </row>
        <row r="47">
          <cell r="A47" t="str">
            <v>Winter Group</v>
          </cell>
        </row>
        <row r="48">
          <cell r="A48" t="str">
            <v>WMC Mortgage Corp.</v>
          </cell>
        </row>
        <row r="51">
          <cell r="A51" t="str">
            <v>AMSI</v>
          </cell>
        </row>
        <row r="52">
          <cell r="A52" t="str">
            <v>ARSI</v>
          </cell>
        </row>
        <row r="53">
          <cell r="A53" t="str">
            <v>PPSI</v>
          </cell>
        </row>
        <row r="57">
          <cell r="A57" t="str">
            <v>Originators</v>
          </cell>
        </row>
        <row r="58">
          <cell r="A58" t="str">
            <v>Accredited Home Lenders</v>
          </cell>
        </row>
        <row r="59">
          <cell r="A59" t="str">
            <v>Ameriquest Mortgage Co.</v>
          </cell>
        </row>
        <row r="60">
          <cell r="A60" t="str">
            <v>Bayview</v>
          </cell>
        </row>
        <row r="61">
          <cell r="A61" t="str">
            <v>Fieldstone Investment Corporation</v>
          </cell>
        </row>
        <row r="62">
          <cell r="A62" t="str">
            <v>GMAC RFC</v>
          </cell>
        </row>
        <row r="63">
          <cell r="A63" t="str">
            <v>Impac Mortgage Holdings, Inc.</v>
          </cell>
        </row>
        <row r="64">
          <cell r="A64" t="str">
            <v>IndyMac</v>
          </cell>
        </row>
        <row r="65">
          <cell r="A65" t="str">
            <v>MortgageIT</v>
          </cell>
        </row>
      </sheetData>
      <sheetData sheetId="1">
        <row r="4">
          <cell r="A4" t="str">
            <v>Accredited</v>
          </cell>
        </row>
        <row r="5">
          <cell r="A5" t="str">
            <v>Aames</v>
          </cell>
        </row>
        <row r="6">
          <cell r="A6" t="str">
            <v>Ameriquest Mortgage Company</v>
          </cell>
        </row>
        <row r="7">
          <cell r="A7" t="str">
            <v>Aurora Loan Services Inc.</v>
          </cell>
        </row>
        <row r="8">
          <cell r="A8" t="str">
            <v>Centex Home Equity Corp.</v>
          </cell>
        </row>
        <row r="9">
          <cell r="A9" t="str">
            <v>Chase Manhattan Mortgage Corp.</v>
          </cell>
        </row>
        <row r="10">
          <cell r="A10" t="str">
            <v>CitiFinancial Mortgage Company</v>
          </cell>
        </row>
        <row r="11">
          <cell r="A11" t="str">
            <v>Countrywide Home Loans, Inc.</v>
          </cell>
        </row>
        <row r="12">
          <cell r="A12" t="str">
            <v>EMC Mortgage Corp.</v>
          </cell>
        </row>
        <row r="13">
          <cell r="A13" t="str">
            <v>Equity One Inc.</v>
          </cell>
        </row>
        <row r="14">
          <cell r="A14" t="str">
            <v>Fremont</v>
          </cell>
        </row>
        <row r="15">
          <cell r="A15" t="str">
            <v>GMAC Mortgage Corp.</v>
          </cell>
        </row>
        <row r="16">
          <cell r="A16" t="str">
            <v>GreenPoint Mortgage Funding Inc.</v>
          </cell>
        </row>
        <row r="17">
          <cell r="A17" t="str">
            <v>GreenTree Investment Holdings II</v>
          </cell>
        </row>
        <row r="18">
          <cell r="A18" t="str">
            <v>HomeComing Financial Network Inc.</v>
          </cell>
        </row>
        <row r="19">
          <cell r="A19" t="str">
            <v>HomEq Servicing Corporation</v>
          </cell>
        </row>
        <row r="20">
          <cell r="A20" t="str">
            <v>IndyMac, F.S.B.</v>
          </cell>
        </row>
        <row r="21">
          <cell r="A21" t="str">
            <v>Litton Loan Servicing, LP</v>
          </cell>
        </row>
        <row r="22">
          <cell r="A22" t="str">
            <v>MortgageIT</v>
          </cell>
        </row>
        <row r="23">
          <cell r="A23" t="str">
            <v>M&amp;T Mortgage Corp</v>
          </cell>
        </row>
        <row r="24">
          <cell r="A24" t="str">
            <v>National City Home Loan Services</v>
          </cell>
        </row>
        <row r="25">
          <cell r="A25" t="str">
            <v>New Century</v>
          </cell>
        </row>
        <row r="26">
          <cell r="A26" t="str">
            <v>NovaStar Mortgage, Inc.</v>
          </cell>
        </row>
        <row r="27">
          <cell r="A27" t="str">
            <v>OCWEN Federal Bank FSB</v>
          </cell>
        </row>
        <row r="28">
          <cell r="A28" t="str">
            <v>Option One Mortgage Corp</v>
          </cell>
        </row>
        <row r="29">
          <cell r="A29" t="str">
            <v>PCFS Financial Services</v>
          </cell>
        </row>
        <row r="30">
          <cell r="A30" t="str">
            <v>PHH Mortgage Corp.</v>
          </cell>
        </row>
        <row r="31">
          <cell r="A31" t="str">
            <v>Saxon Mortgage Services, Inc.</v>
          </cell>
        </row>
        <row r="32">
          <cell r="A32" t="str">
            <v>Select Portfolio Servicing</v>
          </cell>
        </row>
        <row r="33">
          <cell r="A33" t="str">
            <v>Specialized Loan Servicing</v>
          </cell>
        </row>
        <row r="34">
          <cell r="A34" t="str">
            <v>Wachovia Bank</v>
          </cell>
        </row>
        <row r="35">
          <cell r="A35" t="str">
            <v>Washington Mutual Bank</v>
          </cell>
        </row>
        <row r="36">
          <cell r="A36" t="str">
            <v>Wells Fargo Home Mortgage</v>
          </cell>
        </row>
        <row r="37">
          <cell r="A37" t="str">
            <v>Wilshire Credit Corp</v>
          </cell>
        </row>
        <row r="38">
          <cell r="A38" t="str">
            <v>N/A</v>
          </cell>
        </row>
      </sheetData>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otNote Tbl"/>
      <sheetName val="AllocPivot"/>
      <sheetName val="ActPivot"/>
      <sheetName val="Sheet1"/>
      <sheetName val="rfdw source"/>
      <sheetName val="acc breakout"/>
      <sheetName val="%"/>
      <sheetName val="lrr82511"/>
      <sheetName val="Account-Category Table"/>
      <sheetName val="Summary"/>
      <sheetName val="C2"/>
      <sheetName val="Concat"/>
      <sheetName val="A1&amp;A2"/>
      <sheetName val="D3"/>
      <sheetName val="D4"/>
      <sheetName val="Step 10 - UPB-Int decrease"/>
      <sheetName val="Step 11 - Amortization"/>
      <sheetName val="Step 12 - Gfee for HFI or HFS"/>
      <sheetName val="Step 13 - Gfee for AFS or HFT"/>
      <sheetName val="Step 3 - Cons after OBS"/>
      <sheetName val="Step 5c CE Flag = C"/>
      <sheetName val="Step 8 - AFS and HFT MTM Check"/>
      <sheetName val="Step 9 - HFS"/>
      <sheetName val="rFDW_UPB_200412_v2"/>
      <sheetName val="Pivot_JVs"/>
      <sheetName val="Pivot_JVs_2"/>
      <sheetName val="GL_BALANCES"/>
      <sheetName val="Schedule_III.E"/>
      <sheetName val="Pivot"/>
      <sheetName val="REO"/>
    </sheetNames>
    <sheetDataSet>
      <sheetData sheetId="0"/>
      <sheetData sheetId="1"/>
      <sheetData sheetId="2"/>
      <sheetData sheetId="3"/>
      <sheetData sheetId="4"/>
      <sheetData sheetId="5" refreshError="1">
        <row r="2">
          <cell r="A2">
            <v>1</v>
          </cell>
          <cell r="B2" t="str">
            <v xml:space="preserve"> Fannie Mae</v>
          </cell>
          <cell r="C2" t="str">
            <v xml:space="preserve"> Single-Family</v>
          </cell>
          <cell r="D2" t="str">
            <v xml:space="preserve"> First</v>
          </cell>
          <cell r="E2" t="str">
            <v xml:space="preserve"> Government</v>
          </cell>
          <cell r="F2" t="str">
            <v xml:space="preserve"> Fixed</v>
          </cell>
          <cell r="G2" t="str">
            <v xml:space="preserve"> Actual/Actual</v>
          </cell>
          <cell r="H2" t="str">
            <v>1100-01</v>
          </cell>
        </row>
        <row r="3">
          <cell r="A3">
            <v>2</v>
          </cell>
          <cell r="B3" t="str">
            <v xml:space="preserve"> Fannie Mae</v>
          </cell>
          <cell r="C3" t="str">
            <v xml:space="preserve"> Single-Family</v>
          </cell>
          <cell r="D3" t="str">
            <v xml:space="preserve"> First</v>
          </cell>
          <cell r="E3" t="str">
            <v xml:space="preserve"> Government</v>
          </cell>
          <cell r="F3" t="str">
            <v xml:space="preserve"> Fixed</v>
          </cell>
          <cell r="G3" t="str">
            <v xml:space="preserve"> Scheduled/Actual</v>
          </cell>
          <cell r="H3" t="str">
            <v>1100-01</v>
          </cell>
        </row>
        <row r="4">
          <cell r="A4">
            <v>3</v>
          </cell>
          <cell r="B4" t="str">
            <v xml:space="preserve"> Fannie Mae</v>
          </cell>
          <cell r="C4" t="str">
            <v xml:space="preserve"> Single-Family</v>
          </cell>
          <cell r="D4" t="str">
            <v xml:space="preserve"> First</v>
          </cell>
          <cell r="E4" t="str">
            <v xml:space="preserve"> Government</v>
          </cell>
          <cell r="F4" t="str">
            <v xml:space="preserve"> Fixed</v>
          </cell>
          <cell r="G4" t="str">
            <v xml:space="preserve"> Scheduled/Scheduled</v>
          </cell>
          <cell r="H4" t="str">
            <v>1100-01</v>
          </cell>
        </row>
        <row r="5">
          <cell r="A5">
            <v>4</v>
          </cell>
          <cell r="B5" t="str">
            <v xml:space="preserve"> Fannie Mae</v>
          </cell>
          <cell r="C5" t="str">
            <v xml:space="preserve"> Single-Family</v>
          </cell>
          <cell r="D5" t="str">
            <v xml:space="preserve"> First</v>
          </cell>
          <cell r="E5" t="str">
            <v xml:space="preserve"> Conventional</v>
          </cell>
          <cell r="F5" t="str">
            <v>ZIRM</v>
          </cell>
          <cell r="G5" t="str">
            <v xml:space="preserve"> Scheduled/Actual</v>
          </cell>
          <cell r="H5" t="str">
            <v>1120-01</v>
          </cell>
        </row>
        <row r="6">
          <cell r="A6">
            <v>5</v>
          </cell>
          <cell r="B6" t="str">
            <v xml:space="preserve"> Fannie Mae</v>
          </cell>
          <cell r="C6" t="str">
            <v xml:space="preserve"> Single-Family</v>
          </cell>
          <cell r="D6" t="str">
            <v xml:space="preserve"> First</v>
          </cell>
          <cell r="E6" t="str">
            <v xml:space="preserve"> Conventional</v>
          </cell>
          <cell r="F6" t="str">
            <v xml:space="preserve"> Fixed</v>
          </cell>
          <cell r="G6" t="str">
            <v xml:space="preserve"> Actual/Actual</v>
          </cell>
          <cell r="H6" t="str">
            <v>1120-01</v>
          </cell>
        </row>
        <row r="7">
          <cell r="A7">
            <v>6</v>
          </cell>
          <cell r="B7" t="str">
            <v xml:space="preserve"> Fannie Mae</v>
          </cell>
          <cell r="C7" t="str">
            <v xml:space="preserve"> Single-Family</v>
          </cell>
          <cell r="D7" t="str">
            <v xml:space="preserve"> First</v>
          </cell>
          <cell r="E7" t="str">
            <v xml:space="preserve"> Conventional</v>
          </cell>
          <cell r="F7" t="str">
            <v xml:space="preserve"> Fixed</v>
          </cell>
          <cell r="G7" t="str">
            <v xml:space="preserve"> Scheduled/Actual</v>
          </cell>
          <cell r="H7" t="str">
            <v>1120-01</v>
          </cell>
        </row>
        <row r="8">
          <cell r="A8">
            <v>7</v>
          </cell>
          <cell r="B8" t="str">
            <v xml:space="preserve"> Fannie Mae</v>
          </cell>
          <cell r="C8" t="str">
            <v xml:space="preserve"> Single-Family</v>
          </cell>
          <cell r="D8" t="str">
            <v xml:space="preserve"> First</v>
          </cell>
          <cell r="E8" t="str">
            <v xml:space="preserve"> Conventional</v>
          </cell>
          <cell r="F8" t="str">
            <v xml:space="preserve"> Fixed</v>
          </cell>
          <cell r="G8" t="str">
            <v xml:space="preserve"> Scheduled/Scheduled</v>
          </cell>
          <cell r="H8" t="str">
            <v>1120-01</v>
          </cell>
        </row>
        <row r="9">
          <cell r="A9">
            <v>8</v>
          </cell>
          <cell r="B9" t="str">
            <v xml:space="preserve"> Fannie Mae</v>
          </cell>
          <cell r="C9" t="str">
            <v xml:space="preserve"> Single-Family</v>
          </cell>
          <cell r="D9" t="str">
            <v xml:space="preserve"> First</v>
          </cell>
          <cell r="E9" t="str">
            <v xml:space="preserve"> Conventional</v>
          </cell>
          <cell r="F9" t="str">
            <v xml:space="preserve"> ARM</v>
          </cell>
          <cell r="G9" t="str">
            <v xml:space="preserve"> Actual/Actual</v>
          </cell>
          <cell r="H9" t="str">
            <v>1140-01</v>
          </cell>
        </row>
        <row r="10">
          <cell r="A10">
            <v>9</v>
          </cell>
          <cell r="B10" t="str">
            <v xml:space="preserve"> Fannie Mae</v>
          </cell>
          <cell r="C10" t="str">
            <v xml:space="preserve"> Single-Family</v>
          </cell>
          <cell r="D10" t="str">
            <v xml:space="preserve"> First</v>
          </cell>
          <cell r="E10" t="str">
            <v xml:space="preserve"> Conventional</v>
          </cell>
          <cell r="F10" t="str">
            <v xml:space="preserve"> ARM</v>
          </cell>
          <cell r="G10" t="str">
            <v xml:space="preserve"> Scheduled/Actual</v>
          </cell>
          <cell r="H10" t="str">
            <v>1140-01</v>
          </cell>
        </row>
        <row r="11">
          <cell r="A11">
            <v>10</v>
          </cell>
          <cell r="B11" t="str">
            <v xml:space="preserve"> Fannie Mae</v>
          </cell>
          <cell r="C11" t="str">
            <v xml:space="preserve"> Single-Family</v>
          </cell>
          <cell r="D11" t="str">
            <v xml:space="preserve"> First</v>
          </cell>
          <cell r="E11" t="str">
            <v xml:space="preserve"> Conventional</v>
          </cell>
          <cell r="F11" t="str">
            <v xml:space="preserve"> ARM</v>
          </cell>
          <cell r="G11" t="str">
            <v xml:space="preserve"> Scheduled/Scheduled</v>
          </cell>
          <cell r="H11" t="str">
            <v>1140-01</v>
          </cell>
        </row>
        <row r="12">
          <cell r="A12">
            <v>11</v>
          </cell>
          <cell r="B12" t="str">
            <v xml:space="preserve"> Fannie Mae</v>
          </cell>
          <cell r="C12" t="str">
            <v xml:space="preserve"> Single-Family</v>
          </cell>
          <cell r="D12" t="str">
            <v xml:space="preserve"> Second</v>
          </cell>
          <cell r="E12" t="str">
            <v xml:space="preserve"> Conventional</v>
          </cell>
          <cell r="F12" t="str">
            <v xml:space="preserve"> Fixed</v>
          </cell>
          <cell r="G12" t="str">
            <v xml:space="preserve"> Actual/Actual</v>
          </cell>
          <cell r="H12" t="str">
            <v>1150-01</v>
          </cell>
        </row>
        <row r="13">
          <cell r="A13">
            <v>12</v>
          </cell>
          <cell r="B13" t="str">
            <v xml:space="preserve"> Fannie Mae</v>
          </cell>
          <cell r="C13" t="str">
            <v xml:space="preserve"> Single-Family</v>
          </cell>
          <cell r="D13" t="str">
            <v xml:space="preserve"> Second</v>
          </cell>
          <cell r="E13" t="str">
            <v xml:space="preserve"> Conventional</v>
          </cell>
          <cell r="F13" t="str">
            <v xml:space="preserve"> Fixed</v>
          </cell>
          <cell r="G13" t="str">
            <v xml:space="preserve"> Scheduled/Actual</v>
          </cell>
          <cell r="H13" t="str">
            <v>1150-01</v>
          </cell>
        </row>
        <row r="14">
          <cell r="A14">
            <v>13</v>
          </cell>
          <cell r="B14" t="str">
            <v xml:space="preserve"> Fannie Mae</v>
          </cell>
          <cell r="C14" t="str">
            <v xml:space="preserve"> Single-Family</v>
          </cell>
          <cell r="D14" t="str">
            <v xml:space="preserve"> Second</v>
          </cell>
          <cell r="E14" t="str">
            <v xml:space="preserve"> Conventional</v>
          </cell>
          <cell r="F14" t="str">
            <v xml:space="preserve"> Fixed</v>
          </cell>
          <cell r="G14" t="str">
            <v xml:space="preserve"> Scheduled/Scheduled</v>
          </cell>
          <cell r="H14" t="str">
            <v>1150-01</v>
          </cell>
        </row>
        <row r="15">
          <cell r="A15">
            <v>14</v>
          </cell>
          <cell r="B15" t="str">
            <v xml:space="preserve"> Fannie Mae</v>
          </cell>
          <cell r="C15" t="str">
            <v xml:space="preserve"> Single-Family</v>
          </cell>
          <cell r="D15" t="str">
            <v xml:space="preserve"> Second</v>
          </cell>
          <cell r="E15" t="str">
            <v xml:space="preserve"> Conventional</v>
          </cell>
          <cell r="F15" t="str">
            <v xml:space="preserve"> ARM</v>
          </cell>
          <cell r="G15" t="str">
            <v xml:space="preserve"> Actual/Actual</v>
          </cell>
          <cell r="H15" t="str">
            <v>1155-01</v>
          </cell>
        </row>
        <row r="16">
          <cell r="A16">
            <v>15</v>
          </cell>
          <cell r="B16" t="str">
            <v xml:space="preserve"> Fannie Mae</v>
          </cell>
          <cell r="C16" t="str">
            <v>Single-Family</v>
          </cell>
          <cell r="D16" t="str">
            <v xml:space="preserve"> Second</v>
          </cell>
          <cell r="E16" t="str">
            <v xml:space="preserve"> Conventional</v>
          </cell>
          <cell r="F16" t="str">
            <v xml:space="preserve"> ARM</v>
          </cell>
          <cell r="G16" t="str">
            <v xml:space="preserve"> Scheduled/Actual</v>
          </cell>
          <cell r="H16" t="str">
            <v>1155-01</v>
          </cell>
        </row>
        <row r="17">
          <cell r="A17">
            <v>16</v>
          </cell>
          <cell r="B17" t="str">
            <v xml:space="preserve"> Fannie Mae</v>
          </cell>
          <cell r="C17" t="str">
            <v xml:space="preserve"> Single-Family</v>
          </cell>
          <cell r="D17" t="str">
            <v xml:space="preserve"> Second</v>
          </cell>
          <cell r="E17" t="str">
            <v xml:space="preserve"> Conventional</v>
          </cell>
          <cell r="F17" t="str">
            <v xml:space="preserve"> ARM</v>
          </cell>
          <cell r="G17" t="str">
            <v xml:space="preserve"> Scheduled/Scheduled</v>
          </cell>
          <cell r="H17" t="str">
            <v>1155-01</v>
          </cell>
        </row>
        <row r="18">
          <cell r="A18">
            <v>20</v>
          </cell>
          <cell r="B18" t="str">
            <v xml:space="preserve"> Fannie Mae</v>
          </cell>
          <cell r="C18" t="str">
            <v xml:space="preserve"> Other</v>
          </cell>
          <cell r="D18" t="str">
            <v xml:space="preserve"> First</v>
          </cell>
          <cell r="E18" t="str">
            <v xml:space="preserve"> Conventional</v>
          </cell>
          <cell r="F18" t="str">
            <v xml:space="preserve"> Fixed</v>
          </cell>
          <cell r="G18" t="str">
            <v xml:space="preserve"> Actual/Actual</v>
          </cell>
          <cell r="H18" t="str">
            <v>1130-01</v>
          </cell>
        </row>
        <row r="19">
          <cell r="A19">
            <v>21</v>
          </cell>
          <cell r="B19" t="str">
            <v xml:space="preserve"> Fannie Mae</v>
          </cell>
          <cell r="C19" t="str">
            <v xml:space="preserve"> Other</v>
          </cell>
          <cell r="D19" t="str">
            <v xml:space="preserve"> First</v>
          </cell>
          <cell r="E19" t="str">
            <v xml:space="preserve"> Conventional</v>
          </cell>
          <cell r="F19" t="str">
            <v xml:space="preserve"> Fixed</v>
          </cell>
          <cell r="G19" t="str">
            <v xml:space="preserve"> Scheduled/Actual</v>
          </cell>
          <cell r="H19" t="str">
            <v>1130-01</v>
          </cell>
        </row>
        <row r="20">
          <cell r="A20">
            <v>22</v>
          </cell>
          <cell r="B20" t="str">
            <v xml:space="preserve"> Fannie Mae</v>
          </cell>
          <cell r="C20" t="str">
            <v xml:space="preserve"> Other</v>
          </cell>
          <cell r="D20" t="str">
            <v xml:space="preserve"> First</v>
          </cell>
          <cell r="E20" t="str">
            <v xml:space="preserve"> Conventional</v>
          </cell>
          <cell r="F20" t="str">
            <v xml:space="preserve"> Fixed</v>
          </cell>
          <cell r="G20" t="str">
            <v xml:space="preserve"> Scheduled/Scheduled</v>
          </cell>
          <cell r="H20" t="str">
            <v>1130-01</v>
          </cell>
        </row>
        <row r="21">
          <cell r="A21">
            <v>23</v>
          </cell>
          <cell r="B21" t="str">
            <v xml:space="preserve"> Fannie Mae</v>
          </cell>
          <cell r="C21" t="str">
            <v xml:space="preserve"> Swap</v>
          </cell>
          <cell r="D21" t="str">
            <v xml:space="preserve"> Special</v>
          </cell>
          <cell r="E21" t="str">
            <v xml:space="preserve"> Government</v>
          </cell>
          <cell r="F21" t="str">
            <v xml:space="preserve"> Fixed</v>
          </cell>
          <cell r="H21" t="str">
            <v>-</v>
          </cell>
        </row>
        <row r="22">
          <cell r="A22">
            <v>24</v>
          </cell>
          <cell r="B22" t="str">
            <v xml:space="preserve"> Fannie Mae</v>
          </cell>
          <cell r="C22" t="str">
            <v xml:space="preserve"> from Portfolio</v>
          </cell>
          <cell r="D22" t="str">
            <v xml:space="preserve"> Special</v>
          </cell>
          <cell r="E22" t="str">
            <v xml:space="preserve"> Government</v>
          </cell>
          <cell r="F22" t="str">
            <v xml:space="preserve"> Fixed</v>
          </cell>
          <cell r="G22" t="str">
            <v xml:space="preserve"> Actual/Actual</v>
          </cell>
          <cell r="H22" t="str">
            <v>1100-01</v>
          </cell>
        </row>
        <row r="23">
          <cell r="A23">
            <v>25</v>
          </cell>
          <cell r="B23" t="str">
            <v xml:space="preserve"> Fannie Mae</v>
          </cell>
          <cell r="C23" t="str">
            <v xml:space="preserve"> from Portfolio</v>
          </cell>
          <cell r="D23" t="str">
            <v xml:space="preserve"> Special</v>
          </cell>
          <cell r="E23" t="str">
            <v xml:space="preserve"> Government</v>
          </cell>
          <cell r="F23" t="str">
            <v xml:space="preserve"> Fixed</v>
          </cell>
          <cell r="G23" t="str">
            <v xml:space="preserve"> Scheduled/Actual</v>
          </cell>
          <cell r="H23" t="str">
            <v>-</v>
          </cell>
        </row>
        <row r="24">
          <cell r="A24">
            <v>26</v>
          </cell>
          <cell r="B24" t="str">
            <v xml:space="preserve"> Fannie Mae</v>
          </cell>
          <cell r="C24" t="str">
            <v xml:space="preserve"> from Portfolio</v>
          </cell>
          <cell r="D24" t="str">
            <v xml:space="preserve"> Special</v>
          </cell>
          <cell r="E24" t="str">
            <v xml:space="preserve"> Government</v>
          </cell>
          <cell r="F24" t="str">
            <v xml:space="preserve"> Fixed</v>
          </cell>
          <cell r="G24" t="str">
            <v xml:space="preserve"> Scheduled/Scheduled</v>
          </cell>
          <cell r="H24" t="str">
            <v>-</v>
          </cell>
        </row>
        <row r="25">
          <cell r="A25">
            <v>27</v>
          </cell>
          <cell r="B25" t="str">
            <v xml:space="preserve"> Fannie Mae</v>
          </cell>
          <cell r="C25" t="str">
            <v xml:space="preserve"> Swap</v>
          </cell>
          <cell r="D25" t="str">
            <v xml:space="preserve"> Regular</v>
          </cell>
          <cell r="E25" t="str">
            <v xml:space="preserve"> Government</v>
          </cell>
          <cell r="F25" t="str">
            <v xml:space="preserve"> Fixed</v>
          </cell>
          <cell r="H25" t="str">
            <v>-</v>
          </cell>
        </row>
        <row r="26">
          <cell r="A26">
            <v>28</v>
          </cell>
          <cell r="B26" t="str">
            <v xml:space="preserve"> Fannie Mae</v>
          </cell>
          <cell r="C26" t="str">
            <v xml:space="preserve"> from Portfolio</v>
          </cell>
          <cell r="D26" t="str">
            <v xml:space="preserve"> Regular</v>
          </cell>
          <cell r="E26" t="str">
            <v xml:space="preserve"> Government</v>
          </cell>
          <cell r="F26" t="str">
            <v xml:space="preserve"> Fixed</v>
          </cell>
          <cell r="G26" t="str">
            <v xml:space="preserve"> Actual/Actual</v>
          </cell>
          <cell r="H26" t="str">
            <v>-</v>
          </cell>
        </row>
        <row r="27">
          <cell r="A27">
            <v>29</v>
          </cell>
          <cell r="B27" t="str">
            <v xml:space="preserve"> Fannie Mae</v>
          </cell>
          <cell r="C27" t="str">
            <v xml:space="preserve"> from Portfolio</v>
          </cell>
          <cell r="D27" t="str">
            <v xml:space="preserve"> Regular</v>
          </cell>
          <cell r="E27" t="str">
            <v xml:space="preserve"> Government</v>
          </cell>
          <cell r="F27" t="str">
            <v xml:space="preserve"> Fixed</v>
          </cell>
          <cell r="G27" t="str">
            <v xml:space="preserve"> Scheduled/Actual</v>
          </cell>
          <cell r="H27" t="str">
            <v>-</v>
          </cell>
        </row>
        <row r="28">
          <cell r="A28">
            <v>30</v>
          </cell>
          <cell r="B28" t="str">
            <v xml:space="preserve"> Fannie Mae</v>
          </cell>
          <cell r="C28" t="str">
            <v xml:space="preserve"> from Portfolio</v>
          </cell>
          <cell r="D28" t="str">
            <v xml:space="preserve"> Regular</v>
          </cell>
          <cell r="E28" t="str">
            <v xml:space="preserve"> Government</v>
          </cell>
          <cell r="F28" t="str">
            <v xml:space="preserve"> Fixed</v>
          </cell>
          <cell r="G28" t="str">
            <v xml:space="preserve"> Scheduled/Scheduled</v>
          </cell>
          <cell r="H28" t="str">
            <v>-</v>
          </cell>
        </row>
        <row r="29">
          <cell r="A29">
            <v>31</v>
          </cell>
          <cell r="B29" t="str">
            <v xml:space="preserve"> Fannie Mae</v>
          </cell>
          <cell r="C29" t="str">
            <v xml:space="preserve"> Swap</v>
          </cell>
          <cell r="D29" t="str">
            <v xml:space="preserve"> Special</v>
          </cell>
          <cell r="E29" t="str">
            <v xml:space="preserve"> Conventional</v>
          </cell>
          <cell r="F29" t="str">
            <v xml:space="preserve"> Fixed</v>
          </cell>
          <cell r="H29" t="str">
            <v>-</v>
          </cell>
        </row>
        <row r="30">
          <cell r="A30">
            <v>32</v>
          </cell>
          <cell r="B30" t="str">
            <v xml:space="preserve"> Fannie Mae</v>
          </cell>
          <cell r="C30" t="str">
            <v xml:space="preserve"> from Portfolio</v>
          </cell>
          <cell r="D30" t="str">
            <v xml:space="preserve"> Special</v>
          </cell>
          <cell r="E30" t="str">
            <v xml:space="preserve"> Conventional</v>
          </cell>
          <cell r="F30" t="str">
            <v xml:space="preserve"> Fixed</v>
          </cell>
          <cell r="G30" t="str">
            <v xml:space="preserve"> Actual/Actual</v>
          </cell>
          <cell r="H30" t="str">
            <v>1120-01</v>
          </cell>
        </row>
        <row r="31">
          <cell r="A31">
            <v>33</v>
          </cell>
          <cell r="B31" t="str">
            <v xml:space="preserve"> Fannie Mae</v>
          </cell>
          <cell r="C31" t="str">
            <v xml:space="preserve"> from Portfolio</v>
          </cell>
          <cell r="D31" t="str">
            <v xml:space="preserve"> Special</v>
          </cell>
          <cell r="E31" t="str">
            <v xml:space="preserve"> Conventional</v>
          </cell>
          <cell r="F31" t="str">
            <v xml:space="preserve"> Fixed</v>
          </cell>
          <cell r="G31" t="str">
            <v xml:space="preserve"> Scheduled/Actual</v>
          </cell>
          <cell r="H31" t="str">
            <v>-</v>
          </cell>
        </row>
        <row r="32">
          <cell r="A32">
            <v>34</v>
          </cell>
          <cell r="B32" t="str">
            <v xml:space="preserve"> Fannie Mae</v>
          </cell>
          <cell r="C32" t="str">
            <v xml:space="preserve"> from Portfolio</v>
          </cell>
          <cell r="D32" t="str">
            <v xml:space="preserve"> Special</v>
          </cell>
          <cell r="E32" t="str">
            <v xml:space="preserve"> Conventional</v>
          </cell>
          <cell r="F32" t="str">
            <v xml:space="preserve"> Fixed</v>
          </cell>
          <cell r="G32" t="str">
            <v xml:space="preserve"> Scheduled/Scheduled</v>
          </cell>
          <cell r="H32" t="str">
            <v>-</v>
          </cell>
        </row>
        <row r="33">
          <cell r="A33">
            <v>35</v>
          </cell>
          <cell r="B33" t="str">
            <v xml:space="preserve"> Fannie Mae</v>
          </cell>
          <cell r="C33" t="str">
            <v xml:space="preserve"> Swap</v>
          </cell>
          <cell r="D33" t="str">
            <v xml:space="preserve"> Regular</v>
          </cell>
          <cell r="E33" t="str">
            <v xml:space="preserve"> Conventional</v>
          </cell>
          <cell r="F33" t="str">
            <v xml:space="preserve"> Fixed</v>
          </cell>
          <cell r="H33" t="str">
            <v>-</v>
          </cell>
        </row>
        <row r="34">
          <cell r="A34">
            <v>36</v>
          </cell>
          <cell r="B34" t="str">
            <v xml:space="preserve"> Fannie Mae</v>
          </cell>
          <cell r="C34" t="str">
            <v xml:space="preserve"> from Portfolio</v>
          </cell>
          <cell r="D34" t="str">
            <v xml:space="preserve"> Regular</v>
          </cell>
          <cell r="E34" t="str">
            <v xml:space="preserve"> Conventional</v>
          </cell>
          <cell r="F34" t="str">
            <v xml:space="preserve"> Fixed</v>
          </cell>
          <cell r="G34" t="str">
            <v xml:space="preserve"> Actual/Actual</v>
          </cell>
          <cell r="H34" t="str">
            <v>-</v>
          </cell>
        </row>
        <row r="35">
          <cell r="A35">
            <v>37</v>
          </cell>
          <cell r="B35" t="str">
            <v xml:space="preserve"> Fannie Mae</v>
          </cell>
          <cell r="C35" t="str">
            <v xml:space="preserve"> from Portfolio</v>
          </cell>
          <cell r="D35" t="str">
            <v xml:space="preserve"> Regular</v>
          </cell>
          <cell r="E35" t="str">
            <v xml:space="preserve"> Conventional</v>
          </cell>
          <cell r="F35" t="str">
            <v xml:space="preserve"> Fixed</v>
          </cell>
          <cell r="G35" t="str">
            <v xml:space="preserve"> Scheduled/Actual</v>
          </cell>
          <cell r="H35" t="str">
            <v>-</v>
          </cell>
        </row>
        <row r="36">
          <cell r="A36">
            <v>38</v>
          </cell>
          <cell r="B36" t="str">
            <v xml:space="preserve"> Fannie Mae</v>
          </cell>
          <cell r="C36" t="str">
            <v xml:space="preserve"> from Portfolio</v>
          </cell>
          <cell r="D36" t="str">
            <v xml:space="preserve"> Regular</v>
          </cell>
          <cell r="E36" t="str">
            <v xml:space="preserve"> Conventional</v>
          </cell>
          <cell r="F36" t="str">
            <v xml:space="preserve"> Fixed</v>
          </cell>
          <cell r="G36" t="str">
            <v xml:space="preserve"> Scheduled/Scheduled</v>
          </cell>
          <cell r="H36" t="str">
            <v>-</v>
          </cell>
        </row>
        <row r="37">
          <cell r="A37">
            <v>39</v>
          </cell>
          <cell r="B37" t="str">
            <v xml:space="preserve"> Ginnie Mae</v>
          </cell>
          <cell r="F37" t="str">
            <v xml:space="preserve"> Fixed</v>
          </cell>
          <cell r="H37" t="str">
            <v>-</v>
          </cell>
        </row>
        <row r="38">
          <cell r="A38">
            <v>40</v>
          </cell>
          <cell r="B38" t="str">
            <v xml:space="preserve"> Ginnie Mae</v>
          </cell>
          <cell r="C38" t="str">
            <v xml:space="preserve"> PHA</v>
          </cell>
          <cell r="E38" t="str">
            <v xml:space="preserve"> Conventional</v>
          </cell>
          <cell r="F38" t="str">
            <v xml:space="preserve"> Fixed</v>
          </cell>
          <cell r="H38" t="str">
            <v>-</v>
          </cell>
        </row>
        <row r="39">
          <cell r="A39">
            <v>41</v>
          </cell>
          <cell r="B39" t="str">
            <v xml:space="preserve"> Ginnie Mae</v>
          </cell>
          <cell r="E39" t="str">
            <v xml:space="preserve"> Government</v>
          </cell>
          <cell r="F39" t="str">
            <v xml:space="preserve"> Fixed</v>
          </cell>
          <cell r="H39" t="str">
            <v>-</v>
          </cell>
        </row>
        <row r="40">
          <cell r="A40">
            <v>42</v>
          </cell>
          <cell r="B40" t="str">
            <v xml:space="preserve"> Ginnie Mae</v>
          </cell>
          <cell r="E40" t="str">
            <v xml:space="preserve"> Conventional</v>
          </cell>
          <cell r="F40" t="str">
            <v xml:space="preserve"> Fixed</v>
          </cell>
          <cell r="H40" t="str">
            <v>-</v>
          </cell>
        </row>
        <row r="41">
          <cell r="A41">
            <v>43</v>
          </cell>
          <cell r="B41" t="str">
            <v xml:space="preserve"> Ginnie Mae</v>
          </cell>
          <cell r="E41" t="str">
            <v xml:space="preserve"> Government</v>
          </cell>
          <cell r="F41" t="str">
            <v xml:space="preserve"> Fixed</v>
          </cell>
          <cell r="H41" t="str">
            <v>-</v>
          </cell>
        </row>
        <row r="42">
          <cell r="A42">
            <v>44</v>
          </cell>
          <cell r="B42" t="str">
            <v xml:space="preserve"> Ginnie Mae</v>
          </cell>
          <cell r="E42" t="str">
            <v xml:space="preserve"> Conventional</v>
          </cell>
          <cell r="F42" t="str">
            <v xml:space="preserve"> Fixed</v>
          </cell>
          <cell r="H42" t="str">
            <v>-</v>
          </cell>
        </row>
        <row r="43">
          <cell r="A43">
            <v>45</v>
          </cell>
          <cell r="B43" t="str">
            <v xml:space="preserve"> HUD</v>
          </cell>
          <cell r="F43" t="str">
            <v xml:space="preserve"> Fixed</v>
          </cell>
          <cell r="H43" t="str">
            <v>-</v>
          </cell>
        </row>
        <row r="44">
          <cell r="A44">
            <v>46</v>
          </cell>
          <cell r="B44" t="str">
            <v xml:space="preserve"> Fannie Mae</v>
          </cell>
          <cell r="C44" t="str">
            <v xml:space="preserve"> Swap</v>
          </cell>
          <cell r="D44" t="str">
            <v xml:space="preserve"> Special</v>
          </cell>
          <cell r="E44" t="str">
            <v xml:space="preserve"> Conventional</v>
          </cell>
          <cell r="F44" t="str">
            <v xml:space="preserve"> ARM</v>
          </cell>
          <cell r="H44" t="str">
            <v>-</v>
          </cell>
        </row>
        <row r="45">
          <cell r="A45">
            <v>47</v>
          </cell>
          <cell r="B45" t="str">
            <v xml:space="preserve"> Fannie Mae</v>
          </cell>
          <cell r="C45" t="str">
            <v xml:space="preserve"> from Portfolio</v>
          </cell>
          <cell r="D45" t="str">
            <v xml:space="preserve"> Special</v>
          </cell>
          <cell r="E45" t="str">
            <v xml:space="preserve"> Conventional</v>
          </cell>
          <cell r="F45" t="str">
            <v xml:space="preserve"> ARM</v>
          </cell>
          <cell r="H45" t="str">
            <v>-</v>
          </cell>
        </row>
        <row r="46">
          <cell r="A46">
            <v>48</v>
          </cell>
          <cell r="B46" t="str">
            <v xml:space="preserve"> Fannie Mae</v>
          </cell>
          <cell r="C46" t="str">
            <v xml:space="preserve"> from Portfolio</v>
          </cell>
          <cell r="D46" t="str">
            <v xml:space="preserve"> Special</v>
          </cell>
          <cell r="E46" t="str">
            <v xml:space="preserve"> Conventional</v>
          </cell>
          <cell r="F46" t="str">
            <v xml:space="preserve"> ARM</v>
          </cell>
          <cell r="H46" t="str">
            <v>-</v>
          </cell>
        </row>
        <row r="47">
          <cell r="A47">
            <v>49</v>
          </cell>
          <cell r="B47" t="str">
            <v xml:space="preserve"> Fannie Mae</v>
          </cell>
          <cell r="C47" t="str">
            <v xml:space="preserve"> from Portfolio</v>
          </cell>
          <cell r="D47" t="str">
            <v xml:space="preserve"> Special</v>
          </cell>
          <cell r="E47" t="str">
            <v xml:space="preserve"> Conventional</v>
          </cell>
          <cell r="F47" t="str">
            <v xml:space="preserve"> ARM</v>
          </cell>
          <cell r="H47" t="str">
            <v>-</v>
          </cell>
        </row>
        <row r="48">
          <cell r="A48">
            <v>50</v>
          </cell>
          <cell r="B48" t="str">
            <v xml:space="preserve"> Fannie Mae</v>
          </cell>
          <cell r="C48" t="str">
            <v xml:space="preserve"> Swap</v>
          </cell>
          <cell r="D48" t="str">
            <v xml:space="preserve"> Regular</v>
          </cell>
          <cell r="E48" t="str">
            <v xml:space="preserve"> Conventional</v>
          </cell>
          <cell r="F48" t="str">
            <v xml:space="preserve"> ARM</v>
          </cell>
          <cell r="H48" t="str">
            <v>-</v>
          </cell>
        </row>
        <row r="49">
          <cell r="A49">
            <v>51</v>
          </cell>
          <cell r="B49" t="str">
            <v xml:space="preserve"> Fannie Mae</v>
          </cell>
          <cell r="C49" t="str">
            <v xml:space="preserve"> from Portfolio</v>
          </cell>
          <cell r="D49" t="str">
            <v xml:space="preserve"> Regular</v>
          </cell>
          <cell r="E49" t="str">
            <v xml:space="preserve"> Conventional</v>
          </cell>
          <cell r="F49" t="str">
            <v xml:space="preserve"> ARM</v>
          </cell>
          <cell r="H49" t="str">
            <v>-</v>
          </cell>
        </row>
        <row r="50">
          <cell r="A50">
            <v>52</v>
          </cell>
          <cell r="B50" t="str">
            <v xml:space="preserve"> Fannie Mae</v>
          </cell>
          <cell r="C50" t="str">
            <v xml:space="preserve"> from Portfolio</v>
          </cell>
          <cell r="D50" t="str">
            <v xml:space="preserve"> Regular</v>
          </cell>
          <cell r="E50" t="str">
            <v xml:space="preserve"> Conventional</v>
          </cell>
          <cell r="F50" t="str">
            <v xml:space="preserve"> ARM</v>
          </cell>
          <cell r="H50" t="str">
            <v>-</v>
          </cell>
        </row>
        <row r="51">
          <cell r="A51">
            <v>53</v>
          </cell>
          <cell r="B51" t="str">
            <v xml:space="preserve"> Fannie Mae</v>
          </cell>
          <cell r="C51" t="str">
            <v xml:space="preserve"> from Portfolio</v>
          </cell>
          <cell r="D51" t="str">
            <v xml:space="preserve"> Regular</v>
          </cell>
          <cell r="E51" t="str">
            <v xml:space="preserve"> Conventional</v>
          </cell>
          <cell r="F51" t="str">
            <v xml:space="preserve"> ARM</v>
          </cell>
          <cell r="H51" t="str">
            <v>-</v>
          </cell>
        </row>
        <row r="52">
          <cell r="A52">
            <v>60</v>
          </cell>
          <cell r="B52" t="str">
            <v>Fannie Mae</v>
          </cell>
          <cell r="C52" t="str">
            <v>Single-family</v>
          </cell>
          <cell r="D52" t="str">
            <v>First</v>
          </cell>
          <cell r="E52" t="str">
            <v xml:space="preserve"> Government</v>
          </cell>
          <cell r="F52" t="str">
            <v xml:space="preserve"> Fixed</v>
          </cell>
          <cell r="G52" t="str">
            <v>DSI</v>
          </cell>
          <cell r="H52" t="str">
            <v>1100-11</v>
          </cell>
        </row>
        <row r="53">
          <cell r="A53">
            <v>61</v>
          </cell>
          <cell r="B53" t="str">
            <v>Fannie Mae</v>
          </cell>
          <cell r="C53" t="str">
            <v>Single-family</v>
          </cell>
          <cell r="D53" t="str">
            <v>First</v>
          </cell>
          <cell r="E53" t="str">
            <v xml:space="preserve"> Conventional</v>
          </cell>
          <cell r="F53" t="str">
            <v xml:space="preserve"> Fixed</v>
          </cell>
          <cell r="G53" t="str">
            <v>DSI</v>
          </cell>
          <cell r="H53" t="str">
            <v>1120-11</v>
          </cell>
        </row>
        <row r="54">
          <cell r="A54">
            <v>62</v>
          </cell>
          <cell r="B54" t="str">
            <v>Fannie Mae</v>
          </cell>
          <cell r="C54" t="str">
            <v>Single-family</v>
          </cell>
          <cell r="D54" t="str">
            <v>Second</v>
          </cell>
          <cell r="E54" t="str">
            <v xml:space="preserve"> Conventional</v>
          </cell>
          <cell r="F54" t="str">
            <v xml:space="preserve"> Fixed</v>
          </cell>
          <cell r="G54" t="str">
            <v xml:space="preserve"> Actual/Actual</v>
          </cell>
          <cell r="H54" t="str">
            <v>1156-01</v>
          </cell>
        </row>
        <row r="55">
          <cell r="A55">
            <v>63</v>
          </cell>
          <cell r="B55" t="str">
            <v>Fannie Mae</v>
          </cell>
          <cell r="C55" t="str">
            <v>Single-family</v>
          </cell>
          <cell r="D55" t="str">
            <v>First</v>
          </cell>
          <cell r="E55" t="str">
            <v xml:space="preserve"> Conventional</v>
          </cell>
          <cell r="F55" t="str">
            <v>FRC</v>
          </cell>
          <cell r="G55" t="str">
            <v xml:space="preserve"> Actual/Actual</v>
          </cell>
          <cell r="H55" t="str">
            <v>1140-04</v>
          </cell>
        </row>
        <row r="56">
          <cell r="A56">
            <v>64</v>
          </cell>
          <cell r="B56" t="str">
            <v>Fannie Mae</v>
          </cell>
          <cell r="C56" t="str">
            <v>Single-family</v>
          </cell>
          <cell r="D56" t="str">
            <v>First</v>
          </cell>
          <cell r="E56" t="str">
            <v xml:space="preserve"> Conventional</v>
          </cell>
          <cell r="F56" t="str">
            <v>FRC</v>
          </cell>
          <cell r="G56" t="str">
            <v xml:space="preserve"> Scheduled/Scheduled</v>
          </cell>
          <cell r="H56" t="str">
            <v>1140-04</v>
          </cell>
        </row>
      </sheetData>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CTIVE"/>
      <sheetName val="INPUTS &gt;&gt;"/>
      <sheetName val="TOC (1622-01)"/>
      <sheetName val="C01"/>
      <sheetName val="C02"/>
      <sheetName val="C03"/>
      <sheetName val="C04"/>
      <sheetName val="C05"/>
      <sheetName val="C06"/>
      <sheetName val="Loans with BTC at pd-end"/>
      <sheetName val="Distinct Listing"/>
      <sheetName val="Aradyne's update loan status"/>
      <sheetName val="2005 non-REO pop per Aradyne"/>
      <sheetName val="RECONCILIATIONS &gt;&gt;"/>
      <sheetName val="GL Reconciliation"/>
      <sheetName val="Population Analysis"/>
      <sheetName val="ANALYSIS &gt;&gt;"/>
      <sheetName val="Basis &amp; Non-Basis TC &gt;&gt;"/>
      <sheetName val="Basis &amp; Non-Basis Analysis"/>
      <sheetName val="Q105"/>
      <sheetName val="Q205"/>
      <sheetName val="Q305"/>
      <sheetName val="701 Loans"/>
      <sheetName val="2005 DIS"/>
      <sheetName val="2005 Non-DIS"/>
      <sheetName val="Q105 DIS"/>
      <sheetName val="Q405"/>
      <sheetName val="CO Evaluation of NonREOs &gt;&gt;"/>
      <sheetName val="CO Evaluation NonREO Analysis"/>
      <sheetName val="CO Evaluation NonREO TC"/>
      <sheetName val="NonREO TC Review"/>
      <sheetName val="1665023305"/>
      <sheetName val="1673946427"/>
      <sheetName val="1672832510"/>
      <sheetName val="1669380731"/>
      <sheetName val="1664609714"/>
      <sheetName val="1665831206"/>
      <sheetName val="RESTATEMENT PFR ADJ &gt;&gt;"/>
      <sheetName val="Q404 PFR Population"/>
      <sheetName val="Status of Q404 PFR at Q405"/>
      <sheetName val="OUTPUT &gt;&gt;"/>
      <sheetName val="Q205 (2)"/>
      <sheetName val="Q305 (2)"/>
      <sheetName val="Q405 (2)"/>
      <sheetName val="Q105(2)"/>
      <sheetName val="1.Basis &amp; Non-Basis Adjustm (2)"/>
      <sheetName val="1.Basis &amp; Non-Basis Adjustments"/>
      <sheetName val="1A.Restatement PFR Adj"/>
      <sheetName val="2.CO Non-REO Adjustments"/>
      <sheetName val="3A.Lockdown Reconciliation"/>
      <sheetName val="3B.PFR Rollforward"/>
      <sheetName val="3C.PFR Rollforward (Details)"/>
      <sheetName val="4.Severity Analysis"/>
      <sheetName val="5.Model Severity Table"/>
      <sheetName val="APPENDICES &gt;&gt;"/>
      <sheetName val="Appendix A - 69 Trans Codes All"/>
      <sheetName val="Appendix B - 20 Trans Codes PFR"/>
      <sheetName val="Appendix C - AccountCodes"/>
      <sheetName val="Appendix D - PY Loans CF"/>
      <sheetName val="acc breakout"/>
      <sheetName val="database_Table_9"/>
      <sheetName val="2005 PFR EUC 01.10.2006 FINAL"/>
      <sheetName val="Appendix A - AccountCod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row r="1">
          <cell r="A1" t="str">
            <v>Lookup</v>
          </cell>
          <cell r="B1" t="str">
            <v>Account_Code</v>
          </cell>
          <cell r="C1" t="str">
            <v>Account_Name</v>
          </cell>
          <cell r="D1" t="str">
            <v>Notes</v>
          </cell>
        </row>
        <row r="2">
          <cell r="A2" t="str">
            <v>0000-00</v>
          </cell>
          <cell r="B2" t="str">
            <v>000000</v>
          </cell>
          <cell r="C2" t="str">
            <v>Rejected Transaction</v>
          </cell>
          <cell r="D2" t="str">
            <v>From REO DB</v>
          </cell>
        </row>
        <row r="3">
          <cell r="A3" t="str">
            <v>1173-61</v>
          </cell>
          <cell r="B3" t="str">
            <v>117361</v>
          </cell>
          <cell r="C3" t="str">
            <v>Portfolio UPB</v>
          </cell>
          <cell r="D3" t="str">
            <v>From REO DB</v>
          </cell>
        </row>
        <row r="4">
          <cell r="A4" t="str">
            <v>1417-32</v>
          </cell>
          <cell r="B4" t="str">
            <v>141732</v>
          </cell>
          <cell r="C4" t="str">
            <v>Cash Clearing Acct- Blue Valley</v>
          </cell>
          <cell r="D4" t="str">
            <v>From REO DB</v>
          </cell>
        </row>
        <row r="5">
          <cell r="A5" t="str">
            <v>1622-01</v>
          </cell>
          <cell r="B5" t="str">
            <v>162201</v>
          </cell>
          <cell r="C5" t="str">
            <v>CMF Foreclosure Advance</v>
          </cell>
          <cell r="D5" t="str">
            <v>From REO DB</v>
          </cell>
        </row>
        <row r="6">
          <cell r="A6" t="str">
            <v>1731-11</v>
          </cell>
          <cell r="B6" t="str">
            <v>173111</v>
          </cell>
          <cell r="C6" t="str">
            <v>Claims-Gov't MF Cash</v>
          </cell>
          <cell r="D6" t="str">
            <v>From REO DB</v>
          </cell>
        </row>
        <row r="7">
          <cell r="A7" t="str">
            <v>1731-13</v>
          </cell>
          <cell r="B7" t="str">
            <v>173113</v>
          </cell>
          <cell r="C7" t="str">
            <v>Claims-Gov't MF FHA Debentures</v>
          </cell>
          <cell r="D7" t="str">
            <v>From REO DB</v>
          </cell>
        </row>
        <row r="8">
          <cell r="A8" t="str">
            <v>1732-31</v>
          </cell>
          <cell r="B8" t="str">
            <v>173231</v>
          </cell>
          <cell r="C8" t="str">
            <v>CMF Acquired Property</v>
          </cell>
          <cell r="D8" t="str">
            <v>From REO DB</v>
          </cell>
        </row>
        <row r="9">
          <cell r="A9" t="str">
            <v>1732-32</v>
          </cell>
          <cell r="B9" t="str">
            <v>173232</v>
          </cell>
          <cell r="C9" t="str">
            <v>DUS Loss Sharing Receivable</v>
          </cell>
          <cell r="D9" t="str">
            <v>From REO DB</v>
          </cell>
        </row>
        <row r="10">
          <cell r="A10" t="str">
            <v>1732-41</v>
          </cell>
          <cell r="B10" t="str">
            <v>173241</v>
          </cell>
          <cell r="C10" t="str">
            <v>CMF Acquired Property-Contra</v>
          </cell>
          <cell r="D10" t="str">
            <v>From REO DB</v>
          </cell>
        </row>
        <row r="11">
          <cell r="A11" t="str">
            <v>1733-10</v>
          </cell>
          <cell r="B11" t="str">
            <v>173310</v>
          </cell>
          <cell r="C11" t="str">
            <v>CMF Valuation</v>
          </cell>
          <cell r="D11" t="str">
            <v>From REO DB</v>
          </cell>
        </row>
        <row r="12">
          <cell r="A12" t="str">
            <v>1771-11</v>
          </cell>
          <cell r="B12" t="str">
            <v>177111</v>
          </cell>
          <cell r="C12" t="str">
            <v>Allowance--FHA Project Claims</v>
          </cell>
          <cell r="D12" t="str">
            <v>From REO DB</v>
          </cell>
        </row>
        <row r="13">
          <cell r="A13" t="str">
            <v>1772-21</v>
          </cell>
          <cell r="B13" t="str">
            <v>177221</v>
          </cell>
          <cell r="C13" t="str">
            <v>Multifamily Allowance For Loss</v>
          </cell>
          <cell r="D13" t="str">
            <v>From REO DB</v>
          </cell>
        </row>
        <row r="14">
          <cell r="A14" t="str">
            <v>2114-11</v>
          </cell>
          <cell r="B14" t="str">
            <v>211411</v>
          </cell>
          <cell r="C14" t="str">
            <v>Invest Agreements</v>
          </cell>
          <cell r="D14" t="str">
            <v>From REO DB</v>
          </cell>
        </row>
        <row r="15">
          <cell r="A15" t="str">
            <v>2335-11</v>
          </cell>
          <cell r="B15" t="str">
            <v>233511</v>
          </cell>
          <cell r="C15" t="str">
            <v>Accounts Payable - Mortgage Escrows</v>
          </cell>
          <cell r="D15" t="str">
            <v>From REO DB</v>
          </cell>
        </row>
        <row r="16">
          <cell r="A16" t="str">
            <v>2530-81</v>
          </cell>
          <cell r="B16" t="str">
            <v>253081</v>
          </cell>
          <cell r="C16" t="str">
            <v>Due Investor CE/REO</v>
          </cell>
          <cell r="D16" t="str">
            <v>From REO DB</v>
          </cell>
        </row>
        <row r="17">
          <cell r="A17" t="str">
            <v>2605-11</v>
          </cell>
          <cell r="B17" t="str">
            <v>260511</v>
          </cell>
          <cell r="C17" t="str">
            <v>MBS Chargeoffs</v>
          </cell>
          <cell r="D17" t="str">
            <v>From REO DB</v>
          </cell>
        </row>
        <row r="18">
          <cell r="A18" t="str">
            <v>2606-11</v>
          </cell>
          <cell r="B18" t="str">
            <v>260611</v>
          </cell>
          <cell r="C18" t="str">
            <v>Credit Enhancement Chareoffs</v>
          </cell>
          <cell r="D18" t="str">
            <v>From REO DB</v>
          </cell>
        </row>
        <row r="19">
          <cell r="A19" t="str">
            <v>4173-51</v>
          </cell>
          <cell r="B19" t="str">
            <v>417351</v>
          </cell>
          <cell r="C19" t="str">
            <v>Interest Inocme</v>
          </cell>
          <cell r="D19" t="str">
            <v>From REO DB</v>
          </cell>
        </row>
        <row r="20">
          <cell r="A20" t="str">
            <v>6100-50</v>
          </cell>
          <cell r="B20" t="str">
            <v>610050</v>
          </cell>
          <cell r="C20" t="str">
            <v>CMF Foreclosure Expense</v>
          </cell>
          <cell r="D20" t="str">
            <v>From REO DB</v>
          </cell>
        </row>
        <row r="21">
          <cell r="A21" t="str">
            <v>6121-32</v>
          </cell>
          <cell r="B21" t="str">
            <v>612132</v>
          </cell>
          <cell r="C21" t="str">
            <v>Mortgage Related Legal Fees</v>
          </cell>
          <cell r="D21" t="str">
            <v>From REO DB</v>
          </cell>
        </row>
        <row r="22">
          <cell r="A22" t="str">
            <v>7476-69</v>
          </cell>
          <cell r="B22" t="str">
            <v>747669</v>
          </cell>
          <cell r="C22" t="str">
            <v>Miscellaneous Income</v>
          </cell>
          <cell r="D22" t="str">
            <v>From REO DB</v>
          </cell>
        </row>
        <row r="23">
          <cell r="A23" t="str">
            <v>9999-99</v>
          </cell>
          <cell r="B23" t="str">
            <v>999999</v>
          </cell>
          <cell r="C23" t="str">
            <v>REO Insurance Premium</v>
          </cell>
          <cell r="D23" t="str">
            <v>From REO DB</v>
          </cell>
        </row>
        <row r="24">
          <cell r="A24" t="str">
            <v>1629-60</v>
          </cell>
          <cell r="B24">
            <v>162960</v>
          </cell>
          <cell r="C24" t="str">
            <v>Shortage/Surplus</v>
          </cell>
          <cell r="D24" t="str">
            <v>From Frank Acheampong</v>
          </cell>
        </row>
        <row r="25">
          <cell r="A25" t="str">
            <v>Other</v>
          </cell>
          <cell r="B25" t="str">
            <v>Other</v>
          </cell>
          <cell r="C25" t="str">
            <v>Other</v>
          </cell>
          <cell r="D25" t="str">
            <v>TBD</v>
          </cell>
        </row>
        <row r="26">
          <cell r="A26" t="str">
            <v>1173-53</v>
          </cell>
          <cell r="B26" t="str">
            <v>1173-53</v>
          </cell>
          <cell r="C26" t="str">
            <v>Unliquidated UPB</v>
          </cell>
          <cell r="D26" t="str">
            <v>From Aradyne</v>
          </cell>
        </row>
        <row r="27">
          <cell r="A27" t="str">
            <v>4177-01</v>
          </cell>
          <cell r="B27" t="str">
            <v>4177-01</v>
          </cell>
          <cell r="C27" t="str">
            <v>Interest Income</v>
          </cell>
          <cell r="D27" t="str">
            <v>From Aradyne</v>
          </cell>
        </row>
        <row r="28">
          <cell r="A28" t="str">
            <v>1533-91</v>
          </cell>
          <cell r="B28" t="str">
            <v>1533-91</v>
          </cell>
          <cell r="C28" t="str">
            <v>Stop Interest</v>
          </cell>
          <cell r="D28" t="str">
            <v>From Aradyne</v>
          </cell>
        </row>
      </sheetData>
      <sheetData sheetId="58"/>
      <sheetData sheetId="59" refreshError="1"/>
      <sheetData sheetId="60" refreshError="1"/>
      <sheetData sheetId="61" refreshError="1"/>
      <sheetData sheetId="6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_RS_GL"/>
      <sheetName val="Schedule_IV_Rollforward"/>
      <sheetName val="Schedule_IV.A"/>
      <sheetName val="Schedule_IV.B"/>
      <sheetName val="Schedule_IV.C"/>
      <sheetName val="Schedule_IV.D"/>
      <sheetName val="Schedule_IV.E"/>
      <sheetName val="Pivot_Annual"/>
      <sheetName val="Pivot_Quarter"/>
      <sheetName val="Pivot_Schedule_B"/>
      <sheetName val="Database"/>
      <sheetName val="Cash_RB_RF"/>
      <sheetName val="Pivot_D"/>
      <sheetName val="Pivot_interface"/>
      <sheetName val="SL_Classification"/>
      <sheetName val="Pivot_WS"/>
      <sheetName val="Old_SL_2001"/>
      <sheetName val="New_SL_2001"/>
      <sheetName val="Pivot_1692_RF"/>
      <sheetName val="Pivot_169210"/>
      <sheetName val="RF_169210"/>
      <sheetName val="DB_169210"/>
      <sheetName val="RS_GL_Bal_at_Trans"/>
      <sheetName val="GL_BALANCES"/>
      <sheetName val="GL_Table"/>
      <sheetName val="FR_Table"/>
      <sheetName val="Category_Table"/>
      <sheetName val="GL_Beg_Bal"/>
      <sheetName val="RS_iStar_12_2001"/>
      <sheetName val="RS_iStar_12_2004"/>
      <sheetName val="Appendix C - AccountCodes"/>
      <sheetName val="acc breako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Log"/>
      <sheetName val="Matrix"/>
      <sheetName val="Expanded Matrix"/>
      <sheetName val="CFLW_ACVY_CD"/>
      <sheetName val="GL_ACCT_NO"/>
      <sheetName val="JRNL_IDTN_CD"/>
      <sheetName val="GL_ACCT_ADJM_REF"/>
      <sheetName val="SECU_TYP_CD"/>
      <sheetName val="DATA_SRC_NME"/>
      <sheetName val="ACTG_CLSFN_DESC"/>
      <sheetName val="ACCT_RULE_ACVY_DESC"/>
      <sheetName val="ACTG_PRCS_REF_NO"/>
      <sheetName val="SECU_DB_CR_IND"/>
      <sheetName val="MBS_GOVT_CONVL_IND"/>
      <sheetName val="SECU_SF_MF_CD"/>
      <sheetName val="SECU_ADJB_IND"/>
      <sheetName val="CLS_FLTR_IND"/>
      <sheetName val="ACTG_EVNT_TYP_DESC"/>
      <sheetName val="ACTG_STMT_TYP_IND"/>
      <sheetName val="acct-M's mapping"/>
      <sheetName val="Database"/>
      <sheetName val="Pivot_Annual"/>
      <sheetName val="Pivot_Quarter"/>
      <sheetName val="Combine Tax Only"/>
    </sheetNames>
    <sheetDataSet>
      <sheetData sheetId="0" refreshError="1"/>
      <sheetData sheetId="1" refreshError="1"/>
      <sheetData sheetId="2" refreshError="1"/>
      <sheetData sheetId="3" refreshError="1">
        <row r="2">
          <cell r="A2" t="str">
            <v>-</v>
          </cell>
        </row>
        <row r="3">
          <cell r="A3" t="str">
            <v>102-101</v>
          </cell>
        </row>
        <row r="4">
          <cell r="A4" t="str">
            <v>102-15</v>
          </cell>
        </row>
        <row r="5">
          <cell r="A5" t="str">
            <v>102-18</v>
          </cell>
        </row>
        <row r="6">
          <cell r="A6" t="str">
            <v>102-25</v>
          </cell>
        </row>
        <row r="7">
          <cell r="A7" t="str">
            <v>102-65</v>
          </cell>
        </row>
        <row r="8">
          <cell r="A8" t="str">
            <v>107-15</v>
          </cell>
        </row>
        <row r="9">
          <cell r="A9" t="str">
            <v>107-25</v>
          </cell>
        </row>
        <row r="10">
          <cell r="A10" t="str">
            <v>107-63</v>
          </cell>
        </row>
        <row r="11">
          <cell r="A11" t="str">
            <v>107-83</v>
          </cell>
        </row>
        <row r="12">
          <cell r="A12" t="str">
            <v>202-14</v>
          </cell>
        </row>
        <row r="13">
          <cell r="A13" t="str">
            <v>202-17</v>
          </cell>
        </row>
        <row r="14">
          <cell r="A14" t="str">
            <v>202-25</v>
          </cell>
        </row>
        <row r="15">
          <cell r="A15" t="str">
            <v>202-30</v>
          </cell>
        </row>
        <row r="16">
          <cell r="A16" t="str">
            <v>202-43</v>
          </cell>
        </row>
        <row r="17">
          <cell r="A17" t="str">
            <v>202-81</v>
          </cell>
        </row>
        <row r="18">
          <cell r="A18" t="str">
            <v>202-92</v>
          </cell>
        </row>
        <row r="19">
          <cell r="A19" t="str">
            <v>213-101</v>
          </cell>
        </row>
        <row r="20">
          <cell r="A20" t="str">
            <v>213-14</v>
          </cell>
        </row>
        <row r="21">
          <cell r="A21" t="str">
            <v>213-25</v>
          </cell>
        </row>
        <row r="22">
          <cell r="A22" t="str">
            <v>213-51</v>
          </cell>
        </row>
        <row r="23">
          <cell r="A23" t="str">
            <v>213-81</v>
          </cell>
        </row>
        <row r="24">
          <cell r="A24" t="str">
            <v>213-83</v>
          </cell>
        </row>
        <row r="25">
          <cell r="A25" t="str">
            <v>213-85</v>
          </cell>
        </row>
        <row r="26">
          <cell r="A26" t="str">
            <v>213-92</v>
          </cell>
        </row>
        <row r="27">
          <cell r="A27" t="str">
            <v>303-101</v>
          </cell>
        </row>
        <row r="28">
          <cell r="A28" t="str">
            <v>303-14</v>
          </cell>
        </row>
        <row r="29">
          <cell r="A29" t="str">
            <v>303-17</v>
          </cell>
        </row>
        <row r="30">
          <cell r="A30" t="str">
            <v>303-25</v>
          </cell>
        </row>
        <row r="31">
          <cell r="A31" t="str">
            <v>303-34</v>
          </cell>
        </row>
        <row r="32">
          <cell r="A32" t="str">
            <v>303-49</v>
          </cell>
        </row>
        <row r="33">
          <cell r="A33" t="str">
            <v>303-92</v>
          </cell>
        </row>
        <row r="34">
          <cell r="A34" t="str">
            <v>312-101</v>
          </cell>
        </row>
        <row r="35">
          <cell r="A35" t="str">
            <v>312-103</v>
          </cell>
        </row>
        <row r="36">
          <cell r="A36" t="str">
            <v>312-14</v>
          </cell>
        </row>
        <row r="37">
          <cell r="A37" t="str">
            <v>312-17</v>
          </cell>
        </row>
        <row r="38">
          <cell r="A38" t="str">
            <v>312-25</v>
          </cell>
        </row>
        <row r="39">
          <cell r="A39" t="str">
            <v>312-48</v>
          </cell>
        </row>
        <row r="40">
          <cell r="A40" t="str">
            <v>312-49</v>
          </cell>
        </row>
        <row r="41">
          <cell r="A41" t="str">
            <v>312-81</v>
          </cell>
        </row>
        <row r="42">
          <cell r="A42" t="str">
            <v>312-92</v>
          </cell>
        </row>
        <row r="43">
          <cell r="A43" t="str">
            <v>422-101</v>
          </cell>
        </row>
        <row r="44">
          <cell r="A44" t="str">
            <v>422-15</v>
          </cell>
        </row>
        <row r="45">
          <cell r="A45" t="str">
            <v>422-25</v>
          </cell>
        </row>
        <row r="46">
          <cell r="A46" t="str">
            <v>422-43</v>
          </cell>
        </row>
        <row r="47">
          <cell r="A47" t="str">
            <v>422-85</v>
          </cell>
        </row>
        <row r="48">
          <cell r="A48" t="str">
            <v>506-43</v>
          </cell>
        </row>
        <row r="49">
          <cell r="A49" t="str">
            <v>506-44</v>
          </cell>
        </row>
        <row r="50">
          <cell r="A50" t="str">
            <v>530-85</v>
          </cell>
        </row>
        <row r="51">
          <cell r="A51" t="str">
            <v>610-43</v>
          </cell>
        </row>
        <row r="52">
          <cell r="A52" t="str">
            <v>610-44</v>
          </cell>
        </row>
        <row r="53">
          <cell r="A53" t="str">
            <v>722-103</v>
          </cell>
        </row>
        <row r="54">
          <cell r="A54" t="str">
            <v>N/A - NI</v>
          </cell>
        </row>
        <row r="55">
          <cell r="A55" t="str">
            <v>N/A - Tax</v>
          </cell>
        </row>
      </sheetData>
      <sheetData sheetId="4" refreshError="1">
        <row r="2">
          <cell r="A2" t="str">
            <v>111011</v>
          </cell>
        </row>
        <row r="3">
          <cell r="A3" t="str">
            <v>111012</v>
          </cell>
        </row>
        <row r="4">
          <cell r="A4" t="str">
            <v>111014</v>
          </cell>
        </row>
        <row r="5">
          <cell r="A5" t="str">
            <v>111016</v>
          </cell>
        </row>
        <row r="6">
          <cell r="A6" t="str">
            <v>111018</v>
          </cell>
        </row>
        <row r="7">
          <cell r="A7" t="str">
            <v>111019</v>
          </cell>
        </row>
        <row r="8">
          <cell r="A8" t="str">
            <v>111025</v>
          </cell>
        </row>
        <row r="9">
          <cell r="A9" t="str">
            <v>111027</v>
          </cell>
        </row>
        <row r="10">
          <cell r="A10" t="str">
            <v>111302</v>
          </cell>
        </row>
        <row r="11">
          <cell r="A11" t="str">
            <v>111303</v>
          </cell>
        </row>
        <row r="12">
          <cell r="A12" t="str">
            <v>111304</v>
          </cell>
        </row>
        <row r="13">
          <cell r="A13" t="str">
            <v>111503</v>
          </cell>
        </row>
        <row r="14">
          <cell r="A14" t="str">
            <v>111505</v>
          </cell>
        </row>
        <row r="15">
          <cell r="A15" t="str">
            <v>111507</v>
          </cell>
        </row>
        <row r="16">
          <cell r="A16" t="str">
            <v>113135</v>
          </cell>
        </row>
        <row r="17">
          <cell r="A17" t="str">
            <v>116011</v>
          </cell>
        </row>
        <row r="18">
          <cell r="A18" t="str">
            <v>116015</v>
          </cell>
        </row>
        <row r="19">
          <cell r="A19" t="str">
            <v>116017</v>
          </cell>
        </row>
        <row r="20">
          <cell r="A20" t="str">
            <v>116023</v>
          </cell>
        </row>
        <row r="21">
          <cell r="A21" t="str">
            <v>116025</v>
          </cell>
        </row>
        <row r="22">
          <cell r="A22" t="str">
            <v>116027</v>
          </cell>
        </row>
        <row r="23">
          <cell r="A23" t="str">
            <v>117329</v>
          </cell>
        </row>
        <row r="24">
          <cell r="A24" t="str">
            <v>118303</v>
          </cell>
        </row>
        <row r="25">
          <cell r="A25" t="str">
            <v>118305</v>
          </cell>
        </row>
        <row r="26">
          <cell r="A26" t="str">
            <v>118307</v>
          </cell>
        </row>
        <row r="27">
          <cell r="A27" t="str">
            <v>118503</v>
          </cell>
        </row>
        <row r="28">
          <cell r="A28" t="str">
            <v>118505</v>
          </cell>
        </row>
        <row r="29">
          <cell r="A29" t="str">
            <v>118507</v>
          </cell>
        </row>
        <row r="30">
          <cell r="A30" t="str">
            <v>121612</v>
          </cell>
        </row>
        <row r="31">
          <cell r="A31" t="str">
            <v>121614</v>
          </cell>
        </row>
        <row r="32">
          <cell r="A32" t="str">
            <v>121630</v>
          </cell>
        </row>
        <row r="33">
          <cell r="A33" t="str">
            <v>121632</v>
          </cell>
        </row>
        <row r="34">
          <cell r="A34" t="str">
            <v>138340</v>
          </cell>
        </row>
        <row r="35">
          <cell r="A35" t="str">
            <v>138346</v>
          </cell>
        </row>
        <row r="36">
          <cell r="A36" t="str">
            <v>138347</v>
          </cell>
        </row>
        <row r="37">
          <cell r="A37" t="str">
            <v>138348</v>
          </cell>
        </row>
        <row r="38">
          <cell r="A38" t="str">
            <v>138349</v>
          </cell>
        </row>
        <row r="39">
          <cell r="A39" t="str">
            <v>138350</v>
          </cell>
        </row>
        <row r="40">
          <cell r="A40" t="str">
            <v>138386</v>
          </cell>
        </row>
        <row r="41">
          <cell r="A41" t="str">
            <v>138387</v>
          </cell>
        </row>
        <row r="42">
          <cell r="A42" t="str">
            <v>138388</v>
          </cell>
        </row>
        <row r="43">
          <cell r="A43" t="str">
            <v>138390</v>
          </cell>
        </row>
        <row r="44">
          <cell r="A44" t="str">
            <v>138397</v>
          </cell>
        </row>
        <row r="45">
          <cell r="A45" t="str">
            <v>138398</v>
          </cell>
        </row>
        <row r="46">
          <cell r="A46" t="str">
            <v>138399</v>
          </cell>
        </row>
        <row r="47">
          <cell r="A47" t="str">
            <v>138543</v>
          </cell>
        </row>
        <row r="48">
          <cell r="A48" t="str">
            <v>138544</v>
          </cell>
        </row>
        <row r="49">
          <cell r="A49" t="str">
            <v>138546</v>
          </cell>
        </row>
        <row r="50">
          <cell r="A50" t="str">
            <v>138547</v>
          </cell>
        </row>
        <row r="51">
          <cell r="A51" t="str">
            <v>138548</v>
          </cell>
        </row>
        <row r="52">
          <cell r="A52" t="str">
            <v>138549</v>
          </cell>
        </row>
        <row r="53">
          <cell r="A53" t="str">
            <v>138593</v>
          </cell>
        </row>
        <row r="54">
          <cell r="A54" t="str">
            <v>138594</v>
          </cell>
        </row>
        <row r="55">
          <cell r="A55" t="str">
            <v>138596</v>
          </cell>
        </row>
        <row r="56">
          <cell r="A56" t="str">
            <v>138597</v>
          </cell>
        </row>
        <row r="57">
          <cell r="A57" t="str">
            <v>138598</v>
          </cell>
        </row>
        <row r="58">
          <cell r="A58" t="str">
            <v>138599</v>
          </cell>
        </row>
        <row r="59">
          <cell r="A59" t="str">
            <v>151305</v>
          </cell>
        </row>
        <row r="60">
          <cell r="A60" t="str">
            <v>168949</v>
          </cell>
        </row>
        <row r="61">
          <cell r="A61" t="str">
            <v>168950</v>
          </cell>
        </row>
        <row r="62">
          <cell r="A62" t="str">
            <v>168952</v>
          </cell>
        </row>
        <row r="63">
          <cell r="A63" t="str">
            <v>168953</v>
          </cell>
        </row>
        <row r="64">
          <cell r="A64" t="str">
            <v>168972</v>
          </cell>
        </row>
        <row r="65">
          <cell r="A65" t="str">
            <v>168973</v>
          </cell>
        </row>
        <row r="66">
          <cell r="A66" t="str">
            <v>168981</v>
          </cell>
        </row>
        <row r="67">
          <cell r="A67" t="str">
            <v>168982</v>
          </cell>
        </row>
        <row r="68">
          <cell r="A68" t="str">
            <v>168985</v>
          </cell>
        </row>
        <row r="69">
          <cell r="A69" t="str">
            <v>168988</v>
          </cell>
        </row>
        <row r="70">
          <cell r="A70" t="str">
            <v>168991</v>
          </cell>
        </row>
        <row r="71">
          <cell r="A71" t="str">
            <v>168992</v>
          </cell>
        </row>
        <row r="72">
          <cell r="A72" t="str">
            <v>168995</v>
          </cell>
        </row>
        <row r="73">
          <cell r="A73" t="str">
            <v>175222</v>
          </cell>
        </row>
        <row r="74">
          <cell r="A74" t="str">
            <v>211501</v>
          </cell>
        </row>
        <row r="75">
          <cell r="A75" t="str">
            <v>211503</v>
          </cell>
        </row>
        <row r="76">
          <cell r="A76" t="str">
            <v>211507</v>
          </cell>
        </row>
        <row r="77">
          <cell r="A77" t="str">
            <v>211511</v>
          </cell>
        </row>
        <row r="78">
          <cell r="A78" t="str">
            <v>223003</v>
          </cell>
        </row>
        <row r="79">
          <cell r="A79" t="str">
            <v>223025</v>
          </cell>
        </row>
        <row r="80">
          <cell r="A80" t="str">
            <v>223030</v>
          </cell>
        </row>
        <row r="81">
          <cell r="A81" t="str">
            <v>223035</v>
          </cell>
        </row>
        <row r="82">
          <cell r="A82" t="str">
            <v>245001</v>
          </cell>
        </row>
        <row r="83">
          <cell r="A83" t="str">
            <v>290529</v>
          </cell>
        </row>
        <row r="84">
          <cell r="A84" t="str">
            <v>290530</v>
          </cell>
        </row>
        <row r="85">
          <cell r="A85" t="str">
            <v>318305</v>
          </cell>
        </row>
        <row r="86">
          <cell r="A86" t="str">
            <v>330103</v>
          </cell>
        </row>
        <row r="87">
          <cell r="A87" t="str">
            <v>411303</v>
          </cell>
        </row>
        <row r="88">
          <cell r="A88" t="str">
            <v>411305</v>
          </cell>
        </row>
        <row r="89">
          <cell r="A89" t="str">
            <v>411306</v>
          </cell>
        </row>
        <row r="90">
          <cell r="A90" t="str">
            <v>420362</v>
          </cell>
        </row>
        <row r="91">
          <cell r="A91" t="str">
            <v>420363</v>
          </cell>
        </row>
        <row r="92">
          <cell r="A92" t="str">
            <v>420415</v>
          </cell>
        </row>
        <row r="93">
          <cell r="A93" t="str">
            <v>420445</v>
          </cell>
        </row>
        <row r="94">
          <cell r="A94" t="str">
            <v>428345</v>
          </cell>
        </row>
        <row r="95">
          <cell r="A95" t="str">
            <v>428395</v>
          </cell>
        </row>
        <row r="96">
          <cell r="A96" t="str">
            <v>428396</v>
          </cell>
        </row>
        <row r="97">
          <cell r="A97" t="str">
            <v>428595</v>
          </cell>
        </row>
        <row r="98">
          <cell r="A98" t="str">
            <v>529150</v>
          </cell>
        </row>
        <row r="99">
          <cell r="A99" t="str">
            <v>529151</v>
          </cell>
        </row>
        <row r="100">
          <cell r="A100" t="str">
            <v>529152</v>
          </cell>
        </row>
        <row r="101">
          <cell r="A101" t="str">
            <v>641312</v>
          </cell>
        </row>
        <row r="102">
          <cell r="A102" t="str">
            <v>717111</v>
          </cell>
        </row>
        <row r="103">
          <cell r="A103" t="str">
            <v>718505</v>
          </cell>
        </row>
        <row r="104">
          <cell r="A104" t="str">
            <v>721118</v>
          </cell>
        </row>
        <row r="105">
          <cell r="A105" t="str">
            <v>721121</v>
          </cell>
        </row>
        <row r="106">
          <cell r="A106" t="str">
            <v>721125</v>
          </cell>
        </row>
        <row r="107">
          <cell r="A107" t="str">
            <v>721127</v>
          </cell>
        </row>
        <row r="108">
          <cell r="A108" t="str">
            <v>722304</v>
          </cell>
        </row>
        <row r="109">
          <cell r="A109" t="str">
            <v>732100</v>
          </cell>
        </row>
        <row r="110">
          <cell r="A110" t="str">
            <v>732102</v>
          </cell>
        </row>
        <row r="111">
          <cell r="A111" t="str">
            <v>747454</v>
          </cell>
        </row>
        <row r="112">
          <cell r="A112" t="str">
            <v>748028</v>
          </cell>
        </row>
        <row r="113">
          <cell r="A113" t="str">
            <v>999999</v>
          </cell>
        </row>
      </sheetData>
      <sheetData sheetId="5" refreshError="1">
        <row r="2">
          <cell r="A2" t="str">
            <v>-</v>
          </cell>
        </row>
        <row r="3">
          <cell r="A3" t="str">
            <v>RS49128</v>
          </cell>
        </row>
        <row r="4">
          <cell r="A4" t="str">
            <v>RS49130</v>
          </cell>
        </row>
        <row r="5">
          <cell r="A5" t="str">
            <v>RS49132</v>
          </cell>
        </row>
        <row r="6">
          <cell r="A6" t="str">
            <v>RS49135</v>
          </cell>
        </row>
        <row r="7">
          <cell r="A7" t="str">
            <v>RS49136</v>
          </cell>
        </row>
        <row r="8">
          <cell r="A8" t="str">
            <v>RS49168</v>
          </cell>
        </row>
        <row r="9">
          <cell r="A9" t="str">
            <v>RS49169</v>
          </cell>
        </row>
        <row r="10">
          <cell r="A10" t="str">
            <v>RS49170</v>
          </cell>
        </row>
        <row r="11">
          <cell r="A11" t="str">
            <v>RS49701</v>
          </cell>
        </row>
        <row r="12">
          <cell r="A12" t="str">
            <v>RS49702</v>
          </cell>
        </row>
        <row r="13">
          <cell r="A13" t="str">
            <v>RS49703</v>
          </cell>
        </row>
        <row r="14">
          <cell r="A14" t="str">
            <v>RS49705</v>
          </cell>
        </row>
        <row r="15">
          <cell r="A15" t="str">
            <v>RS49706</v>
          </cell>
        </row>
        <row r="16">
          <cell r="A16" t="str">
            <v>RS49720</v>
          </cell>
        </row>
        <row r="17">
          <cell r="A17" t="str">
            <v>RS49722</v>
          </cell>
        </row>
        <row r="18">
          <cell r="A18" t="str">
            <v>RS49725</v>
          </cell>
        </row>
        <row r="19">
          <cell r="A19" t="str">
            <v>RS49727</v>
          </cell>
        </row>
        <row r="20">
          <cell r="A20" t="str">
            <v>RS49728</v>
          </cell>
        </row>
        <row r="21">
          <cell r="A21" t="str">
            <v>RS49729</v>
          </cell>
        </row>
        <row r="22">
          <cell r="A22" t="str">
            <v>RS49731</v>
          </cell>
        </row>
        <row r="23">
          <cell r="A23" t="str">
            <v>RS49737</v>
          </cell>
        </row>
        <row r="24">
          <cell r="A24" t="str">
            <v>RS49739</v>
          </cell>
        </row>
        <row r="25">
          <cell r="A25" t="str">
            <v>RS49742</v>
          </cell>
        </row>
        <row r="26">
          <cell r="A26" t="str">
            <v>RS49747</v>
          </cell>
        </row>
      </sheetData>
      <sheetData sheetId="6" refreshError="1"/>
      <sheetData sheetId="7" refreshError="1">
        <row r="2">
          <cell r="A2" t="str">
            <v>1</v>
          </cell>
        </row>
        <row r="3">
          <cell r="A3" t="str">
            <v>2</v>
          </cell>
        </row>
        <row r="4">
          <cell r="A4" t="str">
            <v>3</v>
          </cell>
        </row>
        <row r="5">
          <cell r="A5" t="str">
            <v>4</v>
          </cell>
        </row>
        <row r="6">
          <cell r="A6" t="str">
            <v>5</v>
          </cell>
        </row>
        <row r="7">
          <cell r="A7" t="str">
            <v>6</v>
          </cell>
        </row>
        <row r="8">
          <cell r="A8" t="str">
            <v>9</v>
          </cell>
        </row>
        <row r="9">
          <cell r="A9" t="str">
            <v>1-3</v>
          </cell>
        </row>
        <row r="10">
          <cell r="A10" t="str">
            <v>4-6</v>
          </cell>
        </row>
        <row r="11">
          <cell r="A11" t="str">
            <v>1-4</v>
          </cell>
        </row>
        <row r="12">
          <cell r="A12" t="str">
            <v>1-6</v>
          </cell>
        </row>
        <row r="13">
          <cell r="A13" t="str">
            <v>1,2,4,&amp;6</v>
          </cell>
        </row>
        <row r="14">
          <cell r="A14" t="str">
            <v>1-5</v>
          </cell>
        </row>
        <row r="15">
          <cell r="A15" t="str">
            <v>5-6</v>
          </cell>
        </row>
        <row r="16">
          <cell r="A16" t="str">
            <v>1,6</v>
          </cell>
        </row>
        <row r="17">
          <cell r="A17" t="str">
            <v>1-6,9</v>
          </cell>
        </row>
        <row r="18">
          <cell r="A18" t="str">
            <v>1-3,5-6</v>
          </cell>
        </row>
      </sheetData>
      <sheetData sheetId="8" refreshError="1"/>
      <sheetData sheetId="9" refreshError="1">
        <row r="2">
          <cell r="A2" t="str">
            <v>2</v>
          </cell>
        </row>
        <row r="3">
          <cell r="A3" t="str">
            <v>3</v>
          </cell>
        </row>
        <row r="4">
          <cell r="A4" t="str">
            <v>4</v>
          </cell>
        </row>
        <row r="5">
          <cell r="A5" t="str">
            <v>5</v>
          </cell>
        </row>
        <row r="6">
          <cell r="A6" t="str">
            <v>6</v>
          </cell>
        </row>
        <row r="7">
          <cell r="A7" t="str">
            <v>2-4</v>
          </cell>
        </row>
        <row r="8">
          <cell r="A8" t="str">
            <v>5-6</v>
          </cell>
        </row>
        <row r="9">
          <cell r="A9" t="str">
            <v>2-3</v>
          </cell>
        </row>
        <row r="10">
          <cell r="A10" t="str">
            <v>1-4</v>
          </cell>
        </row>
        <row r="11">
          <cell r="A11" t="str">
            <v>2-6</v>
          </cell>
        </row>
        <row r="12">
          <cell r="A12" t="str">
            <v>4-6</v>
          </cell>
        </row>
        <row r="13">
          <cell r="A13" t="str">
            <v>1-6</v>
          </cell>
        </row>
        <row r="14">
          <cell r="A14" t="str">
            <v>1-6,9</v>
          </cell>
        </row>
        <row r="15">
          <cell r="A15" t="str">
            <v>2-3,5-6</v>
          </cell>
        </row>
      </sheetData>
      <sheetData sheetId="10" refreshError="1"/>
      <sheetData sheetId="11" refreshError="1">
        <row r="2">
          <cell r="A2" t="str">
            <v>1.1.11</v>
          </cell>
        </row>
        <row r="3">
          <cell r="A3" t="str">
            <v>1.1.13</v>
          </cell>
        </row>
        <row r="4">
          <cell r="A4" t="str">
            <v>1.1.22</v>
          </cell>
        </row>
        <row r="5">
          <cell r="A5" t="str">
            <v>1.1.3.1</v>
          </cell>
        </row>
        <row r="6">
          <cell r="A6" t="str">
            <v>1.1.3.2.1</v>
          </cell>
        </row>
        <row r="7">
          <cell r="A7" t="str">
            <v>1.1.3.2.2</v>
          </cell>
        </row>
        <row r="8">
          <cell r="A8" t="str">
            <v>1.1.5</v>
          </cell>
        </row>
        <row r="9">
          <cell r="A9" t="str">
            <v>1.1.7</v>
          </cell>
        </row>
        <row r="10">
          <cell r="A10" t="str">
            <v>1.2.12</v>
          </cell>
        </row>
        <row r="11">
          <cell r="A11" t="str">
            <v>1.2.12R</v>
          </cell>
        </row>
        <row r="12">
          <cell r="A12" t="str">
            <v>1.2.17</v>
          </cell>
        </row>
        <row r="13">
          <cell r="A13" t="str">
            <v>1.2.17R</v>
          </cell>
        </row>
        <row r="14">
          <cell r="A14" t="str">
            <v>1.2.29</v>
          </cell>
        </row>
        <row r="15">
          <cell r="A15" t="str">
            <v>1.2.29R</v>
          </cell>
        </row>
        <row r="16">
          <cell r="A16" t="str">
            <v>1.2.31</v>
          </cell>
        </row>
        <row r="17">
          <cell r="A17" t="str">
            <v>1.2.31R</v>
          </cell>
        </row>
        <row r="18">
          <cell r="A18" t="str">
            <v>1.2.38</v>
          </cell>
        </row>
        <row r="19">
          <cell r="A19" t="str">
            <v>1.2.38R</v>
          </cell>
        </row>
        <row r="20">
          <cell r="A20" t="str">
            <v>1.2.40</v>
          </cell>
        </row>
        <row r="21">
          <cell r="A21" t="str">
            <v>1.2.40R</v>
          </cell>
        </row>
        <row r="22">
          <cell r="A22" t="str">
            <v>1.3.14</v>
          </cell>
        </row>
        <row r="23">
          <cell r="A23" t="str">
            <v>1.3.3</v>
          </cell>
        </row>
        <row r="24">
          <cell r="A24" t="str">
            <v>1.3.4</v>
          </cell>
        </row>
        <row r="25">
          <cell r="A25" t="str">
            <v>1.3.5.1</v>
          </cell>
        </row>
        <row r="26">
          <cell r="A26" t="str">
            <v>1.3.5.2</v>
          </cell>
        </row>
        <row r="27">
          <cell r="A27" t="str">
            <v>1.3.7</v>
          </cell>
        </row>
        <row r="28">
          <cell r="A28" t="str">
            <v>2.1.3</v>
          </cell>
        </row>
        <row r="29">
          <cell r="A29" t="str">
            <v>2.1.5</v>
          </cell>
        </row>
        <row r="30">
          <cell r="A30" t="str">
            <v>2.2.14</v>
          </cell>
        </row>
        <row r="31">
          <cell r="A31" t="str">
            <v>2.2.16</v>
          </cell>
        </row>
        <row r="32">
          <cell r="A32" t="str">
            <v>2.2.17</v>
          </cell>
        </row>
        <row r="33">
          <cell r="A33" t="str">
            <v>2.2.18</v>
          </cell>
        </row>
        <row r="34">
          <cell r="A34" t="str">
            <v>2.2.19</v>
          </cell>
        </row>
        <row r="35">
          <cell r="A35" t="str">
            <v>2.2.21</v>
          </cell>
        </row>
        <row r="36">
          <cell r="A36" t="str">
            <v>2.2.3</v>
          </cell>
        </row>
        <row r="37">
          <cell r="A37" t="str">
            <v>2.2.5</v>
          </cell>
        </row>
        <row r="38">
          <cell r="A38" t="str">
            <v>2.2.8</v>
          </cell>
        </row>
        <row r="39">
          <cell r="A39" t="str">
            <v>2.4.13</v>
          </cell>
        </row>
        <row r="40">
          <cell r="A40" t="str">
            <v>2.4.13R</v>
          </cell>
        </row>
        <row r="41">
          <cell r="A41" t="str">
            <v>2.4.14</v>
          </cell>
        </row>
        <row r="42">
          <cell r="A42" t="str">
            <v>2.4.14R</v>
          </cell>
        </row>
        <row r="43">
          <cell r="A43" t="str">
            <v>2.4.5</v>
          </cell>
        </row>
        <row r="44">
          <cell r="A44" t="str">
            <v>2.4.5R</v>
          </cell>
        </row>
        <row r="45">
          <cell r="A45" t="str">
            <v>4.1.2</v>
          </cell>
        </row>
        <row r="46">
          <cell r="A46" t="str">
            <v>4.1.3</v>
          </cell>
        </row>
        <row r="47">
          <cell r="A47" t="str">
            <v>4.1.35</v>
          </cell>
        </row>
        <row r="48">
          <cell r="A48" t="str">
            <v>4.1.43</v>
          </cell>
        </row>
        <row r="49">
          <cell r="A49" t="str">
            <v>4.1.9</v>
          </cell>
        </row>
        <row r="50">
          <cell r="A50" t="str">
            <v>4.2.19</v>
          </cell>
        </row>
        <row r="51">
          <cell r="A51" t="str">
            <v>4.2.20</v>
          </cell>
        </row>
        <row r="52">
          <cell r="A52" t="str">
            <v>4.2.32</v>
          </cell>
        </row>
        <row r="53">
          <cell r="A53" t="str">
            <v>4.2.33</v>
          </cell>
        </row>
        <row r="54">
          <cell r="A54" t="str">
            <v>4.2.34</v>
          </cell>
        </row>
        <row r="55">
          <cell r="A55" t="str">
            <v>4.2.35</v>
          </cell>
        </row>
        <row r="56">
          <cell r="A56" t="str">
            <v>4.2.36</v>
          </cell>
        </row>
        <row r="57">
          <cell r="A57" t="str">
            <v>4.2.50</v>
          </cell>
        </row>
        <row r="58">
          <cell r="A58" t="str">
            <v>5.1.17</v>
          </cell>
        </row>
        <row r="59">
          <cell r="A59" t="str">
            <v>5.1.18</v>
          </cell>
        </row>
        <row r="60">
          <cell r="A60" t="str">
            <v>5.1.5.1</v>
          </cell>
        </row>
        <row r="61">
          <cell r="A61" t="str">
            <v>5.1.8</v>
          </cell>
        </row>
        <row r="62">
          <cell r="A62" t="str">
            <v>5.2.1</v>
          </cell>
        </row>
        <row r="63">
          <cell r="A63" t="str">
            <v>5.2.12</v>
          </cell>
        </row>
        <row r="64">
          <cell r="A64" t="str">
            <v>5.2.15.1</v>
          </cell>
        </row>
        <row r="65">
          <cell r="A65" t="str">
            <v>5.2.15.2</v>
          </cell>
        </row>
        <row r="66">
          <cell r="A66" t="str">
            <v>5.2.2</v>
          </cell>
        </row>
        <row r="67">
          <cell r="A67" t="str">
            <v>5.2.8</v>
          </cell>
        </row>
        <row r="68">
          <cell r="A68" t="str">
            <v>6.1.10</v>
          </cell>
        </row>
        <row r="69">
          <cell r="A69" t="str">
            <v>6.1.10R</v>
          </cell>
        </row>
        <row r="70">
          <cell r="A70" t="str">
            <v>6.1.19</v>
          </cell>
        </row>
        <row r="71">
          <cell r="A71" t="str">
            <v>6.1.20</v>
          </cell>
        </row>
        <row r="72">
          <cell r="A72" t="str">
            <v>6.1.20R</v>
          </cell>
        </row>
        <row r="73">
          <cell r="A73" t="str">
            <v>6.1.22</v>
          </cell>
        </row>
        <row r="74">
          <cell r="A74" t="str">
            <v>6.1.22P</v>
          </cell>
        </row>
        <row r="75">
          <cell r="A75" t="str">
            <v>6.1.23</v>
          </cell>
        </row>
        <row r="76">
          <cell r="A76" t="str">
            <v>6.1.23P</v>
          </cell>
        </row>
        <row r="77">
          <cell r="A77" t="str">
            <v>6.1.5</v>
          </cell>
        </row>
        <row r="78">
          <cell r="A78" t="str">
            <v>6.1.5P</v>
          </cell>
        </row>
        <row r="79">
          <cell r="A79" t="str">
            <v>6.1.5PR</v>
          </cell>
        </row>
        <row r="80">
          <cell r="A80" t="str">
            <v>6.1.5R</v>
          </cell>
        </row>
        <row r="81">
          <cell r="A81" t="str">
            <v>6.1.6</v>
          </cell>
        </row>
        <row r="82">
          <cell r="A82" t="str">
            <v>6.1.7</v>
          </cell>
        </row>
        <row r="83">
          <cell r="A83" t="str">
            <v>6.1.7R</v>
          </cell>
        </row>
        <row r="84">
          <cell r="A84" t="str">
            <v>6.1.32</v>
          </cell>
        </row>
        <row r="85">
          <cell r="A85" t="str">
            <v>6.1.33</v>
          </cell>
        </row>
        <row r="86">
          <cell r="A86" t="str">
            <v>6.1.33R</v>
          </cell>
        </row>
        <row r="87">
          <cell r="A87" t="str">
            <v>6.2.10</v>
          </cell>
        </row>
        <row r="88">
          <cell r="A88" t="str">
            <v>6.2.10R</v>
          </cell>
        </row>
        <row r="89">
          <cell r="A89" t="str">
            <v>6.2.2</v>
          </cell>
        </row>
        <row r="90">
          <cell r="A90" t="str">
            <v>6.2.3</v>
          </cell>
        </row>
        <row r="91">
          <cell r="A91" t="str">
            <v>6.2.3R</v>
          </cell>
        </row>
        <row r="92">
          <cell r="A92" t="str">
            <v>6.2.4</v>
          </cell>
        </row>
        <row r="93">
          <cell r="A93" t="str">
            <v>6.2.5</v>
          </cell>
        </row>
        <row r="94">
          <cell r="A94" t="str">
            <v>6.2.5R</v>
          </cell>
        </row>
        <row r="95">
          <cell r="A95" t="str">
            <v>6.2.9</v>
          </cell>
        </row>
        <row r="96">
          <cell r="A96" t="str">
            <v>7.1.2</v>
          </cell>
        </row>
        <row r="97">
          <cell r="A97" t="str">
            <v>7.1.7</v>
          </cell>
        </row>
        <row r="98">
          <cell r="A98" t="str">
            <v>7.1.8</v>
          </cell>
        </row>
        <row r="99">
          <cell r="A99" t="str">
            <v>7.1.9</v>
          </cell>
        </row>
        <row r="100">
          <cell r="A100" t="str">
            <v>7.2.3</v>
          </cell>
        </row>
        <row r="101">
          <cell r="A101" t="str">
            <v>7.2.4</v>
          </cell>
        </row>
        <row r="102">
          <cell r="A102" t="str">
            <v>7.2.7</v>
          </cell>
        </row>
        <row r="103">
          <cell r="A103" t="str">
            <v>7.2.7.1</v>
          </cell>
        </row>
        <row r="104">
          <cell r="A104" t="str">
            <v>7.2.8</v>
          </cell>
        </row>
        <row r="105">
          <cell r="A105" t="str">
            <v>7.2.8.1</v>
          </cell>
        </row>
        <row r="106">
          <cell r="A106" t="str">
            <v>88.1.1</v>
          </cell>
        </row>
        <row r="107">
          <cell r="A107" t="str">
            <v>88.1.10</v>
          </cell>
        </row>
        <row r="108">
          <cell r="A108" t="str">
            <v>88.1.2</v>
          </cell>
        </row>
        <row r="109">
          <cell r="A109" t="str">
            <v>88.1.3</v>
          </cell>
        </row>
        <row r="110">
          <cell r="A110" t="str">
            <v>88.1.4</v>
          </cell>
        </row>
        <row r="111">
          <cell r="A111" t="str">
            <v>88.1.5</v>
          </cell>
        </row>
        <row r="112">
          <cell r="A112" t="str">
            <v>88.1.6</v>
          </cell>
        </row>
        <row r="113">
          <cell r="A113" t="str">
            <v>88.1.7</v>
          </cell>
        </row>
        <row r="114">
          <cell r="A114" t="str">
            <v>88.1.8</v>
          </cell>
        </row>
        <row r="115">
          <cell r="A115" t="str">
            <v>88.1.9</v>
          </cell>
        </row>
        <row r="116">
          <cell r="A116" t="str">
            <v>88.7.1</v>
          </cell>
        </row>
        <row r="117">
          <cell r="A117" t="str">
            <v>88.7.10</v>
          </cell>
        </row>
        <row r="118">
          <cell r="A118" t="str">
            <v>88.7.11</v>
          </cell>
        </row>
        <row r="119">
          <cell r="A119" t="str">
            <v>88.7.12</v>
          </cell>
        </row>
        <row r="120">
          <cell r="A120" t="str">
            <v>88.7.2</v>
          </cell>
        </row>
        <row r="121">
          <cell r="A121" t="str">
            <v>88.7.3</v>
          </cell>
        </row>
        <row r="122">
          <cell r="A122" t="str">
            <v>88.7.4</v>
          </cell>
        </row>
        <row r="123">
          <cell r="A123" t="str">
            <v>88.7.5</v>
          </cell>
        </row>
        <row r="124">
          <cell r="A124" t="str">
            <v>88.7.6</v>
          </cell>
        </row>
        <row r="125">
          <cell r="A125" t="str">
            <v>88.7.7</v>
          </cell>
        </row>
        <row r="126">
          <cell r="A126" t="str">
            <v>88.7.8</v>
          </cell>
        </row>
        <row r="127">
          <cell r="A127" t="str">
            <v>88.7.9</v>
          </cell>
        </row>
        <row r="128">
          <cell r="A128" t="str">
            <v>9.1.12</v>
          </cell>
        </row>
        <row r="129">
          <cell r="A129" t="str">
            <v>9.1.12R</v>
          </cell>
        </row>
        <row r="130">
          <cell r="A130" t="str">
            <v>9.1.14</v>
          </cell>
        </row>
        <row r="131">
          <cell r="A131" t="str">
            <v>9.1.18</v>
          </cell>
        </row>
        <row r="132">
          <cell r="A132" t="str">
            <v>9.1.20</v>
          </cell>
        </row>
        <row r="133">
          <cell r="A133" t="str">
            <v>Manual</v>
          </cell>
        </row>
      </sheetData>
      <sheetData sheetId="12" refreshError="1">
        <row r="2">
          <cell r="A2" t="str">
            <v>C</v>
          </cell>
        </row>
        <row r="3">
          <cell r="A3" t="str">
            <v>-</v>
          </cell>
        </row>
        <row r="4">
          <cell r="A4" t="str">
            <v>D</v>
          </cell>
        </row>
      </sheetData>
      <sheetData sheetId="13" refreshError="1">
        <row r="2">
          <cell r="A2" t="str">
            <v>0</v>
          </cell>
        </row>
        <row r="3">
          <cell r="A3" t="str">
            <v>1</v>
          </cell>
        </row>
        <row r="4">
          <cell r="A4" t="str">
            <v>2</v>
          </cell>
        </row>
      </sheetData>
      <sheetData sheetId="14" refreshError="1">
        <row r="2">
          <cell r="A2" t="str">
            <v>MF</v>
          </cell>
        </row>
        <row r="3">
          <cell r="A3" t="str">
            <v>NA</v>
          </cell>
        </row>
        <row r="4">
          <cell r="A4" t="str">
            <v>SF</v>
          </cell>
        </row>
      </sheetData>
      <sheetData sheetId="15" refreshError="1">
        <row r="2">
          <cell r="A2" t="str">
            <v>B</v>
          </cell>
        </row>
        <row r="3">
          <cell r="A3" t="str">
            <v>N</v>
          </cell>
        </row>
        <row r="4">
          <cell r="A4" t="str">
            <v>Y</v>
          </cell>
        </row>
      </sheetData>
      <sheetData sheetId="16" refreshError="1">
        <row r="2">
          <cell r="A2" t="str">
            <v>B</v>
          </cell>
        </row>
        <row r="3">
          <cell r="A3" t="str">
            <v>N</v>
          </cell>
        </row>
        <row r="4">
          <cell r="A4" t="str">
            <v>Y</v>
          </cell>
        </row>
      </sheetData>
      <sheetData sheetId="17" refreshError="1">
        <row r="2">
          <cell r="A2" t="str">
            <v>N/A</v>
          </cell>
        </row>
        <row r="3">
          <cell r="A3" t="str">
            <v>-</v>
          </cell>
        </row>
        <row r="4">
          <cell r="A4" t="str">
            <v>Amortization Expense</v>
          </cell>
        </row>
        <row r="5">
          <cell r="A5" t="str">
            <v>Consolidation (C Flag, F Flag)</v>
          </cell>
        </row>
        <row r="6">
          <cell r="A6" t="str">
            <v>Derecognition</v>
          </cell>
        </row>
        <row r="7">
          <cell r="A7" t="str">
            <v>Interest Accrual (Record Interest Receivable / Payable)</v>
          </cell>
        </row>
        <row r="8">
          <cell r="A8" t="str">
            <v>Interest Accrual Reversal (Record Cash Paid / Received)</v>
          </cell>
        </row>
        <row r="9">
          <cell r="A9" t="str">
            <v>LOCOM (Current Period LOCOM Expense)</v>
          </cell>
        </row>
        <row r="10">
          <cell r="A10" t="str">
            <v>LOCOM (Reversal of Prior Period LOCOM)</v>
          </cell>
        </row>
        <row r="11">
          <cell r="A11" t="str">
            <v>Manual Adjustment</v>
          </cell>
        </row>
        <row r="12">
          <cell r="A12" t="str">
            <v>MTM (Unrealized Gain/Loss Current Period)</v>
          </cell>
        </row>
        <row r="13">
          <cell r="A13" t="str">
            <v>MTM (Unrealized Gain/Loss Reversal)</v>
          </cell>
        </row>
        <row r="14">
          <cell r="A14" t="str">
            <v>Non Accrual Reversal (Write-off Interest Balances)</v>
          </cell>
        </row>
        <row r="15">
          <cell r="A15" t="str">
            <v>Purchases after Derecognition</v>
          </cell>
        </row>
        <row r="16">
          <cell r="A16" t="str">
            <v>Purchases during Consolidation</v>
          </cell>
        </row>
        <row r="17">
          <cell r="A17" t="str">
            <v>Sales after Derecognition</v>
          </cell>
        </row>
        <row r="18">
          <cell r="A18" t="str">
            <v>Sales during Consolidation</v>
          </cell>
        </row>
        <row r="19">
          <cell r="A19" t="str">
            <v>Secured Borrowing (Consolidation S Flag)</v>
          </cell>
        </row>
        <row r="20">
          <cell r="A20" t="str">
            <v>UPB Paydown</v>
          </cell>
        </row>
      </sheetData>
      <sheetData sheetId="18" refreshError="1">
        <row r="2">
          <cell r="A2" t="str">
            <v>BS</v>
          </cell>
        </row>
        <row r="3">
          <cell r="A3" t="str">
            <v>-</v>
          </cell>
        </row>
        <row r="4">
          <cell r="A4" t="str">
            <v>IS</v>
          </cell>
        </row>
      </sheetData>
      <sheetData sheetId="19" refreshError="1"/>
      <sheetData sheetId="20" refreshError="1"/>
      <sheetData sheetId="21" refreshError="1"/>
      <sheetData sheetId="22" refreshError="1"/>
      <sheetData sheetId="2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K"/>
      <sheetName val="SQL and Results"/>
      <sheetName val="Manual Adjustments"/>
      <sheetName val="Allowable Values"/>
      <sheetName val="ACTG_CLSFN_DESC"/>
      <sheetName val="ACTG_EVNT_TYP_DESC"/>
      <sheetName val="ACTG_PRCS_REF_NO"/>
      <sheetName val="ACTG_STMT_TYP_IND"/>
      <sheetName val="CFLW_ACVY_CD"/>
      <sheetName val="CLS_FLTR_IND"/>
      <sheetName val="GL_ACCT_NO"/>
      <sheetName val="JRNL_IDTN_CD"/>
      <sheetName val="MBS_GOVT_CONVL_IND"/>
      <sheetName val="SECU_ADJB_IND"/>
      <sheetName val="SECU_DB_CR_IND"/>
      <sheetName val="SECU_SF_MF_CD"/>
      <sheetName val="SECU_TYP_CD"/>
      <sheetName val="Appendix C - AccountCodes"/>
      <sheetName val="acc breakout"/>
      <sheetName val="References"/>
    </sheetNames>
    <sheetDataSet>
      <sheetData sheetId="0"/>
      <sheetData sheetId="1" refreshError="1">
        <row r="5">
          <cell r="A5" t="str">
            <v>110001</v>
          </cell>
          <cell r="B5">
            <v>-320004925.92000002</v>
          </cell>
          <cell r="C5">
            <v>0</v>
          </cell>
          <cell r="D5">
            <v>583154693.28999996</v>
          </cell>
          <cell r="E5">
            <v>-903159619.21000004</v>
          </cell>
        </row>
        <row r="6">
          <cell r="A6" t="str">
            <v>110003</v>
          </cell>
          <cell r="B6">
            <v>1237410.5</v>
          </cell>
          <cell r="C6">
            <v>0</v>
          </cell>
          <cell r="D6">
            <v>0</v>
          </cell>
          <cell r="E6">
            <v>1237410.5</v>
          </cell>
        </row>
        <row r="7">
          <cell r="A7" t="str">
            <v>110011</v>
          </cell>
          <cell r="B7">
            <v>-14117.35</v>
          </cell>
          <cell r="C7">
            <v>0</v>
          </cell>
          <cell r="D7">
            <v>0</v>
          </cell>
          <cell r="E7">
            <v>-14117.35</v>
          </cell>
        </row>
        <row r="8">
          <cell r="A8" t="str">
            <v>112001</v>
          </cell>
          <cell r="B8">
            <v>45333305421.029999</v>
          </cell>
          <cell r="C8">
            <v>-20920218150.869999</v>
          </cell>
          <cell r="D8">
            <v>143532208261.92001</v>
          </cell>
          <cell r="E8">
            <v>-77278684690.02002</v>
          </cell>
        </row>
        <row r="9">
          <cell r="A9" t="str">
            <v>112002</v>
          </cell>
          <cell r="B9">
            <v>1633373</v>
          </cell>
          <cell r="C9">
            <v>0</v>
          </cell>
          <cell r="D9">
            <v>0</v>
          </cell>
          <cell r="E9">
            <v>1633373</v>
          </cell>
        </row>
        <row r="10">
          <cell r="A10" t="str">
            <v>112003</v>
          </cell>
          <cell r="B10">
            <v>3971287.13</v>
          </cell>
          <cell r="C10">
            <v>0</v>
          </cell>
          <cell r="D10">
            <v>0</v>
          </cell>
          <cell r="E10">
            <v>3971287.13</v>
          </cell>
        </row>
        <row r="11">
          <cell r="A11" t="str">
            <v>112005</v>
          </cell>
          <cell r="B11">
            <v>-9030811</v>
          </cell>
          <cell r="C11">
            <v>0</v>
          </cell>
          <cell r="D11">
            <v>0</v>
          </cell>
          <cell r="E11">
            <v>-9030811</v>
          </cell>
        </row>
        <row r="12">
          <cell r="A12" t="str">
            <v>112011</v>
          </cell>
          <cell r="B12">
            <v>-17216305.609999999</v>
          </cell>
          <cell r="C12">
            <v>0</v>
          </cell>
          <cell r="D12">
            <v>28209028.120000001</v>
          </cell>
          <cell r="E12">
            <v>-45425333.730000004</v>
          </cell>
        </row>
        <row r="13">
          <cell r="A13" t="str">
            <v>112101</v>
          </cell>
          <cell r="B13">
            <v>-26097889.640000001</v>
          </cell>
          <cell r="C13">
            <v>0</v>
          </cell>
          <cell r="D13">
            <v>0</v>
          </cell>
          <cell r="E13">
            <v>-26097889.640000001</v>
          </cell>
        </row>
        <row r="14">
          <cell r="A14" t="str">
            <v>112851</v>
          </cell>
          <cell r="B14">
            <v>-8446490206.2299995</v>
          </cell>
          <cell r="C14">
            <v>0</v>
          </cell>
          <cell r="D14">
            <v>0</v>
          </cell>
          <cell r="E14">
            <v>-8446490206.2299995</v>
          </cell>
        </row>
        <row r="15">
          <cell r="A15" t="str">
            <v>112852</v>
          </cell>
          <cell r="B15">
            <v>730546000</v>
          </cell>
          <cell r="C15">
            <v>0</v>
          </cell>
          <cell r="D15">
            <v>0</v>
          </cell>
          <cell r="E15">
            <v>730546000</v>
          </cell>
        </row>
        <row r="16">
          <cell r="A16" t="str">
            <v>113001</v>
          </cell>
          <cell r="B16">
            <v>3104097.73</v>
          </cell>
          <cell r="C16">
            <v>0</v>
          </cell>
          <cell r="D16">
            <v>123827.29</v>
          </cell>
          <cell r="E16">
            <v>2980270.44</v>
          </cell>
        </row>
        <row r="17">
          <cell r="A17" t="str">
            <v>113101</v>
          </cell>
          <cell r="B17">
            <v>-20068565.899999999</v>
          </cell>
          <cell r="C17">
            <v>0</v>
          </cell>
          <cell r="D17">
            <v>0</v>
          </cell>
          <cell r="E17">
            <v>-20068565.899999999</v>
          </cell>
        </row>
        <row r="18">
          <cell r="A18" t="str">
            <v>114001</v>
          </cell>
          <cell r="B18">
            <v>4530730410.6199999</v>
          </cell>
          <cell r="C18">
            <v>0</v>
          </cell>
          <cell r="D18">
            <v>8333865149.79</v>
          </cell>
          <cell r="E18">
            <v>-3803134739.1700001</v>
          </cell>
        </row>
        <row r="19">
          <cell r="A19" t="str">
            <v>114004</v>
          </cell>
          <cell r="B19">
            <v>-250013905.96000001</v>
          </cell>
          <cell r="C19">
            <v>0</v>
          </cell>
          <cell r="D19">
            <v>1606692.78</v>
          </cell>
          <cell r="E19">
            <v>-251620598.74000001</v>
          </cell>
        </row>
        <row r="20">
          <cell r="A20" t="str">
            <v>114101</v>
          </cell>
          <cell r="B20">
            <v>0.03</v>
          </cell>
          <cell r="C20">
            <v>0</v>
          </cell>
          <cell r="D20">
            <v>0</v>
          </cell>
          <cell r="E20">
            <v>0.03</v>
          </cell>
        </row>
        <row r="21">
          <cell r="A21" t="str">
            <v>114102</v>
          </cell>
          <cell r="B21">
            <v>-135342316.80000001</v>
          </cell>
          <cell r="C21">
            <v>0</v>
          </cell>
          <cell r="D21">
            <v>0</v>
          </cell>
          <cell r="E21">
            <v>-135342316.80000001</v>
          </cell>
        </row>
        <row r="22">
          <cell r="A22" t="str">
            <v>114103</v>
          </cell>
          <cell r="B22">
            <v>0</v>
          </cell>
          <cell r="C22">
            <v>0</v>
          </cell>
          <cell r="D22">
            <v>0</v>
          </cell>
          <cell r="E22">
            <v>0</v>
          </cell>
        </row>
        <row r="23">
          <cell r="A23" t="str">
            <v>115001</v>
          </cell>
          <cell r="B23">
            <v>-137597390.34999999</v>
          </cell>
          <cell r="C23">
            <v>0</v>
          </cell>
          <cell r="D23">
            <v>61060305.32</v>
          </cell>
          <cell r="E23">
            <v>-198657695.66999999</v>
          </cell>
        </row>
        <row r="24">
          <cell r="A24" t="str">
            <v>115501</v>
          </cell>
          <cell r="B24">
            <v>-5690356.1799999997</v>
          </cell>
          <cell r="C24">
            <v>0</v>
          </cell>
          <cell r="D24">
            <v>1915270.81</v>
          </cell>
          <cell r="E24">
            <v>-7605626.9900000002</v>
          </cell>
        </row>
        <row r="25">
          <cell r="A25" t="str">
            <v>115601</v>
          </cell>
          <cell r="B25">
            <v>-149003351.68000001</v>
          </cell>
          <cell r="C25">
            <v>0</v>
          </cell>
          <cell r="D25">
            <v>0</v>
          </cell>
          <cell r="E25">
            <v>-149003351.68000001</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d Summary"/>
      <sheetName val="Estimated SP Sizes"/>
      <sheetName val="Rating Agency Feedback"/>
      <sheetName val="levels"/>
      <sheetName val="Collateral Summary"/>
      <sheetName val="Repline"/>
      <sheetName val="1ML"/>
      <sheetName val="Libor"/>
      <sheetName val="TS1- No MI"/>
      <sheetName val="TS2 - MGIC MI"/>
      <sheetName val="TS3- Radian MI"/>
      <sheetName val="TS4 - revised penalty"/>
      <sheetName val="TS6 - 50 bps Servicing"/>
      <sheetName val="TS"/>
      <sheetName val="Px Cashflow QC"/>
      <sheetName val="NIM Cashflow QC"/>
      <sheetName val="GOS Cashflow QC"/>
      <sheetName val="AvailFund"/>
      <sheetName val="1mlcap"/>
      <sheetName val="factor"/>
      <sheetName val="TS7"/>
      <sheetName val="TS8"/>
      <sheetName val="Deal Assumptions"/>
      <sheetName val="Replines"/>
      <sheetName val="Static Libor"/>
    </sheetNames>
    <sheetDataSet>
      <sheetData sheetId="0" refreshError="1">
        <row r="2">
          <cell r="B2" t="str">
            <v>OOMC052003 Bid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4">
          <cell r="A14">
            <v>1</v>
          </cell>
          <cell r="B14">
            <v>37827</v>
          </cell>
          <cell r="C14">
            <v>6.4267859999999999</v>
          </cell>
          <cell r="D14">
            <v>0</v>
          </cell>
        </row>
        <row r="15">
          <cell r="A15">
            <v>2</v>
          </cell>
          <cell r="B15">
            <v>37858</v>
          </cell>
          <cell r="C15">
            <v>6.2183107889762921</v>
          </cell>
          <cell r="D15">
            <v>0</v>
          </cell>
        </row>
        <row r="16">
          <cell r="A16">
            <v>3</v>
          </cell>
          <cell r="B16">
            <v>37889</v>
          </cell>
          <cell r="C16">
            <v>6.2172209975732651</v>
          </cell>
          <cell r="D16">
            <v>0</v>
          </cell>
        </row>
        <row r="17">
          <cell r="A17">
            <v>4</v>
          </cell>
          <cell r="B17">
            <v>37919</v>
          </cell>
          <cell r="C17">
            <v>6.4234114469221213</v>
          </cell>
          <cell r="D17">
            <v>0</v>
          </cell>
        </row>
        <row r="18">
          <cell r="A18">
            <v>5</v>
          </cell>
          <cell r="B18">
            <v>37950</v>
          </cell>
          <cell r="C18">
            <v>6.2152654165016505</v>
          </cell>
          <cell r="D18">
            <v>0</v>
          </cell>
        </row>
        <row r="19">
          <cell r="A19">
            <v>6</v>
          </cell>
          <cell r="B19">
            <v>37980</v>
          </cell>
          <cell r="C19">
            <v>6.4215536911841937</v>
          </cell>
          <cell r="D19">
            <v>0</v>
          </cell>
        </row>
        <row r="20">
          <cell r="A20">
            <v>7</v>
          </cell>
          <cell r="B20">
            <v>38011</v>
          </cell>
          <cell r="C20">
            <v>6.2142761240657016</v>
          </cell>
          <cell r="D20">
            <v>0</v>
          </cell>
        </row>
        <row r="21">
          <cell r="A21">
            <v>8</v>
          </cell>
          <cell r="B21">
            <v>38042</v>
          </cell>
          <cell r="C21">
            <v>6.213585780197981</v>
          </cell>
          <cell r="D21">
            <v>0</v>
          </cell>
        </row>
        <row r="22">
          <cell r="A22">
            <v>9</v>
          </cell>
          <cell r="B22">
            <v>38071</v>
          </cell>
          <cell r="C22">
            <v>6.6414685643263711</v>
          </cell>
          <cell r="D22">
            <v>0</v>
          </cell>
        </row>
        <row r="23">
          <cell r="A23">
            <v>10</v>
          </cell>
          <cell r="B23">
            <v>38102</v>
          </cell>
          <cell r="C23">
            <v>6.2124821329737889</v>
          </cell>
          <cell r="D23">
            <v>0</v>
          </cell>
        </row>
        <row r="24">
          <cell r="A24">
            <v>11</v>
          </cell>
          <cell r="B24">
            <v>38132</v>
          </cell>
          <cell r="C24">
            <v>6.3191444558437366</v>
          </cell>
          <cell r="D24">
            <v>0</v>
          </cell>
        </row>
        <row r="25">
          <cell r="A25">
            <v>12</v>
          </cell>
          <cell r="B25">
            <v>38163</v>
          </cell>
          <cell r="C25">
            <v>6.1148934379201689</v>
          </cell>
          <cell r="D25">
            <v>0</v>
          </cell>
        </row>
        <row r="26">
          <cell r="A26">
            <v>13</v>
          </cell>
          <cell r="B26">
            <v>38193</v>
          </cell>
          <cell r="C26">
            <v>6.3183011433268792</v>
          </cell>
          <cell r="D26">
            <v>0</v>
          </cell>
        </row>
        <row r="27">
          <cell r="A27">
            <v>14</v>
          </cell>
          <cell r="B27">
            <v>38224</v>
          </cell>
          <cell r="C27">
            <v>6.1140757330391367</v>
          </cell>
          <cell r="D27">
            <v>0</v>
          </cell>
        </row>
        <row r="28">
          <cell r="A28">
            <v>15</v>
          </cell>
          <cell r="B28">
            <v>38255</v>
          </cell>
          <cell r="C28">
            <v>6.1136657070471427</v>
          </cell>
          <cell r="D28">
            <v>0</v>
          </cell>
        </row>
        <row r="29">
          <cell r="A29">
            <v>16</v>
          </cell>
          <cell r="B29">
            <v>38285</v>
          </cell>
          <cell r="C29">
            <v>6.3170301136598033</v>
          </cell>
          <cell r="D29">
            <v>0</v>
          </cell>
        </row>
        <row r="30">
          <cell r="A30">
            <v>17</v>
          </cell>
          <cell r="B30">
            <v>38316</v>
          </cell>
          <cell r="C30">
            <v>6.1128434360739909</v>
          </cell>
          <cell r="D30">
            <v>0</v>
          </cell>
        </row>
        <row r="31">
          <cell r="A31">
            <v>18</v>
          </cell>
          <cell r="B31">
            <v>38346</v>
          </cell>
          <cell r="C31">
            <v>6.3161789180204346</v>
          </cell>
          <cell r="D31">
            <v>0</v>
          </cell>
        </row>
        <row r="32">
          <cell r="A32">
            <v>19</v>
          </cell>
          <cell r="B32">
            <v>38377</v>
          </cell>
          <cell r="C32">
            <v>6.1120182170783375</v>
          </cell>
          <cell r="D32">
            <v>0</v>
          </cell>
        </row>
        <row r="33">
          <cell r="A33">
            <v>20</v>
          </cell>
          <cell r="B33">
            <v>38408</v>
          </cell>
          <cell r="C33">
            <v>6.1116045448214944</v>
          </cell>
          <cell r="D33">
            <v>0</v>
          </cell>
        </row>
        <row r="34">
          <cell r="A34">
            <v>21</v>
          </cell>
          <cell r="B34">
            <v>38436</v>
          </cell>
          <cell r="C34">
            <v>6.7659606101766538</v>
          </cell>
          <cell r="D34">
            <v>0</v>
          </cell>
        </row>
        <row r="35">
          <cell r="A35">
            <v>22</v>
          </cell>
          <cell r="B35">
            <v>38467</v>
          </cell>
          <cell r="C35">
            <v>6.1107751622471778</v>
          </cell>
          <cell r="D35">
            <v>0</v>
          </cell>
        </row>
        <row r="36">
          <cell r="A36">
            <v>23</v>
          </cell>
          <cell r="B36">
            <v>38497</v>
          </cell>
          <cell r="C36">
            <v>6.3140381198728903</v>
          </cell>
          <cell r="D36">
            <v>0</v>
          </cell>
        </row>
        <row r="37">
          <cell r="A37">
            <v>24</v>
          </cell>
          <cell r="B37">
            <v>38528</v>
          </cell>
          <cell r="C37">
            <v>6.109943174852301</v>
          </cell>
          <cell r="D37">
            <v>0</v>
          </cell>
        </row>
        <row r="38">
          <cell r="A38">
            <v>25</v>
          </cell>
          <cell r="B38">
            <v>38558</v>
          </cell>
          <cell r="C38">
            <v>6.7270314164765495</v>
          </cell>
          <cell r="D38">
            <v>0</v>
          </cell>
        </row>
        <row r="39">
          <cell r="A39">
            <v>26</v>
          </cell>
          <cell r="B39">
            <v>38589</v>
          </cell>
          <cell r="C39">
            <v>6.5082947069494566</v>
          </cell>
          <cell r="D39">
            <v>0</v>
          </cell>
        </row>
        <row r="40">
          <cell r="A40">
            <v>27</v>
          </cell>
          <cell r="B40">
            <v>38620</v>
          </cell>
          <cell r="C40">
            <v>6.5065564118203065</v>
          </cell>
          <cell r="D40">
            <v>0</v>
          </cell>
        </row>
        <row r="41">
          <cell r="A41">
            <v>28</v>
          </cell>
          <cell r="B41">
            <v>38650</v>
          </cell>
          <cell r="C41">
            <v>6.7216429736881436</v>
          </cell>
          <cell r="D41">
            <v>0</v>
          </cell>
        </row>
        <row r="42">
          <cell r="A42">
            <v>29</v>
          </cell>
          <cell r="B42">
            <v>38681</v>
          </cell>
          <cell r="C42">
            <v>6.5030726851023815</v>
          </cell>
          <cell r="D42">
            <v>0</v>
          </cell>
        </row>
        <row r="43">
          <cell r="A43">
            <v>30</v>
          </cell>
          <cell r="B43">
            <v>38711</v>
          </cell>
          <cell r="C43">
            <v>6.7180381959809203</v>
          </cell>
          <cell r="D43">
            <v>0</v>
          </cell>
        </row>
        <row r="44">
          <cell r="A44">
            <v>31</v>
          </cell>
          <cell r="B44">
            <v>38742</v>
          </cell>
          <cell r="C44">
            <v>6.2576441891297447</v>
          </cell>
          <cell r="D44">
            <v>0</v>
          </cell>
        </row>
        <row r="45">
          <cell r="A45">
            <v>32</v>
          </cell>
          <cell r="B45">
            <v>38773</v>
          </cell>
          <cell r="C45">
            <v>6.255894309802656</v>
          </cell>
          <cell r="D45">
            <v>0</v>
          </cell>
        </row>
        <row r="46">
          <cell r="A46">
            <v>33</v>
          </cell>
          <cell r="B46">
            <v>38801</v>
          </cell>
          <cell r="C46">
            <v>6.9242289584878307</v>
          </cell>
          <cell r="D46">
            <v>0</v>
          </cell>
        </row>
        <row r="47">
          <cell r="A47">
            <v>34</v>
          </cell>
          <cell r="B47">
            <v>38832</v>
          </cell>
          <cell r="C47">
            <v>6.2523882197541685</v>
          </cell>
          <cell r="D47">
            <v>0</v>
          </cell>
        </row>
        <row r="48">
          <cell r="A48">
            <v>35</v>
          </cell>
          <cell r="B48">
            <v>38862</v>
          </cell>
          <cell r="C48">
            <v>6.4589865613484845</v>
          </cell>
          <cell r="D48">
            <v>0</v>
          </cell>
        </row>
        <row r="49">
          <cell r="A49">
            <v>36</v>
          </cell>
          <cell r="B49">
            <v>38893</v>
          </cell>
          <cell r="C49">
            <v>6.2488740856155855</v>
          </cell>
          <cell r="D49">
            <v>0</v>
          </cell>
        </row>
        <row r="50">
          <cell r="A50">
            <v>37</v>
          </cell>
          <cell r="B50">
            <v>38923</v>
          </cell>
          <cell r="C50">
            <v>6.4965657869035871</v>
          </cell>
          <cell r="D50">
            <v>0</v>
          </cell>
        </row>
        <row r="51">
          <cell r="A51">
            <v>38</v>
          </cell>
          <cell r="B51">
            <v>38954</v>
          </cell>
          <cell r="C51">
            <v>6.2850964294646676</v>
          </cell>
          <cell r="D51">
            <v>0</v>
          </cell>
        </row>
        <row r="52">
          <cell r="A52">
            <v>39</v>
          </cell>
          <cell r="B52">
            <v>38985</v>
          </cell>
          <cell r="C52">
            <v>6.2831918802393067</v>
          </cell>
          <cell r="D52">
            <v>0</v>
          </cell>
        </row>
        <row r="53">
          <cell r="A53">
            <v>40</v>
          </cell>
          <cell r="B53">
            <v>39015</v>
          </cell>
          <cell r="C53">
            <v>6.4906616584480732</v>
          </cell>
          <cell r="D53">
            <v>0</v>
          </cell>
        </row>
        <row r="54">
          <cell r="A54">
            <v>41</v>
          </cell>
          <cell r="B54">
            <v>39046</v>
          </cell>
          <cell r="C54">
            <v>6.2793773866273481</v>
          </cell>
          <cell r="D54">
            <v>0</v>
          </cell>
        </row>
        <row r="55">
          <cell r="A55">
            <v>42</v>
          </cell>
          <cell r="B55">
            <v>39076</v>
          </cell>
          <cell r="C55">
            <v>6.4867164962995325</v>
          </cell>
          <cell r="D55">
            <v>0</v>
          </cell>
        </row>
        <row r="56">
          <cell r="A56">
            <v>43</v>
          </cell>
          <cell r="B56">
            <v>39107</v>
          </cell>
          <cell r="C56">
            <v>6.2755561789164016</v>
          </cell>
          <cell r="D56">
            <v>0</v>
          </cell>
        </row>
        <row r="57">
          <cell r="A57">
            <v>44</v>
          </cell>
          <cell r="B57">
            <v>39138</v>
          </cell>
          <cell r="C57">
            <v>6.2736432593819664</v>
          </cell>
          <cell r="D57">
            <v>0</v>
          </cell>
        </row>
        <row r="58">
          <cell r="A58">
            <v>45</v>
          </cell>
          <cell r="B58">
            <v>39166</v>
          </cell>
          <cell r="C58">
            <v>6.9436998394262472</v>
          </cell>
          <cell r="D58">
            <v>0</v>
          </cell>
        </row>
        <row r="59">
          <cell r="A59">
            <v>46</v>
          </cell>
          <cell r="B59">
            <v>39197</v>
          </cell>
          <cell r="C59">
            <v>6.2698131417029295</v>
          </cell>
          <cell r="D59">
            <v>0</v>
          </cell>
        </row>
        <row r="60">
          <cell r="A60">
            <v>47</v>
          </cell>
          <cell r="B60">
            <v>39227</v>
          </cell>
          <cell r="C60">
            <v>6.4768259151417134</v>
          </cell>
          <cell r="D60">
            <v>0</v>
          </cell>
        </row>
        <row r="61">
          <cell r="A61">
            <v>48</v>
          </cell>
          <cell r="B61">
            <v>39258</v>
          </cell>
          <cell r="C61">
            <v>6.2659777138296802</v>
          </cell>
          <cell r="D61">
            <v>0</v>
          </cell>
        </row>
        <row r="62">
          <cell r="A62">
            <v>49</v>
          </cell>
          <cell r="B62">
            <v>39288</v>
          </cell>
          <cell r="C62">
            <v>6.3228600997742248</v>
          </cell>
          <cell r="D62">
            <v>0</v>
          </cell>
        </row>
        <row r="63">
          <cell r="A63">
            <v>50</v>
          </cell>
          <cell r="B63">
            <v>39319</v>
          </cell>
          <cell r="C63">
            <v>6.1169762050027652</v>
          </cell>
          <cell r="D63">
            <v>0</v>
          </cell>
        </row>
        <row r="64">
          <cell r="A64">
            <v>51</v>
          </cell>
          <cell r="B64">
            <v>39350</v>
          </cell>
          <cell r="C64">
            <v>6.1150545723808465</v>
          </cell>
          <cell r="D64">
            <v>0</v>
          </cell>
        </row>
        <row r="65">
          <cell r="A65">
            <v>52</v>
          </cell>
          <cell r="B65">
            <v>39380</v>
          </cell>
          <cell r="C65">
            <v>6.316902950964419</v>
          </cell>
          <cell r="D65">
            <v>0</v>
          </cell>
        </row>
        <row r="66">
          <cell r="A66">
            <v>53</v>
          </cell>
          <cell r="B66">
            <v>39411</v>
          </cell>
          <cell r="C66">
            <v>6.1112083645795252</v>
          </cell>
          <cell r="D66">
            <v>0</v>
          </cell>
        </row>
        <row r="67">
          <cell r="A67">
            <v>54</v>
          </cell>
          <cell r="B67">
            <v>39441</v>
          </cell>
          <cell r="C67">
            <v>6.312926748038505</v>
          </cell>
          <cell r="D67">
            <v>0</v>
          </cell>
        </row>
        <row r="68">
          <cell r="A68">
            <v>55</v>
          </cell>
          <cell r="B68">
            <v>39472</v>
          </cell>
          <cell r="C68">
            <v>6.1073588839446344</v>
          </cell>
          <cell r="D68">
            <v>0</v>
          </cell>
        </row>
        <row r="69">
          <cell r="A69">
            <v>56</v>
          </cell>
          <cell r="B69">
            <v>39503</v>
          </cell>
          <cell r="C69">
            <v>6.1054330997469597</v>
          </cell>
          <cell r="D69">
            <v>0</v>
          </cell>
        </row>
        <row r="70">
          <cell r="A70">
            <v>57</v>
          </cell>
          <cell r="B70">
            <v>39532</v>
          </cell>
          <cell r="C70">
            <v>6.5244381128327475</v>
          </cell>
          <cell r="D70">
            <v>0</v>
          </cell>
        </row>
        <row r="71">
          <cell r="A71">
            <v>58</v>
          </cell>
          <cell r="B71">
            <v>39563</v>
          </cell>
          <cell r="C71">
            <v>6.1015797421187354</v>
          </cell>
          <cell r="D71">
            <v>0</v>
          </cell>
        </row>
        <row r="72">
          <cell r="A72">
            <v>59</v>
          </cell>
          <cell r="B72">
            <v>39593</v>
          </cell>
          <cell r="C72">
            <v>6.3029740098606073</v>
          </cell>
          <cell r="D72">
            <v>0</v>
          </cell>
        </row>
        <row r="73">
          <cell r="A73">
            <v>60</v>
          </cell>
          <cell r="B73">
            <v>39624</v>
          </cell>
          <cell r="C73">
            <v>6.0977245095902095</v>
          </cell>
          <cell r="D73">
            <v>0</v>
          </cell>
        </row>
        <row r="74">
          <cell r="A74">
            <v>61</v>
          </cell>
          <cell r="B74">
            <v>39654</v>
          </cell>
          <cell r="C74">
            <v>6.2989895263044033</v>
          </cell>
          <cell r="D74">
            <v>0</v>
          </cell>
        </row>
        <row r="75">
          <cell r="A75">
            <v>62</v>
          </cell>
          <cell r="B75">
            <v>39685</v>
          </cell>
          <cell r="C75">
            <v>6.0938680117275572</v>
          </cell>
          <cell r="D75">
            <v>0</v>
          </cell>
        </row>
        <row r="76">
          <cell r="A76">
            <v>63</v>
          </cell>
          <cell r="B76">
            <v>39716</v>
          </cell>
          <cell r="C76">
            <v>6.0919394746365203</v>
          </cell>
          <cell r="D76">
            <v>0</v>
          </cell>
        </row>
        <row r="77">
          <cell r="A77">
            <v>64</v>
          </cell>
          <cell r="B77">
            <v>39746</v>
          </cell>
          <cell r="C77">
            <v>6.2930111604516377</v>
          </cell>
          <cell r="D77">
            <v>0</v>
          </cell>
        </row>
        <row r="78">
          <cell r="A78">
            <v>65</v>
          </cell>
          <cell r="B78">
            <v>39777</v>
          </cell>
          <cell r="C78">
            <v>6.0880820675164173</v>
          </cell>
          <cell r="D78">
            <v>0</v>
          </cell>
        </row>
        <row r="79">
          <cell r="A79">
            <v>66</v>
          </cell>
          <cell r="B79">
            <v>39807</v>
          </cell>
          <cell r="C79">
            <v>6.2890251911640371</v>
          </cell>
          <cell r="D79">
            <v>0</v>
          </cell>
        </row>
        <row r="80">
          <cell r="A80">
            <v>67</v>
          </cell>
          <cell r="B80">
            <v>39838</v>
          </cell>
          <cell r="C80">
            <v>6.0842248621520971</v>
          </cell>
          <cell r="D80">
            <v>0</v>
          </cell>
        </row>
        <row r="81">
          <cell r="A81">
            <v>68</v>
          </cell>
          <cell r="B81">
            <v>39869</v>
          </cell>
          <cell r="C81">
            <v>6.0822965310495753</v>
          </cell>
          <cell r="D81">
            <v>0</v>
          </cell>
        </row>
        <row r="82">
          <cell r="A82">
            <v>69</v>
          </cell>
          <cell r="B82">
            <v>39897</v>
          </cell>
          <cell r="C82">
            <v>6.7318364870948626</v>
          </cell>
          <cell r="D82">
            <v>0</v>
          </cell>
        </row>
        <row r="83">
          <cell r="A83">
            <v>70</v>
          </cell>
          <cell r="B83">
            <v>39928</v>
          </cell>
          <cell r="C83">
            <v>6.0784407081863803</v>
          </cell>
          <cell r="D83">
            <v>0</v>
          </cell>
        </row>
        <row r="84">
          <cell r="A84">
            <v>71</v>
          </cell>
          <cell r="B84">
            <v>39958</v>
          </cell>
          <cell r="C84">
            <v>6.279063827391214</v>
          </cell>
          <cell r="D84">
            <v>0</v>
          </cell>
        </row>
        <row r="85">
          <cell r="A85">
            <v>72</v>
          </cell>
          <cell r="B85">
            <v>39989</v>
          </cell>
          <cell r="C85">
            <v>6.0745864876591336</v>
          </cell>
          <cell r="D85">
            <v>0</v>
          </cell>
        </row>
        <row r="86">
          <cell r="A86">
            <v>73</v>
          </cell>
          <cell r="B86">
            <v>40019</v>
          </cell>
          <cell r="C86">
            <v>6.2750822558607009</v>
          </cell>
          <cell r="D86">
            <v>0</v>
          </cell>
        </row>
        <row r="87">
          <cell r="A87">
            <v>74</v>
          </cell>
          <cell r="B87">
            <v>40050</v>
          </cell>
          <cell r="C87">
            <v>6.0707344701722858</v>
          </cell>
          <cell r="D87">
            <v>0</v>
          </cell>
        </row>
        <row r="88">
          <cell r="A88">
            <v>75</v>
          </cell>
          <cell r="B88">
            <v>40081</v>
          </cell>
          <cell r="C88">
            <v>6.0688095692372679</v>
          </cell>
          <cell r="D88">
            <v>0</v>
          </cell>
        </row>
        <row r="89">
          <cell r="A89">
            <v>76</v>
          </cell>
          <cell r="B89">
            <v>40111</v>
          </cell>
          <cell r="C89">
            <v>6.2691147610176472</v>
          </cell>
          <cell r="D89">
            <v>0</v>
          </cell>
        </row>
        <row r="90">
          <cell r="A90">
            <v>77</v>
          </cell>
          <cell r="B90">
            <v>40142</v>
          </cell>
          <cell r="C90">
            <v>6.064961846002519</v>
          </cell>
          <cell r="D90">
            <v>0</v>
          </cell>
        </row>
        <row r="91">
          <cell r="A91">
            <v>78</v>
          </cell>
          <cell r="B91">
            <v>40172</v>
          </cell>
          <cell r="C91">
            <v>6.265140685130552</v>
          </cell>
          <cell r="D91">
            <v>0</v>
          </cell>
        </row>
        <row r="92">
          <cell r="A92">
            <v>79</v>
          </cell>
          <cell r="B92">
            <v>40203</v>
          </cell>
          <cell r="C92">
            <v>6.0611178932896852</v>
          </cell>
          <cell r="D92">
            <v>0</v>
          </cell>
        </row>
        <row r="93">
          <cell r="A93">
            <v>80</v>
          </cell>
          <cell r="B93">
            <v>40234</v>
          </cell>
          <cell r="C93">
            <v>6.0591974250574099</v>
          </cell>
          <cell r="D93">
            <v>0</v>
          </cell>
        </row>
        <row r="94">
          <cell r="A94">
            <v>81</v>
          </cell>
          <cell r="B94">
            <v>40262</v>
          </cell>
          <cell r="C94">
            <v>6.7062722569133966</v>
          </cell>
          <cell r="D94">
            <v>0</v>
          </cell>
        </row>
        <row r="95">
          <cell r="A95">
            <v>82</v>
          </cell>
          <cell r="B95">
            <v>40293</v>
          </cell>
          <cell r="C95">
            <v>6.0553600904096303</v>
          </cell>
          <cell r="D95">
            <v>0</v>
          </cell>
        </row>
        <row r="96">
          <cell r="A96">
            <v>83</v>
          </cell>
          <cell r="B96">
            <v>40323</v>
          </cell>
          <cell r="C96">
            <v>6.255224581809335</v>
          </cell>
          <cell r="D96">
            <v>0</v>
          </cell>
        </row>
        <row r="97">
          <cell r="A97">
            <v>84</v>
          </cell>
          <cell r="B97">
            <v>40354</v>
          </cell>
          <cell r="C97">
            <v>6.0515276809163305</v>
          </cell>
          <cell r="D97">
            <v>0</v>
          </cell>
        </row>
        <row r="98">
          <cell r="A98">
            <v>85</v>
          </cell>
          <cell r="B98">
            <v>40384</v>
          </cell>
          <cell r="C98">
            <v>6.2512674631524874</v>
          </cell>
          <cell r="D98">
            <v>0</v>
          </cell>
        </row>
        <row r="99">
          <cell r="A99">
            <v>86</v>
          </cell>
          <cell r="B99">
            <v>40415</v>
          </cell>
          <cell r="C99">
            <v>6.0477010987226523</v>
          </cell>
          <cell r="D99">
            <v>0</v>
          </cell>
        </row>
        <row r="100">
          <cell r="A100">
            <v>87</v>
          </cell>
          <cell r="B100">
            <v>40446</v>
          </cell>
          <cell r="C100">
            <v>6.0457900088623955</v>
          </cell>
          <cell r="D100">
            <v>0</v>
          </cell>
        </row>
        <row r="101">
          <cell r="A101">
            <v>88</v>
          </cell>
          <cell r="B101">
            <v>40476</v>
          </cell>
          <cell r="C101">
            <v>6.2453433036636978</v>
          </cell>
          <cell r="D101">
            <v>0</v>
          </cell>
        </row>
        <row r="102">
          <cell r="A102">
            <v>89</v>
          </cell>
          <cell r="B102">
            <v>40507</v>
          </cell>
          <cell r="C102">
            <v>6.0419727733567941</v>
          </cell>
          <cell r="D102">
            <v>0</v>
          </cell>
        </row>
        <row r="103">
          <cell r="A103">
            <v>90</v>
          </cell>
          <cell r="B103">
            <v>40537</v>
          </cell>
          <cell r="C103">
            <v>6.2414023805372594</v>
          </cell>
          <cell r="D103">
            <v>0</v>
          </cell>
        </row>
        <row r="104">
          <cell r="A104">
            <v>91</v>
          </cell>
          <cell r="B104">
            <v>40568</v>
          </cell>
          <cell r="C104">
            <v>6.0381626601483012</v>
          </cell>
          <cell r="D104">
            <v>0</v>
          </cell>
        </row>
        <row r="105">
          <cell r="A105">
            <v>92</v>
          </cell>
          <cell r="B105">
            <v>40599</v>
          </cell>
          <cell r="C105">
            <v>6.0362604242809468</v>
          </cell>
          <cell r="D105">
            <v>0</v>
          </cell>
        </row>
        <row r="106">
          <cell r="A106">
            <v>93</v>
          </cell>
          <cell r="B106">
            <v>40627</v>
          </cell>
          <cell r="C106">
            <v>6.6808989467628619</v>
          </cell>
          <cell r="D106">
            <v>0</v>
          </cell>
        </row>
        <row r="107">
          <cell r="A107">
            <v>94</v>
          </cell>
          <cell r="B107">
            <v>40658</v>
          </cell>
          <cell r="C107">
            <v>6.0324621354120493</v>
          </cell>
          <cell r="D107">
            <v>0</v>
          </cell>
        </row>
        <row r="108">
          <cell r="A108">
            <v>95</v>
          </cell>
          <cell r="B108">
            <v>40688</v>
          </cell>
          <cell r="C108">
            <v>6.2315848392389146</v>
          </cell>
          <cell r="D108">
            <v>0</v>
          </cell>
        </row>
        <row r="109">
          <cell r="A109">
            <v>96</v>
          </cell>
          <cell r="B109">
            <v>40719</v>
          </cell>
          <cell r="C109">
            <v>6.0286720965117091</v>
          </cell>
          <cell r="D109">
            <v>0</v>
          </cell>
        </row>
        <row r="110">
          <cell r="A110">
            <v>97</v>
          </cell>
          <cell r="B110">
            <v>40749</v>
          </cell>
          <cell r="C110">
            <v>6.227673096975133</v>
          </cell>
          <cell r="D110">
            <v>0</v>
          </cell>
        </row>
        <row r="111">
          <cell r="A111">
            <v>98</v>
          </cell>
          <cell r="B111">
            <v>40780</v>
          </cell>
          <cell r="C111">
            <v>6.0248912903033958</v>
          </cell>
          <cell r="D111">
            <v>0</v>
          </cell>
        </row>
        <row r="112">
          <cell r="A112">
            <v>99</v>
          </cell>
          <cell r="B112">
            <v>40811</v>
          </cell>
          <cell r="C112">
            <v>6.0230043601201491</v>
          </cell>
          <cell r="D112">
            <v>0</v>
          </cell>
        </row>
        <row r="113">
          <cell r="A113">
            <v>100</v>
          </cell>
          <cell r="B113">
            <v>40841</v>
          </cell>
          <cell r="C113">
            <v>6.2218238433366793</v>
          </cell>
          <cell r="D113">
            <v>0</v>
          </cell>
        </row>
        <row r="114">
          <cell r="A114">
            <v>101</v>
          </cell>
          <cell r="B114">
            <v>40872</v>
          </cell>
          <cell r="C114">
            <v>6.0192378831554549</v>
          </cell>
          <cell r="D114">
            <v>0</v>
          </cell>
        </row>
        <row r="115">
          <cell r="A115">
            <v>102</v>
          </cell>
          <cell r="B115">
            <v>40902</v>
          </cell>
          <cell r="C115">
            <v>6.217937179029347</v>
          </cell>
          <cell r="D115">
            <v>0</v>
          </cell>
        </row>
        <row r="116">
          <cell r="A116">
            <v>103</v>
          </cell>
          <cell r="B116">
            <v>40933</v>
          </cell>
          <cell r="C116">
            <v>6.0154817199493458</v>
          </cell>
          <cell r="D116">
            <v>0</v>
          </cell>
        </row>
        <row r="117">
          <cell r="A117">
            <v>104</v>
          </cell>
          <cell r="B117">
            <v>40964</v>
          </cell>
          <cell r="C117">
            <v>6.0136078481473776</v>
          </cell>
          <cell r="D117">
            <v>0</v>
          </cell>
        </row>
        <row r="118">
          <cell r="A118">
            <v>105</v>
          </cell>
          <cell r="B118">
            <v>40993</v>
          </cell>
          <cell r="C118">
            <v>6.4263392756822082</v>
          </cell>
          <cell r="D118">
            <v>0</v>
          </cell>
        </row>
        <row r="119">
          <cell r="A119">
            <v>106</v>
          </cell>
          <cell r="B119">
            <v>41024</v>
          </cell>
          <cell r="C119">
            <v>6.0098684025382045</v>
          </cell>
          <cell r="D119">
            <v>0</v>
          </cell>
        </row>
        <row r="120">
          <cell r="A120">
            <v>107</v>
          </cell>
          <cell r="B120">
            <v>41054</v>
          </cell>
          <cell r="C120">
            <v>6.2082695740335865</v>
          </cell>
          <cell r="D120">
            <v>0</v>
          </cell>
        </row>
        <row r="121">
          <cell r="A121">
            <v>108</v>
          </cell>
          <cell r="B121">
            <v>41085</v>
          </cell>
          <cell r="C121">
            <v>6.00614064208151</v>
          </cell>
          <cell r="D121">
            <v>0</v>
          </cell>
        </row>
        <row r="122">
          <cell r="A122">
            <v>109</v>
          </cell>
          <cell r="B122">
            <v>41115</v>
          </cell>
          <cell r="C122">
            <v>6.2044238145766402</v>
          </cell>
          <cell r="D122">
            <v>0</v>
          </cell>
        </row>
        <row r="123">
          <cell r="A123">
            <v>110</v>
          </cell>
          <cell r="B123">
            <v>41146</v>
          </cell>
          <cell r="C123">
            <v>6.0024248780543461</v>
          </cell>
          <cell r="D123">
            <v>0</v>
          </cell>
        </row>
        <row r="124">
          <cell r="A124">
            <v>111</v>
          </cell>
          <cell r="B124">
            <v>41177</v>
          </cell>
          <cell r="C124">
            <v>6.0005719003631119</v>
          </cell>
          <cell r="D124">
            <v>0</v>
          </cell>
        </row>
        <row r="125">
          <cell r="A125">
            <v>112</v>
          </cell>
          <cell r="B125">
            <v>41207</v>
          </cell>
          <cell r="C125">
            <v>6.1986795082511241</v>
          </cell>
          <cell r="D125">
            <v>0</v>
          </cell>
        </row>
        <row r="126">
          <cell r="A126">
            <v>113</v>
          </cell>
          <cell r="B126">
            <v>41238</v>
          </cell>
          <cell r="C126">
            <v>5.9968754449225807</v>
          </cell>
          <cell r="D126">
            <v>0</v>
          </cell>
        </row>
        <row r="127">
          <cell r="A127">
            <v>114</v>
          </cell>
          <cell r="B127">
            <v>41268</v>
          </cell>
          <cell r="C127">
            <v>6.194866763719566</v>
          </cell>
          <cell r="D127">
            <v>0</v>
          </cell>
        </row>
        <row r="128">
          <cell r="A128">
            <v>115</v>
          </cell>
          <cell r="B128">
            <v>41299</v>
          </cell>
          <cell r="C128">
            <v>5.993192709921356</v>
          </cell>
          <cell r="D128">
            <v>0</v>
          </cell>
        </row>
        <row r="129">
          <cell r="A129">
            <v>116</v>
          </cell>
          <cell r="B129">
            <v>41330</v>
          </cell>
          <cell r="C129">
            <v>5.9913566392867601</v>
          </cell>
          <cell r="D129">
            <v>0</v>
          </cell>
        </row>
        <row r="130">
          <cell r="A130">
            <v>117</v>
          </cell>
          <cell r="B130">
            <v>41358</v>
          </cell>
          <cell r="C130">
            <v>6.6312584834086321</v>
          </cell>
          <cell r="D130">
            <v>0</v>
          </cell>
        </row>
        <row r="131">
          <cell r="A131">
            <v>118</v>
          </cell>
          <cell r="B131">
            <v>41389</v>
          </cell>
          <cell r="C131">
            <v>5.9876949783157283</v>
          </cell>
          <cell r="D131">
            <v>0</v>
          </cell>
        </row>
        <row r="132">
          <cell r="A132">
            <v>119</v>
          </cell>
          <cell r="B132">
            <v>41419</v>
          </cell>
          <cell r="C132">
            <v>6.185398458198061</v>
          </cell>
          <cell r="D132">
            <v>0</v>
          </cell>
        </row>
        <row r="133">
          <cell r="A133">
            <v>120</v>
          </cell>
          <cell r="B133">
            <v>41450</v>
          </cell>
          <cell r="C133">
            <v>5.9840478681200056</v>
          </cell>
          <cell r="D133">
            <v>0</v>
          </cell>
        </row>
      </sheetData>
      <sheetData sheetId="18"/>
      <sheetData sheetId="19"/>
      <sheetData sheetId="20"/>
      <sheetData sheetId="21"/>
      <sheetData sheetId="22"/>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log"/>
      <sheetName val="data"/>
      <sheetName val="addon"/>
      <sheetName val="rating"/>
      <sheetName val="lookup-netting"/>
      <sheetName val="Cover"/>
      <sheetName val="Signature"/>
      <sheetName val="Schedule A"/>
      <sheetName val="capital req"/>
      <sheetName val="i.r.c.-grand total"/>
      <sheetName val="lookup-subdata"/>
      <sheetName val="subdata"/>
      <sheetName val="lookup_table 1"/>
      <sheetName val="Ranking"/>
      <sheetName val="Table 1"/>
      <sheetName val="Table 2"/>
      <sheetName val="Table 3"/>
      <sheetName val="Sheet1"/>
      <sheetName val="Table 4"/>
      <sheetName val="temp"/>
      <sheetName val="Table 5"/>
      <sheetName val="subdata_Table7"/>
      <sheetName val="lookup-Table7"/>
      <sheetName val="MBS Options"/>
      <sheetName val="CE"/>
      <sheetName val="10k mgt report"/>
      <sheetName val="Footnote"/>
      <sheetName val="10k mgt report (2)"/>
      <sheetName val="Footnote (2)"/>
      <sheetName val="SubledgerAccounts"/>
      <sheetName val="STD JE"/>
      <sheetName val="Derivatives Counterparty 123104"/>
      <sheetName val="dob-FEBRUARY"/>
      <sheetName val="GL_EndBal"/>
      <sheetName val="Attribution"/>
      <sheetName val="treasuries"/>
      <sheetName val="volatility"/>
    </sheetNames>
    <sheetDataSet>
      <sheetData sheetId="0" refreshError="1"/>
      <sheetData sheetId="1" refreshError="1"/>
      <sheetData sheetId="2" refreshError="1"/>
      <sheetData sheetId="3" refreshError="1">
        <row r="4">
          <cell r="H4" t="str">
            <v>Combination</v>
          </cell>
          <cell r="I4" t="str">
            <v>Coll</v>
          </cell>
          <cell r="J4" t="str">
            <v>Agreement</v>
          </cell>
          <cell r="K4" t="str">
            <v>Held</v>
          </cell>
        </row>
        <row r="5">
          <cell r="H5" t="str">
            <v>AA/Aa</v>
          </cell>
          <cell r="I5" t="str">
            <v>Yes</v>
          </cell>
          <cell r="J5" t="str">
            <v>Yes</v>
          </cell>
        </row>
        <row r="6">
          <cell r="H6" t="str">
            <v>AAA/Aaa</v>
          </cell>
          <cell r="I6" t="str">
            <v>Yes</v>
          </cell>
          <cell r="J6" t="str">
            <v>Yes</v>
          </cell>
        </row>
        <row r="7">
          <cell r="H7" t="str">
            <v>AA/Aa</v>
          </cell>
          <cell r="I7" t="str">
            <v>Yes</v>
          </cell>
          <cell r="J7" t="str">
            <v>Yes</v>
          </cell>
        </row>
        <row r="8">
          <cell r="H8" t="str">
            <v>AA/Aa</v>
          </cell>
          <cell r="I8" t="str">
            <v>Yes</v>
          </cell>
          <cell r="J8" t="str">
            <v>Yes</v>
          </cell>
        </row>
        <row r="9">
          <cell r="H9" t="str">
            <v>AA/Aa</v>
          </cell>
          <cell r="I9" t="str">
            <v>Yes</v>
          </cell>
          <cell r="J9" t="str">
            <v>Yes</v>
          </cell>
          <cell r="K9">
            <v>458215592</v>
          </cell>
        </row>
        <row r="10">
          <cell r="H10" t="str">
            <v>A/A</v>
          </cell>
          <cell r="I10" t="str">
            <v>Yes</v>
          </cell>
          <cell r="J10" t="str">
            <v>Yes</v>
          </cell>
          <cell r="K10">
            <v>205136761</v>
          </cell>
        </row>
        <row r="11">
          <cell r="H11" t="str">
            <v>AA/Aa</v>
          </cell>
          <cell r="I11" t="str">
            <v>Yes</v>
          </cell>
          <cell r="J11" t="str">
            <v>Yes</v>
          </cell>
          <cell r="K11">
            <v>129864645</v>
          </cell>
        </row>
        <row r="12">
          <cell r="H12" t="str">
            <v>AA/Aa</v>
          </cell>
          <cell r="I12" t="str">
            <v>Yes</v>
          </cell>
          <cell r="J12" t="str">
            <v>Yes</v>
          </cell>
          <cell r="K12">
            <v>364719000</v>
          </cell>
        </row>
        <row r="13">
          <cell r="H13" t="str">
            <v>A/Aa</v>
          </cell>
          <cell r="I13" t="str">
            <v>Yes</v>
          </cell>
          <cell r="J13" t="str">
            <v>Yes</v>
          </cell>
        </row>
        <row r="14">
          <cell r="H14" t="str">
            <v>A/Aa</v>
          </cell>
          <cell r="I14" t="str">
            <v>Yes</v>
          </cell>
          <cell r="J14" t="str">
            <v>Yes</v>
          </cell>
          <cell r="K14">
            <v>398946302</v>
          </cell>
        </row>
        <row r="15">
          <cell r="H15" t="str">
            <v>AA/Aa</v>
          </cell>
          <cell r="I15" t="str">
            <v>Yes</v>
          </cell>
          <cell r="J15" t="str">
            <v>Yes</v>
          </cell>
          <cell r="K15">
            <v>1453648764</v>
          </cell>
        </row>
        <row r="16">
          <cell r="H16" t="str">
            <v>A/Aa</v>
          </cell>
          <cell r="I16" t="str">
            <v>Yes</v>
          </cell>
          <cell r="J16" t="str">
            <v>Yes</v>
          </cell>
          <cell r="K16">
            <v>218015144</v>
          </cell>
        </row>
        <row r="17">
          <cell r="H17" t="str">
            <v>AA/Aa</v>
          </cell>
          <cell r="I17" t="str">
            <v>Yes</v>
          </cell>
          <cell r="J17" t="str">
            <v>Yes</v>
          </cell>
        </row>
        <row r="18">
          <cell r="H18" t="str">
            <v>AA/Aa</v>
          </cell>
          <cell r="I18" t="str">
            <v>Yes</v>
          </cell>
          <cell r="J18" t="str">
            <v>Yes</v>
          </cell>
        </row>
        <row r="19">
          <cell r="H19" t="str">
            <v>AAA/Aaa</v>
          </cell>
          <cell r="I19" t="str">
            <v>Yes</v>
          </cell>
          <cell r="J19" t="str">
            <v>Yes</v>
          </cell>
        </row>
        <row r="20">
          <cell r="H20" t="str">
            <v>A/A</v>
          </cell>
          <cell r="I20" t="str">
            <v>Yes</v>
          </cell>
          <cell r="J20" t="str">
            <v>Yes</v>
          </cell>
          <cell r="K20">
            <v>2019338021</v>
          </cell>
        </row>
        <row r="21">
          <cell r="H21" t="str">
            <v>A/Aa</v>
          </cell>
          <cell r="I21" t="str">
            <v>Yes</v>
          </cell>
          <cell r="J21" t="str">
            <v>Yes</v>
          </cell>
        </row>
        <row r="22">
          <cell r="H22" t="str">
            <v>AA/Aa</v>
          </cell>
          <cell r="I22" t="str">
            <v>Yes</v>
          </cell>
          <cell r="J22" t="str">
            <v>Yes</v>
          </cell>
          <cell r="K22">
            <v>577930000</v>
          </cell>
        </row>
        <row r="23">
          <cell r="H23" t="str">
            <v>A/Aa</v>
          </cell>
          <cell r="I23" t="str">
            <v>Yes</v>
          </cell>
          <cell r="J23" t="str">
            <v>Yes</v>
          </cell>
        </row>
        <row r="24">
          <cell r="H24" t="str">
            <v>AAA/Aaa</v>
          </cell>
          <cell r="I24" t="str">
            <v>Yes</v>
          </cell>
          <cell r="J24" t="str">
            <v>Yes</v>
          </cell>
        </row>
        <row r="25">
          <cell r="H25" t="str">
            <v>AA/Aa</v>
          </cell>
          <cell r="I25" t="str">
            <v>Yes</v>
          </cell>
          <cell r="J25" t="str">
            <v>Yes</v>
          </cell>
        </row>
        <row r="26">
          <cell r="H26" t="str">
            <v>AA/Aa</v>
          </cell>
          <cell r="I26" t="str">
            <v>Yes</v>
          </cell>
          <cell r="J26" t="str">
            <v>Yes</v>
          </cell>
        </row>
        <row r="27">
          <cell r="H27" t="str">
            <v>A/Aa</v>
          </cell>
          <cell r="I27" t="str">
            <v>Yes</v>
          </cell>
          <cell r="J27" t="str">
            <v>Yes</v>
          </cell>
          <cell r="K27">
            <v>159937963</v>
          </cell>
        </row>
        <row r="28">
          <cell r="H28" t="str">
            <v>A/Aa</v>
          </cell>
          <cell r="I28" t="str">
            <v>Yes</v>
          </cell>
          <cell r="J28" t="str">
            <v>Yes</v>
          </cell>
        </row>
        <row r="29">
          <cell r="H29" t="str">
            <v>AA/Aa</v>
          </cell>
          <cell r="I29" t="str">
            <v>Yes</v>
          </cell>
          <cell r="J29" t="str">
            <v>Yes</v>
          </cell>
        </row>
        <row r="30">
          <cell r="H30" t="str">
            <v>AA/Aa</v>
          </cell>
          <cell r="I30" t="str">
            <v>Yes</v>
          </cell>
          <cell r="J30" t="str">
            <v>Yes</v>
          </cell>
        </row>
        <row r="31">
          <cell r="H31" t="str">
            <v>AA/Aa</v>
          </cell>
          <cell r="I31" t="str">
            <v>No</v>
          </cell>
          <cell r="J31" t="str">
            <v>Yes</v>
          </cell>
        </row>
        <row r="32">
          <cell r="H32" t="str">
            <v>AA/Aa</v>
          </cell>
          <cell r="I32" t="str">
            <v>Yes</v>
          </cell>
          <cell r="J32" t="str">
            <v>Yes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
          <cell r="D2" t="str">
            <v>RATING</v>
          </cell>
          <cell r="E2" t="str">
            <v>Notional</v>
          </cell>
          <cell r="F2" t="str">
            <v>TOTAL</v>
          </cell>
          <cell r="G2" t="str">
            <v>Total +</v>
          </cell>
          <cell r="H2" t="str">
            <v>TOTAL</v>
          </cell>
          <cell r="I2" t="str">
            <v>Total +</v>
          </cell>
          <cell r="J2" t="str">
            <v>TOTAL</v>
          </cell>
          <cell r="K2" t="str">
            <v>Total +</v>
          </cell>
        </row>
        <row r="3">
          <cell r="D3" t="str">
            <v>AA/Aa</v>
          </cell>
          <cell r="E3">
            <v>1925</v>
          </cell>
          <cell r="F3">
            <v>0.27773041999999992</v>
          </cell>
          <cell r="G3">
            <v>0.27773041999999992</v>
          </cell>
          <cell r="H3">
            <v>0.27773041999999992</v>
          </cell>
          <cell r="I3">
            <v>0.27773041999999992</v>
          </cell>
          <cell r="J3">
            <v>0.27773041999999992</v>
          </cell>
          <cell r="K3">
            <v>0.27773041999999992</v>
          </cell>
        </row>
        <row r="4">
          <cell r="D4" t="str">
            <v>AAA/Aaa</v>
          </cell>
          <cell r="E4">
            <v>191.59510589999999</v>
          </cell>
          <cell r="F4">
            <v>56.652596000000003</v>
          </cell>
          <cell r="G4">
            <v>56.652596000000003</v>
          </cell>
          <cell r="H4">
            <v>56.652596000000003</v>
          </cell>
          <cell r="I4">
            <v>56.652596000000003</v>
          </cell>
          <cell r="J4">
            <v>56.652596000000003</v>
          </cell>
          <cell r="K4">
            <v>56.652596000000003</v>
          </cell>
        </row>
        <row r="5">
          <cell r="D5" t="str">
            <v>AA/Aa</v>
          </cell>
          <cell r="E5">
            <v>27375</v>
          </cell>
          <cell r="F5">
            <v>-47.557186139999992</v>
          </cell>
          <cell r="G5">
            <v>0</v>
          </cell>
          <cell r="H5">
            <v>-47.557186139999992</v>
          </cell>
          <cell r="I5">
            <v>0</v>
          </cell>
          <cell r="J5">
            <v>-47.557186139999992</v>
          </cell>
          <cell r="K5">
            <v>0</v>
          </cell>
        </row>
        <row r="6">
          <cell r="D6" t="str">
            <v>AA/Aa</v>
          </cell>
          <cell r="E6">
            <v>625</v>
          </cell>
          <cell r="F6">
            <v>6.3792655500000013</v>
          </cell>
          <cell r="G6">
            <v>6.3792655500000013</v>
          </cell>
          <cell r="H6">
            <v>6.3792655500000013</v>
          </cell>
          <cell r="I6">
            <v>6.3792655500000013</v>
          </cell>
          <cell r="J6">
            <v>6.3792655500000013</v>
          </cell>
          <cell r="K6">
            <v>6.3792655500000013</v>
          </cell>
        </row>
        <row r="7">
          <cell r="D7" t="str">
            <v>AA/Aa</v>
          </cell>
          <cell r="E7">
            <v>29541.960370220022</v>
          </cell>
          <cell r="F7">
            <v>528.20241275000001</v>
          </cell>
          <cell r="G7">
            <v>528.20241275000001</v>
          </cell>
          <cell r="H7">
            <v>528.20241275000001</v>
          </cell>
          <cell r="I7">
            <v>528.20241275000001</v>
          </cell>
          <cell r="J7">
            <v>528.20241275000001</v>
          </cell>
          <cell r="K7">
            <v>528.20241275000001</v>
          </cell>
        </row>
        <row r="8">
          <cell r="D8" t="str">
            <v>A/A</v>
          </cell>
          <cell r="E8">
            <v>16695</v>
          </cell>
          <cell r="F8">
            <v>227.55377587000004</v>
          </cell>
          <cell r="G8">
            <v>227.55377587000004</v>
          </cell>
          <cell r="H8">
            <v>227.55377587000004</v>
          </cell>
          <cell r="I8">
            <v>227.55377587000004</v>
          </cell>
          <cell r="J8">
            <v>227.55377587000004</v>
          </cell>
          <cell r="K8">
            <v>227.55377587000004</v>
          </cell>
        </row>
        <row r="9">
          <cell r="D9" t="str">
            <v>AA/Aa</v>
          </cell>
          <cell r="E9">
            <v>8750</v>
          </cell>
          <cell r="F9">
            <v>182.70481975000001</v>
          </cell>
          <cell r="G9">
            <v>182.70481975000001</v>
          </cell>
          <cell r="H9">
            <v>182.70481975000001</v>
          </cell>
          <cell r="I9">
            <v>182.70481975000001</v>
          </cell>
          <cell r="J9">
            <v>182.70481975000001</v>
          </cell>
          <cell r="K9">
            <v>182.70481975000001</v>
          </cell>
        </row>
        <row r="10">
          <cell r="D10" t="str">
            <v>AA/Aa</v>
          </cell>
          <cell r="E10">
            <v>50352.628097110006</v>
          </cell>
          <cell r="F10">
            <v>399.42628373000002</v>
          </cell>
          <cell r="G10">
            <v>399.42628373000002</v>
          </cell>
          <cell r="H10">
            <v>399.42628373000002</v>
          </cell>
          <cell r="I10">
            <v>399.42628373000002</v>
          </cell>
          <cell r="J10">
            <v>399.42628373000002</v>
          </cell>
          <cell r="K10">
            <v>399.42628373000002</v>
          </cell>
        </row>
        <row r="11">
          <cell r="D11" t="str">
            <v>A/Aa</v>
          </cell>
          <cell r="E11">
            <v>87.630898650000006</v>
          </cell>
          <cell r="F11">
            <v>2.4949400000000002</v>
          </cell>
          <cell r="G11">
            <v>2.4949400000000002</v>
          </cell>
          <cell r="H11">
            <v>2.4949400000000002</v>
          </cell>
          <cell r="I11">
            <v>2.4949400000000002</v>
          </cell>
          <cell r="J11">
            <v>2.4949400000000002</v>
          </cell>
          <cell r="K11">
            <v>2.4949400000000002</v>
          </cell>
        </row>
        <row r="12">
          <cell r="D12" t="str">
            <v>A/Aa</v>
          </cell>
          <cell r="E12">
            <v>46285.543093749999</v>
          </cell>
          <cell r="F12">
            <v>416.14232404000001</v>
          </cell>
          <cell r="G12">
            <v>416.14232404000001</v>
          </cell>
          <cell r="H12">
            <v>416.14232404000001</v>
          </cell>
          <cell r="I12">
            <v>416.14232404000001</v>
          </cell>
          <cell r="J12">
            <v>416.14232404000001</v>
          </cell>
          <cell r="K12">
            <v>416.14232404000001</v>
          </cell>
        </row>
        <row r="13">
          <cell r="D13" t="str">
            <v>AA/Aa</v>
          </cell>
          <cell r="E13">
            <v>92586.45782185001</v>
          </cell>
          <cell r="F13">
            <v>1467.7351363100011</v>
          </cell>
          <cell r="G13">
            <v>1467.7351363100011</v>
          </cell>
          <cell r="H13">
            <v>1467.7351363100011</v>
          </cell>
          <cell r="I13">
            <v>1467.7351363100011</v>
          </cell>
          <cell r="J13">
            <v>1467.7351363100011</v>
          </cell>
          <cell r="K13">
            <v>1467.7351363100011</v>
          </cell>
        </row>
        <row r="14">
          <cell r="D14" t="str">
            <v>A/Aa</v>
          </cell>
          <cell r="E14">
            <v>86295.152941239983</v>
          </cell>
          <cell r="F14">
            <v>272.00466248999993</v>
          </cell>
          <cell r="G14">
            <v>272.00466248999993</v>
          </cell>
          <cell r="H14">
            <v>272.00466248999993</v>
          </cell>
          <cell r="I14">
            <v>272.00466248999993</v>
          </cell>
          <cell r="J14">
            <v>272.00466248999993</v>
          </cell>
          <cell r="K14">
            <v>272.00466248999993</v>
          </cell>
        </row>
        <row r="15">
          <cell r="D15" t="str">
            <v>AA/Aa</v>
          </cell>
          <cell r="E15">
            <v>1738.5951370099999</v>
          </cell>
          <cell r="F15">
            <v>-96.251133999999993</v>
          </cell>
          <cell r="G15">
            <v>0</v>
          </cell>
          <cell r="H15">
            <v>-96.251133999999993</v>
          </cell>
          <cell r="I15">
            <v>0</v>
          </cell>
          <cell r="J15">
            <v>-96.251133999999993</v>
          </cell>
          <cell r="K15">
            <v>0</v>
          </cell>
        </row>
        <row r="16">
          <cell r="D16" t="str">
            <v>AA/Aa</v>
          </cell>
          <cell r="E16">
            <v>4356.4601826799999</v>
          </cell>
          <cell r="F16">
            <v>-48.98675755</v>
          </cell>
          <cell r="G16">
            <v>0</v>
          </cell>
          <cell r="H16">
            <v>-48.98675755</v>
          </cell>
          <cell r="I16">
            <v>0</v>
          </cell>
          <cell r="J16">
            <v>-48.98675755</v>
          </cell>
          <cell r="K16">
            <v>0</v>
          </cell>
        </row>
        <row r="17">
          <cell r="D17" t="str">
            <v>AAA/Aaa</v>
          </cell>
          <cell r="E17">
            <v>25</v>
          </cell>
          <cell r="F17">
            <v>6.6100000000000006E-2</v>
          </cell>
          <cell r="G17">
            <v>6.6100000000000006E-2</v>
          </cell>
          <cell r="H17">
            <v>6.6100000000000006E-2</v>
          </cell>
          <cell r="I17">
            <v>6.6100000000000006E-2</v>
          </cell>
          <cell r="J17">
            <v>6.6100000000000006E-2</v>
          </cell>
          <cell r="K17">
            <v>6.6100000000000006E-2</v>
          </cell>
        </row>
        <row r="18">
          <cell r="D18" t="str">
            <v>A/A</v>
          </cell>
          <cell r="E18">
            <v>94566.924512409998</v>
          </cell>
          <cell r="F18">
            <v>2074.8115326300008</v>
          </cell>
          <cell r="G18">
            <v>2074.8115326300008</v>
          </cell>
          <cell r="H18">
            <v>2074.8115326300008</v>
          </cell>
          <cell r="I18">
            <v>2074.8115326300008</v>
          </cell>
          <cell r="J18">
            <v>2074.8115326300008</v>
          </cell>
          <cell r="K18">
            <v>2074.8115326300008</v>
          </cell>
        </row>
        <row r="19">
          <cell r="D19" t="str">
            <v>A/Aa</v>
          </cell>
          <cell r="E19">
            <v>51239.659612110001</v>
          </cell>
          <cell r="F19">
            <v>-628.39542968000012</v>
          </cell>
          <cell r="G19">
            <v>0</v>
          </cell>
          <cell r="H19">
            <v>-628.39542968000012</v>
          </cell>
          <cell r="I19">
            <v>0</v>
          </cell>
          <cell r="J19">
            <v>-628.39542968000012</v>
          </cell>
          <cell r="K19">
            <v>0</v>
          </cell>
        </row>
        <row r="20">
          <cell r="D20" t="str">
            <v>AA/Aa</v>
          </cell>
          <cell r="E20">
            <v>99021.059568779994</v>
          </cell>
          <cell r="F20">
            <v>614.58595789000015</v>
          </cell>
          <cell r="G20">
            <v>614.58595789000015</v>
          </cell>
          <cell r="H20">
            <v>614.58595789000015</v>
          </cell>
          <cell r="I20">
            <v>614.58595789000015</v>
          </cell>
          <cell r="J20">
            <v>614.58595789000015</v>
          </cell>
          <cell r="K20">
            <v>614.58595789000015</v>
          </cell>
        </row>
        <row r="21">
          <cell r="D21" t="str">
            <v>A/Aa</v>
          </cell>
          <cell r="E21">
            <v>50205.137507289997</v>
          </cell>
          <cell r="F21">
            <v>-191.21312125000003</v>
          </cell>
          <cell r="G21">
            <v>0</v>
          </cell>
          <cell r="H21">
            <v>-191.21312125000003</v>
          </cell>
          <cell r="I21">
            <v>0</v>
          </cell>
          <cell r="J21">
            <v>-191.21312125000003</v>
          </cell>
          <cell r="K21">
            <v>0</v>
          </cell>
        </row>
        <row r="22">
          <cell r="D22" t="str">
            <v>AAA/Aaa</v>
          </cell>
          <cell r="E22">
            <v>625</v>
          </cell>
          <cell r="F22">
            <v>-6.4429725400000004</v>
          </cell>
          <cell r="G22">
            <v>0</v>
          </cell>
          <cell r="H22">
            <v>-6.4429725400000004</v>
          </cell>
          <cell r="I22">
            <v>0</v>
          </cell>
          <cell r="J22">
            <v>-6.4429725400000004</v>
          </cell>
          <cell r="K22">
            <v>0</v>
          </cell>
        </row>
        <row r="23">
          <cell r="D23" t="str">
            <v>AA/Aa</v>
          </cell>
          <cell r="E23">
            <v>1025</v>
          </cell>
          <cell r="F23">
            <v>4.0019979299999999</v>
          </cell>
          <cell r="G23">
            <v>4.0019979299999999</v>
          </cell>
          <cell r="H23">
            <v>4.0019979299999999</v>
          </cell>
          <cell r="I23">
            <v>4.0019979299999999</v>
          </cell>
          <cell r="J23">
            <v>4.0019979299999999</v>
          </cell>
          <cell r="K23">
            <v>4.0019979299999999</v>
          </cell>
        </row>
        <row r="24">
          <cell r="D24" t="str">
            <v>AA/Aa</v>
          </cell>
          <cell r="E24">
            <v>10597.89802577</v>
          </cell>
          <cell r="F24">
            <v>-72.390412870000006</v>
          </cell>
          <cell r="G24">
            <v>0</v>
          </cell>
          <cell r="H24">
            <v>-72.390412870000006</v>
          </cell>
          <cell r="I24">
            <v>0</v>
          </cell>
          <cell r="J24">
            <v>-72.390412870000006</v>
          </cell>
          <cell r="K24">
            <v>0</v>
          </cell>
        </row>
        <row r="25">
          <cell r="D25" t="str">
            <v>A/Aa</v>
          </cell>
          <cell r="E25">
            <v>15250</v>
          </cell>
          <cell r="F25">
            <v>189.25327903000004</v>
          </cell>
          <cell r="G25">
            <v>189.25327903000004</v>
          </cell>
          <cell r="H25">
            <v>189.25327903000004</v>
          </cell>
          <cell r="I25">
            <v>189.25327903000004</v>
          </cell>
          <cell r="J25">
            <v>189.25327903000004</v>
          </cell>
          <cell r="K25">
            <v>189.25327903000004</v>
          </cell>
        </row>
        <row r="27">
          <cell r="J27">
            <v>6442.2928143900017</v>
          </cell>
          <cell r="K27">
            <v>6442.2928143900017</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EndBal"/>
      <sheetName val="GL_Essbase"/>
      <sheetName val="2007-Complete"/>
      <sheetName val="2007-105 (Debt)"/>
      <sheetName val="2007-204 (HFS)"/>
      <sheetName val="2007-206 (HFI)"/>
      <sheetName val="2007-301 (HFT)"/>
      <sheetName val="2007-304 (AFS)"/>
      <sheetName val="2007-315 (CAB)"/>
      <sheetName val="2007-419 OA"/>
      <sheetName val="2007-502 (AIR)"/>
      <sheetName val="2007-612 (AIP)"/>
      <sheetName val="2007-622 (SNA)"/>
      <sheetName val="2007-704 (AOCI)"/>
      <sheetName val="CF Z.1 ONT Detail"/>
      <sheetName val="CFZ ONT"/>
      <sheetName val="Jeff_Sheet"/>
      <sheetName val="SQL and Results"/>
      <sheetName val="ACTG_CLSFN_DESC"/>
      <sheetName val="ACTG_EVNT_TYP_DESC"/>
      <sheetName val="ACTG_PRCS_REF_NO"/>
      <sheetName val="ACTG_STMT_TYP_IND"/>
      <sheetName val="CFLW_ACVY_CD"/>
      <sheetName val="CLS_FLTR_IND"/>
      <sheetName val="GL_ACCT_NO"/>
      <sheetName val="JRNL_IDTN_CD"/>
      <sheetName val="MBS_GOVT_CONVL_IND"/>
      <sheetName val="SECU_ADJB_IND"/>
      <sheetName val="SECU_DB_CR_IND"/>
      <sheetName val="SECU_SF_MF_CD"/>
      <sheetName val="SECU_TYP_CD"/>
      <sheetName val="Essbase GL"/>
      <sheetName val="Sheet2"/>
      <sheetName val="MAR_Slide"/>
      <sheetName val="Pivot Summary"/>
      <sheetName val="LT Debt Contract Oblig Detail"/>
      <sheetName val="Summary"/>
      <sheetName val="Roll_Off_Parameter"/>
      <sheetName val="Invest_Agree"/>
      <sheetName val="Debt Balance Sheet"/>
      <sheetName val="Callable Debt"/>
      <sheetName val="Trial Balance-Daily"/>
      <sheetName val="TB Accounts retrieve"/>
      <sheetName val="Repur J46"/>
      <sheetName val="dus"/>
      <sheetName val="constrl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ddon"/>
      <sheetName val="rating"/>
      <sheetName val="lookup-netting"/>
      <sheetName val="Schedule A"/>
      <sheetName val="capital req"/>
      <sheetName val="i.r.c.-grand total"/>
      <sheetName val="lookup-subdata"/>
      <sheetName val="subdata"/>
      <sheetName val="lookup_table 1"/>
      <sheetName val="Table 1"/>
      <sheetName val="Table 2"/>
      <sheetName val="Table 3"/>
      <sheetName val="Sheet1"/>
      <sheetName val="Table 4"/>
      <sheetName val="temp"/>
      <sheetName val="Table 5"/>
      <sheetName val="Table 6"/>
      <sheetName val="lookup-Table7"/>
      <sheetName val="subdata_Table7"/>
      <sheetName val="Table7"/>
      <sheetName val="lookup_Table8"/>
      <sheetName val="Table8"/>
      <sheetName val="Adjustment"/>
      <sheetName val="recon"/>
      <sheetName val="gt5 2001"/>
      <sheetName val="gt6 2002"/>
      <sheetName val="vols"/>
    </sheetNames>
    <sheetDataSet>
      <sheetData sheetId="0" refreshError="1"/>
      <sheetData sheetId="1" refreshError="1"/>
      <sheetData sheetId="2" refreshError="1">
        <row r="4">
          <cell r="A4" t="str">
            <v>DESIGNATION</v>
          </cell>
          <cell r="B4" t="str">
            <v>FULL NAME</v>
          </cell>
          <cell r="C4" t="str">
            <v>COUNTERPARTY</v>
          </cell>
          <cell r="D4" t="str">
            <v>Rating(S&amp;P)</v>
          </cell>
          <cell r="E4" t="str">
            <v>Rating(Moody)</v>
          </cell>
          <cell r="F4" t="str">
            <v>Rating</v>
          </cell>
          <cell r="G4" t="str">
            <v>Combined</v>
          </cell>
          <cell r="H4" t="str">
            <v>Combination</v>
          </cell>
          <cell r="I4" t="str">
            <v>Coll</v>
          </cell>
          <cell r="J4" t="str">
            <v>Agreement</v>
          </cell>
          <cell r="K4" t="str">
            <v>Held</v>
          </cell>
        </row>
        <row r="5">
          <cell r="A5" t="str">
            <v>COUNTERPARTY AA</v>
          </cell>
          <cell r="B5" t="str">
            <v>ABN AMRO</v>
          </cell>
          <cell r="C5" t="str">
            <v>ABN AMRO BANK N.V.</v>
          </cell>
          <cell r="D5" t="str">
            <v>AA-</v>
          </cell>
          <cell r="E5" t="str">
            <v>Aa3</v>
          </cell>
          <cell r="F5" t="str">
            <v>AA-/Aa3</v>
          </cell>
          <cell r="G5" t="str">
            <v>AA-/Aa3</v>
          </cell>
          <cell r="H5" t="str">
            <v>AA/Aa</v>
          </cell>
          <cell r="I5" t="str">
            <v>Yes</v>
          </cell>
          <cell r="J5" t="str">
            <v>Yes</v>
          </cell>
          <cell r="K5">
            <v>37600000</v>
          </cell>
        </row>
        <row r="6">
          <cell r="A6" t="str">
            <v>COUNTERPARTY AB</v>
          </cell>
          <cell r="B6" t="str">
            <v>AIG</v>
          </cell>
          <cell r="C6" t="str">
            <v>AIG FINANCIAL PRODUCTS CORP.</v>
          </cell>
          <cell r="D6" t="str">
            <v>AAA</v>
          </cell>
          <cell r="E6" t="str">
            <v>Aaa</v>
          </cell>
          <cell r="F6" t="str">
            <v>AAA/Aaa</v>
          </cell>
          <cell r="G6" t="str">
            <v>AAA/Aaa</v>
          </cell>
          <cell r="H6" t="str">
            <v>AAA/Aaa</v>
          </cell>
          <cell r="I6" t="str">
            <v>Yes</v>
          </cell>
          <cell r="J6" t="str">
            <v>Yes</v>
          </cell>
        </row>
        <row r="7">
          <cell r="A7" t="str">
            <v>COUNTERPARTY AC</v>
          </cell>
          <cell r="B7" t="str">
            <v>BANK OF AMERICA</v>
          </cell>
          <cell r="C7" t="str">
            <v>BANK OF AMERICA SECURITIES LLC</v>
          </cell>
          <cell r="D7" t="str">
            <v>AA-</v>
          </cell>
          <cell r="E7" t="str">
            <v>Aa1</v>
          </cell>
          <cell r="F7" t="str">
            <v>AA-/Aa1</v>
          </cell>
          <cell r="G7" t="str">
            <v>AA-/Aa1</v>
          </cell>
          <cell r="H7" t="str">
            <v>AA/Aa</v>
          </cell>
          <cell r="I7" t="str">
            <v>Yes</v>
          </cell>
          <cell r="J7" t="str">
            <v>Yes</v>
          </cell>
          <cell r="K7">
            <v>338000000</v>
          </cell>
        </row>
        <row r="8">
          <cell r="A8" t="str">
            <v>COUNTERPARTY AD</v>
          </cell>
          <cell r="B8" t="str">
            <v>BANK OF NY</v>
          </cell>
          <cell r="C8" t="str">
            <v>THE BANK OF NY, NY</v>
          </cell>
          <cell r="D8" t="str">
            <v>AA-</v>
          </cell>
          <cell r="E8" t="str">
            <v>Aa2</v>
          </cell>
          <cell r="F8" t="str">
            <v>AA-/Aa2</v>
          </cell>
          <cell r="G8" t="str">
            <v>AA-/Aa2</v>
          </cell>
          <cell r="H8" t="str">
            <v>AA/Aa</v>
          </cell>
          <cell r="I8" t="str">
            <v>Yes</v>
          </cell>
          <cell r="J8" t="str">
            <v>Yes</v>
          </cell>
        </row>
        <row r="9">
          <cell r="A9" t="str">
            <v>COUNTERPARTY AE</v>
          </cell>
          <cell r="B9" t="str">
            <v>BARCLAYS</v>
          </cell>
          <cell r="C9" t="str">
            <v>BARCLAYS BANK, PLC</v>
          </cell>
          <cell r="D9" t="str">
            <v>AA</v>
          </cell>
          <cell r="E9" t="str">
            <v>Aa1</v>
          </cell>
          <cell r="F9" t="str">
            <v>AA/Aa1</v>
          </cell>
          <cell r="G9" t="str">
            <v>AA/Aa1</v>
          </cell>
          <cell r="H9" t="str">
            <v>AA/Aa</v>
          </cell>
          <cell r="I9" t="str">
            <v>Yes</v>
          </cell>
          <cell r="J9" t="str">
            <v>Yes</v>
          </cell>
          <cell r="K9">
            <v>744100000</v>
          </cell>
        </row>
        <row r="10">
          <cell r="A10" t="str">
            <v>COUNTERPARTY AF</v>
          </cell>
          <cell r="B10" t="str">
            <v>BEAR STEARNS</v>
          </cell>
          <cell r="C10" t="str">
            <v>BEAR STEARNS CAPITAL MARKETS INC.</v>
          </cell>
          <cell r="D10" t="str">
            <v>A</v>
          </cell>
          <cell r="E10" t="str">
            <v>A2</v>
          </cell>
          <cell r="F10" t="str">
            <v>A/A2</v>
          </cell>
          <cell r="G10" t="str">
            <v>A/A2</v>
          </cell>
          <cell r="H10" t="str">
            <v>A/A</v>
          </cell>
          <cell r="I10" t="str">
            <v>Yes</v>
          </cell>
          <cell r="J10" t="str">
            <v>Yes</v>
          </cell>
          <cell r="K10">
            <v>530900000</v>
          </cell>
        </row>
        <row r="11">
          <cell r="A11" t="str">
            <v>COUNTERPARTY AG</v>
          </cell>
          <cell r="B11" t="str">
            <v>BNP PARIBAS</v>
          </cell>
          <cell r="C11" t="str">
            <v>BNP PARIBAS</v>
          </cell>
          <cell r="D11" t="str">
            <v>AA-</v>
          </cell>
          <cell r="E11" t="str">
            <v>Aa2</v>
          </cell>
          <cell r="F11" t="str">
            <v>AA-/Aa2</v>
          </cell>
          <cell r="G11" t="str">
            <v>AA-/Aa2</v>
          </cell>
          <cell r="H11" t="str">
            <v>AA/Aa</v>
          </cell>
          <cell r="I11" t="str">
            <v>Yes</v>
          </cell>
          <cell r="J11" t="str">
            <v>Yes</v>
          </cell>
          <cell r="K11">
            <v>198300000</v>
          </cell>
        </row>
        <row r="12">
          <cell r="A12" t="str">
            <v>COUNTERPARTY AH</v>
          </cell>
          <cell r="B12" t="str">
            <v>CDC FINANCIAL</v>
          </cell>
          <cell r="C12" t="str">
            <v>CDC FINANCIAL</v>
          </cell>
          <cell r="D12" t="str">
            <v>AAA</v>
          </cell>
          <cell r="E12" t="str">
            <v>Aaa</v>
          </cell>
          <cell r="F12" t="str">
            <v>AAA/Aaa</v>
          </cell>
          <cell r="G12" t="str">
            <v>AAA/Aaa</v>
          </cell>
          <cell r="H12" t="str">
            <v>AAA/Aaa</v>
          </cell>
          <cell r="I12" t="str">
            <v>Yes</v>
          </cell>
          <cell r="J12" t="str">
            <v>Yes</v>
          </cell>
        </row>
        <row r="13">
          <cell r="A13" t="str">
            <v>COUNTERPARTY AI</v>
          </cell>
          <cell r="B13" t="str">
            <v>CITIBANK</v>
          </cell>
          <cell r="C13" t="str">
            <v>CITIBANK, NA</v>
          </cell>
          <cell r="D13" t="str">
            <v>AA</v>
          </cell>
          <cell r="E13" t="str">
            <v>Aa1</v>
          </cell>
          <cell r="F13" t="str">
            <v>AA/Aa1</v>
          </cell>
          <cell r="G13" t="str">
            <v>AA/Aa1</v>
          </cell>
          <cell r="H13" t="str">
            <v>AA/Aa</v>
          </cell>
          <cell r="I13" t="str">
            <v>Yes</v>
          </cell>
          <cell r="J13" t="str">
            <v>Yes</v>
          </cell>
          <cell r="K13">
            <v>630800000</v>
          </cell>
        </row>
        <row r="14">
          <cell r="A14" t="str">
            <v>COUNTERPARTY AJ</v>
          </cell>
          <cell r="B14" t="str">
            <v>CSFB (LONDON)</v>
          </cell>
          <cell r="C14" t="str">
            <v>CSFB (LONDON)</v>
          </cell>
          <cell r="D14" t="str">
            <v>A+</v>
          </cell>
          <cell r="E14" t="str">
            <v>Aa3</v>
          </cell>
          <cell r="F14" t="str">
            <v>A+/Aa3</v>
          </cell>
          <cell r="G14" t="str">
            <v>A+/Aa3</v>
          </cell>
          <cell r="H14" t="str">
            <v>A/Aa</v>
          </cell>
          <cell r="I14" t="str">
            <v>Yes</v>
          </cell>
          <cell r="J14" t="str">
            <v>Yes</v>
          </cell>
        </row>
        <row r="15">
          <cell r="A15" t="str">
            <v>COUNTERPARTY AK</v>
          </cell>
          <cell r="B15" t="str">
            <v>CSFBI</v>
          </cell>
          <cell r="C15" t="str">
            <v>CSFBI</v>
          </cell>
          <cell r="D15" t="str">
            <v>A+</v>
          </cell>
          <cell r="E15" t="str">
            <v>Aa3</v>
          </cell>
          <cell r="F15" t="str">
            <v>A+/Aa3</v>
          </cell>
          <cell r="G15" t="str">
            <v>A+/Aa3</v>
          </cell>
          <cell r="H15" t="str">
            <v>A/Aa</v>
          </cell>
          <cell r="I15" t="str">
            <v>Yes</v>
          </cell>
          <cell r="J15" t="str">
            <v>Yes</v>
          </cell>
          <cell r="K15">
            <v>334200000</v>
          </cell>
        </row>
        <row r="16">
          <cell r="A16" t="str">
            <v>COUNTERPARTY AL</v>
          </cell>
          <cell r="B16" t="str">
            <v>DEUTSCHE BANK</v>
          </cell>
          <cell r="C16" t="str">
            <v>DEUTSCHE BANK AG</v>
          </cell>
          <cell r="D16" t="str">
            <v>AA-</v>
          </cell>
          <cell r="E16" t="str">
            <v>Aa3</v>
          </cell>
          <cell r="F16" t="str">
            <v>AA-/Aa3</v>
          </cell>
          <cell r="G16" t="str">
            <v>AA-/Aa3</v>
          </cell>
          <cell r="H16" t="str">
            <v>AA/Aa</v>
          </cell>
          <cell r="I16" t="str">
            <v>Yes</v>
          </cell>
          <cell r="J16" t="str">
            <v>Yes</v>
          </cell>
          <cell r="K16">
            <v>336900000</v>
          </cell>
        </row>
        <row r="17">
          <cell r="A17" t="str">
            <v>COUNTERPARTY AM</v>
          </cell>
          <cell r="B17" t="str">
            <v>GOLDMAN SACHS</v>
          </cell>
          <cell r="C17" t="str">
            <v>GOLDMAN SACHS CAPITAL MARKETS</v>
          </cell>
          <cell r="D17" t="str">
            <v>A+</v>
          </cell>
          <cell r="E17" t="str">
            <v>Aa3</v>
          </cell>
          <cell r="F17" t="str">
            <v>A+/Aa3</v>
          </cell>
          <cell r="G17" t="str">
            <v>A+/Aa3</v>
          </cell>
          <cell r="H17" t="str">
            <v>A/Aa</v>
          </cell>
          <cell r="I17" t="str">
            <v>Yes</v>
          </cell>
          <cell r="J17" t="str">
            <v>Yes</v>
          </cell>
          <cell r="K17">
            <v>441000000</v>
          </cell>
        </row>
        <row r="18">
          <cell r="A18" t="str">
            <v>COUNTERPARTY AN</v>
          </cell>
          <cell r="B18" t="str">
            <v>GREENWICH CAPITAL</v>
          </cell>
          <cell r="C18" t="str">
            <v>GREENWICH CAPITAL</v>
          </cell>
          <cell r="D18" t="str">
            <v>AA-</v>
          </cell>
          <cell r="E18" t="str">
            <v>Aa1</v>
          </cell>
          <cell r="F18" t="str">
            <v>AA-/Aa1</v>
          </cell>
          <cell r="G18" t="str">
            <v>AA-/Aa1</v>
          </cell>
          <cell r="H18" t="str">
            <v>AA/Aa</v>
          </cell>
          <cell r="I18" t="str">
            <v>Yes</v>
          </cell>
          <cell r="J18" t="str">
            <v>Yes</v>
          </cell>
        </row>
        <row r="19">
          <cell r="A19" t="str">
            <v>COUNTERPARTY AO</v>
          </cell>
          <cell r="B19" t="str">
            <v>HSBC BANK USA</v>
          </cell>
          <cell r="C19" t="str">
            <v>HSBC BANK USA</v>
          </cell>
          <cell r="D19" t="str">
            <v>AA-</v>
          </cell>
          <cell r="E19" t="str">
            <v>Aa3</v>
          </cell>
          <cell r="F19" t="str">
            <v>AA-/Aa3</v>
          </cell>
          <cell r="G19" t="str">
            <v>AA-/Aa3</v>
          </cell>
          <cell r="H19" t="str">
            <v>AA/Aa</v>
          </cell>
          <cell r="I19" t="str">
            <v>Yes</v>
          </cell>
          <cell r="J19" t="str">
            <v>Yes</v>
          </cell>
          <cell r="K19">
            <v>13000000</v>
          </cell>
        </row>
        <row r="20">
          <cell r="A20" t="str">
            <v>COUNTERPARTY AP</v>
          </cell>
          <cell r="B20" t="str">
            <v>JP MORGAN CHASE</v>
          </cell>
          <cell r="C20" t="str">
            <v>JP MORGAN CHASE</v>
          </cell>
          <cell r="D20" t="str">
            <v>AA-</v>
          </cell>
          <cell r="E20" t="str">
            <v>Aa3</v>
          </cell>
          <cell r="F20" t="str">
            <v>AA-/Aa3</v>
          </cell>
          <cell r="G20" t="str">
            <v>AA-/Aa3</v>
          </cell>
          <cell r="H20" t="str">
            <v>AA/Aa</v>
          </cell>
          <cell r="I20" t="str">
            <v>Yes</v>
          </cell>
          <cell r="J20" t="str">
            <v>Yes</v>
          </cell>
          <cell r="K20">
            <v>1598100000</v>
          </cell>
        </row>
        <row r="21">
          <cell r="A21" t="str">
            <v>COUNTERPARTY AQ</v>
          </cell>
          <cell r="B21" t="str">
            <v>LEHMAN BROTHERS</v>
          </cell>
          <cell r="C21" t="str">
            <v>LEHMAN BROTHERS SPECIAL FINANCING INC.</v>
          </cell>
          <cell r="D21" t="str">
            <v>A</v>
          </cell>
          <cell r="E21" t="str">
            <v>A2</v>
          </cell>
          <cell r="F21" t="str">
            <v>A/A2</v>
          </cell>
          <cell r="G21" t="str">
            <v>A/A2</v>
          </cell>
          <cell r="H21" t="str">
            <v>A/A</v>
          </cell>
          <cell r="I21" t="str">
            <v>Yes</v>
          </cell>
          <cell r="J21" t="str">
            <v>Yes</v>
          </cell>
          <cell r="K21">
            <v>3189100000</v>
          </cell>
        </row>
        <row r="22">
          <cell r="A22" t="str">
            <v>COUNTERPARTY AR</v>
          </cell>
          <cell r="B22" t="str">
            <v>MERRILL LYNCH</v>
          </cell>
          <cell r="C22" t="str">
            <v>MERRILL LYNCH CAPITAL SERVICES, INC.</v>
          </cell>
          <cell r="D22" t="str">
            <v>A+</v>
          </cell>
          <cell r="E22" t="str">
            <v>Aa3</v>
          </cell>
          <cell r="F22" t="str">
            <v>A+/Aa3</v>
          </cell>
          <cell r="G22" t="str">
            <v>A+/Aa3</v>
          </cell>
          <cell r="H22" t="str">
            <v>A/Aa</v>
          </cell>
          <cell r="I22" t="str">
            <v>Yes</v>
          </cell>
          <cell r="J22" t="str">
            <v>Yes</v>
          </cell>
        </row>
        <row r="23">
          <cell r="A23" t="str">
            <v>COUNTERPARTY AS</v>
          </cell>
          <cell r="B23" t="str">
            <v>MORGAN STANLEY (DP)</v>
          </cell>
          <cell r="C23" t="str">
            <v>MORGAN STANLEY DERIVATIVE PRODUCTS</v>
          </cell>
          <cell r="D23" t="str">
            <v>AAA</v>
          </cell>
          <cell r="E23" t="str">
            <v>Aaa</v>
          </cell>
          <cell r="F23" t="str">
            <v>AAA/Aaa</v>
          </cell>
          <cell r="G23" t="str">
            <v>AAA/Aaa</v>
          </cell>
          <cell r="H23" t="str">
            <v>AAA/Aaa</v>
          </cell>
          <cell r="I23" t="str">
            <v>Yes</v>
          </cell>
          <cell r="J23" t="str">
            <v>Yes</v>
          </cell>
        </row>
        <row r="24">
          <cell r="A24" t="str">
            <v>COUNTERPARTY AT</v>
          </cell>
          <cell r="B24" t="str">
            <v>MS CAPITAL SERVICES</v>
          </cell>
          <cell r="C24" t="str">
            <v>MS CAPITAL SERVICES</v>
          </cell>
          <cell r="D24" t="str">
            <v>A+</v>
          </cell>
          <cell r="E24" t="str">
            <v>Aa3</v>
          </cell>
          <cell r="F24" t="str">
            <v>A+/Aa3</v>
          </cell>
          <cell r="G24" t="str">
            <v>A+/Aa3</v>
          </cell>
          <cell r="H24" t="str">
            <v>A/Aa</v>
          </cell>
          <cell r="I24" t="str">
            <v>Yes</v>
          </cell>
          <cell r="J24" t="str">
            <v>Yes</v>
          </cell>
          <cell r="K24">
            <v>1271000000</v>
          </cell>
        </row>
        <row r="25">
          <cell r="A25" t="str">
            <v>COUNTERPARTY AU</v>
          </cell>
          <cell r="B25" t="str">
            <v>NOMURA (DP)</v>
          </cell>
          <cell r="C25" t="str">
            <v>NOMURA DEV. PRODUCTS</v>
          </cell>
          <cell r="D25" t="str">
            <v>AAA</v>
          </cell>
          <cell r="E25" t="str">
            <v>Aaa</v>
          </cell>
          <cell r="F25" t="str">
            <v>AAA/Aaa</v>
          </cell>
          <cell r="G25" t="str">
            <v>AAA/Aaa</v>
          </cell>
          <cell r="H25" t="str">
            <v>AAA/Aaa</v>
          </cell>
          <cell r="I25" t="str">
            <v>Yes</v>
          </cell>
          <cell r="J25" t="str">
            <v>Yes</v>
          </cell>
        </row>
        <row r="26">
          <cell r="A26" t="str">
            <v>COUNTERPARTY AV</v>
          </cell>
          <cell r="B26" t="str">
            <v>UBS AG</v>
          </cell>
          <cell r="C26" t="str">
            <v>UBS AG</v>
          </cell>
          <cell r="D26" t="str">
            <v>AA+</v>
          </cell>
          <cell r="E26" t="str">
            <v>Aa2</v>
          </cell>
          <cell r="F26" t="str">
            <v>AA+/Aa2</v>
          </cell>
          <cell r="G26" t="str">
            <v>AA+/Aa2</v>
          </cell>
          <cell r="H26" t="str">
            <v>AA/Aa</v>
          </cell>
          <cell r="I26" t="str">
            <v>Yes</v>
          </cell>
          <cell r="J26" t="str">
            <v>Yes</v>
          </cell>
        </row>
        <row r="27">
          <cell r="A27" t="str">
            <v>COUNTERPARTY AW</v>
          </cell>
          <cell r="B27" t="str">
            <v>WACHOVIA BANK</v>
          </cell>
          <cell r="C27" t="str">
            <v>WACHOVIA BANK</v>
          </cell>
          <cell r="D27" t="str">
            <v>A+</v>
          </cell>
          <cell r="E27" t="str">
            <v>Aa2</v>
          </cell>
          <cell r="F27" t="str">
            <v>A+/Aa2</v>
          </cell>
          <cell r="G27" t="str">
            <v>A+/Aa2</v>
          </cell>
          <cell r="H27" t="str">
            <v>A/Aa</v>
          </cell>
          <cell r="I27" t="str">
            <v>Yes</v>
          </cell>
          <cell r="J27" t="str">
            <v>Yes</v>
          </cell>
          <cell r="K27">
            <v>314200000</v>
          </cell>
        </row>
        <row r="28">
          <cell r="A28" t="str">
            <v>COUNTERPARTY AX</v>
          </cell>
          <cell r="B28" t="str">
            <v>yyy</v>
          </cell>
          <cell r="C28" t="str">
            <v>yyy</v>
          </cell>
          <cell r="D28" t="str">
            <v>A+</v>
          </cell>
          <cell r="E28" t="str">
            <v>Aa3</v>
          </cell>
          <cell r="F28" t="str">
            <v>A+/Aa3</v>
          </cell>
          <cell r="G28" t="str">
            <v>A+/Aa3</v>
          </cell>
          <cell r="H28" t="str">
            <v>A/Aa</v>
          </cell>
          <cell r="I28" t="str">
            <v>Yes</v>
          </cell>
          <cell r="J28" t="str">
            <v>Yes</v>
          </cell>
        </row>
        <row r="29">
          <cell r="A29" t="str">
            <v>COUNTERPARTY AY</v>
          </cell>
          <cell r="B29" t="str">
            <v>ZZZ</v>
          </cell>
          <cell r="C29" t="str">
            <v>ZZZ</v>
          </cell>
          <cell r="D29" t="str">
            <v>AA</v>
          </cell>
          <cell r="E29" t="str">
            <v>Aa1</v>
          </cell>
          <cell r="F29" t="str">
            <v>AA/Aa1</v>
          </cell>
          <cell r="G29" t="str">
            <v>AA/Aa1</v>
          </cell>
          <cell r="H29" t="str">
            <v>AA/Aa</v>
          </cell>
          <cell r="I29" t="str">
            <v>Yes</v>
          </cell>
          <cell r="J29" t="str">
            <v>Yes</v>
          </cell>
        </row>
        <row r="30">
          <cell r="A30" t="str">
            <v>COUNTERPARTY AZ</v>
          </cell>
          <cell r="B30" t="str">
            <v>bbb</v>
          </cell>
          <cell r="C30" t="str">
            <v>bbb</v>
          </cell>
          <cell r="D30" t="str">
            <v>AA</v>
          </cell>
          <cell r="E30" t="str">
            <v>Aa1</v>
          </cell>
          <cell r="F30" t="str">
            <v>AA/Aa1</v>
          </cell>
          <cell r="G30" t="str">
            <v>AA/Aa1</v>
          </cell>
          <cell r="H30" t="str">
            <v>AA/Aa</v>
          </cell>
          <cell r="I30" t="str">
            <v>Yes</v>
          </cell>
          <cell r="J30" t="str">
            <v>Yes</v>
          </cell>
        </row>
        <row r="31">
          <cell r="A31" t="str">
            <v>COUNTERPARTY AY</v>
          </cell>
          <cell r="B31" t="str">
            <v>bbb</v>
          </cell>
          <cell r="C31" t="str">
            <v>bbb</v>
          </cell>
          <cell r="D31" t="str">
            <v>AA</v>
          </cell>
          <cell r="E31" t="str">
            <v>Aa1</v>
          </cell>
          <cell r="F31" t="str">
            <v>AA/Aa1</v>
          </cell>
          <cell r="G31" t="str">
            <v>AA/Aa1</v>
          </cell>
          <cell r="H31" t="str">
            <v>AA/Aa</v>
          </cell>
          <cell r="I31" t="str">
            <v>No</v>
          </cell>
          <cell r="J31" t="str">
            <v>Yes</v>
          </cell>
        </row>
        <row r="32">
          <cell r="A32" t="str">
            <v>COUNTERPARTY AZ</v>
          </cell>
          <cell r="B32" t="str">
            <v>bbb</v>
          </cell>
          <cell r="C32" t="str">
            <v>bbb</v>
          </cell>
          <cell r="D32" t="str">
            <v>AA</v>
          </cell>
          <cell r="E32" t="str">
            <v>Aa1</v>
          </cell>
          <cell r="F32" t="str">
            <v>AA/Aa1</v>
          </cell>
          <cell r="G32" t="str">
            <v>AA/Aa1</v>
          </cell>
          <cell r="H32" t="str">
            <v>AA/Aa</v>
          </cell>
          <cell r="I32" t="str">
            <v>Yes</v>
          </cell>
          <cell r="J32" t="str">
            <v>Yes</v>
          </cell>
        </row>
        <row r="33">
          <cell r="A33" t="str">
            <v>COUNTERPARTY BA</v>
          </cell>
        </row>
        <row r="41">
          <cell r="D41" t="str">
            <v>AAA/Aaa</v>
          </cell>
          <cell r="E41" t="str">
            <v>N/A</v>
          </cell>
        </row>
        <row r="42">
          <cell r="D42" t="str">
            <v>AAA/Aa1</v>
          </cell>
          <cell r="E42">
            <v>100</v>
          </cell>
        </row>
        <row r="43">
          <cell r="D43" t="str">
            <v>AAA/Aa2</v>
          </cell>
          <cell r="E43">
            <v>100</v>
          </cell>
        </row>
        <row r="44">
          <cell r="D44" t="str">
            <v>AAA/Aa3</v>
          </cell>
          <cell r="E44">
            <v>100</v>
          </cell>
        </row>
        <row r="45">
          <cell r="D45" t="str">
            <v>AA+/Aaa</v>
          </cell>
          <cell r="E45">
            <v>100</v>
          </cell>
        </row>
        <row r="46">
          <cell r="D46" t="str">
            <v>AA/Aaa</v>
          </cell>
          <cell r="E46">
            <v>50</v>
          </cell>
        </row>
        <row r="47">
          <cell r="D47" t="str">
            <v>AA-/Aaa</v>
          </cell>
          <cell r="E47">
            <v>50</v>
          </cell>
        </row>
        <row r="48">
          <cell r="D48" t="str">
            <v>AA+/Aa1</v>
          </cell>
          <cell r="E48">
            <v>100</v>
          </cell>
        </row>
        <row r="49">
          <cell r="D49" t="str">
            <v>AA+/Aa2</v>
          </cell>
          <cell r="E49">
            <v>50</v>
          </cell>
        </row>
        <row r="50">
          <cell r="D50" t="str">
            <v>AA+/Aa3</v>
          </cell>
          <cell r="E50">
            <v>50</v>
          </cell>
        </row>
        <row r="51">
          <cell r="D51" t="str">
            <v>AA+/A1</v>
          </cell>
          <cell r="E51">
            <v>25</v>
          </cell>
        </row>
        <row r="52">
          <cell r="D52" t="str">
            <v>AA+/A2</v>
          </cell>
          <cell r="E52">
            <v>10</v>
          </cell>
        </row>
        <row r="53">
          <cell r="D53" t="str">
            <v>AA+/A3</v>
          </cell>
          <cell r="E53">
            <v>10</v>
          </cell>
        </row>
        <row r="54">
          <cell r="D54" t="str">
            <v>AA/Aa1</v>
          </cell>
          <cell r="E54">
            <v>50</v>
          </cell>
        </row>
        <row r="55">
          <cell r="D55" t="str">
            <v>AA/Aa2</v>
          </cell>
          <cell r="E55">
            <v>50</v>
          </cell>
        </row>
        <row r="56">
          <cell r="D56" t="str">
            <v>AA/Aa3</v>
          </cell>
          <cell r="E56">
            <v>50</v>
          </cell>
        </row>
        <row r="57">
          <cell r="D57" t="str">
            <v>AA/A1</v>
          </cell>
          <cell r="E57">
            <v>25</v>
          </cell>
        </row>
        <row r="58">
          <cell r="D58" t="str">
            <v>AA/A2</v>
          </cell>
          <cell r="E58">
            <v>10</v>
          </cell>
        </row>
        <row r="59">
          <cell r="D59" t="str">
            <v>AA/A3</v>
          </cell>
          <cell r="E59">
            <v>0</v>
          </cell>
        </row>
        <row r="60">
          <cell r="D60" t="str">
            <v>AA-/Aa1</v>
          </cell>
          <cell r="E60">
            <v>50</v>
          </cell>
        </row>
        <row r="61">
          <cell r="D61" t="str">
            <v>AA-/Aa2</v>
          </cell>
          <cell r="E61">
            <v>50</v>
          </cell>
        </row>
        <row r="62">
          <cell r="D62" t="str">
            <v>AA-/Aa3</v>
          </cell>
          <cell r="E62">
            <v>50</v>
          </cell>
        </row>
        <row r="63">
          <cell r="D63" t="str">
            <v>AA-/A1</v>
          </cell>
          <cell r="E63">
            <v>25</v>
          </cell>
        </row>
        <row r="64">
          <cell r="D64" t="str">
            <v>AA-/A2</v>
          </cell>
          <cell r="E64">
            <v>10</v>
          </cell>
        </row>
        <row r="65">
          <cell r="D65" t="str">
            <v>AA-/A3</v>
          </cell>
          <cell r="E65">
            <v>0</v>
          </cell>
        </row>
        <row r="66">
          <cell r="D66" t="str">
            <v>A+/Aa1</v>
          </cell>
          <cell r="E66">
            <v>25</v>
          </cell>
        </row>
        <row r="67">
          <cell r="D67" t="str">
            <v>A+/Aa2</v>
          </cell>
          <cell r="E67">
            <v>25</v>
          </cell>
        </row>
        <row r="68">
          <cell r="D68" t="str">
            <v>A+/Aa3</v>
          </cell>
          <cell r="E68">
            <v>25</v>
          </cell>
        </row>
        <row r="69">
          <cell r="D69" t="str">
            <v>A+/A1</v>
          </cell>
          <cell r="E69">
            <v>25</v>
          </cell>
        </row>
        <row r="70">
          <cell r="D70" t="str">
            <v>A+/A2</v>
          </cell>
          <cell r="E70">
            <v>10</v>
          </cell>
        </row>
        <row r="71">
          <cell r="D71" t="str">
            <v>A+/A3</v>
          </cell>
          <cell r="E71">
            <v>0</v>
          </cell>
        </row>
        <row r="72">
          <cell r="D72" t="str">
            <v>A+/Baa</v>
          </cell>
          <cell r="E72">
            <v>0</v>
          </cell>
        </row>
        <row r="73">
          <cell r="D73" t="str">
            <v>A+/Ba1</v>
          </cell>
          <cell r="E73">
            <v>0</v>
          </cell>
        </row>
        <row r="74">
          <cell r="D74" t="str">
            <v>A+/Ba2</v>
          </cell>
          <cell r="E74">
            <v>0</v>
          </cell>
        </row>
        <row r="75">
          <cell r="D75" t="str">
            <v>A/Aa1</v>
          </cell>
          <cell r="E75">
            <v>10</v>
          </cell>
        </row>
        <row r="76">
          <cell r="D76" t="str">
            <v>A/Aa2</v>
          </cell>
          <cell r="E76">
            <v>10</v>
          </cell>
        </row>
        <row r="77">
          <cell r="D77" t="str">
            <v>A/Aa3</v>
          </cell>
          <cell r="E77">
            <v>10</v>
          </cell>
        </row>
        <row r="78">
          <cell r="D78" t="str">
            <v>A/A1</v>
          </cell>
          <cell r="E78">
            <v>10</v>
          </cell>
        </row>
        <row r="79">
          <cell r="D79" t="str">
            <v>A/A2</v>
          </cell>
          <cell r="E79">
            <v>10</v>
          </cell>
        </row>
        <row r="80">
          <cell r="D80" t="str">
            <v>A/A3</v>
          </cell>
          <cell r="E80">
            <v>0</v>
          </cell>
        </row>
        <row r="81">
          <cell r="D81" t="str">
            <v>A/Baa</v>
          </cell>
          <cell r="E81">
            <v>0</v>
          </cell>
        </row>
        <row r="82">
          <cell r="D82" t="str">
            <v>A/Ba1</v>
          </cell>
          <cell r="E82">
            <v>0</v>
          </cell>
        </row>
        <row r="83">
          <cell r="D83" t="str">
            <v>A/Ba2</v>
          </cell>
          <cell r="E83">
            <v>0</v>
          </cell>
        </row>
        <row r="84">
          <cell r="D84" t="str">
            <v>A-/Aa1</v>
          </cell>
          <cell r="E84">
            <v>0</v>
          </cell>
        </row>
        <row r="85">
          <cell r="D85" t="str">
            <v>A-/Aa2</v>
          </cell>
          <cell r="E85">
            <v>0</v>
          </cell>
        </row>
        <row r="86">
          <cell r="D86" t="str">
            <v>A-/Aa3</v>
          </cell>
          <cell r="E86">
            <v>0</v>
          </cell>
        </row>
        <row r="87">
          <cell r="D87" t="str">
            <v>A-/A1</v>
          </cell>
          <cell r="E87">
            <v>0</v>
          </cell>
        </row>
        <row r="88">
          <cell r="D88" t="str">
            <v>A-/A2</v>
          </cell>
          <cell r="E88">
            <v>0</v>
          </cell>
        </row>
        <row r="89">
          <cell r="D89" t="str">
            <v>A-/A3</v>
          </cell>
          <cell r="E89">
            <v>0</v>
          </cell>
        </row>
        <row r="90">
          <cell r="D90" t="str">
            <v>A-/Baa</v>
          </cell>
          <cell r="E90">
            <v>0</v>
          </cell>
        </row>
        <row r="91">
          <cell r="D91" t="str">
            <v>A-/Ba1</v>
          </cell>
          <cell r="E91">
            <v>0</v>
          </cell>
        </row>
        <row r="92">
          <cell r="D92" t="str">
            <v>A-/Ba2</v>
          </cell>
          <cell r="E92">
            <v>0</v>
          </cell>
        </row>
        <row r="93">
          <cell r="D93" t="str">
            <v>BBB+/A1</v>
          </cell>
          <cell r="E93">
            <v>0</v>
          </cell>
        </row>
        <row r="94">
          <cell r="D94" t="str">
            <v>BBB+/A2</v>
          </cell>
          <cell r="E94">
            <v>0</v>
          </cell>
        </row>
        <row r="95">
          <cell r="D95" t="str">
            <v>BBB+/A3</v>
          </cell>
          <cell r="E95">
            <v>0</v>
          </cell>
        </row>
        <row r="96">
          <cell r="D96" t="str">
            <v>BBB+/Baa1</v>
          </cell>
          <cell r="E96">
            <v>0</v>
          </cell>
        </row>
        <row r="97">
          <cell r="D97" t="str">
            <v>BBB+/Ba1</v>
          </cell>
          <cell r="E97">
            <v>0</v>
          </cell>
        </row>
        <row r="98">
          <cell r="D98" t="str">
            <v>BBB+/Ba2</v>
          </cell>
          <cell r="E98">
            <v>0</v>
          </cell>
        </row>
        <row r="99">
          <cell r="D99" t="str">
            <v>BBB+/Baa</v>
          </cell>
          <cell r="E99">
            <v>0</v>
          </cell>
        </row>
        <row r="100">
          <cell r="D100" t="str">
            <v>BBB+/Ba1</v>
          </cell>
          <cell r="E100">
            <v>0</v>
          </cell>
        </row>
        <row r="101">
          <cell r="D101" t="str">
            <v>BBB+/Ba2</v>
          </cell>
          <cell r="E101">
            <v>0</v>
          </cell>
        </row>
      </sheetData>
      <sheetData sheetId="3" refreshError="1"/>
      <sheetData sheetId="4" refreshError="1"/>
      <sheetData sheetId="5" refreshError="1"/>
      <sheetData sheetId="6" refreshError="1"/>
      <sheetData sheetId="7" refreshError="1"/>
      <sheetData sheetId="8" refreshError="1">
        <row r="2">
          <cell r="D2" t="str">
            <v>RATING</v>
          </cell>
          <cell r="E2" t="str">
            <v>COLL</v>
          </cell>
          <cell r="F2" t="str">
            <v>NON-BASIS MAT&lt;1 Y</v>
          </cell>
          <cell r="G2" t="str">
            <v>NON-BASIS MAT&gt;=1 Y</v>
          </cell>
          <cell r="H2" t="str">
            <v>CAPS&lt;1</v>
          </cell>
          <cell r="I2" t="str">
            <v>CAPS&gt;=1</v>
          </cell>
          <cell r="J2" t="str">
            <v>SWAPTION&lt;1</v>
          </cell>
          <cell r="K2" t="str">
            <v>SWAPTION&gt;=1</v>
          </cell>
          <cell r="L2" t="str">
            <v>BASIS MAT&lt;1 Y</v>
          </cell>
          <cell r="M2" t="str">
            <v>BASIS MAT&gt;=1 Y</v>
          </cell>
          <cell r="N2" t="str">
            <v>INTRATE</v>
          </cell>
          <cell r="O2" t="str">
            <v>CURRENCY</v>
          </cell>
          <cell r="P2" t="str">
            <v>NON-BASIS</v>
          </cell>
          <cell r="Q2" t="str">
            <v>CAPS</v>
          </cell>
          <cell r="R2" t="str">
            <v>SWAPTIONS</v>
          </cell>
          <cell r="S2" t="str">
            <v>BASIS</v>
          </cell>
          <cell r="T2" t="str">
            <v>RATE</v>
          </cell>
          <cell r="U2" t="str">
            <v>MCURRENCY</v>
          </cell>
        </row>
        <row r="3">
          <cell r="C3" t="str">
            <v>ABN AMRO</v>
          </cell>
          <cell r="D3" t="str">
            <v>AA/Aa</v>
          </cell>
          <cell r="E3" t="str">
            <v>Yes</v>
          </cell>
          <cell r="F3">
            <v>3425</v>
          </cell>
          <cell r="G3">
            <v>3825</v>
          </cell>
          <cell r="H3">
            <v>1250</v>
          </cell>
          <cell r="I3">
            <v>2250</v>
          </cell>
          <cell r="J3">
            <v>0</v>
          </cell>
          <cell r="K3">
            <v>250</v>
          </cell>
          <cell r="L3">
            <v>0</v>
          </cell>
          <cell r="M3">
            <v>0</v>
          </cell>
          <cell r="N3">
            <v>11000</v>
          </cell>
          <cell r="O3">
            <v>0</v>
          </cell>
          <cell r="P3">
            <v>76.044312000000005</v>
          </cell>
          <cell r="Q3">
            <v>12.462116999999999</v>
          </cell>
          <cell r="R3">
            <v>1.6878230000000001</v>
          </cell>
          <cell r="S3">
            <v>0</v>
          </cell>
          <cell r="T3">
            <v>90.194251999999992</v>
          </cell>
          <cell r="U3">
            <v>0</v>
          </cell>
        </row>
        <row r="4">
          <cell r="C4" t="str">
            <v>AIG</v>
          </cell>
          <cell r="D4" t="str">
            <v>AAA/Aaa</v>
          </cell>
          <cell r="E4" t="str">
            <v>Yes</v>
          </cell>
          <cell r="F4">
            <v>0</v>
          </cell>
          <cell r="G4">
            <v>300</v>
          </cell>
          <cell r="H4">
            <v>0</v>
          </cell>
          <cell r="I4">
            <v>0</v>
          </cell>
          <cell r="J4">
            <v>0</v>
          </cell>
          <cell r="K4">
            <v>0</v>
          </cell>
          <cell r="L4">
            <v>0</v>
          </cell>
          <cell r="M4">
            <v>0</v>
          </cell>
          <cell r="N4">
            <v>300</v>
          </cell>
          <cell r="O4">
            <v>157.4</v>
          </cell>
          <cell r="P4">
            <v>-29.302978</v>
          </cell>
          <cell r="Q4">
            <v>0</v>
          </cell>
          <cell r="R4">
            <v>0</v>
          </cell>
          <cell r="S4">
            <v>0</v>
          </cell>
          <cell r="T4">
            <v>-29.302978</v>
          </cell>
          <cell r="U4">
            <v>17.674696999999998</v>
          </cell>
        </row>
        <row r="5">
          <cell r="C5" t="str">
            <v>BANK OF AMERICA</v>
          </cell>
          <cell r="D5" t="str">
            <v>AA/Aa</v>
          </cell>
          <cell r="E5" t="str">
            <v>Yes</v>
          </cell>
          <cell r="F5">
            <v>3995</v>
          </cell>
          <cell r="G5">
            <v>16750</v>
          </cell>
          <cell r="H5">
            <v>2750</v>
          </cell>
          <cell r="I5">
            <v>8200</v>
          </cell>
          <cell r="J5">
            <v>0</v>
          </cell>
          <cell r="K5">
            <v>8100</v>
          </cell>
          <cell r="L5">
            <v>0</v>
          </cell>
          <cell r="M5">
            <v>0</v>
          </cell>
          <cell r="N5">
            <v>39795</v>
          </cell>
          <cell r="O5">
            <v>0</v>
          </cell>
          <cell r="P5">
            <v>-223.763982</v>
          </cell>
          <cell r="Q5">
            <v>40.649144999999997</v>
          </cell>
          <cell r="R5">
            <v>551.76201200000003</v>
          </cell>
          <cell r="S5">
            <v>0</v>
          </cell>
          <cell r="T5">
            <v>368.64717500000006</v>
          </cell>
          <cell r="U5">
            <v>0</v>
          </cell>
        </row>
        <row r="6">
          <cell r="C6" t="str">
            <v>BANK OF NY</v>
          </cell>
          <cell r="D6" t="str">
            <v>AA/Aa</v>
          </cell>
          <cell r="E6" t="str">
            <v>Yes</v>
          </cell>
          <cell r="F6">
            <v>50</v>
          </cell>
          <cell r="G6">
            <v>125</v>
          </cell>
          <cell r="H6">
            <v>0</v>
          </cell>
          <cell r="I6">
            <v>0</v>
          </cell>
          <cell r="J6">
            <v>0</v>
          </cell>
          <cell r="K6">
            <v>0</v>
          </cell>
          <cell r="L6">
            <v>0</v>
          </cell>
          <cell r="M6">
            <v>25</v>
          </cell>
          <cell r="N6">
            <v>200</v>
          </cell>
          <cell r="O6">
            <v>0</v>
          </cell>
          <cell r="P6">
            <v>-4.5821059999999996</v>
          </cell>
          <cell r="Q6">
            <v>0</v>
          </cell>
          <cell r="R6">
            <v>0</v>
          </cell>
          <cell r="S6">
            <v>1.5786999999999999E-2</v>
          </cell>
          <cell r="T6">
            <v>-4.5663189999999991</v>
          </cell>
          <cell r="U6">
            <v>0</v>
          </cell>
        </row>
        <row r="7">
          <cell r="C7" t="str">
            <v>BARCLAYS</v>
          </cell>
          <cell r="D7" t="str">
            <v>AA/Aa</v>
          </cell>
          <cell r="E7" t="str">
            <v>Yes</v>
          </cell>
          <cell r="F7">
            <v>350</v>
          </cell>
          <cell r="G7">
            <v>7130</v>
          </cell>
          <cell r="H7">
            <v>4750</v>
          </cell>
          <cell r="I7">
            <v>14900</v>
          </cell>
          <cell r="J7">
            <v>0</v>
          </cell>
          <cell r="K7">
            <v>10250</v>
          </cell>
          <cell r="L7">
            <v>0</v>
          </cell>
          <cell r="M7">
            <v>2350</v>
          </cell>
          <cell r="N7">
            <v>39730</v>
          </cell>
          <cell r="O7">
            <v>511.30476499999997</v>
          </cell>
          <cell r="P7">
            <v>-16.483453999999998</v>
          </cell>
          <cell r="Q7">
            <v>107.16036099999999</v>
          </cell>
          <cell r="R7">
            <v>645.68559100000004</v>
          </cell>
          <cell r="S7">
            <v>-0.89093599999999995</v>
          </cell>
          <cell r="T7">
            <v>735.47156200000006</v>
          </cell>
          <cell r="U7">
            <v>49.404395999999998</v>
          </cell>
        </row>
        <row r="8">
          <cell r="C8" t="str">
            <v>BEAR STEARNS</v>
          </cell>
          <cell r="D8" t="str">
            <v>A/A</v>
          </cell>
          <cell r="E8" t="str">
            <v>Yes</v>
          </cell>
          <cell r="F8">
            <v>550</v>
          </cell>
          <cell r="G8">
            <v>10470</v>
          </cell>
          <cell r="H8">
            <v>3000</v>
          </cell>
          <cell r="I8">
            <v>8600</v>
          </cell>
          <cell r="J8">
            <v>0</v>
          </cell>
          <cell r="K8">
            <v>6800</v>
          </cell>
          <cell r="L8">
            <v>0</v>
          </cell>
          <cell r="M8">
            <v>25</v>
          </cell>
          <cell r="N8">
            <v>29445</v>
          </cell>
          <cell r="O8">
            <v>0</v>
          </cell>
          <cell r="P8">
            <v>88.928005999999996</v>
          </cell>
          <cell r="Q8">
            <v>74.170888000000005</v>
          </cell>
          <cell r="R8">
            <v>370.23769800000002</v>
          </cell>
          <cell r="S8">
            <v>0.188998</v>
          </cell>
          <cell r="T8">
            <v>533.52558999999997</v>
          </cell>
          <cell r="U8">
            <v>0</v>
          </cell>
        </row>
        <row r="9">
          <cell r="C9" t="str">
            <v>BNP PARIBAS</v>
          </cell>
          <cell r="D9" t="str">
            <v>AA/Aa</v>
          </cell>
          <cell r="E9" t="str">
            <v>Yes</v>
          </cell>
          <cell r="F9">
            <v>1450</v>
          </cell>
          <cell r="G9">
            <v>1700</v>
          </cell>
          <cell r="H9">
            <v>0</v>
          </cell>
          <cell r="I9">
            <v>3800</v>
          </cell>
          <cell r="J9">
            <v>0</v>
          </cell>
          <cell r="K9">
            <v>4750</v>
          </cell>
          <cell r="L9">
            <v>0</v>
          </cell>
          <cell r="M9">
            <v>0</v>
          </cell>
          <cell r="N9">
            <v>11700</v>
          </cell>
          <cell r="O9">
            <v>0</v>
          </cell>
          <cell r="P9">
            <v>-67.587890000000002</v>
          </cell>
          <cell r="Q9">
            <v>20.620766</v>
          </cell>
          <cell r="R9">
            <v>298.02308799999997</v>
          </cell>
          <cell r="S9">
            <v>0</v>
          </cell>
          <cell r="T9">
            <v>251.05596399999996</v>
          </cell>
          <cell r="U9">
            <v>0</v>
          </cell>
        </row>
        <row r="10">
          <cell r="C10" t="str">
            <v>CDC FINANCIAL</v>
          </cell>
          <cell r="D10" t="str">
            <v>AAA/Aaa</v>
          </cell>
          <cell r="E10" t="str">
            <v>Yes</v>
          </cell>
          <cell r="F10">
            <v>0</v>
          </cell>
          <cell r="G10">
            <v>25</v>
          </cell>
          <cell r="H10">
            <v>0</v>
          </cell>
          <cell r="I10">
            <v>0</v>
          </cell>
          <cell r="J10">
            <v>0</v>
          </cell>
          <cell r="K10">
            <v>0</v>
          </cell>
          <cell r="L10">
            <v>0</v>
          </cell>
          <cell r="M10">
            <v>0</v>
          </cell>
          <cell r="N10">
            <v>25</v>
          </cell>
          <cell r="O10">
            <v>0</v>
          </cell>
          <cell r="P10">
            <v>-0.18110699999999999</v>
          </cell>
          <cell r="Q10">
            <v>0</v>
          </cell>
          <cell r="R10">
            <v>0</v>
          </cell>
          <cell r="S10">
            <v>0</v>
          </cell>
          <cell r="T10">
            <v>-0.18110699999999999</v>
          </cell>
          <cell r="U10">
            <v>0</v>
          </cell>
        </row>
        <row r="11">
          <cell r="C11" t="str">
            <v>CITIBANK</v>
          </cell>
          <cell r="D11" t="str">
            <v>AA/Aa</v>
          </cell>
          <cell r="E11" t="str">
            <v>Yes</v>
          </cell>
          <cell r="F11">
            <v>3650</v>
          </cell>
          <cell r="G11">
            <v>29105</v>
          </cell>
          <cell r="H11">
            <v>1750</v>
          </cell>
          <cell r="I11">
            <v>8650</v>
          </cell>
          <cell r="J11">
            <v>1250</v>
          </cell>
          <cell r="K11">
            <v>13250</v>
          </cell>
          <cell r="L11">
            <v>2000</v>
          </cell>
          <cell r="M11">
            <v>2550</v>
          </cell>
          <cell r="N11">
            <v>62205</v>
          </cell>
          <cell r="O11">
            <v>314.44560799999999</v>
          </cell>
          <cell r="P11">
            <v>-216.93715399999999</v>
          </cell>
          <cell r="Q11">
            <v>76.337688999999997</v>
          </cell>
          <cell r="R11">
            <v>802.05288700000006</v>
          </cell>
          <cell r="S11">
            <v>-8.9865E-2</v>
          </cell>
          <cell r="T11">
            <v>661.36355700000001</v>
          </cell>
          <cell r="U11">
            <v>2.3965000000000001</v>
          </cell>
        </row>
        <row r="12">
          <cell r="C12" t="str">
            <v>CSFB (LONDON)</v>
          </cell>
          <cell r="D12" t="str">
            <v>A/Aa</v>
          </cell>
          <cell r="E12" t="str">
            <v>Yes</v>
          </cell>
          <cell r="F12">
            <v>0</v>
          </cell>
          <cell r="G12">
            <v>0</v>
          </cell>
          <cell r="H12">
            <v>0</v>
          </cell>
          <cell r="I12">
            <v>0</v>
          </cell>
          <cell r="J12">
            <v>0</v>
          </cell>
          <cell r="K12">
            <v>0</v>
          </cell>
          <cell r="L12">
            <v>0</v>
          </cell>
          <cell r="M12">
            <v>0</v>
          </cell>
          <cell r="N12">
            <v>0</v>
          </cell>
          <cell r="O12">
            <v>899.79275700000005</v>
          </cell>
          <cell r="P12">
            <v>0</v>
          </cell>
          <cell r="Q12">
            <v>0</v>
          </cell>
          <cell r="R12">
            <v>0</v>
          </cell>
          <cell r="S12">
            <v>0</v>
          </cell>
          <cell r="T12">
            <v>0</v>
          </cell>
          <cell r="U12">
            <v>-11.724812</v>
          </cell>
        </row>
        <row r="13">
          <cell r="C13" t="str">
            <v>CSFBI</v>
          </cell>
          <cell r="D13" t="str">
            <v>A/Aa</v>
          </cell>
          <cell r="E13" t="str">
            <v>Yes</v>
          </cell>
          <cell r="F13">
            <v>4095</v>
          </cell>
          <cell r="G13">
            <v>13115</v>
          </cell>
          <cell r="H13">
            <v>800</v>
          </cell>
          <cell r="I13">
            <v>6800</v>
          </cell>
          <cell r="J13">
            <v>0</v>
          </cell>
          <cell r="K13">
            <v>14500</v>
          </cell>
          <cell r="L13">
            <v>2000</v>
          </cell>
          <cell r="M13">
            <v>0</v>
          </cell>
          <cell r="N13">
            <v>41310</v>
          </cell>
          <cell r="O13">
            <v>0</v>
          </cell>
          <cell r="P13">
            <v>-420.83766500000002</v>
          </cell>
          <cell r="Q13">
            <v>57.058951999999998</v>
          </cell>
          <cell r="R13">
            <v>730.12293199999999</v>
          </cell>
          <cell r="S13">
            <v>0.17199600000000001</v>
          </cell>
          <cell r="T13">
            <v>366.51621499999993</v>
          </cell>
          <cell r="U13">
            <v>0</v>
          </cell>
        </row>
        <row r="14">
          <cell r="C14" t="str">
            <v>DEUTSCHE BANK</v>
          </cell>
          <cell r="D14" t="str">
            <v>AA/Aa</v>
          </cell>
          <cell r="E14" t="str">
            <v>Yes</v>
          </cell>
          <cell r="F14">
            <v>2635</v>
          </cell>
          <cell r="G14">
            <v>56335.572999999997</v>
          </cell>
          <cell r="H14">
            <v>3850</v>
          </cell>
          <cell r="I14">
            <v>8500</v>
          </cell>
          <cell r="J14">
            <v>0</v>
          </cell>
          <cell r="K14">
            <v>38450</v>
          </cell>
          <cell r="L14">
            <v>5050</v>
          </cell>
          <cell r="M14">
            <v>6880</v>
          </cell>
          <cell r="N14">
            <v>121700.573</v>
          </cell>
          <cell r="O14">
            <v>447.93778600000002</v>
          </cell>
          <cell r="P14">
            <v>-1856.155591</v>
          </cell>
          <cell r="Q14">
            <v>99.827454000000003</v>
          </cell>
          <cell r="R14">
            <v>2122.8621760000001</v>
          </cell>
          <cell r="S14">
            <v>-1.8678859999999999</v>
          </cell>
          <cell r="T14">
            <v>364.66615300000012</v>
          </cell>
          <cell r="U14">
            <v>-9.0937800000000006</v>
          </cell>
        </row>
        <row r="15">
          <cell r="C15" t="str">
            <v>GOLDMAN SACHS</v>
          </cell>
          <cell r="D15" t="str">
            <v>A/Aa</v>
          </cell>
          <cell r="E15" t="str">
            <v>Yes</v>
          </cell>
          <cell r="F15">
            <v>5660</v>
          </cell>
          <cell r="G15">
            <v>103680</v>
          </cell>
          <cell r="H15">
            <v>1750</v>
          </cell>
          <cell r="I15">
            <v>6600</v>
          </cell>
          <cell r="J15">
            <v>750</v>
          </cell>
          <cell r="K15">
            <v>34900</v>
          </cell>
          <cell r="L15">
            <v>0</v>
          </cell>
          <cell r="M15">
            <v>369.49963100000002</v>
          </cell>
          <cell r="N15">
            <v>153709.49963100001</v>
          </cell>
          <cell r="O15">
            <v>30.782404</v>
          </cell>
          <cell r="P15">
            <v>-1642.5894800000001</v>
          </cell>
          <cell r="Q15">
            <v>89.720348000000001</v>
          </cell>
          <cell r="R15">
            <v>1925.1504170000001</v>
          </cell>
          <cell r="S15">
            <v>-0.63650899999999999</v>
          </cell>
          <cell r="T15">
            <v>371.64477600000004</v>
          </cell>
          <cell r="U15">
            <v>-1.688212</v>
          </cell>
        </row>
        <row r="16">
          <cell r="C16" t="str">
            <v>GREENWICH CAPITAL</v>
          </cell>
          <cell r="D16" t="str">
            <v>AA/Aa</v>
          </cell>
          <cell r="E16" t="str">
            <v>Yes</v>
          </cell>
          <cell r="F16">
            <v>0</v>
          </cell>
          <cell r="G16">
            <v>5770</v>
          </cell>
          <cell r="H16">
            <v>250</v>
          </cell>
          <cell r="I16">
            <v>0</v>
          </cell>
          <cell r="J16">
            <v>0</v>
          </cell>
          <cell r="K16">
            <v>0</v>
          </cell>
          <cell r="L16">
            <v>0</v>
          </cell>
          <cell r="M16">
            <v>0</v>
          </cell>
          <cell r="N16">
            <v>6020</v>
          </cell>
          <cell r="O16">
            <v>38.461537999999997</v>
          </cell>
          <cell r="P16">
            <v>-125.18504900000001</v>
          </cell>
          <cell r="Q16">
            <v>0</v>
          </cell>
          <cell r="R16">
            <v>0</v>
          </cell>
          <cell r="S16">
            <v>0</v>
          </cell>
          <cell r="T16">
            <v>-125.18504900000001</v>
          </cell>
          <cell r="U16">
            <v>2.1135670000000002</v>
          </cell>
        </row>
        <row r="17">
          <cell r="C17" t="str">
            <v>HSBC BANK USA</v>
          </cell>
          <cell r="D17" t="str">
            <v>AA/Aa</v>
          </cell>
          <cell r="E17" t="str">
            <v>Yes</v>
          </cell>
          <cell r="F17">
            <v>2800</v>
          </cell>
          <cell r="G17">
            <v>6460</v>
          </cell>
          <cell r="H17">
            <v>0</v>
          </cell>
          <cell r="I17">
            <v>0</v>
          </cell>
          <cell r="J17">
            <v>0</v>
          </cell>
          <cell r="K17">
            <v>0</v>
          </cell>
          <cell r="L17">
            <v>0</v>
          </cell>
          <cell r="M17">
            <v>0</v>
          </cell>
          <cell r="N17">
            <v>9260</v>
          </cell>
          <cell r="O17">
            <v>0</v>
          </cell>
          <cell r="P17">
            <v>62.947966000000001</v>
          </cell>
          <cell r="Q17">
            <v>0</v>
          </cell>
          <cell r="R17">
            <v>0</v>
          </cell>
          <cell r="S17">
            <v>0</v>
          </cell>
          <cell r="T17">
            <v>62.947966000000001</v>
          </cell>
          <cell r="U17">
            <v>0</v>
          </cell>
        </row>
        <row r="18">
          <cell r="C18" t="str">
            <v>JP MORGAN CHASE</v>
          </cell>
          <cell r="D18" t="str">
            <v>AA/Aa</v>
          </cell>
          <cell r="E18" t="str">
            <v>Yes</v>
          </cell>
          <cell r="F18">
            <v>8765</v>
          </cell>
          <cell r="G18">
            <v>50045</v>
          </cell>
          <cell r="H18">
            <v>1500</v>
          </cell>
          <cell r="I18">
            <v>13200</v>
          </cell>
          <cell r="J18">
            <v>750</v>
          </cell>
          <cell r="K18">
            <v>47800</v>
          </cell>
          <cell r="L18">
            <v>3810</v>
          </cell>
          <cell r="M18">
            <v>270</v>
          </cell>
          <cell r="N18">
            <v>126140</v>
          </cell>
          <cell r="O18">
            <v>1834.9904409999999</v>
          </cell>
          <cell r="P18">
            <v>-794.54920800000002</v>
          </cell>
          <cell r="Q18">
            <v>127.827656</v>
          </cell>
          <cell r="R18">
            <v>2484.0339690000001</v>
          </cell>
          <cell r="S18">
            <v>2.0425399999999998</v>
          </cell>
          <cell r="T18">
            <v>1819.354957</v>
          </cell>
          <cell r="U18">
            <v>-77.045469999999995</v>
          </cell>
        </row>
        <row r="19">
          <cell r="C19" t="str">
            <v>LEHMAN BROTHERS</v>
          </cell>
          <cell r="D19" t="str">
            <v>A/A</v>
          </cell>
          <cell r="E19" t="str">
            <v>Yes</v>
          </cell>
          <cell r="F19">
            <v>1915</v>
          </cell>
          <cell r="G19">
            <v>44355</v>
          </cell>
          <cell r="H19">
            <v>2562</v>
          </cell>
          <cell r="I19">
            <v>6500</v>
          </cell>
          <cell r="J19">
            <v>2000</v>
          </cell>
          <cell r="K19">
            <v>57405</v>
          </cell>
          <cell r="L19">
            <v>0</v>
          </cell>
          <cell r="M19">
            <v>50</v>
          </cell>
          <cell r="N19">
            <v>114787</v>
          </cell>
          <cell r="O19">
            <v>286.50104599999997</v>
          </cell>
          <cell r="P19">
            <v>62.303106999999997</v>
          </cell>
          <cell r="Q19">
            <v>38.225867000000001</v>
          </cell>
          <cell r="R19">
            <v>3124.7927599999998</v>
          </cell>
          <cell r="S19">
            <v>9.8225000000000007E-2</v>
          </cell>
          <cell r="T19">
            <v>3225.4199589999998</v>
          </cell>
          <cell r="U19">
            <v>-6.7090930000000002</v>
          </cell>
        </row>
        <row r="20">
          <cell r="C20" t="str">
            <v>MERRILL LYNCH</v>
          </cell>
          <cell r="D20" t="str">
            <v>A/Aa</v>
          </cell>
          <cell r="E20" t="str">
            <v>Yes</v>
          </cell>
          <cell r="F20">
            <v>5577.7990280000004</v>
          </cell>
          <cell r="G20">
            <v>39680.476244999998</v>
          </cell>
          <cell r="H20">
            <v>1800</v>
          </cell>
          <cell r="I20">
            <v>9800</v>
          </cell>
          <cell r="J20">
            <v>0</v>
          </cell>
          <cell r="K20">
            <v>17550</v>
          </cell>
          <cell r="L20">
            <v>0</v>
          </cell>
          <cell r="M20">
            <v>0</v>
          </cell>
          <cell r="N20">
            <v>74408.275273000007</v>
          </cell>
          <cell r="O20">
            <v>884.17460500000004</v>
          </cell>
          <cell r="P20">
            <v>-872.22147299999995</v>
          </cell>
          <cell r="Q20">
            <v>53.878056000000001</v>
          </cell>
          <cell r="R20">
            <v>750.88947700000006</v>
          </cell>
          <cell r="S20">
            <v>0</v>
          </cell>
          <cell r="T20">
            <v>-67.453939999999875</v>
          </cell>
          <cell r="U20">
            <v>-87.141159000000002</v>
          </cell>
        </row>
        <row r="21">
          <cell r="C21" t="str">
            <v>MORGAN STANLEY (DP)</v>
          </cell>
          <cell r="D21" t="str">
            <v>AAA/Aaa</v>
          </cell>
          <cell r="E21" t="str">
            <v>Yes</v>
          </cell>
          <cell r="F21">
            <v>550</v>
          </cell>
          <cell r="G21">
            <v>12250</v>
          </cell>
          <cell r="H21">
            <v>250</v>
          </cell>
          <cell r="I21">
            <v>0</v>
          </cell>
          <cell r="J21">
            <v>0</v>
          </cell>
          <cell r="K21">
            <v>2750</v>
          </cell>
          <cell r="L21">
            <v>0</v>
          </cell>
          <cell r="M21">
            <v>0</v>
          </cell>
          <cell r="N21">
            <v>15800</v>
          </cell>
          <cell r="O21">
            <v>888.12976500000002</v>
          </cell>
          <cell r="P21">
            <v>-887.92871200000002</v>
          </cell>
          <cell r="Q21">
            <v>0</v>
          </cell>
          <cell r="R21">
            <v>160.61059499999999</v>
          </cell>
          <cell r="S21">
            <v>0</v>
          </cell>
          <cell r="T21">
            <v>-727.31811700000003</v>
          </cell>
          <cell r="U21">
            <v>46.751100999999998</v>
          </cell>
        </row>
        <row r="22">
          <cell r="C22" t="str">
            <v>MS CAPITAL SERVICES</v>
          </cell>
          <cell r="D22" t="str">
            <v>A/Aa</v>
          </cell>
          <cell r="E22" t="str">
            <v>Yes</v>
          </cell>
          <cell r="F22">
            <v>250</v>
          </cell>
          <cell r="G22">
            <v>39920</v>
          </cell>
          <cell r="H22">
            <v>500</v>
          </cell>
          <cell r="I22">
            <v>6350</v>
          </cell>
          <cell r="J22">
            <v>0</v>
          </cell>
          <cell r="K22">
            <v>9100</v>
          </cell>
          <cell r="L22">
            <v>1000</v>
          </cell>
          <cell r="M22">
            <v>1950</v>
          </cell>
          <cell r="N22">
            <v>59070</v>
          </cell>
          <cell r="O22">
            <v>0</v>
          </cell>
          <cell r="P22">
            <v>644.40583600000002</v>
          </cell>
          <cell r="Q22">
            <v>67.834515999999994</v>
          </cell>
          <cell r="R22">
            <v>508.19099699999998</v>
          </cell>
          <cell r="S22">
            <v>1.4016709999999999</v>
          </cell>
          <cell r="T22">
            <v>1221.83302</v>
          </cell>
          <cell r="U22">
            <v>0</v>
          </cell>
        </row>
        <row r="23">
          <cell r="C23" t="str">
            <v>NOMURA (DP)</v>
          </cell>
          <cell r="D23" t="str">
            <v>AAA/Aaa</v>
          </cell>
          <cell r="E23" t="str">
            <v>Yes</v>
          </cell>
          <cell r="F23">
            <v>250</v>
          </cell>
          <cell r="G23">
            <v>625</v>
          </cell>
          <cell r="H23">
            <v>0</v>
          </cell>
          <cell r="I23">
            <v>0</v>
          </cell>
          <cell r="J23">
            <v>0</v>
          </cell>
          <cell r="K23">
            <v>0</v>
          </cell>
          <cell r="L23">
            <v>0</v>
          </cell>
          <cell r="M23">
            <v>200</v>
          </cell>
          <cell r="N23">
            <v>1075</v>
          </cell>
          <cell r="O23">
            <v>0</v>
          </cell>
          <cell r="P23">
            <v>-32.155431</v>
          </cell>
          <cell r="Q23">
            <v>0</v>
          </cell>
          <cell r="R23">
            <v>0</v>
          </cell>
          <cell r="S23">
            <v>0.31118499999999999</v>
          </cell>
          <cell r="T23">
            <v>-31.844246000000002</v>
          </cell>
          <cell r="U23">
            <v>0</v>
          </cell>
        </row>
        <row r="24">
          <cell r="C24" t="str">
            <v>UBS AG</v>
          </cell>
          <cell r="D24" t="str">
            <v>AA/Aa</v>
          </cell>
          <cell r="E24" t="str">
            <v>Yes</v>
          </cell>
          <cell r="F24">
            <v>780</v>
          </cell>
          <cell r="G24">
            <v>8050</v>
          </cell>
          <cell r="H24">
            <v>750</v>
          </cell>
          <cell r="I24">
            <v>2350</v>
          </cell>
          <cell r="J24">
            <v>0</v>
          </cell>
          <cell r="K24">
            <v>5000</v>
          </cell>
          <cell r="L24">
            <v>2140</v>
          </cell>
          <cell r="M24">
            <v>200</v>
          </cell>
          <cell r="N24">
            <v>19270</v>
          </cell>
          <cell r="O24">
            <v>399.37744900000001</v>
          </cell>
          <cell r="P24">
            <v>-596.71290499999998</v>
          </cell>
          <cell r="Q24">
            <v>15.732977</v>
          </cell>
          <cell r="R24">
            <v>253.143632</v>
          </cell>
          <cell r="S24">
            <v>-0.24276</v>
          </cell>
          <cell r="T24">
            <v>-328.07905599999992</v>
          </cell>
          <cell r="U24">
            <v>-73.658299</v>
          </cell>
        </row>
        <row r="25">
          <cell r="C25" t="str">
            <v>WACHOVIA BANK</v>
          </cell>
          <cell r="D25" t="str">
            <v>A/Aa</v>
          </cell>
          <cell r="E25" t="str">
            <v>Yes</v>
          </cell>
          <cell r="F25">
            <v>0</v>
          </cell>
          <cell r="G25">
            <v>3525</v>
          </cell>
          <cell r="H25">
            <v>500</v>
          </cell>
          <cell r="I25">
            <v>10150</v>
          </cell>
          <cell r="J25">
            <v>0</v>
          </cell>
          <cell r="K25">
            <v>7500</v>
          </cell>
          <cell r="L25">
            <v>0</v>
          </cell>
          <cell r="M25">
            <v>0</v>
          </cell>
          <cell r="N25">
            <v>21675</v>
          </cell>
          <cell r="O25">
            <v>0</v>
          </cell>
          <cell r="P25">
            <v>25.826336999999999</v>
          </cell>
          <cell r="Q25">
            <v>119.936211</v>
          </cell>
          <cell r="R25">
            <v>193.38611499999999</v>
          </cell>
          <cell r="S25">
            <v>0</v>
          </cell>
          <cell r="T25">
            <v>339.148663</v>
          </cell>
          <cell r="U25">
            <v>0</v>
          </cell>
        </row>
        <row r="26">
          <cell r="C26" t="str">
            <v>yyy</v>
          </cell>
          <cell r="D26" t="str">
            <v>A/Aa</v>
          </cell>
          <cell r="E26" t="str">
            <v>Yes</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C27" t="str">
            <v>ZZZ</v>
          </cell>
          <cell r="D27" t="str">
            <v>AA/Aa</v>
          </cell>
          <cell r="E27" t="str">
            <v>Yes</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31">
          <cell r="F31">
            <v>46747.799028000001</v>
          </cell>
          <cell r="G31">
            <v>453241.049245</v>
          </cell>
          <cell r="H31">
            <v>28012</v>
          </cell>
          <cell r="I31">
            <v>116650</v>
          </cell>
          <cell r="J31">
            <v>4750</v>
          </cell>
          <cell r="K31">
            <v>278355</v>
          </cell>
          <cell r="L31">
            <v>16000</v>
          </cell>
          <cell r="M31">
            <v>14869.499631000001</v>
          </cell>
          <cell r="N31">
            <v>958625.34790399997</v>
          </cell>
          <cell r="O31">
            <v>6693.2981639999998</v>
          </cell>
          <cell r="P31">
            <v>-6826.718621</v>
          </cell>
          <cell r="Q31">
            <v>1001.443003</v>
          </cell>
          <cell r="R31">
            <v>14922.632168999999</v>
          </cell>
          <cell r="S31">
            <v>0.50244599999999984</v>
          </cell>
          <cell r="T31">
            <v>9097.8589969999975</v>
          </cell>
          <cell r="U31">
            <v>-148.720564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GL Mapping"/>
      <sheetName val="Report List"/>
      <sheetName val="Auto"/>
      <sheetName val="A01"/>
      <sheetName val="A01 - FY2001"/>
      <sheetName val="A01 - FY2002"/>
      <sheetName val="A01 - FY2003"/>
      <sheetName val="A01 - FY2004"/>
      <sheetName val="A01 - Q4 04"/>
      <sheetName val="A02"/>
      <sheetName val="A02 - FY2002"/>
      <sheetName val="A02 - FY2003"/>
      <sheetName val="A02 - FY2004"/>
      <sheetName val="A03"/>
      <sheetName val="A03 - FY2001"/>
      <sheetName val="A03 - FY2002"/>
      <sheetName val="A03 - FY2003"/>
      <sheetName val="A03 - FY2004"/>
      <sheetName val="A04"/>
      <sheetName val="A05"/>
      <sheetName val="A06"/>
      <sheetName val="A07"/>
      <sheetName val="A07 - FY2001"/>
      <sheetName val="A07 - FY2002"/>
      <sheetName val="A07 - FY2003"/>
      <sheetName val="A07 - FY2004"/>
      <sheetName val="A07 - Q4 04"/>
      <sheetName val="A08"/>
      <sheetName val="A08 - FY2001"/>
      <sheetName val="A08 - FY2002"/>
      <sheetName val="A08 - FY2003"/>
      <sheetName val="A08 - FY2004"/>
      <sheetName val="A08 - Q4 04"/>
      <sheetName val="A09"/>
      <sheetName val="A09 - FY2001"/>
      <sheetName val="A09 - FY2002"/>
      <sheetName val="A09 - FY2003"/>
      <sheetName val="A09 - FY2004"/>
      <sheetName val="A09 - Q4 04"/>
      <sheetName val="A10"/>
      <sheetName val="A11"/>
      <sheetName val="A11 - FY2002"/>
      <sheetName val="A11 - FY2003"/>
      <sheetName val="A11 - FY2004"/>
      <sheetName val="A12"/>
      <sheetName val="A13"/>
      <sheetName val="A13 - FY2001"/>
      <sheetName val="A13 - AFS - FY2001"/>
      <sheetName val="A13 - HFT - FY2001"/>
      <sheetName val="A13 - FY2002"/>
      <sheetName val="A13 - AFS - FY2002"/>
      <sheetName val="A13 - HFT - FY2002"/>
      <sheetName val="A13 - FY2003"/>
      <sheetName val="A13 - AFS - FY2003"/>
      <sheetName val="A13 - HFT - FY2003"/>
      <sheetName val="A13 - FY2004"/>
      <sheetName val="A13 - AFS - FY2004"/>
      <sheetName val="A13 - HFT - FY2004"/>
      <sheetName val="A13 - Q4 04"/>
      <sheetName val="A14"/>
      <sheetName val="A15"/>
      <sheetName val="A15 - FY2001"/>
      <sheetName val="A15 - FY2002"/>
      <sheetName val="A15 - FY2003"/>
      <sheetName val="A15 - FY2004"/>
      <sheetName val="A16"/>
      <sheetName val="A16 - FY2001"/>
      <sheetName val="A16 - FY2002"/>
      <sheetName val="A16 - FY2003"/>
      <sheetName val="A16 - FY2004"/>
      <sheetName val="A16 - Q4 04"/>
      <sheetName val="A17"/>
      <sheetName val="A18"/>
      <sheetName val="A18 - FY2001"/>
      <sheetName val="A18 - FY2002"/>
      <sheetName val="A18 - FY2003"/>
      <sheetName val="A18 - FY2004"/>
      <sheetName val="A18 - Q4 04"/>
      <sheetName val="A19"/>
      <sheetName val="A19 - FY2002"/>
      <sheetName val="A19 - FY2003"/>
      <sheetName val="A19 - FY2004"/>
      <sheetName val="A20"/>
      <sheetName val="A20 - FY2001"/>
      <sheetName val="A20 - FY2002"/>
      <sheetName val="A20 - FY2003"/>
      <sheetName val="A20 - FY2004"/>
      <sheetName val="A20 - Q4 04"/>
      <sheetName val="A21"/>
      <sheetName val="A21 - FY2001"/>
      <sheetName val="A21 - FY2002"/>
      <sheetName val="A21 - FY2003"/>
      <sheetName val="A21 - FY2004"/>
      <sheetName val="A21 - Q1 04"/>
      <sheetName val="A21 - Q2 04"/>
      <sheetName val="A21 - Q3 04"/>
      <sheetName val="A21 - Q4 04"/>
      <sheetName val="A22"/>
      <sheetName val="A22 - FY2002"/>
      <sheetName val="A22 - FY2003"/>
      <sheetName val="A22 - FY2004"/>
      <sheetName val="A23"/>
      <sheetName val="A23 - FY2001"/>
      <sheetName val="A23 - FY2002"/>
      <sheetName val="A23 - FY2003"/>
      <sheetName val="A23 - FY2004"/>
      <sheetName val="A27"/>
      <sheetName val="A30"/>
      <sheetName val="A31"/>
      <sheetName val="11.01"/>
      <sheetName val="11.01 - FY2001"/>
      <sheetName val="11.01 - FY2002"/>
      <sheetName val="11.01 - FY2003"/>
      <sheetName val="11.01 - FY2004"/>
      <sheetName val="11.02"/>
      <sheetName val="11.02 - FY2001"/>
      <sheetName val="11.02 - FY2002"/>
      <sheetName val="11.02 - FY2003"/>
      <sheetName val="11.02 - FY2004"/>
      <sheetName val="11.03"/>
      <sheetName val="11.03 - FY2001"/>
      <sheetName val="11.03 - FY2002"/>
      <sheetName val="11.03 - FY2003"/>
      <sheetName val="11.03 - FY2004"/>
      <sheetName val="11.04"/>
      <sheetName val="11.04 - FY2001"/>
      <sheetName val="11.04 - FY2002"/>
      <sheetName val="11.04 - FY2003"/>
      <sheetName val="11.04 - FY2004"/>
      <sheetName val="11.05"/>
      <sheetName val="11.05 - FY2001"/>
      <sheetName val="11.05 - FY2002"/>
      <sheetName val="11.05 - FY2003"/>
      <sheetName val="11.05 - FY2004"/>
      <sheetName val="11.06"/>
      <sheetName val="11.06 - FY2001"/>
      <sheetName val="11.06 - HFI - FY2001"/>
      <sheetName val="11.06 - HFS - FY2001"/>
      <sheetName val="11.06 - FY2002"/>
      <sheetName val="11.06 - HFI - FY2002"/>
      <sheetName val="11.06 - HFS - FY2002"/>
      <sheetName val="11.06 - FY2003"/>
      <sheetName val="11.06 - HFI - FY2003"/>
      <sheetName val="11.06 - HFS - FY2003"/>
      <sheetName val="11.06 - FY2004"/>
      <sheetName val="11.06 - HFI - FY2004"/>
      <sheetName val="11.06 - HFS - FY2004"/>
      <sheetName val="11.07"/>
      <sheetName val="11.07 - FY2002"/>
      <sheetName val="11.07 - FY2003"/>
      <sheetName val="11.07 - FY2004"/>
      <sheetName val="11.08"/>
      <sheetName val="11.09"/>
      <sheetName val="11.09 - FY2003"/>
      <sheetName val="11.09 - FY2004"/>
      <sheetName val="Activity Map"/>
      <sheetName val="data"/>
      <sheetName val="rating"/>
      <sheetName val="subdata_Table7"/>
      <sheetName val="GL_EndBal"/>
      <sheetName val="8.10 pTable"/>
      <sheetName val="GSChartLabels"/>
    </sheetNames>
    <sheetDataSet>
      <sheetData sheetId="0" refreshError="1">
        <row r="14">
          <cell r="C14" t="str">
            <v>2004</v>
          </cell>
          <cell r="D14" t="str">
            <v>RE49500 - Q1 04</v>
          </cell>
          <cell r="E14">
            <v>121302</v>
          </cell>
          <cell r="F14" t="str">
            <v>A01</v>
          </cell>
          <cell r="G14" t="str">
            <v>Fannie Mae Securities/MBS/Original PremiumDiscount/Run Rate</v>
          </cell>
          <cell r="H14" t="str">
            <v>D81</v>
          </cell>
          <cell r="I14">
            <v>-791513.98999999557</v>
          </cell>
        </row>
        <row r="15">
          <cell r="C15" t="str">
            <v>2004</v>
          </cell>
          <cell r="D15" t="str">
            <v>RE49500 - Q1 04</v>
          </cell>
          <cell r="E15">
            <v>121302</v>
          </cell>
          <cell r="F15" t="str">
            <v>A01</v>
          </cell>
          <cell r="G15" t="str">
            <v>Fannie Mae Securities/Mega/Original PremiumDiscount/Run Rate</v>
          </cell>
          <cell r="H15" t="str">
            <v>E81</v>
          </cell>
          <cell r="I15">
            <v>-5817.68</v>
          </cell>
        </row>
        <row r="16">
          <cell r="C16" t="str">
            <v>2004</v>
          </cell>
          <cell r="D16" t="str">
            <v>RE49500 - Q1 04</v>
          </cell>
          <cell r="E16">
            <v>121302</v>
          </cell>
          <cell r="F16" t="str">
            <v>A01</v>
          </cell>
          <cell r="G16" t="str">
            <v>Other Agency Securities/MBS/Original PremiumDiscount/Run Rate</v>
          </cell>
          <cell r="H16" t="str">
            <v>J81</v>
          </cell>
          <cell r="I16">
            <v>-12596.050000000163</v>
          </cell>
        </row>
        <row r="17">
          <cell r="C17" t="str">
            <v>2004</v>
          </cell>
          <cell r="D17" t="str">
            <v>RE49500 - Q1 04</v>
          </cell>
          <cell r="E17">
            <v>121302</v>
          </cell>
          <cell r="F17" t="str">
            <v>A07</v>
          </cell>
          <cell r="G17" t="str">
            <v>Total Unamortized Balance/Available ForSale/Fannie Mae/MBS</v>
          </cell>
          <cell r="H17" t="str">
            <v>H32</v>
          </cell>
          <cell r="I17">
            <v>-791513.98999999557</v>
          </cell>
        </row>
        <row r="18">
          <cell r="C18" t="str">
            <v>2004</v>
          </cell>
          <cell r="D18" t="str">
            <v>RE49500 - Q1 04</v>
          </cell>
          <cell r="E18">
            <v>121302</v>
          </cell>
          <cell r="F18" t="str">
            <v>A07</v>
          </cell>
          <cell r="G18" t="str">
            <v>Total Unamortized Balance/Available ForSale/Fannie Mae/Mega</v>
          </cell>
          <cell r="H18" t="str">
            <v>H33</v>
          </cell>
          <cell r="I18">
            <v>-5817.68</v>
          </cell>
        </row>
        <row r="19">
          <cell r="C19" t="str">
            <v>2004</v>
          </cell>
          <cell r="D19" t="str">
            <v>RE49500 - Q1 04</v>
          </cell>
          <cell r="E19">
            <v>121302</v>
          </cell>
          <cell r="F19" t="str">
            <v>A07</v>
          </cell>
          <cell r="G19" t="str">
            <v>Total Unamortized Balance/Available ForSale/Other Agency/MBS</v>
          </cell>
          <cell r="H19" t="str">
            <v>H47</v>
          </cell>
          <cell r="I19">
            <v>-12596.050000000163</v>
          </cell>
        </row>
        <row r="20">
          <cell r="C20" t="str">
            <v>2004</v>
          </cell>
          <cell r="D20" t="str">
            <v>RE49500 - Q1 04</v>
          </cell>
          <cell r="E20">
            <v>121302</v>
          </cell>
          <cell r="F20" t="str">
            <v>A08</v>
          </cell>
          <cell r="G20" t="str">
            <v>Total Unamortized Balance/Available For Sale/Single Class/MBS/5.5-6.0</v>
          </cell>
          <cell r="H20" t="str">
            <v>H36</v>
          </cell>
          <cell r="I20">
            <v>167.04000000000815</v>
          </cell>
        </row>
        <row r="21">
          <cell r="C21" t="str">
            <v>2004</v>
          </cell>
          <cell r="D21" t="str">
            <v>RE49500 - Q1 04</v>
          </cell>
          <cell r="E21">
            <v>121302</v>
          </cell>
          <cell r="F21" t="str">
            <v>A08</v>
          </cell>
          <cell r="G21" t="str">
            <v>Total Unamortized Balance/Available For Sale/Single Class/MBS/6.0-6.5</v>
          </cell>
          <cell r="H21" t="str">
            <v>H37</v>
          </cell>
          <cell r="I21">
            <v>-414519.33</v>
          </cell>
        </row>
        <row r="22">
          <cell r="C22" t="str">
            <v>2004</v>
          </cell>
          <cell r="D22" t="str">
            <v>RE49500 - Q1 04</v>
          </cell>
          <cell r="E22">
            <v>121302</v>
          </cell>
          <cell r="F22" t="str">
            <v>A08</v>
          </cell>
          <cell r="G22" t="str">
            <v>Total Unamortized Balance/Available For Sale/Single Class/MBS/6.5-7.0</v>
          </cell>
          <cell r="H22" t="str">
            <v>H38</v>
          </cell>
          <cell r="I22">
            <v>-219493.73</v>
          </cell>
        </row>
        <row r="23">
          <cell r="C23" t="str">
            <v>2004</v>
          </cell>
          <cell r="D23" t="str">
            <v>RE49500 - Q1 04</v>
          </cell>
          <cell r="E23">
            <v>121302</v>
          </cell>
          <cell r="F23" t="str">
            <v>A08</v>
          </cell>
          <cell r="G23" t="str">
            <v>Total Unamortized Balance/Available For Sale/Single Class/MBS/7.0-7.5</v>
          </cell>
          <cell r="H23" t="str">
            <v>H39</v>
          </cell>
          <cell r="I23">
            <v>-105706.19</v>
          </cell>
        </row>
        <row r="24">
          <cell r="C24" t="str">
            <v>2004</v>
          </cell>
          <cell r="D24" t="str">
            <v>RE49500 - Q1 04</v>
          </cell>
          <cell r="E24">
            <v>121302</v>
          </cell>
          <cell r="F24" t="str">
            <v>A08</v>
          </cell>
          <cell r="G24" t="str">
            <v>Total Unamortized Balance/Available For Sale/Single Class/MBS/7.5-8.0</v>
          </cell>
          <cell r="H24" t="str">
            <v>H40</v>
          </cell>
          <cell r="I24">
            <v>-17052.330000000002</v>
          </cell>
        </row>
        <row r="25">
          <cell r="C25" t="str">
            <v>2004</v>
          </cell>
          <cell r="D25" t="str">
            <v>RE49500 - Q1 04</v>
          </cell>
          <cell r="E25">
            <v>121302</v>
          </cell>
          <cell r="F25" t="str">
            <v>A08</v>
          </cell>
          <cell r="G25" t="str">
            <v>Total Unamortized Balance/Available For Sale/Single Class/MBS/&gt;=8.0</v>
          </cell>
          <cell r="H25" t="str">
            <v>H41</v>
          </cell>
          <cell r="I25">
            <v>-47505.500000000058</v>
          </cell>
        </row>
        <row r="26">
          <cell r="C26" t="str">
            <v>2004</v>
          </cell>
          <cell r="D26" t="str">
            <v>RE49500 - Q1 04</v>
          </cell>
          <cell r="E26">
            <v>121302</v>
          </cell>
          <cell r="F26" t="str">
            <v>A08</v>
          </cell>
          <cell r="G26" t="str">
            <v>Total Unamortized Balance/Available For Sale/Single Class/Mega/6.5-7.0</v>
          </cell>
          <cell r="H26" t="str">
            <v>H50</v>
          </cell>
          <cell r="I26">
            <v>0</v>
          </cell>
        </row>
        <row r="27">
          <cell r="C27" t="str">
            <v>2004</v>
          </cell>
          <cell r="D27" t="str">
            <v>RE49500 - Q1 04</v>
          </cell>
          <cell r="E27">
            <v>121302</v>
          </cell>
          <cell r="F27" t="str">
            <v>A08</v>
          </cell>
          <cell r="G27" t="str">
            <v>Total Unamortized Balance/Available For Sale/Single Class/Mega/7.0-7.5</v>
          </cell>
          <cell r="H27" t="str">
            <v>H51</v>
          </cell>
          <cell r="I27">
            <v>-572.80000000000109</v>
          </cell>
        </row>
        <row r="28">
          <cell r="C28" t="str">
            <v>2004</v>
          </cell>
          <cell r="D28" t="str">
            <v>RE49500 - Q1 04</v>
          </cell>
          <cell r="E28">
            <v>121302</v>
          </cell>
          <cell r="F28" t="str">
            <v>A08</v>
          </cell>
          <cell r="G28" t="str">
            <v>Total Unamortized Balance/Available For Sale/Single Class/Mega/7.5-8.0</v>
          </cell>
          <cell r="H28" t="str">
            <v>H52</v>
          </cell>
          <cell r="I28">
            <v>-1279.3</v>
          </cell>
        </row>
        <row r="29">
          <cell r="C29" t="str">
            <v>2004</v>
          </cell>
          <cell r="D29" t="str">
            <v>RE49500 - Q1 04</v>
          </cell>
          <cell r="E29">
            <v>121302</v>
          </cell>
          <cell r="F29" t="str">
            <v>A08</v>
          </cell>
          <cell r="G29" t="str">
            <v>Total Unamortized Balance/Available For Sale/Single Class/Mega/&gt;=8.0</v>
          </cell>
          <cell r="H29" t="str">
            <v>H53</v>
          </cell>
          <cell r="I29">
            <v>-3965.58</v>
          </cell>
        </row>
        <row r="30">
          <cell r="C30" t="str">
            <v>2004</v>
          </cell>
          <cell r="D30" t="str">
            <v>RE49500 - Q1 04</v>
          </cell>
          <cell r="E30">
            <v>121302</v>
          </cell>
          <cell r="F30" t="str">
            <v>A09</v>
          </cell>
          <cell r="G30" t="str">
            <v>Total Unamortized Balance/Available For Sale/Single Class/MBS/AAA</v>
          </cell>
          <cell r="H30" t="str">
            <v>H33</v>
          </cell>
          <cell r="I30">
            <v>-804110.03999999538</v>
          </cell>
        </row>
        <row r="31">
          <cell r="C31" t="str">
            <v>2004</v>
          </cell>
          <cell r="D31" t="str">
            <v>RE49500 - Q1 04</v>
          </cell>
          <cell r="E31">
            <v>121302</v>
          </cell>
          <cell r="F31" t="str">
            <v>A09</v>
          </cell>
          <cell r="G31" t="str">
            <v>Total Unamortized Balance/Available For Sale/Single Class/MEGA/AAA</v>
          </cell>
          <cell r="H31" t="str">
            <v>H44</v>
          </cell>
          <cell r="I31">
            <v>-5817.68</v>
          </cell>
        </row>
        <row r="32">
          <cell r="C32" t="str">
            <v>2004</v>
          </cell>
          <cell r="D32" t="str">
            <v>RE49500 - Q1 04</v>
          </cell>
          <cell r="E32">
            <v>121302</v>
          </cell>
          <cell r="F32" t="str">
            <v>A13 - AFS</v>
          </cell>
          <cell r="G32" t="str">
            <v>Remaining Maturity Term &gt; 10 Years/Amoritzed Cost/Fannie Mae/MBS</v>
          </cell>
          <cell r="H32" t="str">
            <v>P32</v>
          </cell>
          <cell r="I32">
            <v>-791513.98999999557</v>
          </cell>
        </row>
        <row r="33">
          <cell r="C33" t="str">
            <v>2004</v>
          </cell>
          <cell r="D33" t="str">
            <v>RE49500 - Q1 04</v>
          </cell>
          <cell r="E33">
            <v>121302</v>
          </cell>
          <cell r="F33" t="str">
            <v>A13 - AFS</v>
          </cell>
          <cell r="G33" t="str">
            <v>Remaining Maturity Term &gt; 10 Years/Amoritzed Cost/Fannie Mae/MEGA</v>
          </cell>
          <cell r="H33" t="str">
            <v>P33</v>
          </cell>
          <cell r="I33">
            <v>-5817.68</v>
          </cell>
        </row>
        <row r="34">
          <cell r="C34" t="str">
            <v>2004</v>
          </cell>
          <cell r="D34" t="str">
            <v>RE49500 - Q1 04</v>
          </cell>
          <cell r="E34">
            <v>121302</v>
          </cell>
          <cell r="F34" t="str">
            <v>A13 - AFS</v>
          </cell>
          <cell r="G34" t="str">
            <v>Remaining Maturity Term &gt; 10 Years/Amoritzed Cost/OTHER AGENCY/MBS</v>
          </cell>
          <cell r="H34" t="str">
            <v>P40</v>
          </cell>
          <cell r="I34">
            <v>-12596.050000000163</v>
          </cell>
        </row>
        <row r="35">
          <cell r="C35" t="str">
            <v>2004</v>
          </cell>
          <cell r="D35" t="str">
            <v>RE49500 - Q1 04</v>
          </cell>
          <cell r="E35">
            <v>121302</v>
          </cell>
          <cell r="F35" t="str">
            <v>A18</v>
          </cell>
          <cell r="G35" t="str">
            <v>Remaining Maturity Term &gt; 10 Years/Amortized Cost/MBS</v>
          </cell>
          <cell r="H35" t="str">
            <v>O31</v>
          </cell>
          <cell r="I35">
            <v>-804110.03999999538</v>
          </cell>
        </row>
        <row r="36">
          <cell r="C36" t="str">
            <v>2004</v>
          </cell>
          <cell r="D36" t="str">
            <v>RE49500 - Q1 04</v>
          </cell>
          <cell r="E36">
            <v>121302</v>
          </cell>
          <cell r="F36" t="str">
            <v>A18</v>
          </cell>
          <cell r="G36" t="str">
            <v>Remaining Maturity Term &gt; 10 Years/Amortized Cost/MEGA</v>
          </cell>
          <cell r="H36" t="str">
            <v>O32</v>
          </cell>
          <cell r="I36">
            <v>-5817.68</v>
          </cell>
        </row>
        <row r="37">
          <cell r="C37" t="str">
            <v>2004</v>
          </cell>
          <cell r="D37" t="str">
            <v>RE49500 - Q1 04</v>
          </cell>
          <cell r="E37">
            <v>121302</v>
          </cell>
          <cell r="F37" t="str">
            <v>A20</v>
          </cell>
          <cell r="G37" t="str">
            <v>AFS/Fair Value/Total Mortgage Related Securities</v>
          </cell>
          <cell r="H37" t="str">
            <v>L42</v>
          </cell>
          <cell r="I37">
            <v>-809683.23000000603</v>
          </cell>
        </row>
        <row r="38">
          <cell r="C38" t="str">
            <v>2004</v>
          </cell>
          <cell r="D38" t="str">
            <v>RE49500 - Q1 04</v>
          </cell>
          <cell r="E38">
            <v>428362</v>
          </cell>
          <cell r="F38" t="str">
            <v>A16</v>
          </cell>
          <cell r="G38" t="str">
            <v>Income/Amortization Income/Expense/MBS</v>
          </cell>
          <cell r="H38" t="str">
            <v>G34</v>
          </cell>
          <cell r="I38">
            <v>-804110.03999999538</v>
          </cell>
        </row>
        <row r="39">
          <cell r="C39" t="str">
            <v>2004</v>
          </cell>
          <cell r="D39" t="str">
            <v>RE49500 - Q1 04</v>
          </cell>
          <cell r="E39">
            <v>428362</v>
          </cell>
          <cell r="F39" t="str">
            <v>A16</v>
          </cell>
          <cell r="G39" t="str">
            <v>Income/Amortization Income/Expense/Mega</v>
          </cell>
          <cell r="H39" t="str">
            <v>G35</v>
          </cell>
          <cell r="I39">
            <v>-5817.68</v>
          </cell>
        </row>
        <row r="40">
          <cell r="C40" t="str">
            <v>2004</v>
          </cell>
          <cell r="D40" t="str">
            <v>RE49500 - Q1 04</v>
          </cell>
          <cell r="E40">
            <v>428362</v>
          </cell>
          <cell r="F40" t="str">
            <v>A18</v>
          </cell>
          <cell r="G40" t="str">
            <v>Remaining Maturity Term &gt; 10 Years/Total Income/MBS</v>
          </cell>
          <cell r="H40" t="str">
            <v>N31</v>
          </cell>
          <cell r="I40">
            <v>-804110.03999999538</v>
          </cell>
        </row>
        <row r="41">
          <cell r="C41" t="str">
            <v>2004</v>
          </cell>
          <cell r="D41" t="str">
            <v>RE49500 - Q1 04</v>
          </cell>
          <cell r="E41">
            <v>428362</v>
          </cell>
          <cell r="F41" t="str">
            <v>A18</v>
          </cell>
          <cell r="G41" t="str">
            <v>Remaining Maturity Term &gt; 10 Years/Total Income/MEGA</v>
          </cell>
          <cell r="H41" t="str">
            <v>N32</v>
          </cell>
          <cell r="I41">
            <v>-5817.68</v>
          </cell>
        </row>
        <row r="42">
          <cell r="C42" t="str">
            <v>2004</v>
          </cell>
          <cell r="D42" t="str">
            <v>RE49500 - Q2 04</v>
          </cell>
          <cell r="E42">
            <v>121302</v>
          </cell>
          <cell r="F42" t="str">
            <v>A01</v>
          </cell>
          <cell r="G42" t="str">
            <v>Fannie Mae Securities/MBS/Original PremiumDiscount/Run Rate</v>
          </cell>
          <cell r="H42" t="str">
            <v>D81</v>
          </cell>
          <cell r="I42">
            <v>-992507.90000000224</v>
          </cell>
        </row>
        <row r="43">
          <cell r="C43" t="str">
            <v>2004</v>
          </cell>
          <cell r="D43" t="str">
            <v>RE49500 - Q2 04</v>
          </cell>
          <cell r="E43">
            <v>121302</v>
          </cell>
          <cell r="F43" t="str">
            <v>A01</v>
          </cell>
          <cell r="G43" t="str">
            <v>Fannie Mae Securities/Mega/Original PremiumDiscount/Run Rate</v>
          </cell>
          <cell r="H43" t="str">
            <v>E81</v>
          </cell>
          <cell r="I43">
            <v>-9159.8999999999942</v>
          </cell>
        </row>
        <row r="44">
          <cell r="C44" t="str">
            <v>2004</v>
          </cell>
          <cell r="D44" t="str">
            <v>RE49500 - Q2 04</v>
          </cell>
          <cell r="E44">
            <v>121302</v>
          </cell>
          <cell r="F44" t="str">
            <v>A01</v>
          </cell>
          <cell r="G44" t="str">
            <v>Other Agency Securities/MBS/Original PremiumDiscount/Run Rate</v>
          </cell>
          <cell r="H44" t="str">
            <v>J81</v>
          </cell>
          <cell r="I44">
            <v>-13358.9</v>
          </cell>
        </row>
        <row r="45">
          <cell r="C45" t="str">
            <v>2004</v>
          </cell>
          <cell r="D45" t="str">
            <v>RE49500 - Q2 04</v>
          </cell>
          <cell r="E45">
            <v>121302</v>
          </cell>
          <cell r="F45" t="str">
            <v>A07</v>
          </cell>
          <cell r="G45" t="str">
            <v>Total Unamortized Balance/Available ForSale/Fannie Mae/MBS</v>
          </cell>
          <cell r="H45" t="str">
            <v>H32</v>
          </cell>
          <cell r="I45">
            <v>-992507.90000000224</v>
          </cell>
        </row>
        <row r="46">
          <cell r="C46" t="str">
            <v>2004</v>
          </cell>
          <cell r="D46" t="str">
            <v>RE49500 - Q2 04</v>
          </cell>
          <cell r="E46">
            <v>121302</v>
          </cell>
          <cell r="F46" t="str">
            <v>A07</v>
          </cell>
          <cell r="G46" t="str">
            <v>Total Unamortized Balance/Available ForSale/Fannie Mae/Mega</v>
          </cell>
          <cell r="H46" t="str">
            <v>H33</v>
          </cell>
          <cell r="I46">
            <v>-9159.8999999999942</v>
          </cell>
        </row>
        <row r="47">
          <cell r="C47" t="str">
            <v>2004</v>
          </cell>
          <cell r="D47" t="str">
            <v>RE49500 - Q2 04</v>
          </cell>
          <cell r="E47">
            <v>121302</v>
          </cell>
          <cell r="F47" t="str">
            <v>A07</v>
          </cell>
          <cell r="G47" t="str">
            <v>Total Unamortized Balance/Available ForSale/Other Agency/MBS</v>
          </cell>
          <cell r="H47" t="str">
            <v>H47</v>
          </cell>
          <cell r="I47">
            <v>-13358.9</v>
          </cell>
        </row>
        <row r="48">
          <cell r="C48" t="str">
            <v>2004</v>
          </cell>
          <cell r="D48" t="str">
            <v>RE49500 - Q2 04</v>
          </cell>
          <cell r="E48">
            <v>121302</v>
          </cell>
          <cell r="F48" t="str">
            <v>A08</v>
          </cell>
          <cell r="G48" t="str">
            <v>Total Unamortized Balance/Available For Sale/Single Class/MBS/5.5-6.0</v>
          </cell>
          <cell r="H48" t="str">
            <v>H36</v>
          </cell>
          <cell r="I48">
            <v>-12448.6</v>
          </cell>
        </row>
        <row r="49">
          <cell r="C49" t="str">
            <v>2004</v>
          </cell>
          <cell r="D49" t="str">
            <v>RE49500 - Q2 04</v>
          </cell>
          <cell r="E49">
            <v>121302</v>
          </cell>
          <cell r="F49" t="str">
            <v>A08</v>
          </cell>
          <cell r="G49" t="str">
            <v>Total Unamortized Balance/Available For Sale/Single Class/MBS/6.0-6.5</v>
          </cell>
          <cell r="H49" t="str">
            <v>H37</v>
          </cell>
          <cell r="I49">
            <v>-403088.1</v>
          </cell>
        </row>
        <row r="50">
          <cell r="C50" t="str">
            <v>2004</v>
          </cell>
          <cell r="D50" t="str">
            <v>RE49500 - Q2 04</v>
          </cell>
          <cell r="E50">
            <v>121302</v>
          </cell>
          <cell r="F50" t="str">
            <v>A08</v>
          </cell>
          <cell r="G50" t="str">
            <v>Total Unamortized Balance/Available For Sale/Single Class/MBS/6.5-7.0</v>
          </cell>
          <cell r="H50" t="str">
            <v>H38</v>
          </cell>
          <cell r="I50">
            <v>-414121.51</v>
          </cell>
        </row>
        <row r="51">
          <cell r="C51" t="str">
            <v>2004</v>
          </cell>
          <cell r="D51" t="str">
            <v>RE49500 - Q2 04</v>
          </cell>
          <cell r="E51">
            <v>121302</v>
          </cell>
          <cell r="F51" t="str">
            <v>A08</v>
          </cell>
          <cell r="G51" t="str">
            <v>Total Unamortized Balance/Available For Sale/Single Class/MBS/7.0-7.5</v>
          </cell>
          <cell r="H51" t="str">
            <v>H39</v>
          </cell>
          <cell r="I51">
            <v>-126876.42</v>
          </cell>
        </row>
        <row r="52">
          <cell r="C52" t="str">
            <v>2004</v>
          </cell>
          <cell r="D52" t="str">
            <v>RE49500 - Q2 04</v>
          </cell>
          <cell r="E52">
            <v>121302</v>
          </cell>
          <cell r="F52" t="str">
            <v>A08</v>
          </cell>
          <cell r="G52" t="str">
            <v>Total Unamortized Balance/Available For Sale/Single Class/MBS/7.5-8.0</v>
          </cell>
          <cell r="H52" t="str">
            <v>H40</v>
          </cell>
          <cell r="I52">
            <v>-13841.3</v>
          </cell>
        </row>
        <row r="53">
          <cell r="C53" t="str">
            <v>2004</v>
          </cell>
          <cell r="D53" t="str">
            <v>RE49500 - Q2 04</v>
          </cell>
          <cell r="E53">
            <v>121302</v>
          </cell>
          <cell r="F53" t="str">
            <v>A08</v>
          </cell>
          <cell r="G53" t="str">
            <v>Total Unamortized Balance/Available For Sale/Single Class/MBS/&gt;=8.0</v>
          </cell>
          <cell r="H53" t="str">
            <v>H41</v>
          </cell>
          <cell r="I53">
            <v>-35490.870000000003</v>
          </cell>
        </row>
        <row r="54">
          <cell r="C54" t="str">
            <v>2004</v>
          </cell>
          <cell r="D54" t="str">
            <v>RE49500 - Q2 04</v>
          </cell>
          <cell r="E54">
            <v>121302</v>
          </cell>
          <cell r="F54" t="str">
            <v>A08</v>
          </cell>
          <cell r="G54" t="str">
            <v>Total Unamortized Balance/Available For Sale/Single Class/Mega/6.5-7.0</v>
          </cell>
          <cell r="H54" t="str">
            <v>H50</v>
          </cell>
          <cell r="I54">
            <v>0</v>
          </cell>
        </row>
        <row r="55">
          <cell r="C55" t="str">
            <v>2004</v>
          </cell>
          <cell r="D55" t="str">
            <v>RE49500 - Q2 04</v>
          </cell>
          <cell r="E55">
            <v>121302</v>
          </cell>
          <cell r="F55" t="str">
            <v>A08</v>
          </cell>
          <cell r="G55" t="str">
            <v>Total Unamortized Balance/Available For Sale/Single Class/Mega/7.0-7.5</v>
          </cell>
          <cell r="H55" t="str">
            <v>H51</v>
          </cell>
          <cell r="I55">
            <v>-1693.97</v>
          </cell>
        </row>
        <row r="56">
          <cell r="C56" t="str">
            <v>2004</v>
          </cell>
          <cell r="D56" t="str">
            <v>RE49500 - Q2 04</v>
          </cell>
          <cell r="E56">
            <v>121302</v>
          </cell>
          <cell r="F56" t="str">
            <v>A08</v>
          </cell>
          <cell r="G56" t="str">
            <v>Total Unamortized Balance/Available For Sale/Single Class/Mega/7.5-8.0</v>
          </cell>
          <cell r="H56" t="str">
            <v>H52</v>
          </cell>
          <cell r="I56">
            <v>-923.93999999999869</v>
          </cell>
        </row>
        <row r="57">
          <cell r="C57" t="str">
            <v>2004</v>
          </cell>
          <cell r="D57" t="str">
            <v>RE49500 - Q2 04</v>
          </cell>
          <cell r="E57">
            <v>121302</v>
          </cell>
          <cell r="F57" t="str">
            <v>A08</v>
          </cell>
          <cell r="G57" t="str">
            <v>Total Unamortized Balance/Available For Sale/Single Class/Mega/&gt;=8.0</v>
          </cell>
          <cell r="H57" t="str">
            <v>H53</v>
          </cell>
          <cell r="I57">
            <v>-6541.99</v>
          </cell>
        </row>
        <row r="58">
          <cell r="C58" t="str">
            <v>2004</v>
          </cell>
          <cell r="D58" t="str">
            <v>RE49500 - Q2 04</v>
          </cell>
          <cell r="E58">
            <v>121302</v>
          </cell>
          <cell r="F58" t="str">
            <v>A09</v>
          </cell>
          <cell r="G58" t="str">
            <v>Total Unamortized Balance/Available For Sale/Single Class/MBS/AAA</v>
          </cell>
          <cell r="H58" t="str">
            <v>H33</v>
          </cell>
          <cell r="I58">
            <v>-1005866.8</v>
          </cell>
        </row>
        <row r="59">
          <cell r="C59" t="str">
            <v>2004</v>
          </cell>
          <cell r="D59" t="str">
            <v>RE49500 - Q2 04</v>
          </cell>
          <cell r="E59">
            <v>121302</v>
          </cell>
          <cell r="F59" t="str">
            <v>A09</v>
          </cell>
          <cell r="G59" t="str">
            <v>Total Unamortized Balance/Available For Sale/Single Class/MEGA/AAA</v>
          </cell>
          <cell r="H59" t="str">
            <v>H44</v>
          </cell>
          <cell r="I59">
            <v>-9159.8999999999942</v>
          </cell>
        </row>
        <row r="60">
          <cell r="C60" t="str">
            <v>2004</v>
          </cell>
          <cell r="D60" t="str">
            <v>RE49500 - Q2 04</v>
          </cell>
          <cell r="E60">
            <v>121302</v>
          </cell>
          <cell r="F60" t="str">
            <v>A13 - AFS</v>
          </cell>
          <cell r="G60" t="str">
            <v>Remaining Maturity Term &gt; 10 Years/Amoritzed Cost/Fannie Mae/MBS</v>
          </cell>
          <cell r="H60" t="str">
            <v>P32</v>
          </cell>
          <cell r="I60">
            <v>-992507.90000000224</v>
          </cell>
        </row>
        <row r="61">
          <cell r="C61" t="str">
            <v>2004</v>
          </cell>
          <cell r="D61" t="str">
            <v>RE49500 - Q2 04</v>
          </cell>
          <cell r="E61">
            <v>121302</v>
          </cell>
          <cell r="F61" t="str">
            <v>A13 - AFS</v>
          </cell>
          <cell r="G61" t="str">
            <v>Remaining Maturity Term &gt; 10 Years/Amoritzed Cost/Fannie Mae/MEGA</v>
          </cell>
          <cell r="H61" t="str">
            <v>P33</v>
          </cell>
          <cell r="I61">
            <v>-9159.8999999999942</v>
          </cell>
        </row>
        <row r="62">
          <cell r="C62" t="str">
            <v>2004</v>
          </cell>
          <cell r="D62" t="str">
            <v>RE49500 - Q2 04</v>
          </cell>
          <cell r="E62">
            <v>121302</v>
          </cell>
          <cell r="F62" t="str">
            <v>A13 - AFS</v>
          </cell>
          <cell r="G62" t="str">
            <v>Remaining Maturity Term &gt; 10 Years/Amoritzed Cost/OTHER AGENCY/MBS</v>
          </cell>
          <cell r="H62" t="str">
            <v>P40</v>
          </cell>
          <cell r="I62">
            <v>-13358.9</v>
          </cell>
        </row>
        <row r="63">
          <cell r="C63" t="str">
            <v>2004</v>
          </cell>
          <cell r="D63" t="str">
            <v>RE49500 - Q2 04</v>
          </cell>
          <cell r="E63">
            <v>121302</v>
          </cell>
          <cell r="F63" t="str">
            <v>A18</v>
          </cell>
          <cell r="G63" t="str">
            <v>Remaining Maturity Term &gt; 10 Years/Amortized Cost/MBS</v>
          </cell>
          <cell r="H63" t="str">
            <v>O31</v>
          </cell>
          <cell r="I63">
            <v>-1005866.8</v>
          </cell>
        </row>
        <row r="64">
          <cell r="C64" t="str">
            <v>2004</v>
          </cell>
          <cell r="D64" t="str">
            <v>RE49500 - Q2 04</v>
          </cell>
          <cell r="E64">
            <v>121302</v>
          </cell>
          <cell r="F64" t="str">
            <v>A18</v>
          </cell>
          <cell r="G64" t="str">
            <v>Remaining Maturity Term &gt; 10 Years/Amortized Cost/MEGA</v>
          </cell>
          <cell r="H64" t="str">
            <v>O32</v>
          </cell>
          <cell r="I64">
            <v>-9159.8999999999942</v>
          </cell>
        </row>
        <row r="65">
          <cell r="C65" t="str">
            <v>2004</v>
          </cell>
          <cell r="D65" t="str">
            <v>RE49500 - Q2 04</v>
          </cell>
          <cell r="E65">
            <v>121302</v>
          </cell>
          <cell r="F65" t="str">
            <v>A20</v>
          </cell>
          <cell r="G65" t="str">
            <v>AFS/Fair Value/Total Mortgage Related Securities</v>
          </cell>
          <cell r="H65" t="str">
            <v>L42</v>
          </cell>
          <cell r="I65">
            <v>-1015026.6999999946</v>
          </cell>
        </row>
        <row r="66">
          <cell r="C66" t="str">
            <v>2004</v>
          </cell>
          <cell r="D66" t="str">
            <v>RE49500 - Q2 04</v>
          </cell>
          <cell r="E66">
            <v>428362</v>
          </cell>
          <cell r="F66" t="str">
            <v>A16</v>
          </cell>
          <cell r="G66" t="str">
            <v>Income/Amortization Income/Expense/MBS</v>
          </cell>
          <cell r="H66" t="str">
            <v>G34</v>
          </cell>
          <cell r="I66">
            <v>-1005866.8</v>
          </cell>
        </row>
        <row r="67">
          <cell r="C67" t="str">
            <v>2004</v>
          </cell>
          <cell r="D67" t="str">
            <v>RE49500 - Q2 04</v>
          </cell>
          <cell r="E67">
            <v>428362</v>
          </cell>
          <cell r="F67" t="str">
            <v>A16</v>
          </cell>
          <cell r="G67" t="str">
            <v>Income/Amortization Income/Expense/Mega</v>
          </cell>
          <cell r="H67" t="str">
            <v>G35</v>
          </cell>
          <cell r="I67">
            <v>-9159.8999999999942</v>
          </cell>
        </row>
        <row r="68">
          <cell r="C68" t="str">
            <v>2004</v>
          </cell>
          <cell r="D68" t="str">
            <v>RE49500 - Q2 04</v>
          </cell>
          <cell r="E68">
            <v>428362</v>
          </cell>
          <cell r="F68" t="str">
            <v>A18</v>
          </cell>
          <cell r="G68" t="str">
            <v>Remaining Maturity Term &gt; 10 Years/Total Income/MBS</v>
          </cell>
          <cell r="H68" t="str">
            <v>N31</v>
          </cell>
          <cell r="I68">
            <v>-1005866.8</v>
          </cell>
        </row>
        <row r="69">
          <cell r="C69" t="str">
            <v>2004</v>
          </cell>
          <cell r="D69" t="str">
            <v>RE49500 - Q2 04</v>
          </cell>
          <cell r="E69">
            <v>428362</v>
          </cell>
          <cell r="F69" t="str">
            <v>A18</v>
          </cell>
          <cell r="G69" t="str">
            <v>Remaining Maturity Term &gt; 10 Years/Total Income/MEGA</v>
          </cell>
          <cell r="H69" t="str">
            <v>N32</v>
          </cell>
          <cell r="I69">
            <v>-9159.8999999999942</v>
          </cell>
        </row>
        <row r="70">
          <cell r="C70" t="str">
            <v>2004</v>
          </cell>
          <cell r="D70" t="str">
            <v>RE49500 - Q3 04</v>
          </cell>
          <cell r="E70">
            <v>121302</v>
          </cell>
          <cell r="F70" t="str">
            <v>A01</v>
          </cell>
          <cell r="G70" t="str">
            <v>Fannie Mae Securities/MBS/Original PremiumDiscount/Run Rate</v>
          </cell>
          <cell r="H70" t="str">
            <v>D81</v>
          </cell>
          <cell r="I70">
            <v>-503858.61999999173</v>
          </cell>
        </row>
        <row r="71">
          <cell r="C71" t="str">
            <v>2004</v>
          </cell>
          <cell r="D71" t="str">
            <v>RE49500 - Q3 04</v>
          </cell>
          <cell r="E71">
            <v>121302</v>
          </cell>
          <cell r="F71" t="str">
            <v>A01</v>
          </cell>
          <cell r="G71" t="str">
            <v>Fannie Mae Securities/Mega/Original PremiumDiscount/Run Rate</v>
          </cell>
          <cell r="H71" t="str">
            <v>E81</v>
          </cell>
          <cell r="I71">
            <v>425.19000000000233</v>
          </cell>
        </row>
        <row r="72">
          <cell r="C72" t="str">
            <v>2004</v>
          </cell>
          <cell r="D72" t="str">
            <v>RE49500 - Q3 04</v>
          </cell>
          <cell r="E72">
            <v>121302</v>
          </cell>
          <cell r="F72" t="str">
            <v>A01</v>
          </cell>
          <cell r="G72" t="str">
            <v>Other Agency Securities/MBS/Original PremiumDiscount/Run Rate</v>
          </cell>
          <cell r="H72" t="str">
            <v>J81</v>
          </cell>
          <cell r="I72">
            <v>-17836.160000000062</v>
          </cell>
        </row>
        <row r="73">
          <cell r="C73" t="str">
            <v>2004</v>
          </cell>
          <cell r="D73" t="str">
            <v>RE49500 - Q3 04</v>
          </cell>
          <cell r="E73">
            <v>121302</v>
          </cell>
          <cell r="F73" t="str">
            <v>A07</v>
          </cell>
          <cell r="G73" t="str">
            <v>Total Unamortized Balance/Available ForSale/Fannie Mae/MBS</v>
          </cell>
          <cell r="H73" t="str">
            <v>H32</v>
          </cell>
          <cell r="I73">
            <v>-503858.61999999173</v>
          </cell>
        </row>
        <row r="74">
          <cell r="C74" t="str">
            <v>2004</v>
          </cell>
          <cell r="D74" t="str">
            <v>RE49500 - Q3 04</v>
          </cell>
          <cell r="E74">
            <v>121302</v>
          </cell>
          <cell r="F74" t="str">
            <v>A07</v>
          </cell>
          <cell r="G74" t="str">
            <v>Total Unamortized Balance/Available ForSale/Fannie Mae/Mega</v>
          </cell>
          <cell r="H74" t="str">
            <v>H33</v>
          </cell>
          <cell r="I74">
            <v>425.19000000000233</v>
          </cell>
        </row>
        <row r="75">
          <cell r="C75" t="str">
            <v>2004</v>
          </cell>
          <cell r="D75" t="str">
            <v>RE49500 - Q3 04</v>
          </cell>
          <cell r="E75">
            <v>121302</v>
          </cell>
          <cell r="F75" t="str">
            <v>A07</v>
          </cell>
          <cell r="G75" t="str">
            <v>Total Unamortized Balance/Available ForSale/Other Agency/MBS</v>
          </cell>
          <cell r="H75" t="str">
            <v>H47</v>
          </cell>
          <cell r="I75">
            <v>-17836.160000000062</v>
          </cell>
        </row>
        <row r="76">
          <cell r="C76" t="str">
            <v>2004</v>
          </cell>
          <cell r="D76" t="str">
            <v>RE49500 - Q3 04</v>
          </cell>
          <cell r="E76">
            <v>121302</v>
          </cell>
          <cell r="F76" t="str">
            <v>A08</v>
          </cell>
          <cell r="G76" t="str">
            <v>Total Unamortized Balance/Available For Sale/Single Class/MBS/5.5-6.0</v>
          </cell>
          <cell r="H76" t="str">
            <v>H36</v>
          </cell>
          <cell r="I76">
            <v>-695.83999999999651</v>
          </cell>
        </row>
        <row r="77">
          <cell r="C77" t="str">
            <v>2004</v>
          </cell>
          <cell r="D77" t="str">
            <v>RE49500 - Q3 04</v>
          </cell>
          <cell r="E77">
            <v>121302</v>
          </cell>
          <cell r="F77" t="str">
            <v>A08</v>
          </cell>
          <cell r="G77" t="str">
            <v>Total Unamortized Balance/Available For Sale/Single Class/MBS/6.0-6.5</v>
          </cell>
          <cell r="H77" t="str">
            <v>H37</v>
          </cell>
          <cell r="I77">
            <v>-104127.35</v>
          </cell>
        </row>
        <row r="78">
          <cell r="C78" t="str">
            <v>2004</v>
          </cell>
          <cell r="D78" t="str">
            <v>RE49500 - Q3 04</v>
          </cell>
          <cell r="E78">
            <v>121302</v>
          </cell>
          <cell r="F78" t="str">
            <v>A08</v>
          </cell>
          <cell r="G78" t="str">
            <v>Total Unamortized Balance/Available For Sale/Single Class/MBS/6.5-7.0</v>
          </cell>
          <cell r="H78" t="str">
            <v>H38</v>
          </cell>
          <cell r="I78">
            <v>-220069.9</v>
          </cell>
        </row>
        <row r="79">
          <cell r="C79" t="str">
            <v>2004</v>
          </cell>
          <cell r="D79" t="str">
            <v>RE49500 - Q3 04</v>
          </cell>
          <cell r="E79">
            <v>121302</v>
          </cell>
          <cell r="F79" t="str">
            <v>A08</v>
          </cell>
          <cell r="G79" t="str">
            <v>Total Unamortized Balance/Available For Sale/Single Class/MBS/7.0-7.5</v>
          </cell>
          <cell r="H79" t="str">
            <v>H39</v>
          </cell>
          <cell r="I79">
            <v>-164488.9</v>
          </cell>
        </row>
        <row r="80">
          <cell r="C80" t="str">
            <v>2004</v>
          </cell>
          <cell r="D80" t="str">
            <v>RE49500 - Q3 04</v>
          </cell>
          <cell r="E80">
            <v>121302</v>
          </cell>
          <cell r="F80" t="str">
            <v>A08</v>
          </cell>
          <cell r="G80" t="str">
            <v>Total Unamortized Balance/Available For Sale/Single Class/MBS/7.5-8.0</v>
          </cell>
          <cell r="H80" t="str">
            <v>H40</v>
          </cell>
          <cell r="I80">
            <v>-12978.72</v>
          </cell>
        </row>
        <row r="81">
          <cell r="C81" t="str">
            <v>2004</v>
          </cell>
          <cell r="D81" t="str">
            <v>RE49500 - Q3 04</v>
          </cell>
          <cell r="E81">
            <v>121302</v>
          </cell>
          <cell r="F81" t="str">
            <v>A08</v>
          </cell>
          <cell r="G81" t="str">
            <v>Total Unamortized Balance/Available For Sale/Single Class/MBS/&gt;=8.0</v>
          </cell>
          <cell r="H81" t="str">
            <v>H41</v>
          </cell>
          <cell r="I81">
            <v>-19334.069999999949</v>
          </cell>
        </row>
        <row r="82">
          <cell r="C82" t="str">
            <v>2004</v>
          </cell>
          <cell r="D82" t="str">
            <v>RE49500 - Q3 04</v>
          </cell>
          <cell r="E82">
            <v>121302</v>
          </cell>
          <cell r="F82" t="str">
            <v>A08</v>
          </cell>
          <cell r="G82" t="str">
            <v>Total Unamortized Balance/Available For Sale/Single Class/Mega/6.5-7.0</v>
          </cell>
          <cell r="H82" t="str">
            <v>H50</v>
          </cell>
          <cell r="I82">
            <v>0</v>
          </cell>
        </row>
        <row r="83">
          <cell r="C83" t="str">
            <v>2004</v>
          </cell>
          <cell r="D83" t="str">
            <v>RE49500 - Q3 04</v>
          </cell>
          <cell r="E83">
            <v>121302</v>
          </cell>
          <cell r="F83" t="str">
            <v>A08</v>
          </cell>
          <cell r="G83" t="str">
            <v>Total Unamortized Balance/Available For Sale/Single Class/Mega/7.0-7.5</v>
          </cell>
          <cell r="H83" t="str">
            <v>H51</v>
          </cell>
          <cell r="I83">
            <v>-659.1200000000008</v>
          </cell>
        </row>
        <row r="84">
          <cell r="C84" t="str">
            <v>2004</v>
          </cell>
          <cell r="D84" t="str">
            <v>RE49500 - Q3 04</v>
          </cell>
          <cell r="E84">
            <v>121302</v>
          </cell>
          <cell r="F84" t="str">
            <v>A08</v>
          </cell>
          <cell r="G84" t="str">
            <v>Total Unamortized Balance/Available For Sale/Single Class/Mega/7.5-8.0</v>
          </cell>
          <cell r="H84" t="str">
            <v>H52</v>
          </cell>
          <cell r="I84">
            <v>-341.78000000000065</v>
          </cell>
        </row>
        <row r="85">
          <cell r="C85" t="str">
            <v>2004</v>
          </cell>
          <cell r="D85" t="str">
            <v>RE49500 - Q3 04</v>
          </cell>
          <cell r="E85">
            <v>121302</v>
          </cell>
          <cell r="F85" t="str">
            <v>A08</v>
          </cell>
          <cell r="G85" t="str">
            <v>Total Unamortized Balance/Available For Sale/Single Class/Mega/&gt;=8.0</v>
          </cell>
          <cell r="H85" t="str">
            <v>H53</v>
          </cell>
          <cell r="I85">
            <v>1426.09</v>
          </cell>
        </row>
        <row r="86">
          <cell r="C86" t="str">
            <v>2004</v>
          </cell>
          <cell r="D86" t="str">
            <v>RE49500 - Q3 04</v>
          </cell>
          <cell r="E86">
            <v>121302</v>
          </cell>
          <cell r="F86" t="str">
            <v>A09</v>
          </cell>
          <cell r="G86" t="str">
            <v>Total Unamortized Balance/Available For Sale/Single Class/MBS/AAA</v>
          </cell>
          <cell r="H86" t="str">
            <v>H33</v>
          </cell>
          <cell r="I86">
            <v>-521694.77999999188</v>
          </cell>
        </row>
        <row r="87">
          <cell r="C87" t="str">
            <v>2004</v>
          </cell>
          <cell r="D87" t="str">
            <v>RE49500 - Q3 04</v>
          </cell>
          <cell r="E87">
            <v>121302</v>
          </cell>
          <cell r="F87" t="str">
            <v>A09</v>
          </cell>
          <cell r="G87" t="str">
            <v>Total Unamortized Balance/Available For Sale/Single Class/MEGA/AAA</v>
          </cell>
          <cell r="H87" t="str">
            <v>H44</v>
          </cell>
          <cell r="I87">
            <v>425.19000000000233</v>
          </cell>
        </row>
        <row r="88">
          <cell r="C88" t="str">
            <v>2004</v>
          </cell>
          <cell r="D88" t="str">
            <v>RE49500 - Q3 04</v>
          </cell>
          <cell r="E88">
            <v>121302</v>
          </cell>
          <cell r="F88" t="str">
            <v>A13 - AFS</v>
          </cell>
          <cell r="G88" t="str">
            <v>Remaining Maturity Term &gt; 10 Years/Amoritzed Cost/Fannie Mae/MBS</v>
          </cell>
          <cell r="H88" t="str">
            <v>P32</v>
          </cell>
          <cell r="I88">
            <v>-503858.61999999173</v>
          </cell>
        </row>
        <row r="89">
          <cell r="C89" t="str">
            <v>2004</v>
          </cell>
          <cell r="D89" t="str">
            <v>RE49500 - Q3 04</v>
          </cell>
          <cell r="E89">
            <v>121302</v>
          </cell>
          <cell r="F89" t="str">
            <v>A13 - AFS</v>
          </cell>
          <cell r="G89" t="str">
            <v>Remaining Maturity Term &gt; 10 Years/Amoritzed Cost/Fannie Mae/MEGA</v>
          </cell>
          <cell r="H89" t="str">
            <v>P33</v>
          </cell>
          <cell r="I89">
            <v>425.19000000000233</v>
          </cell>
        </row>
        <row r="90">
          <cell r="C90" t="str">
            <v>2004</v>
          </cell>
          <cell r="D90" t="str">
            <v>RE49500 - Q3 04</v>
          </cell>
          <cell r="E90">
            <v>121302</v>
          </cell>
          <cell r="F90" t="str">
            <v>A13 - AFS</v>
          </cell>
          <cell r="G90" t="str">
            <v>Remaining Maturity Term &gt; 10 Years/Amoritzed Cost/OTHER AGENCY/MBS</v>
          </cell>
          <cell r="H90" t="str">
            <v>P40</v>
          </cell>
          <cell r="I90">
            <v>-17836.160000000062</v>
          </cell>
        </row>
        <row r="91">
          <cell r="C91" t="str">
            <v>2004</v>
          </cell>
          <cell r="D91" t="str">
            <v>RE49500 - Q3 04</v>
          </cell>
          <cell r="E91">
            <v>121302</v>
          </cell>
          <cell r="F91" t="str">
            <v>A18</v>
          </cell>
          <cell r="G91" t="str">
            <v>Remaining Maturity Term &gt; 10 Years/Amortized Cost/MBS</v>
          </cell>
          <cell r="H91" t="str">
            <v>O31</v>
          </cell>
          <cell r="I91">
            <v>-521694.77999999188</v>
          </cell>
        </row>
        <row r="92">
          <cell r="C92" t="str">
            <v>2004</v>
          </cell>
          <cell r="D92" t="str">
            <v>RE49500 - Q3 04</v>
          </cell>
          <cell r="E92">
            <v>121302</v>
          </cell>
          <cell r="F92" t="str">
            <v>A18</v>
          </cell>
          <cell r="G92" t="str">
            <v>Remaining Maturity Term &gt; 10 Years/Amortized Cost/MEGA</v>
          </cell>
          <cell r="H92" t="str">
            <v>O32</v>
          </cell>
          <cell r="I92">
            <v>425.19000000000233</v>
          </cell>
        </row>
        <row r="93">
          <cell r="C93" t="str">
            <v>2004</v>
          </cell>
          <cell r="D93" t="str">
            <v>RE49500 - Q3 04</v>
          </cell>
          <cell r="E93">
            <v>121302</v>
          </cell>
          <cell r="F93" t="str">
            <v>A20</v>
          </cell>
          <cell r="G93" t="str">
            <v>AFS/Fair Value/Total Mortgage Related Securities</v>
          </cell>
          <cell r="H93" t="str">
            <v>L42</v>
          </cell>
          <cell r="I93">
            <v>-521269.59</v>
          </cell>
        </row>
        <row r="94">
          <cell r="C94" t="str">
            <v>2004</v>
          </cell>
          <cell r="D94" t="str">
            <v>RE49500 - Q3 04</v>
          </cell>
          <cell r="E94">
            <v>428362</v>
          </cell>
          <cell r="F94" t="str">
            <v>A16</v>
          </cell>
          <cell r="G94" t="str">
            <v>Income/Amortization Income/Expense/MBS</v>
          </cell>
          <cell r="H94" t="str">
            <v>G34</v>
          </cell>
          <cell r="I94">
            <v>-521694.77999999188</v>
          </cell>
        </row>
        <row r="95">
          <cell r="C95" t="str">
            <v>2004</v>
          </cell>
          <cell r="D95" t="str">
            <v>RE49500 - Q3 04</v>
          </cell>
          <cell r="E95">
            <v>428362</v>
          </cell>
          <cell r="F95" t="str">
            <v>A16</v>
          </cell>
          <cell r="G95" t="str">
            <v>Income/Amortization Income/Expense/Mega</v>
          </cell>
          <cell r="H95" t="str">
            <v>G35</v>
          </cell>
          <cell r="I95">
            <v>425.19000000000233</v>
          </cell>
        </row>
        <row r="96">
          <cell r="C96" t="str">
            <v>2004</v>
          </cell>
          <cell r="D96" t="str">
            <v>RE49500 - Q3 04</v>
          </cell>
          <cell r="E96">
            <v>428362</v>
          </cell>
          <cell r="F96" t="str">
            <v>A18</v>
          </cell>
          <cell r="G96" t="str">
            <v>Remaining Maturity Term &gt; 10 Years/Total Income/MBS</v>
          </cell>
          <cell r="H96" t="str">
            <v>N31</v>
          </cell>
          <cell r="I96">
            <v>-521694.77999999188</v>
          </cell>
        </row>
        <row r="97">
          <cell r="C97" t="str">
            <v>2004</v>
          </cell>
          <cell r="D97" t="str">
            <v>RE49500 - Q3 04</v>
          </cell>
          <cell r="E97">
            <v>428362</v>
          </cell>
          <cell r="F97" t="str">
            <v>A18</v>
          </cell>
          <cell r="G97" t="str">
            <v>Remaining Maturity Term &gt; 10 Years/Total Income/MEGA</v>
          </cell>
          <cell r="H97" t="str">
            <v>N32</v>
          </cell>
          <cell r="I97">
            <v>425.19000000000233</v>
          </cell>
        </row>
        <row r="98">
          <cell r="C98" t="str">
            <v>2004</v>
          </cell>
          <cell r="D98" t="str">
            <v>RE49500 - Q4 04</v>
          </cell>
          <cell r="E98">
            <v>121302</v>
          </cell>
          <cell r="F98" t="str">
            <v>A01</v>
          </cell>
          <cell r="G98" t="str">
            <v>Fannie Mae Securities/MBS/Original PremiumDiscount/Run Rate</v>
          </cell>
          <cell r="H98" t="str">
            <v>D81</v>
          </cell>
          <cell r="I98">
            <v>-437787.83</v>
          </cell>
        </row>
        <row r="99">
          <cell r="C99" t="str">
            <v>2004</v>
          </cell>
          <cell r="D99" t="str">
            <v>RE49500 - Q4 04</v>
          </cell>
          <cell r="E99">
            <v>121302</v>
          </cell>
          <cell r="F99" t="str">
            <v>A01</v>
          </cell>
          <cell r="G99" t="str">
            <v>Fannie Mae Securities/Mega/Original PremiumDiscount/Run Rate</v>
          </cell>
          <cell r="H99" t="str">
            <v>E81</v>
          </cell>
          <cell r="I99">
            <v>-1834.19</v>
          </cell>
        </row>
        <row r="100">
          <cell r="C100" t="str">
            <v>2004</v>
          </cell>
          <cell r="D100" t="str">
            <v>RE49500 - Q4 04</v>
          </cell>
          <cell r="E100">
            <v>121302</v>
          </cell>
          <cell r="F100" t="str">
            <v>A01</v>
          </cell>
          <cell r="G100" t="str">
            <v>Other Agency Securities/MBS/Original PremiumDiscount/Run Rate</v>
          </cell>
          <cell r="H100" t="str">
            <v>J81</v>
          </cell>
          <cell r="I100">
            <v>0</v>
          </cell>
        </row>
        <row r="101">
          <cell r="C101" t="str">
            <v>2004</v>
          </cell>
          <cell r="D101" t="str">
            <v>RE49500 - Q4 04</v>
          </cell>
          <cell r="E101">
            <v>121302</v>
          </cell>
          <cell r="F101" t="str">
            <v>A07</v>
          </cell>
          <cell r="G101" t="str">
            <v>Total Unamortized Balance/Available ForSale/Fannie Mae/MBS</v>
          </cell>
          <cell r="H101" t="str">
            <v>H32</v>
          </cell>
          <cell r="I101">
            <v>-437787.83</v>
          </cell>
        </row>
        <row r="102">
          <cell r="C102" t="str">
            <v>2004</v>
          </cell>
          <cell r="D102" t="str">
            <v>RE49500 - Q4 04</v>
          </cell>
          <cell r="E102">
            <v>121302</v>
          </cell>
          <cell r="F102" t="str">
            <v>A07</v>
          </cell>
          <cell r="G102" t="str">
            <v>Total Unamortized Balance/Available ForSale/Fannie Mae/Mega</v>
          </cell>
          <cell r="H102" t="str">
            <v>H33</v>
          </cell>
          <cell r="I102">
            <v>-1834.19</v>
          </cell>
        </row>
        <row r="103">
          <cell r="C103" t="str">
            <v>2004</v>
          </cell>
          <cell r="D103" t="str">
            <v>RE49500 - Q4 04</v>
          </cell>
          <cell r="E103">
            <v>121302</v>
          </cell>
          <cell r="F103" t="str">
            <v>A07</v>
          </cell>
          <cell r="G103" t="str">
            <v>Total Unamortized Balance/Available ForSale/Other Agency/MBS</v>
          </cell>
          <cell r="H103" t="str">
            <v>H47</v>
          </cell>
          <cell r="I103">
            <v>0</v>
          </cell>
        </row>
        <row r="104">
          <cell r="C104" t="str">
            <v>2004</v>
          </cell>
          <cell r="D104" t="str">
            <v>RE49500 - Q4 04</v>
          </cell>
          <cell r="E104">
            <v>121302</v>
          </cell>
          <cell r="F104" t="str">
            <v>A08</v>
          </cell>
          <cell r="G104" t="str">
            <v>Total Unamortized Balance/Available For Sale/Single Class/MBS/5.5-6.0</v>
          </cell>
          <cell r="H104" t="str">
            <v>H36</v>
          </cell>
          <cell r="I104">
            <v>-1643.5400000000081</v>
          </cell>
        </row>
        <row r="105">
          <cell r="C105" t="str">
            <v>2004</v>
          </cell>
          <cell r="D105" t="str">
            <v>RE49500 - Q4 04</v>
          </cell>
          <cell r="E105">
            <v>121302</v>
          </cell>
          <cell r="F105" t="str">
            <v>A08</v>
          </cell>
          <cell r="G105" t="str">
            <v>Total Unamortized Balance/Available For Sale/Single Class/MBS/6.0-6.5</v>
          </cell>
          <cell r="H105" t="str">
            <v>H37</v>
          </cell>
          <cell r="I105">
            <v>-93692.850000000093</v>
          </cell>
        </row>
        <row r="106">
          <cell r="C106" t="str">
            <v>2004</v>
          </cell>
          <cell r="D106" t="str">
            <v>RE49500 - Q4 04</v>
          </cell>
          <cell r="E106">
            <v>121302</v>
          </cell>
          <cell r="F106" t="str">
            <v>A08</v>
          </cell>
          <cell r="G106" t="str">
            <v>Total Unamortized Balance/Available For Sale/Single Class/MBS/6.5-7.0</v>
          </cell>
          <cell r="H106" t="str">
            <v>H38</v>
          </cell>
          <cell r="I106">
            <v>-137961.49</v>
          </cell>
        </row>
        <row r="107">
          <cell r="C107" t="str">
            <v>2004</v>
          </cell>
          <cell r="D107" t="str">
            <v>RE49500 - Q4 04</v>
          </cell>
          <cell r="E107">
            <v>121302</v>
          </cell>
          <cell r="F107" t="str">
            <v>A08</v>
          </cell>
          <cell r="G107" t="str">
            <v>Total Unamortized Balance/Available For Sale/Single Class/MBS/7.0-7.5</v>
          </cell>
          <cell r="H107" t="str">
            <v>H39</v>
          </cell>
          <cell r="I107">
            <v>-151434.25</v>
          </cell>
        </row>
        <row r="108">
          <cell r="C108" t="str">
            <v>2004</v>
          </cell>
          <cell r="D108" t="str">
            <v>RE49500 - Q4 04</v>
          </cell>
          <cell r="E108">
            <v>121302</v>
          </cell>
          <cell r="F108" t="str">
            <v>A08</v>
          </cell>
          <cell r="G108" t="str">
            <v>Total Unamortized Balance/Available For Sale/Single Class/MBS/7.5-8.0</v>
          </cell>
          <cell r="H108" t="str">
            <v>H40</v>
          </cell>
          <cell r="I108">
            <v>-18207.02</v>
          </cell>
        </row>
        <row r="109">
          <cell r="C109" t="str">
            <v>2004</v>
          </cell>
          <cell r="D109" t="str">
            <v>RE49500 - Q4 04</v>
          </cell>
          <cell r="E109">
            <v>121302</v>
          </cell>
          <cell r="F109" t="str">
            <v>A08</v>
          </cell>
          <cell r="G109" t="str">
            <v>Total Unamortized Balance/Available For Sale/Single Class/MBS/&gt;=8.0</v>
          </cell>
          <cell r="H109" t="str">
            <v>H41</v>
          </cell>
          <cell r="I109">
            <v>-34848.68</v>
          </cell>
        </row>
        <row r="110">
          <cell r="C110" t="str">
            <v>2004</v>
          </cell>
          <cell r="D110" t="str">
            <v>RE49500 - Q4 04</v>
          </cell>
          <cell r="E110">
            <v>121302</v>
          </cell>
          <cell r="F110" t="str">
            <v>A08</v>
          </cell>
          <cell r="G110" t="str">
            <v>Total Unamortized Balance/Available For Sale/Single Class/Mega/6.5-7.0</v>
          </cell>
          <cell r="H110" t="str">
            <v>H50</v>
          </cell>
          <cell r="I110">
            <v>0</v>
          </cell>
        </row>
        <row r="111">
          <cell r="C111" t="str">
            <v>2004</v>
          </cell>
          <cell r="D111" t="str">
            <v>RE49500 - Q4 04</v>
          </cell>
          <cell r="E111">
            <v>121302</v>
          </cell>
          <cell r="F111" t="str">
            <v>A08</v>
          </cell>
          <cell r="G111" t="str">
            <v>Total Unamortized Balance/Available For Sale/Single Class/Mega/7.0-7.5</v>
          </cell>
          <cell r="H111" t="str">
            <v>H51</v>
          </cell>
          <cell r="I111">
            <v>-653.23</v>
          </cell>
        </row>
        <row r="112">
          <cell r="C112" t="str">
            <v>2004</v>
          </cell>
          <cell r="D112" t="str">
            <v>RE49500 - Q4 04</v>
          </cell>
          <cell r="E112">
            <v>121302</v>
          </cell>
          <cell r="F112" t="str">
            <v>A08</v>
          </cell>
          <cell r="G112" t="str">
            <v>Total Unamortized Balance/Available For Sale/Single Class/Mega/7.5-8.0</v>
          </cell>
          <cell r="H112" t="str">
            <v>H52</v>
          </cell>
          <cell r="I112">
            <v>25.850000000000364</v>
          </cell>
        </row>
        <row r="113">
          <cell r="C113" t="str">
            <v>2004</v>
          </cell>
          <cell r="D113" t="str">
            <v>RE49500 - Q4 04</v>
          </cell>
          <cell r="E113">
            <v>121302</v>
          </cell>
          <cell r="F113" t="str">
            <v>A08</v>
          </cell>
          <cell r="G113" t="str">
            <v>Total Unamortized Balance/Available For Sale/Single Class/Mega/&gt;=8.0</v>
          </cell>
          <cell r="H113" t="str">
            <v>H53</v>
          </cell>
          <cell r="I113">
            <v>-1206.81</v>
          </cell>
        </row>
        <row r="114">
          <cell r="C114" t="str">
            <v>2004</v>
          </cell>
          <cell r="D114" t="str">
            <v>RE49500 - Q4 04</v>
          </cell>
          <cell r="E114">
            <v>121302</v>
          </cell>
          <cell r="F114" t="str">
            <v>A09</v>
          </cell>
          <cell r="G114" t="str">
            <v>Total Unamortized Balance/Available For Sale/Single Class/MBS/AAA</v>
          </cell>
          <cell r="H114" t="str">
            <v>H33</v>
          </cell>
          <cell r="I114">
            <v>-437787.82999999542</v>
          </cell>
        </row>
        <row r="115">
          <cell r="C115" t="str">
            <v>2004</v>
          </cell>
          <cell r="D115" t="str">
            <v>RE49500 - Q4 04</v>
          </cell>
          <cell r="E115">
            <v>121302</v>
          </cell>
          <cell r="F115" t="str">
            <v>A09</v>
          </cell>
          <cell r="G115" t="str">
            <v>Total Unamortized Balance/Available For Sale/Single Class/MEGA/AAA</v>
          </cell>
          <cell r="H115" t="str">
            <v>H44</v>
          </cell>
          <cell r="I115">
            <v>-1834.19</v>
          </cell>
        </row>
        <row r="116">
          <cell r="C116" t="str">
            <v>2004</v>
          </cell>
          <cell r="D116" t="str">
            <v>RE49500 - Q4 04</v>
          </cell>
          <cell r="E116">
            <v>121302</v>
          </cell>
          <cell r="F116" t="str">
            <v>A13 - AFS</v>
          </cell>
          <cell r="G116" t="str">
            <v>Remaining Maturity Term &gt; 10 Years/Amoritzed Cost/Fannie Mae/MBS</v>
          </cell>
          <cell r="H116" t="str">
            <v>P32</v>
          </cell>
          <cell r="I116">
            <v>-437787.83</v>
          </cell>
        </row>
        <row r="117">
          <cell r="C117" t="str">
            <v>2004</v>
          </cell>
          <cell r="D117" t="str">
            <v>RE49500 - Q4 04</v>
          </cell>
          <cell r="E117">
            <v>121302</v>
          </cell>
          <cell r="F117" t="str">
            <v>A13 - AFS</v>
          </cell>
          <cell r="G117" t="str">
            <v>Remaining Maturity Term &gt; 10 Years/Amoritzed Cost/Fannie Mae/MEGA</v>
          </cell>
          <cell r="H117" t="str">
            <v>P33</v>
          </cell>
          <cell r="I117">
            <v>-1834.19</v>
          </cell>
        </row>
        <row r="118">
          <cell r="C118" t="str">
            <v>2004</v>
          </cell>
          <cell r="D118" t="str">
            <v>RE49500 - Q4 04</v>
          </cell>
          <cell r="E118">
            <v>121302</v>
          </cell>
          <cell r="F118" t="str">
            <v>A13 - AFS</v>
          </cell>
          <cell r="G118" t="str">
            <v>Remaining Maturity Term &gt; 10 Years/Amoritzed Cost/OTHER AGENCY/MBS</v>
          </cell>
          <cell r="H118" t="str">
            <v>P40</v>
          </cell>
          <cell r="I118">
            <v>0</v>
          </cell>
        </row>
        <row r="119">
          <cell r="C119" t="str">
            <v>2004</v>
          </cell>
          <cell r="D119" t="str">
            <v>RE49500 - Q4 04</v>
          </cell>
          <cell r="E119">
            <v>121302</v>
          </cell>
          <cell r="F119" t="str">
            <v>A18</v>
          </cell>
          <cell r="G119" t="str">
            <v>Remaining Maturity Term &gt; 10 Years/Amortized Cost/MBS</v>
          </cell>
          <cell r="H119" t="str">
            <v>O31</v>
          </cell>
          <cell r="I119">
            <v>-437787.82999999542</v>
          </cell>
        </row>
        <row r="120">
          <cell r="C120" t="str">
            <v>2004</v>
          </cell>
          <cell r="D120" t="str">
            <v>RE49500 - Q4 04</v>
          </cell>
          <cell r="E120">
            <v>121302</v>
          </cell>
          <cell r="F120" t="str">
            <v>A18</v>
          </cell>
          <cell r="G120" t="str">
            <v>Remaining Maturity Term &gt; 10 Years/Amortized Cost/MEGA</v>
          </cell>
          <cell r="H120" t="str">
            <v>O32</v>
          </cell>
          <cell r="I120">
            <v>-1834.19</v>
          </cell>
        </row>
        <row r="121">
          <cell r="C121" t="str">
            <v>2004</v>
          </cell>
          <cell r="D121" t="str">
            <v>RE49500 - Q4 04</v>
          </cell>
          <cell r="E121">
            <v>121302</v>
          </cell>
          <cell r="F121" t="str">
            <v>A20</v>
          </cell>
          <cell r="G121" t="str">
            <v>AFS/Fair Value/Total Mortgage Related Securities</v>
          </cell>
          <cell r="H121" t="str">
            <v>L42</v>
          </cell>
          <cell r="I121">
            <v>-439622.02</v>
          </cell>
        </row>
        <row r="122">
          <cell r="C122" t="str">
            <v>2004</v>
          </cell>
          <cell r="D122" t="str">
            <v>RE49500 - Q4 04</v>
          </cell>
          <cell r="E122">
            <v>428362</v>
          </cell>
          <cell r="F122" t="str">
            <v>A16</v>
          </cell>
          <cell r="G122" t="str">
            <v>Income/Amortization Income/Expense/MBS</v>
          </cell>
          <cell r="H122" t="str">
            <v>G34</v>
          </cell>
          <cell r="I122">
            <v>-437787.82999999542</v>
          </cell>
        </row>
        <row r="123">
          <cell r="C123" t="str">
            <v>2004</v>
          </cell>
          <cell r="D123" t="str">
            <v>RE49500 - Q4 04</v>
          </cell>
          <cell r="E123">
            <v>428362</v>
          </cell>
          <cell r="F123" t="str">
            <v>A16</v>
          </cell>
          <cell r="G123" t="str">
            <v>Income/Amortization Income/Expense/Mega</v>
          </cell>
          <cell r="H123" t="str">
            <v>G35</v>
          </cell>
          <cell r="I123">
            <v>-1834.19</v>
          </cell>
        </row>
        <row r="124">
          <cell r="C124" t="str">
            <v>2004</v>
          </cell>
          <cell r="D124" t="str">
            <v>RE49500 - Q4 04</v>
          </cell>
          <cell r="E124">
            <v>428362</v>
          </cell>
          <cell r="F124" t="str">
            <v>A18</v>
          </cell>
          <cell r="G124" t="str">
            <v>Remaining Maturity Term &gt; 10 Years/Total Income/MBS</v>
          </cell>
          <cell r="H124" t="str">
            <v>N31</v>
          </cell>
          <cell r="I124">
            <v>-437787.82999999542</v>
          </cell>
        </row>
        <row r="125">
          <cell r="C125" t="str">
            <v>2004</v>
          </cell>
          <cell r="D125" t="str">
            <v>RE49500 - Q4 04</v>
          </cell>
          <cell r="E125">
            <v>428362</v>
          </cell>
          <cell r="F125" t="str">
            <v>A18</v>
          </cell>
          <cell r="G125" t="str">
            <v>Remaining Maturity Term &gt; 10 Years/Total Income/MEGA</v>
          </cell>
          <cell r="H125" t="str">
            <v>N32</v>
          </cell>
          <cell r="I125">
            <v>-1834.19</v>
          </cell>
        </row>
        <row r="126">
          <cell r="C126" t="str">
            <v>2004</v>
          </cell>
          <cell r="D126" t="str">
            <v>RR49403</v>
          </cell>
          <cell r="E126">
            <v>111401</v>
          </cell>
          <cell r="F126" t="str">
            <v>A01</v>
          </cell>
          <cell r="G126" t="str">
            <v>UPB/UPB Adj./Fannie/MBS</v>
          </cell>
          <cell r="H126" t="str">
            <v>D19</v>
          </cell>
          <cell r="I126">
            <v>1320522.4099999999</v>
          </cell>
        </row>
        <row r="127">
          <cell r="C127" t="str">
            <v>2004</v>
          </cell>
          <cell r="D127" t="str">
            <v>RR49403</v>
          </cell>
          <cell r="E127">
            <v>111401</v>
          </cell>
          <cell r="F127" t="str">
            <v>A07</v>
          </cell>
          <cell r="G127" t="str">
            <v>AFS/Fannie/MBS/Current UPB</v>
          </cell>
          <cell r="H127" t="str">
            <v>G32</v>
          </cell>
          <cell r="I127">
            <v>1320522.4099999999</v>
          </cell>
        </row>
        <row r="128">
          <cell r="C128" t="str">
            <v>2004</v>
          </cell>
          <cell r="D128" t="str">
            <v>RR49403</v>
          </cell>
          <cell r="E128">
            <v>111401</v>
          </cell>
          <cell r="F128" t="str">
            <v>A09</v>
          </cell>
          <cell r="G128" t="str">
            <v>AFS/Single Class/MBS/AAA/Current UPB</v>
          </cell>
          <cell r="H128" t="str">
            <v>G33</v>
          </cell>
          <cell r="I128">
            <v>1320522.4099999999</v>
          </cell>
        </row>
        <row r="129">
          <cell r="C129" t="str">
            <v>2004</v>
          </cell>
          <cell r="D129" t="str">
            <v>RR49403</v>
          </cell>
          <cell r="E129">
            <v>111401</v>
          </cell>
          <cell r="F129" t="str">
            <v>A13 - AFS</v>
          </cell>
          <cell r="G129" t="str">
            <v>Fannie/MBS/Maturity Term&gt;10/UPB</v>
          </cell>
          <cell r="H129" t="str">
            <v>O32</v>
          </cell>
          <cell r="I129">
            <v>1320522.4099999999</v>
          </cell>
        </row>
        <row r="130">
          <cell r="C130" t="str">
            <v>2004</v>
          </cell>
          <cell r="D130" t="str">
            <v>RR49403</v>
          </cell>
          <cell r="E130">
            <v>111401</v>
          </cell>
          <cell r="F130" t="str">
            <v>A15</v>
          </cell>
          <cell r="G130" t="str">
            <v>SFAS 140/FIN 46 Consolidated UPB/UPB</v>
          </cell>
          <cell r="H130" t="str">
            <v>I78</v>
          </cell>
          <cell r="I130">
            <v>1320522.4099999999</v>
          </cell>
        </row>
        <row r="131">
          <cell r="C131" t="str">
            <v>2004</v>
          </cell>
          <cell r="D131" t="str">
            <v>RR49403</v>
          </cell>
          <cell r="E131">
            <v>111401</v>
          </cell>
          <cell r="F131" t="str">
            <v>A18</v>
          </cell>
          <cell r="G131" t="str">
            <v>MBS/Maturity Term&gt;10/Amoritized Cost</v>
          </cell>
          <cell r="H131" t="str">
            <v>O31</v>
          </cell>
          <cell r="I131">
            <v>1320522.4099999999</v>
          </cell>
        </row>
        <row r="132">
          <cell r="C132" t="str">
            <v>2004</v>
          </cell>
          <cell r="D132" t="str">
            <v>RR49403</v>
          </cell>
          <cell r="E132">
            <v>111401</v>
          </cell>
          <cell r="F132" t="str">
            <v>A20</v>
          </cell>
          <cell r="G132" t="str">
            <v>UPB/Total MRS/AFS</v>
          </cell>
          <cell r="H132" t="str">
            <v>L33</v>
          </cell>
          <cell r="I132">
            <v>1320522.4099999999</v>
          </cell>
        </row>
        <row r="133">
          <cell r="C133" t="str">
            <v>2004</v>
          </cell>
          <cell r="D133" t="str">
            <v>RR49403</v>
          </cell>
          <cell r="E133">
            <v>111401</v>
          </cell>
          <cell r="F133" t="str">
            <v>A21</v>
          </cell>
          <cell r="G133" t="str">
            <v>Fannie/Single Family/Conventional</v>
          </cell>
          <cell r="H133" t="str">
            <v>F31</v>
          </cell>
          <cell r="I133">
            <v>1320522.4099999999</v>
          </cell>
        </row>
        <row r="134">
          <cell r="C134" t="str">
            <v>2004</v>
          </cell>
          <cell r="D134" t="str">
            <v>RR49403</v>
          </cell>
          <cell r="E134">
            <v>111601</v>
          </cell>
          <cell r="F134" t="str">
            <v>A01</v>
          </cell>
          <cell r="G134" t="str">
            <v>UPB/UPB Adj./Fannie/MBS</v>
          </cell>
          <cell r="H134" t="str">
            <v>D19</v>
          </cell>
          <cell r="I134">
            <v>28049257.09</v>
          </cell>
        </row>
        <row r="135">
          <cell r="C135" t="str">
            <v>2004</v>
          </cell>
          <cell r="D135" t="str">
            <v>RR49403</v>
          </cell>
          <cell r="E135">
            <v>111601</v>
          </cell>
          <cell r="F135" t="str">
            <v>A07</v>
          </cell>
          <cell r="G135" t="str">
            <v>HFT/Fannie/MBS/Current UPB</v>
          </cell>
          <cell r="H135" t="str">
            <v>G74</v>
          </cell>
          <cell r="I135">
            <v>28049257.09</v>
          </cell>
        </row>
        <row r="136">
          <cell r="C136" t="str">
            <v>2004</v>
          </cell>
          <cell r="D136" t="str">
            <v>RR49403</v>
          </cell>
          <cell r="E136">
            <v>111601</v>
          </cell>
          <cell r="F136" t="str">
            <v>A09</v>
          </cell>
          <cell r="G136" t="str">
            <v>HFT/Single Class/MBS/AAA/Current UPB</v>
          </cell>
          <cell r="H136" t="str">
            <v>G120</v>
          </cell>
          <cell r="I136">
            <v>28049257.09</v>
          </cell>
        </row>
        <row r="137">
          <cell r="C137" t="str">
            <v>2004</v>
          </cell>
          <cell r="D137" t="str">
            <v>RR49403</v>
          </cell>
          <cell r="E137">
            <v>111601</v>
          </cell>
          <cell r="F137" t="str">
            <v>A13 - HFT</v>
          </cell>
          <cell r="G137" t="str">
            <v>Fannie/MBS/Maturity Term&gt;10/UPB</v>
          </cell>
          <cell r="H137" t="str">
            <v>O32</v>
          </cell>
          <cell r="I137">
            <v>4482968.07</v>
          </cell>
        </row>
        <row r="138">
          <cell r="C138" t="str">
            <v>2004</v>
          </cell>
          <cell r="D138" t="str">
            <v>RR49403</v>
          </cell>
          <cell r="E138">
            <v>111601</v>
          </cell>
          <cell r="F138" t="str">
            <v>A13 - HFT</v>
          </cell>
          <cell r="G138" t="str">
            <v>Fannie/MBS/Maturity Term&gt;5, &lt;10years/UPB</v>
          </cell>
          <cell r="H138" t="str">
            <v>L32</v>
          </cell>
          <cell r="I138">
            <v>23566289.020000003</v>
          </cell>
        </row>
        <row r="139">
          <cell r="C139" t="str">
            <v>2004</v>
          </cell>
          <cell r="D139" t="str">
            <v>RR49403</v>
          </cell>
          <cell r="E139">
            <v>111601</v>
          </cell>
          <cell r="F139" t="str">
            <v>A15</v>
          </cell>
          <cell r="G139" t="str">
            <v>SFAS 140/FIN 46 Consolidated UPB/UPB</v>
          </cell>
          <cell r="H139" t="str">
            <v>I78</v>
          </cell>
          <cell r="I139">
            <v>28049257.09</v>
          </cell>
        </row>
        <row r="140">
          <cell r="C140" t="str">
            <v>2004</v>
          </cell>
          <cell r="D140" t="str">
            <v>RR49403</v>
          </cell>
          <cell r="E140">
            <v>111601</v>
          </cell>
          <cell r="F140" t="str">
            <v>A18</v>
          </cell>
          <cell r="G140" t="str">
            <v>MBS/Maturity Term&gt;10/Amoritized Cost</v>
          </cell>
          <cell r="H140" t="str">
            <v>O31</v>
          </cell>
          <cell r="I140">
            <v>28049257.09</v>
          </cell>
        </row>
        <row r="141">
          <cell r="C141" t="str">
            <v>2004</v>
          </cell>
          <cell r="D141" t="str">
            <v>RR49403</v>
          </cell>
          <cell r="E141">
            <v>111601</v>
          </cell>
          <cell r="F141" t="str">
            <v>A20</v>
          </cell>
          <cell r="G141" t="str">
            <v>UPB/Total MRS/HFT</v>
          </cell>
          <cell r="H141" t="str">
            <v>M33</v>
          </cell>
          <cell r="I141">
            <v>28049257.09</v>
          </cell>
        </row>
        <row r="142">
          <cell r="C142" t="str">
            <v>2004</v>
          </cell>
          <cell r="D142" t="str">
            <v>RR49403</v>
          </cell>
          <cell r="E142">
            <v>111601</v>
          </cell>
          <cell r="F142" t="str">
            <v>A21</v>
          </cell>
          <cell r="G142" t="str">
            <v>Fannie/Multi Family/Conventional</v>
          </cell>
          <cell r="H142" t="str">
            <v>I31</v>
          </cell>
          <cell r="I142">
            <v>23566289.020000003</v>
          </cell>
        </row>
        <row r="143">
          <cell r="C143" t="str">
            <v>2004</v>
          </cell>
          <cell r="D143" t="str">
            <v>RR49403</v>
          </cell>
          <cell r="E143">
            <v>111601</v>
          </cell>
          <cell r="F143" t="str">
            <v>A21</v>
          </cell>
          <cell r="G143" t="str">
            <v>Fannie/Single Family/Conventional</v>
          </cell>
          <cell r="H143" t="str">
            <v>F31</v>
          </cell>
          <cell r="I143">
            <v>4482968.07</v>
          </cell>
        </row>
        <row r="144">
          <cell r="C144" t="str">
            <v>2004</v>
          </cell>
          <cell r="D144" t="str">
            <v>RR49403</v>
          </cell>
          <cell r="E144">
            <v>116020</v>
          </cell>
          <cell r="F144" t="str">
            <v>11.01</v>
          </cell>
          <cell r="G144" t="str">
            <v>Operation/UPB/Loan(HFI)/MBS-SWAP</v>
          </cell>
          <cell r="H144" t="str">
            <v>S33</v>
          </cell>
          <cell r="I144">
            <v>-29369779.5</v>
          </cell>
        </row>
        <row r="145">
          <cell r="C145" t="str">
            <v>2004</v>
          </cell>
          <cell r="D145" t="str">
            <v>RR49403</v>
          </cell>
          <cell r="E145">
            <v>116020</v>
          </cell>
          <cell r="F145" t="str">
            <v>11.06 - HFI</v>
          </cell>
          <cell r="G145" t="str">
            <v>UPB/Multi Family/Conventional/Fixed Intermediate</v>
          </cell>
          <cell r="H145" t="str">
            <v>Q33</v>
          </cell>
          <cell r="I145">
            <v>-23566289.02</v>
          </cell>
        </row>
        <row r="146">
          <cell r="C146" t="str">
            <v>2004</v>
          </cell>
          <cell r="D146" t="str">
            <v>RR49403</v>
          </cell>
          <cell r="E146">
            <v>116020</v>
          </cell>
          <cell r="F146" t="str">
            <v>11.06 - HFI</v>
          </cell>
          <cell r="G146" t="str">
            <v>UPB/Single Family/Conventional/Fixed Long Term</v>
          </cell>
          <cell r="H146" t="str">
            <v>G33</v>
          </cell>
          <cell r="I146">
            <v>-3998325.71</v>
          </cell>
        </row>
        <row r="147">
          <cell r="C147" t="str">
            <v>2004</v>
          </cell>
          <cell r="D147" t="str">
            <v>RR49403</v>
          </cell>
          <cell r="E147">
            <v>116020</v>
          </cell>
          <cell r="F147" t="str">
            <v>11.06 - HFI</v>
          </cell>
          <cell r="G147" t="str">
            <v>UPB/Single Family/Conventional/Fixed Intermediate</v>
          </cell>
          <cell r="H147" t="str">
            <v>H33</v>
          </cell>
          <cell r="I147">
            <v>-1805164.77</v>
          </cell>
        </row>
        <row r="148">
          <cell r="C148" t="str">
            <v>2004</v>
          </cell>
          <cell r="D148" t="str">
            <v>RR49403</v>
          </cell>
          <cell r="E148">
            <v>116020</v>
          </cell>
          <cell r="F148" t="str">
            <v>A20</v>
          </cell>
          <cell r="G148" t="str">
            <v>UPB/Securities Consolidated to Loans/HFI</v>
          </cell>
          <cell r="H148" t="str">
            <v>N34</v>
          </cell>
          <cell r="I148">
            <v>-29369779.5</v>
          </cell>
        </row>
        <row r="149">
          <cell r="C149" t="str">
            <v>2004</v>
          </cell>
          <cell r="D149" t="str">
            <v>RR49403</v>
          </cell>
          <cell r="E149">
            <v>121620</v>
          </cell>
          <cell r="F149" t="str">
            <v>11.01</v>
          </cell>
          <cell r="G149" t="str">
            <v>Operation/Fair Value BA/Loan(HFI)/MBS-SWAP</v>
          </cell>
          <cell r="H149" t="str">
            <v>S34</v>
          </cell>
          <cell r="I149">
            <v>240630.54</v>
          </cell>
        </row>
        <row r="150">
          <cell r="C150" t="str">
            <v>2004</v>
          </cell>
          <cell r="D150" t="str">
            <v>RR49403</v>
          </cell>
          <cell r="E150">
            <v>121620</v>
          </cell>
          <cell r="F150" t="str">
            <v>11.06 - HFI</v>
          </cell>
          <cell r="G150" t="str">
            <v>Original CBA/Multi Family/Conventional/Fixed Intermediate</v>
          </cell>
          <cell r="H150" t="str">
            <v>Q33</v>
          </cell>
          <cell r="I150">
            <v>211124.01</v>
          </cell>
        </row>
        <row r="151">
          <cell r="C151" t="str">
            <v>2004</v>
          </cell>
          <cell r="D151" t="str">
            <v>RR49403</v>
          </cell>
          <cell r="E151">
            <v>121620</v>
          </cell>
          <cell r="F151" t="str">
            <v>11.06 - HFI</v>
          </cell>
          <cell r="G151" t="str">
            <v>Original CBA/Single Family/Conventional/Fixed Long Term</v>
          </cell>
          <cell r="H151" t="str">
            <v>G34</v>
          </cell>
          <cell r="I151">
            <v>1421.29</v>
          </cell>
        </row>
        <row r="152">
          <cell r="C152" t="str">
            <v>2004</v>
          </cell>
          <cell r="D152" t="str">
            <v>RR49403</v>
          </cell>
          <cell r="E152">
            <v>121620</v>
          </cell>
          <cell r="F152" t="str">
            <v>11.06 - HFI</v>
          </cell>
          <cell r="G152" t="str">
            <v>Original CBA/Single Family/Conventional/Fixed Intermediate</v>
          </cell>
          <cell r="H152" t="str">
            <v>H34</v>
          </cell>
          <cell r="I152">
            <v>28085.24</v>
          </cell>
        </row>
        <row r="153">
          <cell r="C153" t="str">
            <v>2004</v>
          </cell>
          <cell r="D153" t="str">
            <v>RR49403</v>
          </cell>
          <cell r="E153">
            <v>138491</v>
          </cell>
          <cell r="F153" t="str">
            <v>A01</v>
          </cell>
          <cell r="G153" t="str">
            <v>Consolidation CBA/Original/Consolidation Relief/Fannie/MBS</v>
          </cell>
          <cell r="H153" t="str">
            <v>D403</v>
          </cell>
          <cell r="I153">
            <v>-10808.67</v>
          </cell>
        </row>
        <row r="154">
          <cell r="C154" t="str">
            <v>2004</v>
          </cell>
          <cell r="D154" t="str">
            <v>RR49403</v>
          </cell>
          <cell r="E154">
            <v>138491</v>
          </cell>
          <cell r="F154" t="str">
            <v>A07</v>
          </cell>
          <cell r="G154" t="str">
            <v>AFS/Fannie/MBS/Total Unamortized Balance</v>
          </cell>
          <cell r="H154" t="str">
            <v>H32</v>
          </cell>
          <cell r="I154">
            <v>-10808.67</v>
          </cell>
        </row>
        <row r="155">
          <cell r="C155" t="str">
            <v>2004</v>
          </cell>
          <cell r="D155" t="str">
            <v>RR49403</v>
          </cell>
          <cell r="E155">
            <v>138491</v>
          </cell>
          <cell r="F155" t="str">
            <v>A09</v>
          </cell>
          <cell r="G155" t="str">
            <v>AFS/Single Class/MBS/AAA/Total Unamortized Balance</v>
          </cell>
          <cell r="H155" t="str">
            <v>H33</v>
          </cell>
          <cell r="I155">
            <v>-10808.67</v>
          </cell>
        </row>
        <row r="156">
          <cell r="C156" t="str">
            <v>2004</v>
          </cell>
          <cell r="D156" t="str">
            <v>RR49403</v>
          </cell>
          <cell r="E156">
            <v>138491</v>
          </cell>
          <cell r="F156" t="str">
            <v>A13 - AFS</v>
          </cell>
          <cell r="G156" t="str">
            <v>Fannie/MBS/Maturity Term&gt;10/Amoritized Cost</v>
          </cell>
          <cell r="H156" t="str">
            <v>P32</v>
          </cell>
          <cell r="I156">
            <v>-10808.67</v>
          </cell>
        </row>
        <row r="157">
          <cell r="C157" t="str">
            <v>2004</v>
          </cell>
          <cell r="D157" t="str">
            <v>RR49403</v>
          </cell>
          <cell r="E157">
            <v>138491</v>
          </cell>
          <cell r="F157" t="str">
            <v>A18</v>
          </cell>
          <cell r="G157" t="str">
            <v>MBS/Maturity Term&gt;10/Amoritized Cost</v>
          </cell>
          <cell r="H157" t="str">
            <v>O31</v>
          </cell>
          <cell r="I157">
            <v>-10808.67</v>
          </cell>
        </row>
        <row r="158">
          <cell r="C158" t="str">
            <v>2004</v>
          </cell>
          <cell r="D158" t="str">
            <v>RR49403</v>
          </cell>
          <cell r="E158">
            <v>138491</v>
          </cell>
          <cell r="F158" t="str">
            <v>A20</v>
          </cell>
          <cell r="G158" t="str">
            <v>Fair Value/Securities Consolidated to Loans/AFS</v>
          </cell>
          <cell r="H158" t="str">
            <v>L43</v>
          </cell>
          <cell r="I158">
            <v>-10808.67</v>
          </cell>
        </row>
        <row r="159">
          <cell r="C159" t="str">
            <v>2004</v>
          </cell>
          <cell r="D159" t="str">
            <v>RR49403</v>
          </cell>
          <cell r="E159">
            <v>138691</v>
          </cell>
          <cell r="F159" t="str">
            <v>A01</v>
          </cell>
          <cell r="G159" t="str">
            <v>Consolidation CBA/Original/Consolidation Relief/Fannie/MBS</v>
          </cell>
          <cell r="H159" t="str">
            <v>D403</v>
          </cell>
          <cell r="I159">
            <v>-99630.54</v>
          </cell>
        </row>
        <row r="160">
          <cell r="C160" t="str">
            <v>2004</v>
          </cell>
          <cell r="D160" t="str">
            <v>RR49403</v>
          </cell>
          <cell r="E160">
            <v>138691</v>
          </cell>
          <cell r="F160" t="str">
            <v>A07</v>
          </cell>
          <cell r="G160" t="str">
            <v>HFT/Fannie/MBS/Total Unamortized Balance</v>
          </cell>
          <cell r="H160" t="str">
            <v>H74</v>
          </cell>
          <cell r="I160">
            <v>-99630.54</v>
          </cell>
        </row>
        <row r="161">
          <cell r="C161" t="str">
            <v>2004</v>
          </cell>
          <cell r="D161" t="str">
            <v>RR49403</v>
          </cell>
          <cell r="E161">
            <v>138691</v>
          </cell>
          <cell r="F161" t="str">
            <v>A09</v>
          </cell>
          <cell r="G161" t="str">
            <v>HFT/Single Class/MBS/AAA/Total Unamortized Balance</v>
          </cell>
          <cell r="H161" t="str">
            <v>H120</v>
          </cell>
          <cell r="I161">
            <v>-99630.54</v>
          </cell>
        </row>
        <row r="162">
          <cell r="C162" t="str">
            <v>2004</v>
          </cell>
          <cell r="D162" t="str">
            <v>RR49403</v>
          </cell>
          <cell r="E162">
            <v>138691</v>
          </cell>
          <cell r="F162" t="str">
            <v>A13 - HFT</v>
          </cell>
          <cell r="G162" t="str">
            <v>Fannie/MBS/Maturity Term&gt;5,&lt;10/Amoritized Cost</v>
          </cell>
          <cell r="H162" t="str">
            <v>M32</v>
          </cell>
          <cell r="I162">
            <v>-58139.54</v>
          </cell>
        </row>
        <row r="163">
          <cell r="C163" t="str">
            <v>2004</v>
          </cell>
          <cell r="D163" t="str">
            <v>RR49403</v>
          </cell>
          <cell r="E163">
            <v>138691</v>
          </cell>
          <cell r="F163" t="str">
            <v>A13 - HFT</v>
          </cell>
          <cell r="G163" t="str">
            <v>Fannie/MBS/Maturity Term&gt;10/Amoritized Cost</v>
          </cell>
          <cell r="H163" t="str">
            <v>P32</v>
          </cell>
          <cell r="I163">
            <v>-41491</v>
          </cell>
        </row>
        <row r="164">
          <cell r="C164" t="str">
            <v>2004</v>
          </cell>
          <cell r="D164" t="str">
            <v>RR49403</v>
          </cell>
          <cell r="E164">
            <v>138691</v>
          </cell>
          <cell r="F164" t="str">
            <v>A18</v>
          </cell>
          <cell r="G164" t="str">
            <v>MBS/Maturity Term&gt;5,&lt;10/Amoritized Cost</v>
          </cell>
          <cell r="H164" t="str">
            <v>L31</v>
          </cell>
          <cell r="I164">
            <v>-58139.54</v>
          </cell>
        </row>
        <row r="165">
          <cell r="C165" t="str">
            <v>2004</v>
          </cell>
          <cell r="D165" t="str">
            <v>RR49403</v>
          </cell>
          <cell r="E165">
            <v>138691</v>
          </cell>
          <cell r="F165" t="str">
            <v>A18</v>
          </cell>
          <cell r="G165" t="str">
            <v>MBS/Maturity Term&gt;10/Amoritized Cost</v>
          </cell>
          <cell r="H165" t="str">
            <v>O31</v>
          </cell>
          <cell r="I165">
            <v>-41491</v>
          </cell>
        </row>
        <row r="166">
          <cell r="C166" t="str">
            <v>2004</v>
          </cell>
          <cell r="D166" t="str">
            <v>RR49403</v>
          </cell>
          <cell r="E166">
            <v>138691</v>
          </cell>
          <cell r="F166" t="str">
            <v>A20</v>
          </cell>
          <cell r="G166" t="str">
            <v>Fair Value/Securities Consolidated to Loans/HFT</v>
          </cell>
          <cell r="H166" t="str">
            <v>M43</v>
          </cell>
          <cell r="I166">
            <v>-99630.54</v>
          </cell>
        </row>
        <row r="167">
          <cell r="C167" t="str">
            <v>2004</v>
          </cell>
          <cell r="D167" t="str">
            <v>RR49403</v>
          </cell>
          <cell r="E167">
            <v>111401</v>
          </cell>
          <cell r="F167" t="str">
            <v>A01</v>
          </cell>
          <cell r="G167" t="str">
            <v>UPB/UPB Adj./Fannie/MBS</v>
          </cell>
          <cell r="H167" t="str">
            <v>D19</v>
          </cell>
          <cell r="I167">
            <v>-1509471.66</v>
          </cell>
        </row>
        <row r="168">
          <cell r="C168" t="str">
            <v>2004</v>
          </cell>
          <cell r="D168" t="str">
            <v>RR49403</v>
          </cell>
          <cell r="E168">
            <v>111401</v>
          </cell>
          <cell r="F168" t="str">
            <v>A07</v>
          </cell>
          <cell r="G168" t="str">
            <v>AFS/Fannie/MBS/Current UPB</v>
          </cell>
          <cell r="H168" t="str">
            <v>G32</v>
          </cell>
          <cell r="I168">
            <v>-1509471.66</v>
          </cell>
        </row>
        <row r="169">
          <cell r="C169" t="str">
            <v>2004</v>
          </cell>
          <cell r="D169" t="str">
            <v>RR49403</v>
          </cell>
          <cell r="E169">
            <v>111401</v>
          </cell>
          <cell r="F169" t="str">
            <v>A09</v>
          </cell>
          <cell r="G169" t="str">
            <v>AFS/Single Class/MBS/AAA/Current UPB</v>
          </cell>
          <cell r="H169" t="str">
            <v>G33</v>
          </cell>
          <cell r="I169">
            <v>-1509471.66</v>
          </cell>
        </row>
        <row r="170">
          <cell r="C170" t="str">
            <v>2004</v>
          </cell>
          <cell r="D170" t="str">
            <v>RR49403</v>
          </cell>
          <cell r="E170">
            <v>111401</v>
          </cell>
          <cell r="F170" t="str">
            <v>A13 - AFS</v>
          </cell>
          <cell r="G170" t="str">
            <v>Fannie/MBS/Maturity Term&gt;10/UPB</v>
          </cell>
          <cell r="H170" t="str">
            <v>O32</v>
          </cell>
          <cell r="I170">
            <v>-1509471.66</v>
          </cell>
        </row>
        <row r="171">
          <cell r="C171" t="str">
            <v>2004</v>
          </cell>
          <cell r="D171" t="str">
            <v>RR49403</v>
          </cell>
          <cell r="E171">
            <v>111401</v>
          </cell>
          <cell r="F171" t="str">
            <v>A15</v>
          </cell>
          <cell r="G171" t="str">
            <v>SFAS 140/FIN 46 Consolidated UPB/UPB</v>
          </cell>
          <cell r="H171" t="str">
            <v>I78</v>
          </cell>
          <cell r="I171">
            <v>-1509471.66</v>
          </cell>
        </row>
        <row r="172">
          <cell r="C172" t="str">
            <v>2004</v>
          </cell>
          <cell r="D172" t="str">
            <v>RR49403</v>
          </cell>
          <cell r="E172">
            <v>111401</v>
          </cell>
          <cell r="F172" t="str">
            <v>A18</v>
          </cell>
          <cell r="G172" t="str">
            <v>MBS/Maturity Term&gt;10/Amoritized Cost</v>
          </cell>
          <cell r="H172" t="str">
            <v>O31</v>
          </cell>
          <cell r="I172">
            <v>-1509471.66</v>
          </cell>
        </row>
        <row r="173">
          <cell r="C173" t="str">
            <v>2004</v>
          </cell>
          <cell r="D173" t="str">
            <v>RR49403</v>
          </cell>
          <cell r="E173">
            <v>111401</v>
          </cell>
          <cell r="F173" t="str">
            <v>A20</v>
          </cell>
          <cell r="G173" t="str">
            <v>UPB/Total MRS/AFS</v>
          </cell>
          <cell r="H173" t="str">
            <v>L33</v>
          </cell>
          <cell r="I173">
            <v>-1509471.66</v>
          </cell>
        </row>
        <row r="174">
          <cell r="C174" t="str">
            <v>2004</v>
          </cell>
          <cell r="D174" t="str">
            <v>RR49403</v>
          </cell>
          <cell r="E174">
            <v>111401</v>
          </cell>
          <cell r="F174" t="str">
            <v>A21</v>
          </cell>
          <cell r="G174" t="str">
            <v>Fannie/Single Family/Conventional</v>
          </cell>
          <cell r="H174" t="str">
            <v>F31</v>
          </cell>
          <cell r="I174">
            <v>-1509471.66</v>
          </cell>
        </row>
        <row r="175">
          <cell r="C175" t="str">
            <v>2004</v>
          </cell>
          <cell r="D175" t="str">
            <v>RR49403</v>
          </cell>
          <cell r="E175">
            <v>111601</v>
          </cell>
          <cell r="F175" t="str">
            <v>A01</v>
          </cell>
          <cell r="G175" t="str">
            <v>UPB/UPB Adj./Fannie/MBS</v>
          </cell>
          <cell r="H175" t="str">
            <v>D19</v>
          </cell>
          <cell r="I175">
            <v>-5719393.3399999999</v>
          </cell>
        </row>
        <row r="176">
          <cell r="C176" t="str">
            <v>2004</v>
          </cell>
          <cell r="D176" t="str">
            <v>RR49403</v>
          </cell>
          <cell r="E176">
            <v>111601</v>
          </cell>
          <cell r="F176" t="str">
            <v>A07</v>
          </cell>
          <cell r="G176" t="str">
            <v>HFT/Fannie/MBS/Current UPB</v>
          </cell>
          <cell r="H176" t="str">
            <v>G74</v>
          </cell>
          <cell r="I176">
            <v>-5719393.3399999999</v>
          </cell>
        </row>
        <row r="177">
          <cell r="C177" t="str">
            <v>2004</v>
          </cell>
          <cell r="D177" t="str">
            <v>RR49403</v>
          </cell>
          <cell r="E177">
            <v>111601</v>
          </cell>
          <cell r="F177" t="str">
            <v>A09</v>
          </cell>
          <cell r="G177" t="str">
            <v>HFT/Single Class/MBS/AAA/Current UPB</v>
          </cell>
          <cell r="H177" t="str">
            <v>G120</v>
          </cell>
          <cell r="I177">
            <v>-5719393.3399999999</v>
          </cell>
        </row>
        <row r="178">
          <cell r="C178" t="str">
            <v>2004</v>
          </cell>
          <cell r="D178" t="str">
            <v>RR49403</v>
          </cell>
          <cell r="E178">
            <v>111601</v>
          </cell>
          <cell r="F178" t="str">
            <v>A13 - HFT</v>
          </cell>
          <cell r="G178" t="str">
            <v>Fannie/MBS/Maturity Term&gt;10/UPB</v>
          </cell>
          <cell r="H178" t="str">
            <v>O32</v>
          </cell>
          <cell r="I178">
            <v>-5719393.3399999999</v>
          </cell>
        </row>
        <row r="179">
          <cell r="C179" t="str">
            <v>2004</v>
          </cell>
          <cell r="D179" t="str">
            <v>RR49403</v>
          </cell>
          <cell r="E179">
            <v>111601</v>
          </cell>
          <cell r="F179" t="str">
            <v>A15</v>
          </cell>
          <cell r="G179" t="str">
            <v>SFAS 140/FIN 46 Consolidated UPB/UPB</v>
          </cell>
          <cell r="H179" t="str">
            <v>I78</v>
          </cell>
          <cell r="I179">
            <v>-5719393.3399999999</v>
          </cell>
        </row>
        <row r="180">
          <cell r="C180" t="str">
            <v>2004</v>
          </cell>
          <cell r="D180" t="str">
            <v>RR49403</v>
          </cell>
          <cell r="E180">
            <v>111601</v>
          </cell>
          <cell r="F180" t="str">
            <v>A18</v>
          </cell>
          <cell r="G180" t="str">
            <v>MBS/Maturity Term&gt;10/Amoritized Cost</v>
          </cell>
          <cell r="H180" t="str">
            <v>O31</v>
          </cell>
          <cell r="I180">
            <v>-5719393.3399999999</v>
          </cell>
        </row>
        <row r="181">
          <cell r="C181" t="str">
            <v>2004</v>
          </cell>
          <cell r="D181" t="str">
            <v>RR49403</v>
          </cell>
          <cell r="E181">
            <v>111601</v>
          </cell>
          <cell r="F181" t="str">
            <v>A20</v>
          </cell>
          <cell r="G181" t="str">
            <v>UPB/Total MRS/HFT</v>
          </cell>
          <cell r="H181" t="str">
            <v>M33</v>
          </cell>
          <cell r="I181">
            <v>-5719393.3399999999</v>
          </cell>
        </row>
        <row r="182">
          <cell r="C182" t="str">
            <v>2004</v>
          </cell>
          <cell r="D182" t="str">
            <v>RR49403</v>
          </cell>
          <cell r="E182">
            <v>111601</v>
          </cell>
          <cell r="F182" t="str">
            <v>A21</v>
          </cell>
          <cell r="G182" t="str">
            <v>Fannie/Single Family/Conventional</v>
          </cell>
          <cell r="H182" t="str">
            <v>F31</v>
          </cell>
          <cell r="I182">
            <v>-5719393.3399999999</v>
          </cell>
        </row>
        <row r="183">
          <cell r="C183" t="str">
            <v>2004</v>
          </cell>
          <cell r="D183" t="str">
            <v>RR49403</v>
          </cell>
          <cell r="E183">
            <v>116020</v>
          </cell>
          <cell r="F183" t="str">
            <v>11.01</v>
          </cell>
          <cell r="G183" t="str">
            <v>Operation/UPB/Loan(HFI)/MBS-SWAP</v>
          </cell>
          <cell r="H183" t="str">
            <v>S33</v>
          </cell>
          <cell r="I183">
            <v>7228865</v>
          </cell>
        </row>
        <row r="184">
          <cell r="C184" t="str">
            <v>2004</v>
          </cell>
          <cell r="D184" t="str">
            <v>RR49403</v>
          </cell>
          <cell r="E184">
            <v>116020</v>
          </cell>
          <cell r="F184" t="str">
            <v>11.06 - HFI</v>
          </cell>
          <cell r="G184" t="str">
            <v>UPB/Single Family/Conventional/Fixed Long Term</v>
          </cell>
          <cell r="H184" t="str">
            <v>G33</v>
          </cell>
          <cell r="I184">
            <v>4749005.2699999996</v>
          </cell>
        </row>
        <row r="185">
          <cell r="C185" t="str">
            <v>2004</v>
          </cell>
          <cell r="D185" t="str">
            <v>RR49403</v>
          </cell>
          <cell r="E185">
            <v>116020</v>
          </cell>
          <cell r="F185" t="str">
            <v>11.06 - HFI</v>
          </cell>
          <cell r="G185" t="str">
            <v>UPB/Single Family/Conventional/Fixed Intermediate</v>
          </cell>
          <cell r="H185" t="str">
            <v>H33</v>
          </cell>
          <cell r="I185">
            <v>2479859.73</v>
          </cell>
        </row>
        <row r="186">
          <cell r="C186" t="str">
            <v>2004</v>
          </cell>
          <cell r="D186" t="str">
            <v>RR49403</v>
          </cell>
          <cell r="E186">
            <v>116020</v>
          </cell>
          <cell r="F186" t="str">
            <v>A20</v>
          </cell>
          <cell r="G186" t="str">
            <v>UPB/Securities Consolidated to Loans/HFI</v>
          </cell>
          <cell r="H186" t="str">
            <v>N34</v>
          </cell>
          <cell r="I186">
            <v>7228865</v>
          </cell>
        </row>
        <row r="187">
          <cell r="C187" t="str">
            <v>2004</v>
          </cell>
          <cell r="D187" t="str">
            <v>RR49403</v>
          </cell>
          <cell r="E187">
            <v>121620</v>
          </cell>
          <cell r="F187" t="str">
            <v>11.01</v>
          </cell>
          <cell r="G187" t="str">
            <v>Operation/Fair Value BA/Loan(HFI)/MBS-SWAP</v>
          </cell>
          <cell r="H187" t="str">
            <v>S34</v>
          </cell>
          <cell r="I187">
            <v>-41635.53</v>
          </cell>
        </row>
        <row r="188">
          <cell r="C188" t="str">
            <v>2004</v>
          </cell>
          <cell r="D188" t="str">
            <v>RR49403</v>
          </cell>
          <cell r="E188">
            <v>121620</v>
          </cell>
          <cell r="F188" t="str">
            <v>11.06 - HFI</v>
          </cell>
          <cell r="G188" t="str">
            <v>Original CBA/Single Family/Conventional/Fixed Long Term</v>
          </cell>
          <cell r="H188" t="str">
            <v>G34</v>
          </cell>
          <cell r="I188">
            <v>-1614.24</v>
          </cell>
        </row>
        <row r="189">
          <cell r="C189" t="str">
            <v>2004</v>
          </cell>
          <cell r="D189" t="str">
            <v>RR49403</v>
          </cell>
          <cell r="E189">
            <v>121620</v>
          </cell>
          <cell r="F189" t="str">
            <v>11.06 - HFI</v>
          </cell>
          <cell r="G189" t="str">
            <v>Original CBA/Single Family/Conventional/Fixed Intermediate</v>
          </cell>
          <cell r="H189" t="str">
            <v>H34</v>
          </cell>
          <cell r="I189">
            <v>-40021.29</v>
          </cell>
        </row>
        <row r="190">
          <cell r="C190" t="str">
            <v>2004</v>
          </cell>
          <cell r="D190" t="str">
            <v>RR49403</v>
          </cell>
          <cell r="E190">
            <v>138491</v>
          </cell>
          <cell r="F190" t="str">
            <v>A01</v>
          </cell>
          <cell r="G190" t="str">
            <v>Consolidation CBA/Original/Consolidation Relief/Fannie/MBS</v>
          </cell>
          <cell r="H190" t="str">
            <v>D403</v>
          </cell>
          <cell r="I190">
            <v>13167.53</v>
          </cell>
        </row>
        <row r="191">
          <cell r="C191" t="str">
            <v>2004</v>
          </cell>
          <cell r="D191" t="str">
            <v>RR49403</v>
          </cell>
          <cell r="E191">
            <v>138491</v>
          </cell>
          <cell r="F191" t="str">
            <v>A07</v>
          </cell>
          <cell r="G191" t="str">
            <v>AFS/Fannie/MBS/Total Unamortized Balance</v>
          </cell>
          <cell r="H191" t="str">
            <v>H32</v>
          </cell>
          <cell r="I191">
            <v>13167.53</v>
          </cell>
        </row>
        <row r="192">
          <cell r="C192" t="str">
            <v>2004</v>
          </cell>
          <cell r="D192" t="str">
            <v>RR49403</v>
          </cell>
          <cell r="E192">
            <v>138491</v>
          </cell>
          <cell r="F192" t="str">
            <v>A09</v>
          </cell>
          <cell r="G192" t="str">
            <v>AFS/Single Class/MBS/AAA/Total Unamortized Balance</v>
          </cell>
          <cell r="H192" t="str">
            <v>H33</v>
          </cell>
          <cell r="I192">
            <v>13167.53</v>
          </cell>
        </row>
        <row r="193">
          <cell r="C193" t="str">
            <v>2004</v>
          </cell>
          <cell r="D193" t="str">
            <v>RR49403</v>
          </cell>
          <cell r="E193">
            <v>138491</v>
          </cell>
          <cell r="F193" t="str">
            <v>A13 - AFS</v>
          </cell>
          <cell r="G193" t="str">
            <v>Fannie/MBS/Maturity Term&gt;10/Amoritized Cost</v>
          </cell>
          <cell r="H193" t="str">
            <v>P32</v>
          </cell>
          <cell r="I193">
            <v>13167.53</v>
          </cell>
        </row>
        <row r="194">
          <cell r="C194" t="str">
            <v>2004</v>
          </cell>
          <cell r="D194" t="str">
            <v>RR49403</v>
          </cell>
          <cell r="E194">
            <v>138491</v>
          </cell>
          <cell r="F194" t="str">
            <v>A18</v>
          </cell>
          <cell r="G194" t="str">
            <v>MBS/Maturity Term&gt;10/Amoritized Cost</v>
          </cell>
          <cell r="H194" t="str">
            <v>O31</v>
          </cell>
          <cell r="I194">
            <v>13167.53</v>
          </cell>
        </row>
        <row r="195">
          <cell r="C195" t="str">
            <v>2004</v>
          </cell>
          <cell r="D195" t="str">
            <v>RR49403</v>
          </cell>
          <cell r="E195">
            <v>138491</v>
          </cell>
          <cell r="F195" t="str">
            <v>A20</v>
          </cell>
          <cell r="G195" t="str">
            <v>Fair Value/Securities Consolidated to Loans/AFS</v>
          </cell>
          <cell r="H195" t="str">
            <v>L43</v>
          </cell>
          <cell r="I195">
            <v>13167.53</v>
          </cell>
        </row>
        <row r="196">
          <cell r="C196" t="str">
            <v>2004</v>
          </cell>
          <cell r="D196" t="str">
            <v>RR49403</v>
          </cell>
          <cell r="E196">
            <v>138691</v>
          </cell>
          <cell r="F196" t="str">
            <v>A01</v>
          </cell>
          <cell r="G196" t="str">
            <v>Consolidation CBA/Original/Consolidation Relief/Fannie/MBS</v>
          </cell>
          <cell r="H196" t="str">
            <v>D403</v>
          </cell>
          <cell r="I196">
            <v>57624.65</v>
          </cell>
        </row>
        <row r="197">
          <cell r="C197" t="str">
            <v>2004</v>
          </cell>
          <cell r="D197" t="str">
            <v>RR49403</v>
          </cell>
          <cell r="E197">
            <v>138691</v>
          </cell>
          <cell r="F197" t="str">
            <v>A07</v>
          </cell>
          <cell r="G197" t="str">
            <v>HFT/Fannie/MBS/Total Unamortized Balance</v>
          </cell>
          <cell r="H197" t="str">
            <v>H74</v>
          </cell>
          <cell r="I197">
            <v>57624.65</v>
          </cell>
        </row>
        <row r="198">
          <cell r="C198" t="str">
            <v>2004</v>
          </cell>
          <cell r="D198" t="str">
            <v>RR49403</v>
          </cell>
          <cell r="E198">
            <v>138691</v>
          </cell>
          <cell r="F198" t="str">
            <v>A09</v>
          </cell>
          <cell r="G198" t="str">
            <v>HFT/Single Class/MBS/AAA/Total Unamortized Balance</v>
          </cell>
          <cell r="H198" t="str">
            <v>H120</v>
          </cell>
          <cell r="I198">
            <v>57624.65</v>
          </cell>
        </row>
        <row r="199">
          <cell r="C199" t="str">
            <v>2004</v>
          </cell>
          <cell r="D199" t="str">
            <v>RR49403</v>
          </cell>
          <cell r="E199">
            <v>138691</v>
          </cell>
          <cell r="F199" t="str">
            <v>A13 - HFT</v>
          </cell>
          <cell r="G199" t="str">
            <v>Fannie/MBS/Maturity Term&gt;10/Amoritized Cost</v>
          </cell>
          <cell r="H199" t="str">
            <v>P32</v>
          </cell>
          <cell r="I199">
            <v>57624.65</v>
          </cell>
        </row>
        <row r="200">
          <cell r="C200" t="str">
            <v>2004</v>
          </cell>
          <cell r="D200" t="str">
            <v>RR49403</v>
          </cell>
          <cell r="E200">
            <v>138691</v>
          </cell>
          <cell r="F200" t="str">
            <v>A18</v>
          </cell>
          <cell r="G200" t="str">
            <v>MBS/Maturity Term&gt;10/Amoritized Cost</v>
          </cell>
          <cell r="H200" t="str">
            <v>O31</v>
          </cell>
          <cell r="I200">
            <v>57624.65</v>
          </cell>
        </row>
        <row r="201">
          <cell r="C201" t="str">
            <v>2004</v>
          </cell>
          <cell r="D201" t="str">
            <v>RR49403</v>
          </cell>
          <cell r="E201">
            <v>138691</v>
          </cell>
          <cell r="F201" t="str">
            <v>A20</v>
          </cell>
          <cell r="G201" t="str">
            <v>Fair Value/Securities Consolidated to Loans/HFT</v>
          </cell>
          <cell r="H201" t="str">
            <v>M43</v>
          </cell>
          <cell r="I201">
            <v>57624.65</v>
          </cell>
        </row>
        <row r="202">
          <cell r="C202" t="str">
            <v>2004</v>
          </cell>
          <cell r="D202" t="str">
            <v>RR49405</v>
          </cell>
          <cell r="E202">
            <v>118301</v>
          </cell>
          <cell r="F202" t="str">
            <v>A01</v>
          </cell>
          <cell r="G202" t="str">
            <v>Fannie Mae / MBS / MTM / Unrealized Gain Loss Current Period</v>
          </cell>
          <cell r="H202" t="str">
            <v>D458</v>
          </cell>
          <cell r="I202">
            <v>2392954.9300000002</v>
          </cell>
        </row>
        <row r="203">
          <cell r="C203" t="str">
            <v>2004</v>
          </cell>
          <cell r="D203" t="str">
            <v>RR49405</v>
          </cell>
          <cell r="E203">
            <v>118301</v>
          </cell>
          <cell r="F203" t="str">
            <v>A07</v>
          </cell>
          <cell r="G203" t="str">
            <v>Gross Unrealized Gain / AFS / Fannie Mae / MBS</v>
          </cell>
          <cell r="H203" t="str">
            <v>K32</v>
          </cell>
          <cell r="I203">
            <v>2392954.9300000002</v>
          </cell>
        </row>
        <row r="204">
          <cell r="C204" t="str">
            <v>2004</v>
          </cell>
          <cell r="D204" t="str">
            <v>RR49405</v>
          </cell>
          <cell r="E204">
            <v>118301</v>
          </cell>
          <cell r="F204" t="str">
            <v>A09</v>
          </cell>
          <cell r="G204" t="str">
            <v>Gross Unrealized Gain / AFS / Single Class / MBS / AAA</v>
          </cell>
          <cell r="H204" t="str">
            <v>K33</v>
          </cell>
          <cell r="I204">
            <v>2392954.9300000002</v>
          </cell>
        </row>
        <row r="205">
          <cell r="C205" t="str">
            <v>2004</v>
          </cell>
          <cell r="D205" t="str">
            <v>RR49405</v>
          </cell>
          <cell r="E205">
            <v>118301</v>
          </cell>
          <cell r="F205" t="str">
            <v>A13 - AFS</v>
          </cell>
          <cell r="G205" t="str">
            <v>&gt; 10 years / Fair Value / Fannie Mae / MBS</v>
          </cell>
          <cell r="H205" t="str">
            <v>Q32</v>
          </cell>
          <cell r="I205">
            <v>2392954.9300000002</v>
          </cell>
        </row>
        <row r="206">
          <cell r="C206" t="str">
            <v>2004</v>
          </cell>
          <cell r="D206" t="str">
            <v>RR49405</v>
          </cell>
          <cell r="E206">
            <v>118301</v>
          </cell>
          <cell r="F206" t="str">
            <v>A20</v>
          </cell>
          <cell r="G206" t="str">
            <v>AFS / Fair Value / Total MRS</v>
          </cell>
          <cell r="H206" t="str">
            <v>L42</v>
          </cell>
          <cell r="I206">
            <v>2392954.9300000002</v>
          </cell>
        </row>
        <row r="207">
          <cell r="C207" t="str">
            <v>2004</v>
          </cell>
          <cell r="D207" t="str">
            <v>RR49409</v>
          </cell>
          <cell r="E207">
            <v>111401</v>
          </cell>
          <cell r="F207" t="str">
            <v>A01</v>
          </cell>
          <cell r="G207" t="str">
            <v>Fannie Mae Securities/Mega/UPB/Consolidation Out to  Loans</v>
          </cell>
          <cell r="H207" t="str">
            <v>E23</v>
          </cell>
          <cell r="I207">
            <v>-13701026</v>
          </cell>
        </row>
        <row r="208">
          <cell r="C208" t="str">
            <v>2004</v>
          </cell>
          <cell r="D208" t="str">
            <v>RR49409</v>
          </cell>
          <cell r="E208">
            <v>111401</v>
          </cell>
          <cell r="F208" t="str">
            <v>A07</v>
          </cell>
          <cell r="G208" t="str">
            <v>Current UPB/AFS/Fannie Mae/Mega</v>
          </cell>
          <cell r="H208" t="str">
            <v>G33</v>
          </cell>
          <cell r="I208">
            <v>-13701026</v>
          </cell>
        </row>
        <row r="209">
          <cell r="C209" t="str">
            <v>2004</v>
          </cell>
          <cell r="D209" t="str">
            <v>RR49409</v>
          </cell>
          <cell r="E209">
            <v>111401</v>
          </cell>
          <cell r="F209" t="str">
            <v>A09</v>
          </cell>
          <cell r="G209" t="str">
            <v>Current UPB/AFS/Single Class/Mega/AAA</v>
          </cell>
          <cell r="H209" t="str">
            <v>G44</v>
          </cell>
          <cell r="I209">
            <v>-13701026</v>
          </cell>
        </row>
        <row r="210">
          <cell r="C210" t="str">
            <v>2004</v>
          </cell>
          <cell r="D210" t="str">
            <v>RR49409</v>
          </cell>
          <cell r="E210">
            <v>111401</v>
          </cell>
          <cell r="F210" t="str">
            <v>A13 - AFS</v>
          </cell>
          <cell r="G210" t="str">
            <v>Remaining Maturity Term &gt;5yrs through 10 years/UPB/Fannie Mae/MEGA</v>
          </cell>
          <cell r="H210" t="str">
            <v>L33</v>
          </cell>
          <cell r="I210">
            <v>-2531073.0699999998</v>
          </cell>
        </row>
        <row r="211">
          <cell r="C211" t="str">
            <v>2004</v>
          </cell>
          <cell r="D211" t="str">
            <v>RR49409</v>
          </cell>
          <cell r="E211">
            <v>111401</v>
          </cell>
          <cell r="F211" t="str">
            <v>A13 - AFS</v>
          </cell>
          <cell r="G211" t="str">
            <v>Remaining Maturity Term &gt; 10years/UPB/Fannie Mae/MEGA</v>
          </cell>
          <cell r="H211" t="str">
            <v>O33</v>
          </cell>
          <cell r="I211">
            <v>-11169953.17</v>
          </cell>
        </row>
        <row r="212">
          <cell r="C212" t="str">
            <v>2004</v>
          </cell>
          <cell r="D212" t="str">
            <v>RR49409</v>
          </cell>
          <cell r="E212">
            <v>111401</v>
          </cell>
          <cell r="F212" t="str">
            <v>A15</v>
          </cell>
          <cell r="G212" t="str">
            <v>UPB/SFAS140/FIN46 Consolidated UPB/UPB</v>
          </cell>
          <cell r="H212" t="str">
            <v>I78</v>
          </cell>
          <cell r="I212">
            <v>-13701026</v>
          </cell>
        </row>
        <row r="213">
          <cell r="C213" t="str">
            <v>2004</v>
          </cell>
          <cell r="D213" t="str">
            <v>RR49409</v>
          </cell>
          <cell r="E213">
            <v>111401</v>
          </cell>
          <cell r="F213" t="str">
            <v>A15</v>
          </cell>
          <cell r="G213" t="str">
            <v>UPB/SFAS140/FIN46 Consolidated UPB/WAC</v>
          </cell>
          <cell r="H213" t="str">
            <v>J78</v>
          </cell>
          <cell r="I213">
            <v>7.0321008289668085E-2</v>
          </cell>
        </row>
        <row r="214">
          <cell r="C214" t="str">
            <v>2004</v>
          </cell>
          <cell r="D214" t="str">
            <v>RR49409</v>
          </cell>
          <cell r="E214">
            <v>111401</v>
          </cell>
          <cell r="F214" t="str">
            <v>A18</v>
          </cell>
          <cell r="G214" t="str">
            <v>Remaining Maturity Term &gt;5yrs through 10yrs/Amortized Cost/MEGA</v>
          </cell>
          <cell r="H214" t="str">
            <v>L32</v>
          </cell>
          <cell r="I214">
            <v>-2531073.0699999998</v>
          </cell>
        </row>
        <row r="215">
          <cell r="C215" t="str">
            <v>2004</v>
          </cell>
          <cell r="D215" t="str">
            <v>RR49409</v>
          </cell>
          <cell r="E215">
            <v>111401</v>
          </cell>
          <cell r="F215" t="str">
            <v>A18</v>
          </cell>
          <cell r="G215" t="str">
            <v>Remaining Maturity Term &gt; 10yrs/Amortized Cost/MEGA</v>
          </cell>
          <cell r="H215" t="str">
            <v>O32</v>
          </cell>
          <cell r="I215">
            <v>-11169953.17</v>
          </cell>
        </row>
        <row r="216">
          <cell r="C216" t="str">
            <v>2004</v>
          </cell>
          <cell r="D216" t="str">
            <v>RR49409</v>
          </cell>
          <cell r="E216">
            <v>111401</v>
          </cell>
          <cell r="F216" t="str">
            <v>A20</v>
          </cell>
          <cell r="G216" t="str">
            <v>AFS/UPB/Plus Securities Consolidated to Loans/ UPB</v>
          </cell>
          <cell r="H216" t="str">
            <v>L34</v>
          </cell>
          <cell r="I216">
            <v>-13701026</v>
          </cell>
        </row>
        <row r="217">
          <cell r="C217" t="str">
            <v>2004</v>
          </cell>
          <cell r="D217" t="str">
            <v>RR49409</v>
          </cell>
          <cell r="E217">
            <v>111401</v>
          </cell>
          <cell r="F217" t="str">
            <v>A21</v>
          </cell>
          <cell r="G217" t="str">
            <v>Single Family/Conventional/Fannie Mae Mortgage Securities</v>
          </cell>
          <cell r="H217" t="str">
            <v>F31</v>
          </cell>
          <cell r="I217">
            <v>-13701026</v>
          </cell>
        </row>
        <row r="218">
          <cell r="C218" t="str">
            <v>2004</v>
          </cell>
          <cell r="D218" t="str">
            <v>RR49409</v>
          </cell>
          <cell r="E218">
            <v>111401</v>
          </cell>
          <cell r="F218" t="str">
            <v>A21</v>
          </cell>
          <cell r="G218" t="str">
            <v>Single Family/Conventional/Fannie Mae Mortgage Securities</v>
          </cell>
          <cell r="H218" t="str">
            <v>F31</v>
          </cell>
          <cell r="I218">
            <v>-14601787.540035686</v>
          </cell>
        </row>
        <row r="219">
          <cell r="C219" t="str">
            <v>2004</v>
          </cell>
          <cell r="D219" t="str">
            <v>RR49409</v>
          </cell>
          <cell r="E219">
            <v>111401</v>
          </cell>
          <cell r="F219" t="str">
            <v>A21</v>
          </cell>
          <cell r="G219" t="str">
            <v>Single Family/Conventional/Fannie Mae Mortgage Securities</v>
          </cell>
          <cell r="H219" t="str">
            <v>F31</v>
          </cell>
          <cell r="I219">
            <v>-480234154.98514402</v>
          </cell>
        </row>
        <row r="220">
          <cell r="C220" t="str">
            <v>2004</v>
          </cell>
          <cell r="D220" t="str">
            <v>RR49409</v>
          </cell>
          <cell r="E220">
            <v>111401</v>
          </cell>
          <cell r="F220" t="str">
            <v>A21</v>
          </cell>
          <cell r="G220" t="str">
            <v>Single Family/Conventional/Fannie Mae Mortgage Securities</v>
          </cell>
          <cell r="H220" t="str">
            <v>F31</v>
          </cell>
          <cell r="I220">
            <v>-19264661.398672804</v>
          </cell>
        </row>
        <row r="221">
          <cell r="C221" t="str">
            <v>2004</v>
          </cell>
          <cell r="D221" t="str">
            <v>RR49409</v>
          </cell>
          <cell r="E221">
            <v>116020</v>
          </cell>
          <cell r="F221" t="str">
            <v>11.01</v>
          </cell>
          <cell r="G221" t="str">
            <v>Loans (HFI)/MEGA/UPB</v>
          </cell>
          <cell r="H221" t="str">
            <v>R33</v>
          </cell>
          <cell r="I221">
            <v>13414415</v>
          </cell>
        </row>
        <row r="222">
          <cell r="C222" t="str">
            <v>2004</v>
          </cell>
          <cell r="D222" t="str">
            <v>RR49409</v>
          </cell>
          <cell r="E222">
            <v>116020</v>
          </cell>
          <cell r="F222" t="str">
            <v>11.06 - HFI</v>
          </cell>
          <cell r="G222" t="str">
            <v>SF/Conventional/Fixed Income Long/UPB</v>
          </cell>
          <cell r="H222" t="str">
            <v>G33</v>
          </cell>
          <cell r="I222">
            <v>11469051.629999997</v>
          </cell>
        </row>
        <row r="223">
          <cell r="C223" t="str">
            <v>2004</v>
          </cell>
          <cell r="D223" t="str">
            <v>RR49409</v>
          </cell>
          <cell r="E223">
            <v>116020</v>
          </cell>
          <cell r="F223" t="str">
            <v>11.06 - HFI</v>
          </cell>
          <cell r="G223" t="str">
            <v>SF/Conventional/Fixed Income Interm/UPB</v>
          </cell>
          <cell r="H223" t="str">
            <v>H33</v>
          </cell>
          <cell r="I223">
            <v>1945363.61</v>
          </cell>
        </row>
        <row r="224">
          <cell r="C224" t="str">
            <v>2004</v>
          </cell>
          <cell r="D224" t="str">
            <v>RR49409</v>
          </cell>
          <cell r="E224">
            <v>116020</v>
          </cell>
          <cell r="F224" t="str">
            <v>A20</v>
          </cell>
          <cell r="G224" t="str">
            <v>HFI/UPB/Securities Consolidated to Loans</v>
          </cell>
          <cell r="H224" t="str">
            <v>N34</v>
          </cell>
          <cell r="I224">
            <v>13414415</v>
          </cell>
        </row>
        <row r="225">
          <cell r="C225" t="str">
            <v>2004</v>
          </cell>
          <cell r="D225" t="str">
            <v>RR49409</v>
          </cell>
          <cell r="E225">
            <v>111010</v>
          </cell>
          <cell r="F225" t="str">
            <v>11.01</v>
          </cell>
          <cell r="G225" t="str">
            <v>Loans (HFS)/MEGA/UPB</v>
          </cell>
          <cell r="H225" t="str">
            <v>O33</v>
          </cell>
          <cell r="I225">
            <v>286611</v>
          </cell>
        </row>
        <row r="226">
          <cell r="C226" t="str">
            <v>2004</v>
          </cell>
          <cell r="D226" t="str">
            <v>RR49409</v>
          </cell>
          <cell r="E226">
            <v>111010</v>
          </cell>
          <cell r="F226" t="str">
            <v>11.06 - HFS</v>
          </cell>
          <cell r="G226" t="str">
            <v>SF/Conventional/Fixed Income Long/UPB</v>
          </cell>
          <cell r="H226" t="str">
            <v>G33</v>
          </cell>
          <cell r="I226">
            <v>286611</v>
          </cell>
        </row>
        <row r="227">
          <cell r="C227" t="str">
            <v>2004</v>
          </cell>
          <cell r="D227" t="str">
            <v>RR49409</v>
          </cell>
          <cell r="E227">
            <v>111010</v>
          </cell>
          <cell r="F227" t="str">
            <v>A20</v>
          </cell>
          <cell r="G227" t="str">
            <v>HFS/UPB/Securities Consolidated to Loans</v>
          </cell>
          <cell r="H227" t="str">
            <v>O34</v>
          </cell>
          <cell r="I227">
            <v>286611</v>
          </cell>
        </row>
        <row r="228">
          <cell r="C228" t="str">
            <v>2004</v>
          </cell>
          <cell r="D228" t="str">
            <v>RR49409</v>
          </cell>
          <cell r="E228">
            <v>118301</v>
          </cell>
          <cell r="F228" t="str">
            <v>A01</v>
          </cell>
          <cell r="G228" t="str">
            <v>Fannie Mae Securities/Mega/Unrealized Gain/(Loss) Current Period</v>
          </cell>
          <cell r="H228" t="str">
            <v>E458</v>
          </cell>
          <cell r="I228">
            <v>-754708</v>
          </cell>
        </row>
        <row r="229">
          <cell r="C229" t="str">
            <v>2004</v>
          </cell>
          <cell r="D229" t="str">
            <v>RR49409</v>
          </cell>
          <cell r="E229">
            <v>118301</v>
          </cell>
          <cell r="F229" t="str">
            <v>A07</v>
          </cell>
          <cell r="G229" t="str">
            <v>Gross Unrealized Gain/AFS/Fannie Mae/Mega</v>
          </cell>
          <cell r="H229" t="str">
            <v>K33</v>
          </cell>
          <cell r="I229">
            <v>-765780.5</v>
          </cell>
        </row>
        <row r="230">
          <cell r="C230" t="str">
            <v>2004</v>
          </cell>
          <cell r="D230" t="str">
            <v>RR49409</v>
          </cell>
          <cell r="E230">
            <v>118301</v>
          </cell>
          <cell r="F230" t="str">
            <v>A07</v>
          </cell>
          <cell r="G230" t="str">
            <v>Gross Unrealized Loss/AFS/Fannie Mae/Mega</v>
          </cell>
          <cell r="H230" t="str">
            <v>L33</v>
          </cell>
          <cell r="I230">
            <v>11072.71</v>
          </cell>
        </row>
        <row r="231">
          <cell r="C231" t="str">
            <v>2004</v>
          </cell>
          <cell r="D231" t="str">
            <v>RR49409</v>
          </cell>
          <cell r="E231">
            <v>118301</v>
          </cell>
          <cell r="F231" t="str">
            <v>A07</v>
          </cell>
          <cell r="G231" t="str">
            <v>Gross Unrealized Loss/AFS/Fannie Mae/Mega/&gt;12 months</v>
          </cell>
          <cell r="H231" t="str">
            <v>O33</v>
          </cell>
          <cell r="I231">
            <v>11072.71</v>
          </cell>
        </row>
        <row r="232">
          <cell r="C232" t="str">
            <v>2004</v>
          </cell>
          <cell r="D232" t="str">
            <v>RR49409</v>
          </cell>
          <cell r="E232">
            <v>118301</v>
          </cell>
          <cell r="F232" t="str">
            <v>A09</v>
          </cell>
          <cell r="G232" t="str">
            <v>Gross Unrealized Gain/AFS/Single Class/Mega/AAA</v>
          </cell>
          <cell r="H232" t="str">
            <v>K44</v>
          </cell>
          <cell r="I232">
            <v>-765780.5</v>
          </cell>
        </row>
        <row r="233">
          <cell r="C233" t="str">
            <v>2004</v>
          </cell>
          <cell r="D233" t="str">
            <v>RR49409</v>
          </cell>
          <cell r="E233">
            <v>118301</v>
          </cell>
          <cell r="F233" t="str">
            <v>A09</v>
          </cell>
          <cell r="G233" t="str">
            <v>Gross Unrealized Loss/AFS/Single Class/Mega/AAA</v>
          </cell>
          <cell r="H233" t="str">
            <v>L44</v>
          </cell>
          <cell r="I233">
            <v>11072.71</v>
          </cell>
        </row>
        <row r="234">
          <cell r="C234" t="str">
            <v>2004</v>
          </cell>
          <cell r="D234" t="str">
            <v>RR49409</v>
          </cell>
          <cell r="E234">
            <v>118301</v>
          </cell>
          <cell r="F234" t="str">
            <v>A09</v>
          </cell>
          <cell r="G234" t="str">
            <v>Gross Unrealized Loss/AFS/Single Class/Mega/AAA/&gt;12 months</v>
          </cell>
          <cell r="H234" t="str">
            <v>O44</v>
          </cell>
          <cell r="I234">
            <v>11072.71</v>
          </cell>
        </row>
        <row r="235">
          <cell r="C235" t="str">
            <v>2004</v>
          </cell>
          <cell r="D235" t="str">
            <v>RR49409</v>
          </cell>
          <cell r="E235">
            <v>118301</v>
          </cell>
          <cell r="F235" t="str">
            <v>A13 - AFS</v>
          </cell>
          <cell r="G235" t="str">
            <v>Remaining Maturity Term &gt;5yrs through 10yrs/Fair Value/Fannie Mae/MEGA</v>
          </cell>
          <cell r="H235" t="str">
            <v>N33</v>
          </cell>
          <cell r="I235">
            <v>-69797.740000000005</v>
          </cell>
        </row>
        <row r="236">
          <cell r="C236" t="str">
            <v>2004</v>
          </cell>
          <cell r="D236" t="str">
            <v>RR49409</v>
          </cell>
          <cell r="E236">
            <v>118301</v>
          </cell>
          <cell r="F236" t="str">
            <v>A13 - AFS</v>
          </cell>
          <cell r="G236" t="str">
            <v>Remaining Maturity Term &gt; 10yrs/Fannie Mae/Fairvalue/MEGA</v>
          </cell>
          <cell r="H236" t="str">
            <v>Q33</v>
          </cell>
          <cell r="I236">
            <v>-684910.05</v>
          </cell>
        </row>
        <row r="237">
          <cell r="C237" t="str">
            <v>2004</v>
          </cell>
          <cell r="D237" t="str">
            <v>RR49409</v>
          </cell>
          <cell r="E237">
            <v>118301</v>
          </cell>
          <cell r="F237" t="str">
            <v>A20</v>
          </cell>
          <cell r="G237" t="str">
            <v>AFS/Fair Value/Securities Consolidated to Loans</v>
          </cell>
          <cell r="H237" t="str">
            <v>L43</v>
          </cell>
          <cell r="I237">
            <v>-754708</v>
          </cell>
        </row>
        <row r="238">
          <cell r="C238" t="str">
            <v>2004</v>
          </cell>
          <cell r="D238" t="str">
            <v>RR49409</v>
          </cell>
          <cell r="E238">
            <v>138491</v>
          </cell>
          <cell r="F238" t="str">
            <v>A01</v>
          </cell>
          <cell r="G238" t="str">
            <v xml:space="preserve">Fannie Mae/Mega/Consolidation and Derecognition Basis Adjs/Write Down </v>
          </cell>
          <cell r="H238" t="str">
            <v>E442</v>
          </cell>
          <cell r="I238">
            <v>-1855226</v>
          </cell>
        </row>
        <row r="239">
          <cell r="C239" t="str">
            <v>2004</v>
          </cell>
          <cell r="D239" t="str">
            <v>RR49409</v>
          </cell>
          <cell r="E239">
            <v>138491</v>
          </cell>
          <cell r="F239" t="str">
            <v>A07</v>
          </cell>
          <cell r="G239" t="str">
            <v>Total Unamortized Balance/AFS/Fannie Mae/Mega</v>
          </cell>
          <cell r="H239" t="str">
            <v>H33</v>
          </cell>
          <cell r="I239">
            <v>-1855226</v>
          </cell>
        </row>
        <row r="240">
          <cell r="C240" t="str">
            <v>2004</v>
          </cell>
          <cell r="D240" t="str">
            <v>RR49409</v>
          </cell>
          <cell r="E240">
            <v>138491</v>
          </cell>
          <cell r="F240" t="str">
            <v>A09</v>
          </cell>
          <cell r="G240" t="str">
            <v>Total Unamortized Balance/AFS/Single Class/Mega/AAA</v>
          </cell>
          <cell r="H240" t="str">
            <v>H44</v>
          </cell>
          <cell r="I240">
            <v>-1855226</v>
          </cell>
        </row>
        <row r="241">
          <cell r="C241" t="str">
            <v>2004</v>
          </cell>
          <cell r="D241" t="str">
            <v>RR49409</v>
          </cell>
          <cell r="E241">
            <v>138491</v>
          </cell>
          <cell r="F241" t="str">
            <v>A13 - AFS</v>
          </cell>
          <cell r="G241" t="str">
            <v>Remaining Maturity Term &gt;5yrs through 10yrs/Amortized Cost/Fannie Mae/MEGA</v>
          </cell>
          <cell r="H241" t="str">
            <v>M33</v>
          </cell>
          <cell r="I241">
            <v>41353.57</v>
          </cell>
        </row>
        <row r="242">
          <cell r="C242" t="str">
            <v>2004</v>
          </cell>
          <cell r="D242" t="str">
            <v>RR49409</v>
          </cell>
          <cell r="E242">
            <v>138491</v>
          </cell>
          <cell r="F242" t="str">
            <v>A13 - AFS</v>
          </cell>
          <cell r="G242" t="str">
            <v>Remaining Maturity Term &gt; 10yrs/Fannie Mae/Amortized Cost/Fannie Mae/MEGA</v>
          </cell>
          <cell r="H242" t="str">
            <v>P33</v>
          </cell>
          <cell r="I242">
            <v>-1896579.95</v>
          </cell>
        </row>
        <row r="243">
          <cell r="C243" t="str">
            <v>2004</v>
          </cell>
          <cell r="D243" t="str">
            <v>RR49409</v>
          </cell>
          <cell r="E243">
            <v>138491</v>
          </cell>
          <cell r="F243" t="str">
            <v>A18</v>
          </cell>
          <cell r="G243" t="str">
            <v>Remaining Maturity Term &gt;5yrs through 10yrs/Amortized Cost/MEGA</v>
          </cell>
          <cell r="H243" t="str">
            <v>L32</v>
          </cell>
          <cell r="I243">
            <v>41353.57</v>
          </cell>
        </row>
        <row r="244">
          <cell r="C244" t="str">
            <v>2004</v>
          </cell>
          <cell r="D244" t="str">
            <v>RR49409</v>
          </cell>
          <cell r="E244">
            <v>138491</v>
          </cell>
          <cell r="F244" t="str">
            <v>A18</v>
          </cell>
          <cell r="G244" t="str">
            <v>Remaining Maturity Term &gt; 10yrs/Amortized Cost/MEGA</v>
          </cell>
          <cell r="H244" t="str">
            <v>O32</v>
          </cell>
          <cell r="I244">
            <v>-1896579.95</v>
          </cell>
        </row>
        <row r="245">
          <cell r="C245" t="str">
            <v>2004</v>
          </cell>
          <cell r="D245" t="str">
            <v>RR49409</v>
          </cell>
          <cell r="E245">
            <v>138491</v>
          </cell>
          <cell r="F245" t="str">
            <v>A20</v>
          </cell>
          <cell r="G245" t="str">
            <v>AFS/Fair Value/Securities Consolidated to Loans</v>
          </cell>
          <cell r="H245" t="str">
            <v>L43</v>
          </cell>
          <cell r="I245">
            <v>-1855226</v>
          </cell>
        </row>
        <row r="246">
          <cell r="C246" t="str">
            <v>2004</v>
          </cell>
          <cell r="D246" t="str">
            <v>RR49409</v>
          </cell>
          <cell r="E246">
            <v>121620</v>
          </cell>
          <cell r="F246" t="str">
            <v>11.01</v>
          </cell>
          <cell r="G246" t="str">
            <v>Loans (HFI)/MEGA/Operation Ending Balance/Book Value BA</v>
          </cell>
          <cell r="H246" t="str">
            <v>R35</v>
          </cell>
          <cell r="I246">
            <v>1779970</v>
          </cell>
        </row>
        <row r="247">
          <cell r="C247" t="str">
            <v>2004</v>
          </cell>
          <cell r="D247" t="str">
            <v>RR49409</v>
          </cell>
          <cell r="E247">
            <v>121620</v>
          </cell>
          <cell r="F247" t="str">
            <v>11.06 - HFI</v>
          </cell>
          <cell r="G247" t="str">
            <v>SF/Conventional/Fixed Income Long/Original CBA</v>
          </cell>
          <cell r="H247" t="str">
            <v>G34</v>
          </cell>
          <cell r="I247">
            <v>1884799.2</v>
          </cell>
        </row>
        <row r="248">
          <cell r="C248" t="str">
            <v>2004</v>
          </cell>
          <cell r="D248" t="str">
            <v>RR49409</v>
          </cell>
          <cell r="E248">
            <v>121620</v>
          </cell>
          <cell r="F248" t="str">
            <v>11.06 - HFI</v>
          </cell>
          <cell r="G248" t="str">
            <v>SF/Conventional/Fixed Income Interm/Original CBA</v>
          </cell>
          <cell r="H248" t="str">
            <v>H34</v>
          </cell>
          <cell r="I248">
            <v>-104828.82</v>
          </cell>
        </row>
        <row r="249">
          <cell r="C249" t="str">
            <v>2004</v>
          </cell>
          <cell r="D249" t="str">
            <v>RR49409</v>
          </cell>
          <cell r="E249">
            <v>126635</v>
          </cell>
          <cell r="F249" t="str">
            <v>11.01</v>
          </cell>
          <cell r="G249" t="str">
            <v>Loans (HFS)/MEGA/Operation Ending Balance/Book Value BA</v>
          </cell>
          <cell r="H249" t="str">
            <v>O35</v>
          </cell>
          <cell r="I249">
            <v>75256</v>
          </cell>
        </row>
        <row r="250">
          <cell r="C250" t="str">
            <v>2004</v>
          </cell>
          <cell r="D250" t="str">
            <v>RR49409</v>
          </cell>
          <cell r="E250">
            <v>126635</v>
          </cell>
          <cell r="F250" t="str">
            <v>11.06 - HFS</v>
          </cell>
          <cell r="G250" t="str">
            <v>SF/Conventional/Fixed Income Long/Original CBA</v>
          </cell>
          <cell r="H250" t="str">
            <v>H34</v>
          </cell>
          <cell r="I250">
            <v>75256</v>
          </cell>
        </row>
        <row r="251">
          <cell r="C251" t="str">
            <v>2004</v>
          </cell>
          <cell r="D251" t="str">
            <v>RR49409</v>
          </cell>
          <cell r="E251">
            <v>138492</v>
          </cell>
          <cell r="F251" t="str">
            <v>A01</v>
          </cell>
          <cell r="G251" t="str">
            <v>Fannie Mae/Mega/Consolidation and Derecognition Basis Adjs/Accum Am / Consol Relief</v>
          </cell>
          <cell r="H251" t="str">
            <v>E416</v>
          </cell>
          <cell r="I251">
            <v>1724411</v>
          </cell>
        </row>
        <row r="252">
          <cell r="C252" t="str">
            <v>2004</v>
          </cell>
          <cell r="D252" t="str">
            <v>RR49409</v>
          </cell>
          <cell r="E252">
            <v>138492</v>
          </cell>
          <cell r="F252" t="str">
            <v>A07</v>
          </cell>
          <cell r="G252" t="str">
            <v>Total Unamortized Balance/AFS/Fannie Mae/Mega</v>
          </cell>
          <cell r="H252" t="str">
            <v>H33</v>
          </cell>
          <cell r="I252">
            <v>1724411</v>
          </cell>
        </row>
        <row r="253">
          <cell r="C253" t="str">
            <v>2004</v>
          </cell>
          <cell r="D253" t="str">
            <v>RR49409</v>
          </cell>
          <cell r="E253">
            <v>138492</v>
          </cell>
          <cell r="F253" t="str">
            <v>A09</v>
          </cell>
          <cell r="G253" t="str">
            <v>Total Unamortized Balance/AFS/Single Class/Mega/AAA</v>
          </cell>
          <cell r="H253" t="str">
            <v>H44</v>
          </cell>
          <cell r="I253">
            <v>1724411</v>
          </cell>
        </row>
        <row r="254">
          <cell r="C254" t="str">
            <v>2004</v>
          </cell>
          <cell r="D254" t="str">
            <v>RR49409</v>
          </cell>
          <cell r="E254">
            <v>138492</v>
          </cell>
          <cell r="F254" t="str">
            <v>A13 - AFS</v>
          </cell>
          <cell r="G254" t="str">
            <v>Remaining Maturity Term &gt;5yrs through 10yrs/Amortized Cost/Fannie Mae/MEGA</v>
          </cell>
          <cell r="H254" t="str">
            <v>M33</v>
          </cell>
          <cell r="I254">
            <v>-41977.82</v>
          </cell>
        </row>
        <row r="255">
          <cell r="C255" t="str">
            <v>2004</v>
          </cell>
          <cell r="D255" t="str">
            <v>RR49409</v>
          </cell>
          <cell r="E255">
            <v>138492</v>
          </cell>
          <cell r="F255" t="str">
            <v>A13 - AFS</v>
          </cell>
          <cell r="G255" t="str">
            <v>Remaining Maturity Term &gt; 10yrs/Fannie Mae/Amortized Cost/MEGA</v>
          </cell>
          <cell r="H255" t="str">
            <v>P33</v>
          </cell>
          <cell r="I255">
            <v>1766388.44</v>
          </cell>
        </row>
        <row r="256">
          <cell r="C256" t="str">
            <v>2004</v>
          </cell>
          <cell r="D256" t="str">
            <v>RR49409</v>
          </cell>
          <cell r="E256">
            <v>138492</v>
          </cell>
          <cell r="F256" t="str">
            <v>A18</v>
          </cell>
          <cell r="G256" t="str">
            <v>Remaining Maturity Term &gt;5yrs through 10yrs/Amortized Cost/MEGA</v>
          </cell>
          <cell r="H256" t="str">
            <v>L32</v>
          </cell>
          <cell r="I256">
            <v>-41977.82</v>
          </cell>
        </row>
        <row r="257">
          <cell r="C257" t="str">
            <v>2004</v>
          </cell>
          <cell r="D257" t="str">
            <v>RR49409</v>
          </cell>
          <cell r="E257">
            <v>138492</v>
          </cell>
          <cell r="F257" t="str">
            <v>A18</v>
          </cell>
          <cell r="G257" t="str">
            <v>Remaining Maturity Term &gt; 10yrs/Amortized Cost/MEGA</v>
          </cell>
          <cell r="H257" t="str">
            <v>O32</v>
          </cell>
          <cell r="I257">
            <v>1766388.44</v>
          </cell>
        </row>
        <row r="258">
          <cell r="C258" t="str">
            <v>2004</v>
          </cell>
          <cell r="D258" t="str">
            <v>RR49409</v>
          </cell>
          <cell r="E258">
            <v>138492</v>
          </cell>
          <cell r="F258" t="str">
            <v>A20</v>
          </cell>
          <cell r="G258" t="str">
            <v>AFS/Fair Value/Securities Consolidated to Loans</v>
          </cell>
          <cell r="H258" t="str">
            <v>L43</v>
          </cell>
          <cell r="I258">
            <v>1724411</v>
          </cell>
        </row>
        <row r="259">
          <cell r="C259" t="str">
            <v>2004</v>
          </cell>
          <cell r="D259" t="str">
            <v>RR49409</v>
          </cell>
          <cell r="E259">
            <v>121625</v>
          </cell>
          <cell r="F259" t="str">
            <v>11.01</v>
          </cell>
          <cell r="G259" t="str">
            <v>Loans (HFI)/MEGA/Acc Am BV BA</v>
          </cell>
          <cell r="H259" t="str">
            <v>R41</v>
          </cell>
          <cell r="I259">
            <v>-1724411</v>
          </cell>
        </row>
        <row r="260">
          <cell r="C260" t="str">
            <v>2004</v>
          </cell>
          <cell r="D260" t="str">
            <v>RR49409</v>
          </cell>
          <cell r="E260">
            <v>121625</v>
          </cell>
          <cell r="F260" t="str">
            <v>11.06 - HFI</v>
          </cell>
          <cell r="G260" t="str">
            <v>SF/Conventional/Fixed Income Long/Accum Am</v>
          </cell>
          <cell r="H260" t="str">
            <v>G35</v>
          </cell>
          <cell r="I260">
            <v>-1825480.8</v>
          </cell>
        </row>
        <row r="261">
          <cell r="C261" t="str">
            <v>2004</v>
          </cell>
          <cell r="D261" t="str">
            <v>RR49409</v>
          </cell>
          <cell r="E261">
            <v>121625</v>
          </cell>
          <cell r="F261" t="str">
            <v>11.06 - HFI</v>
          </cell>
          <cell r="G261" t="str">
            <v>SF/Conventional/Fixed Income Interm/Accum Am</v>
          </cell>
          <cell r="H261" t="str">
            <v>H35</v>
          </cell>
          <cell r="I261">
            <v>101070.18</v>
          </cell>
        </row>
        <row r="262">
          <cell r="C262" t="str">
            <v>2004</v>
          </cell>
          <cell r="D262" t="str">
            <v>RS49310</v>
          </cell>
          <cell r="E262">
            <v>420420</v>
          </cell>
          <cell r="F262" t="str">
            <v>11.06</v>
          </cell>
          <cell r="G262" t="str">
            <v>Interest Income/Interest Income (HFI)</v>
          </cell>
          <cell r="H262" t="str">
            <v>G100</v>
          </cell>
          <cell r="I262">
            <v>6922295</v>
          </cell>
        </row>
        <row r="263">
          <cell r="C263" t="str">
            <v>2004</v>
          </cell>
          <cell r="D263" t="str">
            <v>RS49310</v>
          </cell>
          <cell r="E263">
            <v>420364</v>
          </cell>
          <cell r="F263" t="str">
            <v>11.06</v>
          </cell>
          <cell r="G263" t="str">
            <v>Interest Income/Interest Income (HFS)</v>
          </cell>
          <cell r="H263" t="str">
            <v>G100</v>
          </cell>
          <cell r="I263">
            <v>25067</v>
          </cell>
        </row>
        <row r="264">
          <cell r="C264" t="str">
            <v>2004</v>
          </cell>
          <cell r="D264" t="str">
            <v>RS49310</v>
          </cell>
          <cell r="E264">
            <v>428392</v>
          </cell>
          <cell r="F264" t="str">
            <v>A16</v>
          </cell>
          <cell r="G264" t="str">
            <v>Income/Amortization Income/Expense/MEGA</v>
          </cell>
          <cell r="H264" t="str">
            <v>G35</v>
          </cell>
          <cell r="I264">
            <v>-47249</v>
          </cell>
        </row>
        <row r="265">
          <cell r="C265" t="str">
            <v>2004</v>
          </cell>
          <cell r="D265" t="str">
            <v>RS49310</v>
          </cell>
          <cell r="E265">
            <v>428392</v>
          </cell>
          <cell r="F265" t="str">
            <v>A18</v>
          </cell>
          <cell r="G265" t="str">
            <v>Remaining Maturity Term &gt; 10 years/Amortized Cost/MEGA</v>
          </cell>
          <cell r="H265" t="str">
            <v>N32</v>
          </cell>
          <cell r="I265">
            <v>-47249</v>
          </cell>
        </row>
        <row r="266">
          <cell r="C266" t="str">
            <v>2004</v>
          </cell>
          <cell r="D266" t="str">
            <v>RS49310</v>
          </cell>
          <cell r="E266">
            <v>420440</v>
          </cell>
          <cell r="F266" t="str">
            <v>11.06</v>
          </cell>
          <cell r="G266" t="str">
            <v>Income/Amortization Income/Expense(HFI)</v>
          </cell>
          <cell r="H266" t="str">
            <v>H100</v>
          </cell>
          <cell r="I266">
            <v>44545</v>
          </cell>
        </row>
        <row r="267">
          <cell r="C267" t="str">
            <v>2004</v>
          </cell>
          <cell r="D267" t="str">
            <v>RS49310</v>
          </cell>
          <cell r="E267">
            <v>138492</v>
          </cell>
          <cell r="F267" t="str">
            <v>A01</v>
          </cell>
          <cell r="G267" t="str">
            <v>Fannie Mae/Mega/Consolidation and Derecognition Basis Adjs/Accum Am / Consol Relief</v>
          </cell>
          <cell r="H267" t="str">
            <v>E416</v>
          </cell>
          <cell r="I267">
            <v>-2704</v>
          </cell>
        </row>
        <row r="268">
          <cell r="C268" t="str">
            <v>2004</v>
          </cell>
          <cell r="D268" t="str">
            <v>RS49310</v>
          </cell>
          <cell r="E268">
            <v>138492</v>
          </cell>
          <cell r="F268" t="str">
            <v>A07</v>
          </cell>
          <cell r="G268" t="str">
            <v>Total Unamortized Balance/AFS/Fannie Mae/Mega</v>
          </cell>
          <cell r="H268" t="str">
            <v>H33</v>
          </cell>
          <cell r="I268">
            <v>-2704</v>
          </cell>
        </row>
        <row r="269">
          <cell r="C269" t="str">
            <v>2004</v>
          </cell>
          <cell r="D269" t="str">
            <v>RS49310</v>
          </cell>
          <cell r="E269">
            <v>138492</v>
          </cell>
          <cell r="F269" t="str">
            <v>A09</v>
          </cell>
          <cell r="G269" t="str">
            <v>Total Unamortized Balance/AFS/Single Class/Mega/AAA</v>
          </cell>
          <cell r="H269" t="str">
            <v>H44</v>
          </cell>
          <cell r="I269">
            <v>-2704</v>
          </cell>
        </row>
        <row r="270">
          <cell r="C270" t="str">
            <v>2004</v>
          </cell>
          <cell r="D270" t="str">
            <v>RS49310</v>
          </cell>
          <cell r="E270">
            <v>138492</v>
          </cell>
          <cell r="F270" t="str">
            <v>A13 - AFS</v>
          </cell>
          <cell r="G270" t="str">
            <v>Remaining Maturity Term &gt;5yrs through 10yrs/Amortized Cost/Fannie Mae/MEGA</v>
          </cell>
          <cell r="H270" t="str">
            <v>M33</v>
          </cell>
          <cell r="I270">
            <v>-2704</v>
          </cell>
        </row>
        <row r="271">
          <cell r="C271" t="str">
            <v>2004</v>
          </cell>
          <cell r="D271" t="str">
            <v>RS49310</v>
          </cell>
          <cell r="E271">
            <v>138492</v>
          </cell>
          <cell r="F271" t="str">
            <v>A18</v>
          </cell>
          <cell r="G271" t="str">
            <v>Remaining Maturity Term &gt;5yrs through 10yrs/Amortized Cost/MEGA</v>
          </cell>
          <cell r="H271" t="str">
            <v>L32</v>
          </cell>
          <cell r="I271">
            <v>-2704</v>
          </cell>
        </row>
        <row r="272">
          <cell r="C272" t="str">
            <v>2004</v>
          </cell>
          <cell r="D272" t="str">
            <v>RS49310</v>
          </cell>
          <cell r="E272">
            <v>138492</v>
          </cell>
          <cell r="F272" t="str">
            <v>A20</v>
          </cell>
          <cell r="G272" t="str">
            <v>AFS/Fair Value/Securities Consolidated to Loans</v>
          </cell>
          <cell r="H272" t="str">
            <v>L43</v>
          </cell>
          <cell r="I272">
            <v>-2704</v>
          </cell>
        </row>
        <row r="273">
          <cell r="C273" t="str">
            <v>2004</v>
          </cell>
          <cell r="D273" t="str">
            <v>RR49410</v>
          </cell>
          <cell r="E273">
            <v>118301</v>
          </cell>
          <cell r="F273" t="str">
            <v>A01</v>
          </cell>
          <cell r="G273" t="str">
            <v>Unrealized Gain/Loss Current Period/Mark-to Market/Fannie/Mega</v>
          </cell>
          <cell r="H273" t="str">
            <v>E458</v>
          </cell>
          <cell r="I273">
            <v>-45629578.814523198</v>
          </cell>
        </row>
        <row r="274">
          <cell r="C274" t="str">
            <v>2004</v>
          </cell>
          <cell r="D274" t="str">
            <v>RR49410</v>
          </cell>
          <cell r="E274">
            <v>118301</v>
          </cell>
          <cell r="F274" t="str">
            <v>A07</v>
          </cell>
          <cell r="G274" t="str">
            <v>AFS/Fannie/Mega/Unrealized Loss</v>
          </cell>
          <cell r="H274" t="str">
            <v>L33</v>
          </cell>
          <cell r="I274">
            <v>-45629578.814523198</v>
          </cell>
        </row>
        <row r="275">
          <cell r="C275" t="str">
            <v>2004</v>
          </cell>
          <cell r="D275" t="str">
            <v>RR49410</v>
          </cell>
          <cell r="E275">
            <v>118301</v>
          </cell>
          <cell r="F275" t="str">
            <v>A07</v>
          </cell>
          <cell r="G275" t="str">
            <v>AFS/Fannie/Mega/Unrealized Loss/&lt;12 months</v>
          </cell>
          <cell r="H275" t="str">
            <v>N33</v>
          </cell>
          <cell r="I275">
            <v>-45629578.814523198</v>
          </cell>
        </row>
        <row r="276">
          <cell r="C276" t="str">
            <v>2004</v>
          </cell>
          <cell r="D276" t="str">
            <v>RR49410</v>
          </cell>
          <cell r="E276">
            <v>118301</v>
          </cell>
          <cell r="F276" t="str">
            <v>A09</v>
          </cell>
          <cell r="G276" t="str">
            <v>AFS/Single Class/AAA/Mega/Unrealized Loss</v>
          </cell>
          <cell r="H276" t="str">
            <v>L44</v>
          </cell>
          <cell r="I276">
            <v>-45629578.814523198</v>
          </cell>
        </row>
        <row r="277">
          <cell r="C277" t="str">
            <v>2004</v>
          </cell>
          <cell r="D277" t="str">
            <v>RR49410</v>
          </cell>
          <cell r="E277">
            <v>118301</v>
          </cell>
          <cell r="F277" t="str">
            <v>A09</v>
          </cell>
          <cell r="G277" t="str">
            <v>AFS/Single Class/AAA/Mega/Unrealized Loss/&lt;12 months</v>
          </cell>
          <cell r="H277" t="str">
            <v>N44</v>
          </cell>
          <cell r="I277">
            <v>-45629578.814523198</v>
          </cell>
        </row>
        <row r="278">
          <cell r="C278" t="str">
            <v>2004</v>
          </cell>
          <cell r="D278" t="str">
            <v>RR49410</v>
          </cell>
          <cell r="E278">
            <v>118301</v>
          </cell>
          <cell r="F278" t="str">
            <v>A13 - AFS</v>
          </cell>
          <cell r="G278" t="str">
            <v>Greater Than 10 Years/Fair Value/Fannie Mae/Mega</v>
          </cell>
          <cell r="H278" t="str">
            <v>Q33</v>
          </cell>
          <cell r="I278">
            <v>-45629578.814523198</v>
          </cell>
        </row>
        <row r="279">
          <cell r="C279" t="str">
            <v>2004</v>
          </cell>
          <cell r="D279" t="str">
            <v>RR49410</v>
          </cell>
          <cell r="E279">
            <v>118301</v>
          </cell>
          <cell r="F279" t="str">
            <v>A20</v>
          </cell>
          <cell r="G279" t="str">
            <v>AFS/Fair Value/Total Mortgage Related Sec.</v>
          </cell>
          <cell r="H279" t="str">
            <v>L42</v>
          </cell>
          <cell r="I279">
            <v>-45629578.814523198</v>
          </cell>
        </row>
        <row r="280">
          <cell r="C280" t="str">
            <v>2004</v>
          </cell>
          <cell r="D280" t="str">
            <v>RR49411</v>
          </cell>
          <cell r="E280">
            <v>118301</v>
          </cell>
          <cell r="F280" t="str">
            <v>A01</v>
          </cell>
          <cell r="G280" t="str">
            <v>Private Label/ Other REMIC/Unrealized Gain/(Loss) Current Period</v>
          </cell>
          <cell r="H280" t="str">
            <v>R458</v>
          </cell>
          <cell r="I280">
            <v>754392.64</v>
          </cell>
        </row>
        <row r="281">
          <cell r="C281" t="str">
            <v>2004</v>
          </cell>
          <cell r="D281" t="str">
            <v>RR49411</v>
          </cell>
          <cell r="E281">
            <v>118301</v>
          </cell>
          <cell r="F281" t="str">
            <v>A07</v>
          </cell>
          <cell r="G281" t="str">
            <v>Gross Unrealized Gain/ Available For Sale/Private/Other REMIC</v>
          </cell>
          <cell r="H281" t="str">
            <v>K65</v>
          </cell>
          <cell r="I281">
            <v>1862968.39</v>
          </cell>
        </row>
        <row r="282">
          <cell r="C282" t="str">
            <v>2004</v>
          </cell>
          <cell r="D282" t="str">
            <v>RR49411</v>
          </cell>
          <cell r="E282">
            <v>118301</v>
          </cell>
          <cell r="F282" t="str">
            <v>A07</v>
          </cell>
          <cell r="G282" t="str">
            <v>Gross Unrealized Loss/ Available For Sale/Private/Other REMIC</v>
          </cell>
          <cell r="H282" t="str">
            <v>L65</v>
          </cell>
          <cell r="I282">
            <v>-1108575.75</v>
          </cell>
        </row>
        <row r="283">
          <cell r="C283" t="str">
            <v>2004</v>
          </cell>
          <cell r="D283" t="str">
            <v>RR49411</v>
          </cell>
          <cell r="E283">
            <v>118301</v>
          </cell>
          <cell r="F283" t="str">
            <v>A07</v>
          </cell>
          <cell r="G283" t="str">
            <v>Gross Unrealized Loss/ Available For Sale/Private/Other REMIC/&lt;12 months</v>
          </cell>
          <cell r="H283" t="str">
            <v>N65</v>
          </cell>
          <cell r="I283">
            <v>-1108575.75</v>
          </cell>
        </row>
        <row r="284">
          <cell r="C284" t="str">
            <v>2004</v>
          </cell>
          <cell r="D284" t="str">
            <v>RR49411</v>
          </cell>
          <cell r="E284">
            <v>118301</v>
          </cell>
          <cell r="F284" t="str">
            <v>A09</v>
          </cell>
          <cell r="G284" t="str">
            <v>Gross Unrealized Gain Position/Available For Sale/Multi-Class/REMIC/AAA</v>
          </cell>
          <cell r="H284" t="str">
            <v>K58</v>
          </cell>
          <cell r="I284">
            <v>1862968.39</v>
          </cell>
        </row>
        <row r="285">
          <cell r="C285" t="str">
            <v>2004</v>
          </cell>
          <cell r="D285" t="str">
            <v>RR49411</v>
          </cell>
          <cell r="E285">
            <v>118301</v>
          </cell>
          <cell r="F285" t="str">
            <v>A09</v>
          </cell>
          <cell r="G285" t="str">
            <v>Gross Unrealized Loss Position/Available For Sale/Multi-Class/REMIC/AAA</v>
          </cell>
          <cell r="H285" t="str">
            <v>L58</v>
          </cell>
          <cell r="I285">
            <v>-1108575.75</v>
          </cell>
        </row>
        <row r="286">
          <cell r="C286" t="str">
            <v>2004</v>
          </cell>
          <cell r="D286" t="str">
            <v>RR49411</v>
          </cell>
          <cell r="E286">
            <v>118301</v>
          </cell>
          <cell r="F286" t="str">
            <v>A09</v>
          </cell>
          <cell r="G286" t="str">
            <v>Gross Unrealized Loss Position/Available For Sale/Multi-Class/REMIC/AAA/&lt;12 months</v>
          </cell>
          <cell r="H286" t="str">
            <v>N58</v>
          </cell>
          <cell r="I286">
            <v>-1108575.75</v>
          </cell>
        </row>
        <row r="287">
          <cell r="C287" t="str">
            <v>2004</v>
          </cell>
          <cell r="D287" t="str">
            <v>RR49411</v>
          </cell>
          <cell r="E287">
            <v>118301</v>
          </cell>
          <cell r="F287" t="str">
            <v>A13 - AFS</v>
          </cell>
          <cell r="G287" t="str">
            <v>Remaining Maturity Term  &gt; 10yrs/Fair Value/Private/Other REMIC</v>
          </cell>
          <cell r="H287" t="str">
            <v>Q51</v>
          </cell>
          <cell r="I287">
            <v>754392.64</v>
          </cell>
        </row>
        <row r="288">
          <cell r="C288" t="str">
            <v>2004</v>
          </cell>
          <cell r="D288" t="str">
            <v>RR49411</v>
          </cell>
          <cell r="E288">
            <v>118301</v>
          </cell>
          <cell r="F288" t="str">
            <v>A20</v>
          </cell>
          <cell r="G288" t="str">
            <v>AFS/Fair Value/Total Mortgage Related Securities</v>
          </cell>
          <cell r="H288" t="str">
            <v>L42</v>
          </cell>
          <cell r="I288">
            <v>754392.64</v>
          </cell>
        </row>
        <row r="289">
          <cell r="C289" t="str">
            <v>2004</v>
          </cell>
          <cell r="D289" t="str">
            <v>RR49414</v>
          </cell>
          <cell r="E289">
            <v>118301</v>
          </cell>
          <cell r="F289" t="str">
            <v>A01</v>
          </cell>
          <cell r="G289" t="str">
            <v>Fannie Mae/Strip MBS/Mark-toMarket/Unrealized Gain Loss Current Period</v>
          </cell>
          <cell r="H289" t="str">
            <v>G458</v>
          </cell>
          <cell r="I289">
            <v>5763230</v>
          </cell>
        </row>
        <row r="290">
          <cell r="C290" t="str">
            <v>2004</v>
          </cell>
          <cell r="D290" t="str">
            <v>RR49414</v>
          </cell>
          <cell r="E290">
            <v>118301</v>
          </cell>
          <cell r="F290" t="str">
            <v>A07</v>
          </cell>
          <cell r="G290" t="str">
            <v>AFS/Fannie Mae/IO/Gross Unrealized Gain</v>
          </cell>
          <cell r="H290" t="str">
            <v>K35</v>
          </cell>
          <cell r="I290">
            <v>5763230</v>
          </cell>
        </row>
        <row r="291">
          <cell r="C291" t="str">
            <v>2004</v>
          </cell>
          <cell r="D291" t="str">
            <v>RR49414</v>
          </cell>
          <cell r="E291">
            <v>118301</v>
          </cell>
          <cell r="F291" t="str">
            <v>A09</v>
          </cell>
          <cell r="G291" t="str">
            <v>Multi-Class/IO/AAA/Gross Unrealized Gain</v>
          </cell>
          <cell r="H291" t="str">
            <v>K80</v>
          </cell>
          <cell r="I291">
            <v>5763230</v>
          </cell>
        </row>
        <row r="292">
          <cell r="C292" t="str">
            <v>2004</v>
          </cell>
          <cell r="D292" t="str">
            <v>RR49414</v>
          </cell>
          <cell r="E292">
            <v>118301</v>
          </cell>
          <cell r="F292" t="str">
            <v>A13 - AFS</v>
          </cell>
          <cell r="G292" t="str">
            <v>Fannie Mae/IO/Fair Value/Greater Than 10 years</v>
          </cell>
          <cell r="H292" t="str">
            <v>Q35</v>
          </cell>
          <cell r="I292">
            <v>5763230</v>
          </cell>
        </row>
        <row r="293">
          <cell r="C293" t="str">
            <v>2004</v>
          </cell>
          <cell r="D293" t="str">
            <v>RR49414</v>
          </cell>
          <cell r="E293">
            <v>118301</v>
          </cell>
          <cell r="F293" t="str">
            <v>A20</v>
          </cell>
          <cell r="G293" t="str">
            <v>Fair Value/AFS/Total Mortgage Related Sec</v>
          </cell>
          <cell r="H293" t="str">
            <v>L42</v>
          </cell>
          <cell r="I293">
            <v>5763230</v>
          </cell>
        </row>
        <row r="294">
          <cell r="C294" t="str">
            <v>2004</v>
          </cell>
          <cell r="D294" t="str">
            <v>RR49415</v>
          </cell>
          <cell r="E294">
            <v>118301</v>
          </cell>
          <cell r="F294" t="str">
            <v>A01</v>
          </cell>
          <cell r="G294" t="str">
            <v>Private Label/Other REMIC/MTM/Current Period Gain/loss</v>
          </cell>
          <cell r="H294" t="str">
            <v>R458</v>
          </cell>
          <cell r="I294">
            <v>-12653847.369999999</v>
          </cell>
        </row>
        <row r="295">
          <cell r="C295" t="str">
            <v>2004</v>
          </cell>
          <cell r="D295" t="str">
            <v>RR49415</v>
          </cell>
          <cell r="E295">
            <v>118301</v>
          </cell>
          <cell r="F295" t="str">
            <v>A07</v>
          </cell>
          <cell r="G295" t="str">
            <v>FAS 115 MTM Summary/Gross UnrealLoss/AFS/Private Label/Remic</v>
          </cell>
          <cell r="H295" t="str">
            <v>L65</v>
          </cell>
          <cell r="I295">
            <v>-12653847.369999999</v>
          </cell>
        </row>
        <row r="296">
          <cell r="C296" t="str">
            <v>2004</v>
          </cell>
          <cell r="D296" t="str">
            <v>RR49415</v>
          </cell>
          <cell r="E296">
            <v>118301</v>
          </cell>
          <cell r="F296" t="str">
            <v>A07</v>
          </cell>
          <cell r="G296" t="str">
            <v>FAS 115 MTM Summary/Gross UnrealLoss/AFS/Private Label/Remic/&lt;12 months</v>
          </cell>
          <cell r="H296" t="str">
            <v>N65</v>
          </cell>
          <cell r="I296">
            <v>-12653847.369999999</v>
          </cell>
        </row>
        <row r="297">
          <cell r="C297" t="str">
            <v>2004</v>
          </cell>
          <cell r="D297" t="str">
            <v>RR49415</v>
          </cell>
          <cell r="E297">
            <v>118301</v>
          </cell>
          <cell r="F297" t="str">
            <v>A09</v>
          </cell>
          <cell r="G297" t="str">
            <v>FAS 115 MTM by Credit/Gross Unrealized Loss/AFS/Multi-class/REMIC/Unrated</v>
          </cell>
          <cell r="H297" t="str">
            <v>L65</v>
          </cell>
          <cell r="I297">
            <v>-12653847.369999999</v>
          </cell>
        </row>
        <row r="298">
          <cell r="C298" t="str">
            <v>2004</v>
          </cell>
          <cell r="D298" t="str">
            <v>RR49415</v>
          </cell>
          <cell r="E298">
            <v>118301</v>
          </cell>
          <cell r="F298" t="str">
            <v>A09</v>
          </cell>
          <cell r="G298" t="str">
            <v>FAS 115 MTM by Credit/Gross Unrealized Loss/AFS/Multi-class/REMIC/Unrated/&lt;12 months</v>
          </cell>
          <cell r="H298" t="str">
            <v>N65</v>
          </cell>
          <cell r="I298">
            <v>-12653847.369999999</v>
          </cell>
        </row>
        <row r="299">
          <cell r="C299" t="str">
            <v>2004</v>
          </cell>
          <cell r="D299" t="str">
            <v>RR49415</v>
          </cell>
          <cell r="E299">
            <v>118301</v>
          </cell>
          <cell r="F299" t="str">
            <v>A13 - AFS</v>
          </cell>
          <cell r="G299" t="str">
            <v>Sec Mat Term Rpt by User/Remaining Mat &gt;10/FV/Private Label/REMIC</v>
          </cell>
          <cell r="H299" t="str">
            <v>Q51</v>
          </cell>
          <cell r="I299">
            <v>-12653847.369999999</v>
          </cell>
        </row>
        <row r="300">
          <cell r="C300" t="str">
            <v>2004</v>
          </cell>
          <cell r="D300" t="str">
            <v>RR49415</v>
          </cell>
          <cell r="E300">
            <v>118301</v>
          </cell>
          <cell r="F300" t="str">
            <v>A20</v>
          </cell>
          <cell r="G300" t="str">
            <v>Repurchase Agreement Eligibility &amp; Pledged/AFS/Fair Value/Total MRS</v>
          </cell>
          <cell r="H300" t="str">
            <v>L42</v>
          </cell>
          <cell r="I300">
            <v>-12653847.369999999</v>
          </cell>
        </row>
        <row r="301">
          <cell r="C301" t="str">
            <v>2004</v>
          </cell>
          <cell r="D301" t="str">
            <v>RR49419</v>
          </cell>
          <cell r="E301">
            <v>118301</v>
          </cell>
          <cell r="F301" t="str">
            <v>A01</v>
          </cell>
          <cell r="G301" t="str">
            <v>Market-to-Market/Unrealized Gain Loss Current Period/Remic/Fannie Mae</v>
          </cell>
          <cell r="H301" t="str">
            <v>F458</v>
          </cell>
          <cell r="I301">
            <v>-582665.6</v>
          </cell>
        </row>
        <row r="302">
          <cell r="C302" t="str">
            <v>2004</v>
          </cell>
          <cell r="D302" t="str">
            <v>RR49419</v>
          </cell>
          <cell r="E302">
            <v>118301</v>
          </cell>
          <cell r="F302" t="str">
            <v>A07</v>
          </cell>
          <cell r="G302" t="str">
            <v>AFS/Fannie Mae/REMIC/Gross Unrealized Loss</v>
          </cell>
          <cell r="H302" t="str">
            <v>L34</v>
          </cell>
          <cell r="I302">
            <v>-582665.6</v>
          </cell>
        </row>
        <row r="303">
          <cell r="C303" t="str">
            <v>2004</v>
          </cell>
          <cell r="D303" t="str">
            <v>RR49419</v>
          </cell>
          <cell r="E303">
            <v>118301</v>
          </cell>
          <cell r="F303" t="str">
            <v>A07</v>
          </cell>
          <cell r="G303" t="str">
            <v>AFS/Fannie Mae/REMIC/Gross Unrealized Loss/&lt;12months</v>
          </cell>
          <cell r="H303" t="str">
            <v>N34</v>
          </cell>
          <cell r="I303">
            <v>-582665.6</v>
          </cell>
        </row>
        <row r="304">
          <cell r="C304" t="str">
            <v>2004</v>
          </cell>
          <cell r="D304" t="str">
            <v>RR49419</v>
          </cell>
          <cell r="E304">
            <v>118301</v>
          </cell>
          <cell r="F304" t="str">
            <v>A09</v>
          </cell>
          <cell r="G304" t="str">
            <v>Multi Class/REMIC/AAA/Gross Unrealized Loss/AFS</v>
          </cell>
          <cell r="H304" t="str">
            <v>L58</v>
          </cell>
          <cell r="I304">
            <v>-582665.6</v>
          </cell>
        </row>
        <row r="305">
          <cell r="C305" t="str">
            <v>2004</v>
          </cell>
          <cell r="D305" t="str">
            <v>RR49419</v>
          </cell>
          <cell r="E305">
            <v>118301</v>
          </cell>
          <cell r="F305" t="str">
            <v>A09</v>
          </cell>
          <cell r="G305" t="str">
            <v>Multi Class/REMIC/AAA/Gross Unrealized Loss/AFS/&lt;12 months</v>
          </cell>
          <cell r="H305" t="str">
            <v>N58</v>
          </cell>
          <cell r="I305">
            <v>-582665.6</v>
          </cell>
        </row>
        <row r="306">
          <cell r="C306" t="str">
            <v>2004</v>
          </cell>
          <cell r="D306" t="str">
            <v>RR49419</v>
          </cell>
          <cell r="E306">
            <v>118301</v>
          </cell>
          <cell r="F306" t="str">
            <v>A13 - AFS</v>
          </cell>
          <cell r="G306" t="str">
            <v>Fannie Mae/Remic/Fair Value/Greater than 10 Years</v>
          </cell>
          <cell r="H306" t="str">
            <v>Q34</v>
          </cell>
          <cell r="I306">
            <v>-582665.6</v>
          </cell>
        </row>
        <row r="307">
          <cell r="C307" t="str">
            <v>2004</v>
          </cell>
          <cell r="D307" t="str">
            <v>RR49419</v>
          </cell>
          <cell r="E307">
            <v>118301</v>
          </cell>
          <cell r="F307" t="str">
            <v>A20</v>
          </cell>
          <cell r="G307" t="str">
            <v>AFS/Fair Value/Total Mortage Related Sec.</v>
          </cell>
          <cell r="H307" t="str">
            <v>L42</v>
          </cell>
          <cell r="I307">
            <v>-582665.6</v>
          </cell>
        </row>
        <row r="308">
          <cell r="C308" t="str">
            <v>2004</v>
          </cell>
          <cell r="D308" t="str">
            <v>RR49420</v>
          </cell>
          <cell r="E308">
            <v>138382</v>
          </cell>
          <cell r="F308" t="str">
            <v>A01</v>
          </cell>
          <cell r="G308" t="str">
            <v>Accum Accr/Catch-Up/Fannie/ MBS</v>
          </cell>
          <cell r="H308" t="str">
            <v>D50</v>
          </cell>
          <cell r="I308">
            <v>248611.99</v>
          </cell>
        </row>
        <row r="309">
          <cell r="C309" t="str">
            <v>2004</v>
          </cell>
          <cell r="D309" t="str">
            <v>RR49420</v>
          </cell>
          <cell r="E309">
            <v>138382</v>
          </cell>
          <cell r="F309" t="str">
            <v>A01</v>
          </cell>
          <cell r="G309" t="str">
            <v>Accum Accr/Catch-Up/Fannie/ REMIC</v>
          </cell>
          <cell r="H309" t="str">
            <v>F50</v>
          </cell>
          <cell r="I309">
            <v>18108.23</v>
          </cell>
        </row>
        <row r="310">
          <cell r="C310" t="str">
            <v>2004</v>
          </cell>
          <cell r="D310" t="str">
            <v>RR49420</v>
          </cell>
          <cell r="E310">
            <v>138382</v>
          </cell>
          <cell r="F310" t="str">
            <v>A01</v>
          </cell>
          <cell r="G310" t="str">
            <v>Accum Accr/Catch-Up/Fannie/ Mega</v>
          </cell>
          <cell r="H310" t="str">
            <v>E50</v>
          </cell>
          <cell r="I310">
            <v>79887.83</v>
          </cell>
        </row>
        <row r="311">
          <cell r="C311" t="str">
            <v>2004</v>
          </cell>
          <cell r="D311" t="str">
            <v>RR49420</v>
          </cell>
          <cell r="E311">
            <v>138382</v>
          </cell>
          <cell r="F311" t="str">
            <v>A01</v>
          </cell>
          <cell r="G311" t="str">
            <v>Accum Accr/Catch-Up/Other Issuers/ REMIC</v>
          </cell>
          <cell r="H311" t="str">
            <v>L50</v>
          </cell>
          <cell r="I311">
            <v>24424.45</v>
          </cell>
        </row>
        <row r="312">
          <cell r="C312" t="str">
            <v>2004</v>
          </cell>
          <cell r="D312" t="str">
            <v>RR49420</v>
          </cell>
          <cell r="E312">
            <v>138382</v>
          </cell>
          <cell r="F312" t="str">
            <v>A01</v>
          </cell>
          <cell r="G312" t="str">
            <v>Accum Accr/Catch-Up/Private/ MRB Taxable</v>
          </cell>
          <cell r="H312" t="str">
            <v>O50</v>
          </cell>
          <cell r="I312">
            <v>11021997.479999999</v>
          </cell>
        </row>
        <row r="313">
          <cell r="C313" t="str">
            <v>2004</v>
          </cell>
          <cell r="D313" t="str">
            <v>RR49420</v>
          </cell>
          <cell r="E313">
            <v>138382</v>
          </cell>
          <cell r="F313" t="str">
            <v>A01</v>
          </cell>
          <cell r="G313" t="str">
            <v>Accum Accr/Catch-Up/Private/ MRB Non-Taxable</v>
          </cell>
          <cell r="H313" t="str">
            <v>P50</v>
          </cell>
          <cell r="I313">
            <v>1991340.38</v>
          </cell>
        </row>
        <row r="314">
          <cell r="C314" t="str">
            <v>2004</v>
          </cell>
          <cell r="D314" t="str">
            <v>RR49420</v>
          </cell>
          <cell r="E314">
            <v>138382</v>
          </cell>
          <cell r="F314" t="str">
            <v>A01</v>
          </cell>
          <cell r="G314" t="str">
            <v>Accum Accr/Catch-Up/Private/ REMIC</v>
          </cell>
          <cell r="H314" t="str">
            <v>R50</v>
          </cell>
          <cell r="I314">
            <v>3328027.64</v>
          </cell>
        </row>
        <row r="315">
          <cell r="C315" t="str">
            <v>2004</v>
          </cell>
          <cell r="D315" t="str">
            <v>RR49420</v>
          </cell>
          <cell r="E315">
            <v>138382</v>
          </cell>
          <cell r="F315" t="str">
            <v>A07</v>
          </cell>
          <cell r="G315" t="str">
            <v>AFS/Fannie/ MBS/Remain Accret. Imp.</v>
          </cell>
          <cell r="H315" t="str">
            <v>I32</v>
          </cell>
          <cell r="I315">
            <v>248611.99</v>
          </cell>
        </row>
        <row r="316">
          <cell r="C316" t="str">
            <v>2004</v>
          </cell>
          <cell r="D316" t="str">
            <v>RR49420</v>
          </cell>
          <cell r="E316">
            <v>138382</v>
          </cell>
          <cell r="F316" t="str">
            <v>A07</v>
          </cell>
          <cell r="G316" t="str">
            <v>AFS/Fannie/ REMIC/Remain Accret. Imp.</v>
          </cell>
          <cell r="H316" t="str">
            <v>I34</v>
          </cell>
          <cell r="I316">
            <v>18108.23</v>
          </cell>
        </row>
        <row r="317">
          <cell r="C317" t="str">
            <v>2004</v>
          </cell>
          <cell r="D317" t="str">
            <v>RR49420</v>
          </cell>
          <cell r="E317">
            <v>138382</v>
          </cell>
          <cell r="F317" t="str">
            <v>A07</v>
          </cell>
          <cell r="G317" t="str">
            <v>AFS/Fannie/ Mega/Remain Accret. Imp.</v>
          </cell>
          <cell r="H317" t="str">
            <v>I33</v>
          </cell>
          <cell r="I317">
            <v>79887.83</v>
          </cell>
        </row>
        <row r="318">
          <cell r="C318" t="str">
            <v>2004</v>
          </cell>
          <cell r="D318" t="str">
            <v>RR49420</v>
          </cell>
          <cell r="E318">
            <v>138382</v>
          </cell>
          <cell r="F318" t="str">
            <v>A07</v>
          </cell>
          <cell r="G318" t="str">
            <v>AFS/Other Issuers/ REMIC/Remain Accret. Imp.</v>
          </cell>
          <cell r="H318" t="str">
            <v>I49</v>
          </cell>
          <cell r="I318">
            <v>24424.45</v>
          </cell>
        </row>
        <row r="319">
          <cell r="C319" t="str">
            <v>2004</v>
          </cell>
          <cell r="D319" t="str">
            <v>RR49420</v>
          </cell>
          <cell r="E319">
            <v>138382</v>
          </cell>
          <cell r="F319" t="str">
            <v>A07</v>
          </cell>
          <cell r="G319" t="str">
            <v>AFS/Private/ MRB Taxable/Remain Accret. Imp.</v>
          </cell>
          <cell r="H319" t="str">
            <v>I62</v>
          </cell>
          <cell r="I319">
            <v>11021997.479999999</v>
          </cell>
        </row>
        <row r="320">
          <cell r="C320" t="str">
            <v>2004</v>
          </cell>
          <cell r="D320" t="str">
            <v>RR49420</v>
          </cell>
          <cell r="E320">
            <v>138382</v>
          </cell>
          <cell r="F320" t="str">
            <v>A07</v>
          </cell>
          <cell r="G320" t="str">
            <v>AFS/Private/ MRB Non-Taxable/Remain Accret. Imp.</v>
          </cell>
          <cell r="H320" t="str">
            <v>I63</v>
          </cell>
          <cell r="I320">
            <v>1991340.38</v>
          </cell>
        </row>
        <row r="321">
          <cell r="C321" t="str">
            <v>2004</v>
          </cell>
          <cell r="D321" t="str">
            <v>RR49420</v>
          </cell>
          <cell r="E321">
            <v>138382</v>
          </cell>
          <cell r="F321" t="str">
            <v>A07</v>
          </cell>
          <cell r="G321" t="str">
            <v>AFS/Private/ REMIC/Remain Accret. Imp.</v>
          </cell>
          <cell r="H321" t="str">
            <v>I65</v>
          </cell>
          <cell r="I321">
            <v>3328027.64</v>
          </cell>
        </row>
        <row r="322">
          <cell r="C322" t="str">
            <v>2004</v>
          </cell>
          <cell r="D322" t="str">
            <v>RR49420</v>
          </cell>
          <cell r="E322">
            <v>138382</v>
          </cell>
          <cell r="F322" t="str">
            <v>A09</v>
          </cell>
          <cell r="G322" t="str">
            <v>AFS/Remain Accret. Imp./A/MRB</v>
          </cell>
          <cell r="H322" t="str">
            <v>I95</v>
          </cell>
          <cell r="I322">
            <v>463594.99</v>
          </cell>
        </row>
        <row r="323">
          <cell r="C323" t="str">
            <v>2004</v>
          </cell>
          <cell r="D323" t="str">
            <v>RR49420</v>
          </cell>
          <cell r="E323">
            <v>138382</v>
          </cell>
          <cell r="F323" t="str">
            <v>A09</v>
          </cell>
          <cell r="G323" t="str">
            <v>AFS/Remain Accret. Imp./AA/MRB</v>
          </cell>
          <cell r="H323" t="str">
            <v>I94</v>
          </cell>
          <cell r="I323">
            <v>9438646.2999999989</v>
          </cell>
        </row>
        <row r="324">
          <cell r="C324" t="str">
            <v>2004</v>
          </cell>
          <cell r="D324" t="str">
            <v>RR49420</v>
          </cell>
          <cell r="E324">
            <v>138382</v>
          </cell>
          <cell r="F324" t="str">
            <v>A09</v>
          </cell>
          <cell r="G324" t="str">
            <v>AFS/Remain Accret. Imp./AA/REMIC</v>
          </cell>
          <cell r="H324" t="str">
            <v>I59</v>
          </cell>
          <cell r="I324">
            <v>163929.04999999999</v>
          </cell>
        </row>
        <row r="325">
          <cell r="C325" t="str">
            <v>2004</v>
          </cell>
          <cell r="D325" t="str">
            <v>RR49420</v>
          </cell>
          <cell r="E325">
            <v>138382</v>
          </cell>
          <cell r="F325" t="str">
            <v>A09</v>
          </cell>
          <cell r="G325" t="str">
            <v>AFS/Remain Accret. Imp./AAA/REMIC</v>
          </cell>
          <cell r="H325" t="str">
            <v>I58</v>
          </cell>
          <cell r="I325">
            <v>1738287.07</v>
          </cell>
        </row>
        <row r="326">
          <cell r="C326" t="str">
            <v>2004</v>
          </cell>
          <cell r="D326" t="str">
            <v>RR49420</v>
          </cell>
          <cell r="E326">
            <v>138382</v>
          </cell>
          <cell r="F326" t="str">
            <v>A09</v>
          </cell>
          <cell r="G326" t="str">
            <v>AFS/Remain Accret. Imp./AAA/MRB</v>
          </cell>
          <cell r="H326" t="str">
            <v>I93</v>
          </cell>
          <cell r="I326">
            <v>835562.65</v>
          </cell>
        </row>
        <row r="327">
          <cell r="C327" t="str">
            <v>2004</v>
          </cell>
          <cell r="D327" t="str">
            <v>RR49420</v>
          </cell>
          <cell r="E327">
            <v>138382</v>
          </cell>
          <cell r="F327" t="str">
            <v>A09</v>
          </cell>
          <cell r="G327" t="str">
            <v>AFS/Remain Accret. Imp./AAA/MBS</v>
          </cell>
          <cell r="H327" t="str">
            <v>I33</v>
          </cell>
          <cell r="I327">
            <v>248611.99</v>
          </cell>
        </row>
        <row r="328">
          <cell r="C328" t="str">
            <v>2004</v>
          </cell>
          <cell r="D328" t="str">
            <v>RR49420</v>
          </cell>
          <cell r="E328">
            <v>138382</v>
          </cell>
          <cell r="F328" t="str">
            <v>A09</v>
          </cell>
          <cell r="G328" t="str">
            <v>AFS/Remain Accret. Imp./AAA/Mega</v>
          </cell>
          <cell r="H328" t="str">
            <v>I44</v>
          </cell>
          <cell r="I328">
            <v>79887.83</v>
          </cell>
        </row>
        <row r="329">
          <cell r="C329" t="str">
            <v>2004</v>
          </cell>
          <cell r="D329" t="str">
            <v>RR49420</v>
          </cell>
          <cell r="E329">
            <v>138382</v>
          </cell>
          <cell r="F329" t="str">
            <v>A09</v>
          </cell>
          <cell r="G329" t="str">
            <v>AFS/Remain Accret. Imp./B/REMIC</v>
          </cell>
          <cell r="H329" t="str">
            <v>I63</v>
          </cell>
          <cell r="I329">
            <v>41398.89</v>
          </cell>
        </row>
        <row r="330">
          <cell r="C330" t="str">
            <v>2004</v>
          </cell>
          <cell r="D330" t="str">
            <v>RR49420</v>
          </cell>
          <cell r="E330">
            <v>138382</v>
          </cell>
          <cell r="F330" t="str">
            <v>A09</v>
          </cell>
          <cell r="G330" t="str">
            <v>AFS/Remain Accret. Imp./CCC AND LOWER/REMIC</v>
          </cell>
          <cell r="H330" t="str">
            <v>I64</v>
          </cell>
          <cell r="I330">
            <v>136542</v>
          </cell>
        </row>
        <row r="331">
          <cell r="C331" t="str">
            <v>2004</v>
          </cell>
          <cell r="D331" t="str">
            <v>RR49420</v>
          </cell>
          <cell r="E331">
            <v>138382</v>
          </cell>
          <cell r="F331" t="str">
            <v>A09</v>
          </cell>
          <cell r="G331" t="str">
            <v>AFS/Remain Accret. Imp./UNRATED/REMIC</v>
          </cell>
          <cell r="H331" t="str">
            <v>I65</v>
          </cell>
          <cell r="I331">
            <v>1290403.31</v>
          </cell>
        </row>
        <row r="332">
          <cell r="C332" t="str">
            <v>2004</v>
          </cell>
          <cell r="D332" t="str">
            <v>RR49420</v>
          </cell>
          <cell r="E332">
            <v>138382</v>
          </cell>
          <cell r="F332" t="str">
            <v>A09</v>
          </cell>
          <cell r="G332" t="str">
            <v>AFS/Remain Accret. Imp./UNRATED/MRB</v>
          </cell>
          <cell r="H332" t="str">
            <v>I100</v>
          </cell>
          <cell r="I332">
            <v>2275533.92</v>
          </cell>
        </row>
        <row r="333">
          <cell r="C333" t="str">
            <v>2004</v>
          </cell>
          <cell r="D333" t="str">
            <v>RR49420</v>
          </cell>
          <cell r="E333">
            <v>138382</v>
          </cell>
          <cell r="F333" t="str">
            <v>A13 - AFS</v>
          </cell>
          <cell r="G333" t="str">
            <v>Fannie Mae/Amortized Cost/1 -5 Years/MBS</v>
          </cell>
          <cell r="H333" t="str">
            <v>J32</v>
          </cell>
          <cell r="I333">
            <v>83176.66</v>
          </cell>
        </row>
        <row r="334">
          <cell r="C334" t="str">
            <v>2004</v>
          </cell>
          <cell r="D334" t="str">
            <v>RR49420</v>
          </cell>
          <cell r="E334">
            <v>138382</v>
          </cell>
          <cell r="F334" t="str">
            <v>A13 - AFS</v>
          </cell>
          <cell r="G334" t="str">
            <v>Fannie Mae/Amortized Cost/5 - 10 Years/MBS</v>
          </cell>
          <cell r="H334" t="str">
            <v>M32</v>
          </cell>
          <cell r="I334">
            <v>12571.9</v>
          </cell>
        </row>
        <row r="335">
          <cell r="C335" t="str">
            <v>2004</v>
          </cell>
          <cell r="D335" t="str">
            <v>RR49420</v>
          </cell>
          <cell r="E335">
            <v>138382</v>
          </cell>
          <cell r="F335" t="str">
            <v>A13 - AFS</v>
          </cell>
          <cell r="G335" t="str">
            <v>Fannie Mae/Amortized Cost/Greater than 10 Years/MBS</v>
          </cell>
          <cell r="H335" t="str">
            <v>P32</v>
          </cell>
          <cell r="I335">
            <v>152863.43</v>
          </cell>
        </row>
        <row r="336">
          <cell r="C336" t="str">
            <v>2004</v>
          </cell>
          <cell r="D336" t="str">
            <v>RR49420</v>
          </cell>
          <cell r="E336">
            <v>138382</v>
          </cell>
          <cell r="F336" t="str">
            <v>A13 - AFS</v>
          </cell>
          <cell r="G336" t="str">
            <v>Fannie Mae/Amortized Cost/1 -5 Years/Mega</v>
          </cell>
          <cell r="H336" t="str">
            <v>J33</v>
          </cell>
          <cell r="I336">
            <v>50.09</v>
          </cell>
        </row>
        <row r="337">
          <cell r="C337" t="str">
            <v>2004</v>
          </cell>
          <cell r="D337" t="str">
            <v>RR49420</v>
          </cell>
          <cell r="E337">
            <v>138382</v>
          </cell>
          <cell r="F337" t="str">
            <v>A13 - AFS</v>
          </cell>
          <cell r="G337" t="str">
            <v>Fannie Mae/Amortized Cost/Greater than 10 Years/Mega</v>
          </cell>
          <cell r="H337" t="str">
            <v>P33</v>
          </cell>
          <cell r="I337">
            <v>79837.740000000005</v>
          </cell>
        </row>
        <row r="338">
          <cell r="C338" t="str">
            <v>2004</v>
          </cell>
          <cell r="D338" t="str">
            <v>RR49420</v>
          </cell>
          <cell r="E338">
            <v>138382</v>
          </cell>
          <cell r="F338" t="str">
            <v>A13 - AFS</v>
          </cell>
          <cell r="G338" t="str">
            <v>Fannie Mae/Amortized Cost/Greater than 10 Years/REMIC</v>
          </cell>
          <cell r="H338" t="str">
            <v>P34</v>
          </cell>
          <cell r="I338">
            <v>18108.23</v>
          </cell>
        </row>
        <row r="339">
          <cell r="C339" t="str">
            <v>2004</v>
          </cell>
          <cell r="D339" t="str">
            <v>RR49420</v>
          </cell>
          <cell r="E339">
            <v>138382</v>
          </cell>
          <cell r="F339" t="str">
            <v>A13 - AFS</v>
          </cell>
          <cell r="G339" t="str">
            <v>Other/Amortized Cost/Greater than 10 Years/REMIC</v>
          </cell>
          <cell r="H339" t="str">
            <v>P42</v>
          </cell>
          <cell r="I339">
            <v>24424.45</v>
          </cell>
        </row>
        <row r="340">
          <cell r="C340" t="str">
            <v>2004</v>
          </cell>
          <cell r="D340" t="str">
            <v>RR49420</v>
          </cell>
          <cell r="E340">
            <v>138382</v>
          </cell>
          <cell r="F340" t="str">
            <v>A13 - AFS</v>
          </cell>
          <cell r="G340" t="str">
            <v>Private/Amortized Cost/&lt;1yr Years/MRB- Non Taxable</v>
          </cell>
          <cell r="H340" t="str">
            <v>G49</v>
          </cell>
          <cell r="I340">
            <v>2495.5500000000002</v>
          </cell>
        </row>
        <row r="341">
          <cell r="C341" t="str">
            <v>2004</v>
          </cell>
          <cell r="D341" t="str">
            <v>RR49420</v>
          </cell>
          <cell r="E341">
            <v>138382</v>
          </cell>
          <cell r="F341" t="str">
            <v>A13 - AFS</v>
          </cell>
          <cell r="G341" t="str">
            <v>Private/Amortized Cost/1 - 5 Years Years/MRB Non Taxable</v>
          </cell>
          <cell r="H341" t="str">
            <v>J49</v>
          </cell>
          <cell r="I341">
            <v>27625.08</v>
          </cell>
        </row>
        <row r="342">
          <cell r="C342" t="str">
            <v>2004</v>
          </cell>
          <cell r="D342" t="str">
            <v>RR49420</v>
          </cell>
          <cell r="E342">
            <v>138382</v>
          </cell>
          <cell r="F342" t="str">
            <v>A13 - AFS</v>
          </cell>
          <cell r="G342" t="str">
            <v>Private/Amortized Cost/5 - 10 Years Years/MRB Non-Taxable</v>
          </cell>
          <cell r="H342" t="str">
            <v>M49</v>
          </cell>
          <cell r="I342">
            <v>415433.46</v>
          </cell>
        </row>
        <row r="343">
          <cell r="C343" t="str">
            <v>2004</v>
          </cell>
          <cell r="D343" t="str">
            <v>RR49420</v>
          </cell>
          <cell r="E343">
            <v>138382</v>
          </cell>
          <cell r="F343" t="str">
            <v>A13 - AFS</v>
          </cell>
          <cell r="G343" t="str">
            <v>Private/Amortized Cost/Greater than 10 Years/MRB Non-Taxable</v>
          </cell>
          <cell r="H343" t="str">
            <v>P49</v>
          </cell>
          <cell r="I343">
            <v>1545786.29</v>
          </cell>
        </row>
        <row r="344">
          <cell r="C344" t="str">
            <v>2004</v>
          </cell>
          <cell r="D344" t="str">
            <v>RR49420</v>
          </cell>
          <cell r="E344">
            <v>138382</v>
          </cell>
          <cell r="F344" t="str">
            <v>A13 - AFS</v>
          </cell>
          <cell r="G344" t="str">
            <v>Private/Amortized Cost/&lt;1yr Years/MRB- Taxable</v>
          </cell>
          <cell r="H344" t="str">
            <v>G48</v>
          </cell>
          <cell r="I344">
            <v>31000</v>
          </cell>
        </row>
        <row r="345">
          <cell r="C345" t="str">
            <v>2004</v>
          </cell>
          <cell r="D345" t="str">
            <v>RR49420</v>
          </cell>
          <cell r="E345">
            <v>138382</v>
          </cell>
          <cell r="F345" t="str">
            <v>A13 - AFS</v>
          </cell>
          <cell r="G345" t="str">
            <v>Private/Amortized Cost/1 - 5 Years Years/MRB Taxable</v>
          </cell>
          <cell r="H345" t="str">
            <v>J48</v>
          </cell>
          <cell r="I345">
            <v>91130.04</v>
          </cell>
        </row>
        <row r="346">
          <cell r="C346" t="str">
            <v>2004</v>
          </cell>
          <cell r="D346" t="str">
            <v>RR49420</v>
          </cell>
          <cell r="E346">
            <v>138382</v>
          </cell>
          <cell r="F346" t="str">
            <v>A13 - AFS</v>
          </cell>
          <cell r="G346" t="str">
            <v>Private/Amortized Cost/5 - 10 Years Years/MRB Taxable</v>
          </cell>
          <cell r="H346" t="str">
            <v>M48</v>
          </cell>
          <cell r="I346">
            <v>318126.94</v>
          </cell>
        </row>
        <row r="347">
          <cell r="C347" t="str">
            <v>2004</v>
          </cell>
          <cell r="D347" t="str">
            <v>RR49420</v>
          </cell>
          <cell r="E347">
            <v>138382</v>
          </cell>
          <cell r="F347" t="str">
            <v>A13 - AFS</v>
          </cell>
          <cell r="G347" t="str">
            <v>Private/Amortized Cost/Greater than 10 Years/MRB Taxable</v>
          </cell>
          <cell r="H347" t="str">
            <v>P48</v>
          </cell>
          <cell r="I347">
            <v>10581740.5</v>
          </cell>
        </row>
        <row r="348">
          <cell r="C348" t="str">
            <v>2004</v>
          </cell>
          <cell r="D348" t="str">
            <v>RR49420</v>
          </cell>
          <cell r="E348">
            <v>138382</v>
          </cell>
          <cell r="F348" t="str">
            <v>A13 - AFS</v>
          </cell>
          <cell r="G348" t="str">
            <v>Private/Amortized Cost/Greater than 10 Years/REMIC</v>
          </cell>
          <cell r="H348" t="str">
            <v>P51</v>
          </cell>
          <cell r="I348">
            <v>3328027.64</v>
          </cell>
        </row>
        <row r="349">
          <cell r="C349" t="str">
            <v>2004</v>
          </cell>
          <cell r="D349" t="str">
            <v>RR49420</v>
          </cell>
          <cell r="E349">
            <v>138382</v>
          </cell>
          <cell r="F349" t="str">
            <v>A20</v>
          </cell>
          <cell r="G349" t="str">
            <v>Fair Value/AFS/Total Mortgage Related Sec</v>
          </cell>
          <cell r="H349" t="str">
            <v>L42</v>
          </cell>
          <cell r="I349">
            <v>3699060.14</v>
          </cell>
        </row>
        <row r="350">
          <cell r="C350" t="str">
            <v>2004</v>
          </cell>
          <cell r="D350" t="str">
            <v>RR49420</v>
          </cell>
          <cell r="E350">
            <v>138382</v>
          </cell>
          <cell r="F350" t="str">
            <v>A20</v>
          </cell>
          <cell r="G350" t="str">
            <v>Fair Value/AFS/Less MRB</v>
          </cell>
          <cell r="H350" t="str">
            <v>L45</v>
          </cell>
          <cell r="I350">
            <v>13013337.859999998</v>
          </cell>
        </row>
        <row r="351">
          <cell r="C351" t="str">
            <v>2004</v>
          </cell>
          <cell r="D351" t="str">
            <v>RR49420</v>
          </cell>
          <cell r="E351">
            <v>118301</v>
          </cell>
          <cell r="F351" t="str">
            <v>A01</v>
          </cell>
          <cell r="G351" t="str">
            <v>Unrealized Gain/Loss Current Period/Catch-Up/Fannie/ MBS</v>
          </cell>
          <cell r="H351" t="str">
            <v>D458</v>
          </cell>
          <cell r="I351">
            <v>-248611.99</v>
          </cell>
        </row>
        <row r="352">
          <cell r="C352" t="str">
            <v>2004</v>
          </cell>
          <cell r="D352" t="str">
            <v>RR49420</v>
          </cell>
          <cell r="E352">
            <v>118301</v>
          </cell>
          <cell r="F352" t="str">
            <v>A01</v>
          </cell>
          <cell r="G352" t="str">
            <v>Unrealized Gain/Loss Current Period/Catch-Up/Fannie/ REMIC</v>
          </cell>
          <cell r="H352" t="str">
            <v>F458</v>
          </cell>
          <cell r="I352">
            <v>-18108.23</v>
          </cell>
        </row>
        <row r="353">
          <cell r="C353" t="str">
            <v>2004</v>
          </cell>
          <cell r="D353" t="str">
            <v>RR49420</v>
          </cell>
          <cell r="E353">
            <v>118301</v>
          </cell>
          <cell r="F353" t="str">
            <v>A01</v>
          </cell>
          <cell r="G353" t="str">
            <v>Unrealized Gain/Loss Current Period/Catch-Up/Fannie/Mega</v>
          </cell>
          <cell r="H353" t="str">
            <v>e458</v>
          </cell>
          <cell r="I353">
            <v>-79887.83</v>
          </cell>
        </row>
        <row r="354">
          <cell r="C354" t="str">
            <v>2004</v>
          </cell>
          <cell r="D354" t="str">
            <v>RR49420</v>
          </cell>
          <cell r="E354">
            <v>118301</v>
          </cell>
          <cell r="F354" t="str">
            <v>A01</v>
          </cell>
          <cell r="G354" t="str">
            <v>Unrealized Gain/Loss Current Period/Catch-Up/Other Issuers/ REMIC</v>
          </cell>
          <cell r="H354" t="str">
            <v>L458</v>
          </cell>
          <cell r="I354">
            <v>-24424.45</v>
          </cell>
        </row>
        <row r="355">
          <cell r="C355" t="str">
            <v>2004</v>
          </cell>
          <cell r="D355" t="str">
            <v>RR49420</v>
          </cell>
          <cell r="E355">
            <v>118301</v>
          </cell>
          <cell r="F355" t="str">
            <v>A01</v>
          </cell>
          <cell r="G355" t="str">
            <v>Unrealized Gain/Loss Current Period/Catch-Up/Private/ MRB Taxable</v>
          </cell>
          <cell r="H355" t="str">
            <v>O458</v>
          </cell>
          <cell r="I355">
            <v>-11021997.479999999</v>
          </cell>
        </row>
        <row r="356">
          <cell r="C356" t="str">
            <v>2004</v>
          </cell>
          <cell r="D356" t="str">
            <v>RR49420</v>
          </cell>
          <cell r="E356">
            <v>118301</v>
          </cell>
          <cell r="F356" t="str">
            <v>A01</v>
          </cell>
          <cell r="G356" t="str">
            <v>Unrealized Gain/Loss Current Period/Catch-Up/Private/ MRB Non-Taxable</v>
          </cell>
          <cell r="H356" t="str">
            <v>p458</v>
          </cell>
          <cell r="I356">
            <v>-1991340.38</v>
          </cell>
        </row>
        <row r="357">
          <cell r="C357" t="str">
            <v>2004</v>
          </cell>
          <cell r="D357" t="str">
            <v>RR49420</v>
          </cell>
          <cell r="E357">
            <v>118301</v>
          </cell>
          <cell r="F357" t="str">
            <v>A01</v>
          </cell>
          <cell r="G357" t="str">
            <v>Unrealized Gain/Loss Current Period/Catch-Up/Private/ REMIC</v>
          </cell>
          <cell r="H357" t="str">
            <v>R458</v>
          </cell>
          <cell r="I357">
            <v>-3328027.64</v>
          </cell>
        </row>
        <row r="358">
          <cell r="C358" t="str">
            <v>2004</v>
          </cell>
          <cell r="D358" t="str">
            <v>RR49420</v>
          </cell>
          <cell r="E358">
            <v>118301</v>
          </cell>
          <cell r="F358" t="str">
            <v>A07</v>
          </cell>
          <cell r="G358" t="str">
            <v>AFS/Fannie/ MBS/Gross Unrealized Loss</v>
          </cell>
          <cell r="H358" t="str">
            <v>L32</v>
          </cell>
          <cell r="I358">
            <v>-248611.99</v>
          </cell>
        </row>
        <row r="359">
          <cell r="C359" t="str">
            <v>2004</v>
          </cell>
          <cell r="D359" t="str">
            <v>RR49420</v>
          </cell>
          <cell r="E359">
            <v>118301</v>
          </cell>
          <cell r="F359" t="str">
            <v>A07</v>
          </cell>
          <cell r="G359" t="str">
            <v>AFS/Fannie/ Mega/Gross Unrealized Loss</v>
          </cell>
          <cell r="H359" t="str">
            <v>L33</v>
          </cell>
          <cell r="I359">
            <v>-79887.83</v>
          </cell>
        </row>
        <row r="360">
          <cell r="C360" t="str">
            <v>2004</v>
          </cell>
          <cell r="D360" t="str">
            <v>RR49420</v>
          </cell>
          <cell r="E360">
            <v>118301</v>
          </cell>
          <cell r="F360" t="str">
            <v>A07</v>
          </cell>
          <cell r="G360" t="str">
            <v>AFS/Fannie/ REMIC/Gross Unrealized Loss</v>
          </cell>
          <cell r="H360" t="str">
            <v>L34</v>
          </cell>
          <cell r="I360">
            <v>-18108.23</v>
          </cell>
        </row>
        <row r="361">
          <cell r="C361" t="str">
            <v>2004</v>
          </cell>
          <cell r="D361" t="str">
            <v>RR49420</v>
          </cell>
          <cell r="E361">
            <v>118301</v>
          </cell>
          <cell r="F361" t="str">
            <v>A07</v>
          </cell>
          <cell r="G361" t="str">
            <v>AFS/Other Issuers/ REMIC/Gross Unrealized Loss</v>
          </cell>
          <cell r="H361" t="str">
            <v>L49</v>
          </cell>
          <cell r="I361">
            <v>-24424.45</v>
          </cell>
        </row>
        <row r="362">
          <cell r="C362" t="str">
            <v>2004</v>
          </cell>
          <cell r="D362" t="str">
            <v>RR49420</v>
          </cell>
          <cell r="E362">
            <v>118301</v>
          </cell>
          <cell r="F362" t="str">
            <v>A07</v>
          </cell>
          <cell r="G362" t="str">
            <v>AFS/Private/ MRB Taxable/Gross Unrealized Loss</v>
          </cell>
          <cell r="H362" t="str">
            <v>L62</v>
          </cell>
          <cell r="I362">
            <v>-11021997.48</v>
          </cell>
        </row>
        <row r="363">
          <cell r="C363" t="str">
            <v>2004</v>
          </cell>
          <cell r="D363" t="str">
            <v>RR49420</v>
          </cell>
          <cell r="E363">
            <v>118301</v>
          </cell>
          <cell r="F363" t="str">
            <v>A07</v>
          </cell>
          <cell r="G363" t="str">
            <v>AFS/Private/ MRB Non-Taxable/Gross Unrealized Loss</v>
          </cell>
          <cell r="H363" t="str">
            <v>L63</v>
          </cell>
          <cell r="I363">
            <v>-1991340.38</v>
          </cell>
        </row>
        <row r="364">
          <cell r="C364" t="str">
            <v>2004</v>
          </cell>
          <cell r="D364" t="str">
            <v>RR49420</v>
          </cell>
          <cell r="E364">
            <v>118301</v>
          </cell>
          <cell r="F364" t="str">
            <v>A07</v>
          </cell>
          <cell r="G364" t="str">
            <v>AFS/Private/ REMIC/Gross Unrealized Loss</v>
          </cell>
          <cell r="H364" t="str">
            <v>L65</v>
          </cell>
          <cell r="I364">
            <v>-3328027.64</v>
          </cell>
        </row>
        <row r="365">
          <cell r="C365" t="str">
            <v>2004</v>
          </cell>
          <cell r="D365" t="str">
            <v>RR49420</v>
          </cell>
          <cell r="E365">
            <v>118301</v>
          </cell>
          <cell r="F365" t="str">
            <v>A07</v>
          </cell>
          <cell r="G365" t="str">
            <v>AFS/Fannie/ MBS/Gross Unrealized Loss/ &lt; 12 months</v>
          </cell>
          <cell r="H365" t="str">
            <v>N32</v>
          </cell>
          <cell r="I365">
            <v>-246770.67</v>
          </cell>
        </row>
        <row r="366">
          <cell r="C366" t="str">
            <v>2004</v>
          </cell>
          <cell r="D366" t="str">
            <v>RR49420</v>
          </cell>
          <cell r="E366">
            <v>118301</v>
          </cell>
          <cell r="F366" t="str">
            <v>A07</v>
          </cell>
          <cell r="G366" t="str">
            <v>AFS/Fannie/ Mega/Gross Unrealized Loss/ &lt; 12 months</v>
          </cell>
          <cell r="H366" t="str">
            <v>N33</v>
          </cell>
          <cell r="I366">
            <v>-79887.83</v>
          </cell>
        </row>
        <row r="367">
          <cell r="C367" t="str">
            <v>2004</v>
          </cell>
          <cell r="D367" t="str">
            <v>RR49420</v>
          </cell>
          <cell r="E367">
            <v>118301</v>
          </cell>
          <cell r="F367" t="str">
            <v>A07</v>
          </cell>
          <cell r="G367" t="str">
            <v>AFS/Fannie/ REMIC/Gross Unrealized Loss/ &lt; 12 months</v>
          </cell>
          <cell r="H367" t="str">
            <v>N34</v>
          </cell>
          <cell r="I367">
            <v>-18108.23</v>
          </cell>
        </row>
        <row r="368">
          <cell r="C368" t="str">
            <v>2004</v>
          </cell>
          <cell r="D368" t="str">
            <v>RR49420</v>
          </cell>
          <cell r="E368">
            <v>118301</v>
          </cell>
          <cell r="F368" t="str">
            <v>A07</v>
          </cell>
          <cell r="G368" t="str">
            <v>AFS/Other Issuers/ REMIC/Gross Unrealized Loss/ &lt; 12 months</v>
          </cell>
          <cell r="H368" t="str">
            <v>N49</v>
          </cell>
          <cell r="I368">
            <v>-24424.45</v>
          </cell>
        </row>
        <row r="369">
          <cell r="C369" t="str">
            <v>2004</v>
          </cell>
          <cell r="D369" t="str">
            <v>RR49420</v>
          </cell>
          <cell r="E369">
            <v>118301</v>
          </cell>
          <cell r="F369" t="str">
            <v>A07</v>
          </cell>
          <cell r="G369" t="str">
            <v>AFS/Private/ MRB Taxable/Gross Unrealized Loss/ &lt; 12 months</v>
          </cell>
          <cell r="H369" t="str">
            <v>N62</v>
          </cell>
          <cell r="I369">
            <v>-10839272.27</v>
          </cell>
        </row>
        <row r="370">
          <cell r="C370" t="str">
            <v>2004</v>
          </cell>
          <cell r="D370" t="str">
            <v>RR49420</v>
          </cell>
          <cell r="E370">
            <v>118301</v>
          </cell>
          <cell r="F370" t="str">
            <v>A07</v>
          </cell>
          <cell r="G370" t="str">
            <v>AFS/Private/ MRB Non-Taxable/Gross Unrealized Loss/ &lt; 12 months</v>
          </cell>
          <cell r="H370" t="str">
            <v>N63</v>
          </cell>
          <cell r="I370">
            <v>-1472357.13</v>
          </cell>
        </row>
        <row r="371">
          <cell r="C371" t="str">
            <v>2004</v>
          </cell>
          <cell r="D371" t="str">
            <v>RR49420</v>
          </cell>
          <cell r="E371">
            <v>118301</v>
          </cell>
          <cell r="F371" t="str">
            <v>A07</v>
          </cell>
          <cell r="G371" t="str">
            <v>AFS/Private/ REMIC/Gross Unrealized Loss/ &lt; 12 months</v>
          </cell>
          <cell r="H371" t="str">
            <v>N65</v>
          </cell>
          <cell r="I371">
            <v>-2831266.46</v>
          </cell>
        </row>
        <row r="372">
          <cell r="C372" t="str">
            <v>2004</v>
          </cell>
          <cell r="D372" t="str">
            <v>RR49420</v>
          </cell>
          <cell r="E372">
            <v>118301</v>
          </cell>
          <cell r="F372" t="str">
            <v>A07</v>
          </cell>
          <cell r="G372" t="str">
            <v>AFS/Fannie/ MBS/Gross Unrealized Loss/&gt;12 months</v>
          </cell>
          <cell r="H372" t="str">
            <v>O32</v>
          </cell>
          <cell r="I372">
            <v>-1841.32</v>
          </cell>
        </row>
        <row r="373">
          <cell r="C373" t="str">
            <v>2004</v>
          </cell>
          <cell r="D373" t="str">
            <v>RR49420</v>
          </cell>
          <cell r="E373">
            <v>118301</v>
          </cell>
          <cell r="F373" t="str">
            <v>A07</v>
          </cell>
          <cell r="G373" t="str">
            <v>AFS/Private/ MRB Taxable/Gross Unrealized Loss/ &gt; 12 months</v>
          </cell>
          <cell r="H373" t="str">
            <v>O62</v>
          </cell>
          <cell r="I373">
            <v>-182725.21</v>
          </cell>
        </row>
        <row r="374">
          <cell r="C374" t="str">
            <v>2004</v>
          </cell>
          <cell r="D374" t="str">
            <v>RR49420</v>
          </cell>
          <cell r="E374">
            <v>118301</v>
          </cell>
          <cell r="F374" t="str">
            <v>A07</v>
          </cell>
          <cell r="G374" t="str">
            <v>AFS/Private/ MRB Non-Taxable/Gross Unrealized Loss/ &gt; 12 months</v>
          </cell>
          <cell r="H374" t="str">
            <v>O63</v>
          </cell>
          <cell r="I374">
            <v>-518983.25</v>
          </cell>
        </row>
        <row r="375">
          <cell r="C375" t="str">
            <v>2004</v>
          </cell>
          <cell r="D375" t="str">
            <v>RR49420</v>
          </cell>
          <cell r="E375">
            <v>118301</v>
          </cell>
          <cell r="F375" t="str">
            <v>A07</v>
          </cell>
          <cell r="G375" t="str">
            <v>AFS/Private/ REMIC/Gross Unrealized Loss/ &gt; 12 months</v>
          </cell>
          <cell r="H375" t="str">
            <v>O65</v>
          </cell>
          <cell r="I375">
            <v>-496761.18</v>
          </cell>
        </row>
        <row r="376">
          <cell r="C376" t="str">
            <v>2004</v>
          </cell>
          <cell r="D376" t="str">
            <v>RR49420</v>
          </cell>
          <cell r="E376">
            <v>118301</v>
          </cell>
          <cell r="F376" t="str">
            <v>A09</v>
          </cell>
          <cell r="G376" t="str">
            <v>AFS/Gross Unrealized Loss/A/MRB</v>
          </cell>
          <cell r="H376" t="str">
            <v>L95</v>
          </cell>
          <cell r="I376">
            <v>-463594.99</v>
          </cell>
        </row>
        <row r="377">
          <cell r="C377" t="str">
            <v>2004</v>
          </cell>
          <cell r="D377" t="str">
            <v>RR49420</v>
          </cell>
          <cell r="E377">
            <v>118301</v>
          </cell>
          <cell r="F377" t="str">
            <v>A09</v>
          </cell>
          <cell r="G377" t="str">
            <v>AFS/Gross Unrealized Loss/AA/MRB</v>
          </cell>
          <cell r="H377" t="str">
            <v>L94</v>
          </cell>
          <cell r="I377">
            <v>-9438646.3000000007</v>
          </cell>
        </row>
        <row r="378">
          <cell r="C378" t="str">
            <v>2004</v>
          </cell>
          <cell r="D378" t="str">
            <v>RR49420</v>
          </cell>
          <cell r="E378">
            <v>118301</v>
          </cell>
          <cell r="F378" t="str">
            <v>A09</v>
          </cell>
          <cell r="G378" t="str">
            <v>AFS/Gross Unrealized Loss/AA/REMIC</v>
          </cell>
          <cell r="H378" t="str">
            <v>L59</v>
          </cell>
          <cell r="I378">
            <v>-163929.04999999999</v>
          </cell>
        </row>
        <row r="379">
          <cell r="C379" t="str">
            <v>2004</v>
          </cell>
          <cell r="D379" t="str">
            <v>RR49420</v>
          </cell>
          <cell r="E379">
            <v>118301</v>
          </cell>
          <cell r="F379" t="str">
            <v>A09</v>
          </cell>
          <cell r="G379" t="str">
            <v>AFS/Gross Unrealized Loss/AAA/REMIC</v>
          </cell>
          <cell r="H379" t="str">
            <v>L58</v>
          </cell>
          <cell r="I379">
            <v>-1738287.07</v>
          </cell>
        </row>
        <row r="380">
          <cell r="C380" t="str">
            <v>2004</v>
          </cell>
          <cell r="D380" t="str">
            <v>RR49420</v>
          </cell>
          <cell r="E380">
            <v>118301</v>
          </cell>
          <cell r="F380" t="str">
            <v>A09</v>
          </cell>
          <cell r="G380" t="str">
            <v>AFS/Gross Unrealized Loss/AAA/MRB</v>
          </cell>
          <cell r="H380" t="str">
            <v>L93</v>
          </cell>
          <cell r="I380">
            <v>-835562.65</v>
          </cell>
        </row>
        <row r="381">
          <cell r="C381" t="str">
            <v>2004</v>
          </cell>
          <cell r="D381" t="str">
            <v>RR49420</v>
          </cell>
          <cell r="E381">
            <v>118301</v>
          </cell>
          <cell r="F381" t="str">
            <v>A09</v>
          </cell>
          <cell r="G381" t="str">
            <v>AFS/Gross Unrealized Loss/AAA/MBS</v>
          </cell>
          <cell r="H381" t="str">
            <v>L33</v>
          </cell>
          <cell r="I381">
            <v>-248611.99</v>
          </cell>
        </row>
        <row r="382">
          <cell r="C382" t="str">
            <v>2004</v>
          </cell>
          <cell r="D382" t="str">
            <v>RR49420</v>
          </cell>
          <cell r="E382">
            <v>118301</v>
          </cell>
          <cell r="F382" t="str">
            <v>A09</v>
          </cell>
          <cell r="G382" t="str">
            <v>AFS/Gross Unrealized Loss/AAA/Mega</v>
          </cell>
          <cell r="H382" t="str">
            <v>L44</v>
          </cell>
          <cell r="I382">
            <v>-79887.83</v>
          </cell>
        </row>
        <row r="383">
          <cell r="C383" t="str">
            <v>2004</v>
          </cell>
          <cell r="D383" t="str">
            <v>RR49420</v>
          </cell>
          <cell r="E383">
            <v>118301</v>
          </cell>
          <cell r="F383" t="str">
            <v>A09</v>
          </cell>
          <cell r="G383" t="str">
            <v>AFS/Gross Unrealized Loss/B/REMIC</v>
          </cell>
          <cell r="H383" t="str">
            <v>L63</v>
          </cell>
          <cell r="I383">
            <v>-41398.89</v>
          </cell>
        </row>
        <row r="384">
          <cell r="C384" t="str">
            <v>2004</v>
          </cell>
          <cell r="D384" t="str">
            <v>RR49420</v>
          </cell>
          <cell r="E384">
            <v>118301</v>
          </cell>
          <cell r="F384" t="str">
            <v>A09</v>
          </cell>
          <cell r="G384" t="str">
            <v>AFS/Gross Unrealized Loss/CCC AND LOWER/REMIC</v>
          </cell>
          <cell r="H384" t="str">
            <v>L64</v>
          </cell>
          <cell r="I384">
            <v>-136542</v>
          </cell>
        </row>
        <row r="385">
          <cell r="C385" t="str">
            <v>2004</v>
          </cell>
          <cell r="D385" t="str">
            <v>RR49420</v>
          </cell>
          <cell r="E385">
            <v>118301</v>
          </cell>
          <cell r="F385" t="str">
            <v>A09</v>
          </cell>
          <cell r="G385" t="str">
            <v>AFS/Gross Unrealized Loss/UNRATED/REMIC</v>
          </cell>
          <cell r="H385" t="str">
            <v>L65</v>
          </cell>
          <cell r="I385">
            <v>-1290403.31</v>
          </cell>
        </row>
        <row r="386">
          <cell r="C386" t="str">
            <v>2004</v>
          </cell>
          <cell r="D386" t="str">
            <v>RR49420</v>
          </cell>
          <cell r="E386">
            <v>118301</v>
          </cell>
          <cell r="F386" t="str">
            <v>A09</v>
          </cell>
          <cell r="G386" t="str">
            <v>AFS/Gross Unrealized Loss/UNRATED/MRB</v>
          </cell>
          <cell r="H386" t="str">
            <v>L100</v>
          </cell>
          <cell r="I386">
            <v>-2275533.92</v>
          </cell>
        </row>
        <row r="387">
          <cell r="C387" t="str">
            <v>2004</v>
          </cell>
          <cell r="D387" t="str">
            <v>RR49420</v>
          </cell>
          <cell r="E387">
            <v>118301</v>
          </cell>
          <cell r="F387" t="str">
            <v>A09</v>
          </cell>
          <cell r="G387" t="str">
            <v>AFS/Gross Unrealized Loss/A/MRB/&lt; 12 months</v>
          </cell>
          <cell r="H387" t="str">
            <v>N95</v>
          </cell>
          <cell r="I387">
            <v>-389022.9</v>
          </cell>
        </row>
        <row r="388">
          <cell r="C388" t="str">
            <v>2004</v>
          </cell>
          <cell r="D388" t="str">
            <v>RR49420</v>
          </cell>
          <cell r="E388">
            <v>118301</v>
          </cell>
          <cell r="F388" t="str">
            <v>A09</v>
          </cell>
          <cell r="G388" t="str">
            <v>AFS/Gross Unrealized Loss/AA/MRB/ &lt; 12 months</v>
          </cell>
          <cell r="H388" t="str">
            <v>N94</v>
          </cell>
          <cell r="I388">
            <v>-8958831.4100000001</v>
          </cell>
        </row>
        <row r="389">
          <cell r="C389" t="str">
            <v>2004</v>
          </cell>
          <cell r="D389" t="str">
            <v>RR49420</v>
          </cell>
          <cell r="E389">
            <v>118301</v>
          </cell>
          <cell r="F389" t="str">
            <v>A09</v>
          </cell>
          <cell r="G389" t="str">
            <v>AFS/Gross Unrealized Loss/AA/REMIC/ &lt; 12 months</v>
          </cell>
          <cell r="H389" t="str">
            <v>N59</v>
          </cell>
          <cell r="I389">
            <v>-163929.04999999999</v>
          </cell>
        </row>
        <row r="390">
          <cell r="C390" t="str">
            <v>2004</v>
          </cell>
          <cell r="D390" t="str">
            <v>RR49420</v>
          </cell>
          <cell r="E390">
            <v>118301</v>
          </cell>
          <cell r="F390" t="str">
            <v>A09</v>
          </cell>
          <cell r="G390" t="str">
            <v>AFS/Gross Unrealized Loss/AAA/REMIC/ &lt; 12 months</v>
          </cell>
          <cell r="H390" t="str">
            <v>N58</v>
          </cell>
          <cell r="I390">
            <v>-1241525.8899999999</v>
          </cell>
        </row>
        <row r="391">
          <cell r="C391" t="str">
            <v>2004</v>
          </cell>
          <cell r="D391" t="str">
            <v>RR49420</v>
          </cell>
          <cell r="E391">
            <v>118301</v>
          </cell>
          <cell r="F391" t="str">
            <v>A09</v>
          </cell>
          <cell r="G391" t="str">
            <v>AFS/Gross Unrealized Loss/AAA/MRB/ &lt; 12months</v>
          </cell>
          <cell r="H391" t="str">
            <v>N93</v>
          </cell>
          <cell r="I391">
            <v>-823411</v>
          </cell>
        </row>
        <row r="392">
          <cell r="C392" t="str">
            <v>2004</v>
          </cell>
          <cell r="D392" t="str">
            <v>RR49420</v>
          </cell>
          <cell r="E392">
            <v>118301</v>
          </cell>
          <cell r="F392" t="str">
            <v>A09</v>
          </cell>
          <cell r="G392" t="str">
            <v>AFS/Gross Unrealized Loss/AAA/MBS/ &lt; 12 months</v>
          </cell>
          <cell r="H392" t="str">
            <v>N33</v>
          </cell>
          <cell r="I392">
            <v>-246770.67</v>
          </cell>
        </row>
        <row r="393">
          <cell r="C393" t="str">
            <v>2004</v>
          </cell>
          <cell r="D393" t="str">
            <v>RR49420</v>
          </cell>
          <cell r="E393">
            <v>118301</v>
          </cell>
          <cell r="F393" t="str">
            <v>A09</v>
          </cell>
          <cell r="G393" t="str">
            <v>AFS/Gross Unrealized Loss/AAA/Mega/ &lt; 12 months</v>
          </cell>
          <cell r="H393" t="str">
            <v>N44</v>
          </cell>
          <cell r="I393">
            <v>-79887.83</v>
          </cell>
        </row>
        <row r="394">
          <cell r="C394" t="str">
            <v>2004</v>
          </cell>
          <cell r="D394" t="str">
            <v>RR49420</v>
          </cell>
          <cell r="E394">
            <v>118301</v>
          </cell>
          <cell r="F394" t="str">
            <v>A09</v>
          </cell>
          <cell r="G394" t="str">
            <v>AFS/Gross Unrealized Loss/B/REMIC/ &lt; 12 months</v>
          </cell>
          <cell r="H394" t="str">
            <v>N63</v>
          </cell>
          <cell r="I394">
            <v>-41398.89</v>
          </cell>
        </row>
        <row r="395">
          <cell r="C395" t="str">
            <v>2004</v>
          </cell>
          <cell r="D395" t="str">
            <v>RR49420</v>
          </cell>
          <cell r="E395">
            <v>118301</v>
          </cell>
          <cell r="F395" t="str">
            <v>A09</v>
          </cell>
          <cell r="G395" t="str">
            <v>AFS/Gross Unrealized Loss/CCC AND LOWER/REMIC/ &lt; 12 months</v>
          </cell>
          <cell r="H395" t="str">
            <v>N64</v>
          </cell>
          <cell r="I395">
            <v>-136542</v>
          </cell>
        </row>
        <row r="396">
          <cell r="C396" t="str">
            <v>2004</v>
          </cell>
          <cell r="D396" t="str">
            <v>RR49420</v>
          </cell>
          <cell r="E396">
            <v>118301</v>
          </cell>
          <cell r="F396" t="str">
            <v>A09</v>
          </cell>
          <cell r="G396" t="str">
            <v>AFS/Gross Unrealized Loss/UNRATED/REMIC/ &lt; 12 months</v>
          </cell>
          <cell r="H396" t="str">
            <v>N65</v>
          </cell>
          <cell r="I396">
            <v>-1290403.31</v>
          </cell>
        </row>
        <row r="397">
          <cell r="C397" t="str">
            <v>2004</v>
          </cell>
          <cell r="D397" t="str">
            <v>RR49420</v>
          </cell>
          <cell r="E397">
            <v>118301</v>
          </cell>
          <cell r="F397" t="str">
            <v>A09</v>
          </cell>
          <cell r="G397" t="str">
            <v>AFS/Gross Unrealized Loss/UNRATED/MRB/ &lt; 12 months</v>
          </cell>
          <cell r="H397" t="str">
            <v>N100</v>
          </cell>
          <cell r="I397">
            <v>-2140364.09</v>
          </cell>
        </row>
        <row r="398">
          <cell r="C398" t="str">
            <v>2004</v>
          </cell>
          <cell r="D398" t="str">
            <v>RR49420</v>
          </cell>
          <cell r="E398">
            <v>118301</v>
          </cell>
          <cell r="F398" t="str">
            <v>A09</v>
          </cell>
          <cell r="G398" t="str">
            <v>AFS/Gross Unrealized Loss/A/MRB/ &gt; 12 months</v>
          </cell>
          <cell r="H398" t="str">
            <v>O95</v>
          </cell>
          <cell r="I398">
            <v>-74572.09</v>
          </cell>
        </row>
        <row r="399">
          <cell r="C399" t="str">
            <v>2004</v>
          </cell>
          <cell r="D399" t="str">
            <v>RR49420</v>
          </cell>
          <cell r="E399">
            <v>118301</v>
          </cell>
          <cell r="F399" t="str">
            <v>A09</v>
          </cell>
          <cell r="G399" t="str">
            <v>AFS/Gross Unrealized Loss/AA/MRB/ &gt; 12 months</v>
          </cell>
          <cell r="H399" t="str">
            <v>O94</v>
          </cell>
          <cell r="I399">
            <v>-479814.89</v>
          </cell>
        </row>
        <row r="400">
          <cell r="C400" t="str">
            <v>2004</v>
          </cell>
          <cell r="D400" t="str">
            <v>RR49420</v>
          </cell>
          <cell r="E400">
            <v>118301</v>
          </cell>
          <cell r="F400" t="str">
            <v>A09</v>
          </cell>
          <cell r="G400" t="str">
            <v>AFS/Gross Unrealized Loss/AA/REMIC/ &gt; 12 months</v>
          </cell>
          <cell r="H400" t="str">
            <v>O59</v>
          </cell>
          <cell r="I400">
            <v>0</v>
          </cell>
        </row>
        <row r="401">
          <cell r="C401" t="str">
            <v>2004</v>
          </cell>
          <cell r="D401" t="str">
            <v>RR49420</v>
          </cell>
          <cell r="E401">
            <v>118301</v>
          </cell>
          <cell r="F401" t="str">
            <v>A09</v>
          </cell>
          <cell r="G401" t="str">
            <v>AFS/Gross Unrealized Loss/AAA/REMIC/ &gt; 12 months</v>
          </cell>
          <cell r="H401" t="str">
            <v>O58</v>
          </cell>
          <cell r="I401">
            <v>-496761.18</v>
          </cell>
        </row>
        <row r="402">
          <cell r="C402" t="str">
            <v>2004</v>
          </cell>
          <cell r="D402" t="str">
            <v>RR49420</v>
          </cell>
          <cell r="E402">
            <v>118301</v>
          </cell>
          <cell r="F402" t="str">
            <v>A09</v>
          </cell>
          <cell r="G402" t="str">
            <v>AFS/Gross Unrealized Loss/AAA/MRB/ &gt; 12 months</v>
          </cell>
          <cell r="H402" t="str">
            <v>O93</v>
          </cell>
          <cell r="I402">
            <v>-12151.65</v>
          </cell>
        </row>
        <row r="403">
          <cell r="C403" t="str">
            <v>2004</v>
          </cell>
          <cell r="D403" t="str">
            <v>RR49420</v>
          </cell>
          <cell r="E403">
            <v>118301</v>
          </cell>
          <cell r="F403" t="str">
            <v>A09</v>
          </cell>
          <cell r="G403" t="str">
            <v>AFS/Gross Unrealized Loss/AAA/MBS/ &gt; 12 months</v>
          </cell>
          <cell r="H403" t="str">
            <v>O33</v>
          </cell>
          <cell r="I403">
            <v>-1841.32</v>
          </cell>
        </row>
        <row r="404">
          <cell r="C404" t="str">
            <v>2004</v>
          </cell>
          <cell r="D404" t="str">
            <v>RR49420</v>
          </cell>
          <cell r="E404">
            <v>118301</v>
          </cell>
          <cell r="F404" t="str">
            <v>A09</v>
          </cell>
          <cell r="G404" t="str">
            <v>AFS/Gross Unrealized Loss/AAA/Mega/ &lt; 12 months</v>
          </cell>
          <cell r="H404" t="str">
            <v>O44</v>
          </cell>
          <cell r="I404">
            <v>0</v>
          </cell>
        </row>
        <row r="405">
          <cell r="C405" t="str">
            <v>2004</v>
          </cell>
          <cell r="D405" t="str">
            <v>RR49420</v>
          </cell>
          <cell r="E405">
            <v>118301</v>
          </cell>
          <cell r="F405" t="str">
            <v>A09</v>
          </cell>
          <cell r="G405" t="str">
            <v>AFS/Gross Unrealized Loss/B/REMIC/ &gt; 12 months</v>
          </cell>
          <cell r="H405" t="str">
            <v>O63</v>
          </cell>
          <cell r="I405">
            <v>0</v>
          </cell>
        </row>
        <row r="406">
          <cell r="C406" t="str">
            <v>2004</v>
          </cell>
          <cell r="D406" t="str">
            <v>RR49420</v>
          </cell>
          <cell r="E406">
            <v>118301</v>
          </cell>
          <cell r="F406" t="str">
            <v>A09</v>
          </cell>
          <cell r="G406" t="str">
            <v>AFS/Gross Unrealized Loss/CCC AND LOWER/REMIC/ &gt; 12 months</v>
          </cell>
          <cell r="H406" t="str">
            <v>O64</v>
          </cell>
          <cell r="I406">
            <v>0</v>
          </cell>
        </row>
        <row r="407">
          <cell r="C407" t="str">
            <v>2004</v>
          </cell>
          <cell r="D407" t="str">
            <v>RR49420</v>
          </cell>
          <cell r="E407">
            <v>118301</v>
          </cell>
          <cell r="F407" t="str">
            <v>A09</v>
          </cell>
          <cell r="G407" t="str">
            <v>AFS/Gross Unrealized Loss/UNRATED/REMIC/ &gt;12 months</v>
          </cell>
          <cell r="H407" t="str">
            <v>O65</v>
          </cell>
          <cell r="I407">
            <v>0</v>
          </cell>
        </row>
        <row r="408">
          <cell r="C408" t="str">
            <v>2004</v>
          </cell>
          <cell r="D408" t="str">
            <v>RR49420</v>
          </cell>
          <cell r="E408">
            <v>118301</v>
          </cell>
          <cell r="F408" t="str">
            <v>A09</v>
          </cell>
          <cell r="G408" t="str">
            <v>AFS/Gross Unrealized Loss/UNRATED/MRB/ &gt; 12 months</v>
          </cell>
          <cell r="H408" t="str">
            <v>O100</v>
          </cell>
          <cell r="I408">
            <v>-135169.82999999999</v>
          </cell>
        </row>
        <row r="409">
          <cell r="C409" t="str">
            <v>2004</v>
          </cell>
          <cell r="D409" t="str">
            <v>RR49420</v>
          </cell>
          <cell r="E409">
            <v>118301</v>
          </cell>
          <cell r="F409" t="str">
            <v>A13 - AFS</v>
          </cell>
          <cell r="G409" t="str">
            <v>Fannie Mae/Fair Value/1 -5 Years/MBS</v>
          </cell>
          <cell r="H409" t="str">
            <v>K32</v>
          </cell>
          <cell r="I409">
            <v>-83176.66</v>
          </cell>
        </row>
        <row r="410">
          <cell r="C410" t="str">
            <v>2004</v>
          </cell>
          <cell r="D410" t="str">
            <v>RR49420</v>
          </cell>
          <cell r="E410">
            <v>118301</v>
          </cell>
          <cell r="F410" t="str">
            <v>A13 - AFS</v>
          </cell>
          <cell r="G410" t="str">
            <v>Fannie Mae/Fair Value/5 - 10 Years/MBS</v>
          </cell>
          <cell r="H410" t="str">
            <v>N32</v>
          </cell>
          <cell r="I410">
            <v>-12571.9</v>
          </cell>
        </row>
        <row r="411">
          <cell r="C411" t="str">
            <v>2004</v>
          </cell>
          <cell r="D411" t="str">
            <v>RR49420</v>
          </cell>
          <cell r="E411">
            <v>118301</v>
          </cell>
          <cell r="F411" t="str">
            <v>A13 - AFS</v>
          </cell>
          <cell r="G411" t="str">
            <v>Fannie Mae/Fair Value/Greater than 10 Years/MBS</v>
          </cell>
          <cell r="H411" t="str">
            <v>Q32</v>
          </cell>
          <cell r="I411">
            <v>-152863.43</v>
          </cell>
        </row>
        <row r="412">
          <cell r="C412" t="str">
            <v>2004</v>
          </cell>
          <cell r="D412" t="str">
            <v>RR49420</v>
          </cell>
          <cell r="E412">
            <v>118301</v>
          </cell>
          <cell r="F412" t="str">
            <v>A13 - AFS</v>
          </cell>
          <cell r="G412" t="str">
            <v>Fannie Mae/Fair Value/1-5 Years/Mega</v>
          </cell>
          <cell r="H412" t="str">
            <v>K33</v>
          </cell>
          <cell r="I412">
            <v>-50.09</v>
          </cell>
        </row>
        <row r="413">
          <cell r="C413" t="str">
            <v>2004</v>
          </cell>
          <cell r="D413" t="str">
            <v>RR49420</v>
          </cell>
          <cell r="E413">
            <v>118301</v>
          </cell>
          <cell r="F413" t="str">
            <v>A13 - AFS</v>
          </cell>
          <cell r="G413" t="str">
            <v>Fannie Mae/Fair Value/Greater than 10 Years/Mega</v>
          </cell>
          <cell r="H413" t="str">
            <v>Q33</v>
          </cell>
          <cell r="I413">
            <v>-79837.740000000005</v>
          </cell>
        </row>
        <row r="414">
          <cell r="C414" t="str">
            <v>2004</v>
          </cell>
          <cell r="D414" t="str">
            <v>RR49420</v>
          </cell>
          <cell r="E414">
            <v>118301</v>
          </cell>
          <cell r="F414" t="str">
            <v>A13 - AFS</v>
          </cell>
          <cell r="G414" t="str">
            <v>Fannie Mae/Fair Value/Greater than 10 Years/REMIC</v>
          </cell>
          <cell r="H414" t="str">
            <v>Q34</v>
          </cell>
          <cell r="I414">
            <v>-18108.23</v>
          </cell>
        </row>
        <row r="415">
          <cell r="C415" t="str">
            <v>2004</v>
          </cell>
          <cell r="D415" t="str">
            <v>RR49420</v>
          </cell>
          <cell r="E415">
            <v>118301</v>
          </cell>
          <cell r="F415" t="str">
            <v>A13 - AFS</v>
          </cell>
          <cell r="G415" t="str">
            <v>Other/Fair Value/Greater than 10 Years/REMIC</v>
          </cell>
          <cell r="H415" t="str">
            <v>Q42</v>
          </cell>
          <cell r="I415">
            <v>-24424.45</v>
          </cell>
        </row>
        <row r="416">
          <cell r="C416" t="str">
            <v>2004</v>
          </cell>
          <cell r="D416" t="str">
            <v>RR49420</v>
          </cell>
          <cell r="E416">
            <v>118301</v>
          </cell>
          <cell r="F416" t="str">
            <v>A13 - AFS</v>
          </cell>
          <cell r="G416" t="str">
            <v>Private/Fair Value/Less Than 1 Years/MRB Non-taxable</v>
          </cell>
          <cell r="H416" t="str">
            <v>H49</v>
          </cell>
          <cell r="I416">
            <v>-2495.5500000000002</v>
          </cell>
        </row>
        <row r="417">
          <cell r="C417" t="str">
            <v>2004</v>
          </cell>
          <cell r="D417" t="str">
            <v>RR49420</v>
          </cell>
          <cell r="E417">
            <v>118301</v>
          </cell>
          <cell r="F417" t="str">
            <v>A13 - AFS</v>
          </cell>
          <cell r="G417" t="str">
            <v>Private/Fair Value/1 - 5 Years Years/MRB Non-taxable</v>
          </cell>
          <cell r="H417" t="str">
            <v>K49</v>
          </cell>
          <cell r="I417">
            <v>-27625.08</v>
          </cell>
        </row>
        <row r="418">
          <cell r="C418" t="str">
            <v>2004</v>
          </cell>
          <cell r="D418" t="str">
            <v>RR49420</v>
          </cell>
          <cell r="E418">
            <v>118301</v>
          </cell>
          <cell r="F418" t="str">
            <v>A13 - AFS</v>
          </cell>
          <cell r="G418" t="str">
            <v>Private/Fair Value/5 - 10 Years Years/MRB Non-taxable</v>
          </cell>
          <cell r="H418" t="str">
            <v>N49</v>
          </cell>
          <cell r="I418">
            <v>-415433.46</v>
          </cell>
        </row>
        <row r="419">
          <cell r="C419" t="str">
            <v>2004</v>
          </cell>
          <cell r="D419" t="str">
            <v>RR49420</v>
          </cell>
          <cell r="E419">
            <v>118301</v>
          </cell>
          <cell r="F419" t="str">
            <v>A13 - AFS</v>
          </cell>
          <cell r="G419" t="str">
            <v>Private/Fair Value/Greater than 10 Years/MRB Non-taxable</v>
          </cell>
          <cell r="H419" t="str">
            <v>Q49</v>
          </cell>
          <cell r="I419">
            <v>-1545786.29</v>
          </cell>
        </row>
        <row r="420">
          <cell r="C420" t="str">
            <v>2004</v>
          </cell>
          <cell r="D420" t="str">
            <v>RR49420</v>
          </cell>
          <cell r="E420">
            <v>118301</v>
          </cell>
          <cell r="F420" t="str">
            <v>A13 - AFS</v>
          </cell>
          <cell r="G420" t="str">
            <v>Private/Fair Value/Less Than 1 Years/MRB Taxable</v>
          </cell>
          <cell r="H420" t="str">
            <v>H48</v>
          </cell>
          <cell r="I420">
            <v>-31000</v>
          </cell>
        </row>
        <row r="421">
          <cell r="C421" t="str">
            <v>2004</v>
          </cell>
          <cell r="D421" t="str">
            <v>RR49420</v>
          </cell>
          <cell r="E421">
            <v>118301</v>
          </cell>
          <cell r="F421" t="str">
            <v>A13 - AFS</v>
          </cell>
          <cell r="G421" t="str">
            <v>Private/Fair Value/1 - 5 Years Years/MRB Taxable</v>
          </cell>
          <cell r="H421" t="str">
            <v>K48</v>
          </cell>
          <cell r="I421">
            <v>-91130.04</v>
          </cell>
        </row>
        <row r="422">
          <cell r="C422" t="str">
            <v>2004</v>
          </cell>
          <cell r="D422" t="str">
            <v>RR49420</v>
          </cell>
          <cell r="E422">
            <v>118301</v>
          </cell>
          <cell r="F422" t="str">
            <v>A13 - AFS</v>
          </cell>
          <cell r="G422" t="str">
            <v>Private/Fair Value/5 - 10 Years Years/MRB Taxable</v>
          </cell>
          <cell r="H422" t="str">
            <v>N48</v>
          </cell>
          <cell r="I422">
            <v>-318126.94</v>
          </cell>
        </row>
        <row r="423">
          <cell r="C423" t="str">
            <v>2004</v>
          </cell>
          <cell r="D423" t="str">
            <v>RR49420</v>
          </cell>
          <cell r="E423">
            <v>118301</v>
          </cell>
          <cell r="F423" t="str">
            <v>A13 - AFS</v>
          </cell>
          <cell r="G423" t="str">
            <v>Private/Fair Value/Greater than 10 Years/MRB Taxable</v>
          </cell>
          <cell r="H423" t="str">
            <v>Q48</v>
          </cell>
          <cell r="I423">
            <v>-10581740.5</v>
          </cell>
        </row>
        <row r="424">
          <cell r="C424" t="str">
            <v>2004</v>
          </cell>
          <cell r="D424" t="str">
            <v>RR49420</v>
          </cell>
          <cell r="E424">
            <v>118301</v>
          </cell>
          <cell r="F424" t="str">
            <v>A13 - AFS</v>
          </cell>
          <cell r="G424" t="str">
            <v>Private/Fair Value/Greater than 10 Years/REMIC</v>
          </cell>
          <cell r="H424" t="str">
            <v>Q51</v>
          </cell>
          <cell r="I424">
            <v>-3328027.64</v>
          </cell>
        </row>
        <row r="425">
          <cell r="C425" t="str">
            <v>2004</v>
          </cell>
          <cell r="D425" t="str">
            <v>RR49420</v>
          </cell>
          <cell r="E425">
            <v>118301</v>
          </cell>
          <cell r="F425" t="str">
            <v>A20</v>
          </cell>
          <cell r="G425" t="str">
            <v>Fair Value/AFS/Total Mortgage Related Sec</v>
          </cell>
          <cell r="H425" t="str">
            <v>L42</v>
          </cell>
          <cell r="I425">
            <v>-3699060.14</v>
          </cell>
        </row>
        <row r="426">
          <cell r="C426" t="str">
            <v>2004</v>
          </cell>
          <cell r="D426" t="str">
            <v>RR49420</v>
          </cell>
          <cell r="E426">
            <v>118301</v>
          </cell>
          <cell r="F426" t="str">
            <v>A20</v>
          </cell>
          <cell r="G426" t="str">
            <v>Fair Value/AFS/Less MRB</v>
          </cell>
          <cell r="H426" t="str">
            <v>L45</v>
          </cell>
          <cell r="I426">
            <v>-13013337.859999998</v>
          </cell>
        </row>
        <row r="427">
          <cell r="C427" t="str">
            <v>2004</v>
          </cell>
          <cell r="D427" t="str">
            <v>RR49421</v>
          </cell>
          <cell r="E427">
            <v>111010</v>
          </cell>
          <cell r="F427" t="str">
            <v>11.01</v>
          </cell>
          <cell r="G427" t="str">
            <v>Consolidation Accounting Report/MBS/Loans(HFS)/Operational Ending Balance/Unpain Prin Bal</v>
          </cell>
          <cell r="H427" t="str">
            <v>P33</v>
          </cell>
          <cell r="I427">
            <v>1458290.5</v>
          </cell>
        </row>
        <row r="428">
          <cell r="C428" t="str">
            <v>2004</v>
          </cell>
          <cell r="D428" t="str">
            <v>RR49421</v>
          </cell>
          <cell r="E428">
            <v>111010</v>
          </cell>
          <cell r="F428" t="str">
            <v>11.06 - HFS</v>
          </cell>
          <cell r="G428" t="str">
            <v>Securities Consolidated to Loan Level/Conventional/Fixed Income Long/Unpaid Principal Balance</v>
          </cell>
          <cell r="H428" t="str">
            <v>G33</v>
          </cell>
          <cell r="I428">
            <v>1458290.5</v>
          </cell>
        </row>
        <row r="429">
          <cell r="C429" t="str">
            <v>2004</v>
          </cell>
          <cell r="D429" t="str">
            <v>RR49421</v>
          </cell>
          <cell r="E429">
            <v>111010</v>
          </cell>
          <cell r="F429" t="str">
            <v>A20</v>
          </cell>
          <cell r="G429" t="str">
            <v>Repurchase Agreement Eligibility &amp; Pledged/HFS/UPB/Total Mortgage Related Sec/ Sec Consol to Loans</v>
          </cell>
          <cell r="H429" t="str">
            <v>O34</v>
          </cell>
          <cell r="I429">
            <v>1458290.5</v>
          </cell>
        </row>
        <row r="430">
          <cell r="C430" t="str">
            <v>2004</v>
          </cell>
          <cell r="D430" t="str">
            <v>RR49421</v>
          </cell>
          <cell r="E430">
            <v>111401</v>
          </cell>
          <cell r="F430" t="str">
            <v>A01</v>
          </cell>
          <cell r="G430" t="str">
            <v>Portfolio Walkforward Report/UPB/Fannie Mae/MBS/UPB Adjustment</v>
          </cell>
          <cell r="H430" t="str">
            <v>D23</v>
          </cell>
          <cell r="I430">
            <v>-1458290.5</v>
          </cell>
        </row>
        <row r="431">
          <cell r="C431" t="str">
            <v>2004</v>
          </cell>
          <cell r="D431" t="str">
            <v>RR49421</v>
          </cell>
          <cell r="E431">
            <v>111401</v>
          </cell>
          <cell r="F431" t="str">
            <v>A07</v>
          </cell>
          <cell r="G431" t="str">
            <v>FAS 115 Mark-to-Market Summary/Current UPB/AFS/Fannie Mae/MBS</v>
          </cell>
          <cell r="H431" t="str">
            <v>G32</v>
          </cell>
          <cell r="I431">
            <v>-1458290.5</v>
          </cell>
        </row>
        <row r="432">
          <cell r="C432" t="str">
            <v>2004</v>
          </cell>
          <cell r="D432" t="str">
            <v>RR49421</v>
          </cell>
          <cell r="E432">
            <v>111401</v>
          </cell>
          <cell r="F432" t="str">
            <v>A09</v>
          </cell>
          <cell r="G432" t="str">
            <v>FAS 115 Mark-to-Market AFS - HFT by Rating/Current UPB/AFS/Single Class/MBS/AAA</v>
          </cell>
          <cell r="H432" t="str">
            <v>G33</v>
          </cell>
          <cell r="I432">
            <v>-1458290.5</v>
          </cell>
        </row>
        <row r="433">
          <cell r="C433" t="str">
            <v>2004</v>
          </cell>
          <cell r="D433" t="str">
            <v>RR49421</v>
          </cell>
          <cell r="E433">
            <v>111401</v>
          </cell>
          <cell r="F433" t="str">
            <v>A13 - AFS</v>
          </cell>
          <cell r="G433" t="str">
            <v>Security Maturity Term Report by Issuer /Remaining Maturity Term&gt;10/UPB/Fannie Mae/MBS</v>
          </cell>
          <cell r="H433" t="str">
            <v>O32</v>
          </cell>
          <cell r="I433">
            <v>-1458290.5</v>
          </cell>
        </row>
        <row r="434">
          <cell r="C434" t="str">
            <v>2004</v>
          </cell>
          <cell r="D434" t="str">
            <v>RR49421</v>
          </cell>
          <cell r="E434">
            <v>111401</v>
          </cell>
          <cell r="F434" t="str">
            <v>A18</v>
          </cell>
          <cell r="G434" t="str">
            <v>Interest Yield Maturity Term/Remaining Mat Term&gt;10 yrs/Amortized Cost/MBS</v>
          </cell>
          <cell r="H434" t="str">
            <v>O31</v>
          </cell>
          <cell r="I434">
            <v>-1458290.5</v>
          </cell>
        </row>
        <row r="435">
          <cell r="C435" t="str">
            <v>2004</v>
          </cell>
          <cell r="D435" t="str">
            <v>RR49421</v>
          </cell>
          <cell r="E435">
            <v>111401</v>
          </cell>
          <cell r="F435" t="str">
            <v>A20</v>
          </cell>
          <cell r="G435" t="str">
            <v>Repurchase Agreement Eligibility &amp; Pledged/UPB/Total MRS Securities/AFS</v>
          </cell>
          <cell r="H435" t="str">
            <v>L33</v>
          </cell>
          <cell r="I435">
            <v>-1458290.5</v>
          </cell>
        </row>
        <row r="436">
          <cell r="C436" t="str">
            <v>2004</v>
          </cell>
          <cell r="D436" t="str">
            <v>RR49421</v>
          </cell>
          <cell r="E436">
            <v>111401</v>
          </cell>
          <cell r="F436" t="str">
            <v>A21</v>
          </cell>
          <cell r="G436" t="str">
            <v>Composition of Mortgage Credit Book of Business/Singlr Family/Conventional/Fannie Mae Securities</v>
          </cell>
          <cell r="H436" t="str">
            <v>F31</v>
          </cell>
          <cell r="I436">
            <v>-1458290.5</v>
          </cell>
        </row>
        <row r="437">
          <cell r="C437" t="str">
            <v>2004</v>
          </cell>
          <cell r="D437" t="str">
            <v>RR49421</v>
          </cell>
          <cell r="E437">
            <v>126635</v>
          </cell>
          <cell r="F437" t="str">
            <v>11.01</v>
          </cell>
          <cell r="G437" t="str">
            <v>Consolidation Accounting Report/MBS/Loans HFS/Fair Value Basis Adjustment</v>
          </cell>
          <cell r="H437" t="str">
            <v>P34</v>
          </cell>
          <cell r="I437">
            <v>-11384.52</v>
          </cell>
        </row>
        <row r="438">
          <cell r="C438" t="str">
            <v>2004</v>
          </cell>
          <cell r="D438" t="str">
            <v>RR49421</v>
          </cell>
          <cell r="E438">
            <v>126635</v>
          </cell>
          <cell r="F438" t="str">
            <v>11.06 - HFS</v>
          </cell>
          <cell r="G438" t="str">
            <v>Securities Consolidated to Loan Level/Conventional/Fixed Income Iterm/Orig Cost Basis Adjustments</v>
          </cell>
          <cell r="H438" t="str">
            <v>H34</v>
          </cell>
          <cell r="I438">
            <v>-11384.52</v>
          </cell>
        </row>
        <row r="439">
          <cell r="C439" t="str">
            <v>2004</v>
          </cell>
          <cell r="D439" t="str">
            <v>RR49421</v>
          </cell>
          <cell r="E439">
            <v>138491</v>
          </cell>
          <cell r="F439" t="str">
            <v>A01</v>
          </cell>
          <cell r="G439" t="str">
            <v>Portfolio Walkforward Report/UPB/Fannie Mae/MBS/Consolidation Relief</v>
          </cell>
          <cell r="H439" t="str">
            <v>D443</v>
          </cell>
          <cell r="I439">
            <v>11384.52</v>
          </cell>
        </row>
        <row r="440">
          <cell r="C440" t="str">
            <v>2004</v>
          </cell>
          <cell r="D440" t="str">
            <v>RR49421</v>
          </cell>
          <cell r="E440">
            <v>138491</v>
          </cell>
          <cell r="F440" t="str">
            <v>A07</v>
          </cell>
          <cell r="G440" t="str">
            <v>FAS 115 Mark-to-Market Summary/Total Unam Balance/AFS/Fannie Mae/MBS</v>
          </cell>
          <cell r="H440" t="str">
            <v>H32</v>
          </cell>
          <cell r="I440">
            <v>11384.52</v>
          </cell>
        </row>
        <row r="441">
          <cell r="C441" t="str">
            <v>2004</v>
          </cell>
          <cell r="D441" t="str">
            <v>RR49421</v>
          </cell>
          <cell r="E441">
            <v>138491</v>
          </cell>
          <cell r="F441" t="str">
            <v>A09</v>
          </cell>
          <cell r="G441" t="str">
            <v>FAS 115 Mark-to-Market AFS - HFT by Rating/Total Unam Balance/AFS/Single Class/MBS/AAA</v>
          </cell>
          <cell r="H441" t="str">
            <v>H33</v>
          </cell>
          <cell r="I441">
            <v>11384.52</v>
          </cell>
        </row>
        <row r="442">
          <cell r="C442" t="str">
            <v>2004</v>
          </cell>
          <cell r="D442" t="str">
            <v>RR49421</v>
          </cell>
          <cell r="E442">
            <v>138491</v>
          </cell>
          <cell r="F442" t="str">
            <v>A13 - AFS</v>
          </cell>
          <cell r="G442" t="str">
            <v>Remaining Maturity Term&gt;10/Amort Cost/Fannie Mae/MBS</v>
          </cell>
          <cell r="H442" t="str">
            <v>P32</v>
          </cell>
          <cell r="I442">
            <v>11384.52</v>
          </cell>
        </row>
        <row r="443">
          <cell r="C443" t="str">
            <v>2004</v>
          </cell>
          <cell r="D443" t="str">
            <v>RR49421</v>
          </cell>
          <cell r="E443">
            <v>138491</v>
          </cell>
          <cell r="F443" t="str">
            <v>A18</v>
          </cell>
          <cell r="G443" t="str">
            <v>Interest Yield Maturity Term/Remaining Mat Term&gt;10 yrs/Amortized Cost/MBS</v>
          </cell>
          <cell r="H443" t="str">
            <v>O31</v>
          </cell>
          <cell r="I443">
            <v>11384.52</v>
          </cell>
        </row>
        <row r="444">
          <cell r="C444" t="str">
            <v>2004</v>
          </cell>
          <cell r="D444" t="str">
            <v>RR49421</v>
          </cell>
          <cell r="E444">
            <v>138491</v>
          </cell>
          <cell r="F444" t="str">
            <v>A20</v>
          </cell>
          <cell r="G444" t="str">
            <v>Repurchase Agreement Eligibility &amp; Pledged/FV/Total MRS Securities/AFS/Fair Value</v>
          </cell>
          <cell r="H444" t="str">
            <v>L42</v>
          </cell>
          <cell r="I444">
            <v>11384.52</v>
          </cell>
        </row>
        <row r="445">
          <cell r="C445" t="str">
            <v>2004</v>
          </cell>
          <cell r="D445" t="str">
            <v>RR49422</v>
          </cell>
          <cell r="E445">
            <v>116020</v>
          </cell>
          <cell r="F445" t="str">
            <v>11.01</v>
          </cell>
          <cell r="G445" t="str">
            <v>UPB/HFI/MEGA</v>
          </cell>
          <cell r="H445" t="str">
            <v>R33</v>
          </cell>
          <cell r="I445">
            <v>23566289.02</v>
          </cell>
        </row>
        <row r="446">
          <cell r="C446" t="str">
            <v>2004</v>
          </cell>
          <cell r="D446" t="str">
            <v>RR49422</v>
          </cell>
          <cell r="E446">
            <v>116020</v>
          </cell>
          <cell r="F446" t="str">
            <v>11.06 - HFI</v>
          </cell>
          <cell r="G446" t="str">
            <v>Coventional/Fixed Income Interim/UPB</v>
          </cell>
          <cell r="H446" t="str">
            <v>Q33</v>
          </cell>
          <cell r="I446">
            <v>23566289.02</v>
          </cell>
        </row>
        <row r="447">
          <cell r="C447" t="str">
            <v>2004</v>
          </cell>
          <cell r="D447" t="str">
            <v>RR49422</v>
          </cell>
          <cell r="E447">
            <v>116020</v>
          </cell>
          <cell r="F447" t="str">
            <v>A20</v>
          </cell>
          <cell r="G447" t="str">
            <v>UPB/Total Related Sec/Total Mortgage Related Sec.</v>
          </cell>
          <cell r="H447" t="str">
            <v>M33</v>
          </cell>
          <cell r="I447">
            <v>23566289.02</v>
          </cell>
        </row>
        <row r="448">
          <cell r="C448" t="str">
            <v>2004</v>
          </cell>
          <cell r="D448" t="str">
            <v>RR49422</v>
          </cell>
          <cell r="E448">
            <v>111601</v>
          </cell>
          <cell r="F448" t="str">
            <v>A01</v>
          </cell>
          <cell r="G448" t="str">
            <v>UPB/MBS/Sales</v>
          </cell>
          <cell r="H448" t="str">
            <v>D12</v>
          </cell>
          <cell r="I448">
            <v>-23566289.02</v>
          </cell>
        </row>
        <row r="449">
          <cell r="C449" t="str">
            <v>2004</v>
          </cell>
          <cell r="D449" t="str">
            <v>RR49422</v>
          </cell>
          <cell r="E449">
            <v>111601</v>
          </cell>
          <cell r="F449" t="str">
            <v>A07</v>
          </cell>
          <cell r="G449" t="str">
            <v>UPB/Fannie/MBS</v>
          </cell>
          <cell r="H449" t="str">
            <v>G32</v>
          </cell>
          <cell r="I449">
            <v>-23566289.02</v>
          </cell>
        </row>
        <row r="450">
          <cell r="C450" t="str">
            <v>2004</v>
          </cell>
          <cell r="D450" t="str">
            <v>RR49422</v>
          </cell>
          <cell r="E450">
            <v>111601</v>
          </cell>
          <cell r="F450" t="str">
            <v>A09</v>
          </cell>
          <cell r="G450" t="str">
            <v>Single Class/MBS/AAA/Current UPB/AFS</v>
          </cell>
          <cell r="H450" t="str">
            <v>G33</v>
          </cell>
          <cell r="I450">
            <v>-23566289.02</v>
          </cell>
        </row>
        <row r="451">
          <cell r="C451" t="str">
            <v>2004</v>
          </cell>
          <cell r="D451" t="str">
            <v>RR49422</v>
          </cell>
          <cell r="E451">
            <v>111601</v>
          </cell>
          <cell r="F451" t="str">
            <v>A13 - HFT</v>
          </cell>
          <cell r="G451" t="str">
            <v>UPB/Between 5 and 10 Years/MBS/AFS</v>
          </cell>
          <cell r="H451" t="str">
            <v>L32</v>
          </cell>
          <cell r="I451">
            <v>-23566289.02</v>
          </cell>
        </row>
        <row r="452">
          <cell r="C452" t="str">
            <v>2004</v>
          </cell>
          <cell r="D452" t="str">
            <v>RR49422</v>
          </cell>
          <cell r="E452">
            <v>111601</v>
          </cell>
          <cell r="F452" t="str">
            <v>A18</v>
          </cell>
          <cell r="G452" t="str">
            <v>Amortized Cost/Between 5 and 10 Years/MBS</v>
          </cell>
          <cell r="H452" t="str">
            <v>L31</v>
          </cell>
          <cell r="I452">
            <v>-23566289.02</v>
          </cell>
        </row>
        <row r="453">
          <cell r="C453" t="str">
            <v>2004</v>
          </cell>
          <cell r="D453" t="str">
            <v>RR49422</v>
          </cell>
          <cell r="E453">
            <v>111601</v>
          </cell>
          <cell r="F453" t="str">
            <v>A20</v>
          </cell>
          <cell r="G453" t="str">
            <v>UPB/HFT/Total Mortgage Related Sec.</v>
          </cell>
          <cell r="H453" t="str">
            <v>M33</v>
          </cell>
          <cell r="I453">
            <v>-23566289.02</v>
          </cell>
        </row>
        <row r="454">
          <cell r="C454" t="str">
            <v>2004</v>
          </cell>
          <cell r="D454" t="str">
            <v>RR49422</v>
          </cell>
          <cell r="E454">
            <v>111601</v>
          </cell>
          <cell r="F454" t="str">
            <v>A21</v>
          </cell>
          <cell r="G454" t="str">
            <v>Fannie Mae/ Conventional/ Single Family</v>
          </cell>
          <cell r="H454" t="str">
            <v>F31</v>
          </cell>
          <cell r="I454">
            <v>-23566289.02</v>
          </cell>
        </row>
        <row r="455">
          <cell r="C455" t="str">
            <v>2004</v>
          </cell>
          <cell r="D455" t="str">
            <v>RR49422</v>
          </cell>
          <cell r="E455">
            <v>121620</v>
          </cell>
          <cell r="F455" t="str">
            <v>11.01</v>
          </cell>
          <cell r="G455" t="str">
            <v>Fair Value Basis Adjustment/HFI/MEGA</v>
          </cell>
          <cell r="H455" t="str">
            <v>R34</v>
          </cell>
          <cell r="I455">
            <v>-211124.01</v>
          </cell>
        </row>
        <row r="456">
          <cell r="C456" t="str">
            <v>2004</v>
          </cell>
          <cell r="D456" t="str">
            <v>RR49422</v>
          </cell>
          <cell r="E456">
            <v>121620</v>
          </cell>
          <cell r="F456" t="str">
            <v>11.06 - HFI</v>
          </cell>
          <cell r="G456" t="str">
            <v>Coventional/Fixed Income Interim/Original CBA</v>
          </cell>
          <cell r="H456" t="str">
            <v>Q34</v>
          </cell>
          <cell r="I456">
            <v>-211124.01</v>
          </cell>
        </row>
        <row r="457">
          <cell r="C457" t="str">
            <v>2004</v>
          </cell>
          <cell r="D457" t="str">
            <v>RR49422</v>
          </cell>
          <cell r="E457">
            <v>138691</v>
          </cell>
          <cell r="F457" t="str">
            <v>A01</v>
          </cell>
          <cell r="G457" t="str">
            <v>Consolidation/Deconsolidation / Catch-Up / MBS / Fannie Mae</v>
          </cell>
          <cell r="H457" t="str">
            <v>D414</v>
          </cell>
          <cell r="I457">
            <v>58139.54</v>
          </cell>
        </row>
        <row r="458">
          <cell r="C458" t="str">
            <v>2004</v>
          </cell>
          <cell r="D458" t="str">
            <v>RR49422</v>
          </cell>
          <cell r="E458">
            <v>138691</v>
          </cell>
          <cell r="F458" t="str">
            <v>A07</v>
          </cell>
          <cell r="G458" t="str">
            <v>Fannie Mae / HFT / Total Unam Balance / MBS</v>
          </cell>
          <cell r="H458" t="str">
            <v>H74</v>
          </cell>
          <cell r="I458">
            <v>58139.54</v>
          </cell>
        </row>
        <row r="459">
          <cell r="C459" t="str">
            <v>2004</v>
          </cell>
          <cell r="D459" t="str">
            <v>RR49422</v>
          </cell>
          <cell r="E459">
            <v>138691</v>
          </cell>
          <cell r="F459" t="str">
            <v>A09</v>
          </cell>
          <cell r="G459" t="str">
            <v>Total Unam Balance / Single Class / MBS / HFT / AAA</v>
          </cell>
          <cell r="H459" t="str">
            <v>H120</v>
          </cell>
          <cell r="I459">
            <v>58139.54</v>
          </cell>
        </row>
        <row r="460">
          <cell r="C460" t="str">
            <v>2004</v>
          </cell>
          <cell r="D460" t="str">
            <v>RR49422</v>
          </cell>
          <cell r="E460">
            <v>138691</v>
          </cell>
          <cell r="F460" t="str">
            <v>A13 - HFT</v>
          </cell>
          <cell r="G460" t="str">
            <v>Fannnie Mae / Amortized Cost / Greater Than 10 Years/ MBS</v>
          </cell>
          <cell r="H460" t="str">
            <v>L32</v>
          </cell>
          <cell r="I460">
            <v>58139.54</v>
          </cell>
        </row>
        <row r="461">
          <cell r="C461" t="str">
            <v>2004</v>
          </cell>
          <cell r="D461" t="str">
            <v>RR49422</v>
          </cell>
          <cell r="E461">
            <v>138691</v>
          </cell>
          <cell r="F461" t="str">
            <v>A18</v>
          </cell>
          <cell r="G461" t="str">
            <v>Amortized Cost / Greater Than 10 Years / MBS</v>
          </cell>
          <cell r="H461" t="str">
            <v>L31</v>
          </cell>
          <cell r="I461">
            <v>58139.54</v>
          </cell>
        </row>
        <row r="462">
          <cell r="C462" t="str">
            <v>2004</v>
          </cell>
          <cell r="D462" t="str">
            <v>RR49422</v>
          </cell>
          <cell r="E462">
            <v>138691</v>
          </cell>
          <cell r="F462" t="str">
            <v>A20</v>
          </cell>
          <cell r="G462" t="str">
            <v>AFS / Fair Value / Total Mortgage Related Securities</v>
          </cell>
          <cell r="H462" t="str">
            <v>L42</v>
          </cell>
          <cell r="I462">
            <v>58139.54</v>
          </cell>
        </row>
        <row r="463">
          <cell r="C463" t="str">
            <v>2004</v>
          </cell>
          <cell r="D463" t="str">
            <v>RR49967</v>
          </cell>
          <cell r="E463">
            <v>118301</v>
          </cell>
          <cell r="F463" t="str">
            <v>A01</v>
          </cell>
          <cell r="G463" t="str">
            <v>Fannie Mae / MBS / Unrealized GainLoss Current Period</v>
          </cell>
          <cell r="H463" t="str">
            <v>D458</v>
          </cell>
          <cell r="I463">
            <v>-1282352.07</v>
          </cell>
        </row>
        <row r="464">
          <cell r="C464" t="str">
            <v>2004</v>
          </cell>
          <cell r="D464" t="str">
            <v>RR49967</v>
          </cell>
          <cell r="E464">
            <v>118301</v>
          </cell>
          <cell r="F464" t="str">
            <v>A01</v>
          </cell>
          <cell r="G464" t="str">
            <v>Fannie Mae / Mega / Unrealized GainLoss Current Period</v>
          </cell>
          <cell r="H464" t="str">
            <v>E458</v>
          </cell>
          <cell r="I464">
            <v>-17159.330000000002</v>
          </cell>
        </row>
        <row r="465">
          <cell r="C465" t="str">
            <v>2004</v>
          </cell>
          <cell r="D465" t="str">
            <v>RR49967</v>
          </cell>
          <cell r="E465">
            <v>118301</v>
          </cell>
          <cell r="F465" t="str">
            <v>A07</v>
          </cell>
          <cell r="G465" t="str">
            <v>Gross Unrealized Loss / AFS / Fannie Mae / MBS</v>
          </cell>
          <cell r="H465" t="str">
            <v>L32</v>
          </cell>
          <cell r="I465">
            <v>-1282352.07</v>
          </cell>
        </row>
        <row r="466">
          <cell r="C466" t="str">
            <v>2004</v>
          </cell>
          <cell r="D466" t="str">
            <v>RR49967</v>
          </cell>
          <cell r="E466">
            <v>118301</v>
          </cell>
          <cell r="F466" t="str">
            <v>A07</v>
          </cell>
          <cell r="G466" t="str">
            <v>Gross Unrealized Loss / AFS / Fannie Mae / Mega</v>
          </cell>
          <cell r="H466" t="str">
            <v>L33</v>
          </cell>
          <cell r="I466">
            <v>-17159.330000000002</v>
          </cell>
        </row>
        <row r="467">
          <cell r="C467" t="str">
            <v>2004</v>
          </cell>
          <cell r="D467" t="str">
            <v>RR49967</v>
          </cell>
          <cell r="E467">
            <v>118301</v>
          </cell>
          <cell r="F467" t="str">
            <v>A07</v>
          </cell>
          <cell r="G467" t="str">
            <v>Gross Unrealized Loss / AFS / Fannie Mae / MBS/&lt;12 months</v>
          </cell>
          <cell r="H467" t="str">
            <v>N32</v>
          </cell>
          <cell r="I467">
            <v>-1282352.07</v>
          </cell>
        </row>
        <row r="468">
          <cell r="C468" t="str">
            <v>2004</v>
          </cell>
          <cell r="D468" t="str">
            <v>RR49967</v>
          </cell>
          <cell r="E468">
            <v>118301</v>
          </cell>
          <cell r="F468" t="str">
            <v>A07</v>
          </cell>
          <cell r="G468" t="str">
            <v>Gross Unrealized Loss / AFS / Fannie Mae / Mega/&lt;12 months</v>
          </cell>
          <cell r="H468" t="str">
            <v>N33</v>
          </cell>
          <cell r="I468">
            <v>-17159.330000000002</v>
          </cell>
        </row>
        <row r="469">
          <cell r="C469" t="str">
            <v>2004</v>
          </cell>
          <cell r="D469" t="str">
            <v>RR49967</v>
          </cell>
          <cell r="E469">
            <v>118301</v>
          </cell>
          <cell r="F469" t="str">
            <v>A09</v>
          </cell>
          <cell r="G469" t="str">
            <v>Gross Unrealized Loss / AFS / Single Class / MBS / AAA</v>
          </cell>
          <cell r="H469" t="str">
            <v>L33</v>
          </cell>
          <cell r="I469">
            <v>-1282352.07</v>
          </cell>
        </row>
        <row r="470">
          <cell r="C470" t="str">
            <v>2004</v>
          </cell>
          <cell r="D470" t="str">
            <v>RR49967</v>
          </cell>
          <cell r="E470">
            <v>118301</v>
          </cell>
          <cell r="F470" t="str">
            <v>A09</v>
          </cell>
          <cell r="G470" t="str">
            <v>Gross Unrealized Loss / AFS / Single Class / Mega / AAA</v>
          </cell>
          <cell r="H470" t="str">
            <v>L44</v>
          </cell>
          <cell r="I470">
            <v>-17159.330000000002</v>
          </cell>
        </row>
        <row r="471">
          <cell r="C471" t="str">
            <v>2004</v>
          </cell>
          <cell r="D471" t="str">
            <v>RR49967</v>
          </cell>
          <cell r="E471">
            <v>118301</v>
          </cell>
          <cell r="F471" t="str">
            <v>A09</v>
          </cell>
          <cell r="G471" t="str">
            <v>Gross Unrealized Loss / AFS / Single Class / MBS / AAA/&lt;12 months</v>
          </cell>
          <cell r="H471" t="str">
            <v>N33</v>
          </cell>
          <cell r="I471">
            <v>-1282352.07</v>
          </cell>
        </row>
        <row r="472">
          <cell r="C472" t="str">
            <v>2004</v>
          </cell>
          <cell r="D472" t="str">
            <v>RR49967</v>
          </cell>
          <cell r="E472">
            <v>118301</v>
          </cell>
          <cell r="F472" t="str">
            <v>A09</v>
          </cell>
          <cell r="G472" t="str">
            <v>Gross Unrealized Loss / AFS / Single Class / Mega / AAA/&lt;12 months</v>
          </cell>
          <cell r="H472" t="str">
            <v>N44</v>
          </cell>
          <cell r="I472">
            <v>-17159.330000000002</v>
          </cell>
        </row>
        <row r="473">
          <cell r="C473" t="str">
            <v>2004</v>
          </cell>
          <cell r="D473" t="str">
            <v>RR49967</v>
          </cell>
          <cell r="E473">
            <v>118301</v>
          </cell>
          <cell r="F473" t="str">
            <v>A13 - AFS</v>
          </cell>
          <cell r="G473" t="str">
            <v>&gt;10 / Fair Value / Fannie Mae / MBS</v>
          </cell>
          <cell r="H473" t="str">
            <v>Q32</v>
          </cell>
          <cell r="I473">
            <v>-1282352.07</v>
          </cell>
        </row>
        <row r="474">
          <cell r="C474" t="str">
            <v>2004</v>
          </cell>
          <cell r="D474" t="str">
            <v>RR49967</v>
          </cell>
          <cell r="E474">
            <v>118301</v>
          </cell>
          <cell r="F474" t="str">
            <v>A13 - AFS</v>
          </cell>
          <cell r="G474" t="str">
            <v>&gt;10 / Fair Value / Fannie Mae / Mega</v>
          </cell>
          <cell r="H474" t="str">
            <v>Q33</v>
          </cell>
          <cell r="I474">
            <v>-17159.330000000002</v>
          </cell>
        </row>
        <row r="475">
          <cell r="C475" t="str">
            <v>2004</v>
          </cell>
          <cell r="D475" t="str">
            <v>RR49967</v>
          </cell>
          <cell r="E475">
            <v>118301</v>
          </cell>
          <cell r="F475" t="str">
            <v>A20</v>
          </cell>
          <cell r="G475" t="str">
            <v>Fair Value / Total Mortgage Related Securities / AFS</v>
          </cell>
          <cell r="H475" t="str">
            <v>L42</v>
          </cell>
          <cell r="I475">
            <v>-1299511.3999999999</v>
          </cell>
        </row>
        <row r="476">
          <cell r="C476" t="str">
            <v>2004</v>
          </cell>
          <cell r="D476" t="str">
            <v>RR49970</v>
          </cell>
          <cell r="E476">
            <v>118301</v>
          </cell>
          <cell r="F476" t="str">
            <v>A01</v>
          </cell>
          <cell r="G476" t="str">
            <v>Unrealized Gain/Loss Current Period/Fannie Mae/MBS</v>
          </cell>
          <cell r="H476" t="str">
            <v>D458</v>
          </cell>
          <cell r="I476">
            <v>15100.98</v>
          </cell>
        </row>
        <row r="477">
          <cell r="C477" t="str">
            <v>2004</v>
          </cell>
          <cell r="D477" t="str">
            <v>RR49970</v>
          </cell>
          <cell r="E477">
            <v>118301</v>
          </cell>
          <cell r="F477" t="str">
            <v>A07</v>
          </cell>
          <cell r="G477" t="str">
            <v>Gross Unrealized Gain / Fannie Mae / MBS</v>
          </cell>
          <cell r="H477" t="str">
            <v>K32</v>
          </cell>
          <cell r="I477">
            <v>15100.98</v>
          </cell>
        </row>
        <row r="478">
          <cell r="C478" t="str">
            <v>2004</v>
          </cell>
          <cell r="D478" t="str">
            <v>RR49970</v>
          </cell>
          <cell r="E478">
            <v>118301</v>
          </cell>
          <cell r="F478" t="str">
            <v>A09</v>
          </cell>
          <cell r="G478" t="str">
            <v>Gross Unrealized Gain/Single Class/MBS/AAA</v>
          </cell>
          <cell r="H478" t="str">
            <v>K33</v>
          </cell>
          <cell r="I478">
            <v>15100.98</v>
          </cell>
        </row>
        <row r="479">
          <cell r="C479" t="str">
            <v>2004</v>
          </cell>
          <cell r="D479" t="str">
            <v>RR49970</v>
          </cell>
          <cell r="E479">
            <v>118301</v>
          </cell>
          <cell r="F479" t="str">
            <v>A13 - AFS</v>
          </cell>
          <cell r="G479" t="str">
            <v>Remaining Maturity &gt; 10yrs/Fair Value/Fannie Mae MBS</v>
          </cell>
          <cell r="H479" t="str">
            <v>Q32</v>
          </cell>
          <cell r="I479">
            <v>15100.98</v>
          </cell>
        </row>
        <row r="480">
          <cell r="C480" t="str">
            <v>2004</v>
          </cell>
          <cell r="D480" t="str">
            <v>RR49970</v>
          </cell>
          <cell r="E480">
            <v>118301</v>
          </cell>
          <cell r="F480" t="str">
            <v>A20</v>
          </cell>
          <cell r="G480" t="str">
            <v>Fair Value/Total Mortgage Related Securities/AFS</v>
          </cell>
          <cell r="H480" t="str">
            <v>L42</v>
          </cell>
          <cell r="I480">
            <v>15100.98</v>
          </cell>
        </row>
        <row r="481">
          <cell r="C481" t="str">
            <v>2004</v>
          </cell>
          <cell r="D481" t="str">
            <v>RR49978</v>
          </cell>
          <cell r="E481">
            <v>118301</v>
          </cell>
          <cell r="F481" t="str">
            <v>A01</v>
          </cell>
          <cell r="G481" t="str">
            <v>Private Label / MRB-Taxable / Unrealized Gain Loss Current Period</v>
          </cell>
          <cell r="H481" t="str">
            <v>O458</v>
          </cell>
          <cell r="I481">
            <v>14067458.157279985</v>
          </cell>
        </row>
        <row r="482">
          <cell r="C482" t="str">
            <v>2004</v>
          </cell>
          <cell r="D482" t="str">
            <v>RR49978</v>
          </cell>
          <cell r="E482">
            <v>118301</v>
          </cell>
          <cell r="F482" t="str">
            <v>A07</v>
          </cell>
          <cell r="G482" t="str">
            <v>Gross Unrealized Gain / AFS / Private / MRB Taxable</v>
          </cell>
          <cell r="H482" t="str">
            <v>K62</v>
          </cell>
          <cell r="I482">
            <v>14067458.157279985</v>
          </cell>
        </row>
        <row r="483">
          <cell r="C483" t="str">
            <v>2004</v>
          </cell>
          <cell r="D483" t="str">
            <v>RR49978</v>
          </cell>
          <cell r="E483">
            <v>118301</v>
          </cell>
          <cell r="F483" t="str">
            <v>A09</v>
          </cell>
          <cell r="G483" t="str">
            <v>Gross Unrealized Gain / AFS / MRB / AAA</v>
          </cell>
          <cell r="H483" t="str">
            <v>K93</v>
          </cell>
          <cell r="I483">
            <v>14067458.157279985</v>
          </cell>
        </row>
        <row r="484">
          <cell r="C484" t="str">
            <v>2004</v>
          </cell>
          <cell r="D484" t="str">
            <v>RR49978</v>
          </cell>
          <cell r="E484">
            <v>118301</v>
          </cell>
          <cell r="F484" t="str">
            <v>A13 - AFS</v>
          </cell>
          <cell r="G484" t="str">
            <v>&gt;10 years / Fair Value / Private / MRB Taxable</v>
          </cell>
          <cell r="H484" t="str">
            <v>Q48</v>
          </cell>
          <cell r="I484">
            <v>14067458.157279985</v>
          </cell>
        </row>
        <row r="485">
          <cell r="C485" t="str">
            <v>2004</v>
          </cell>
          <cell r="D485" t="str">
            <v>RR49978</v>
          </cell>
          <cell r="E485">
            <v>118301</v>
          </cell>
          <cell r="F485" t="str">
            <v>A20</v>
          </cell>
          <cell r="G485" t="str">
            <v>Fair Value / Less MRB / AFS</v>
          </cell>
          <cell r="H485" t="str">
            <v>L45</v>
          </cell>
          <cell r="I485">
            <v>14067458.157279985</v>
          </cell>
        </row>
        <row r="486">
          <cell r="C486" t="str">
            <v>2004</v>
          </cell>
          <cell r="D486" t="str">
            <v>RR49980</v>
          </cell>
          <cell r="E486">
            <v>118301</v>
          </cell>
          <cell r="F486" t="str">
            <v>A01</v>
          </cell>
          <cell r="G486" t="str">
            <v>Private Label/Other REMIC/Mark To Market/Unrealized Gain/(Loss) Current Period</v>
          </cell>
          <cell r="H486" t="str">
            <v>R458</v>
          </cell>
          <cell r="I486">
            <v>7646216.3799999999</v>
          </cell>
        </row>
        <row r="487">
          <cell r="C487" t="str">
            <v>2004</v>
          </cell>
          <cell r="D487" t="str">
            <v>RR49980</v>
          </cell>
          <cell r="E487">
            <v>118301</v>
          </cell>
          <cell r="F487" t="str">
            <v>A07</v>
          </cell>
          <cell r="G487" t="str">
            <v>Gross Unrealized Gain/Available For Sale/Private/Other REMIC</v>
          </cell>
          <cell r="H487" t="str">
            <v>K65</v>
          </cell>
          <cell r="I487">
            <v>7646216.3799999999</v>
          </cell>
        </row>
        <row r="488">
          <cell r="C488" t="str">
            <v>2004</v>
          </cell>
          <cell r="D488" t="str">
            <v>RR49980</v>
          </cell>
          <cell r="E488">
            <v>118301</v>
          </cell>
          <cell r="F488" t="str">
            <v>A09</v>
          </cell>
          <cell r="G488" t="str">
            <v>Gross Unrealized Gain/Available For Sale/Multi-Class/REMIC/Not Rated</v>
          </cell>
          <cell r="H488" t="str">
            <v>K65</v>
          </cell>
          <cell r="I488">
            <v>7646216.3799999999</v>
          </cell>
        </row>
        <row r="489">
          <cell r="C489" t="str">
            <v>2004</v>
          </cell>
          <cell r="D489" t="str">
            <v>RR49980</v>
          </cell>
          <cell r="E489">
            <v>118301</v>
          </cell>
          <cell r="F489" t="str">
            <v>A13 - AFS</v>
          </cell>
          <cell r="G489" t="str">
            <v>Remaining Maturity Term &gt; 10 Years/Fair Value/Private/Other REMIC</v>
          </cell>
          <cell r="H489" t="str">
            <v>Q51</v>
          </cell>
          <cell r="I489">
            <v>7646216.3799999999</v>
          </cell>
        </row>
        <row r="490">
          <cell r="C490" t="str">
            <v>2004</v>
          </cell>
          <cell r="D490" t="str">
            <v>RR49980</v>
          </cell>
          <cell r="E490">
            <v>118301</v>
          </cell>
          <cell r="F490" t="str">
            <v>A20</v>
          </cell>
          <cell r="G490" t="str">
            <v>AFS/Fair Value/Total Mortgage Related Securities</v>
          </cell>
          <cell r="H490" t="str">
            <v>L42</v>
          </cell>
          <cell r="I490">
            <v>7646216.3799999999</v>
          </cell>
        </row>
        <row r="491">
          <cell r="C491" t="str">
            <v>2004</v>
          </cell>
          <cell r="D491" t="str">
            <v>RR49988</v>
          </cell>
          <cell r="E491">
            <v>118301</v>
          </cell>
          <cell r="F491" t="str">
            <v>A01</v>
          </cell>
          <cell r="G491" t="str">
            <v>MRB TAXABLE/PRIVATE/Unrealized Gain Current Period</v>
          </cell>
          <cell r="H491" t="str">
            <v>O458</v>
          </cell>
          <cell r="I491">
            <v>5802033.578708265</v>
          </cell>
        </row>
        <row r="492">
          <cell r="C492" t="str">
            <v>2004</v>
          </cell>
          <cell r="D492" t="str">
            <v>RR49988</v>
          </cell>
          <cell r="E492">
            <v>118301</v>
          </cell>
          <cell r="F492" t="str">
            <v>A20</v>
          </cell>
          <cell r="G492" t="str">
            <v>AFS/FAIR VALUE/LESS MRB</v>
          </cell>
          <cell r="H492" t="str">
            <v>L45</v>
          </cell>
          <cell r="I492">
            <v>5802033.578708265</v>
          </cell>
        </row>
        <row r="493">
          <cell r="C493" t="str">
            <v>2004</v>
          </cell>
          <cell r="D493" t="str">
            <v>RR49988</v>
          </cell>
          <cell r="E493">
            <v>118301</v>
          </cell>
          <cell r="F493" t="str">
            <v>A07</v>
          </cell>
          <cell r="G493" t="str">
            <v>AFS/PRIVATE/MRB TAXABLE/GROSS UNREALIZED GAIN</v>
          </cell>
          <cell r="H493" t="str">
            <v>K62</v>
          </cell>
          <cell r="I493">
            <v>5804104.54</v>
          </cell>
        </row>
        <row r="494">
          <cell r="C494" t="str">
            <v>2004</v>
          </cell>
          <cell r="D494" t="str">
            <v>RR49988</v>
          </cell>
          <cell r="E494">
            <v>118301</v>
          </cell>
          <cell r="F494" t="str">
            <v>A07</v>
          </cell>
          <cell r="G494" t="str">
            <v>AFS/PRIVATE/MRB TAXABLE/GROSS UNREALIZED LOSS</v>
          </cell>
          <cell r="H494" t="str">
            <v>L62</v>
          </cell>
          <cell r="I494">
            <v>-2070.9699999999998</v>
          </cell>
        </row>
        <row r="495">
          <cell r="C495" t="str">
            <v>2004</v>
          </cell>
          <cell r="D495" t="str">
            <v>RR49988</v>
          </cell>
          <cell r="E495">
            <v>118301</v>
          </cell>
          <cell r="F495" t="str">
            <v>A07</v>
          </cell>
          <cell r="G495" t="str">
            <v>AFS/PRIVATE/MRB TAXABLE/GROSS UNREALIZED LOSS/&lt;12 MONTHS</v>
          </cell>
          <cell r="H495" t="str">
            <v>N62</v>
          </cell>
          <cell r="I495">
            <v>-2070.9699999999998</v>
          </cell>
        </row>
        <row r="496">
          <cell r="C496" t="str">
            <v>2004</v>
          </cell>
          <cell r="D496" t="str">
            <v>RR49988</v>
          </cell>
          <cell r="E496">
            <v>118301</v>
          </cell>
          <cell r="F496" t="str">
            <v>A09</v>
          </cell>
          <cell r="G496" t="str">
            <v>MRB/AAA/GROSS UNREALIZED GAIN</v>
          </cell>
          <cell r="H496" t="str">
            <v>K93</v>
          </cell>
          <cell r="I496">
            <v>5804104.54</v>
          </cell>
        </row>
        <row r="497">
          <cell r="C497" t="str">
            <v>2004</v>
          </cell>
          <cell r="D497" t="str">
            <v>RR49988</v>
          </cell>
          <cell r="E497">
            <v>118301</v>
          </cell>
          <cell r="F497" t="str">
            <v>A09</v>
          </cell>
          <cell r="G497" t="str">
            <v>MRB/AAA/GROSS UNREALIZED LOSS</v>
          </cell>
          <cell r="H497" t="str">
            <v>L93</v>
          </cell>
          <cell r="I497">
            <v>-2070.9699999999998</v>
          </cell>
        </row>
        <row r="498">
          <cell r="C498" t="str">
            <v>2004</v>
          </cell>
          <cell r="D498" t="str">
            <v>RR49988</v>
          </cell>
          <cell r="E498">
            <v>118301</v>
          </cell>
          <cell r="F498" t="str">
            <v>A09</v>
          </cell>
          <cell r="G498" t="str">
            <v>MRB/AAA/GROSS UNREALIZED LOSS/&lt;12 MONTHS</v>
          </cell>
          <cell r="H498" t="str">
            <v>N93</v>
          </cell>
          <cell r="I498">
            <v>-2070.9699999999998</v>
          </cell>
        </row>
        <row r="499">
          <cell r="C499" t="str">
            <v>2004</v>
          </cell>
          <cell r="D499" t="str">
            <v>RR49988</v>
          </cell>
          <cell r="E499">
            <v>118301</v>
          </cell>
          <cell r="F499" t="str">
            <v>A13 - AFS</v>
          </cell>
          <cell r="G499" t="str">
            <v>FAIR VALUE/MRB TAXABLE/PRIVATE/1-5YEARS</v>
          </cell>
          <cell r="H499" t="str">
            <v>K48</v>
          </cell>
          <cell r="I499">
            <v>210517.99</v>
          </cell>
        </row>
        <row r="500">
          <cell r="C500" t="str">
            <v>2004</v>
          </cell>
          <cell r="D500" t="str">
            <v>RR49988</v>
          </cell>
          <cell r="E500">
            <v>118301</v>
          </cell>
          <cell r="F500" t="str">
            <v>A13 - AFS</v>
          </cell>
          <cell r="G500" t="str">
            <v>FAIR VALUE/MRB TAXABLE/PRIVATE/5-10YEARS</v>
          </cell>
          <cell r="H500" t="str">
            <v>N48</v>
          </cell>
          <cell r="I500">
            <v>453768.68916750798</v>
          </cell>
        </row>
        <row r="501">
          <cell r="C501" t="str">
            <v>2004</v>
          </cell>
          <cell r="D501" t="str">
            <v>RR49988</v>
          </cell>
          <cell r="E501">
            <v>118301</v>
          </cell>
          <cell r="F501" t="str">
            <v>A13 - AFS</v>
          </cell>
          <cell r="G501" t="str">
            <v>FAIR VALUE/MRB TAXABLE/PRIVATE/GREATER THAN 10 YRS</v>
          </cell>
          <cell r="H501" t="str">
            <v>Q48</v>
          </cell>
          <cell r="I501">
            <v>5137746.9016448893</v>
          </cell>
        </row>
        <row r="502">
          <cell r="C502" t="str">
            <v>2004</v>
          </cell>
          <cell r="D502" t="str">
            <v>RS21803</v>
          </cell>
          <cell r="E502">
            <v>111301</v>
          </cell>
          <cell r="F502" t="str">
            <v>A01</v>
          </cell>
          <cell r="G502" t="str">
            <v>MBS/UPB/UPB Adjustment</v>
          </cell>
          <cell r="H502" t="str">
            <v>D19</v>
          </cell>
          <cell r="I502">
            <v>3095200.49</v>
          </cell>
        </row>
        <row r="503">
          <cell r="C503" t="str">
            <v>2004</v>
          </cell>
          <cell r="D503" t="str">
            <v>RS21803</v>
          </cell>
          <cell r="E503">
            <v>111301</v>
          </cell>
          <cell r="F503" t="str">
            <v>A07</v>
          </cell>
          <cell r="G503" t="str">
            <v>Current UPB/AFS/Fannie Mae MBS</v>
          </cell>
          <cell r="H503" t="str">
            <v>G32</v>
          </cell>
          <cell r="I503">
            <v>3095200.49</v>
          </cell>
        </row>
        <row r="504">
          <cell r="C504" t="str">
            <v>2004</v>
          </cell>
          <cell r="D504" t="str">
            <v>RS21803</v>
          </cell>
          <cell r="E504">
            <v>111301</v>
          </cell>
          <cell r="F504" t="str">
            <v>A09</v>
          </cell>
          <cell r="G504" t="str">
            <v>Current UPB/AFS/MBS/AAA</v>
          </cell>
          <cell r="H504" t="str">
            <v>G33</v>
          </cell>
          <cell r="I504">
            <v>3095200.49</v>
          </cell>
        </row>
        <row r="505">
          <cell r="C505" t="str">
            <v>2004</v>
          </cell>
          <cell r="D505" t="str">
            <v>RS21803</v>
          </cell>
          <cell r="E505">
            <v>111301</v>
          </cell>
          <cell r="F505" t="str">
            <v>A13 - AFS</v>
          </cell>
          <cell r="G505" t="str">
            <v>Remaining Term &gt; 10 years/UPB/Fannie Mae MBS</v>
          </cell>
          <cell r="H505" t="str">
            <v>O32</v>
          </cell>
          <cell r="I505">
            <v>3095200.49</v>
          </cell>
        </row>
        <row r="506">
          <cell r="C506" t="str">
            <v>2004</v>
          </cell>
          <cell r="D506" t="str">
            <v>RS21803</v>
          </cell>
          <cell r="E506">
            <v>111301</v>
          </cell>
          <cell r="F506" t="str">
            <v>A18</v>
          </cell>
          <cell r="G506" t="str">
            <v>Remaining Term &gt; 10 years/Amortized Cost/MBS</v>
          </cell>
          <cell r="H506" t="str">
            <v>O31</v>
          </cell>
          <cell r="I506">
            <v>3095200.49</v>
          </cell>
        </row>
        <row r="507">
          <cell r="C507" t="str">
            <v>2004</v>
          </cell>
          <cell r="D507" t="str">
            <v>RS21803</v>
          </cell>
          <cell r="E507">
            <v>111301</v>
          </cell>
          <cell r="F507" t="str">
            <v>A20</v>
          </cell>
          <cell r="G507" t="str">
            <v>AFS/UPB/Total MRS</v>
          </cell>
          <cell r="H507" t="str">
            <v>L33</v>
          </cell>
          <cell r="I507">
            <v>3095200.49</v>
          </cell>
        </row>
        <row r="508">
          <cell r="C508" t="str">
            <v>2004</v>
          </cell>
          <cell r="D508" t="str">
            <v>RS21803</v>
          </cell>
          <cell r="E508">
            <v>111301</v>
          </cell>
          <cell r="F508" t="str">
            <v>A21</v>
          </cell>
          <cell r="G508" t="str">
            <v>SF/Conventional/UPB/FM Securities</v>
          </cell>
          <cell r="H508" t="str">
            <v>F31</v>
          </cell>
          <cell r="I508">
            <v>397315</v>
          </cell>
        </row>
        <row r="509">
          <cell r="C509" t="str">
            <v>2004</v>
          </cell>
          <cell r="D509" t="str">
            <v>RS21803</v>
          </cell>
          <cell r="E509">
            <v>111301</v>
          </cell>
          <cell r="F509" t="str">
            <v>A21</v>
          </cell>
          <cell r="G509" t="str">
            <v>SF/Conventional/UPB/FM Securities</v>
          </cell>
          <cell r="H509" t="str">
            <v>F31</v>
          </cell>
          <cell r="I509">
            <v>911892.49</v>
          </cell>
        </row>
        <row r="510">
          <cell r="C510" t="str">
            <v>2004</v>
          </cell>
          <cell r="D510" t="str">
            <v>RS21803</v>
          </cell>
          <cell r="E510">
            <v>111301</v>
          </cell>
          <cell r="F510" t="str">
            <v>A21</v>
          </cell>
          <cell r="G510" t="str">
            <v>SF/Conventional/UPB/FM Securities</v>
          </cell>
          <cell r="H510" t="str">
            <v>F31</v>
          </cell>
          <cell r="I510">
            <v>994246</v>
          </cell>
        </row>
        <row r="511">
          <cell r="C511" t="str">
            <v>2004</v>
          </cell>
          <cell r="D511" t="str">
            <v>RS21803</v>
          </cell>
          <cell r="E511">
            <v>111301</v>
          </cell>
          <cell r="F511" t="str">
            <v>A21</v>
          </cell>
          <cell r="G511" t="str">
            <v>SF/Conventional/UPB/FM Securities</v>
          </cell>
          <cell r="H511" t="str">
            <v>F31</v>
          </cell>
          <cell r="I511">
            <v>791747</v>
          </cell>
        </row>
        <row r="512">
          <cell r="C512" t="str">
            <v>2004</v>
          </cell>
          <cell r="D512" t="str">
            <v>RS49303</v>
          </cell>
          <cell r="E512">
            <v>111301</v>
          </cell>
          <cell r="F512" t="str">
            <v>A01</v>
          </cell>
          <cell r="G512" t="str">
            <v>Private / MRB Taxable / UPB / UPB / Orig / UPB Adjustment</v>
          </cell>
          <cell r="H512" t="str">
            <v>O19</v>
          </cell>
          <cell r="I512">
            <v>14479869</v>
          </cell>
        </row>
        <row r="513">
          <cell r="C513" t="str">
            <v>2004</v>
          </cell>
          <cell r="D513" t="str">
            <v>RS49303</v>
          </cell>
          <cell r="E513">
            <v>111301</v>
          </cell>
          <cell r="F513" t="str">
            <v>A07</v>
          </cell>
          <cell r="G513" t="str">
            <v>Current UPB / AFS / Private / MRB Taxable</v>
          </cell>
          <cell r="H513" t="str">
            <v>G62</v>
          </cell>
          <cell r="I513">
            <v>14479869</v>
          </cell>
        </row>
        <row r="514">
          <cell r="C514" t="str">
            <v>2004</v>
          </cell>
          <cell r="D514" t="str">
            <v>RS49303</v>
          </cell>
          <cell r="E514">
            <v>111301</v>
          </cell>
          <cell r="F514" t="str">
            <v>A09</v>
          </cell>
          <cell r="G514" t="str">
            <v>Current UPB / AFS / MRB / AAA</v>
          </cell>
          <cell r="H514" t="str">
            <v>G93</v>
          </cell>
          <cell r="I514">
            <v>14479869</v>
          </cell>
        </row>
        <row r="515">
          <cell r="C515" t="str">
            <v>2004</v>
          </cell>
          <cell r="D515" t="str">
            <v>RS49303</v>
          </cell>
          <cell r="E515">
            <v>111301</v>
          </cell>
          <cell r="F515" t="str">
            <v>A13 - AFS</v>
          </cell>
          <cell r="G515" t="str">
            <v>&gt; 10 years / UPB / Private / MRB Taxable</v>
          </cell>
          <cell r="H515" t="str">
            <v>O48</v>
          </cell>
          <cell r="I515">
            <v>14479869</v>
          </cell>
        </row>
        <row r="516">
          <cell r="C516" t="str">
            <v>2004</v>
          </cell>
          <cell r="D516" t="str">
            <v>RS49303</v>
          </cell>
          <cell r="E516">
            <v>111301</v>
          </cell>
          <cell r="F516" t="str">
            <v>A18</v>
          </cell>
          <cell r="G516" t="str">
            <v>&gt; 10 years / Amortized Cost / MRB Taxable</v>
          </cell>
          <cell r="H516" t="str">
            <v>O36</v>
          </cell>
          <cell r="I516">
            <v>14479869</v>
          </cell>
        </row>
        <row r="517">
          <cell r="C517" t="str">
            <v>2004</v>
          </cell>
          <cell r="D517" t="str">
            <v>RS49303</v>
          </cell>
          <cell r="E517">
            <v>111301</v>
          </cell>
          <cell r="F517" t="str">
            <v>A20</v>
          </cell>
          <cell r="G517" t="str">
            <v>AFS / UPB / Less-MRB</v>
          </cell>
          <cell r="H517" t="str">
            <v>L36</v>
          </cell>
          <cell r="I517">
            <v>14479869</v>
          </cell>
        </row>
        <row r="518">
          <cell r="C518" t="str">
            <v>2004</v>
          </cell>
          <cell r="D518" t="str">
            <v>RS49303</v>
          </cell>
          <cell r="E518">
            <v>111301</v>
          </cell>
          <cell r="F518" t="str">
            <v>A21</v>
          </cell>
          <cell r="G518" t="str">
            <v>Multifamily / Conventional / MRB</v>
          </cell>
          <cell r="H518" t="str">
            <v>I33</v>
          </cell>
          <cell r="I518">
            <v>14479869</v>
          </cell>
        </row>
        <row r="519">
          <cell r="C519" t="str">
            <v>2004</v>
          </cell>
          <cell r="D519" t="str">
            <v>RS49307</v>
          </cell>
          <cell r="E519">
            <v>121320</v>
          </cell>
          <cell r="F519" t="str">
            <v>A01</v>
          </cell>
          <cell r="G519" t="str">
            <v>PRIVATE / REMIC / Orig-Prem-Disc / Catch-Up</v>
          </cell>
          <cell r="H519" t="str">
            <v>R82</v>
          </cell>
          <cell r="I519">
            <v>5732247</v>
          </cell>
        </row>
        <row r="520">
          <cell r="C520" t="str">
            <v>2004</v>
          </cell>
          <cell r="D520" t="str">
            <v>RS49307</v>
          </cell>
          <cell r="E520">
            <v>121320</v>
          </cell>
          <cell r="F520" t="str">
            <v>A07</v>
          </cell>
          <cell r="G520" t="str">
            <v>PRIVATE / AFS / Total Unam Balance / REMIC</v>
          </cell>
          <cell r="H520" t="str">
            <v>H65</v>
          </cell>
          <cell r="I520">
            <v>5732247</v>
          </cell>
        </row>
        <row r="521">
          <cell r="C521" t="str">
            <v>2004</v>
          </cell>
          <cell r="D521" t="str">
            <v>RS49307</v>
          </cell>
          <cell r="E521">
            <v>121320</v>
          </cell>
          <cell r="F521" t="str">
            <v>A09</v>
          </cell>
          <cell r="G521" t="str">
            <v>Total Unam Balance / Other / AFS / AAA</v>
          </cell>
          <cell r="H521" t="str">
            <v>H104</v>
          </cell>
          <cell r="I521">
            <v>5732247</v>
          </cell>
        </row>
        <row r="522">
          <cell r="C522" t="str">
            <v>2004</v>
          </cell>
          <cell r="D522" t="str">
            <v>RS49307</v>
          </cell>
          <cell r="E522">
            <v>121320</v>
          </cell>
          <cell r="F522" t="str">
            <v>A13 - AFS</v>
          </cell>
          <cell r="G522" t="str">
            <v>PRIVATE / Amortized Cost / Greater Than 10 Years/ REMIC</v>
          </cell>
          <cell r="H522" t="str">
            <v>P51</v>
          </cell>
          <cell r="I522">
            <v>5732247</v>
          </cell>
        </row>
        <row r="523">
          <cell r="C523" t="str">
            <v>2004</v>
          </cell>
          <cell r="D523" t="str">
            <v>RS49307</v>
          </cell>
          <cell r="E523">
            <v>121320</v>
          </cell>
          <cell r="F523" t="str">
            <v>A18</v>
          </cell>
          <cell r="G523" t="str">
            <v>Amortized Cost / Greater Than 10 Years / REMIC</v>
          </cell>
          <cell r="H523" t="str">
            <v>O33</v>
          </cell>
          <cell r="I523">
            <v>5732247</v>
          </cell>
        </row>
        <row r="524">
          <cell r="C524" t="str">
            <v>2004</v>
          </cell>
          <cell r="D524" t="str">
            <v>RS49307</v>
          </cell>
          <cell r="E524">
            <v>121320</v>
          </cell>
          <cell r="F524" t="str">
            <v>A20</v>
          </cell>
          <cell r="G524" t="str">
            <v>AFS / Fair Value / Total Mortgage Related Securities</v>
          </cell>
          <cell r="H524" t="str">
            <v>L42</v>
          </cell>
          <cell r="I524">
            <v>5732247</v>
          </cell>
        </row>
        <row r="525">
          <cell r="C525" t="str">
            <v>2004</v>
          </cell>
          <cell r="D525" t="str">
            <v>RS49307</v>
          </cell>
          <cell r="E525">
            <v>121330</v>
          </cell>
          <cell r="F525" t="str">
            <v>A01</v>
          </cell>
          <cell r="G525" t="str">
            <v>UPB/REMIC/Sales/PRIVATE</v>
          </cell>
          <cell r="H525" t="str">
            <v>R12</v>
          </cell>
          <cell r="I525">
            <v>-480801112</v>
          </cell>
        </row>
        <row r="526">
          <cell r="C526" t="str">
            <v>2004</v>
          </cell>
          <cell r="D526" t="str">
            <v>RS49307</v>
          </cell>
          <cell r="E526">
            <v>121330</v>
          </cell>
          <cell r="F526" t="str">
            <v>A07</v>
          </cell>
          <cell r="G526" t="str">
            <v>UPB/PRIVATE/REMIC</v>
          </cell>
          <cell r="H526" t="str">
            <v>G65</v>
          </cell>
          <cell r="I526">
            <v>-480801112</v>
          </cell>
        </row>
        <row r="527">
          <cell r="C527" t="str">
            <v>2004</v>
          </cell>
          <cell r="D527" t="str">
            <v>RS49307</v>
          </cell>
          <cell r="E527">
            <v>121330</v>
          </cell>
          <cell r="F527" t="str">
            <v>A09</v>
          </cell>
          <cell r="G527" t="str">
            <v>Other/AAA/Current UPB/AFS</v>
          </cell>
          <cell r="H527" t="str">
            <v>G104</v>
          </cell>
          <cell r="I527">
            <v>-480801112</v>
          </cell>
        </row>
        <row r="528">
          <cell r="C528" t="str">
            <v>2004</v>
          </cell>
          <cell r="D528" t="str">
            <v>RS49307</v>
          </cell>
          <cell r="E528">
            <v>121330</v>
          </cell>
          <cell r="F528" t="str">
            <v>A13 - AFS</v>
          </cell>
          <cell r="G528" t="str">
            <v>UPB/Greater Than 10 Years/REMIC/AFS</v>
          </cell>
          <cell r="H528" t="str">
            <v>O51</v>
          </cell>
          <cell r="I528">
            <v>-480801112</v>
          </cell>
        </row>
        <row r="529">
          <cell r="C529" t="str">
            <v>2004</v>
          </cell>
          <cell r="D529" t="str">
            <v>RS49307</v>
          </cell>
          <cell r="E529">
            <v>121330</v>
          </cell>
          <cell r="F529" t="str">
            <v>A18</v>
          </cell>
          <cell r="G529" t="str">
            <v>Amortized Cost/Greater Than 10 years/REMIC</v>
          </cell>
          <cell r="H529" t="str">
            <v>O33</v>
          </cell>
          <cell r="I529">
            <v>-480801112</v>
          </cell>
        </row>
        <row r="530">
          <cell r="C530" t="str">
            <v>2004</v>
          </cell>
          <cell r="D530" t="str">
            <v>RS49307</v>
          </cell>
          <cell r="E530">
            <v>121330</v>
          </cell>
          <cell r="F530" t="str">
            <v>A20</v>
          </cell>
          <cell r="G530" t="str">
            <v>UPB/HFT/Total Mortgage Related Sec.</v>
          </cell>
          <cell r="H530" t="str">
            <v>M33</v>
          </cell>
          <cell r="I530">
            <v>-480801112</v>
          </cell>
        </row>
        <row r="531">
          <cell r="C531" t="str">
            <v>2004</v>
          </cell>
          <cell r="D531" t="str">
            <v>RS49307</v>
          </cell>
          <cell r="E531">
            <v>121330</v>
          </cell>
          <cell r="F531" t="str">
            <v>A21</v>
          </cell>
          <cell r="G531" t="str">
            <v>PRIVATE/ Conventional/ Single Family</v>
          </cell>
          <cell r="H531" t="str">
            <v>F35</v>
          </cell>
          <cell r="I531">
            <v>-421776000</v>
          </cell>
        </row>
        <row r="532">
          <cell r="C532" t="str">
            <v>2004</v>
          </cell>
          <cell r="D532" t="str">
            <v>RS49307</v>
          </cell>
          <cell r="E532">
            <v>121330</v>
          </cell>
          <cell r="F532" t="str">
            <v>A21</v>
          </cell>
          <cell r="G532" t="str">
            <v>PRIVATE/ Conventional/ Single Family</v>
          </cell>
          <cell r="H532" t="str">
            <v>F35</v>
          </cell>
          <cell r="I532">
            <v>-59025112</v>
          </cell>
        </row>
        <row r="533">
          <cell r="C533" t="str">
            <v>2004</v>
          </cell>
          <cell r="D533" t="str">
            <v>RS49307</v>
          </cell>
          <cell r="E533">
            <v>138331</v>
          </cell>
          <cell r="F533" t="str">
            <v>A01</v>
          </cell>
          <cell r="G533" t="str">
            <v>Commitments CBA Non-OCI / Catch-Up / PRIVATE / REMIC</v>
          </cell>
          <cell r="H533" t="str">
            <v>R224</v>
          </cell>
          <cell r="I533">
            <v>-3985500</v>
          </cell>
        </row>
        <row r="534">
          <cell r="C534" t="str">
            <v>2004</v>
          </cell>
          <cell r="D534" t="str">
            <v>RS49307</v>
          </cell>
          <cell r="E534">
            <v>138331</v>
          </cell>
          <cell r="F534" t="str">
            <v>A07</v>
          </cell>
          <cell r="G534" t="str">
            <v>PRIVATE / AFS / Total Unam Balance / REMIC</v>
          </cell>
          <cell r="H534" t="str">
            <v>H65</v>
          </cell>
          <cell r="I534">
            <v>-3985500</v>
          </cell>
        </row>
        <row r="535">
          <cell r="C535" t="str">
            <v>2004</v>
          </cell>
          <cell r="D535" t="str">
            <v>RS49307</v>
          </cell>
          <cell r="E535">
            <v>138331</v>
          </cell>
          <cell r="F535" t="str">
            <v>A09</v>
          </cell>
          <cell r="G535" t="str">
            <v>Total Unam Balance / Other / AFS / AAA</v>
          </cell>
          <cell r="H535" t="str">
            <v>H104</v>
          </cell>
          <cell r="I535">
            <v>-3985500</v>
          </cell>
        </row>
        <row r="536">
          <cell r="C536" t="str">
            <v>2004</v>
          </cell>
          <cell r="D536" t="str">
            <v>RS49307</v>
          </cell>
          <cell r="E536">
            <v>138331</v>
          </cell>
          <cell r="F536" t="str">
            <v>A13 - AFS</v>
          </cell>
          <cell r="G536" t="str">
            <v>PRIVATE / Amortized Cost / Greater Than 10 Years/ REMIC</v>
          </cell>
          <cell r="H536" t="str">
            <v>P51</v>
          </cell>
          <cell r="I536">
            <v>-3985500</v>
          </cell>
        </row>
        <row r="537">
          <cell r="C537" t="str">
            <v>2004</v>
          </cell>
          <cell r="D537" t="str">
            <v>RS49307</v>
          </cell>
          <cell r="E537">
            <v>138331</v>
          </cell>
          <cell r="F537" t="str">
            <v>A18</v>
          </cell>
          <cell r="G537" t="str">
            <v>Amortized Cost / Greater Than 10 Years / REMIC</v>
          </cell>
          <cell r="H537" t="str">
            <v>O33</v>
          </cell>
          <cell r="I537">
            <v>-3985500</v>
          </cell>
        </row>
        <row r="538">
          <cell r="C538" t="str">
            <v>2004</v>
          </cell>
          <cell r="D538" t="str">
            <v>RS49307</v>
          </cell>
          <cell r="E538">
            <v>138331</v>
          </cell>
          <cell r="F538" t="str">
            <v>A20</v>
          </cell>
          <cell r="G538" t="str">
            <v>AFS / Fair Value / Total Mortgage Related Securities</v>
          </cell>
          <cell r="H538" t="str">
            <v>L42</v>
          </cell>
          <cell r="I538">
            <v>-3985500</v>
          </cell>
        </row>
        <row r="539">
          <cell r="C539" t="str">
            <v>2004</v>
          </cell>
          <cell r="D539" t="str">
            <v>RS49308</v>
          </cell>
          <cell r="E539">
            <v>421302</v>
          </cell>
          <cell r="F539" t="str">
            <v>A16</v>
          </cell>
          <cell r="G539" t="str">
            <v>Income / Amortization IncomeExpense / REMIC</v>
          </cell>
          <cell r="H539" t="str">
            <v>G36</v>
          </cell>
          <cell r="I539">
            <v>-416576.25</v>
          </cell>
        </row>
        <row r="540">
          <cell r="C540" t="str">
            <v>2004</v>
          </cell>
          <cell r="D540" t="str">
            <v>RS49308</v>
          </cell>
          <cell r="E540">
            <v>421302</v>
          </cell>
          <cell r="F540" t="str">
            <v>A18</v>
          </cell>
          <cell r="G540" t="str">
            <v>5-10 years / Total Income / REMIC</v>
          </cell>
          <cell r="H540" t="str">
            <v>K33</v>
          </cell>
          <cell r="I540">
            <v>0</v>
          </cell>
        </row>
        <row r="541">
          <cell r="C541" t="str">
            <v>2004</v>
          </cell>
          <cell r="D541" t="str">
            <v>RS49308</v>
          </cell>
          <cell r="E541">
            <v>421302</v>
          </cell>
          <cell r="F541" t="str">
            <v>A18</v>
          </cell>
          <cell r="G541" t="str">
            <v>&gt;10 years / Total Income / REMIC</v>
          </cell>
          <cell r="H541" t="str">
            <v>N33</v>
          </cell>
          <cell r="I541">
            <v>-416576.25</v>
          </cell>
        </row>
        <row r="542">
          <cell r="C542" t="str">
            <v>2004</v>
          </cell>
          <cell r="D542" t="str">
            <v>RS49308</v>
          </cell>
          <cell r="E542">
            <v>121302</v>
          </cell>
          <cell r="F542" t="str">
            <v>A01</v>
          </cell>
          <cell r="G542" t="str">
            <v>Premium Discount / Amortization Cathcup / Private Class / REMIC</v>
          </cell>
          <cell r="H542" t="str">
            <v>R82</v>
          </cell>
          <cell r="I542">
            <v>-416576.25</v>
          </cell>
        </row>
        <row r="543">
          <cell r="C543" t="str">
            <v>2004</v>
          </cell>
          <cell r="D543" t="str">
            <v>RS49308</v>
          </cell>
          <cell r="E543">
            <v>121302</v>
          </cell>
          <cell r="F543" t="str">
            <v>A07</v>
          </cell>
          <cell r="G543" t="str">
            <v>Total Unamortized Bal. / AFS / Private / Other REMIC</v>
          </cell>
          <cell r="H543" t="str">
            <v>H65</v>
          </cell>
          <cell r="I543">
            <v>-416576.25</v>
          </cell>
        </row>
        <row r="544">
          <cell r="C544" t="str">
            <v>2004</v>
          </cell>
          <cell r="D544" t="str">
            <v>RS49308</v>
          </cell>
          <cell r="E544">
            <v>121302</v>
          </cell>
          <cell r="F544" t="str">
            <v>A09</v>
          </cell>
          <cell r="G544" t="str">
            <v>Total Unamortized Bal. / AFS / Multiclass / REMIC / AAA</v>
          </cell>
          <cell r="H544" t="str">
            <v>H58</v>
          </cell>
          <cell r="I544">
            <v>-416576.25</v>
          </cell>
        </row>
        <row r="545">
          <cell r="C545" t="str">
            <v>2004</v>
          </cell>
          <cell r="D545" t="str">
            <v>RS49308</v>
          </cell>
          <cell r="E545">
            <v>121302</v>
          </cell>
          <cell r="F545" t="str">
            <v>A13 - AFS</v>
          </cell>
          <cell r="G545" t="str">
            <v>&gt; 10 / Amortized Cost / Private / Other REMIC</v>
          </cell>
          <cell r="H545" t="str">
            <v>P51</v>
          </cell>
          <cell r="I545">
            <v>-416576.25</v>
          </cell>
        </row>
        <row r="546">
          <cell r="C546" t="str">
            <v>2004</v>
          </cell>
          <cell r="D546" t="str">
            <v>RS49308</v>
          </cell>
          <cell r="E546">
            <v>121302</v>
          </cell>
          <cell r="F546" t="str">
            <v>A13 - AFS</v>
          </cell>
          <cell r="G546" t="str">
            <v>5-10 / Amortized Cost / Private / Other REMIC</v>
          </cell>
          <cell r="H546" t="str">
            <v>M51</v>
          </cell>
          <cell r="I546">
            <v>0</v>
          </cell>
        </row>
        <row r="547">
          <cell r="C547" t="str">
            <v>2004</v>
          </cell>
          <cell r="D547" t="str">
            <v>RS49308</v>
          </cell>
          <cell r="E547">
            <v>121302</v>
          </cell>
          <cell r="F547" t="str">
            <v>A18</v>
          </cell>
          <cell r="G547" t="str">
            <v>5-10 / Amortized Cost /  REMIC</v>
          </cell>
          <cell r="H547" t="str">
            <v>L33</v>
          </cell>
          <cell r="I547">
            <v>-416576.25</v>
          </cell>
        </row>
        <row r="548">
          <cell r="C548" t="str">
            <v>2004</v>
          </cell>
          <cell r="D548" t="str">
            <v>RS49308</v>
          </cell>
          <cell r="E548">
            <v>121302</v>
          </cell>
          <cell r="F548" t="str">
            <v>A20</v>
          </cell>
          <cell r="G548" t="str">
            <v>AFS/UPB/Total MRS</v>
          </cell>
          <cell r="H548" t="str">
            <v>L33</v>
          </cell>
          <cell r="I548">
            <v>-416576.25</v>
          </cell>
        </row>
        <row r="549">
          <cell r="C549" t="str">
            <v>2004</v>
          </cell>
          <cell r="D549" t="str">
            <v>RS49308</v>
          </cell>
          <cell r="E549">
            <v>428332</v>
          </cell>
          <cell r="F549" t="str">
            <v>A16</v>
          </cell>
          <cell r="G549" t="str">
            <v>Amortization/Income Expence / Remic</v>
          </cell>
          <cell r="H549" t="str">
            <v>G36</v>
          </cell>
          <cell r="I549">
            <v>349728.28</v>
          </cell>
        </row>
        <row r="550">
          <cell r="C550" t="str">
            <v>2004</v>
          </cell>
          <cell r="D550" t="str">
            <v>RS49308</v>
          </cell>
          <cell r="E550">
            <v>428332</v>
          </cell>
          <cell r="F550" t="str">
            <v>A18</v>
          </cell>
          <cell r="G550" t="str">
            <v>&gt;10 years / Total Income / REMIC</v>
          </cell>
          <cell r="H550" t="str">
            <v>N33</v>
          </cell>
          <cell r="I550">
            <v>349728.28</v>
          </cell>
        </row>
        <row r="551">
          <cell r="C551" t="str">
            <v>2004</v>
          </cell>
          <cell r="D551" t="str">
            <v>RS49308</v>
          </cell>
          <cell r="E551">
            <v>138332</v>
          </cell>
          <cell r="F551" t="str">
            <v>A01</v>
          </cell>
          <cell r="G551" t="str">
            <v>Private Label, Other Remic Commitment Adj/Non-OCI Amort Catch-up</v>
          </cell>
          <cell r="H551" t="str">
            <v>R224</v>
          </cell>
          <cell r="I551">
            <v>349728.28</v>
          </cell>
        </row>
        <row r="552">
          <cell r="C552" t="str">
            <v>2004</v>
          </cell>
          <cell r="D552" t="str">
            <v>RS49308</v>
          </cell>
          <cell r="E552">
            <v>138332</v>
          </cell>
          <cell r="F552" t="str">
            <v>A07</v>
          </cell>
          <cell r="G552" t="str">
            <v>Private Label/Total Unamortized Bal./REMIC</v>
          </cell>
          <cell r="H552" t="str">
            <v>H65</v>
          </cell>
          <cell r="I552">
            <v>349728.28</v>
          </cell>
        </row>
        <row r="553">
          <cell r="C553" t="str">
            <v>2004</v>
          </cell>
          <cell r="D553" t="str">
            <v>RS49308</v>
          </cell>
          <cell r="E553">
            <v>138332</v>
          </cell>
          <cell r="F553" t="str">
            <v>A09</v>
          </cell>
          <cell r="G553" t="str">
            <v>Total Un Am Balance/Multi Class/REMIC/AFS</v>
          </cell>
          <cell r="H553" t="str">
            <v>H58</v>
          </cell>
          <cell r="I553">
            <v>349728.28</v>
          </cell>
        </row>
        <row r="554">
          <cell r="C554" t="str">
            <v>2004</v>
          </cell>
          <cell r="D554" t="str">
            <v>RS49308</v>
          </cell>
          <cell r="E554">
            <v>138332</v>
          </cell>
          <cell r="F554" t="str">
            <v>A13 - HFT</v>
          </cell>
          <cell r="G554" t="str">
            <v>&gt;10 / Amortized Cost /  REMIC</v>
          </cell>
          <cell r="H554" t="str">
            <v>P51</v>
          </cell>
          <cell r="I554">
            <v>349728.28</v>
          </cell>
        </row>
        <row r="555">
          <cell r="C555" t="str">
            <v>2004</v>
          </cell>
          <cell r="D555" t="str">
            <v>RS49308</v>
          </cell>
          <cell r="E555">
            <v>138332</v>
          </cell>
          <cell r="F555" t="str">
            <v>A18</v>
          </cell>
          <cell r="G555" t="str">
            <v>&gt;10 / Amortized Cost /  REMIC</v>
          </cell>
          <cell r="H555" t="str">
            <v>O33</v>
          </cell>
          <cell r="I555">
            <v>349728.28</v>
          </cell>
        </row>
        <row r="556">
          <cell r="C556" t="str">
            <v>2004</v>
          </cell>
          <cell r="D556" t="str">
            <v>RS49308</v>
          </cell>
          <cell r="E556">
            <v>138332</v>
          </cell>
          <cell r="F556" t="str">
            <v>A20</v>
          </cell>
          <cell r="G556" t="str">
            <v>AFS/Fair Value/Total Mtg Related Securities</v>
          </cell>
          <cell r="H556" t="str">
            <v>L42</v>
          </cell>
          <cell r="I556">
            <v>349728.28</v>
          </cell>
        </row>
        <row r="557">
          <cell r="C557" t="str">
            <v>2004</v>
          </cell>
          <cell r="D557" t="str">
            <v>RS49311</v>
          </cell>
          <cell r="E557">
            <v>428362</v>
          </cell>
          <cell r="F557" t="str">
            <v>A16</v>
          </cell>
          <cell r="G557" t="str">
            <v>Amortized Income Expense/Mega</v>
          </cell>
          <cell r="H557" t="str">
            <v>G35</v>
          </cell>
          <cell r="I557">
            <v>-7065632.0800000001</v>
          </cell>
        </row>
        <row r="558">
          <cell r="C558" t="str">
            <v>2004</v>
          </cell>
          <cell r="D558" t="str">
            <v>RS49311</v>
          </cell>
          <cell r="E558">
            <v>428362</v>
          </cell>
          <cell r="F558" t="str">
            <v>A18</v>
          </cell>
          <cell r="G558" t="str">
            <v>Greater than 10 years/Amortized Cost/Mega</v>
          </cell>
          <cell r="H558" t="str">
            <v>N32</v>
          </cell>
          <cell r="I558">
            <v>-7065632.0800000001</v>
          </cell>
        </row>
        <row r="559">
          <cell r="C559" t="str">
            <v>2004</v>
          </cell>
          <cell r="D559" t="str">
            <v>RS49311</v>
          </cell>
          <cell r="E559">
            <v>138362</v>
          </cell>
          <cell r="F559" t="str">
            <v>A01</v>
          </cell>
          <cell r="G559" t="str">
            <v>Fannie Mae/Mega/Restatement Basis Adj./Catch-Up</v>
          </cell>
          <cell r="H559" t="str">
            <v>E365</v>
          </cell>
          <cell r="I559">
            <v>-7065632.0800000001</v>
          </cell>
        </row>
        <row r="560">
          <cell r="C560" t="str">
            <v>2004</v>
          </cell>
          <cell r="D560" t="str">
            <v>RS49311</v>
          </cell>
          <cell r="E560">
            <v>138362</v>
          </cell>
          <cell r="F560" t="str">
            <v>A07</v>
          </cell>
          <cell r="G560" t="str">
            <v>AFS/Fannie Mae/Mega/Total Unamortized Bal.</v>
          </cell>
          <cell r="H560" t="str">
            <v>H33</v>
          </cell>
          <cell r="I560">
            <v>-7065632.0800000001</v>
          </cell>
        </row>
        <row r="561">
          <cell r="C561" t="str">
            <v>2004</v>
          </cell>
          <cell r="D561" t="str">
            <v>RS49311</v>
          </cell>
          <cell r="E561">
            <v>138362</v>
          </cell>
          <cell r="F561" t="str">
            <v>A09</v>
          </cell>
          <cell r="G561" t="str">
            <v>Total Unamortized Bal./AAA/Mega/AFS/Single Class</v>
          </cell>
          <cell r="H561" t="str">
            <v>H44</v>
          </cell>
          <cell r="I561">
            <v>-7065632.0800000001</v>
          </cell>
        </row>
        <row r="562">
          <cell r="C562" t="str">
            <v>2004</v>
          </cell>
          <cell r="D562" t="str">
            <v>RS49311</v>
          </cell>
          <cell r="E562">
            <v>138362</v>
          </cell>
          <cell r="F562" t="str">
            <v>A13 - AFS</v>
          </cell>
          <cell r="G562" t="str">
            <v>Greater Than 10 Years/Amortized Cost/Fannie/Mega</v>
          </cell>
          <cell r="H562" t="str">
            <v>P33</v>
          </cell>
          <cell r="I562">
            <v>-7065632.0800000001</v>
          </cell>
        </row>
        <row r="563">
          <cell r="C563" t="str">
            <v>2004</v>
          </cell>
          <cell r="D563" t="str">
            <v>RS49311</v>
          </cell>
          <cell r="E563">
            <v>138362</v>
          </cell>
          <cell r="F563" t="str">
            <v>A18</v>
          </cell>
          <cell r="G563" t="str">
            <v>Greater Than 10 Years/Amortized Cost/Mega</v>
          </cell>
          <cell r="H563" t="str">
            <v>O32</v>
          </cell>
          <cell r="I563">
            <v>-7065632.0800000001</v>
          </cell>
        </row>
        <row r="564">
          <cell r="C564" t="str">
            <v>2004</v>
          </cell>
          <cell r="D564" t="str">
            <v>RS49311</v>
          </cell>
          <cell r="E564">
            <v>138362</v>
          </cell>
          <cell r="F564" t="str">
            <v>A20</v>
          </cell>
          <cell r="G564" t="str">
            <v>AFS/Fair Value/Total Mortgage Related Sec.</v>
          </cell>
          <cell r="H564" t="str">
            <v>L42</v>
          </cell>
          <cell r="I564">
            <v>-7065632.0800000001</v>
          </cell>
        </row>
        <row r="565">
          <cell r="C565" t="str">
            <v>2004</v>
          </cell>
          <cell r="D565" t="str">
            <v>RS49313</v>
          </cell>
          <cell r="E565">
            <v>420450</v>
          </cell>
          <cell r="F565" t="str">
            <v>11.07</v>
          </cell>
          <cell r="G565" t="str">
            <v>Expense / Interest Expense / MBS</v>
          </cell>
          <cell r="H565" t="str">
            <v>E32</v>
          </cell>
          <cell r="I565">
            <v>-165070.62</v>
          </cell>
        </row>
        <row r="566">
          <cell r="C566" t="str">
            <v>2004</v>
          </cell>
          <cell r="D566" t="str">
            <v>RS49314</v>
          </cell>
          <cell r="E566">
            <v>121330</v>
          </cell>
          <cell r="F566" t="str">
            <v>A01</v>
          </cell>
          <cell r="G566" t="str">
            <v>UPB/UPB Adj./Private Lavel/Other REMIC</v>
          </cell>
          <cell r="H566" t="str">
            <v>R19</v>
          </cell>
          <cell r="I566">
            <v>124768870.65000001</v>
          </cell>
        </row>
        <row r="567">
          <cell r="C567" t="str">
            <v>2004</v>
          </cell>
          <cell r="D567" t="str">
            <v>RS49314</v>
          </cell>
          <cell r="E567">
            <v>121330</v>
          </cell>
          <cell r="F567" t="str">
            <v>A07</v>
          </cell>
          <cell r="G567" t="str">
            <v>Current UPB/AFS/Private/Other REMIC</v>
          </cell>
          <cell r="H567" t="str">
            <v>G65</v>
          </cell>
          <cell r="I567">
            <v>124768870.65000001</v>
          </cell>
        </row>
        <row r="568">
          <cell r="C568" t="str">
            <v>2004</v>
          </cell>
          <cell r="D568" t="str">
            <v>RS49314</v>
          </cell>
          <cell r="E568">
            <v>121330</v>
          </cell>
          <cell r="F568" t="str">
            <v>A09</v>
          </cell>
          <cell r="G568" t="str">
            <v>Current UPB/AFS/Other/AAA</v>
          </cell>
          <cell r="H568" t="str">
            <v>G104</v>
          </cell>
          <cell r="I568">
            <v>124768870.65000001</v>
          </cell>
        </row>
        <row r="569">
          <cell r="C569" t="str">
            <v>2004</v>
          </cell>
          <cell r="D569" t="str">
            <v>RS49314</v>
          </cell>
          <cell r="E569">
            <v>121330</v>
          </cell>
          <cell r="F569" t="str">
            <v>A13 - AFS</v>
          </cell>
          <cell r="G569" t="str">
            <v>Remaining Term &gt; 10 years/UPB/Private/Other REMIC</v>
          </cell>
          <cell r="H569" t="str">
            <v>O51</v>
          </cell>
          <cell r="I569">
            <v>118084121.26999998</v>
          </cell>
        </row>
        <row r="570">
          <cell r="C570" t="str">
            <v>2004</v>
          </cell>
          <cell r="D570" t="str">
            <v>RS49314</v>
          </cell>
          <cell r="E570">
            <v>121330</v>
          </cell>
          <cell r="F570" t="str">
            <v>A13 - AFS</v>
          </cell>
          <cell r="G570" t="str">
            <v>Remaining Term &gt;5, &lt; 10 years/UPB/Private/Other REMIC</v>
          </cell>
          <cell r="H570" t="str">
            <v>L51</v>
          </cell>
          <cell r="I570">
            <v>6684749.3799999999</v>
          </cell>
        </row>
        <row r="571">
          <cell r="C571" t="str">
            <v>2004</v>
          </cell>
          <cell r="D571" t="str">
            <v>RS49314</v>
          </cell>
          <cell r="E571">
            <v>121330</v>
          </cell>
          <cell r="F571" t="str">
            <v>A18</v>
          </cell>
          <cell r="G571" t="str">
            <v>REMIC/Remaining Term &gt; 10 years/Amoritized Cost</v>
          </cell>
          <cell r="H571" t="str">
            <v>O33</v>
          </cell>
          <cell r="I571">
            <v>118084121.26999998</v>
          </cell>
        </row>
        <row r="572">
          <cell r="C572" t="str">
            <v>2004</v>
          </cell>
          <cell r="D572" t="str">
            <v>RS49314</v>
          </cell>
          <cell r="E572">
            <v>121330</v>
          </cell>
          <cell r="F572" t="str">
            <v>A18</v>
          </cell>
          <cell r="G572" t="str">
            <v>REMIC/Remaining Term &gt;5, &lt; 10 yearss/Amoritized Cost</v>
          </cell>
          <cell r="H572" t="str">
            <v>L33</v>
          </cell>
          <cell r="I572">
            <v>6684749.3799999999</v>
          </cell>
        </row>
        <row r="573">
          <cell r="C573" t="str">
            <v>2004</v>
          </cell>
          <cell r="D573" t="str">
            <v>RS49314</v>
          </cell>
          <cell r="E573">
            <v>121330</v>
          </cell>
          <cell r="F573" t="str">
            <v>A20</v>
          </cell>
          <cell r="G573" t="str">
            <v>AFS/UPB/Total MRS</v>
          </cell>
          <cell r="H573" t="str">
            <v>L33</v>
          </cell>
          <cell r="I573">
            <v>124768870.65000001</v>
          </cell>
        </row>
        <row r="574">
          <cell r="C574" t="str">
            <v>2004</v>
          </cell>
          <cell r="D574" t="str">
            <v>RS49314</v>
          </cell>
          <cell r="E574">
            <v>121330</v>
          </cell>
          <cell r="F574" t="str">
            <v>A21</v>
          </cell>
          <cell r="G574" t="str">
            <v>UPB/Other MRS/Single Family/Conventional</v>
          </cell>
          <cell r="H574" t="str">
            <v>F35</v>
          </cell>
          <cell r="I574">
            <v>31855095.459999997</v>
          </cell>
        </row>
        <row r="575">
          <cell r="C575" t="str">
            <v>2004</v>
          </cell>
          <cell r="D575" t="str">
            <v>RS49314</v>
          </cell>
          <cell r="E575">
            <v>121330</v>
          </cell>
          <cell r="F575" t="str">
            <v>A21</v>
          </cell>
          <cell r="G575" t="str">
            <v>UPB/Other MRS/Single Family/Conventional</v>
          </cell>
          <cell r="H575" t="str">
            <v>F35</v>
          </cell>
          <cell r="I575">
            <v>29452591.619999997</v>
          </cell>
        </row>
        <row r="576">
          <cell r="C576" t="str">
            <v>2004</v>
          </cell>
          <cell r="D576" t="str">
            <v>RS49314</v>
          </cell>
          <cell r="E576">
            <v>121330</v>
          </cell>
          <cell r="F576" t="str">
            <v>A21</v>
          </cell>
          <cell r="G576" t="str">
            <v>UPB/Other MRS/Single Family/Conventional</v>
          </cell>
          <cell r="H576" t="str">
            <v>F35</v>
          </cell>
          <cell r="I576">
            <v>31686774.27</v>
          </cell>
        </row>
        <row r="577">
          <cell r="C577" t="str">
            <v>2004</v>
          </cell>
          <cell r="D577" t="str">
            <v>RS49314</v>
          </cell>
          <cell r="E577">
            <v>121330</v>
          </cell>
          <cell r="F577" t="str">
            <v>A21</v>
          </cell>
          <cell r="G577" t="str">
            <v>UPB/Other MRS/Single Family/Conventional</v>
          </cell>
          <cell r="H577" t="str">
            <v>F35</v>
          </cell>
          <cell r="I577">
            <v>31774409.299999997</v>
          </cell>
        </row>
        <row r="578">
          <cell r="C578" t="str">
            <v>2004</v>
          </cell>
          <cell r="D578" t="str">
            <v>RS49321</v>
          </cell>
          <cell r="E578">
            <v>113130</v>
          </cell>
          <cell r="F578" t="str">
            <v>11.01</v>
          </cell>
          <cell r="G578" t="str">
            <v>LOCOM HFS / Loan HFI / MBS Swap</v>
          </cell>
          <cell r="H578" t="str">
            <v>S59</v>
          </cell>
          <cell r="I578">
            <v>-3993651.55</v>
          </cell>
        </row>
        <row r="579">
          <cell r="C579" t="str">
            <v>2004</v>
          </cell>
          <cell r="D579" t="str">
            <v>RS49321</v>
          </cell>
          <cell r="E579">
            <v>113130</v>
          </cell>
          <cell r="F579" t="str">
            <v>11.06 - HFI</v>
          </cell>
          <cell r="G579" t="str">
            <v>Single Family / Conventional / Fixed Income Long / Tem LOCOM Adj.</v>
          </cell>
          <cell r="H579" t="str">
            <v>G36</v>
          </cell>
          <cell r="I579">
            <v>-3993651.55</v>
          </cell>
        </row>
        <row r="580">
          <cell r="C580" t="str">
            <v>2004</v>
          </cell>
          <cell r="D580" t="str">
            <v>RS49321</v>
          </cell>
          <cell r="E580">
            <v>211510</v>
          </cell>
          <cell r="F580" t="str">
            <v>11.03</v>
          </cell>
          <cell r="G580" t="str">
            <v>Total Mortgage Backed Security Liability Balance/MBS PPS /Fair Value</v>
          </cell>
          <cell r="H580" t="str">
            <v>L34</v>
          </cell>
          <cell r="I580">
            <v>-26321.77</v>
          </cell>
        </row>
        <row r="581">
          <cell r="C581" t="str">
            <v>2004</v>
          </cell>
          <cell r="D581" t="str">
            <v>RS49321</v>
          </cell>
          <cell r="E581">
            <v>211530</v>
          </cell>
          <cell r="F581" t="str">
            <v>11.03</v>
          </cell>
          <cell r="G581" t="str">
            <v>Total Secured Borrowing Liability Balance / Book Value / MBS PPS</v>
          </cell>
          <cell r="H581" t="str">
            <v>L50</v>
          </cell>
          <cell r="I581">
            <v>2800350.92</v>
          </cell>
        </row>
        <row r="582">
          <cell r="C582" t="str">
            <v>2004</v>
          </cell>
          <cell r="D582" t="str">
            <v>RS49321</v>
          </cell>
          <cell r="E582">
            <v>223010</v>
          </cell>
          <cell r="F582" t="str">
            <v>11.03</v>
          </cell>
          <cell r="G582" t="str">
            <v>MBS-PPS/Acc. Amort Book Value Basis Adj/Secued Bor. Liab</v>
          </cell>
          <cell r="H582" t="str">
            <v>L54</v>
          </cell>
          <cell r="I582">
            <v>-746710.16</v>
          </cell>
        </row>
        <row r="583">
          <cell r="C583" t="str">
            <v>2004</v>
          </cell>
          <cell r="D583" t="str">
            <v>RS49321</v>
          </cell>
          <cell r="E583">
            <v>223010</v>
          </cell>
          <cell r="F583" t="str">
            <v>11.07</v>
          </cell>
          <cell r="G583" t="str">
            <v>Amort Income Expense/MBS</v>
          </cell>
          <cell r="H583" t="str">
            <v>F32</v>
          </cell>
          <cell r="I583">
            <v>746710.16</v>
          </cell>
        </row>
        <row r="584">
          <cell r="C584" t="str">
            <v>2004</v>
          </cell>
          <cell r="D584" t="str">
            <v>RS49326</v>
          </cell>
          <cell r="E584">
            <v>211530</v>
          </cell>
          <cell r="F584" t="str">
            <v>11.03</v>
          </cell>
          <cell r="G584" t="str">
            <v>MBS PPS/Secured Borrowing Liability Ending Balance/Derrred Gain/Loss Amt</v>
          </cell>
          <cell r="H584" t="str">
            <v>L51</v>
          </cell>
          <cell r="I584">
            <v>2546936.46</v>
          </cell>
        </row>
        <row r="585">
          <cell r="C585" t="str">
            <v>2004</v>
          </cell>
          <cell r="D585" t="str">
            <v>RS49329</v>
          </cell>
          <cell r="E585">
            <v>223010</v>
          </cell>
          <cell r="F585" t="str">
            <v>11.03</v>
          </cell>
          <cell r="G585" t="str">
            <v>MEGA-Total Secured Liability EndBal</v>
          </cell>
          <cell r="H585" t="str">
            <v>K58</v>
          </cell>
          <cell r="I585">
            <v>25454.510414857501</v>
          </cell>
        </row>
        <row r="586">
          <cell r="C586" t="str">
            <v>2004</v>
          </cell>
          <cell r="D586" t="str">
            <v>RS49329</v>
          </cell>
          <cell r="E586">
            <v>223010</v>
          </cell>
          <cell r="F586" t="str">
            <v>11.07</v>
          </cell>
          <cell r="G586" t="str">
            <v>MEGA-AmrtInc/Exp</v>
          </cell>
          <cell r="H586" t="str">
            <v>F33</v>
          </cell>
          <cell r="I586">
            <v>-25454.510414857501</v>
          </cell>
        </row>
        <row r="587">
          <cell r="C587" t="str">
            <v>2004</v>
          </cell>
          <cell r="D587" t="str">
            <v>RS49330</v>
          </cell>
          <cell r="E587">
            <v>420430</v>
          </cell>
          <cell r="F587" t="str">
            <v>11.06</v>
          </cell>
          <cell r="G587" t="str">
            <v>MF-AmrtzIncm/Exp</v>
          </cell>
          <cell r="H587" t="str">
            <v>H100</v>
          </cell>
          <cell r="I587">
            <v>65655579.909999996</v>
          </cell>
        </row>
        <row r="588">
          <cell r="C588" t="str">
            <v>2004</v>
          </cell>
          <cell r="D588" t="str">
            <v>RS49330</v>
          </cell>
          <cell r="E588">
            <v>121615</v>
          </cell>
          <cell r="F588" t="str">
            <v>11.06 - HFI</v>
          </cell>
          <cell r="G588" t="str">
            <v>MF-Fx-Int-Conv-accumamrtCBA</v>
          </cell>
          <cell r="H588" t="str">
            <v>Q35</v>
          </cell>
          <cell r="I588">
            <v>17035540.307439901</v>
          </cell>
        </row>
        <row r="589">
          <cell r="C589" t="str">
            <v>2004</v>
          </cell>
          <cell r="D589" t="str">
            <v>RS49330</v>
          </cell>
          <cell r="E589">
            <v>121615</v>
          </cell>
          <cell r="F589" t="str">
            <v>11.06 - HFI</v>
          </cell>
          <cell r="G589" t="str">
            <v>MF-Fx-LngTerm-Conv-accumamrtCBA</v>
          </cell>
          <cell r="H589" t="str">
            <v>P35</v>
          </cell>
          <cell r="I589">
            <v>27914054.6187829</v>
          </cell>
        </row>
        <row r="590">
          <cell r="C590" t="str">
            <v>2004</v>
          </cell>
          <cell r="D590" t="str">
            <v>RS49330</v>
          </cell>
          <cell r="E590">
            <v>121615</v>
          </cell>
          <cell r="F590" t="str">
            <v>11.06 - HFI</v>
          </cell>
          <cell r="G590" t="str">
            <v>MF-Fx-LngTerm-Gov-accumamrtCBA</v>
          </cell>
          <cell r="H590" t="str">
            <v>T35</v>
          </cell>
          <cell r="I590">
            <v>20705984.9837773</v>
          </cell>
        </row>
        <row r="591">
          <cell r="C591" t="str">
            <v>2004</v>
          </cell>
          <cell r="D591" t="str">
            <v>RS49331</v>
          </cell>
          <cell r="E591">
            <v>121615</v>
          </cell>
          <cell r="F591" t="str">
            <v>11.01</v>
          </cell>
          <cell r="G591" t="str">
            <v>AccAmortGFASCBAj-HFI-MBSSWap</v>
          </cell>
          <cell r="H591" t="str">
            <v>S42</v>
          </cell>
          <cell r="I591">
            <v>-2510260.81</v>
          </cell>
        </row>
        <row r="592">
          <cell r="C592" t="str">
            <v>2004</v>
          </cell>
          <cell r="D592" t="str">
            <v>RS49331</v>
          </cell>
          <cell r="E592">
            <v>121615</v>
          </cell>
          <cell r="F592" t="str">
            <v>11.06 - HFI</v>
          </cell>
          <cell r="G592" t="str">
            <v>MF-CONV-FXD-AccumAmrt</v>
          </cell>
          <cell r="H592" t="str">
            <v>P34</v>
          </cell>
          <cell r="I592">
            <v>-2510260.81</v>
          </cell>
        </row>
        <row r="593">
          <cell r="C593" t="str">
            <v>2004</v>
          </cell>
          <cell r="D593" t="str">
            <v>RS49331</v>
          </cell>
          <cell r="E593">
            <v>420430</v>
          </cell>
          <cell r="F593" t="str">
            <v>11.06</v>
          </cell>
          <cell r="G593" t="str">
            <v>TotSecConToLoan/Amortization Income/Expense</v>
          </cell>
          <cell r="H593" t="str">
            <v>H100</v>
          </cell>
          <cell r="I593">
            <v>-2510260.81</v>
          </cell>
        </row>
        <row r="594">
          <cell r="C594" t="str">
            <v>2004</v>
          </cell>
          <cell r="D594" t="str">
            <v>RS49333</v>
          </cell>
          <cell r="E594">
            <v>121301</v>
          </cell>
          <cell r="F594" t="str">
            <v>A01</v>
          </cell>
          <cell r="G594" t="str">
            <v>Fannie Mae / MBS / Premium Discount / Original Balance / Consolidation Relief</v>
          </cell>
          <cell r="H594" t="str">
            <v>D76</v>
          </cell>
          <cell r="I594">
            <v>-14043.36</v>
          </cell>
        </row>
        <row r="595">
          <cell r="C595" t="str">
            <v>2004</v>
          </cell>
          <cell r="D595" t="str">
            <v>RS49333</v>
          </cell>
          <cell r="E595">
            <v>121301</v>
          </cell>
          <cell r="F595" t="str">
            <v>A07</v>
          </cell>
          <cell r="G595" t="str">
            <v>Total Unam / AFS / Fannie Mae / MBS</v>
          </cell>
          <cell r="H595" t="str">
            <v>H32</v>
          </cell>
          <cell r="I595">
            <v>-14043.36</v>
          </cell>
        </row>
        <row r="596">
          <cell r="C596" t="str">
            <v>2004</v>
          </cell>
          <cell r="D596" t="str">
            <v>RS49333</v>
          </cell>
          <cell r="E596">
            <v>121301</v>
          </cell>
          <cell r="F596" t="str">
            <v>A09</v>
          </cell>
          <cell r="G596" t="str">
            <v>Total Unam / AFS / Single Class / MBS / AAA</v>
          </cell>
          <cell r="H596" t="str">
            <v>H33</v>
          </cell>
          <cell r="I596">
            <v>-14043.36</v>
          </cell>
        </row>
        <row r="597">
          <cell r="C597" t="str">
            <v>2004</v>
          </cell>
          <cell r="D597" t="str">
            <v>RS49333</v>
          </cell>
          <cell r="E597">
            <v>121301</v>
          </cell>
          <cell r="F597" t="str">
            <v>A13 - AFS</v>
          </cell>
          <cell r="G597" t="str">
            <v>&gt;10 years / Amortized Cost / Fannie Mae / MBS</v>
          </cell>
          <cell r="H597" t="str">
            <v>P32</v>
          </cell>
          <cell r="I597">
            <v>-14043.36</v>
          </cell>
        </row>
        <row r="598">
          <cell r="C598" t="str">
            <v>2004</v>
          </cell>
          <cell r="D598" t="str">
            <v>RS49333</v>
          </cell>
          <cell r="E598">
            <v>121301</v>
          </cell>
          <cell r="F598" t="str">
            <v>A18</v>
          </cell>
          <cell r="G598" t="str">
            <v>&gt;10 years / Amortized Cost / MBS</v>
          </cell>
          <cell r="H598" t="str">
            <v>O31</v>
          </cell>
          <cell r="I598">
            <v>-14043.36</v>
          </cell>
        </row>
        <row r="599">
          <cell r="C599" t="str">
            <v>2004</v>
          </cell>
          <cell r="D599" t="str">
            <v>RS49333</v>
          </cell>
          <cell r="E599">
            <v>121301</v>
          </cell>
          <cell r="F599" t="str">
            <v>A20</v>
          </cell>
          <cell r="G599" t="str">
            <v>AFS / Fair Value / Total MRS</v>
          </cell>
          <cell r="H599" t="str">
            <v>L42</v>
          </cell>
          <cell r="I599">
            <v>-14043.36</v>
          </cell>
        </row>
        <row r="600">
          <cell r="C600" t="str">
            <v>2004</v>
          </cell>
          <cell r="D600" t="str">
            <v>RS49333</v>
          </cell>
          <cell r="E600">
            <v>121501</v>
          </cell>
          <cell r="F600" t="str">
            <v>A01</v>
          </cell>
          <cell r="G600" t="str">
            <v>Fannie Mae / MBS / Premium Discount / Original Balance / Consolidation Relief</v>
          </cell>
          <cell r="H600" t="str">
            <v>D76</v>
          </cell>
          <cell r="I600">
            <v>-7040.32</v>
          </cell>
        </row>
        <row r="601">
          <cell r="C601" t="str">
            <v>2004</v>
          </cell>
          <cell r="D601" t="str">
            <v>RS49333</v>
          </cell>
          <cell r="E601">
            <v>121501</v>
          </cell>
          <cell r="F601" t="str">
            <v>A07</v>
          </cell>
          <cell r="G601" t="str">
            <v>Total Unam / HFT / Fannie Mae / MBS</v>
          </cell>
          <cell r="H601" t="str">
            <v>H74</v>
          </cell>
          <cell r="I601">
            <v>-7040.32</v>
          </cell>
        </row>
        <row r="602">
          <cell r="C602" t="str">
            <v>2004</v>
          </cell>
          <cell r="D602" t="str">
            <v>RS49333</v>
          </cell>
          <cell r="E602">
            <v>121501</v>
          </cell>
          <cell r="F602" t="str">
            <v>A09</v>
          </cell>
          <cell r="G602" t="str">
            <v>Total Unam / HFT / Single Class / MBS / AAA</v>
          </cell>
          <cell r="H602" t="str">
            <v>H120</v>
          </cell>
          <cell r="I602">
            <v>-7040.32</v>
          </cell>
        </row>
        <row r="603">
          <cell r="C603" t="str">
            <v>2004</v>
          </cell>
          <cell r="D603" t="str">
            <v>RS49333</v>
          </cell>
          <cell r="E603">
            <v>121501</v>
          </cell>
          <cell r="F603" t="str">
            <v>A13 - HFT</v>
          </cell>
          <cell r="G603" t="str">
            <v>&gt;10 years / Amortized Cost / Fannie Mae / MBS</v>
          </cell>
          <cell r="H603" t="str">
            <v>P32</v>
          </cell>
          <cell r="I603">
            <v>-7040.32</v>
          </cell>
        </row>
        <row r="604">
          <cell r="C604" t="str">
            <v>2004</v>
          </cell>
          <cell r="D604" t="str">
            <v>RS49333</v>
          </cell>
          <cell r="E604">
            <v>121501</v>
          </cell>
          <cell r="F604" t="str">
            <v>A18</v>
          </cell>
          <cell r="G604" t="str">
            <v>&gt;10 years / Amortized Cost / MBS</v>
          </cell>
          <cell r="H604" t="str">
            <v>O31</v>
          </cell>
          <cell r="I604">
            <v>-7040.32</v>
          </cell>
        </row>
        <row r="605">
          <cell r="C605" t="str">
            <v>2004</v>
          </cell>
          <cell r="D605" t="str">
            <v>RS49333</v>
          </cell>
          <cell r="E605">
            <v>121501</v>
          </cell>
          <cell r="F605" t="str">
            <v>A20</v>
          </cell>
          <cell r="G605" t="str">
            <v>HFT / Fair Value / Total MRS</v>
          </cell>
          <cell r="H605" t="str">
            <v>M42</v>
          </cell>
          <cell r="I605">
            <v>-7040.32</v>
          </cell>
        </row>
        <row r="606">
          <cell r="C606" t="str">
            <v>2004</v>
          </cell>
          <cell r="D606" t="str">
            <v>RS49335 - Q1 04</v>
          </cell>
          <cell r="E606">
            <v>420430</v>
          </cell>
          <cell r="F606" t="str">
            <v>11.06</v>
          </cell>
          <cell r="G606" t="str">
            <v>Total Securities Consolidation to Loan Level/Amortization Income Expense</v>
          </cell>
          <cell r="H606" t="str">
            <v>H100</v>
          </cell>
          <cell r="I606">
            <v>-30908416.609999999</v>
          </cell>
        </row>
        <row r="607">
          <cell r="C607" t="str">
            <v>2004</v>
          </cell>
          <cell r="D607" t="str">
            <v>RS49335 - Q1 04</v>
          </cell>
          <cell r="E607">
            <v>428592</v>
          </cell>
          <cell r="F607" t="str">
            <v>A16</v>
          </cell>
          <cell r="G607" t="str">
            <v>Amortization Income Expense/MBS</v>
          </cell>
          <cell r="H607" t="str">
            <v>G34</v>
          </cell>
          <cell r="I607">
            <v>5257942.2300000004</v>
          </cell>
        </row>
        <row r="608">
          <cell r="C608" t="str">
            <v>2004</v>
          </cell>
          <cell r="D608" t="str">
            <v>RS49335 - Q1 04</v>
          </cell>
          <cell r="E608">
            <v>428592</v>
          </cell>
          <cell r="F608" t="str">
            <v>A18</v>
          </cell>
          <cell r="G608" t="str">
            <v>Amortization/MBS/Less than 1 Year</v>
          </cell>
          <cell r="H608" t="str">
            <v>E31</v>
          </cell>
          <cell r="I608">
            <v>975240.7</v>
          </cell>
        </row>
        <row r="609">
          <cell r="C609" t="str">
            <v>2004</v>
          </cell>
          <cell r="D609" t="str">
            <v>RS49335 - Q1 04</v>
          </cell>
          <cell r="E609">
            <v>428592</v>
          </cell>
          <cell r="F609" t="str">
            <v>A18</v>
          </cell>
          <cell r="G609" t="str">
            <v>Amortization/MBS/1 - 5 Years</v>
          </cell>
          <cell r="H609" t="str">
            <v>H31</v>
          </cell>
          <cell r="I609">
            <v>2895446.73</v>
          </cell>
        </row>
        <row r="610">
          <cell r="C610" t="str">
            <v>2004</v>
          </cell>
          <cell r="D610" t="str">
            <v>RS49335 - Q1 04</v>
          </cell>
          <cell r="E610">
            <v>428592</v>
          </cell>
          <cell r="F610" t="str">
            <v>A18</v>
          </cell>
          <cell r="G610" t="str">
            <v>Amortization/MBS/ &gt; 5 - 10 Years</v>
          </cell>
          <cell r="H610" t="str">
            <v>K31</v>
          </cell>
          <cell r="I610">
            <v>842174.06999999902</v>
          </cell>
        </row>
        <row r="611">
          <cell r="C611" t="str">
            <v>2004</v>
          </cell>
          <cell r="D611" t="str">
            <v>RS49335 - Q1 04</v>
          </cell>
          <cell r="E611">
            <v>428592</v>
          </cell>
          <cell r="F611" t="str">
            <v>A18</v>
          </cell>
          <cell r="G611" t="str">
            <v>Amortization/MBS/ &gt; Greater Than 10 years</v>
          </cell>
          <cell r="H611" t="str">
            <v>N31</v>
          </cell>
          <cell r="I611">
            <v>545080.73</v>
          </cell>
        </row>
        <row r="612">
          <cell r="C612" t="str">
            <v>2004</v>
          </cell>
          <cell r="D612" t="str">
            <v>RS49335 - Q2 04</v>
          </cell>
          <cell r="E612">
            <v>420430</v>
          </cell>
          <cell r="F612" t="str">
            <v>11.06</v>
          </cell>
          <cell r="G612" t="str">
            <v>Amort Income Expense / Total Secs Consol to Loan</v>
          </cell>
          <cell r="H612" t="str">
            <v>H100</v>
          </cell>
          <cell r="I612">
            <v>-7508186.8099999996</v>
          </cell>
        </row>
        <row r="613">
          <cell r="C613" t="str">
            <v>2004</v>
          </cell>
          <cell r="D613" t="str">
            <v>RS49335 - Q2 04</v>
          </cell>
          <cell r="E613">
            <v>428592</v>
          </cell>
          <cell r="F613" t="str">
            <v>A16</v>
          </cell>
          <cell r="G613" t="str">
            <v>MBS-AMRTExp</v>
          </cell>
          <cell r="H613" t="str">
            <v>G34</v>
          </cell>
          <cell r="I613">
            <v>937075.85</v>
          </cell>
        </row>
        <row r="614">
          <cell r="C614" t="str">
            <v>2004</v>
          </cell>
          <cell r="D614" t="str">
            <v>RS49335 - Q2 04</v>
          </cell>
          <cell r="E614">
            <v>428592</v>
          </cell>
          <cell r="F614" t="str">
            <v>A18</v>
          </cell>
          <cell r="G614" t="str">
            <v>Total Income/MBS-1to5yr</v>
          </cell>
          <cell r="H614" t="str">
            <v>H31</v>
          </cell>
          <cell r="I614">
            <v>48709.925268846506</v>
          </cell>
        </row>
        <row r="615">
          <cell r="C615" t="str">
            <v>2004</v>
          </cell>
          <cell r="D615" t="str">
            <v>RS49335 - Q2 04</v>
          </cell>
          <cell r="E615">
            <v>428592</v>
          </cell>
          <cell r="F615" t="str">
            <v>A18</v>
          </cell>
          <cell r="G615" t="str">
            <v>Total Income/MBS-5to10yr</v>
          </cell>
          <cell r="H615" t="str">
            <v>K31</v>
          </cell>
          <cell r="I615">
            <v>418757.9520090805</v>
          </cell>
        </row>
        <row r="616">
          <cell r="C616" t="str">
            <v>2004</v>
          </cell>
          <cell r="D616" t="str">
            <v>RS49335 - Q2 04</v>
          </cell>
          <cell r="E616">
            <v>428592</v>
          </cell>
          <cell r="F616" t="str">
            <v>A18</v>
          </cell>
          <cell r="G616" t="str">
            <v>Total Income/MBS-&gt;10yr</v>
          </cell>
          <cell r="H616" t="str">
            <v>N31</v>
          </cell>
          <cell r="I616">
            <v>469607.97272207303</v>
          </cell>
        </row>
        <row r="617">
          <cell r="C617" t="str">
            <v>2004</v>
          </cell>
          <cell r="D617" t="str">
            <v>RS49335 - Q3 04</v>
          </cell>
          <cell r="E617">
            <v>420430</v>
          </cell>
          <cell r="F617" t="str">
            <v>11.06</v>
          </cell>
          <cell r="G617" t="str">
            <v>Total Securities Consolidation to Loan Level/Amortization Income Expense</v>
          </cell>
          <cell r="H617" t="str">
            <v>H100</v>
          </cell>
          <cell r="I617">
            <v>-4703331.8099999996</v>
          </cell>
        </row>
        <row r="618">
          <cell r="C618" t="str">
            <v>2004</v>
          </cell>
          <cell r="D618" t="str">
            <v>RS49335 - Q3 04</v>
          </cell>
          <cell r="E618">
            <v>428592</v>
          </cell>
          <cell r="F618" t="str">
            <v>A16</v>
          </cell>
          <cell r="G618" t="str">
            <v>Amortization Income Expense/MBS</v>
          </cell>
          <cell r="H618" t="str">
            <v>G34</v>
          </cell>
          <cell r="I618">
            <v>1177518.54</v>
          </cell>
        </row>
        <row r="619">
          <cell r="C619" t="str">
            <v>2004</v>
          </cell>
          <cell r="D619" t="str">
            <v>RS49335 - Q3 04</v>
          </cell>
          <cell r="E619">
            <v>428592</v>
          </cell>
          <cell r="F619" t="str">
            <v>A18</v>
          </cell>
          <cell r="G619" t="str">
            <v>Amortization/MBS/ &gt; Greater Than 10 years</v>
          </cell>
          <cell r="H619" t="str">
            <v>N31</v>
          </cell>
          <cell r="I619">
            <v>1177518.54</v>
          </cell>
        </row>
        <row r="620">
          <cell r="C620" t="str">
            <v>2004</v>
          </cell>
          <cell r="D620" t="str">
            <v>RS49335 - Q4 04</v>
          </cell>
          <cell r="E620">
            <v>420430</v>
          </cell>
          <cell r="F620" t="str">
            <v>11.06</v>
          </cell>
          <cell r="G620" t="str">
            <v>Total Securities Consolidation to Loan Level/Amortization Income Expense</v>
          </cell>
          <cell r="H620" t="str">
            <v>H100</v>
          </cell>
          <cell r="I620">
            <v>-5126483.9400000004</v>
          </cell>
        </row>
        <row r="621">
          <cell r="C621" t="str">
            <v>2004</v>
          </cell>
          <cell r="D621" t="str">
            <v>RS49335 - Q4 04</v>
          </cell>
          <cell r="E621">
            <v>428592</v>
          </cell>
          <cell r="F621" t="str">
            <v>A16</v>
          </cell>
          <cell r="G621" t="str">
            <v>Amortization Income Expense/MBS</v>
          </cell>
          <cell r="H621" t="str">
            <v>G34</v>
          </cell>
          <cell r="I621">
            <v>1238243.8600000001</v>
          </cell>
        </row>
        <row r="622">
          <cell r="C622" t="str">
            <v>2004</v>
          </cell>
          <cell r="D622" t="str">
            <v>RS49335 - Q4 04</v>
          </cell>
          <cell r="E622">
            <v>428592</v>
          </cell>
          <cell r="F622" t="str">
            <v>A18</v>
          </cell>
          <cell r="G622" t="str">
            <v>Amortization/MBS/ &gt; Greater Than 10 years</v>
          </cell>
          <cell r="H622" t="str">
            <v>N31</v>
          </cell>
          <cell r="I622">
            <v>1238243.8600000001</v>
          </cell>
        </row>
        <row r="623">
          <cell r="C623" t="str">
            <v>2004</v>
          </cell>
          <cell r="D623" t="str">
            <v>RS49345</v>
          </cell>
          <cell r="E623">
            <v>428362</v>
          </cell>
          <cell r="F623" t="str">
            <v>A16</v>
          </cell>
          <cell r="G623" t="str">
            <v>Income / Amortization Income Expense / MBS</v>
          </cell>
          <cell r="H623" t="str">
            <v>G34</v>
          </cell>
          <cell r="I623">
            <v>-11412</v>
          </cell>
        </row>
        <row r="624">
          <cell r="C624" t="str">
            <v>2004</v>
          </cell>
          <cell r="D624" t="str">
            <v>RS49345</v>
          </cell>
          <cell r="E624">
            <v>428362</v>
          </cell>
          <cell r="F624" t="str">
            <v>A18</v>
          </cell>
          <cell r="G624" t="str">
            <v>&gt; 10 years / Total Income / MBS</v>
          </cell>
          <cell r="H624" t="str">
            <v>N31</v>
          </cell>
          <cell r="I624">
            <v>-11412</v>
          </cell>
        </row>
        <row r="625">
          <cell r="C625" t="str">
            <v>2004</v>
          </cell>
          <cell r="D625" t="str">
            <v>RS49348</v>
          </cell>
          <cell r="E625">
            <v>111530</v>
          </cell>
          <cell r="F625" t="str">
            <v>11.01</v>
          </cell>
          <cell r="G625" t="str">
            <v>MBS PPS/MBS Gross-Up/UPB</v>
          </cell>
          <cell r="H625" t="str">
            <v>P66</v>
          </cell>
          <cell r="I625">
            <v>-50401028.769999996</v>
          </cell>
        </row>
        <row r="626">
          <cell r="C626" t="str">
            <v>2004</v>
          </cell>
          <cell r="D626" t="str">
            <v>RS49348</v>
          </cell>
          <cell r="E626">
            <v>111530</v>
          </cell>
          <cell r="F626" t="str">
            <v>A01</v>
          </cell>
          <cell r="G626" t="str">
            <v>UPB/MBS/Sales</v>
          </cell>
          <cell r="H626" t="str">
            <v>D12</v>
          </cell>
          <cell r="I626">
            <v>-50401028.769999996</v>
          </cell>
        </row>
        <row r="627">
          <cell r="C627" t="str">
            <v>2004</v>
          </cell>
          <cell r="D627" t="str">
            <v>RS49348</v>
          </cell>
          <cell r="E627">
            <v>111530</v>
          </cell>
          <cell r="F627" t="str">
            <v>A07</v>
          </cell>
          <cell r="G627" t="str">
            <v>UPB/Fannie/MBS</v>
          </cell>
          <cell r="H627" t="str">
            <v>G74</v>
          </cell>
          <cell r="I627">
            <v>-50401028.769999996</v>
          </cell>
        </row>
        <row r="628">
          <cell r="C628" t="str">
            <v>2004</v>
          </cell>
          <cell r="D628" t="str">
            <v>RS49348</v>
          </cell>
          <cell r="E628">
            <v>111530</v>
          </cell>
          <cell r="F628" t="str">
            <v>A09</v>
          </cell>
          <cell r="G628" t="str">
            <v>Single Class/MBS/AAA/Current UPB/HFT</v>
          </cell>
          <cell r="H628" t="str">
            <v>G120</v>
          </cell>
          <cell r="I628">
            <v>-50401028.769999996</v>
          </cell>
        </row>
        <row r="629">
          <cell r="C629" t="str">
            <v>2004</v>
          </cell>
          <cell r="D629" t="str">
            <v>RS49348</v>
          </cell>
          <cell r="E629">
            <v>111530</v>
          </cell>
          <cell r="F629" t="str">
            <v>A13 - HFT</v>
          </cell>
          <cell r="G629" t="str">
            <v>UPB/Greater Than 10 Years/MBS/HFT</v>
          </cell>
          <cell r="H629" t="str">
            <v>O32</v>
          </cell>
          <cell r="I629">
            <v>-50401028.769999996</v>
          </cell>
        </row>
        <row r="630">
          <cell r="C630" t="str">
            <v>2004</v>
          </cell>
          <cell r="D630" t="str">
            <v>RS49348</v>
          </cell>
          <cell r="E630">
            <v>111530</v>
          </cell>
          <cell r="F630" t="str">
            <v>A18</v>
          </cell>
          <cell r="G630" t="str">
            <v>Amortized Cost/Greater Than 10 years/MBS</v>
          </cell>
          <cell r="H630" t="str">
            <v>O31</v>
          </cell>
          <cell r="I630">
            <v>-50401028.769999996</v>
          </cell>
        </row>
        <row r="631">
          <cell r="C631" t="str">
            <v>2004</v>
          </cell>
          <cell r="D631" t="str">
            <v>RS49348</v>
          </cell>
          <cell r="E631">
            <v>111530</v>
          </cell>
          <cell r="F631" t="str">
            <v>A20</v>
          </cell>
          <cell r="G631" t="str">
            <v>UPB/HFT/Total Mortgage Related Sec.</v>
          </cell>
          <cell r="H631" t="str">
            <v>M33</v>
          </cell>
          <cell r="I631">
            <v>-50401028.769999996</v>
          </cell>
        </row>
        <row r="632">
          <cell r="C632" t="str">
            <v>2004</v>
          </cell>
          <cell r="D632" t="str">
            <v>RS49348</v>
          </cell>
          <cell r="E632">
            <v>111530</v>
          </cell>
          <cell r="F632" t="str">
            <v>A21</v>
          </cell>
          <cell r="G632" t="str">
            <v>Fannie Mae/ Conventional/ Single Family</v>
          </cell>
          <cell r="H632" t="str">
            <v>F31</v>
          </cell>
          <cell r="I632">
            <v>-37018234.990000002</v>
          </cell>
        </row>
        <row r="633">
          <cell r="C633" t="str">
            <v>2004</v>
          </cell>
          <cell r="D633" t="str">
            <v>RS49348</v>
          </cell>
          <cell r="E633">
            <v>111530</v>
          </cell>
          <cell r="F633" t="str">
            <v>A21</v>
          </cell>
          <cell r="G633" t="str">
            <v>Fannie Mae/ Conventional/ Single Family</v>
          </cell>
          <cell r="H633" t="str">
            <v>F31</v>
          </cell>
          <cell r="I633">
            <v>-13550211.5</v>
          </cell>
        </row>
        <row r="634">
          <cell r="C634" t="str">
            <v>2004</v>
          </cell>
          <cell r="D634" t="str">
            <v>RS49348</v>
          </cell>
          <cell r="E634">
            <v>111530</v>
          </cell>
          <cell r="F634" t="str">
            <v>A21</v>
          </cell>
          <cell r="G634" t="str">
            <v>Fannie Mae/ Conventional/ Single Family</v>
          </cell>
          <cell r="H634" t="str">
            <v>F31</v>
          </cell>
          <cell r="I634">
            <v>80800.27</v>
          </cell>
        </row>
        <row r="635">
          <cell r="C635" t="str">
            <v>2004</v>
          </cell>
          <cell r="D635" t="str">
            <v>RS49348</v>
          </cell>
          <cell r="E635">
            <v>111530</v>
          </cell>
          <cell r="F635" t="str">
            <v>A21</v>
          </cell>
          <cell r="G635" t="str">
            <v>Fannie Mae/ Conventional/ Single Family</v>
          </cell>
          <cell r="H635" t="str">
            <v>F31</v>
          </cell>
          <cell r="I635">
            <v>86617.45</v>
          </cell>
        </row>
        <row r="636">
          <cell r="C636" t="str">
            <v>2004</v>
          </cell>
          <cell r="D636" t="str">
            <v>RS49348</v>
          </cell>
          <cell r="E636">
            <v>112827</v>
          </cell>
          <cell r="F636" t="str">
            <v>A01</v>
          </cell>
          <cell r="G636" t="str">
            <v>Accum Am/Consolidation Derec/Catch-Up</v>
          </cell>
          <cell r="H636" t="str">
            <v>D414</v>
          </cell>
          <cell r="I636">
            <v>143155.39000000001</v>
          </cell>
        </row>
        <row r="637">
          <cell r="C637" t="str">
            <v>2004</v>
          </cell>
          <cell r="D637" t="str">
            <v>RS49348</v>
          </cell>
          <cell r="E637">
            <v>112827</v>
          </cell>
          <cell r="F637" t="str">
            <v>A07</v>
          </cell>
          <cell r="G637" t="str">
            <v>Total Unam Bal/Fannie/MBS</v>
          </cell>
          <cell r="H637" t="str">
            <v>H74</v>
          </cell>
          <cell r="I637">
            <v>143155.39000000001</v>
          </cell>
        </row>
        <row r="638">
          <cell r="C638" t="str">
            <v>2004</v>
          </cell>
          <cell r="D638" t="str">
            <v>RS49348</v>
          </cell>
          <cell r="E638">
            <v>112827</v>
          </cell>
          <cell r="F638" t="str">
            <v>A09</v>
          </cell>
          <cell r="G638" t="str">
            <v>Single Class/MBS/AAA/Total Unam Bal/HFT</v>
          </cell>
          <cell r="H638" t="str">
            <v>H120</v>
          </cell>
          <cell r="I638">
            <v>143155.39000000001</v>
          </cell>
        </row>
        <row r="639">
          <cell r="C639" t="str">
            <v>2004</v>
          </cell>
          <cell r="D639" t="str">
            <v>RS49348</v>
          </cell>
          <cell r="E639">
            <v>112827</v>
          </cell>
          <cell r="F639" t="str">
            <v>A13 - HFT</v>
          </cell>
          <cell r="G639" t="str">
            <v>Amortized Cost/Greater Than 10 Years/MBS</v>
          </cell>
          <cell r="H639" t="str">
            <v>P32</v>
          </cell>
          <cell r="I639">
            <v>143155.39000000001</v>
          </cell>
        </row>
        <row r="640">
          <cell r="C640" t="str">
            <v>2004</v>
          </cell>
          <cell r="D640" t="str">
            <v>RS49348</v>
          </cell>
          <cell r="E640">
            <v>112827</v>
          </cell>
          <cell r="F640" t="str">
            <v>A18</v>
          </cell>
          <cell r="G640" t="str">
            <v>Amortized Cost/Greater Than 10 years/MBS</v>
          </cell>
          <cell r="H640" t="str">
            <v>O31</v>
          </cell>
          <cell r="I640">
            <v>143155.39000000001</v>
          </cell>
        </row>
        <row r="641">
          <cell r="C641" t="str">
            <v>2004</v>
          </cell>
          <cell r="D641" t="str">
            <v>RS49348</v>
          </cell>
          <cell r="E641">
            <v>112827</v>
          </cell>
          <cell r="F641" t="str">
            <v>A20</v>
          </cell>
          <cell r="G641" t="str">
            <v>Fair Value/HFT/Total Mortgage Related Sec.</v>
          </cell>
          <cell r="H641" t="str">
            <v>M42</v>
          </cell>
          <cell r="I641">
            <v>143155.39000000001</v>
          </cell>
        </row>
        <row r="642">
          <cell r="C642" t="str">
            <v>2004</v>
          </cell>
          <cell r="D642" t="str">
            <v>RS49348</v>
          </cell>
          <cell r="E642">
            <v>121615</v>
          </cell>
          <cell r="F642" t="str">
            <v>11.01</v>
          </cell>
          <cell r="G642" t="str">
            <v>Accum Am Fair Value Basis/ Loans HFI / MBS Swap</v>
          </cell>
          <cell r="H642" t="str">
            <v>S40</v>
          </cell>
          <cell r="I642">
            <v>-79120.429999999993</v>
          </cell>
        </row>
        <row r="643">
          <cell r="C643" t="str">
            <v>2004</v>
          </cell>
          <cell r="D643" t="str">
            <v>RS49348</v>
          </cell>
          <cell r="E643">
            <v>121615</v>
          </cell>
          <cell r="F643" t="str">
            <v>11.06 - HFI</v>
          </cell>
          <cell r="G643" t="str">
            <v>Fixed Income Interim/Coventional/Accumulated Amortization of Cost Basis Adjustment</v>
          </cell>
          <cell r="H643" t="str">
            <v>H35</v>
          </cell>
          <cell r="I643">
            <v>-79120.429999999993</v>
          </cell>
        </row>
        <row r="644">
          <cell r="C644" t="str">
            <v>2004</v>
          </cell>
          <cell r="D644" t="str">
            <v>RS49348</v>
          </cell>
          <cell r="E644">
            <v>290528</v>
          </cell>
          <cell r="F644" t="str">
            <v>11.03</v>
          </cell>
          <cell r="G644" t="str">
            <v>MBS PPS / UPB</v>
          </cell>
          <cell r="H644" t="str">
            <v>L33</v>
          </cell>
          <cell r="I644">
            <v>50401028.770000003</v>
          </cell>
        </row>
        <row r="645">
          <cell r="C645" t="str">
            <v>2004</v>
          </cell>
          <cell r="D645" t="str">
            <v>RS49348</v>
          </cell>
          <cell r="E645">
            <v>290528</v>
          </cell>
          <cell r="F645" t="str">
            <v>11.09</v>
          </cell>
          <cell r="G645" t="str">
            <v>Long-Term MBS Liability &amp; Secured Borrowing Ending UPB Balance / Greater than 5 Years</v>
          </cell>
          <cell r="H645" t="str">
            <v>I37</v>
          </cell>
          <cell r="I645">
            <v>50401028.770000003</v>
          </cell>
        </row>
        <row r="646">
          <cell r="C646" t="str">
            <v>2004</v>
          </cell>
          <cell r="D646" t="str">
            <v>RS49348</v>
          </cell>
          <cell r="E646">
            <v>420411</v>
          </cell>
          <cell r="F646" t="str">
            <v>11.06</v>
          </cell>
          <cell r="G646" t="str">
            <v>Interest Income/Securities Consolidated to Loan Level</v>
          </cell>
          <cell r="H646" t="str">
            <v>G100</v>
          </cell>
          <cell r="I646">
            <v>-768550.64</v>
          </cell>
        </row>
        <row r="647">
          <cell r="C647" t="str">
            <v>2004</v>
          </cell>
          <cell r="D647" t="str">
            <v>RS49348</v>
          </cell>
          <cell r="E647">
            <v>420430</v>
          </cell>
          <cell r="F647" t="str">
            <v>11.06</v>
          </cell>
          <cell r="G647" t="str">
            <v>Amortization Income (Expense)/Securities Consolidated to Loan Level</v>
          </cell>
          <cell r="H647" t="str">
            <v>H100</v>
          </cell>
          <cell r="I647">
            <v>-54667.42</v>
          </cell>
        </row>
        <row r="648">
          <cell r="C648" t="str">
            <v>2004</v>
          </cell>
          <cell r="D648" t="str">
            <v>RS49348</v>
          </cell>
          <cell r="E648">
            <v>420450</v>
          </cell>
          <cell r="F648" t="str">
            <v>11.07</v>
          </cell>
          <cell r="G648" t="str">
            <v>Interest Expense/MBS</v>
          </cell>
          <cell r="H648" t="str">
            <v>E32</v>
          </cell>
          <cell r="I648">
            <v>701703.88</v>
          </cell>
        </row>
        <row r="649">
          <cell r="C649" t="str">
            <v>2004</v>
          </cell>
          <cell r="D649" t="str">
            <v>RS49348</v>
          </cell>
          <cell r="E649">
            <v>428592</v>
          </cell>
          <cell r="F649" t="str">
            <v>A16</v>
          </cell>
          <cell r="G649" t="str">
            <v>Amortization Income Expense/ MBS</v>
          </cell>
          <cell r="H649" t="str">
            <v>G34</v>
          </cell>
          <cell r="I649">
            <v>26.25</v>
          </cell>
        </row>
        <row r="650">
          <cell r="C650" t="str">
            <v>2004</v>
          </cell>
          <cell r="D650" t="str">
            <v>RS49348</v>
          </cell>
          <cell r="E650">
            <v>428592</v>
          </cell>
          <cell r="F650" t="str">
            <v>A18</v>
          </cell>
          <cell r="G650" t="str">
            <v>Total Income/Greater Than 10 Years/MBS</v>
          </cell>
          <cell r="H650" t="str">
            <v>N31</v>
          </cell>
          <cell r="I650">
            <v>26.25</v>
          </cell>
        </row>
        <row r="651">
          <cell r="C651" t="str">
            <v>2004</v>
          </cell>
          <cell r="D651" t="str">
            <v>RS49348</v>
          </cell>
          <cell r="E651">
            <v>121512</v>
          </cell>
          <cell r="F651" t="str">
            <v>A01</v>
          </cell>
          <cell r="G651" t="str">
            <v>Accum Am/Consolidation Derec/Catch-Up</v>
          </cell>
          <cell r="H651" t="str">
            <v>D414</v>
          </cell>
          <cell r="I651">
            <v>-1453824.5</v>
          </cell>
        </row>
        <row r="652">
          <cell r="C652" t="str">
            <v>2004</v>
          </cell>
          <cell r="D652" t="str">
            <v>RS49348</v>
          </cell>
          <cell r="E652">
            <v>121512</v>
          </cell>
          <cell r="F652" t="str">
            <v>A07</v>
          </cell>
          <cell r="G652" t="str">
            <v>Total Unam Bal/Fannie/MBS</v>
          </cell>
          <cell r="H652" t="str">
            <v>H74</v>
          </cell>
          <cell r="I652">
            <v>-1453824.5</v>
          </cell>
        </row>
        <row r="653">
          <cell r="C653" t="str">
            <v>2004</v>
          </cell>
          <cell r="D653" t="str">
            <v>RS49348</v>
          </cell>
          <cell r="E653">
            <v>121512</v>
          </cell>
          <cell r="F653" t="str">
            <v>A09</v>
          </cell>
          <cell r="G653" t="str">
            <v>Single Class/MBS/AAA/Total Unam Bal/HFT</v>
          </cell>
          <cell r="H653" t="str">
            <v>H120</v>
          </cell>
          <cell r="I653">
            <v>-1453824.5</v>
          </cell>
        </row>
        <row r="654">
          <cell r="C654" t="str">
            <v>2004</v>
          </cell>
          <cell r="D654" t="str">
            <v>RS49348</v>
          </cell>
          <cell r="E654">
            <v>121512</v>
          </cell>
          <cell r="F654" t="str">
            <v>A13 - HFT</v>
          </cell>
          <cell r="G654" t="str">
            <v>Amortized Cost/Greater Than 10 Years/MBS</v>
          </cell>
          <cell r="H654" t="str">
            <v>P32</v>
          </cell>
          <cell r="I654">
            <v>-1453824.5</v>
          </cell>
        </row>
        <row r="655">
          <cell r="C655" t="str">
            <v>2004</v>
          </cell>
          <cell r="D655" t="str">
            <v>RS49348</v>
          </cell>
          <cell r="E655">
            <v>121512</v>
          </cell>
          <cell r="F655" t="str">
            <v>A18</v>
          </cell>
          <cell r="G655" t="str">
            <v>Amortized Cost/Greater Than 10 years/MBS</v>
          </cell>
          <cell r="H655" t="str">
            <v>O31</v>
          </cell>
          <cell r="I655">
            <v>-1453824.5</v>
          </cell>
        </row>
        <row r="656">
          <cell r="C656" t="str">
            <v>2004</v>
          </cell>
          <cell r="D656" t="str">
            <v>RS49348</v>
          </cell>
          <cell r="E656">
            <v>121512</v>
          </cell>
          <cell r="F656" t="str">
            <v>A20</v>
          </cell>
          <cell r="G656" t="str">
            <v>Fair Value/HFT/Total Mortgage Related Sec.</v>
          </cell>
          <cell r="H656" t="str">
            <v>M42</v>
          </cell>
          <cell r="I656">
            <v>-1453824.5</v>
          </cell>
        </row>
        <row r="657">
          <cell r="C657" t="str">
            <v>2004</v>
          </cell>
          <cell r="D657" t="str">
            <v>RS49348</v>
          </cell>
          <cell r="E657">
            <v>121610</v>
          </cell>
          <cell r="F657" t="str">
            <v>11.01</v>
          </cell>
          <cell r="G657" t="str">
            <v>Loans HFS / MBS - PPS / Operation Ending Balance / Fair Value Basis Adj</v>
          </cell>
          <cell r="H657" t="str">
            <v>P34</v>
          </cell>
          <cell r="I657">
            <v>921184.62</v>
          </cell>
        </row>
        <row r="658">
          <cell r="C658" t="str">
            <v>2004</v>
          </cell>
          <cell r="D658" t="str">
            <v>RS49348</v>
          </cell>
          <cell r="E658">
            <v>121610</v>
          </cell>
          <cell r="F658" t="str">
            <v>11.06 - HFI</v>
          </cell>
          <cell r="G658" t="str">
            <v>Conventioanl / Fixed Income Interim/Orig CBA</v>
          </cell>
          <cell r="H658" t="str">
            <v>H34</v>
          </cell>
          <cell r="I658">
            <v>921184.62</v>
          </cell>
        </row>
        <row r="659">
          <cell r="C659" t="str">
            <v>2004</v>
          </cell>
          <cell r="D659" t="str">
            <v>RS49348</v>
          </cell>
          <cell r="E659">
            <v>211540</v>
          </cell>
          <cell r="F659" t="str">
            <v>11.03</v>
          </cell>
          <cell r="G659" t="str">
            <v>MBS PPS / MBS Liab Ending Balance / Fair Value Basis Adj</v>
          </cell>
          <cell r="H659" t="str">
            <v>L34</v>
          </cell>
          <cell r="I659">
            <v>174951.41</v>
          </cell>
        </row>
        <row r="660">
          <cell r="C660" t="str">
            <v>2004</v>
          </cell>
          <cell r="D660" t="str">
            <v>RS49348</v>
          </cell>
          <cell r="E660">
            <v>223008</v>
          </cell>
          <cell r="F660" t="str">
            <v>11.03</v>
          </cell>
          <cell r="G660" t="str">
            <v>MBS PPS / MBS Liab Ending Balance / Accum Amort Fair Value Basis Adj</v>
          </cell>
          <cell r="H660" t="str">
            <v>L39</v>
          </cell>
          <cell r="I660">
            <v>-22207.33</v>
          </cell>
        </row>
        <row r="661">
          <cell r="C661" t="str">
            <v>2004</v>
          </cell>
          <cell r="D661" t="str">
            <v>RS49348</v>
          </cell>
          <cell r="E661">
            <v>223008</v>
          </cell>
          <cell r="F661" t="str">
            <v>11.07</v>
          </cell>
          <cell r="G661" t="str">
            <v>Amortization/MBS</v>
          </cell>
          <cell r="H661" t="str">
            <v>F32</v>
          </cell>
          <cell r="I661">
            <v>22207.33</v>
          </cell>
        </row>
        <row r="662">
          <cell r="C662" t="str">
            <v>2004</v>
          </cell>
          <cell r="D662" t="str">
            <v>RS49348</v>
          </cell>
          <cell r="E662">
            <v>428542</v>
          </cell>
          <cell r="F662" t="str">
            <v>A16</v>
          </cell>
          <cell r="G662" t="str">
            <v>Amortization Income Expense / MBS</v>
          </cell>
          <cell r="H662" t="str">
            <v>G34</v>
          </cell>
          <cell r="I662">
            <v>83548.850000000006</v>
          </cell>
        </row>
        <row r="663">
          <cell r="C663" t="str">
            <v>2004</v>
          </cell>
          <cell r="D663" t="str">
            <v>RS49348</v>
          </cell>
          <cell r="E663">
            <v>428542</v>
          </cell>
          <cell r="F663" t="str">
            <v>A18</v>
          </cell>
          <cell r="G663" t="str">
            <v>&gt; 10 years / Total Income / MBS</v>
          </cell>
          <cell r="H663" t="str">
            <v>N31</v>
          </cell>
          <cell r="I663">
            <v>83548.850000000006</v>
          </cell>
        </row>
        <row r="664">
          <cell r="C664" t="str">
            <v>2004</v>
          </cell>
          <cell r="D664" t="str">
            <v>RS49349</v>
          </cell>
          <cell r="E664">
            <v>111530</v>
          </cell>
          <cell r="F664" t="str">
            <v>11.01</v>
          </cell>
          <cell r="G664" t="str">
            <v>MBS PPS/MBS Gross-Up/UPB</v>
          </cell>
          <cell r="H664" t="str">
            <v>P66</v>
          </cell>
          <cell r="I664">
            <v>79539.78</v>
          </cell>
        </row>
        <row r="665">
          <cell r="C665" t="str">
            <v>2004</v>
          </cell>
          <cell r="D665" t="str">
            <v>RS49349</v>
          </cell>
          <cell r="E665">
            <v>111530</v>
          </cell>
          <cell r="F665" t="str">
            <v>A01</v>
          </cell>
          <cell r="G665" t="str">
            <v>UPB/MBS/Sales</v>
          </cell>
          <cell r="H665" t="str">
            <v>D12</v>
          </cell>
          <cell r="I665">
            <v>79539.78</v>
          </cell>
        </row>
        <row r="666">
          <cell r="C666" t="str">
            <v>2004</v>
          </cell>
          <cell r="D666" t="str">
            <v>RS49349</v>
          </cell>
          <cell r="E666">
            <v>111530</v>
          </cell>
          <cell r="F666" t="str">
            <v>A07</v>
          </cell>
          <cell r="G666" t="str">
            <v>UPB/Fannie/MBS</v>
          </cell>
          <cell r="H666" t="str">
            <v>G74</v>
          </cell>
          <cell r="I666">
            <v>79539.78</v>
          </cell>
        </row>
        <row r="667">
          <cell r="C667" t="str">
            <v>2004</v>
          </cell>
          <cell r="D667" t="str">
            <v>RS49349</v>
          </cell>
          <cell r="E667">
            <v>111530</v>
          </cell>
          <cell r="F667" t="str">
            <v>A09</v>
          </cell>
          <cell r="G667" t="str">
            <v>Single Class/MBS/AAA/Current UPB/HFT</v>
          </cell>
          <cell r="H667" t="str">
            <v>G120</v>
          </cell>
          <cell r="I667">
            <v>79539.78</v>
          </cell>
        </row>
        <row r="668">
          <cell r="C668" t="str">
            <v>2004</v>
          </cell>
          <cell r="D668" t="str">
            <v>RS49349</v>
          </cell>
          <cell r="E668">
            <v>111530</v>
          </cell>
          <cell r="F668" t="str">
            <v>A13 - HFT</v>
          </cell>
          <cell r="G668" t="str">
            <v>UPB/Greater Than 10 Years/MBS/HFT</v>
          </cell>
          <cell r="H668" t="str">
            <v>O32</v>
          </cell>
          <cell r="I668">
            <v>79539.78</v>
          </cell>
        </row>
        <row r="669">
          <cell r="C669" t="str">
            <v>2004</v>
          </cell>
          <cell r="D669" t="str">
            <v>RS49349</v>
          </cell>
          <cell r="E669">
            <v>111530</v>
          </cell>
          <cell r="F669" t="str">
            <v>A18</v>
          </cell>
          <cell r="G669" t="str">
            <v>Amortized Cost/Greater Than 10 years/MBS</v>
          </cell>
          <cell r="H669" t="str">
            <v>O31</v>
          </cell>
          <cell r="I669">
            <v>79539.78</v>
          </cell>
        </row>
        <row r="670">
          <cell r="C670" t="str">
            <v>2004</v>
          </cell>
          <cell r="D670" t="str">
            <v>RS49349</v>
          </cell>
          <cell r="E670">
            <v>111530</v>
          </cell>
          <cell r="F670" t="str">
            <v>A20</v>
          </cell>
          <cell r="G670" t="str">
            <v>UPB/HFT/Total Mortgage Related Sec.</v>
          </cell>
          <cell r="H670" t="str">
            <v>M33</v>
          </cell>
          <cell r="I670">
            <v>79539.78</v>
          </cell>
        </row>
        <row r="671">
          <cell r="C671" t="str">
            <v>2004</v>
          </cell>
          <cell r="D671" t="str">
            <v>RS49349</v>
          </cell>
          <cell r="E671">
            <v>111530</v>
          </cell>
          <cell r="F671" t="str">
            <v>A21</v>
          </cell>
          <cell r="G671" t="str">
            <v>Fannie Mae/ Conventional/ Single Family</v>
          </cell>
          <cell r="H671" t="str">
            <v>F31</v>
          </cell>
          <cell r="I671">
            <v>79539.78</v>
          </cell>
        </row>
        <row r="672">
          <cell r="C672" t="str">
            <v>2004</v>
          </cell>
          <cell r="D672" t="str">
            <v>RS49349</v>
          </cell>
          <cell r="E672">
            <v>112827</v>
          </cell>
          <cell r="F672" t="str">
            <v>A01</v>
          </cell>
          <cell r="G672" t="str">
            <v>Accum Am/Consolidation Derec/Catch-Up</v>
          </cell>
          <cell r="H672" t="str">
            <v>D414</v>
          </cell>
          <cell r="I672">
            <v>51344.47</v>
          </cell>
        </row>
        <row r="673">
          <cell r="C673" t="str">
            <v>2004</v>
          </cell>
          <cell r="D673" t="str">
            <v>RS49349</v>
          </cell>
          <cell r="E673">
            <v>112827</v>
          </cell>
          <cell r="F673" t="str">
            <v>A07</v>
          </cell>
          <cell r="G673" t="str">
            <v>Total Unam Bal/Fannie/MBS</v>
          </cell>
          <cell r="H673" t="str">
            <v>H74</v>
          </cell>
          <cell r="I673">
            <v>51344.47</v>
          </cell>
        </row>
        <row r="674">
          <cell r="C674" t="str">
            <v>2004</v>
          </cell>
          <cell r="D674" t="str">
            <v>RS49349</v>
          </cell>
          <cell r="E674">
            <v>112827</v>
          </cell>
          <cell r="F674" t="str">
            <v>A09</v>
          </cell>
          <cell r="G674" t="str">
            <v>Single Class/MBS/AAA/Total Unam Bal/HFT</v>
          </cell>
          <cell r="H674" t="str">
            <v>H120</v>
          </cell>
          <cell r="I674">
            <v>51344.47</v>
          </cell>
        </row>
        <row r="675">
          <cell r="C675" t="str">
            <v>2004</v>
          </cell>
          <cell r="D675" t="str">
            <v>RS49349</v>
          </cell>
          <cell r="E675">
            <v>112827</v>
          </cell>
          <cell r="F675" t="str">
            <v>A13 - HFT</v>
          </cell>
          <cell r="G675" t="str">
            <v>Amortized Cost/Greater Than 10 Years/MBS</v>
          </cell>
          <cell r="H675" t="str">
            <v>P32</v>
          </cell>
          <cell r="I675">
            <v>51344.47</v>
          </cell>
        </row>
        <row r="676">
          <cell r="C676" t="str">
            <v>2004</v>
          </cell>
          <cell r="D676" t="str">
            <v>RS49349</v>
          </cell>
          <cell r="E676">
            <v>112827</v>
          </cell>
          <cell r="F676" t="str">
            <v>A18</v>
          </cell>
          <cell r="G676" t="str">
            <v>Amortized Cost/Greater Than 10 years/MBS</v>
          </cell>
          <cell r="H676" t="str">
            <v>O31</v>
          </cell>
          <cell r="I676">
            <v>51344.47</v>
          </cell>
        </row>
        <row r="677">
          <cell r="C677" t="str">
            <v>2004</v>
          </cell>
          <cell r="D677" t="str">
            <v>RS49349</v>
          </cell>
          <cell r="E677">
            <v>112827</v>
          </cell>
          <cell r="F677" t="str">
            <v>A20</v>
          </cell>
          <cell r="G677" t="str">
            <v>Fair Value/HFT/Total Mortgage Related Sec.</v>
          </cell>
          <cell r="H677" t="str">
            <v>M42</v>
          </cell>
          <cell r="I677">
            <v>51344.47</v>
          </cell>
        </row>
        <row r="678">
          <cell r="C678" t="str">
            <v>2004</v>
          </cell>
          <cell r="D678" t="str">
            <v>RS49349</v>
          </cell>
          <cell r="E678">
            <v>121615</v>
          </cell>
          <cell r="F678" t="str">
            <v>11.01</v>
          </cell>
          <cell r="G678" t="str">
            <v>Accum Am Fair Value Basis/ Loans HFI / MBS Swap</v>
          </cell>
          <cell r="H678" t="str">
            <v>S40</v>
          </cell>
          <cell r="I678">
            <v>-29534.66</v>
          </cell>
        </row>
        <row r="679">
          <cell r="C679" t="str">
            <v>2004</v>
          </cell>
          <cell r="D679" t="str">
            <v>RS49349</v>
          </cell>
          <cell r="E679">
            <v>121615</v>
          </cell>
          <cell r="F679" t="str">
            <v>11.06 - HFI</v>
          </cell>
          <cell r="G679" t="str">
            <v>Fixed Income Interim/Coventional/Accumulated Amortization of Cost Basis Adjustment</v>
          </cell>
          <cell r="H679" t="str">
            <v>H35</v>
          </cell>
          <cell r="I679">
            <v>-29534.66</v>
          </cell>
        </row>
        <row r="680">
          <cell r="C680" t="str">
            <v>2004</v>
          </cell>
          <cell r="D680" t="str">
            <v>RS49349</v>
          </cell>
          <cell r="E680">
            <v>223008</v>
          </cell>
          <cell r="F680" t="str">
            <v>11.03</v>
          </cell>
          <cell r="G680" t="str">
            <v>MBS PPS / Accum Amort FV Basis Adj.</v>
          </cell>
          <cell r="H680" t="str">
            <v>L39</v>
          </cell>
          <cell r="I680">
            <v>-7819.57</v>
          </cell>
        </row>
        <row r="681">
          <cell r="C681" t="str">
            <v>2004</v>
          </cell>
          <cell r="D681" t="str">
            <v>RS49349</v>
          </cell>
          <cell r="E681">
            <v>223008</v>
          </cell>
          <cell r="F681" t="str">
            <v>11.07</v>
          </cell>
          <cell r="G681" t="str">
            <v>Amortization Income Expense/MBS</v>
          </cell>
          <cell r="H681" t="str">
            <v>F32</v>
          </cell>
          <cell r="I681">
            <v>7819.57</v>
          </cell>
        </row>
        <row r="682">
          <cell r="C682" t="str">
            <v>2004</v>
          </cell>
          <cell r="D682" t="str">
            <v>RS49349</v>
          </cell>
          <cell r="E682">
            <v>290528</v>
          </cell>
          <cell r="F682" t="str">
            <v>11.03</v>
          </cell>
          <cell r="G682" t="str">
            <v>MBS PPS / UPB</v>
          </cell>
          <cell r="H682" t="str">
            <v>L33</v>
          </cell>
          <cell r="I682">
            <v>-79539.78</v>
          </cell>
        </row>
        <row r="683">
          <cell r="C683" t="str">
            <v>2004</v>
          </cell>
          <cell r="D683" t="str">
            <v>RS49349</v>
          </cell>
          <cell r="E683">
            <v>290528</v>
          </cell>
          <cell r="F683" t="str">
            <v>11.09</v>
          </cell>
          <cell r="G683" t="str">
            <v>Long-Term MBS Liability &amp; Secured Borrowing Ending UPB Balance / Greater than 5 Years</v>
          </cell>
          <cell r="H683" t="str">
            <v>I37</v>
          </cell>
          <cell r="I683">
            <v>-79539.78</v>
          </cell>
        </row>
        <row r="684">
          <cell r="C684" t="str">
            <v>2004</v>
          </cell>
          <cell r="D684" t="str">
            <v>RS49349</v>
          </cell>
          <cell r="E684">
            <v>420411</v>
          </cell>
          <cell r="F684" t="str">
            <v>11.06</v>
          </cell>
          <cell r="G684" t="str">
            <v>Interest Income/Securities Consolidated to Loan Level</v>
          </cell>
          <cell r="H684" t="str">
            <v>G100</v>
          </cell>
          <cell r="I684">
            <v>-398407.15</v>
          </cell>
        </row>
        <row r="685">
          <cell r="C685" t="str">
            <v>2004</v>
          </cell>
          <cell r="D685" t="str">
            <v>RS49349</v>
          </cell>
          <cell r="E685">
            <v>420430</v>
          </cell>
          <cell r="F685" t="str">
            <v>11.06</v>
          </cell>
          <cell r="G685" t="str">
            <v>Amortization Income (Expense)/Securities Consolidated to Loan Level</v>
          </cell>
          <cell r="H685" t="str">
            <v>H100</v>
          </cell>
          <cell r="I685">
            <v>-29534.66</v>
          </cell>
        </row>
        <row r="686">
          <cell r="C686" t="str">
            <v>2004</v>
          </cell>
          <cell r="D686" t="str">
            <v>RS49349</v>
          </cell>
          <cell r="E686">
            <v>420450</v>
          </cell>
          <cell r="F686" t="str">
            <v>11.07</v>
          </cell>
          <cell r="G686" t="str">
            <v>Interest Expense/MBS</v>
          </cell>
          <cell r="H686" t="str">
            <v>E32</v>
          </cell>
          <cell r="I686">
            <v>365191.09</v>
          </cell>
        </row>
        <row r="687">
          <cell r="C687" t="str">
            <v>2004</v>
          </cell>
          <cell r="D687" t="str">
            <v>RS49349</v>
          </cell>
          <cell r="E687">
            <v>428592</v>
          </cell>
          <cell r="F687" t="str">
            <v>A16</v>
          </cell>
          <cell r="G687" t="str">
            <v>Amortization Income Expense/ MBS</v>
          </cell>
          <cell r="H687" t="str">
            <v>G34</v>
          </cell>
          <cell r="I687">
            <v>14.079999999999901</v>
          </cell>
        </row>
        <row r="688">
          <cell r="C688" t="str">
            <v>2004</v>
          </cell>
          <cell r="D688" t="str">
            <v>RS49349</v>
          </cell>
          <cell r="E688">
            <v>428592</v>
          </cell>
          <cell r="F688" t="str">
            <v>A18</v>
          </cell>
          <cell r="G688" t="str">
            <v>Total Income/Greater Than 10 Years/MBS</v>
          </cell>
          <cell r="H688" t="str">
            <v>N31</v>
          </cell>
          <cell r="I688">
            <v>14.079999999999901</v>
          </cell>
        </row>
        <row r="689">
          <cell r="C689" t="str">
            <v>2004</v>
          </cell>
          <cell r="D689" t="str">
            <v>RS49349</v>
          </cell>
          <cell r="E689">
            <v>428542</v>
          </cell>
          <cell r="F689" t="str">
            <v>A16</v>
          </cell>
          <cell r="G689" t="str">
            <v>Amortization Income Expense/ MBS</v>
          </cell>
          <cell r="H689" t="str">
            <v>G34</v>
          </cell>
          <cell r="I689">
            <v>43510.82</v>
          </cell>
        </row>
        <row r="690">
          <cell r="C690" t="str">
            <v>2004</v>
          </cell>
          <cell r="D690" t="str">
            <v>RS49349</v>
          </cell>
          <cell r="E690">
            <v>428542</v>
          </cell>
          <cell r="F690" t="str">
            <v>A18</v>
          </cell>
          <cell r="G690" t="str">
            <v>Total Income/Greater Than 10 Years/MBS</v>
          </cell>
          <cell r="H690" t="str">
            <v>N31</v>
          </cell>
          <cell r="I690">
            <v>43510.82</v>
          </cell>
        </row>
        <row r="691">
          <cell r="C691" t="str">
            <v>2004</v>
          </cell>
          <cell r="D691" t="str">
            <v>RS49396/RS49378</v>
          </cell>
          <cell r="E691">
            <v>121302</v>
          </cell>
          <cell r="F691" t="str">
            <v>A01</v>
          </cell>
          <cell r="G691" t="str">
            <v>MBS/Originial Premium/Discount/Accum Am/Catch Up</v>
          </cell>
          <cell r="H691" t="str">
            <v>D82</v>
          </cell>
          <cell r="I691">
            <v>468.66</v>
          </cell>
        </row>
        <row r="692">
          <cell r="C692" t="str">
            <v>2004</v>
          </cell>
          <cell r="D692" t="str">
            <v>RS49396/RS49378</v>
          </cell>
          <cell r="E692">
            <v>121302</v>
          </cell>
          <cell r="F692" t="str">
            <v>A07</v>
          </cell>
          <cell r="G692" t="str">
            <v>Total Unamortized Balance/AFS/Fannie Mae MBS</v>
          </cell>
          <cell r="H692" t="str">
            <v>H32</v>
          </cell>
          <cell r="I692">
            <v>468.66</v>
          </cell>
        </row>
        <row r="693">
          <cell r="C693" t="str">
            <v>2004</v>
          </cell>
          <cell r="D693" t="str">
            <v>RS49396/RS49378</v>
          </cell>
          <cell r="E693">
            <v>121302</v>
          </cell>
          <cell r="F693" t="str">
            <v>A09</v>
          </cell>
          <cell r="G693" t="str">
            <v>Total Unamortized Balance/AFS/MBS/AAA</v>
          </cell>
          <cell r="H693" t="str">
            <v>H33</v>
          </cell>
          <cell r="I693">
            <v>468.66</v>
          </cell>
        </row>
        <row r="694">
          <cell r="C694" t="str">
            <v>2004</v>
          </cell>
          <cell r="D694" t="str">
            <v>RS49396/RS49378</v>
          </cell>
          <cell r="E694">
            <v>121302</v>
          </cell>
          <cell r="F694" t="str">
            <v>A13 - AFS</v>
          </cell>
          <cell r="G694" t="str">
            <v>Remaining Term&gt;10yrs/Amortized Cost/Fannie Mae/MBS</v>
          </cell>
          <cell r="H694" t="str">
            <v>P32</v>
          </cell>
          <cell r="I694">
            <v>468.66</v>
          </cell>
        </row>
        <row r="695">
          <cell r="C695" t="str">
            <v>2004</v>
          </cell>
          <cell r="D695" t="str">
            <v>RS49396/RS49378</v>
          </cell>
          <cell r="E695">
            <v>121302</v>
          </cell>
          <cell r="F695" t="str">
            <v>A18</v>
          </cell>
          <cell r="G695" t="str">
            <v>Remaining Term&gt;10yrs/Amortized Cost/MBS</v>
          </cell>
          <cell r="H695" t="str">
            <v>O31</v>
          </cell>
          <cell r="I695">
            <v>468.66</v>
          </cell>
        </row>
        <row r="696">
          <cell r="C696" t="str">
            <v>2004</v>
          </cell>
          <cell r="D696" t="str">
            <v>RS49396/RS49378</v>
          </cell>
          <cell r="E696">
            <v>121302</v>
          </cell>
          <cell r="F696" t="str">
            <v>A20</v>
          </cell>
          <cell r="G696" t="str">
            <v>AFS/Fair Value/Total MRS</v>
          </cell>
          <cell r="H696" t="str">
            <v>L42</v>
          </cell>
          <cell r="I696">
            <v>468.66</v>
          </cell>
        </row>
        <row r="697">
          <cell r="C697" t="str">
            <v>2004</v>
          </cell>
          <cell r="D697" t="str">
            <v>RS49396/RS49378</v>
          </cell>
          <cell r="E697">
            <v>121502</v>
          </cell>
          <cell r="F697" t="str">
            <v>A01</v>
          </cell>
          <cell r="G697" t="str">
            <v>MBS/Originial Premium/Discount/Accum Am/Catch Up</v>
          </cell>
          <cell r="H697" t="str">
            <v>D82</v>
          </cell>
          <cell r="I697">
            <v>-239.77</v>
          </cell>
        </row>
        <row r="698">
          <cell r="C698" t="str">
            <v>2004</v>
          </cell>
          <cell r="D698" t="str">
            <v>RS49396/RS49378</v>
          </cell>
          <cell r="E698">
            <v>121502</v>
          </cell>
          <cell r="F698" t="str">
            <v>A07</v>
          </cell>
          <cell r="G698" t="str">
            <v>Total Unamortized Balance/AFS/Fannie Mae MBS</v>
          </cell>
          <cell r="H698" t="str">
            <v>H32</v>
          </cell>
          <cell r="I698">
            <v>-239.77</v>
          </cell>
        </row>
        <row r="699">
          <cell r="C699" t="str">
            <v>2004</v>
          </cell>
          <cell r="D699" t="str">
            <v>RS49396/RS49378</v>
          </cell>
          <cell r="E699">
            <v>121502</v>
          </cell>
          <cell r="F699" t="str">
            <v>A09</v>
          </cell>
          <cell r="G699" t="str">
            <v>Total Unamortized Balance/AFS/MBS/AAA</v>
          </cell>
          <cell r="H699" t="str">
            <v>H33</v>
          </cell>
          <cell r="I699">
            <v>-239.77</v>
          </cell>
        </row>
        <row r="700">
          <cell r="C700" t="str">
            <v>2004</v>
          </cell>
          <cell r="D700" t="str">
            <v>RS49396/RS49378</v>
          </cell>
          <cell r="E700">
            <v>121502</v>
          </cell>
          <cell r="F700" t="str">
            <v>A13 - HFT</v>
          </cell>
          <cell r="G700" t="str">
            <v>Remaining Term&gt;10yrs/Amortized Cost/Fannie Mae/MBS</v>
          </cell>
          <cell r="H700" t="str">
            <v>P32</v>
          </cell>
          <cell r="I700">
            <v>-239.77</v>
          </cell>
        </row>
        <row r="701">
          <cell r="C701" t="str">
            <v>2004</v>
          </cell>
          <cell r="D701" t="str">
            <v>RS49396/RS49378</v>
          </cell>
          <cell r="E701">
            <v>121502</v>
          </cell>
          <cell r="F701" t="str">
            <v>A18</v>
          </cell>
          <cell r="G701" t="str">
            <v>Remaining Term&gt;10yrs/Amortized Cost/MBS</v>
          </cell>
          <cell r="H701" t="str">
            <v>O31</v>
          </cell>
          <cell r="I701">
            <v>-239.77</v>
          </cell>
        </row>
        <row r="702">
          <cell r="C702" t="str">
            <v>2004</v>
          </cell>
          <cell r="D702" t="str">
            <v>RS49396/RS49378</v>
          </cell>
          <cell r="E702">
            <v>121502</v>
          </cell>
          <cell r="F702" t="str">
            <v>A20</v>
          </cell>
          <cell r="G702" t="str">
            <v>AFS/Fair Value/Total MRS</v>
          </cell>
          <cell r="H702" t="str">
            <v>L42</v>
          </cell>
          <cell r="I702">
            <v>-239.77</v>
          </cell>
        </row>
        <row r="703">
          <cell r="C703" t="str">
            <v>2004</v>
          </cell>
          <cell r="D703" t="str">
            <v>RS49396/RS49378</v>
          </cell>
          <cell r="E703">
            <v>131302</v>
          </cell>
          <cell r="F703" t="str">
            <v>A01</v>
          </cell>
          <cell r="G703" t="str">
            <v>MBS/Deferred Fees/Accum Am/Catch Up</v>
          </cell>
          <cell r="H703" t="str">
            <v>D130</v>
          </cell>
          <cell r="I703">
            <v>-118.74</v>
          </cell>
        </row>
        <row r="704">
          <cell r="C704" t="str">
            <v>2004</v>
          </cell>
          <cell r="D704" t="str">
            <v>RS49396/RS49378</v>
          </cell>
          <cell r="E704">
            <v>131302</v>
          </cell>
          <cell r="F704" t="str">
            <v>A07</v>
          </cell>
          <cell r="G704" t="str">
            <v>Total Unamortized Balance/AFS/Fannie Mae MBS</v>
          </cell>
          <cell r="H704" t="str">
            <v>H32</v>
          </cell>
          <cell r="I704">
            <v>-118.74</v>
          </cell>
        </row>
        <row r="705">
          <cell r="C705" t="str">
            <v>2004</v>
          </cell>
          <cell r="D705" t="str">
            <v>RS49396/RS49378</v>
          </cell>
          <cell r="E705">
            <v>131302</v>
          </cell>
          <cell r="F705" t="str">
            <v>A09</v>
          </cell>
          <cell r="G705" t="str">
            <v>Total Unamortized Balance/AFS/MBS/AAA</v>
          </cell>
          <cell r="H705" t="str">
            <v>H33</v>
          </cell>
          <cell r="I705">
            <v>-118.74</v>
          </cell>
        </row>
        <row r="706">
          <cell r="C706" t="str">
            <v>2004</v>
          </cell>
          <cell r="D706" t="str">
            <v>RS49396/RS49378</v>
          </cell>
          <cell r="E706">
            <v>131302</v>
          </cell>
          <cell r="F706" t="str">
            <v>A13 - AFS</v>
          </cell>
          <cell r="G706" t="str">
            <v>Remaining Term&gt;10yrs/Amortized Cost/Fannie Mae/MBS</v>
          </cell>
          <cell r="H706" t="str">
            <v>P32</v>
          </cell>
          <cell r="I706">
            <v>-118.74</v>
          </cell>
        </row>
        <row r="707">
          <cell r="C707" t="str">
            <v>2004</v>
          </cell>
          <cell r="D707" t="str">
            <v>RS49396/RS49378</v>
          </cell>
          <cell r="E707">
            <v>131302</v>
          </cell>
          <cell r="F707" t="str">
            <v>A18</v>
          </cell>
          <cell r="G707" t="str">
            <v>Remaining Term&gt;10yrs/Amortized Cost/MBS</v>
          </cell>
          <cell r="H707" t="str">
            <v>O31</v>
          </cell>
          <cell r="I707">
            <v>-118.74</v>
          </cell>
        </row>
        <row r="708">
          <cell r="C708" t="str">
            <v>2004</v>
          </cell>
          <cell r="D708" t="str">
            <v>RS49396/RS49378</v>
          </cell>
          <cell r="E708">
            <v>131302</v>
          </cell>
          <cell r="F708" t="str">
            <v>A20</v>
          </cell>
          <cell r="G708" t="str">
            <v>AFS/Fair Value/Total MRS</v>
          </cell>
          <cell r="H708" t="str">
            <v>L42</v>
          </cell>
          <cell r="I708">
            <v>-118.74</v>
          </cell>
        </row>
        <row r="709">
          <cell r="C709" t="str">
            <v>2004</v>
          </cell>
          <cell r="D709" t="str">
            <v>RS49396/RS49378</v>
          </cell>
          <cell r="E709">
            <v>138332</v>
          </cell>
          <cell r="F709" t="str">
            <v>A01</v>
          </cell>
          <cell r="G709" t="str">
            <v>MBS/CommitCBA NonOCI/Accum Am/Catch Up</v>
          </cell>
          <cell r="H709" t="str">
            <v>D224</v>
          </cell>
          <cell r="I709">
            <v>-15497.48</v>
          </cell>
        </row>
        <row r="710">
          <cell r="C710" t="str">
            <v>2004</v>
          </cell>
          <cell r="D710" t="str">
            <v>RS49396/RS49378</v>
          </cell>
          <cell r="E710">
            <v>138332</v>
          </cell>
          <cell r="F710" t="str">
            <v>A07</v>
          </cell>
          <cell r="G710" t="str">
            <v>Total Unamortized Balance/AFS/Fannie Mae MBS</v>
          </cell>
          <cell r="H710" t="str">
            <v>H32</v>
          </cell>
          <cell r="I710">
            <v>-15497.48</v>
          </cell>
        </row>
        <row r="711">
          <cell r="C711" t="str">
            <v>2004</v>
          </cell>
          <cell r="D711" t="str">
            <v>RS49396/RS49378</v>
          </cell>
          <cell r="E711">
            <v>138332</v>
          </cell>
          <cell r="F711" t="str">
            <v>A09</v>
          </cell>
          <cell r="G711" t="str">
            <v>Total Unamortized Balance/AFS/MBS/AAA</v>
          </cell>
          <cell r="H711" t="str">
            <v>H33</v>
          </cell>
          <cell r="I711">
            <v>-15497.48</v>
          </cell>
        </row>
        <row r="712">
          <cell r="C712" t="str">
            <v>2004</v>
          </cell>
          <cell r="D712" t="str">
            <v>RS49396/RS49378</v>
          </cell>
          <cell r="E712">
            <v>138332</v>
          </cell>
          <cell r="F712" t="str">
            <v>A13 - AFS</v>
          </cell>
          <cell r="G712" t="str">
            <v>Remaining Term&gt;10yrs/Amortized Cost/Fannie Mae/MBS</v>
          </cell>
          <cell r="H712" t="str">
            <v>P32</v>
          </cell>
          <cell r="I712">
            <v>-15497.48</v>
          </cell>
        </row>
        <row r="713">
          <cell r="C713" t="str">
            <v>2004</v>
          </cell>
          <cell r="D713" t="str">
            <v>RS49396/RS49378</v>
          </cell>
          <cell r="E713">
            <v>138332</v>
          </cell>
          <cell r="F713" t="str">
            <v>A18</v>
          </cell>
          <cell r="G713" t="str">
            <v>Remaining Term&gt;10yrs/Amortized Cost/MBS</v>
          </cell>
          <cell r="H713" t="str">
            <v>O31</v>
          </cell>
          <cell r="I713">
            <v>-15497.48</v>
          </cell>
        </row>
        <row r="714">
          <cell r="C714" t="str">
            <v>2004</v>
          </cell>
          <cell r="D714" t="str">
            <v>RS49396/RS49378</v>
          </cell>
          <cell r="E714">
            <v>138332</v>
          </cell>
          <cell r="F714" t="str">
            <v>A20</v>
          </cell>
          <cell r="G714" t="str">
            <v>AFS/Fair Value/Total MRS</v>
          </cell>
          <cell r="H714" t="str">
            <v>L42</v>
          </cell>
          <cell r="I714">
            <v>-15497.48</v>
          </cell>
        </row>
        <row r="715">
          <cell r="C715" t="str">
            <v>2004</v>
          </cell>
          <cell r="D715" t="str">
            <v>RS49396/RS49378</v>
          </cell>
          <cell r="E715">
            <v>138352</v>
          </cell>
          <cell r="F715" t="str">
            <v>A01</v>
          </cell>
          <cell r="G715" t="str">
            <v>MBS/WL CBA/Accum Am/Catch Up</v>
          </cell>
          <cell r="H715" t="str">
            <v>D271</v>
          </cell>
          <cell r="I715">
            <v>59.46</v>
          </cell>
        </row>
        <row r="716">
          <cell r="C716" t="str">
            <v>2004</v>
          </cell>
          <cell r="D716" t="str">
            <v>RS49396/RS49378</v>
          </cell>
          <cell r="E716">
            <v>138352</v>
          </cell>
          <cell r="F716" t="str">
            <v>A07</v>
          </cell>
          <cell r="G716" t="str">
            <v>Total Unamortized Balance/AFS/Fannie Mae MBS</v>
          </cell>
          <cell r="H716" t="str">
            <v>H32</v>
          </cell>
          <cell r="I716">
            <v>59.46</v>
          </cell>
        </row>
        <row r="717">
          <cell r="C717" t="str">
            <v>2004</v>
          </cell>
          <cell r="D717" t="str">
            <v>RS49396/RS49378</v>
          </cell>
          <cell r="E717">
            <v>138352</v>
          </cell>
          <cell r="F717" t="str">
            <v>A09</v>
          </cell>
          <cell r="G717" t="str">
            <v>Total Unamortized Balance/AFS/MBS/AAA</v>
          </cell>
          <cell r="H717" t="str">
            <v>H33</v>
          </cell>
          <cell r="I717">
            <v>59.46</v>
          </cell>
        </row>
        <row r="718">
          <cell r="C718" t="str">
            <v>2004</v>
          </cell>
          <cell r="D718" t="str">
            <v>RS49396/RS49378</v>
          </cell>
          <cell r="E718">
            <v>138352</v>
          </cell>
          <cell r="F718" t="str">
            <v>A13 - AFS</v>
          </cell>
          <cell r="G718" t="str">
            <v>Remaining Term&gt;10yrs/Amortized Cost/Fannie Mae/MBS</v>
          </cell>
          <cell r="H718" t="str">
            <v>P32</v>
          </cell>
          <cell r="I718">
            <v>59.46</v>
          </cell>
        </row>
        <row r="719">
          <cell r="C719" t="str">
            <v>2004</v>
          </cell>
          <cell r="D719" t="str">
            <v>RS49396/RS49378</v>
          </cell>
          <cell r="E719">
            <v>138352</v>
          </cell>
          <cell r="F719" t="str">
            <v>A18</v>
          </cell>
          <cell r="G719" t="str">
            <v>Remaining Term&gt;10yrs/Amortized Cost/MBS</v>
          </cell>
          <cell r="H719" t="str">
            <v>O31</v>
          </cell>
          <cell r="I719">
            <v>59.46</v>
          </cell>
        </row>
        <row r="720">
          <cell r="C720" t="str">
            <v>2004</v>
          </cell>
          <cell r="D720" t="str">
            <v>RS49396/RS49378</v>
          </cell>
          <cell r="E720">
            <v>138352</v>
          </cell>
          <cell r="F720" t="str">
            <v>A20</v>
          </cell>
          <cell r="G720" t="str">
            <v>AFS/Fair Value/Total MRS</v>
          </cell>
          <cell r="H720" t="str">
            <v>L42</v>
          </cell>
          <cell r="I720">
            <v>59.46</v>
          </cell>
        </row>
        <row r="721">
          <cell r="C721" t="str">
            <v>2004</v>
          </cell>
          <cell r="D721" t="str">
            <v>RS49396/RS49378</v>
          </cell>
          <cell r="E721">
            <v>138362</v>
          </cell>
          <cell r="F721" t="str">
            <v>A01</v>
          </cell>
          <cell r="G721" t="str">
            <v>MBS/Restatement CBA/Accum Am/Catch Up</v>
          </cell>
          <cell r="H721" t="str">
            <v>D365</v>
          </cell>
          <cell r="I721">
            <v>-13757.3</v>
          </cell>
        </row>
        <row r="722">
          <cell r="C722" t="str">
            <v>2004</v>
          </cell>
          <cell r="D722" t="str">
            <v>RS49396/RS49378</v>
          </cell>
          <cell r="E722">
            <v>138362</v>
          </cell>
          <cell r="F722" t="str">
            <v>A07</v>
          </cell>
          <cell r="G722" t="str">
            <v>Total Unamortized Balance/AFS/Fannie Mae MBS</v>
          </cell>
          <cell r="H722" t="str">
            <v>H32</v>
          </cell>
          <cell r="I722">
            <v>-13757.3</v>
          </cell>
        </row>
        <row r="723">
          <cell r="C723" t="str">
            <v>2004</v>
          </cell>
          <cell r="D723" t="str">
            <v>RS49396/RS49378</v>
          </cell>
          <cell r="E723">
            <v>138362</v>
          </cell>
          <cell r="F723" t="str">
            <v>A09</v>
          </cell>
          <cell r="G723" t="str">
            <v>Total Unamortized Balance/AFS/MBS/AAA</v>
          </cell>
          <cell r="H723" t="str">
            <v>H33</v>
          </cell>
          <cell r="I723">
            <v>-13757.3</v>
          </cell>
        </row>
        <row r="724">
          <cell r="C724" t="str">
            <v>2004</v>
          </cell>
          <cell r="D724" t="str">
            <v>RS49396/RS49378</v>
          </cell>
          <cell r="E724">
            <v>138362</v>
          </cell>
          <cell r="F724" t="str">
            <v>A13 - AFS</v>
          </cell>
          <cell r="G724" t="str">
            <v>Remaining Term&gt;10yrs/Amortized Cost/Fannie Mae/MBS</v>
          </cell>
          <cell r="H724" t="str">
            <v>P32</v>
          </cell>
          <cell r="I724">
            <v>-13757.3</v>
          </cell>
        </row>
        <row r="725">
          <cell r="C725" t="str">
            <v>2004</v>
          </cell>
          <cell r="D725" t="str">
            <v>RS49396/RS49378</v>
          </cell>
          <cell r="E725">
            <v>138362</v>
          </cell>
          <cell r="F725" t="str">
            <v>A18</v>
          </cell>
          <cell r="G725" t="str">
            <v>Remaining Term&gt;10yrs/Amortized Cost/MBS</v>
          </cell>
          <cell r="H725" t="str">
            <v>O31</v>
          </cell>
          <cell r="I725">
            <v>-13757.3</v>
          </cell>
        </row>
        <row r="726">
          <cell r="C726" t="str">
            <v>2004</v>
          </cell>
          <cell r="D726" t="str">
            <v>RS49396/RS49378</v>
          </cell>
          <cell r="E726">
            <v>138362</v>
          </cell>
          <cell r="F726" t="str">
            <v>A20</v>
          </cell>
          <cell r="G726" t="str">
            <v>AFS/Fair Value/Total MRS</v>
          </cell>
          <cell r="H726" t="str">
            <v>L42</v>
          </cell>
          <cell r="I726">
            <v>-13757.3</v>
          </cell>
        </row>
        <row r="727">
          <cell r="C727" t="str">
            <v>2004</v>
          </cell>
          <cell r="D727" t="str">
            <v>RS49396/RS49378</v>
          </cell>
          <cell r="E727">
            <v>138372</v>
          </cell>
          <cell r="F727" t="str">
            <v>A01</v>
          </cell>
          <cell r="G727" t="str">
            <v>MBS/Trade Support CBA/Accum Am/Catch Up</v>
          </cell>
          <cell r="H727" t="str">
            <v>D318</v>
          </cell>
          <cell r="I727">
            <v>12251.27</v>
          </cell>
        </row>
        <row r="728">
          <cell r="C728" t="str">
            <v>2004</v>
          </cell>
          <cell r="D728" t="str">
            <v>RS49396/RS49378</v>
          </cell>
          <cell r="E728">
            <v>138372</v>
          </cell>
          <cell r="F728" t="str">
            <v>A07</v>
          </cell>
          <cell r="G728" t="str">
            <v>Total Unamortized Balance/AFS/Fannie Mae MBS</v>
          </cell>
          <cell r="H728" t="str">
            <v>H32</v>
          </cell>
          <cell r="I728">
            <v>12251.27</v>
          </cell>
        </row>
        <row r="729">
          <cell r="C729" t="str">
            <v>2004</v>
          </cell>
          <cell r="D729" t="str">
            <v>RS49396/RS49378</v>
          </cell>
          <cell r="E729">
            <v>138372</v>
          </cell>
          <cell r="F729" t="str">
            <v>A09</v>
          </cell>
          <cell r="G729" t="str">
            <v>Total Unamortized Balance/AFS/MBS/AAA</v>
          </cell>
          <cell r="H729" t="str">
            <v>H33</v>
          </cell>
          <cell r="I729">
            <v>12251.27</v>
          </cell>
        </row>
        <row r="730">
          <cell r="C730" t="str">
            <v>2004</v>
          </cell>
          <cell r="D730" t="str">
            <v>RS49396/RS49378</v>
          </cell>
          <cell r="E730">
            <v>138372</v>
          </cell>
          <cell r="F730" t="str">
            <v>A13 - AFS</v>
          </cell>
          <cell r="G730" t="str">
            <v>Remaining Term&gt;10yrs/Amortized Cost/Fannie Mae/MBS</v>
          </cell>
          <cell r="H730" t="str">
            <v>P32</v>
          </cell>
          <cell r="I730">
            <v>12251.27</v>
          </cell>
        </row>
        <row r="731">
          <cell r="C731" t="str">
            <v>2004</v>
          </cell>
          <cell r="D731" t="str">
            <v>RS49396/RS49378</v>
          </cell>
          <cell r="E731">
            <v>138372</v>
          </cell>
          <cell r="F731" t="str">
            <v>A18</v>
          </cell>
          <cell r="G731" t="str">
            <v>Remaining Term&gt;10yrs/Amortized Cost/MBS</v>
          </cell>
          <cell r="H731" t="str">
            <v>O31</v>
          </cell>
          <cell r="I731">
            <v>12251.27</v>
          </cell>
        </row>
        <row r="732">
          <cell r="C732" t="str">
            <v>2004</v>
          </cell>
          <cell r="D732" t="str">
            <v>RS49396/RS49378</v>
          </cell>
          <cell r="E732">
            <v>138372</v>
          </cell>
          <cell r="F732" t="str">
            <v>A20</v>
          </cell>
          <cell r="G732" t="str">
            <v>AFS/Fair Value/Total MRS</v>
          </cell>
          <cell r="H732" t="str">
            <v>L42</v>
          </cell>
          <cell r="I732">
            <v>12251.27</v>
          </cell>
        </row>
        <row r="733">
          <cell r="C733" t="str">
            <v>2004</v>
          </cell>
          <cell r="D733" t="str">
            <v>RS49396/RS49378</v>
          </cell>
          <cell r="E733">
            <v>138392</v>
          </cell>
          <cell r="F733" t="str">
            <v>A01</v>
          </cell>
          <cell r="G733" t="str">
            <v>MBS/Trade Support CBA/Accum Am/Catch Up</v>
          </cell>
          <cell r="H733" t="str">
            <v>D414</v>
          </cell>
          <cell r="I733">
            <v>825548.97</v>
          </cell>
        </row>
        <row r="734">
          <cell r="C734" t="str">
            <v>2004</v>
          </cell>
          <cell r="D734" t="str">
            <v>RS49396/RS49378</v>
          </cell>
          <cell r="E734">
            <v>138392</v>
          </cell>
          <cell r="F734" t="str">
            <v>A07</v>
          </cell>
          <cell r="G734" t="str">
            <v>Total Unamortized Balance/AFS/Fannie Mae MBS</v>
          </cell>
          <cell r="H734" t="str">
            <v>H32</v>
          </cell>
          <cell r="I734">
            <v>825548.97</v>
          </cell>
        </row>
        <row r="735">
          <cell r="C735" t="str">
            <v>2004</v>
          </cell>
          <cell r="D735" t="str">
            <v>RS49396/RS49378</v>
          </cell>
          <cell r="E735">
            <v>138392</v>
          </cell>
          <cell r="F735" t="str">
            <v>A09</v>
          </cell>
          <cell r="G735" t="str">
            <v>Total Unamortized Balance/AFS/MBS/AAA</v>
          </cell>
          <cell r="H735" t="str">
            <v>H33</v>
          </cell>
          <cell r="I735">
            <v>825548.97</v>
          </cell>
        </row>
        <row r="736">
          <cell r="C736" t="str">
            <v>2004</v>
          </cell>
          <cell r="D736" t="str">
            <v>RS49396/RS49378</v>
          </cell>
          <cell r="E736">
            <v>138392</v>
          </cell>
          <cell r="F736" t="str">
            <v>A13 - AFS</v>
          </cell>
          <cell r="G736" t="str">
            <v>Remaining Term&gt;10yrs/Amortized Cost/Fannie Mae/MBS</v>
          </cell>
          <cell r="H736" t="str">
            <v>P32</v>
          </cell>
          <cell r="I736">
            <v>825548.97</v>
          </cell>
        </row>
        <row r="737">
          <cell r="C737" t="str">
            <v>2004</v>
          </cell>
          <cell r="D737" t="str">
            <v>RS49396/RS49378</v>
          </cell>
          <cell r="E737">
            <v>138392</v>
          </cell>
          <cell r="F737" t="str">
            <v>A18</v>
          </cell>
          <cell r="G737" t="str">
            <v>Remaining Term&gt;10yrs/Amortized Cost/MBS</v>
          </cell>
          <cell r="H737" t="str">
            <v>O31</v>
          </cell>
          <cell r="I737">
            <v>825548.97</v>
          </cell>
        </row>
        <row r="738">
          <cell r="C738" t="str">
            <v>2004</v>
          </cell>
          <cell r="D738" t="str">
            <v>RS49396/RS49378</v>
          </cell>
          <cell r="E738">
            <v>138392</v>
          </cell>
          <cell r="F738" t="str">
            <v>A20</v>
          </cell>
          <cell r="G738" t="str">
            <v>AFS/Fair Value/Total MRS</v>
          </cell>
          <cell r="H738" t="str">
            <v>L42</v>
          </cell>
          <cell r="I738">
            <v>825548.97</v>
          </cell>
        </row>
        <row r="739">
          <cell r="C739" t="str">
            <v>2004</v>
          </cell>
          <cell r="D739" t="str">
            <v>RS49396/RS49378</v>
          </cell>
          <cell r="E739">
            <v>138532</v>
          </cell>
          <cell r="F739" t="str">
            <v>A01</v>
          </cell>
          <cell r="G739" t="str">
            <v>MBS/CommitCBA NonOCI/Accum Am/Catch Up</v>
          </cell>
          <cell r="H739" t="str">
            <v>D224</v>
          </cell>
          <cell r="I739">
            <v>-89395.04</v>
          </cell>
        </row>
        <row r="740">
          <cell r="C740" t="str">
            <v>2004</v>
          </cell>
          <cell r="D740" t="str">
            <v>RS49396/RS49378</v>
          </cell>
          <cell r="E740">
            <v>138532</v>
          </cell>
          <cell r="F740" t="str">
            <v>A07</v>
          </cell>
          <cell r="G740" t="str">
            <v>Total Unamortized Balance/AFS/Fannie Mae MBS</v>
          </cell>
          <cell r="H740" t="str">
            <v>H32</v>
          </cell>
          <cell r="I740">
            <v>-89395.04</v>
          </cell>
        </row>
        <row r="741">
          <cell r="C741" t="str">
            <v>2004</v>
          </cell>
          <cell r="D741" t="str">
            <v>RS49396/RS49378</v>
          </cell>
          <cell r="E741">
            <v>138532</v>
          </cell>
          <cell r="F741" t="str">
            <v>A09</v>
          </cell>
          <cell r="G741" t="str">
            <v>Total Unamortized Balance/AFS/MBS/AAA</v>
          </cell>
          <cell r="H741" t="str">
            <v>H33</v>
          </cell>
          <cell r="I741">
            <v>-89395.04</v>
          </cell>
        </row>
        <row r="742">
          <cell r="C742" t="str">
            <v>2004</v>
          </cell>
          <cell r="D742" t="str">
            <v>RS49396/RS49378</v>
          </cell>
          <cell r="E742">
            <v>138532</v>
          </cell>
          <cell r="F742" t="str">
            <v>A13 - HFT</v>
          </cell>
          <cell r="G742" t="str">
            <v>Remaining Term&gt;10yrs/Amortized Cost/Fannie Mae/MBS</v>
          </cell>
          <cell r="H742" t="str">
            <v>P32</v>
          </cell>
          <cell r="I742">
            <v>-89395.04</v>
          </cell>
        </row>
        <row r="743">
          <cell r="C743" t="str">
            <v>2004</v>
          </cell>
          <cell r="D743" t="str">
            <v>RS49396/RS49378</v>
          </cell>
          <cell r="E743">
            <v>138532</v>
          </cell>
          <cell r="F743" t="str">
            <v>A18</v>
          </cell>
          <cell r="G743" t="str">
            <v>Remaining Term&gt;10yrs/Amortized Cost/MBS</v>
          </cell>
          <cell r="H743" t="str">
            <v>O31</v>
          </cell>
          <cell r="I743">
            <v>-89395.04</v>
          </cell>
        </row>
        <row r="744">
          <cell r="C744" t="str">
            <v>2004</v>
          </cell>
          <cell r="D744" t="str">
            <v>RS49396/RS49378</v>
          </cell>
          <cell r="E744">
            <v>138532</v>
          </cell>
          <cell r="F744" t="str">
            <v>A20</v>
          </cell>
          <cell r="G744" t="str">
            <v>AFS/Fair Value/Total MRS</v>
          </cell>
          <cell r="H744" t="str">
            <v>L42</v>
          </cell>
          <cell r="I744">
            <v>-89395.04</v>
          </cell>
        </row>
        <row r="745">
          <cell r="C745" t="str">
            <v>2004</v>
          </cell>
          <cell r="D745" t="str">
            <v>RS49396/RS49378</v>
          </cell>
          <cell r="E745">
            <v>138562</v>
          </cell>
          <cell r="F745" t="str">
            <v>A01</v>
          </cell>
          <cell r="G745" t="str">
            <v>MBS/Restatement CBA/Accum Am/Catch Up</v>
          </cell>
          <cell r="H745" t="str">
            <v>D365</v>
          </cell>
          <cell r="I745">
            <v>28870.79</v>
          </cell>
        </row>
        <row r="746">
          <cell r="C746" t="str">
            <v>2004</v>
          </cell>
          <cell r="D746" t="str">
            <v>RS49396/RS49378</v>
          </cell>
          <cell r="E746">
            <v>138562</v>
          </cell>
          <cell r="F746" t="str">
            <v>A07</v>
          </cell>
          <cell r="G746" t="str">
            <v>Total Unamortized Balance/AFS/Fannie Mae MBS</v>
          </cell>
          <cell r="H746" t="str">
            <v>H32</v>
          </cell>
          <cell r="I746">
            <v>28870.79</v>
          </cell>
        </row>
        <row r="747">
          <cell r="C747" t="str">
            <v>2004</v>
          </cell>
          <cell r="D747" t="str">
            <v>RS49396/RS49378</v>
          </cell>
          <cell r="E747">
            <v>138562</v>
          </cell>
          <cell r="F747" t="str">
            <v>A09</v>
          </cell>
          <cell r="G747" t="str">
            <v>Total Unamortized Balance/AFS/MBS/AAA</v>
          </cell>
          <cell r="H747" t="str">
            <v>H33</v>
          </cell>
          <cell r="I747">
            <v>28870.79</v>
          </cell>
        </row>
        <row r="748">
          <cell r="C748" t="str">
            <v>2004</v>
          </cell>
          <cell r="D748" t="str">
            <v>RS49396/RS49378</v>
          </cell>
          <cell r="E748">
            <v>138562</v>
          </cell>
          <cell r="F748" t="str">
            <v>A13 - HFT</v>
          </cell>
          <cell r="G748" t="str">
            <v>Remaining Term&gt;10yrs/Amortized Cost/Fannie Mae/MBS</v>
          </cell>
          <cell r="H748" t="str">
            <v>P32</v>
          </cell>
          <cell r="I748">
            <v>28870.79</v>
          </cell>
        </row>
        <row r="749">
          <cell r="C749" t="str">
            <v>2004</v>
          </cell>
          <cell r="D749" t="str">
            <v>RS49396/RS49378</v>
          </cell>
          <cell r="E749">
            <v>138562</v>
          </cell>
          <cell r="F749" t="str">
            <v>A18</v>
          </cell>
          <cell r="G749" t="str">
            <v>Remaining Term&gt;10yrs/Amortized Cost/MBS</v>
          </cell>
          <cell r="H749" t="str">
            <v>O31</v>
          </cell>
          <cell r="I749">
            <v>28870.79</v>
          </cell>
        </row>
        <row r="750">
          <cell r="C750" t="str">
            <v>2004</v>
          </cell>
          <cell r="D750" t="str">
            <v>RS49396/RS49378</v>
          </cell>
          <cell r="E750">
            <v>138562</v>
          </cell>
          <cell r="F750" t="str">
            <v>A20</v>
          </cell>
          <cell r="G750" t="str">
            <v>AFS/Fair Value/Total MRS</v>
          </cell>
          <cell r="H750" t="str">
            <v>L42</v>
          </cell>
          <cell r="I750">
            <v>28870.79</v>
          </cell>
        </row>
        <row r="751">
          <cell r="C751" t="str">
            <v>2004</v>
          </cell>
          <cell r="D751" t="str">
            <v>RS49396/RS49378</v>
          </cell>
          <cell r="E751">
            <v>138572</v>
          </cell>
          <cell r="F751" t="str">
            <v>A01</v>
          </cell>
          <cell r="G751" t="str">
            <v>MBS/Trade Support CBA/Accum Am/Catch Up</v>
          </cell>
          <cell r="H751" t="str">
            <v>D318</v>
          </cell>
          <cell r="I751">
            <v>-53228.34</v>
          </cell>
        </row>
        <row r="752">
          <cell r="C752" t="str">
            <v>2004</v>
          </cell>
          <cell r="D752" t="str">
            <v>RS49396/RS49378</v>
          </cell>
          <cell r="E752">
            <v>138572</v>
          </cell>
          <cell r="F752" t="str">
            <v>A07</v>
          </cell>
          <cell r="G752" t="str">
            <v>Total Unamortized Balance/AFS/Fannie Mae MBS</v>
          </cell>
          <cell r="H752" t="str">
            <v>H32</v>
          </cell>
          <cell r="I752">
            <v>-53228.34</v>
          </cell>
        </row>
        <row r="753">
          <cell r="C753" t="str">
            <v>2004</v>
          </cell>
          <cell r="D753" t="str">
            <v>RS49396/RS49378</v>
          </cell>
          <cell r="E753">
            <v>138572</v>
          </cell>
          <cell r="F753" t="str">
            <v>A09</v>
          </cell>
          <cell r="G753" t="str">
            <v>Total Unamortized Balance/AFS/MBS/AAA</v>
          </cell>
          <cell r="H753" t="str">
            <v>H33</v>
          </cell>
          <cell r="I753">
            <v>-53228.34</v>
          </cell>
        </row>
        <row r="754">
          <cell r="C754" t="str">
            <v>2004</v>
          </cell>
          <cell r="D754" t="str">
            <v>RS49396/RS49378</v>
          </cell>
          <cell r="E754">
            <v>138572</v>
          </cell>
          <cell r="F754" t="str">
            <v>A13 - HFT</v>
          </cell>
          <cell r="G754" t="str">
            <v>Remaining Term&gt;10yrs/Amortized Cost/Fannie Mae/MBS</v>
          </cell>
          <cell r="H754" t="str">
            <v>P32</v>
          </cell>
          <cell r="I754">
            <v>-53228.34</v>
          </cell>
        </row>
        <row r="755">
          <cell r="C755" t="str">
            <v>2004</v>
          </cell>
          <cell r="D755" t="str">
            <v>RS49396/RS49378</v>
          </cell>
          <cell r="E755">
            <v>138572</v>
          </cell>
          <cell r="F755" t="str">
            <v>A18</v>
          </cell>
          <cell r="G755" t="str">
            <v>Remaining Term&gt;10yrs/Amortized Cost/MBS</v>
          </cell>
          <cell r="H755" t="str">
            <v>O31</v>
          </cell>
          <cell r="I755">
            <v>-53228.34</v>
          </cell>
        </row>
        <row r="756">
          <cell r="C756" t="str">
            <v>2004</v>
          </cell>
          <cell r="D756" t="str">
            <v>RS49396/RS49378</v>
          </cell>
          <cell r="E756">
            <v>138572</v>
          </cell>
          <cell r="F756" t="str">
            <v>A20</v>
          </cell>
          <cell r="G756" t="str">
            <v>AFS/Fair Value/Total MRS</v>
          </cell>
          <cell r="H756" t="str">
            <v>L42</v>
          </cell>
          <cell r="I756">
            <v>-53228.34</v>
          </cell>
        </row>
        <row r="757">
          <cell r="C757" t="str">
            <v>2004</v>
          </cell>
          <cell r="D757" t="str">
            <v>RS49396/RS49378</v>
          </cell>
          <cell r="E757">
            <v>138592</v>
          </cell>
          <cell r="F757" t="str">
            <v>A01</v>
          </cell>
          <cell r="G757" t="str">
            <v>MBS/Trade Support CBA/Accum Am/Catch Up</v>
          </cell>
          <cell r="H757" t="str">
            <v>D414</v>
          </cell>
          <cell r="I757">
            <v>1444.48</v>
          </cell>
        </row>
        <row r="758">
          <cell r="C758" t="str">
            <v>2004</v>
          </cell>
          <cell r="D758" t="str">
            <v>RS49396/RS49378</v>
          </cell>
          <cell r="E758">
            <v>138592</v>
          </cell>
          <cell r="F758" t="str">
            <v>A07</v>
          </cell>
          <cell r="G758" t="str">
            <v>Total Unamortized Balance/AFS/Fannie Mae MBS</v>
          </cell>
          <cell r="H758" t="str">
            <v>H32</v>
          </cell>
          <cell r="I758">
            <v>1444.48</v>
          </cell>
        </row>
        <row r="759">
          <cell r="C759" t="str">
            <v>2004</v>
          </cell>
          <cell r="D759" t="str">
            <v>RS49396/RS49378</v>
          </cell>
          <cell r="E759">
            <v>138592</v>
          </cell>
          <cell r="F759" t="str">
            <v>A09</v>
          </cell>
          <cell r="G759" t="str">
            <v>Total Unamortized Balance/AFS/MBS/AAA</v>
          </cell>
          <cell r="H759" t="str">
            <v>H33</v>
          </cell>
          <cell r="I759">
            <v>1444.48</v>
          </cell>
        </row>
        <row r="760">
          <cell r="C760" t="str">
            <v>2004</v>
          </cell>
          <cell r="D760" t="str">
            <v>RS49396/RS49378</v>
          </cell>
          <cell r="E760">
            <v>138592</v>
          </cell>
          <cell r="F760" t="str">
            <v>A13 - HFT</v>
          </cell>
          <cell r="G760" t="str">
            <v>Remaining Term&gt;10yrs/Amortized Cost/Fannie Mae/MBS</v>
          </cell>
          <cell r="H760" t="str">
            <v>P32</v>
          </cell>
          <cell r="I760">
            <v>1444.48</v>
          </cell>
        </row>
        <row r="761">
          <cell r="C761" t="str">
            <v>2004</v>
          </cell>
          <cell r="D761" t="str">
            <v>RS49396/RS49378</v>
          </cell>
          <cell r="E761">
            <v>138592</v>
          </cell>
          <cell r="F761" t="str">
            <v>A18</v>
          </cell>
          <cell r="G761" t="str">
            <v>Remaining Term&gt;10yrs/Amortized Cost/MBS</v>
          </cell>
          <cell r="H761" t="str">
            <v>O31</v>
          </cell>
          <cell r="I761">
            <v>1444.48</v>
          </cell>
        </row>
        <row r="762">
          <cell r="C762" t="str">
            <v>2004</v>
          </cell>
          <cell r="D762" t="str">
            <v>RS49396/RS49378</v>
          </cell>
          <cell r="E762">
            <v>138592</v>
          </cell>
          <cell r="F762" t="str">
            <v>A20</v>
          </cell>
          <cell r="G762" t="str">
            <v>AFS/Fair Value/Total MRS</v>
          </cell>
          <cell r="H762" t="str">
            <v>L42</v>
          </cell>
          <cell r="I762">
            <v>1444.48</v>
          </cell>
        </row>
        <row r="763">
          <cell r="C763" t="str">
            <v>2004</v>
          </cell>
          <cell r="D763" t="str">
            <v>RS49402</v>
          </cell>
          <cell r="E763">
            <v>138381</v>
          </cell>
          <cell r="F763" t="str">
            <v>A01</v>
          </cell>
          <cell r="G763" t="str">
            <v>MRB Taxable/Accm Accrtn- Accr Imp/Maturity Relief</v>
          </cell>
          <cell r="H763" t="str">
            <v>O55</v>
          </cell>
          <cell r="I763">
            <v>108825.32</v>
          </cell>
        </row>
        <row r="764">
          <cell r="C764" t="str">
            <v>2004</v>
          </cell>
          <cell r="D764" t="str">
            <v>RS49402</v>
          </cell>
          <cell r="E764">
            <v>138381</v>
          </cell>
          <cell r="F764" t="str">
            <v>A07</v>
          </cell>
          <cell r="G764" t="str">
            <v>Rmg Accretable amt/AFS/Private/MRB Taxable</v>
          </cell>
          <cell r="H764" t="str">
            <v>I62</v>
          </cell>
          <cell r="I764">
            <v>108825.32</v>
          </cell>
        </row>
        <row r="765">
          <cell r="C765" t="str">
            <v>2004</v>
          </cell>
          <cell r="D765" t="str">
            <v>RS49402</v>
          </cell>
          <cell r="E765">
            <v>138381</v>
          </cell>
          <cell r="F765" t="str">
            <v>A09</v>
          </cell>
          <cell r="G765" t="str">
            <v>Remaining Accretable Amt/AFS/MRB/AAA</v>
          </cell>
          <cell r="H765" t="str">
            <v>I93</v>
          </cell>
          <cell r="I765">
            <v>108825.32</v>
          </cell>
        </row>
        <row r="766">
          <cell r="C766" t="str">
            <v>2004</v>
          </cell>
          <cell r="D766" t="str">
            <v>RS49402</v>
          </cell>
          <cell r="E766">
            <v>138381</v>
          </cell>
          <cell r="F766" t="str">
            <v>A13 - AFS</v>
          </cell>
          <cell r="G766" t="str">
            <v>&gt;10 yrs/Amortized Cost/MRB Taxable</v>
          </cell>
          <cell r="H766" t="str">
            <v>P48</v>
          </cell>
          <cell r="I766">
            <v>108825.32</v>
          </cell>
        </row>
        <row r="767">
          <cell r="C767" t="str">
            <v>2004</v>
          </cell>
          <cell r="D767" t="str">
            <v>RS49402</v>
          </cell>
          <cell r="E767">
            <v>138381</v>
          </cell>
          <cell r="F767" t="str">
            <v>A18</v>
          </cell>
          <cell r="G767" t="str">
            <v>&gt;10 years/Amrotized Cost/MRB Taxable</v>
          </cell>
          <cell r="H767" t="str">
            <v>O36</v>
          </cell>
          <cell r="I767">
            <v>108825.32</v>
          </cell>
        </row>
        <row r="768">
          <cell r="C768" t="str">
            <v>2004</v>
          </cell>
          <cell r="D768" t="str">
            <v>RS49402</v>
          </cell>
          <cell r="E768">
            <v>138381</v>
          </cell>
          <cell r="F768" t="str">
            <v>A20</v>
          </cell>
          <cell r="G768" t="str">
            <v>Accretable Impair CBA AFS/ FV</v>
          </cell>
          <cell r="H768" t="str">
            <v>L42</v>
          </cell>
          <cell r="I768">
            <v>108825.32</v>
          </cell>
        </row>
        <row r="769">
          <cell r="C769" t="str">
            <v>2004</v>
          </cell>
          <cell r="D769" t="str">
            <v>RS49402</v>
          </cell>
          <cell r="E769">
            <v>138382</v>
          </cell>
          <cell r="F769" t="str">
            <v>A01</v>
          </cell>
          <cell r="G769" t="str">
            <v>MRB Taxable/Accm Accrtn- Accr Imp/Maturity Relief</v>
          </cell>
          <cell r="H769" t="str">
            <v>O55</v>
          </cell>
          <cell r="I769">
            <v>-10810.69</v>
          </cell>
        </row>
        <row r="770">
          <cell r="C770" t="str">
            <v>2004</v>
          </cell>
          <cell r="D770" t="str">
            <v>RS49402</v>
          </cell>
          <cell r="E770">
            <v>138382</v>
          </cell>
          <cell r="F770" t="str">
            <v>A07</v>
          </cell>
          <cell r="G770" t="str">
            <v>Rmg Accretable amt/AFS/Private/MRB Taxable</v>
          </cell>
          <cell r="H770" t="str">
            <v>I62</v>
          </cell>
          <cell r="I770">
            <v>-10810.69</v>
          </cell>
        </row>
        <row r="771">
          <cell r="C771" t="str">
            <v>2004</v>
          </cell>
          <cell r="D771" t="str">
            <v>RS49402</v>
          </cell>
          <cell r="E771">
            <v>138382</v>
          </cell>
          <cell r="F771" t="str">
            <v>A09</v>
          </cell>
          <cell r="G771" t="str">
            <v>Remaining Accretable Amt/AFS/MRB/AAA</v>
          </cell>
          <cell r="H771" t="str">
            <v>I93</v>
          </cell>
          <cell r="I771">
            <v>-10810.69</v>
          </cell>
        </row>
        <row r="772">
          <cell r="C772" t="str">
            <v>2004</v>
          </cell>
          <cell r="D772" t="str">
            <v>RS49402</v>
          </cell>
          <cell r="E772">
            <v>138382</v>
          </cell>
          <cell r="F772" t="str">
            <v>A13 - AFS</v>
          </cell>
          <cell r="G772" t="str">
            <v>&gt;10 yrs/Amortized Cost/MRB Taxable</v>
          </cell>
          <cell r="H772" t="str">
            <v>P48</v>
          </cell>
          <cell r="I772">
            <v>-10810.69</v>
          </cell>
        </row>
        <row r="773">
          <cell r="C773" t="str">
            <v>2004</v>
          </cell>
          <cell r="D773" t="str">
            <v>RS49402</v>
          </cell>
          <cell r="E773">
            <v>138382</v>
          </cell>
          <cell r="F773" t="str">
            <v>A18</v>
          </cell>
          <cell r="G773" t="str">
            <v>&gt;10 years/Amrotized Cost/MRB Taxable</v>
          </cell>
          <cell r="H773" t="str">
            <v>O36</v>
          </cell>
          <cell r="I773">
            <v>-10810.69</v>
          </cell>
        </row>
        <row r="774">
          <cell r="C774" t="str">
            <v>2004</v>
          </cell>
          <cell r="D774" t="str">
            <v>RS49402</v>
          </cell>
          <cell r="E774">
            <v>138382</v>
          </cell>
          <cell r="F774" t="str">
            <v>A20</v>
          </cell>
          <cell r="G774" t="str">
            <v>Accm Accrtn- Accr Imp AFS/ FV/ Total MRS</v>
          </cell>
          <cell r="H774" t="str">
            <v>L42</v>
          </cell>
          <cell r="I774">
            <v>-10810.69</v>
          </cell>
        </row>
        <row r="775">
          <cell r="C775" t="str">
            <v>2004</v>
          </cell>
          <cell r="D775" t="str">
            <v>RS49402</v>
          </cell>
          <cell r="E775">
            <v>428362</v>
          </cell>
          <cell r="F775" t="str">
            <v>A16</v>
          </cell>
          <cell r="G775" t="str">
            <v>428362_AmExp Restatement CBA AFS</v>
          </cell>
          <cell r="H775" t="str">
            <v>G40</v>
          </cell>
          <cell r="I775">
            <v>-376.7</v>
          </cell>
        </row>
        <row r="776">
          <cell r="C776" t="str">
            <v>2004</v>
          </cell>
          <cell r="D776" t="str">
            <v>RS49402</v>
          </cell>
          <cell r="E776">
            <v>428362</v>
          </cell>
          <cell r="F776" t="str">
            <v>A18</v>
          </cell>
          <cell r="G776" t="str">
            <v>&gt;10 yrs/Total Income/MRB Taxable</v>
          </cell>
          <cell r="H776" t="str">
            <v>N36</v>
          </cell>
          <cell r="I776">
            <v>-376.7</v>
          </cell>
        </row>
        <row r="777">
          <cell r="C777" t="str">
            <v>2004</v>
          </cell>
          <cell r="D777" t="str">
            <v>RS49402</v>
          </cell>
          <cell r="E777">
            <v>138361</v>
          </cell>
          <cell r="F777" t="str">
            <v>A01</v>
          </cell>
          <cell r="G777" t="str">
            <v>Restatement CBA AFS</v>
          </cell>
          <cell r="H777" t="str">
            <v>O370</v>
          </cell>
          <cell r="I777">
            <v>-486542.44</v>
          </cell>
        </row>
        <row r="778">
          <cell r="C778" t="str">
            <v>2004</v>
          </cell>
          <cell r="D778" t="str">
            <v>RS49402</v>
          </cell>
          <cell r="E778">
            <v>138361</v>
          </cell>
          <cell r="F778" t="str">
            <v>A07</v>
          </cell>
          <cell r="G778" t="str">
            <v>Total Unam Balance/AFS/Private/MRB Taxable</v>
          </cell>
          <cell r="H778" t="str">
            <v>H62</v>
          </cell>
          <cell r="I778">
            <v>-486542.44</v>
          </cell>
        </row>
        <row r="779">
          <cell r="C779" t="str">
            <v>2004</v>
          </cell>
          <cell r="D779" t="str">
            <v>RS49402</v>
          </cell>
          <cell r="E779">
            <v>138361</v>
          </cell>
          <cell r="F779" t="str">
            <v>A09</v>
          </cell>
          <cell r="G779" t="str">
            <v>Unam Balance/AFS/MRB/AAA</v>
          </cell>
          <cell r="H779" t="str">
            <v>H93</v>
          </cell>
          <cell r="I779">
            <v>-486542.44</v>
          </cell>
        </row>
        <row r="780">
          <cell r="C780" t="str">
            <v>2004</v>
          </cell>
          <cell r="D780" t="str">
            <v>RS49402</v>
          </cell>
          <cell r="E780">
            <v>138361</v>
          </cell>
          <cell r="F780" t="str">
            <v>A13 - AFS</v>
          </cell>
          <cell r="G780" t="str">
            <v>&gt;10 yrs/Amortized Cost/MRB Taxable</v>
          </cell>
          <cell r="H780" t="str">
            <v>P48</v>
          </cell>
          <cell r="I780">
            <v>-486542.44</v>
          </cell>
        </row>
        <row r="781">
          <cell r="C781" t="str">
            <v>2004</v>
          </cell>
          <cell r="D781" t="str">
            <v>RS49402</v>
          </cell>
          <cell r="E781">
            <v>138361</v>
          </cell>
          <cell r="F781" t="str">
            <v>A18</v>
          </cell>
          <cell r="G781" t="str">
            <v>&gt;10 years/Amrotized Cost/MRB Taxable</v>
          </cell>
          <cell r="H781" t="str">
            <v>O36</v>
          </cell>
          <cell r="I781">
            <v>-486542.44</v>
          </cell>
        </row>
        <row r="782">
          <cell r="C782" t="str">
            <v>2004</v>
          </cell>
          <cell r="D782" t="str">
            <v>RS49402</v>
          </cell>
          <cell r="E782">
            <v>138361</v>
          </cell>
          <cell r="F782" t="str">
            <v>A20</v>
          </cell>
          <cell r="G782" t="str">
            <v>Restatement CBA AFS/FV</v>
          </cell>
          <cell r="H782" t="str">
            <v>L42</v>
          </cell>
          <cell r="I782">
            <v>-486542.44</v>
          </cell>
        </row>
        <row r="783">
          <cell r="C783" t="str">
            <v>2004</v>
          </cell>
          <cell r="D783" t="str">
            <v>RS49402</v>
          </cell>
          <cell r="E783">
            <v>138362</v>
          </cell>
          <cell r="F783" t="str">
            <v>A01</v>
          </cell>
          <cell r="G783" t="str">
            <v>AccumAm Restat. CBA AFS</v>
          </cell>
          <cell r="H783" t="str">
            <v>O370</v>
          </cell>
          <cell r="I783">
            <v>486165.74</v>
          </cell>
        </row>
        <row r="784">
          <cell r="C784" t="str">
            <v>2004</v>
          </cell>
          <cell r="D784" t="str">
            <v>RS49402</v>
          </cell>
          <cell r="E784">
            <v>138362</v>
          </cell>
          <cell r="F784" t="str">
            <v>A07</v>
          </cell>
          <cell r="G784" t="str">
            <v>Total Unam Balance/AFS/Private/MRB Taxable</v>
          </cell>
          <cell r="H784" t="str">
            <v>H62</v>
          </cell>
          <cell r="I784">
            <v>486165.74</v>
          </cell>
        </row>
        <row r="785">
          <cell r="C785" t="str">
            <v>2004</v>
          </cell>
          <cell r="D785" t="str">
            <v>RS49402</v>
          </cell>
          <cell r="E785">
            <v>138362</v>
          </cell>
          <cell r="F785" t="str">
            <v>A09</v>
          </cell>
          <cell r="G785" t="str">
            <v>Unam Balance/AFS/MRB/AAA</v>
          </cell>
          <cell r="H785" t="str">
            <v>H93</v>
          </cell>
          <cell r="I785">
            <v>486165.74</v>
          </cell>
        </row>
        <row r="786">
          <cell r="C786" t="str">
            <v>2004</v>
          </cell>
          <cell r="D786" t="str">
            <v>RS49402</v>
          </cell>
          <cell r="E786">
            <v>138362</v>
          </cell>
          <cell r="F786" t="str">
            <v>A13 - AFS</v>
          </cell>
          <cell r="G786" t="str">
            <v>&gt;10 yrs/Amortized Cost/MRB Taxable</v>
          </cell>
          <cell r="H786" t="str">
            <v>P48</v>
          </cell>
          <cell r="I786">
            <v>486165.74</v>
          </cell>
        </row>
        <row r="787">
          <cell r="C787" t="str">
            <v>2004</v>
          </cell>
          <cell r="D787" t="str">
            <v>RS49402</v>
          </cell>
          <cell r="E787">
            <v>138362</v>
          </cell>
          <cell r="F787" t="str">
            <v>A18</v>
          </cell>
          <cell r="G787" t="str">
            <v>&gt;10 years/Amrotized Cost/MRB Taxable</v>
          </cell>
          <cell r="H787" t="str">
            <v>O36</v>
          </cell>
          <cell r="I787">
            <v>486165.74</v>
          </cell>
        </row>
        <row r="788">
          <cell r="C788" t="str">
            <v>2004</v>
          </cell>
          <cell r="D788" t="str">
            <v>RS49402</v>
          </cell>
          <cell r="E788">
            <v>138362</v>
          </cell>
          <cell r="F788" t="str">
            <v>A20</v>
          </cell>
          <cell r="G788" t="str">
            <v>AccumAm Restat. CBA AFS/ FV</v>
          </cell>
          <cell r="H788" t="str">
            <v>L42</v>
          </cell>
          <cell r="I788">
            <v>486165.74</v>
          </cell>
        </row>
        <row r="789">
          <cell r="C789" t="str">
            <v>2004</v>
          </cell>
          <cell r="D789" t="str">
            <v>RS49402</v>
          </cell>
          <cell r="E789" t="str">
            <v>729382</v>
          </cell>
          <cell r="F789" t="str">
            <v>A16</v>
          </cell>
          <cell r="G789" t="str">
            <v>Income/Amortized Income/MRB Taxable</v>
          </cell>
          <cell r="H789" t="str">
            <v>G40</v>
          </cell>
          <cell r="I789">
            <v>98014.63</v>
          </cell>
        </row>
        <row r="790">
          <cell r="C790" t="str">
            <v>2004</v>
          </cell>
          <cell r="D790" t="str">
            <v>RS49402</v>
          </cell>
          <cell r="E790" t="str">
            <v>729382</v>
          </cell>
          <cell r="F790" t="str">
            <v>A18</v>
          </cell>
          <cell r="G790" t="str">
            <v>&gt;10 yrs/Total Income/MRB Taxable</v>
          </cell>
          <cell r="H790" t="str">
            <v>N36</v>
          </cell>
          <cell r="I790">
            <v>98014.63</v>
          </cell>
        </row>
        <row r="791">
          <cell r="C791" t="str">
            <v>2004</v>
          </cell>
          <cell r="D791" t="str">
            <v>RS49406</v>
          </cell>
          <cell r="E791">
            <v>420460</v>
          </cell>
          <cell r="F791" t="str">
            <v>11.07</v>
          </cell>
          <cell r="G791" t="str">
            <v>Expense / Interest Expense / Mega</v>
          </cell>
          <cell r="H791" t="str">
            <v>E33</v>
          </cell>
          <cell r="I791">
            <v>-20915840.379999999</v>
          </cell>
        </row>
        <row r="792">
          <cell r="C792" t="str">
            <v>2004</v>
          </cell>
          <cell r="D792" t="str">
            <v>RS49425</v>
          </cell>
          <cell r="E792">
            <v>420420</v>
          </cell>
          <cell r="F792" t="str">
            <v>11.06</v>
          </cell>
          <cell r="G792" t="str">
            <v>Income / Total Income / Total Securities Consolidated to Loan Level</v>
          </cell>
          <cell r="H792" t="str">
            <v>I100</v>
          </cell>
          <cell r="I792">
            <v>-59463.81</v>
          </cell>
        </row>
        <row r="793">
          <cell r="C793" t="str">
            <v>2004</v>
          </cell>
          <cell r="D793" t="str">
            <v>RS49464</v>
          </cell>
          <cell r="E793">
            <v>121302</v>
          </cell>
          <cell r="F793" t="str">
            <v>A01</v>
          </cell>
          <cell r="G793" t="str">
            <v>Fannie Mae / MBS / Orig-Prem-Disc / Catch-Up</v>
          </cell>
          <cell r="H793" t="str">
            <v>D82</v>
          </cell>
          <cell r="I793">
            <v>-2138.0300000000002</v>
          </cell>
        </row>
        <row r="794">
          <cell r="C794" t="str">
            <v>2004</v>
          </cell>
          <cell r="D794" t="str">
            <v>RS49464</v>
          </cell>
          <cell r="E794">
            <v>121302</v>
          </cell>
          <cell r="F794" t="str">
            <v>A07</v>
          </cell>
          <cell r="G794" t="str">
            <v>Fannie Mae / AFS / Total Unam Balance / MBS</v>
          </cell>
          <cell r="H794" t="str">
            <v>H32</v>
          </cell>
          <cell r="I794">
            <v>-2138.0300000000002</v>
          </cell>
        </row>
        <row r="795">
          <cell r="C795" t="str">
            <v>2004</v>
          </cell>
          <cell r="D795" t="str">
            <v>RS49464</v>
          </cell>
          <cell r="E795">
            <v>121302</v>
          </cell>
          <cell r="F795" t="str">
            <v>A09</v>
          </cell>
          <cell r="G795" t="str">
            <v>Total Unam Balance / Single Class / MBS / AFS / AAA</v>
          </cell>
          <cell r="H795" t="str">
            <v>H33</v>
          </cell>
          <cell r="I795">
            <v>-2138.0300000000002</v>
          </cell>
        </row>
        <row r="796">
          <cell r="C796" t="str">
            <v>2004</v>
          </cell>
          <cell r="D796" t="str">
            <v>RS49464</v>
          </cell>
          <cell r="E796">
            <v>121302</v>
          </cell>
          <cell r="F796" t="str">
            <v>A13 - AFS</v>
          </cell>
          <cell r="G796" t="str">
            <v>Fannnie Mae / Amortized Cost / Greater Than 10 Years/ MBS</v>
          </cell>
          <cell r="H796" t="str">
            <v>P32</v>
          </cell>
          <cell r="I796">
            <v>-2138.0300000000002</v>
          </cell>
        </row>
        <row r="797">
          <cell r="C797" t="str">
            <v>2004</v>
          </cell>
          <cell r="D797" t="str">
            <v>RS49464</v>
          </cell>
          <cell r="E797">
            <v>121302</v>
          </cell>
          <cell r="F797" t="str">
            <v>A18</v>
          </cell>
          <cell r="G797" t="str">
            <v>Amortized Cost / Greater Than 10 Years / MBS</v>
          </cell>
          <cell r="H797" t="str">
            <v>O31</v>
          </cell>
          <cell r="I797">
            <v>-2138.0300000000002</v>
          </cell>
        </row>
        <row r="798">
          <cell r="C798" t="str">
            <v>2004</v>
          </cell>
          <cell r="D798" t="str">
            <v>RS49464</v>
          </cell>
          <cell r="E798">
            <v>121302</v>
          </cell>
          <cell r="F798" t="str">
            <v>A20</v>
          </cell>
          <cell r="G798" t="str">
            <v>AFS / Fair Value / Total Mortgage Related Securities</v>
          </cell>
          <cell r="H798" t="str">
            <v>L42</v>
          </cell>
          <cell r="I798">
            <v>-2138.0300000000002</v>
          </cell>
        </row>
        <row r="799">
          <cell r="C799" t="str">
            <v>2004</v>
          </cell>
          <cell r="D799" t="str">
            <v>RS49464</v>
          </cell>
          <cell r="E799">
            <v>121320</v>
          </cell>
          <cell r="F799" t="str">
            <v>A01</v>
          </cell>
          <cell r="G799" t="str">
            <v>Fannie Mae / MBS / Orig-Prem-Disc / Catch-Up</v>
          </cell>
          <cell r="H799" t="str">
            <v>D82</v>
          </cell>
          <cell r="I799">
            <v>7375.27</v>
          </cell>
        </row>
        <row r="800">
          <cell r="C800" t="str">
            <v>2004</v>
          </cell>
          <cell r="D800" t="str">
            <v>RS49464</v>
          </cell>
          <cell r="E800">
            <v>121320</v>
          </cell>
          <cell r="F800" t="str">
            <v>A07</v>
          </cell>
          <cell r="G800" t="str">
            <v>Fannie Mae / AFS / Total Unam Balance / MBS</v>
          </cell>
          <cell r="H800" t="str">
            <v>H32</v>
          </cell>
          <cell r="I800">
            <v>7375.27</v>
          </cell>
        </row>
        <row r="801">
          <cell r="C801" t="str">
            <v>2004</v>
          </cell>
          <cell r="D801" t="str">
            <v>RS49464</v>
          </cell>
          <cell r="E801">
            <v>121320</v>
          </cell>
          <cell r="F801" t="str">
            <v>A09</v>
          </cell>
          <cell r="G801" t="str">
            <v>Total Unam Balance / Single Class / MBS / AFS / AAA</v>
          </cell>
          <cell r="H801" t="str">
            <v>H33</v>
          </cell>
          <cell r="I801">
            <v>7375.27</v>
          </cell>
        </row>
        <row r="802">
          <cell r="C802" t="str">
            <v>2004</v>
          </cell>
          <cell r="D802" t="str">
            <v>RS49464</v>
          </cell>
          <cell r="E802">
            <v>121320</v>
          </cell>
          <cell r="F802" t="str">
            <v>A13 - AFS</v>
          </cell>
          <cell r="G802" t="str">
            <v>Fannnie Mae / Amortized Cost / Greater Than 10 Years/ MBS</v>
          </cell>
          <cell r="H802" t="str">
            <v>P32</v>
          </cell>
          <cell r="I802">
            <v>7375.27</v>
          </cell>
        </row>
        <row r="803">
          <cell r="C803" t="str">
            <v>2004</v>
          </cell>
          <cell r="D803" t="str">
            <v>RS49464</v>
          </cell>
          <cell r="E803">
            <v>121320</v>
          </cell>
          <cell r="F803" t="str">
            <v>A18</v>
          </cell>
          <cell r="G803" t="str">
            <v>Amortized Cost / Greater Than 10 Years / MBS</v>
          </cell>
          <cell r="H803" t="str">
            <v>O31</v>
          </cell>
          <cell r="I803">
            <v>7375.27</v>
          </cell>
        </row>
        <row r="804">
          <cell r="C804" t="str">
            <v>2004</v>
          </cell>
          <cell r="D804" t="str">
            <v>RS49464</v>
          </cell>
          <cell r="E804">
            <v>121320</v>
          </cell>
          <cell r="F804" t="str">
            <v>A20</v>
          </cell>
          <cell r="G804" t="str">
            <v>AFS / Fair Value / Total Mortgage Related Securities</v>
          </cell>
          <cell r="H804" t="str">
            <v>L42</v>
          </cell>
          <cell r="I804">
            <v>7375.27</v>
          </cell>
        </row>
        <row r="805">
          <cell r="C805" t="str">
            <v>2004</v>
          </cell>
          <cell r="D805" t="str">
            <v>RS49464</v>
          </cell>
          <cell r="E805">
            <v>121330</v>
          </cell>
          <cell r="F805" t="str">
            <v>A01</v>
          </cell>
          <cell r="G805" t="str">
            <v>UPB/MBS/Sales</v>
          </cell>
          <cell r="H805" t="str">
            <v>D12</v>
          </cell>
          <cell r="I805">
            <v>347527.48</v>
          </cell>
        </row>
        <row r="806">
          <cell r="C806" t="str">
            <v>2004</v>
          </cell>
          <cell r="D806" t="str">
            <v>RS49464</v>
          </cell>
          <cell r="E806">
            <v>121330</v>
          </cell>
          <cell r="F806" t="str">
            <v>A07</v>
          </cell>
          <cell r="G806" t="str">
            <v>UPB/Fannie/MBS</v>
          </cell>
          <cell r="H806" t="str">
            <v>G32</v>
          </cell>
          <cell r="I806">
            <v>347527.48</v>
          </cell>
        </row>
        <row r="807">
          <cell r="C807" t="str">
            <v>2004</v>
          </cell>
          <cell r="D807" t="str">
            <v>RS49464</v>
          </cell>
          <cell r="E807">
            <v>121330</v>
          </cell>
          <cell r="F807" t="str">
            <v>A09</v>
          </cell>
          <cell r="G807" t="str">
            <v>Single Class/MBS/AAA/Current UPB/AFS</v>
          </cell>
          <cell r="H807" t="str">
            <v>G33</v>
          </cell>
          <cell r="I807">
            <v>347527.48</v>
          </cell>
        </row>
        <row r="808">
          <cell r="C808" t="str">
            <v>2004</v>
          </cell>
          <cell r="D808" t="str">
            <v>RS49464</v>
          </cell>
          <cell r="E808">
            <v>121330</v>
          </cell>
          <cell r="F808" t="str">
            <v>A13 - AFS</v>
          </cell>
          <cell r="G808" t="str">
            <v>UPB/Greater Than 10 Years/MBS/AFS</v>
          </cell>
          <cell r="H808" t="str">
            <v>O32</v>
          </cell>
          <cell r="I808">
            <v>347527.48</v>
          </cell>
        </row>
        <row r="809">
          <cell r="C809" t="str">
            <v>2004</v>
          </cell>
          <cell r="D809" t="str">
            <v>RS49464</v>
          </cell>
          <cell r="E809">
            <v>121330</v>
          </cell>
          <cell r="F809" t="str">
            <v>A18</v>
          </cell>
          <cell r="G809" t="str">
            <v>Amortized Cost/Greater Than 10 years/MBS</v>
          </cell>
          <cell r="H809" t="str">
            <v>O31</v>
          </cell>
          <cell r="I809">
            <v>347527.48</v>
          </cell>
        </row>
        <row r="810">
          <cell r="C810" t="str">
            <v>2004</v>
          </cell>
          <cell r="D810" t="str">
            <v>RS49464</v>
          </cell>
          <cell r="E810">
            <v>121330</v>
          </cell>
          <cell r="F810" t="str">
            <v>A20</v>
          </cell>
          <cell r="G810" t="str">
            <v>UPB/HFT/Total Mortgage Related Sec.</v>
          </cell>
          <cell r="H810" t="str">
            <v>M33</v>
          </cell>
          <cell r="I810">
            <v>347527.48</v>
          </cell>
        </row>
        <row r="811">
          <cell r="C811" t="str">
            <v>2004</v>
          </cell>
          <cell r="D811" t="str">
            <v>RS49464</v>
          </cell>
          <cell r="E811">
            <v>121330</v>
          </cell>
          <cell r="F811" t="str">
            <v>A21</v>
          </cell>
          <cell r="G811" t="str">
            <v>Fannie Mae/ Conventional/ Single Family</v>
          </cell>
          <cell r="H811" t="str">
            <v>F31</v>
          </cell>
          <cell r="I811">
            <v>347527.48</v>
          </cell>
        </row>
        <row r="812">
          <cell r="C812" t="str">
            <v>2004</v>
          </cell>
          <cell r="D812" t="str">
            <v>RS49464</v>
          </cell>
          <cell r="E812">
            <v>138331</v>
          </cell>
          <cell r="F812" t="str">
            <v>A01</v>
          </cell>
          <cell r="G812" t="str">
            <v>Commitments CBA Non-OCI / Catch-Up / Fannie Mae / MBS</v>
          </cell>
          <cell r="H812" t="str">
            <v>D224</v>
          </cell>
          <cell r="I812">
            <v>246.4</v>
          </cell>
        </row>
        <row r="813">
          <cell r="C813" t="str">
            <v>2004</v>
          </cell>
          <cell r="D813" t="str">
            <v>RS49464</v>
          </cell>
          <cell r="E813">
            <v>138331</v>
          </cell>
          <cell r="F813" t="str">
            <v>A07</v>
          </cell>
          <cell r="G813" t="str">
            <v>Fannie Mae / AFS / Total Unam Balance / MBS</v>
          </cell>
          <cell r="H813" t="str">
            <v>H32</v>
          </cell>
          <cell r="I813">
            <v>246.4</v>
          </cell>
        </row>
        <row r="814">
          <cell r="C814" t="str">
            <v>2004</v>
          </cell>
          <cell r="D814" t="str">
            <v>RS49464</v>
          </cell>
          <cell r="E814">
            <v>138331</v>
          </cell>
          <cell r="F814" t="str">
            <v>A09</v>
          </cell>
          <cell r="G814" t="str">
            <v>Total Unam Balance / Single Class / MBS / AFS / AAA</v>
          </cell>
          <cell r="H814" t="str">
            <v>H33</v>
          </cell>
          <cell r="I814">
            <v>246.4</v>
          </cell>
        </row>
        <row r="815">
          <cell r="C815" t="str">
            <v>2004</v>
          </cell>
          <cell r="D815" t="str">
            <v>RS49464</v>
          </cell>
          <cell r="E815">
            <v>138331</v>
          </cell>
          <cell r="F815" t="str">
            <v>A13 - AFS</v>
          </cell>
          <cell r="G815" t="str">
            <v>Fannnie Mae / Amortized Cost / Greater Than 10 Years/ MBS</v>
          </cell>
          <cell r="H815" t="str">
            <v>P32</v>
          </cell>
          <cell r="I815">
            <v>246.4</v>
          </cell>
        </row>
        <row r="816">
          <cell r="C816" t="str">
            <v>2004</v>
          </cell>
          <cell r="D816" t="str">
            <v>RS49464</v>
          </cell>
          <cell r="E816">
            <v>138331</v>
          </cell>
          <cell r="F816" t="str">
            <v>A18</v>
          </cell>
          <cell r="G816" t="str">
            <v>Amortized Cost / Greater Than 10 Years / MBS</v>
          </cell>
          <cell r="H816" t="str">
            <v>O31</v>
          </cell>
          <cell r="I816">
            <v>246.4</v>
          </cell>
        </row>
        <row r="817">
          <cell r="C817" t="str">
            <v>2004</v>
          </cell>
          <cell r="D817" t="str">
            <v>RS49464</v>
          </cell>
          <cell r="E817">
            <v>138331</v>
          </cell>
          <cell r="F817" t="str">
            <v>A20</v>
          </cell>
          <cell r="G817" t="str">
            <v>AFS / Fair Value / Total Mortgage Related Securities</v>
          </cell>
          <cell r="H817" t="str">
            <v>L42</v>
          </cell>
          <cell r="I817">
            <v>246.4</v>
          </cell>
        </row>
        <row r="818">
          <cell r="C818" t="str">
            <v>2004</v>
          </cell>
          <cell r="D818" t="str">
            <v>RS49464</v>
          </cell>
          <cell r="E818">
            <v>138332</v>
          </cell>
          <cell r="F818" t="str">
            <v>A01</v>
          </cell>
          <cell r="G818" t="str">
            <v>Commitments CBA Non-OCI / Catch-Up / Fannie Mae / MBS</v>
          </cell>
          <cell r="H818" t="str">
            <v>D224</v>
          </cell>
          <cell r="I818">
            <v>-72.75</v>
          </cell>
        </row>
        <row r="819">
          <cell r="C819" t="str">
            <v>2004</v>
          </cell>
          <cell r="D819" t="str">
            <v>RS49464</v>
          </cell>
          <cell r="E819">
            <v>138332</v>
          </cell>
          <cell r="F819" t="str">
            <v>A07</v>
          </cell>
          <cell r="G819" t="str">
            <v>Fannie Mae / AFS / Total Unam Balance / MBS</v>
          </cell>
          <cell r="H819" t="str">
            <v>H32</v>
          </cell>
          <cell r="I819">
            <v>-72.75</v>
          </cell>
        </row>
        <row r="820">
          <cell r="C820" t="str">
            <v>2004</v>
          </cell>
          <cell r="D820" t="str">
            <v>RS49464</v>
          </cell>
          <cell r="E820">
            <v>138332</v>
          </cell>
          <cell r="F820" t="str">
            <v>A09</v>
          </cell>
          <cell r="G820" t="str">
            <v>Total Unam Balance / Single Class / MBS / AFS / AAA</v>
          </cell>
          <cell r="H820" t="str">
            <v>H33</v>
          </cell>
          <cell r="I820">
            <v>-72.75</v>
          </cell>
        </row>
        <row r="821">
          <cell r="C821" t="str">
            <v>2004</v>
          </cell>
          <cell r="D821" t="str">
            <v>RS49464</v>
          </cell>
          <cell r="E821">
            <v>138332</v>
          </cell>
          <cell r="F821" t="str">
            <v>A13 - AFS</v>
          </cell>
          <cell r="G821" t="str">
            <v>Fannnie Mae / Amortized Cost / Greater Than 10 Years/ MBS</v>
          </cell>
          <cell r="H821" t="str">
            <v>P32</v>
          </cell>
          <cell r="I821">
            <v>-72.75</v>
          </cell>
        </row>
        <row r="822">
          <cell r="C822" t="str">
            <v>2004</v>
          </cell>
          <cell r="D822" t="str">
            <v>RS49464</v>
          </cell>
          <cell r="E822">
            <v>138332</v>
          </cell>
          <cell r="F822" t="str">
            <v>A18</v>
          </cell>
          <cell r="G822" t="str">
            <v>Amortized Cost / Greater Than 10 Years / MBS</v>
          </cell>
          <cell r="H822" t="str">
            <v>O31</v>
          </cell>
          <cell r="I822">
            <v>-72.75</v>
          </cell>
        </row>
        <row r="823">
          <cell r="C823" t="str">
            <v>2004</v>
          </cell>
          <cell r="D823" t="str">
            <v>RS49464</v>
          </cell>
          <cell r="E823">
            <v>138332</v>
          </cell>
          <cell r="F823" t="str">
            <v>A20</v>
          </cell>
          <cell r="G823" t="str">
            <v>AFS / Fair Value / Total Mortgage Related Securities</v>
          </cell>
          <cell r="H823" t="str">
            <v>L42</v>
          </cell>
          <cell r="I823">
            <v>-72.75</v>
          </cell>
        </row>
        <row r="824">
          <cell r="C824" t="str">
            <v>2004</v>
          </cell>
          <cell r="D824" t="str">
            <v>RS49464</v>
          </cell>
          <cell r="E824">
            <v>138371</v>
          </cell>
          <cell r="F824" t="str">
            <v>A01</v>
          </cell>
          <cell r="G824" t="str">
            <v>Trade Support / Catch-Up / MBS / Fannie Mae</v>
          </cell>
          <cell r="H824" t="str">
            <v>D318</v>
          </cell>
          <cell r="I824">
            <v>9156.14</v>
          </cell>
        </row>
        <row r="825">
          <cell r="C825" t="str">
            <v>2004</v>
          </cell>
          <cell r="D825" t="str">
            <v>RS49464</v>
          </cell>
          <cell r="E825">
            <v>138371</v>
          </cell>
          <cell r="F825" t="str">
            <v>A07</v>
          </cell>
          <cell r="G825" t="str">
            <v>Fannie Mae / AFS / Total Unam Balance / MBS</v>
          </cell>
          <cell r="H825" t="str">
            <v>H32</v>
          </cell>
          <cell r="I825">
            <v>9156.14</v>
          </cell>
        </row>
        <row r="826">
          <cell r="C826" t="str">
            <v>2004</v>
          </cell>
          <cell r="D826" t="str">
            <v>RS49464</v>
          </cell>
          <cell r="E826">
            <v>138371</v>
          </cell>
          <cell r="F826" t="str">
            <v>A09</v>
          </cell>
          <cell r="G826" t="str">
            <v>Total Unam Balance / Single Class / MBS / AFS / AAA</v>
          </cell>
          <cell r="H826" t="str">
            <v>H33</v>
          </cell>
          <cell r="I826">
            <v>9156.14</v>
          </cell>
        </row>
        <row r="827">
          <cell r="C827" t="str">
            <v>2004</v>
          </cell>
          <cell r="D827" t="str">
            <v>RS49464</v>
          </cell>
          <cell r="E827">
            <v>138371</v>
          </cell>
          <cell r="F827" t="str">
            <v>A13 - AFS</v>
          </cell>
          <cell r="G827" t="str">
            <v>Fannnie Mae / Amortized Cost / Greater Than 10 Years/ MBS</v>
          </cell>
          <cell r="H827" t="str">
            <v>P32</v>
          </cell>
          <cell r="I827">
            <v>9156.14</v>
          </cell>
        </row>
        <row r="828">
          <cell r="C828" t="str">
            <v>2004</v>
          </cell>
          <cell r="D828" t="str">
            <v>RS49464</v>
          </cell>
          <cell r="E828">
            <v>138371</v>
          </cell>
          <cell r="F828" t="str">
            <v>A18</v>
          </cell>
          <cell r="G828" t="str">
            <v>Amortized Cost / Greater Than 10 Years / MBS</v>
          </cell>
          <cell r="H828" t="str">
            <v>O31</v>
          </cell>
          <cell r="I828">
            <v>9156.14</v>
          </cell>
        </row>
        <row r="829">
          <cell r="C829" t="str">
            <v>2004</v>
          </cell>
          <cell r="D829" t="str">
            <v>RS49464</v>
          </cell>
          <cell r="E829">
            <v>138371</v>
          </cell>
          <cell r="F829" t="str">
            <v>A20</v>
          </cell>
          <cell r="G829" t="str">
            <v>AFS / Fair Value / Total Mortgage Related Securities</v>
          </cell>
          <cell r="H829" t="str">
            <v>L42</v>
          </cell>
          <cell r="I829">
            <v>9156.14</v>
          </cell>
        </row>
        <row r="830">
          <cell r="C830" t="str">
            <v>2004</v>
          </cell>
          <cell r="D830" t="str">
            <v>RS49464</v>
          </cell>
          <cell r="E830">
            <v>138372</v>
          </cell>
          <cell r="F830" t="str">
            <v>A01</v>
          </cell>
          <cell r="G830" t="str">
            <v>Trade Support / Catch-Up / MBS / Fannie Mae</v>
          </cell>
          <cell r="H830" t="str">
            <v>D318</v>
          </cell>
          <cell r="I830">
            <v>-2779.58</v>
          </cell>
        </row>
        <row r="831">
          <cell r="C831" t="str">
            <v>2004</v>
          </cell>
          <cell r="D831" t="str">
            <v>RS49464</v>
          </cell>
          <cell r="E831">
            <v>138372</v>
          </cell>
          <cell r="F831" t="str">
            <v>A07</v>
          </cell>
          <cell r="G831" t="str">
            <v>Fannie Mae / AFS / Total Unam Balance / MBS</v>
          </cell>
          <cell r="H831" t="str">
            <v>H32</v>
          </cell>
          <cell r="I831">
            <v>-2779.58</v>
          </cell>
        </row>
        <row r="832">
          <cell r="C832" t="str">
            <v>2004</v>
          </cell>
          <cell r="D832" t="str">
            <v>RS49464</v>
          </cell>
          <cell r="E832">
            <v>138372</v>
          </cell>
          <cell r="F832" t="str">
            <v>A09</v>
          </cell>
          <cell r="G832" t="str">
            <v>Total Unam Balance / Single Class / MBS / AFS / AAA</v>
          </cell>
          <cell r="H832" t="str">
            <v>H33</v>
          </cell>
          <cell r="I832">
            <v>-2779.58</v>
          </cell>
        </row>
        <row r="833">
          <cell r="C833" t="str">
            <v>2004</v>
          </cell>
          <cell r="D833" t="str">
            <v>RS49464</v>
          </cell>
          <cell r="E833">
            <v>138372</v>
          </cell>
          <cell r="F833" t="str">
            <v>A13 - AFS</v>
          </cell>
          <cell r="G833" t="str">
            <v>Fannnie Mae / Amortized Cost / Greater Than 10 Years/ MBS</v>
          </cell>
          <cell r="H833" t="str">
            <v>P32</v>
          </cell>
          <cell r="I833">
            <v>-2779.58</v>
          </cell>
        </row>
        <row r="834">
          <cell r="C834" t="str">
            <v>2004</v>
          </cell>
          <cell r="D834" t="str">
            <v>RS49464</v>
          </cell>
          <cell r="E834">
            <v>138372</v>
          </cell>
          <cell r="F834" t="str">
            <v>A18</v>
          </cell>
          <cell r="G834" t="str">
            <v>Amortized Cost / Greater Than 10 Years / MBS</v>
          </cell>
          <cell r="H834" t="str">
            <v>O31</v>
          </cell>
          <cell r="I834">
            <v>-2779.58</v>
          </cell>
        </row>
        <row r="835">
          <cell r="C835" t="str">
            <v>2004</v>
          </cell>
          <cell r="D835" t="str">
            <v>RS49464</v>
          </cell>
          <cell r="E835">
            <v>138372</v>
          </cell>
          <cell r="F835" t="str">
            <v>A20</v>
          </cell>
          <cell r="G835" t="str">
            <v>AFS / Fair Value / Total Mortgage Related Securities</v>
          </cell>
          <cell r="H835" t="str">
            <v>L42</v>
          </cell>
          <cell r="I835">
            <v>-2779.58</v>
          </cell>
        </row>
        <row r="836">
          <cell r="C836" t="str">
            <v>2004</v>
          </cell>
          <cell r="D836" t="str">
            <v>RS49470</v>
          </cell>
          <cell r="E836">
            <v>138381</v>
          </cell>
          <cell r="F836" t="str">
            <v>A01</v>
          </cell>
          <cell r="G836" t="str">
            <v>Accre Imp/RunRate/Private/MRB Taxable</v>
          </cell>
          <cell r="H836" t="str">
            <v>O49</v>
          </cell>
          <cell r="I836">
            <v>1734276</v>
          </cell>
        </row>
        <row r="837">
          <cell r="C837" t="str">
            <v>2004</v>
          </cell>
          <cell r="D837" t="str">
            <v>RS49470</v>
          </cell>
          <cell r="E837">
            <v>138381</v>
          </cell>
          <cell r="F837" t="str">
            <v>A07</v>
          </cell>
          <cell r="G837" t="str">
            <v>AFS/MRB Taxable/Private/Accretable Impairments</v>
          </cell>
          <cell r="H837" t="str">
            <v>I62</v>
          </cell>
          <cell r="I837">
            <v>1734276</v>
          </cell>
        </row>
        <row r="838">
          <cell r="C838" t="str">
            <v>2004</v>
          </cell>
          <cell r="D838" t="str">
            <v>RS49470</v>
          </cell>
          <cell r="E838">
            <v>138381</v>
          </cell>
          <cell r="F838" t="str">
            <v>A09</v>
          </cell>
          <cell r="G838" t="str">
            <v>MRB/AAA/Accretable Impairments</v>
          </cell>
          <cell r="H838" t="str">
            <v>I93</v>
          </cell>
          <cell r="I838">
            <v>1734276</v>
          </cell>
        </row>
        <row r="839">
          <cell r="C839" t="str">
            <v>2004</v>
          </cell>
          <cell r="D839" t="str">
            <v>RS49470</v>
          </cell>
          <cell r="E839">
            <v>138381</v>
          </cell>
          <cell r="F839" t="str">
            <v>A13 - AFS</v>
          </cell>
          <cell r="G839" t="str">
            <v>Greater Than 10 Years/Amortized Cost/Private/MRB Taxable</v>
          </cell>
          <cell r="H839" t="str">
            <v>P48</v>
          </cell>
          <cell r="I839">
            <v>1734276</v>
          </cell>
        </row>
        <row r="840">
          <cell r="C840" t="str">
            <v>2004</v>
          </cell>
          <cell r="D840" t="str">
            <v>RS49470</v>
          </cell>
          <cell r="E840">
            <v>138381</v>
          </cell>
          <cell r="F840" t="str">
            <v>A18</v>
          </cell>
          <cell r="G840" t="str">
            <v>Amortized Cost/Greater Than 10 Years/MRB Taxable</v>
          </cell>
          <cell r="H840" t="str">
            <v>O36</v>
          </cell>
          <cell r="I840">
            <v>1734276</v>
          </cell>
        </row>
        <row r="841">
          <cell r="C841" t="str">
            <v>2004</v>
          </cell>
          <cell r="D841" t="str">
            <v>RS49470</v>
          </cell>
          <cell r="E841">
            <v>138381</v>
          </cell>
          <cell r="F841" t="str">
            <v>A20</v>
          </cell>
          <cell r="G841" t="str">
            <v>AFS/Fair Value/Less MRB</v>
          </cell>
          <cell r="H841" t="str">
            <v>L45</v>
          </cell>
          <cell r="I841">
            <v>1734276</v>
          </cell>
        </row>
        <row r="842">
          <cell r="C842" t="str">
            <v>2004</v>
          </cell>
          <cell r="D842" t="str">
            <v>RS49470</v>
          </cell>
          <cell r="E842">
            <v>729382</v>
          </cell>
          <cell r="F842" t="str">
            <v>A16</v>
          </cell>
          <cell r="G842" t="str">
            <v>Amortization Income Expense / MRB Taxable</v>
          </cell>
          <cell r="H842" t="str">
            <v>G40</v>
          </cell>
          <cell r="I842">
            <v>1734276</v>
          </cell>
        </row>
        <row r="843">
          <cell r="C843" t="str">
            <v>2004</v>
          </cell>
          <cell r="D843" t="str">
            <v>RS49470</v>
          </cell>
          <cell r="E843">
            <v>729382</v>
          </cell>
          <cell r="F843" t="str">
            <v>A18</v>
          </cell>
          <cell r="G843" t="str">
            <v>&gt; 10 years / Total Income / MRB taxable</v>
          </cell>
          <cell r="H843" t="str">
            <v>N36</v>
          </cell>
          <cell r="I843">
            <v>1734276</v>
          </cell>
        </row>
        <row r="844">
          <cell r="C844" t="str">
            <v>2004</v>
          </cell>
          <cell r="D844" t="str">
            <v>RS49471</v>
          </cell>
          <cell r="E844">
            <v>138381</v>
          </cell>
          <cell r="F844" t="str">
            <v>A01</v>
          </cell>
          <cell r="G844" t="str">
            <v>Accretable Impairments / Original / Sales Relief / Private Label / Other REMIC</v>
          </cell>
          <cell r="H844" t="str">
            <v>R40</v>
          </cell>
          <cell r="I844">
            <v>12653847.369999999</v>
          </cell>
        </row>
        <row r="845">
          <cell r="C845" t="str">
            <v>2004</v>
          </cell>
          <cell r="D845" t="str">
            <v>RS49471</v>
          </cell>
          <cell r="E845">
            <v>138381</v>
          </cell>
          <cell r="F845" t="str">
            <v>A07</v>
          </cell>
          <cell r="G845" t="str">
            <v>Remaining Accretable Impairments / AFS / Private / Other REMIC</v>
          </cell>
          <cell r="H845" t="str">
            <v>I65</v>
          </cell>
          <cell r="I845">
            <v>12653847.369999999</v>
          </cell>
        </row>
        <row r="846">
          <cell r="C846" t="str">
            <v>2004</v>
          </cell>
          <cell r="D846" t="str">
            <v>RS49471</v>
          </cell>
          <cell r="E846">
            <v>138381</v>
          </cell>
          <cell r="F846" t="str">
            <v>A09</v>
          </cell>
          <cell r="G846" t="str">
            <v>Remaining Accretable Impairments / AFS / Multiclass / REMIC / BB</v>
          </cell>
          <cell r="H846" t="str">
            <v>I62</v>
          </cell>
          <cell r="I846">
            <v>12653847.369999999</v>
          </cell>
        </row>
        <row r="847">
          <cell r="C847" t="str">
            <v>2004</v>
          </cell>
          <cell r="D847" t="str">
            <v>RS49471</v>
          </cell>
          <cell r="E847">
            <v>138381</v>
          </cell>
          <cell r="F847" t="str">
            <v>A13 - AFS</v>
          </cell>
          <cell r="G847" t="str">
            <v>&gt;10 / Amortized Cost / Private / Other REMIC</v>
          </cell>
          <cell r="H847" t="str">
            <v>P51</v>
          </cell>
          <cell r="I847">
            <v>12653847.369999999</v>
          </cell>
        </row>
        <row r="848">
          <cell r="C848" t="str">
            <v>2004</v>
          </cell>
          <cell r="D848" t="str">
            <v>RS49471</v>
          </cell>
          <cell r="E848">
            <v>138381</v>
          </cell>
          <cell r="F848" t="str">
            <v>A18</v>
          </cell>
          <cell r="G848" t="str">
            <v>&gt;10 / Amortized Cost / REMIC</v>
          </cell>
          <cell r="H848" t="str">
            <v>O33</v>
          </cell>
          <cell r="I848">
            <v>12653847.369999999</v>
          </cell>
        </row>
        <row r="849">
          <cell r="C849" t="str">
            <v>2004</v>
          </cell>
          <cell r="D849" t="str">
            <v>RS49471</v>
          </cell>
          <cell r="E849">
            <v>138381</v>
          </cell>
          <cell r="F849" t="str">
            <v>A20</v>
          </cell>
          <cell r="G849" t="str">
            <v>AFS / Fair Value / Total Mortgage Related Securities</v>
          </cell>
          <cell r="H849" t="str">
            <v>L42</v>
          </cell>
          <cell r="I849">
            <v>12653847.369999999</v>
          </cell>
        </row>
        <row r="850">
          <cell r="C850" t="str">
            <v>2004</v>
          </cell>
          <cell r="D850" t="str">
            <v>RS49584</v>
          </cell>
          <cell r="E850">
            <v>420440</v>
          </cell>
          <cell r="F850" t="str">
            <v>11.06</v>
          </cell>
          <cell r="G850" t="str">
            <v>Income / Amortization Income Expense / Total Securities Consolidated to Loan Level</v>
          </cell>
          <cell r="H850" t="str">
            <v>H100</v>
          </cell>
          <cell r="I850">
            <v>4308.82</v>
          </cell>
        </row>
        <row r="851">
          <cell r="C851" t="str">
            <v>2004</v>
          </cell>
          <cell r="D851" t="str">
            <v>RS49584</v>
          </cell>
          <cell r="E851">
            <v>428392</v>
          </cell>
          <cell r="F851" t="str">
            <v>A16</v>
          </cell>
          <cell r="G851" t="str">
            <v>Income / Amortization Income Expense / MBS</v>
          </cell>
          <cell r="H851" t="str">
            <v>G34</v>
          </cell>
          <cell r="I851">
            <v>-876.46</v>
          </cell>
        </row>
        <row r="852">
          <cell r="C852" t="str">
            <v>2004</v>
          </cell>
          <cell r="D852" t="str">
            <v>RS49584</v>
          </cell>
          <cell r="E852">
            <v>428392</v>
          </cell>
          <cell r="F852" t="str">
            <v>A18</v>
          </cell>
          <cell r="G852" t="str">
            <v>&gt; 10 years / Total Income / MBS</v>
          </cell>
          <cell r="H852" t="str">
            <v>N31</v>
          </cell>
          <cell r="I852">
            <v>-876.46</v>
          </cell>
        </row>
        <row r="853">
          <cell r="C853" t="str">
            <v>2004</v>
          </cell>
          <cell r="D853" t="str">
            <v>RS49584</v>
          </cell>
          <cell r="E853">
            <v>428592</v>
          </cell>
          <cell r="F853" t="str">
            <v>A16</v>
          </cell>
          <cell r="G853" t="str">
            <v>Income / Amortization Income Expense / MBS</v>
          </cell>
          <cell r="H853" t="str">
            <v>G34</v>
          </cell>
          <cell r="I853">
            <v>-4956.9799999999996</v>
          </cell>
        </row>
        <row r="854">
          <cell r="C854" t="str">
            <v>2004</v>
          </cell>
          <cell r="D854" t="str">
            <v>RS49584</v>
          </cell>
          <cell r="E854">
            <v>428592</v>
          </cell>
          <cell r="F854" t="str">
            <v>A18</v>
          </cell>
          <cell r="G854" t="str">
            <v>&gt; 10 years / Total Income / MBS</v>
          </cell>
          <cell r="H854" t="str">
            <v>N31</v>
          </cell>
          <cell r="I854">
            <v>-4956.9799999999996</v>
          </cell>
        </row>
        <row r="855">
          <cell r="C855" t="str">
            <v>2004</v>
          </cell>
          <cell r="D855" t="str">
            <v>RS49601</v>
          </cell>
          <cell r="E855">
            <v>116009</v>
          </cell>
          <cell r="F855" t="str">
            <v>11.05</v>
          </cell>
          <cell r="G855" t="str">
            <v>Income / Amortization IncomeExpense / Total WL Residing in SL</v>
          </cell>
          <cell r="H855" t="str">
            <v>H104</v>
          </cell>
          <cell r="I855">
            <v>984249.15000000305</v>
          </cell>
        </row>
        <row r="856">
          <cell r="C856" t="str">
            <v>2004</v>
          </cell>
          <cell r="D856" t="str">
            <v>RS49601</v>
          </cell>
          <cell r="E856">
            <v>742716</v>
          </cell>
          <cell r="F856" t="str">
            <v>11.05</v>
          </cell>
          <cell r="G856" t="str">
            <v>Single Family / Conventional / Fixed Long Term/Accum Am</v>
          </cell>
          <cell r="H856" t="str">
            <v>G36</v>
          </cell>
          <cell r="I856">
            <v>984249.15000000305</v>
          </cell>
        </row>
        <row r="857">
          <cell r="C857" t="str">
            <v>2004</v>
          </cell>
          <cell r="D857" t="str">
            <v>RS49765</v>
          </cell>
          <cell r="E857">
            <v>420420</v>
          </cell>
          <cell r="F857" t="str">
            <v>11.06</v>
          </cell>
          <cell r="G857" t="str">
            <v>Income / Interest Income / Total Securities Consolidated to Loan Level</v>
          </cell>
          <cell r="H857" t="str">
            <v>G100</v>
          </cell>
          <cell r="I857">
            <v>5406948.6800000034</v>
          </cell>
        </row>
        <row r="858">
          <cell r="C858" t="str">
            <v>2004</v>
          </cell>
          <cell r="D858" t="str">
            <v>RS49765</v>
          </cell>
          <cell r="E858">
            <v>420411</v>
          </cell>
          <cell r="F858" t="str">
            <v>11.06</v>
          </cell>
          <cell r="G858" t="str">
            <v>Income / Interest Income / Total Securities Consolidated to Loan Level</v>
          </cell>
          <cell r="H858" t="str">
            <v>G100</v>
          </cell>
          <cell r="I858">
            <v>101389.13</v>
          </cell>
        </row>
        <row r="859">
          <cell r="C859" t="str">
            <v>2004</v>
          </cell>
          <cell r="D859" t="str">
            <v>RR49423</v>
          </cell>
          <cell r="E859">
            <v>118301</v>
          </cell>
          <cell r="F859" t="str">
            <v>A01</v>
          </cell>
          <cell r="G859" t="str">
            <v>Fannie Mae / REMIC / MTM / Unrealized GainLoss Current Period</v>
          </cell>
          <cell r="H859" t="str">
            <v>F458</v>
          </cell>
          <cell r="I859">
            <v>6893830.9699999588</v>
          </cell>
        </row>
        <row r="860">
          <cell r="C860" t="str">
            <v>2004</v>
          </cell>
          <cell r="D860" t="str">
            <v>RR49423</v>
          </cell>
          <cell r="E860">
            <v>118301</v>
          </cell>
          <cell r="F860" t="str">
            <v>A01</v>
          </cell>
          <cell r="G860" t="str">
            <v>Private Label / REMIC / MTM / Unrealized GainLoss Current Period</v>
          </cell>
          <cell r="H860" t="str">
            <v>R458</v>
          </cell>
          <cell r="I860">
            <v>1251270.6200000001</v>
          </cell>
        </row>
        <row r="861">
          <cell r="C861" t="str">
            <v>2004</v>
          </cell>
          <cell r="D861" t="str">
            <v>RR49423</v>
          </cell>
          <cell r="E861">
            <v>118301</v>
          </cell>
          <cell r="F861" t="str">
            <v>A07</v>
          </cell>
          <cell r="G861" t="str">
            <v>Gross Unrealized Gain / AFS / Fannie Mae / REMIC</v>
          </cell>
          <cell r="H861" t="str">
            <v>K34</v>
          </cell>
          <cell r="I861">
            <v>10068322.589999959</v>
          </cell>
        </row>
        <row r="862">
          <cell r="C862" t="str">
            <v>2004</v>
          </cell>
          <cell r="D862" t="str">
            <v>RR49423</v>
          </cell>
          <cell r="E862">
            <v>118301</v>
          </cell>
          <cell r="F862" t="str">
            <v>A07</v>
          </cell>
          <cell r="G862" t="str">
            <v>Gross Unrealized Gain / AFS / Private / REMIC</v>
          </cell>
          <cell r="H862" t="str">
            <v>K65</v>
          </cell>
          <cell r="I862">
            <v>1251270.6200000001</v>
          </cell>
        </row>
        <row r="863">
          <cell r="C863" t="str">
            <v>2004</v>
          </cell>
          <cell r="D863" t="str">
            <v>RR49423</v>
          </cell>
          <cell r="E863">
            <v>118301</v>
          </cell>
          <cell r="F863" t="str">
            <v>A07</v>
          </cell>
          <cell r="G863" t="str">
            <v>Gross Unrealized Loss / AFS / Fannie Mae / REMIC</v>
          </cell>
          <cell r="H863" t="str">
            <v>L34</v>
          </cell>
          <cell r="I863">
            <v>-3174491.62</v>
          </cell>
        </row>
        <row r="864">
          <cell r="C864" t="str">
            <v>2004</v>
          </cell>
          <cell r="D864" t="str">
            <v>RR49423</v>
          </cell>
          <cell r="E864">
            <v>118301</v>
          </cell>
          <cell r="F864" t="str">
            <v>A07</v>
          </cell>
          <cell r="G864" t="str">
            <v>Gross Unrealized Loss / AFS / Fannie Mae / REMIC/&lt;12 months</v>
          </cell>
          <cell r="H864" t="str">
            <v>N34</v>
          </cell>
          <cell r="I864">
            <v>-3174491.62</v>
          </cell>
        </row>
        <row r="865">
          <cell r="C865" t="str">
            <v>2004</v>
          </cell>
          <cell r="D865" t="str">
            <v>RR49423</v>
          </cell>
          <cell r="E865">
            <v>118301</v>
          </cell>
          <cell r="F865" t="str">
            <v>A09</v>
          </cell>
          <cell r="G865" t="str">
            <v>Gross Unrealized Gain / AFS / Multiclass / REMIC / AAA</v>
          </cell>
          <cell r="H865" t="str">
            <v>K58</v>
          </cell>
          <cell r="I865">
            <v>11319593.20999996</v>
          </cell>
        </row>
        <row r="866">
          <cell r="C866" t="str">
            <v>2004</v>
          </cell>
          <cell r="D866" t="str">
            <v>RR49423</v>
          </cell>
          <cell r="E866">
            <v>118301</v>
          </cell>
          <cell r="F866" t="str">
            <v>A09</v>
          </cell>
          <cell r="G866" t="str">
            <v>Gross Unrealized Loss / AFS / Multiclass / REMIC / AAA</v>
          </cell>
          <cell r="H866" t="str">
            <v>L58</v>
          </cell>
          <cell r="I866">
            <v>-3174491.62</v>
          </cell>
        </row>
        <row r="867">
          <cell r="C867" t="str">
            <v>2004</v>
          </cell>
          <cell r="D867" t="str">
            <v>RR49423</v>
          </cell>
          <cell r="E867">
            <v>118301</v>
          </cell>
          <cell r="F867" t="str">
            <v>A09</v>
          </cell>
          <cell r="G867" t="str">
            <v>Gross Unrealized Loss/ AFS / Multiclass / REMIC / AAA/&lt;12 months</v>
          </cell>
          <cell r="H867" t="str">
            <v>N58</v>
          </cell>
          <cell r="I867">
            <v>-3174491.62</v>
          </cell>
        </row>
        <row r="868">
          <cell r="C868" t="str">
            <v>2004</v>
          </cell>
          <cell r="D868" t="str">
            <v>RR49423</v>
          </cell>
          <cell r="E868">
            <v>118301</v>
          </cell>
          <cell r="F868" t="str">
            <v>A13 - AFS</v>
          </cell>
          <cell r="G868" t="str">
            <v>&gt; 10 years / Fair Value / Fannie Mae / REMIC</v>
          </cell>
          <cell r="H868" t="str">
            <v>Q34</v>
          </cell>
          <cell r="I868">
            <v>6893830.9699999588</v>
          </cell>
        </row>
        <row r="869">
          <cell r="C869" t="str">
            <v>2004</v>
          </cell>
          <cell r="D869" t="str">
            <v>RR49423</v>
          </cell>
          <cell r="E869">
            <v>118301</v>
          </cell>
          <cell r="F869" t="str">
            <v>A13 - AFS</v>
          </cell>
          <cell r="G869" t="str">
            <v>&gt; 10 years / Fair Value / Private / REMIC</v>
          </cell>
          <cell r="H869" t="str">
            <v>Q51</v>
          </cell>
          <cell r="I869">
            <v>1251270.6200000001</v>
          </cell>
        </row>
        <row r="870">
          <cell r="C870" t="str">
            <v>2004</v>
          </cell>
          <cell r="D870" t="str">
            <v>RR49423</v>
          </cell>
          <cell r="E870">
            <v>118301</v>
          </cell>
          <cell r="F870" t="str">
            <v>A20</v>
          </cell>
          <cell r="G870" t="str">
            <v>AFS / Fair Value / Total MRS</v>
          </cell>
          <cell r="H870" t="str">
            <v>L42</v>
          </cell>
          <cell r="I870">
            <v>8145101.5899999542</v>
          </cell>
        </row>
        <row r="871">
          <cell r="C871" t="str">
            <v>2004</v>
          </cell>
          <cell r="D871" t="str">
            <v>RS49323</v>
          </cell>
          <cell r="E871">
            <v>138381</v>
          </cell>
          <cell r="F871" t="str">
            <v>A01</v>
          </cell>
          <cell r="G871" t="str">
            <v>Accre Imp/RunRate/Private/MRB Taxable</v>
          </cell>
          <cell r="H871" t="str">
            <v>O49</v>
          </cell>
          <cell r="I871">
            <v>11474.41</v>
          </cell>
        </row>
        <row r="872">
          <cell r="C872" t="str">
            <v>2004</v>
          </cell>
          <cell r="D872" t="str">
            <v>RS49323</v>
          </cell>
          <cell r="E872">
            <v>138381</v>
          </cell>
          <cell r="F872" t="str">
            <v>A07</v>
          </cell>
          <cell r="G872" t="str">
            <v>AFS/MRB Taxable/Private/Remain Accret. Imp</v>
          </cell>
          <cell r="H872" t="str">
            <v>I62</v>
          </cell>
          <cell r="I872">
            <v>11474.41</v>
          </cell>
        </row>
        <row r="873">
          <cell r="C873" t="str">
            <v>2004</v>
          </cell>
          <cell r="D873" t="str">
            <v>RS49323</v>
          </cell>
          <cell r="E873">
            <v>138381</v>
          </cell>
          <cell r="F873" t="str">
            <v>A09</v>
          </cell>
          <cell r="G873" t="str">
            <v>MRB/AAA/Remain Accret. Imp</v>
          </cell>
          <cell r="H873" t="str">
            <v>I93</v>
          </cell>
          <cell r="I873">
            <v>11474.41</v>
          </cell>
        </row>
        <row r="874">
          <cell r="C874" t="str">
            <v>2004</v>
          </cell>
          <cell r="D874" t="str">
            <v>RS49323</v>
          </cell>
          <cell r="E874">
            <v>138381</v>
          </cell>
          <cell r="F874" t="str">
            <v>A13 - AFS</v>
          </cell>
          <cell r="G874" t="str">
            <v>Greater Than 10 Years/Amortized Cost/Private/MRB Taxable</v>
          </cell>
          <cell r="H874" t="str">
            <v>P48</v>
          </cell>
          <cell r="I874">
            <v>11474.41</v>
          </cell>
        </row>
        <row r="875">
          <cell r="C875" t="str">
            <v>2004</v>
          </cell>
          <cell r="D875" t="str">
            <v>RS49323</v>
          </cell>
          <cell r="E875">
            <v>138381</v>
          </cell>
          <cell r="F875" t="str">
            <v>A18</v>
          </cell>
          <cell r="G875" t="str">
            <v>Amortized Cost/Greater Than 10 Years/MRB Taxable</v>
          </cell>
          <cell r="H875" t="str">
            <v>O36</v>
          </cell>
          <cell r="I875">
            <v>11474.41</v>
          </cell>
        </row>
        <row r="876">
          <cell r="C876" t="str">
            <v>2004</v>
          </cell>
          <cell r="D876" t="str">
            <v>RS49323</v>
          </cell>
          <cell r="E876">
            <v>138381</v>
          </cell>
          <cell r="F876" t="str">
            <v>A20</v>
          </cell>
          <cell r="G876" t="str">
            <v>AFS/Fair Value/Less MRB</v>
          </cell>
          <cell r="H876" t="str">
            <v>L45</v>
          </cell>
          <cell r="I876">
            <v>11474.41</v>
          </cell>
        </row>
        <row r="877">
          <cell r="C877" t="str">
            <v>2004</v>
          </cell>
          <cell r="D877" t="str">
            <v>RS49340</v>
          </cell>
          <cell r="E877">
            <v>118301</v>
          </cell>
          <cell r="F877" t="str">
            <v>A01</v>
          </cell>
          <cell r="G877" t="str">
            <v>Fannie Mae Securities/MBS/Mark To Market/Unrealized Gain/(Loss) Current Period</v>
          </cell>
          <cell r="H877" t="str">
            <v>D458</v>
          </cell>
          <cell r="I877">
            <v>430170.48</v>
          </cell>
        </row>
        <row r="878">
          <cell r="C878" t="str">
            <v>2004</v>
          </cell>
          <cell r="D878" t="str">
            <v>RS49340</v>
          </cell>
          <cell r="E878">
            <v>118301</v>
          </cell>
          <cell r="F878" t="str">
            <v>A07</v>
          </cell>
          <cell r="G878" t="str">
            <v>FAS 115 MTM Summary/AFS/FNMA/MBS/Gr Unrealized Gain</v>
          </cell>
          <cell r="H878" t="str">
            <v>K32</v>
          </cell>
          <cell r="I878">
            <v>430170.48</v>
          </cell>
        </row>
        <row r="879">
          <cell r="C879" t="str">
            <v>2004</v>
          </cell>
          <cell r="D879" t="str">
            <v>RS49340</v>
          </cell>
          <cell r="E879">
            <v>118301</v>
          </cell>
          <cell r="F879" t="str">
            <v>A09</v>
          </cell>
          <cell r="G879" t="str">
            <v>FAS 115 MTM AFS/HFT by Rating/Gr Unrealized Gain/AFS/Single Class/MBS/AAA</v>
          </cell>
          <cell r="H879" t="str">
            <v>K33</v>
          </cell>
          <cell r="I879">
            <v>430170.48</v>
          </cell>
        </row>
        <row r="880">
          <cell r="C880" t="str">
            <v>2004</v>
          </cell>
          <cell r="D880" t="str">
            <v>RS49340</v>
          </cell>
          <cell r="E880">
            <v>118301</v>
          </cell>
          <cell r="F880" t="str">
            <v>A13 - AFS</v>
          </cell>
          <cell r="G880" t="str">
            <v>Security Term Rpt by Issuer/Remaining Mat Term&gt;10 yrs/Fair Value/FNMA/MBS</v>
          </cell>
          <cell r="H880" t="str">
            <v>Q32</v>
          </cell>
          <cell r="I880">
            <v>430170.48</v>
          </cell>
        </row>
        <row r="881">
          <cell r="C881" t="str">
            <v>2004</v>
          </cell>
          <cell r="D881" t="str">
            <v>RS49340</v>
          </cell>
          <cell r="E881">
            <v>118301</v>
          </cell>
          <cell r="F881" t="str">
            <v>A20</v>
          </cell>
          <cell r="G881" t="str">
            <v>Repurchase Agreement Eligibility &amp; Pledged/AFS/Fair Value/Tol MRS</v>
          </cell>
          <cell r="H881" t="str">
            <v>L42</v>
          </cell>
          <cell r="I881">
            <v>430170.48</v>
          </cell>
        </row>
        <row r="882">
          <cell r="C882" t="str">
            <v>2004</v>
          </cell>
          <cell r="D882" t="str">
            <v>RS49354</v>
          </cell>
          <cell r="E882">
            <v>121512</v>
          </cell>
          <cell r="F882" t="str">
            <v>A01</v>
          </cell>
          <cell r="G882" t="str">
            <v>Consolidation Basis Adjustment/Original/Consolidation Relief/Fannie/MBS</v>
          </cell>
          <cell r="H882" t="str">
            <v>D403</v>
          </cell>
          <cell r="I882">
            <v>-6810.33</v>
          </cell>
        </row>
        <row r="883">
          <cell r="C883" t="str">
            <v>2004</v>
          </cell>
          <cell r="D883" t="str">
            <v>RS49354</v>
          </cell>
          <cell r="E883">
            <v>121512</v>
          </cell>
          <cell r="F883" t="str">
            <v>A07</v>
          </cell>
          <cell r="G883" t="str">
            <v>HFT/Fannie/MBS/Total Unamortized Balance</v>
          </cell>
          <cell r="H883" t="str">
            <v>H74</v>
          </cell>
          <cell r="I883">
            <v>-6810.33</v>
          </cell>
        </row>
        <row r="884">
          <cell r="C884" t="str">
            <v>2004</v>
          </cell>
          <cell r="D884" t="str">
            <v>RS49354</v>
          </cell>
          <cell r="E884">
            <v>121512</v>
          </cell>
          <cell r="F884" t="str">
            <v>A09</v>
          </cell>
          <cell r="G884" t="str">
            <v>HFT/Single Class/MBS/AAA/Total Unamortized Balance</v>
          </cell>
          <cell r="H884" t="str">
            <v>H120</v>
          </cell>
          <cell r="I884">
            <v>-6810.33</v>
          </cell>
        </row>
        <row r="885">
          <cell r="C885" t="str">
            <v>2004</v>
          </cell>
          <cell r="D885" t="str">
            <v>RS49354</v>
          </cell>
          <cell r="E885">
            <v>121512</v>
          </cell>
          <cell r="F885" t="str">
            <v>A13 - HFT</v>
          </cell>
          <cell r="G885" t="str">
            <v>Fannie/MBS/Remaining Term&gt;10/Amoritized Cost</v>
          </cell>
          <cell r="H885" t="str">
            <v>P32</v>
          </cell>
          <cell r="I885">
            <v>-6810.33</v>
          </cell>
        </row>
        <row r="886">
          <cell r="C886" t="str">
            <v>2004</v>
          </cell>
          <cell r="D886" t="str">
            <v>RS49354</v>
          </cell>
          <cell r="E886">
            <v>121512</v>
          </cell>
          <cell r="F886" t="str">
            <v>A18</v>
          </cell>
          <cell r="G886" t="str">
            <v>MBS/Remaining Term&gt;10/Amoritized Cost</v>
          </cell>
          <cell r="H886" t="str">
            <v>O31</v>
          </cell>
          <cell r="I886">
            <v>-6810.33</v>
          </cell>
        </row>
        <row r="887">
          <cell r="C887" t="str">
            <v>2004</v>
          </cell>
          <cell r="D887" t="str">
            <v>RS49354</v>
          </cell>
          <cell r="E887">
            <v>121512</v>
          </cell>
          <cell r="F887" t="str">
            <v>A20</v>
          </cell>
          <cell r="G887" t="str">
            <v>Fair Value/Total MRS/HFT</v>
          </cell>
          <cell r="H887" t="str">
            <v>M42</v>
          </cell>
          <cell r="I887">
            <v>-6810.33</v>
          </cell>
        </row>
        <row r="888">
          <cell r="C888" t="str">
            <v>2004</v>
          </cell>
          <cell r="D888" t="str">
            <v>RS49354</v>
          </cell>
          <cell r="E888">
            <v>420364</v>
          </cell>
          <cell r="F888" t="str">
            <v>11.06 - HFS</v>
          </cell>
          <cell r="G888" t="str">
            <v>Total Securities Consolidated to Loan Level/Interest Income</v>
          </cell>
          <cell r="H888" t="str">
            <v>G100</v>
          </cell>
          <cell r="I888">
            <v>57331.45</v>
          </cell>
        </row>
        <row r="889">
          <cell r="C889" t="str">
            <v>2004</v>
          </cell>
          <cell r="D889" t="str">
            <v>RS49354</v>
          </cell>
          <cell r="E889">
            <v>420411</v>
          </cell>
          <cell r="F889" t="str">
            <v>11.06 - HFI</v>
          </cell>
          <cell r="G889" t="str">
            <v>Total Securities Consolidated to Loan Level/Interest Income</v>
          </cell>
          <cell r="H889" t="str">
            <v>G100</v>
          </cell>
          <cell r="I889">
            <v>665664.18000000005</v>
          </cell>
        </row>
        <row r="890">
          <cell r="C890" t="str">
            <v>2004</v>
          </cell>
          <cell r="D890" t="str">
            <v>RS49354</v>
          </cell>
          <cell r="E890">
            <v>420420</v>
          </cell>
          <cell r="F890" t="str">
            <v>11.06 - HFI</v>
          </cell>
          <cell r="G890" t="str">
            <v>Total Securities Consolidated to Loan Level/Interest Income</v>
          </cell>
          <cell r="H890" t="str">
            <v>G100</v>
          </cell>
          <cell r="I890">
            <v>2931.2</v>
          </cell>
        </row>
        <row r="891">
          <cell r="C891" t="str">
            <v>2004</v>
          </cell>
          <cell r="D891" t="str">
            <v>RS49354</v>
          </cell>
          <cell r="E891">
            <v>721111</v>
          </cell>
          <cell r="F891" t="str">
            <v>A11</v>
          </cell>
          <cell r="G891" t="str">
            <v>Portfolio &amp; Omnibus Sales by Issuer/Fannie/Adjusted Gross Gain</v>
          </cell>
          <cell r="H891" t="str">
            <v>T32</v>
          </cell>
          <cell r="I891">
            <v>24523.97</v>
          </cell>
        </row>
        <row r="892">
          <cell r="C892" t="str">
            <v>2004</v>
          </cell>
          <cell r="D892" t="str">
            <v>RS49354</v>
          </cell>
          <cell r="E892">
            <v>721111</v>
          </cell>
          <cell r="F892" t="str">
            <v>A11</v>
          </cell>
          <cell r="G892" t="str">
            <v>Portfolio Sales by Intent//AFS/Adjusted Gross Gain</v>
          </cell>
          <cell r="H892" t="str">
            <v>T62</v>
          </cell>
          <cell r="I892">
            <v>24523.97</v>
          </cell>
        </row>
        <row r="893">
          <cell r="C893" t="str">
            <v>2004</v>
          </cell>
          <cell r="D893" t="str">
            <v>RS49355</v>
          </cell>
          <cell r="E893">
            <v>121302</v>
          </cell>
          <cell r="F893" t="str">
            <v>A01</v>
          </cell>
          <cell r="G893" t="str">
            <v>Fannie Mae / MBS / Orig-Prem-Disc / Catch-Up</v>
          </cell>
          <cell r="H893" t="str">
            <v>D82</v>
          </cell>
          <cell r="I893">
            <v>-397877.55</v>
          </cell>
        </row>
        <row r="894">
          <cell r="C894" t="str">
            <v>2004</v>
          </cell>
          <cell r="D894" t="str">
            <v>RS49355</v>
          </cell>
          <cell r="E894">
            <v>121302</v>
          </cell>
          <cell r="F894" t="str">
            <v>A07</v>
          </cell>
          <cell r="G894" t="str">
            <v>Fannie Mae / AFS / Total Unam Balance / MBS</v>
          </cell>
          <cell r="H894" t="str">
            <v>H32</v>
          </cell>
          <cell r="I894">
            <v>-397877.55</v>
          </cell>
        </row>
        <row r="895">
          <cell r="C895" t="str">
            <v>2004</v>
          </cell>
          <cell r="D895" t="str">
            <v>RS49355</v>
          </cell>
          <cell r="E895">
            <v>121302</v>
          </cell>
          <cell r="F895" t="str">
            <v>A09</v>
          </cell>
          <cell r="G895" t="str">
            <v>Total Unam Balance / Single Class / MBS / AFS / AAA</v>
          </cell>
          <cell r="H895" t="str">
            <v>H33</v>
          </cell>
          <cell r="I895">
            <v>-397877.55</v>
          </cell>
        </row>
        <row r="896">
          <cell r="C896" t="str">
            <v>2004</v>
          </cell>
          <cell r="D896" t="str">
            <v>RS49355</v>
          </cell>
          <cell r="E896">
            <v>121302</v>
          </cell>
          <cell r="F896" t="str">
            <v>A13 - AFS</v>
          </cell>
          <cell r="G896" t="str">
            <v>Fannnie Mae / Amortized Cost / Greater Than 10 Years/ MBS</v>
          </cell>
          <cell r="H896" t="str">
            <v>P32</v>
          </cell>
          <cell r="I896">
            <v>-397877.55</v>
          </cell>
        </row>
        <row r="897">
          <cell r="C897" t="str">
            <v>2004</v>
          </cell>
          <cell r="D897" t="str">
            <v>RS49355</v>
          </cell>
          <cell r="E897">
            <v>121302</v>
          </cell>
          <cell r="F897" t="str">
            <v>A18</v>
          </cell>
          <cell r="G897" t="str">
            <v>Amortized Cost / Greater Than 10 Years / MBS</v>
          </cell>
          <cell r="H897" t="str">
            <v>O31</v>
          </cell>
          <cell r="I897">
            <v>-397877.55</v>
          </cell>
        </row>
        <row r="898">
          <cell r="C898" t="str">
            <v>2004</v>
          </cell>
          <cell r="D898" t="str">
            <v>RS49355</v>
          </cell>
          <cell r="E898">
            <v>121302</v>
          </cell>
          <cell r="F898" t="str">
            <v>A20</v>
          </cell>
          <cell r="G898" t="str">
            <v>AFS / Fair Value / Total Mortgage Related Securities</v>
          </cell>
          <cell r="H898" t="str">
            <v>L42</v>
          </cell>
          <cell r="I898">
            <v>-397877.55</v>
          </cell>
        </row>
        <row r="899">
          <cell r="C899" t="str">
            <v>2004</v>
          </cell>
          <cell r="D899" t="str">
            <v>RS49355</v>
          </cell>
          <cell r="E899">
            <v>121320</v>
          </cell>
          <cell r="F899" t="str">
            <v>A01</v>
          </cell>
          <cell r="G899" t="str">
            <v>Fannie Mae / MBS / Orig-Prem-Disc / Catch-Up</v>
          </cell>
          <cell r="H899" t="str">
            <v>D82</v>
          </cell>
          <cell r="I899">
            <v>1434649.59</v>
          </cell>
        </row>
        <row r="900">
          <cell r="C900" t="str">
            <v>2004</v>
          </cell>
          <cell r="D900" t="str">
            <v>RS49355</v>
          </cell>
          <cell r="E900">
            <v>121320</v>
          </cell>
          <cell r="F900" t="str">
            <v>A07</v>
          </cell>
          <cell r="G900" t="str">
            <v>Fannie Mae / AFS / Total Unam Balance / MBS</v>
          </cell>
          <cell r="H900" t="str">
            <v>H32</v>
          </cell>
          <cell r="I900">
            <v>1434649.59</v>
          </cell>
        </row>
        <row r="901">
          <cell r="C901" t="str">
            <v>2004</v>
          </cell>
          <cell r="D901" t="str">
            <v>RS49355</v>
          </cell>
          <cell r="E901">
            <v>121320</v>
          </cell>
          <cell r="F901" t="str">
            <v>A09</v>
          </cell>
          <cell r="G901" t="str">
            <v>Total Unam Balance / Single Class / MBS / AFS / AAA</v>
          </cell>
          <cell r="H901" t="str">
            <v>H33</v>
          </cell>
          <cell r="I901">
            <v>1434649.59</v>
          </cell>
        </row>
        <row r="902">
          <cell r="C902" t="str">
            <v>2004</v>
          </cell>
          <cell r="D902" t="str">
            <v>RS49355</v>
          </cell>
          <cell r="E902">
            <v>121320</v>
          </cell>
          <cell r="F902" t="str">
            <v>A13 - AFS</v>
          </cell>
          <cell r="G902" t="str">
            <v>Fannnie Mae / Amortized Cost / Greater Than 10 Years/ MBS</v>
          </cell>
          <cell r="H902" t="str">
            <v>P32</v>
          </cell>
          <cell r="I902">
            <v>1434649.59</v>
          </cell>
        </row>
        <row r="903">
          <cell r="C903" t="str">
            <v>2004</v>
          </cell>
          <cell r="D903" t="str">
            <v>RS49355</v>
          </cell>
          <cell r="E903">
            <v>121320</v>
          </cell>
          <cell r="F903" t="str">
            <v>A18</v>
          </cell>
          <cell r="G903" t="str">
            <v>Amortized Cost / Greater Than 10 Years / MBS</v>
          </cell>
          <cell r="H903" t="str">
            <v>O31</v>
          </cell>
          <cell r="I903">
            <v>1434649.59</v>
          </cell>
        </row>
        <row r="904">
          <cell r="C904" t="str">
            <v>2004</v>
          </cell>
          <cell r="D904" t="str">
            <v>RS49355</v>
          </cell>
          <cell r="E904">
            <v>121320</v>
          </cell>
          <cell r="F904" t="str">
            <v>A20</v>
          </cell>
          <cell r="G904" t="str">
            <v>AFS / Fair Value / Total Mortgage Related Securities</v>
          </cell>
          <cell r="H904" t="str">
            <v>L42</v>
          </cell>
          <cell r="I904">
            <v>1434649.59</v>
          </cell>
        </row>
        <row r="905">
          <cell r="C905" t="str">
            <v>2004</v>
          </cell>
          <cell r="D905" t="str">
            <v>RS49355</v>
          </cell>
          <cell r="E905">
            <v>121330</v>
          </cell>
          <cell r="F905" t="str">
            <v>A01</v>
          </cell>
          <cell r="G905" t="str">
            <v>UPB/MBS/Sales/REMIC</v>
          </cell>
          <cell r="H905" t="str">
            <v>F12</v>
          </cell>
          <cell r="I905">
            <v>57666189.25</v>
          </cell>
        </row>
        <row r="906">
          <cell r="C906" t="str">
            <v>2004</v>
          </cell>
          <cell r="D906" t="str">
            <v>RS49355</v>
          </cell>
          <cell r="E906">
            <v>121330</v>
          </cell>
          <cell r="F906" t="str">
            <v>A07</v>
          </cell>
          <cell r="G906" t="str">
            <v>UPB/Fannie/MBS/REMIC</v>
          </cell>
          <cell r="H906" t="str">
            <v>G34</v>
          </cell>
          <cell r="I906">
            <v>57666189.25</v>
          </cell>
        </row>
        <row r="907">
          <cell r="C907" t="str">
            <v>2004</v>
          </cell>
          <cell r="D907" t="str">
            <v>RS49355</v>
          </cell>
          <cell r="E907">
            <v>121330</v>
          </cell>
          <cell r="F907" t="str">
            <v>A09</v>
          </cell>
          <cell r="G907" t="str">
            <v>Single Class/MBS/AAA/Current UPB/AFS/REMIC</v>
          </cell>
          <cell r="H907" t="str">
            <v>G58</v>
          </cell>
          <cell r="I907">
            <v>57666189.25</v>
          </cell>
        </row>
        <row r="908">
          <cell r="C908" t="str">
            <v>2004</v>
          </cell>
          <cell r="D908" t="str">
            <v>RS49355</v>
          </cell>
          <cell r="E908">
            <v>121330</v>
          </cell>
          <cell r="F908" t="str">
            <v>A13 - AFS</v>
          </cell>
          <cell r="G908" t="str">
            <v>UPB/Greater Than 10 Years/MBS/AFS/REMIC</v>
          </cell>
          <cell r="H908" t="str">
            <v>O34</v>
          </cell>
          <cell r="I908">
            <v>57666189.25</v>
          </cell>
        </row>
        <row r="909">
          <cell r="C909" t="str">
            <v>2004</v>
          </cell>
          <cell r="D909" t="str">
            <v>RS49355</v>
          </cell>
          <cell r="E909">
            <v>121330</v>
          </cell>
          <cell r="F909" t="str">
            <v>A18</v>
          </cell>
          <cell r="G909" t="str">
            <v>Amortized Cost/Greater Than 10 years/MBS/REMIC</v>
          </cell>
          <cell r="H909" t="str">
            <v>O33</v>
          </cell>
          <cell r="I909">
            <v>57666189.25</v>
          </cell>
        </row>
        <row r="910">
          <cell r="C910" t="str">
            <v>2004</v>
          </cell>
          <cell r="D910" t="str">
            <v>RS49355</v>
          </cell>
          <cell r="E910">
            <v>121330</v>
          </cell>
          <cell r="F910" t="str">
            <v>A20</v>
          </cell>
          <cell r="G910" t="str">
            <v>UPB/HFT/Total Mortgage Related Sec.</v>
          </cell>
          <cell r="H910" t="str">
            <v>M33</v>
          </cell>
          <cell r="I910">
            <v>57666189.25</v>
          </cell>
        </row>
        <row r="911">
          <cell r="C911" t="str">
            <v>2004</v>
          </cell>
          <cell r="D911" t="str">
            <v>RS49355</v>
          </cell>
          <cell r="E911">
            <v>121330</v>
          </cell>
          <cell r="F911" t="str">
            <v>A21</v>
          </cell>
          <cell r="G911" t="str">
            <v>Fannie Mae/ Conventional/ Single Family</v>
          </cell>
          <cell r="H911" t="str">
            <v>F31</v>
          </cell>
          <cell r="I911">
            <v>0</v>
          </cell>
        </row>
        <row r="912">
          <cell r="C912" t="str">
            <v>2004</v>
          </cell>
          <cell r="D912" t="str">
            <v>RS49355</v>
          </cell>
          <cell r="E912">
            <v>121330</v>
          </cell>
          <cell r="F912" t="str">
            <v>A21</v>
          </cell>
          <cell r="G912" t="str">
            <v>Fannie Mae/ Conventional/ Single Family</v>
          </cell>
          <cell r="H912" t="str">
            <v>F31</v>
          </cell>
          <cell r="I912">
            <v>0</v>
          </cell>
        </row>
        <row r="913">
          <cell r="C913" t="str">
            <v>2004</v>
          </cell>
          <cell r="D913" t="str">
            <v>RS49355</v>
          </cell>
          <cell r="E913">
            <v>121330</v>
          </cell>
          <cell r="F913" t="str">
            <v>A21</v>
          </cell>
          <cell r="G913" t="str">
            <v>Fannie Mae/ Conventional/ Single Family</v>
          </cell>
          <cell r="H913" t="str">
            <v>F31</v>
          </cell>
          <cell r="I913">
            <v>58576604.32</v>
          </cell>
        </row>
        <row r="914">
          <cell r="C914" t="str">
            <v>2004</v>
          </cell>
          <cell r="D914" t="str">
            <v>RS49355</v>
          </cell>
          <cell r="E914">
            <v>121330</v>
          </cell>
          <cell r="F914" t="str">
            <v>A21</v>
          </cell>
          <cell r="G914" t="str">
            <v>Fannie Mae/ Conventional/ Single Family</v>
          </cell>
          <cell r="H914" t="str">
            <v>F31</v>
          </cell>
          <cell r="I914">
            <v>-910415.07</v>
          </cell>
        </row>
        <row r="915">
          <cell r="C915" t="str">
            <v>2004</v>
          </cell>
          <cell r="D915" t="str">
            <v>RS49355</v>
          </cell>
          <cell r="E915">
            <v>138331</v>
          </cell>
          <cell r="F915" t="str">
            <v>A01</v>
          </cell>
          <cell r="G915" t="str">
            <v>Commitments CBA Non-OCI / Catch-Up / Fannie Mae / MBS</v>
          </cell>
          <cell r="H915" t="str">
            <v>D224</v>
          </cell>
          <cell r="I915">
            <v>-53077.59</v>
          </cell>
        </row>
        <row r="916">
          <cell r="C916" t="str">
            <v>2004</v>
          </cell>
          <cell r="D916" t="str">
            <v>RS49355</v>
          </cell>
          <cell r="E916">
            <v>138331</v>
          </cell>
          <cell r="F916" t="str">
            <v>A07</v>
          </cell>
          <cell r="G916" t="str">
            <v>Fannie Mae / AFS / Total Unam Balance / MBS</v>
          </cell>
          <cell r="H916" t="str">
            <v>H32</v>
          </cell>
          <cell r="I916">
            <v>-53077.59</v>
          </cell>
        </row>
        <row r="917">
          <cell r="C917" t="str">
            <v>2004</v>
          </cell>
          <cell r="D917" t="str">
            <v>RS49355</v>
          </cell>
          <cell r="E917">
            <v>138331</v>
          </cell>
          <cell r="F917" t="str">
            <v>A09</v>
          </cell>
          <cell r="G917" t="str">
            <v>Total Unam Balance / Single Class / MBS / AFS / AAA</v>
          </cell>
          <cell r="H917" t="str">
            <v>H33</v>
          </cell>
          <cell r="I917">
            <v>-53077.59</v>
          </cell>
        </row>
        <row r="918">
          <cell r="C918" t="str">
            <v>2004</v>
          </cell>
          <cell r="D918" t="str">
            <v>RS49355</v>
          </cell>
          <cell r="E918">
            <v>138331</v>
          </cell>
          <cell r="F918" t="str">
            <v>A13 - AFS</v>
          </cell>
          <cell r="G918" t="str">
            <v>Fannnie Mae / Amortized Cost / Greater Than 10 Years/ MBS</v>
          </cell>
          <cell r="H918" t="str">
            <v>P32</v>
          </cell>
          <cell r="I918">
            <v>-53077.59</v>
          </cell>
        </row>
        <row r="919">
          <cell r="C919" t="str">
            <v>2004</v>
          </cell>
          <cell r="D919" t="str">
            <v>RS49355</v>
          </cell>
          <cell r="E919">
            <v>138331</v>
          </cell>
          <cell r="F919" t="str">
            <v>A18</v>
          </cell>
          <cell r="G919" t="str">
            <v>Amortized Cost / Greater Than 10 Years / MBS</v>
          </cell>
          <cell r="H919" t="str">
            <v>O31</v>
          </cell>
          <cell r="I919">
            <v>-53077.59</v>
          </cell>
        </row>
        <row r="920">
          <cell r="C920" t="str">
            <v>2004</v>
          </cell>
          <cell r="D920" t="str">
            <v>RS49355</v>
          </cell>
          <cell r="E920">
            <v>138331</v>
          </cell>
          <cell r="F920" t="str">
            <v>A20</v>
          </cell>
          <cell r="G920" t="str">
            <v>AFS / Fair Value / Total Mortgage Related Securities</v>
          </cell>
          <cell r="H920" t="str">
            <v>L42</v>
          </cell>
          <cell r="I920">
            <v>-53077.59</v>
          </cell>
        </row>
        <row r="921">
          <cell r="C921" t="str">
            <v>2004</v>
          </cell>
          <cell r="D921" t="str">
            <v>RS49355</v>
          </cell>
          <cell r="E921">
            <v>138332</v>
          </cell>
          <cell r="F921" t="str">
            <v>A01</v>
          </cell>
          <cell r="G921" t="str">
            <v>Commitments CBA Non-OCI / Catch-Up / Fannie Mae / MBS</v>
          </cell>
          <cell r="H921" t="str">
            <v>D224</v>
          </cell>
          <cell r="I921">
            <v>3368.53</v>
          </cell>
        </row>
        <row r="922">
          <cell r="C922" t="str">
            <v>2004</v>
          </cell>
          <cell r="D922" t="str">
            <v>RS49355</v>
          </cell>
          <cell r="E922">
            <v>138332</v>
          </cell>
          <cell r="F922" t="str">
            <v>A07</v>
          </cell>
          <cell r="G922" t="str">
            <v>Fannie Mae / AFS / Total Unam Balance / MBS</v>
          </cell>
          <cell r="H922" t="str">
            <v>H32</v>
          </cell>
          <cell r="I922">
            <v>3368.53</v>
          </cell>
        </row>
        <row r="923">
          <cell r="C923" t="str">
            <v>2004</v>
          </cell>
          <cell r="D923" t="str">
            <v>RS49355</v>
          </cell>
          <cell r="E923">
            <v>138332</v>
          </cell>
          <cell r="F923" t="str">
            <v>A09</v>
          </cell>
          <cell r="G923" t="str">
            <v>Total Unam Balance / Single Class / MBS / AFS / AAA</v>
          </cell>
          <cell r="H923" t="str">
            <v>H33</v>
          </cell>
          <cell r="I923">
            <v>3368.53</v>
          </cell>
        </row>
        <row r="924">
          <cell r="C924" t="str">
            <v>2004</v>
          </cell>
          <cell r="D924" t="str">
            <v>RS49355</v>
          </cell>
          <cell r="E924">
            <v>138332</v>
          </cell>
          <cell r="F924" t="str">
            <v>A13 - AFS</v>
          </cell>
          <cell r="G924" t="str">
            <v>Fannnie Mae / Amortized Cost / Greater Than 10 Years/ MBS</v>
          </cell>
          <cell r="H924" t="str">
            <v>P32</v>
          </cell>
          <cell r="I924">
            <v>3368.53</v>
          </cell>
        </row>
        <row r="925">
          <cell r="C925" t="str">
            <v>2004</v>
          </cell>
          <cell r="D925" t="str">
            <v>RS49355</v>
          </cell>
          <cell r="E925">
            <v>138332</v>
          </cell>
          <cell r="F925" t="str">
            <v>A18</v>
          </cell>
          <cell r="G925" t="str">
            <v>Amortized Cost / Greater Than 10 Years / MBS</v>
          </cell>
          <cell r="H925" t="str">
            <v>O31</v>
          </cell>
          <cell r="I925">
            <v>3368.53</v>
          </cell>
        </row>
        <row r="926">
          <cell r="C926" t="str">
            <v>2004</v>
          </cell>
          <cell r="D926" t="str">
            <v>RS49355</v>
          </cell>
          <cell r="E926">
            <v>138332</v>
          </cell>
          <cell r="F926" t="str">
            <v>A20</v>
          </cell>
          <cell r="G926" t="str">
            <v>AFS / Fair Value / Total Mortgage Related Securities</v>
          </cell>
          <cell r="H926" t="str">
            <v>L42</v>
          </cell>
          <cell r="I926">
            <v>3368.53</v>
          </cell>
        </row>
        <row r="927">
          <cell r="C927" t="str">
            <v>2004</v>
          </cell>
          <cell r="D927" t="str">
            <v>RS49355</v>
          </cell>
          <cell r="E927">
            <v>421302</v>
          </cell>
          <cell r="F927" t="str">
            <v>A16</v>
          </cell>
          <cell r="G927" t="str">
            <v xml:space="preserve">Amortization Income Expense / MBS </v>
          </cell>
          <cell r="H927" t="str">
            <v>G34</v>
          </cell>
          <cell r="I927">
            <v>-312405</v>
          </cell>
        </row>
        <row r="928">
          <cell r="C928" t="str">
            <v>2004</v>
          </cell>
          <cell r="D928" t="str">
            <v>RS49355</v>
          </cell>
          <cell r="E928">
            <v>421302</v>
          </cell>
          <cell r="F928" t="str">
            <v>A18</v>
          </cell>
          <cell r="G928" t="str">
            <v>Total Income / MBS / Greater than 10 years</v>
          </cell>
          <cell r="H928" t="str">
            <v>N31</v>
          </cell>
          <cell r="I928">
            <v>-312405</v>
          </cell>
        </row>
        <row r="929">
          <cell r="C929" t="str">
            <v>2004</v>
          </cell>
          <cell r="D929" t="str">
            <v>RS49355</v>
          </cell>
          <cell r="E929">
            <v>111301</v>
          </cell>
          <cell r="F929" t="str">
            <v>A01</v>
          </cell>
          <cell r="G929" t="str">
            <v>UPB/MBS/Sales/REMIC</v>
          </cell>
          <cell r="H929" t="str">
            <v>F12</v>
          </cell>
          <cell r="I929">
            <v>-3095832.3</v>
          </cell>
        </row>
        <row r="930">
          <cell r="C930" t="str">
            <v>2004</v>
          </cell>
          <cell r="D930" t="str">
            <v>RS49355</v>
          </cell>
          <cell r="E930">
            <v>111301</v>
          </cell>
          <cell r="F930" t="str">
            <v>A07</v>
          </cell>
          <cell r="G930" t="str">
            <v>UPB/Fannie/MBS/REMIC</v>
          </cell>
          <cell r="H930" t="str">
            <v>G34</v>
          </cell>
          <cell r="I930">
            <v>-3095832.3</v>
          </cell>
        </row>
        <row r="931">
          <cell r="C931" t="str">
            <v>2004</v>
          </cell>
          <cell r="D931" t="str">
            <v>RS49355</v>
          </cell>
          <cell r="E931">
            <v>111301</v>
          </cell>
          <cell r="F931" t="str">
            <v>A09</v>
          </cell>
          <cell r="G931" t="str">
            <v>Single Class/MBS/AAA/Current UPB/AFS/REMIC</v>
          </cell>
          <cell r="H931" t="str">
            <v>G58</v>
          </cell>
          <cell r="I931">
            <v>-3095832.3</v>
          </cell>
        </row>
        <row r="932">
          <cell r="C932" t="str">
            <v>2004</v>
          </cell>
          <cell r="D932" t="str">
            <v>RS49355</v>
          </cell>
          <cell r="E932">
            <v>111301</v>
          </cell>
          <cell r="F932" t="str">
            <v>A13 - AFS</v>
          </cell>
          <cell r="G932" t="str">
            <v>UPB/Greater Than 10 Years/MBS/AFS/REMIC</v>
          </cell>
          <cell r="H932" t="str">
            <v>O34</v>
          </cell>
          <cell r="I932">
            <v>-3095832.3</v>
          </cell>
        </row>
        <row r="933">
          <cell r="C933" t="str">
            <v>2004</v>
          </cell>
          <cell r="D933" t="str">
            <v>RS49355</v>
          </cell>
          <cell r="E933">
            <v>111301</v>
          </cell>
          <cell r="F933" t="str">
            <v>A18</v>
          </cell>
          <cell r="G933" t="str">
            <v>Amortized Cost/Greater Than 10 years/MBS/REMIC</v>
          </cell>
          <cell r="H933" t="str">
            <v>O33</v>
          </cell>
          <cell r="I933">
            <v>-3095832.3</v>
          </cell>
        </row>
        <row r="934">
          <cell r="C934" t="str">
            <v>2004</v>
          </cell>
          <cell r="D934" t="str">
            <v>RS49355</v>
          </cell>
          <cell r="E934">
            <v>111301</v>
          </cell>
          <cell r="F934" t="str">
            <v>A20</v>
          </cell>
          <cell r="G934" t="str">
            <v>UPB/HFT/Total Mortgage Related Sec.</v>
          </cell>
          <cell r="H934" t="str">
            <v>M33</v>
          </cell>
          <cell r="I934">
            <v>-3095832.3</v>
          </cell>
        </row>
        <row r="935">
          <cell r="C935" t="str">
            <v>2004</v>
          </cell>
          <cell r="D935" t="str">
            <v>RS49355</v>
          </cell>
          <cell r="E935">
            <v>111301</v>
          </cell>
          <cell r="F935" t="str">
            <v>A21</v>
          </cell>
          <cell r="G935" t="str">
            <v>Fannie Mae/ Conventional/ Single Family</v>
          </cell>
          <cell r="H935" t="str">
            <v>F31</v>
          </cell>
          <cell r="I935">
            <v>-397314.79</v>
          </cell>
        </row>
        <row r="936">
          <cell r="C936" t="str">
            <v>2004</v>
          </cell>
          <cell r="D936" t="str">
            <v>RS49355</v>
          </cell>
          <cell r="E936">
            <v>111301</v>
          </cell>
          <cell r="F936" t="str">
            <v>A21</v>
          </cell>
          <cell r="G936" t="str">
            <v>Fannie Mae/ Conventional/ Single Family</v>
          </cell>
          <cell r="H936" t="str">
            <v>F31</v>
          </cell>
          <cell r="I936">
            <v>-912524.54</v>
          </cell>
        </row>
        <row r="937">
          <cell r="C937" t="str">
            <v>2004</v>
          </cell>
          <cell r="D937" t="str">
            <v>RS49355</v>
          </cell>
          <cell r="E937">
            <v>111301</v>
          </cell>
          <cell r="F937" t="str">
            <v>A21</v>
          </cell>
          <cell r="G937" t="str">
            <v>Fannie Mae/ Conventional/ Single Family</v>
          </cell>
          <cell r="H937" t="str">
            <v>F31</v>
          </cell>
          <cell r="I937">
            <v>-994246.04</v>
          </cell>
        </row>
        <row r="938">
          <cell r="C938" t="str">
            <v>2004</v>
          </cell>
          <cell r="D938" t="str">
            <v>RS49355</v>
          </cell>
          <cell r="E938">
            <v>111301</v>
          </cell>
          <cell r="F938" t="str">
            <v>A21</v>
          </cell>
          <cell r="G938" t="str">
            <v>Fannie Mae/ Conventional/ Single Family</v>
          </cell>
          <cell r="H938" t="str">
            <v>F31</v>
          </cell>
          <cell r="I938">
            <v>-791746.93</v>
          </cell>
        </row>
        <row r="939">
          <cell r="C939" t="str">
            <v>2004</v>
          </cell>
          <cell r="D939" t="str">
            <v>RS49355</v>
          </cell>
          <cell r="E939">
            <v>118301</v>
          </cell>
          <cell r="F939" t="str">
            <v>A01</v>
          </cell>
          <cell r="G939" t="str">
            <v>Fannie Mae / MBS / MTM / Unrealized Gain Loss Current Period</v>
          </cell>
          <cell r="H939" t="str">
            <v>D458</v>
          </cell>
          <cell r="I939">
            <v>707810.85</v>
          </cell>
        </row>
        <row r="940">
          <cell r="C940" t="str">
            <v>2004</v>
          </cell>
          <cell r="D940" t="str">
            <v>RS49355</v>
          </cell>
          <cell r="E940">
            <v>118301</v>
          </cell>
          <cell r="F940" t="str">
            <v>A07</v>
          </cell>
          <cell r="G940" t="str">
            <v>AFS / Fannie Mae / MBS / Gross Unrealized Gain</v>
          </cell>
          <cell r="H940" t="str">
            <v>K32</v>
          </cell>
          <cell r="I940">
            <v>707810.85</v>
          </cell>
        </row>
        <row r="941">
          <cell r="C941" t="str">
            <v>2004</v>
          </cell>
          <cell r="D941" t="str">
            <v>RS49355</v>
          </cell>
          <cell r="E941">
            <v>118301</v>
          </cell>
          <cell r="F941" t="str">
            <v>A09</v>
          </cell>
          <cell r="G941" t="str">
            <v>AFS / Single Class / AAA / MBS/ Gain</v>
          </cell>
          <cell r="H941" t="str">
            <v>K33</v>
          </cell>
          <cell r="I941">
            <v>707810.85</v>
          </cell>
        </row>
        <row r="942">
          <cell r="C942" t="str">
            <v>2004</v>
          </cell>
          <cell r="D942" t="str">
            <v>RS49355</v>
          </cell>
          <cell r="E942">
            <v>118301</v>
          </cell>
          <cell r="F942" t="str">
            <v>A13 - AFS</v>
          </cell>
          <cell r="G942" t="str">
            <v>Fair Value / Greater Than 10 Years / MBS</v>
          </cell>
          <cell r="H942" t="str">
            <v>Q32</v>
          </cell>
          <cell r="I942">
            <v>707810.85</v>
          </cell>
        </row>
        <row r="943">
          <cell r="C943" t="str">
            <v>2004</v>
          </cell>
          <cell r="D943" t="str">
            <v>RS49355</v>
          </cell>
          <cell r="E943">
            <v>118301</v>
          </cell>
          <cell r="F943" t="str">
            <v>A20</v>
          </cell>
          <cell r="G943" t="str">
            <v>AFS / Fair Value / Total Mortgage Related Securities</v>
          </cell>
          <cell r="H943" t="str">
            <v>L42</v>
          </cell>
          <cell r="I943">
            <v>707810.85</v>
          </cell>
        </row>
        <row r="944">
          <cell r="C944" t="str">
            <v>2004</v>
          </cell>
          <cell r="D944" t="str">
            <v>RS49356</v>
          </cell>
          <cell r="E944">
            <v>121302</v>
          </cell>
          <cell r="F944" t="str">
            <v>A01</v>
          </cell>
          <cell r="G944" t="str">
            <v>Fannie Mae / MBS / Orig-Prem-Disc / Catch-Up</v>
          </cell>
          <cell r="H944" t="str">
            <v>D82</v>
          </cell>
          <cell r="I944">
            <v>-0.85999999999876309</v>
          </cell>
        </row>
        <row r="945">
          <cell r="C945" t="str">
            <v>2004</v>
          </cell>
          <cell r="D945" t="str">
            <v>RS49356</v>
          </cell>
          <cell r="E945">
            <v>121302</v>
          </cell>
          <cell r="F945" t="str">
            <v>A07</v>
          </cell>
          <cell r="G945" t="str">
            <v>Fannie Mae / AFS / Total Unam Balance / MBS</v>
          </cell>
          <cell r="H945" t="str">
            <v>H32</v>
          </cell>
          <cell r="I945">
            <v>-0.85999999999876309</v>
          </cell>
        </row>
        <row r="946">
          <cell r="C946" t="str">
            <v>2004</v>
          </cell>
          <cell r="D946" t="str">
            <v>RS49356</v>
          </cell>
          <cell r="E946">
            <v>121302</v>
          </cell>
          <cell r="F946" t="str">
            <v>A09</v>
          </cell>
          <cell r="G946" t="str">
            <v>Total Unam Balance / Single Class / MBS / AFS / AAA</v>
          </cell>
          <cell r="H946" t="str">
            <v>H33</v>
          </cell>
          <cell r="I946">
            <v>-0.85999999999876309</v>
          </cell>
        </row>
        <row r="947">
          <cell r="C947" t="str">
            <v>2004</v>
          </cell>
          <cell r="D947" t="str">
            <v>RS49356</v>
          </cell>
          <cell r="E947">
            <v>121302</v>
          </cell>
          <cell r="F947" t="str">
            <v>A13 - AFS</v>
          </cell>
          <cell r="G947" t="str">
            <v>Fannnie Mae / Amortized Cost / Greater Than 10 Years/ MBS</v>
          </cell>
          <cell r="H947" t="str">
            <v>P32</v>
          </cell>
          <cell r="I947">
            <v>-0.85999999999876309</v>
          </cell>
        </row>
        <row r="948">
          <cell r="C948" t="str">
            <v>2004</v>
          </cell>
          <cell r="D948" t="str">
            <v>RS49356</v>
          </cell>
          <cell r="E948">
            <v>121302</v>
          </cell>
          <cell r="F948" t="str">
            <v>A18</v>
          </cell>
          <cell r="G948" t="str">
            <v>Amortized Cost / Greater Than 10 Years / MBS</v>
          </cell>
          <cell r="H948" t="str">
            <v>O31</v>
          </cell>
          <cell r="I948">
            <v>-0.85999999999876309</v>
          </cell>
        </row>
        <row r="949">
          <cell r="C949" t="str">
            <v>2004</v>
          </cell>
          <cell r="D949" t="str">
            <v>RS49356</v>
          </cell>
          <cell r="E949">
            <v>121302</v>
          </cell>
          <cell r="F949" t="str">
            <v>A20</v>
          </cell>
          <cell r="G949" t="str">
            <v>AFS / Fair Value / Total Mortgage Related Securities</v>
          </cell>
          <cell r="H949" t="str">
            <v>L42</v>
          </cell>
          <cell r="I949">
            <v>-0.85999999999876309</v>
          </cell>
        </row>
        <row r="950">
          <cell r="C950" t="str">
            <v>2004</v>
          </cell>
          <cell r="D950" t="str">
            <v>RS49356</v>
          </cell>
          <cell r="E950">
            <v>121320</v>
          </cell>
          <cell r="F950" t="str">
            <v>A01</v>
          </cell>
          <cell r="G950" t="str">
            <v>Fannie Mae / MBS / Orig-Prem-Disc / Catch-Up</v>
          </cell>
          <cell r="H950" t="str">
            <v>D82</v>
          </cell>
          <cell r="I950">
            <v>33266.639999999999</v>
          </cell>
        </row>
        <row r="951">
          <cell r="C951" t="str">
            <v>2004</v>
          </cell>
          <cell r="D951" t="str">
            <v>RS49356</v>
          </cell>
          <cell r="E951">
            <v>121320</v>
          </cell>
          <cell r="F951" t="str">
            <v>A07</v>
          </cell>
          <cell r="G951" t="str">
            <v>Fannie Mae / AFS / Total Unam Balance / MBS</v>
          </cell>
          <cell r="H951" t="str">
            <v>H32</v>
          </cell>
          <cell r="I951">
            <v>33266.639999999999</v>
          </cell>
        </row>
        <row r="952">
          <cell r="C952" t="str">
            <v>2004</v>
          </cell>
          <cell r="D952" t="str">
            <v>RS49356</v>
          </cell>
          <cell r="E952">
            <v>121320</v>
          </cell>
          <cell r="F952" t="str">
            <v>A09</v>
          </cell>
          <cell r="G952" t="str">
            <v>Total Unam Balance / Single Class / MBS / AFS / AAA</v>
          </cell>
          <cell r="H952" t="str">
            <v>H33</v>
          </cell>
          <cell r="I952">
            <v>33266.639999999999</v>
          </cell>
        </row>
        <row r="953">
          <cell r="C953" t="str">
            <v>2004</v>
          </cell>
          <cell r="D953" t="str">
            <v>RS49356</v>
          </cell>
          <cell r="E953">
            <v>121320</v>
          </cell>
          <cell r="F953" t="str">
            <v>A13 - AFS</v>
          </cell>
          <cell r="G953" t="str">
            <v>Fannnie Mae / Amortized Cost / Greater Than 10 Years/ MBS</v>
          </cell>
          <cell r="H953" t="str">
            <v>P32</v>
          </cell>
          <cell r="I953">
            <v>33266.639999999999</v>
          </cell>
        </row>
        <row r="954">
          <cell r="C954" t="str">
            <v>2004</v>
          </cell>
          <cell r="D954" t="str">
            <v>RS49356</v>
          </cell>
          <cell r="E954">
            <v>121320</v>
          </cell>
          <cell r="F954" t="str">
            <v>A18</v>
          </cell>
          <cell r="G954" t="str">
            <v>Amortized Cost / Greater Than 10 Years / MBS</v>
          </cell>
          <cell r="H954" t="str">
            <v>O31</v>
          </cell>
          <cell r="I954">
            <v>33266.639999999999</v>
          </cell>
        </row>
        <row r="955">
          <cell r="C955" t="str">
            <v>2004</v>
          </cell>
          <cell r="D955" t="str">
            <v>RS49356</v>
          </cell>
          <cell r="E955">
            <v>121320</v>
          </cell>
          <cell r="F955" t="str">
            <v>A20</v>
          </cell>
          <cell r="G955" t="str">
            <v>AFS / Fair Value / Total Mortgage Related Securities</v>
          </cell>
          <cell r="H955" t="str">
            <v>L42</v>
          </cell>
          <cell r="I955">
            <v>33266.639999999999</v>
          </cell>
        </row>
        <row r="956">
          <cell r="C956" t="str">
            <v>2004</v>
          </cell>
          <cell r="D956" t="str">
            <v>RS49356</v>
          </cell>
          <cell r="E956">
            <v>121330</v>
          </cell>
          <cell r="F956" t="str">
            <v>A01</v>
          </cell>
          <cell r="G956" t="str">
            <v>UPB/MBS/Sales/REMIC</v>
          </cell>
          <cell r="H956" t="str">
            <v>F12</v>
          </cell>
          <cell r="I956">
            <v>72525836.939999998</v>
          </cell>
        </row>
        <row r="957">
          <cell r="C957" t="str">
            <v>2004</v>
          </cell>
          <cell r="D957" t="str">
            <v>RS49356</v>
          </cell>
          <cell r="E957">
            <v>121330</v>
          </cell>
          <cell r="F957" t="str">
            <v>A07</v>
          </cell>
          <cell r="G957" t="str">
            <v>UPB/Fannie/MBS/REMIC</v>
          </cell>
          <cell r="H957" t="str">
            <v>G34</v>
          </cell>
          <cell r="I957">
            <v>72525836.939999998</v>
          </cell>
        </row>
        <row r="958">
          <cell r="C958" t="str">
            <v>2004</v>
          </cell>
          <cell r="D958" t="str">
            <v>RS49356</v>
          </cell>
          <cell r="E958">
            <v>121330</v>
          </cell>
          <cell r="F958" t="str">
            <v>A09</v>
          </cell>
          <cell r="G958" t="str">
            <v>Single Class/MBS/AAA/Current UPB/AFS/REMIC</v>
          </cell>
          <cell r="H958" t="str">
            <v>G58</v>
          </cell>
          <cell r="I958">
            <v>72525836.939999998</v>
          </cell>
        </row>
        <row r="959">
          <cell r="C959" t="str">
            <v>2004</v>
          </cell>
          <cell r="D959" t="str">
            <v>RS49356</v>
          </cell>
          <cell r="E959">
            <v>121330</v>
          </cell>
          <cell r="F959" t="str">
            <v>A13 - AFS</v>
          </cell>
          <cell r="G959" t="str">
            <v>UPB/Greater Than 10 Years/MBS/AFS/REMIC</v>
          </cell>
          <cell r="H959" t="str">
            <v>O34</v>
          </cell>
          <cell r="I959">
            <v>72525836.939999998</v>
          </cell>
        </row>
        <row r="960">
          <cell r="C960" t="str">
            <v>2004</v>
          </cell>
          <cell r="D960" t="str">
            <v>RS49356</v>
          </cell>
          <cell r="E960">
            <v>121330</v>
          </cell>
          <cell r="F960" t="str">
            <v>A18</v>
          </cell>
          <cell r="G960" t="str">
            <v>Amortized Cost/Greater Than 10 years/MBS/REMIC</v>
          </cell>
          <cell r="H960" t="str">
            <v>O33</v>
          </cell>
          <cell r="I960">
            <v>72525836.939999998</v>
          </cell>
        </row>
        <row r="961">
          <cell r="C961" t="str">
            <v>2004</v>
          </cell>
          <cell r="D961" t="str">
            <v>RS49356</v>
          </cell>
          <cell r="E961">
            <v>121330</v>
          </cell>
          <cell r="F961" t="str">
            <v>A20</v>
          </cell>
          <cell r="G961" t="str">
            <v>UPB/HFT/Total Mortgage Related Sec.</v>
          </cell>
          <cell r="H961" t="str">
            <v>M33</v>
          </cell>
          <cell r="I961">
            <v>72525836.939999998</v>
          </cell>
        </row>
        <row r="962">
          <cell r="C962" t="str">
            <v>2004</v>
          </cell>
          <cell r="D962" t="str">
            <v>RS49356</v>
          </cell>
          <cell r="E962">
            <v>121330</v>
          </cell>
          <cell r="F962" t="str">
            <v>A21</v>
          </cell>
          <cell r="G962" t="str">
            <v>Fannie Mae/ Conventional/ Single Family</v>
          </cell>
          <cell r="H962" t="str">
            <v>F31</v>
          </cell>
          <cell r="I962">
            <v>10075187.33</v>
          </cell>
        </row>
        <row r="963">
          <cell r="C963" t="str">
            <v>2004</v>
          </cell>
          <cell r="D963" t="str">
            <v>RS49356</v>
          </cell>
          <cell r="E963">
            <v>121330</v>
          </cell>
          <cell r="F963" t="str">
            <v>A21</v>
          </cell>
          <cell r="G963" t="str">
            <v>Fannie Mae/ Conventional/ Single Family</v>
          </cell>
          <cell r="H963" t="str">
            <v>F31</v>
          </cell>
          <cell r="I963">
            <v>10583636.01</v>
          </cell>
        </row>
        <row r="964">
          <cell r="C964" t="str">
            <v>2004</v>
          </cell>
          <cell r="D964" t="str">
            <v>RS49356</v>
          </cell>
          <cell r="E964">
            <v>121330</v>
          </cell>
          <cell r="F964" t="str">
            <v>A21</v>
          </cell>
          <cell r="G964" t="str">
            <v>Fannie Mae/ Conventional/ Single Family</v>
          </cell>
          <cell r="H964" t="str">
            <v>F31</v>
          </cell>
          <cell r="I964">
            <v>7085541.8499999996</v>
          </cell>
        </row>
        <row r="965">
          <cell r="C965" t="str">
            <v>2004</v>
          </cell>
          <cell r="D965" t="str">
            <v>RS49356</v>
          </cell>
          <cell r="E965">
            <v>121330</v>
          </cell>
          <cell r="F965" t="str">
            <v>A21</v>
          </cell>
          <cell r="G965" t="str">
            <v>Fannie Mae/ Conventional/ Single Family</v>
          </cell>
          <cell r="H965" t="str">
            <v>F31</v>
          </cell>
          <cell r="I965">
            <v>44781471.75</v>
          </cell>
        </row>
        <row r="966">
          <cell r="C966" t="str">
            <v>2004</v>
          </cell>
          <cell r="D966" t="str">
            <v>RS49356</v>
          </cell>
          <cell r="E966">
            <v>421302</v>
          </cell>
          <cell r="F966" t="str">
            <v>A16</v>
          </cell>
          <cell r="G966" t="str">
            <v xml:space="preserve">Amortization Income Expense / MBS </v>
          </cell>
          <cell r="H966" t="str">
            <v>G34</v>
          </cell>
          <cell r="I966">
            <v>33265.78</v>
          </cell>
        </row>
        <row r="967">
          <cell r="C967" t="str">
            <v>2004</v>
          </cell>
          <cell r="D967" t="str">
            <v>RS49356</v>
          </cell>
          <cell r="E967">
            <v>421302</v>
          </cell>
          <cell r="F967" t="str">
            <v>A18</v>
          </cell>
          <cell r="G967" t="str">
            <v>Total Income / MBS / Greater than 10 years</v>
          </cell>
          <cell r="H967" t="str">
            <v>N31</v>
          </cell>
          <cell r="I967">
            <v>33265.78</v>
          </cell>
        </row>
        <row r="968">
          <cell r="C968" t="str">
            <v>2004</v>
          </cell>
          <cell r="D968" t="str">
            <v>RS49358</v>
          </cell>
          <cell r="E968">
            <v>111530</v>
          </cell>
          <cell r="F968" t="str">
            <v>11.01</v>
          </cell>
          <cell r="G968" t="str">
            <v>Loans (HFI)/MBS Swap/MBS-Asset Gross-Up / UPB</v>
          </cell>
          <cell r="H968" t="str">
            <v>S66</v>
          </cell>
          <cell r="I968">
            <v>142622262.53999999</v>
          </cell>
        </row>
        <row r="969">
          <cell r="C969" t="str">
            <v>2004</v>
          </cell>
          <cell r="D969" t="str">
            <v>RS49358</v>
          </cell>
          <cell r="E969">
            <v>111530</v>
          </cell>
          <cell r="F969" t="str">
            <v>A01</v>
          </cell>
          <cell r="G969" t="str">
            <v>UPB / Minority Interest In / Fannie / MBS</v>
          </cell>
          <cell r="H969" t="str">
            <v>D21</v>
          </cell>
          <cell r="I969">
            <v>142622262.53999999</v>
          </cell>
        </row>
        <row r="970">
          <cell r="C970" t="str">
            <v>2004</v>
          </cell>
          <cell r="D970" t="str">
            <v>RS49358</v>
          </cell>
          <cell r="E970">
            <v>111530</v>
          </cell>
          <cell r="F970" t="str">
            <v>A07</v>
          </cell>
          <cell r="G970" t="str">
            <v>HFT / Fannie / MBS / Current UPB</v>
          </cell>
          <cell r="H970" t="str">
            <v>G74</v>
          </cell>
          <cell r="I970">
            <v>142622262.53999999</v>
          </cell>
        </row>
        <row r="971">
          <cell r="C971" t="str">
            <v>2004</v>
          </cell>
          <cell r="D971" t="str">
            <v>RS49358</v>
          </cell>
          <cell r="E971">
            <v>111530</v>
          </cell>
          <cell r="F971" t="str">
            <v>A09</v>
          </cell>
          <cell r="G971" t="str">
            <v>HFT / Single Class / MBS / AAA / Current UPB</v>
          </cell>
          <cell r="H971" t="str">
            <v>G120</v>
          </cell>
          <cell r="I971">
            <v>142622262.53999999</v>
          </cell>
        </row>
        <row r="972">
          <cell r="C972" t="str">
            <v>2004</v>
          </cell>
          <cell r="D972" t="str">
            <v>RS49358</v>
          </cell>
          <cell r="E972">
            <v>111530</v>
          </cell>
          <cell r="F972" t="str">
            <v>A13 - HFT</v>
          </cell>
          <cell r="G972" t="str">
            <v>Fannie / MBS / Term&gt;10 / UPB</v>
          </cell>
          <cell r="H972" t="str">
            <v>O32</v>
          </cell>
          <cell r="I972">
            <v>142622262.53999999</v>
          </cell>
        </row>
        <row r="973">
          <cell r="C973" t="str">
            <v>2004</v>
          </cell>
          <cell r="D973" t="str">
            <v>RS49358</v>
          </cell>
          <cell r="E973">
            <v>111530</v>
          </cell>
          <cell r="F973" t="str">
            <v>A18</v>
          </cell>
          <cell r="G973" t="str">
            <v>MBS / Term&gt;10 / Amortized Cost</v>
          </cell>
          <cell r="H973" t="str">
            <v>O31</v>
          </cell>
          <cell r="I973">
            <v>142622262.53999999</v>
          </cell>
        </row>
        <row r="974">
          <cell r="C974" t="str">
            <v>2004</v>
          </cell>
          <cell r="D974" t="str">
            <v>RS49358</v>
          </cell>
          <cell r="E974">
            <v>111530</v>
          </cell>
          <cell r="F974" t="str">
            <v>A20</v>
          </cell>
          <cell r="G974" t="str">
            <v>UPB / Securities Consolidated to Loans / HFT</v>
          </cell>
          <cell r="H974" t="str">
            <v>M34</v>
          </cell>
          <cell r="I974">
            <v>142622262.53999999</v>
          </cell>
        </row>
        <row r="975">
          <cell r="C975" t="str">
            <v>2004</v>
          </cell>
          <cell r="D975" t="str">
            <v>RS49358</v>
          </cell>
          <cell r="E975">
            <v>111530</v>
          </cell>
          <cell r="F975" t="str">
            <v>A21</v>
          </cell>
          <cell r="G975" t="str">
            <v>Fannie Mae Mortgage Securities / Multi-Family / Conventional</v>
          </cell>
          <cell r="H975" t="str">
            <v>I31</v>
          </cell>
          <cell r="I975">
            <v>18102883.870000001</v>
          </cell>
        </row>
        <row r="976">
          <cell r="C976" t="str">
            <v>2004</v>
          </cell>
          <cell r="D976" t="str">
            <v>RS49358</v>
          </cell>
          <cell r="E976">
            <v>111530</v>
          </cell>
          <cell r="F976" t="str">
            <v>A21</v>
          </cell>
          <cell r="G976" t="str">
            <v>Fannie Mae Mortgage Securities / Multi-Family / Conventional</v>
          </cell>
          <cell r="H976" t="str">
            <v>I31</v>
          </cell>
          <cell r="I976">
            <v>53512934.490000002</v>
          </cell>
        </row>
        <row r="977">
          <cell r="C977" t="str">
            <v>2004</v>
          </cell>
          <cell r="D977" t="str">
            <v>RS49358</v>
          </cell>
          <cell r="E977">
            <v>111530</v>
          </cell>
          <cell r="F977" t="str">
            <v>A21</v>
          </cell>
          <cell r="G977" t="str">
            <v>Fannie Mae Mortgage Securities / Multi-Family / Conventional</v>
          </cell>
          <cell r="H977" t="str">
            <v>I31</v>
          </cell>
          <cell r="I977">
            <v>37564134.899999999</v>
          </cell>
        </row>
        <row r="978">
          <cell r="C978" t="str">
            <v>2004</v>
          </cell>
          <cell r="D978" t="str">
            <v>RS49358</v>
          </cell>
          <cell r="E978">
            <v>111530</v>
          </cell>
          <cell r="F978" t="str">
            <v>A21</v>
          </cell>
          <cell r="G978" t="str">
            <v>Fannie Mae Mortgage Securities / Multi-Family / Conventional</v>
          </cell>
          <cell r="H978" t="str">
            <v>I31</v>
          </cell>
          <cell r="I978">
            <v>33442309.280000001</v>
          </cell>
        </row>
        <row r="979">
          <cell r="C979" t="str">
            <v>2004</v>
          </cell>
          <cell r="D979" t="str">
            <v>RS49358</v>
          </cell>
          <cell r="E979">
            <v>111601</v>
          </cell>
          <cell r="F979" t="str">
            <v>A01</v>
          </cell>
          <cell r="G979" t="str">
            <v>UPB / Consolidation Out to Loans / Fannie / MBS</v>
          </cell>
          <cell r="H979" t="str">
            <v>D23</v>
          </cell>
          <cell r="I979">
            <v>-142622262.54000002</v>
          </cell>
        </row>
        <row r="980">
          <cell r="C980" t="str">
            <v>2004</v>
          </cell>
          <cell r="D980" t="str">
            <v>RS49358</v>
          </cell>
          <cell r="E980">
            <v>111601</v>
          </cell>
          <cell r="F980" t="str">
            <v>A07</v>
          </cell>
          <cell r="G980" t="str">
            <v>HFT / Fannie / MBS / Current UPB</v>
          </cell>
          <cell r="H980" t="str">
            <v>G74</v>
          </cell>
          <cell r="I980">
            <v>-142622262.54000002</v>
          </cell>
        </row>
        <row r="981">
          <cell r="C981" t="str">
            <v>2004</v>
          </cell>
          <cell r="D981" t="str">
            <v>RS49358</v>
          </cell>
          <cell r="E981">
            <v>111601</v>
          </cell>
          <cell r="F981" t="str">
            <v>A09</v>
          </cell>
          <cell r="G981" t="str">
            <v>HFT / Single Class / MBS / AAA / Current UPB</v>
          </cell>
          <cell r="H981" t="str">
            <v>G120</v>
          </cell>
          <cell r="I981">
            <v>-142622262.54000002</v>
          </cell>
        </row>
        <row r="982">
          <cell r="C982" t="str">
            <v>2004</v>
          </cell>
          <cell r="D982" t="str">
            <v>RS49358</v>
          </cell>
          <cell r="E982">
            <v>111601</v>
          </cell>
          <cell r="F982" t="str">
            <v>A13 - HFT</v>
          </cell>
          <cell r="G982" t="str">
            <v>Fannie / MBS / Term&gt;10 / UPB</v>
          </cell>
          <cell r="H982" t="str">
            <v>O32</v>
          </cell>
          <cell r="I982">
            <v>-142622262.54000002</v>
          </cell>
        </row>
        <row r="983">
          <cell r="C983" t="str">
            <v>2004</v>
          </cell>
          <cell r="D983" t="str">
            <v>RS49358</v>
          </cell>
          <cell r="E983">
            <v>111601</v>
          </cell>
          <cell r="F983" t="str">
            <v>A18</v>
          </cell>
          <cell r="G983" t="str">
            <v>MBS / Term&gt;10 / Amortized Cost</v>
          </cell>
          <cell r="H983" t="str">
            <v>O31</v>
          </cell>
          <cell r="I983">
            <v>-142622262.54000002</v>
          </cell>
        </row>
        <row r="984">
          <cell r="C984" t="str">
            <v>2004</v>
          </cell>
          <cell r="D984" t="str">
            <v>RS49358</v>
          </cell>
          <cell r="E984">
            <v>111601</v>
          </cell>
          <cell r="F984" t="str">
            <v>A20</v>
          </cell>
          <cell r="G984" t="str">
            <v>UPB / Total MRS / HFT</v>
          </cell>
          <cell r="H984" t="str">
            <v>L33</v>
          </cell>
          <cell r="I984">
            <v>-142622262.54000002</v>
          </cell>
        </row>
        <row r="985">
          <cell r="C985" t="str">
            <v>2004</v>
          </cell>
          <cell r="D985" t="str">
            <v>RS49358</v>
          </cell>
          <cell r="E985">
            <v>111601</v>
          </cell>
          <cell r="F985" t="str">
            <v>A21</v>
          </cell>
          <cell r="G985" t="str">
            <v>Fannie Mae Mortgage Securities / Multi-Family / Conventional</v>
          </cell>
          <cell r="H985" t="str">
            <v>I31</v>
          </cell>
          <cell r="I985">
            <v>-18102883.870000001</v>
          </cell>
        </row>
        <row r="986">
          <cell r="C986" t="str">
            <v>2004</v>
          </cell>
          <cell r="D986" t="str">
            <v>RS49358</v>
          </cell>
          <cell r="E986">
            <v>111601</v>
          </cell>
          <cell r="F986" t="str">
            <v>A21</v>
          </cell>
          <cell r="G986" t="str">
            <v>Fannie Mae Mortgage Securities / Multi-Family / Conventional</v>
          </cell>
          <cell r="H986" t="str">
            <v>I31</v>
          </cell>
          <cell r="I986">
            <v>-53512934.490000002</v>
          </cell>
        </row>
        <row r="987">
          <cell r="C987" t="str">
            <v>2004</v>
          </cell>
          <cell r="D987" t="str">
            <v>RS49358</v>
          </cell>
          <cell r="E987">
            <v>111601</v>
          </cell>
          <cell r="F987" t="str">
            <v>A21</v>
          </cell>
          <cell r="G987" t="str">
            <v>Fannie Mae Mortgage Securities / Multi-Family / Conventional</v>
          </cell>
          <cell r="H987" t="str">
            <v>I31</v>
          </cell>
          <cell r="I987">
            <v>-37564134.899999999</v>
          </cell>
        </row>
        <row r="988">
          <cell r="C988" t="str">
            <v>2004</v>
          </cell>
          <cell r="D988" t="str">
            <v>RS49358</v>
          </cell>
          <cell r="E988">
            <v>111601</v>
          </cell>
          <cell r="F988" t="str">
            <v>A21</v>
          </cell>
          <cell r="G988" t="str">
            <v>Fannie Mae Mortgage Securities / Multi-Family / Conventional</v>
          </cell>
          <cell r="H988" t="str">
            <v>I31</v>
          </cell>
          <cell r="I988">
            <v>-33442309.280000001</v>
          </cell>
        </row>
        <row r="989">
          <cell r="C989" t="str">
            <v>2004</v>
          </cell>
          <cell r="D989" t="str">
            <v>RS49358</v>
          </cell>
          <cell r="E989">
            <v>112827</v>
          </cell>
          <cell r="F989" t="str">
            <v>A01</v>
          </cell>
          <cell r="G989" t="str">
            <v>Consolidation BA / CBA / Consolidation Relief / Fannie / MBS</v>
          </cell>
          <cell r="H989" t="str">
            <v>D403</v>
          </cell>
          <cell r="I989">
            <v>-4895459.1399999997</v>
          </cell>
        </row>
        <row r="990">
          <cell r="C990" t="str">
            <v>2004</v>
          </cell>
          <cell r="D990" t="str">
            <v>RS49358</v>
          </cell>
          <cell r="E990">
            <v>112827</v>
          </cell>
          <cell r="F990" t="str">
            <v>A07</v>
          </cell>
          <cell r="G990" t="str">
            <v>HFT / Fannie / MBS / Total Unamortized Balance</v>
          </cell>
          <cell r="H990" t="str">
            <v>H74</v>
          </cell>
          <cell r="I990">
            <v>-4895459.1399999997</v>
          </cell>
        </row>
        <row r="991">
          <cell r="C991" t="str">
            <v>2004</v>
          </cell>
          <cell r="D991" t="str">
            <v>RS49358</v>
          </cell>
          <cell r="E991">
            <v>112827</v>
          </cell>
          <cell r="F991" t="str">
            <v>A09</v>
          </cell>
          <cell r="G991" t="str">
            <v>HFT / Single Class / MBS / AAA / Total Unamortized Balance</v>
          </cell>
          <cell r="H991" t="str">
            <v>H120</v>
          </cell>
          <cell r="I991">
            <v>-4895459.1399999997</v>
          </cell>
        </row>
        <row r="992">
          <cell r="C992" t="str">
            <v>2004</v>
          </cell>
          <cell r="D992" t="str">
            <v>RS49358</v>
          </cell>
          <cell r="E992">
            <v>112827</v>
          </cell>
          <cell r="F992" t="str">
            <v>A13 - HFT</v>
          </cell>
          <cell r="G992" t="str">
            <v>Fannie / MBS / Term&gt;10 / Amoritized Cost</v>
          </cell>
          <cell r="H992" t="str">
            <v>P32</v>
          </cell>
          <cell r="I992">
            <v>-4895459.1399999997</v>
          </cell>
        </row>
        <row r="993">
          <cell r="C993" t="str">
            <v>2004</v>
          </cell>
          <cell r="D993" t="str">
            <v>RS49358</v>
          </cell>
          <cell r="E993">
            <v>112827</v>
          </cell>
          <cell r="F993" t="str">
            <v>A18</v>
          </cell>
          <cell r="G993" t="str">
            <v>MBS / Term&gt;10 / Amortized Cost</v>
          </cell>
          <cell r="H993" t="str">
            <v>O31</v>
          </cell>
          <cell r="I993">
            <v>-4895459.1399999997</v>
          </cell>
        </row>
        <row r="994">
          <cell r="C994" t="str">
            <v>2004</v>
          </cell>
          <cell r="D994" t="str">
            <v>RS49358</v>
          </cell>
          <cell r="E994">
            <v>112827</v>
          </cell>
          <cell r="F994" t="str">
            <v>A20</v>
          </cell>
          <cell r="G994" t="str">
            <v>Fair Value / Securities Consolidated to Loans / HFI</v>
          </cell>
          <cell r="H994" t="str">
            <v>N43</v>
          </cell>
          <cell r="I994">
            <v>-4895459.1399999997</v>
          </cell>
        </row>
        <row r="995">
          <cell r="C995" t="str">
            <v>2004</v>
          </cell>
          <cell r="D995" t="str">
            <v>RS49358</v>
          </cell>
          <cell r="E995">
            <v>116010</v>
          </cell>
          <cell r="F995" t="str">
            <v>11.01</v>
          </cell>
          <cell r="G995" t="str">
            <v xml:space="preserve">Loans (HFI)/MBS Swap/MBS-Asset Gross-Up / Fair Value BA </v>
          </cell>
          <cell r="H995" t="str">
            <v>S33</v>
          </cell>
          <cell r="I995">
            <v>142622262.54000002</v>
          </cell>
        </row>
        <row r="996">
          <cell r="C996" t="str">
            <v>2004</v>
          </cell>
          <cell r="D996" t="str">
            <v>RS49358</v>
          </cell>
          <cell r="E996">
            <v>116010</v>
          </cell>
          <cell r="F996" t="str">
            <v>11.06 - HFI</v>
          </cell>
          <cell r="G996" t="str">
            <v>UPB / Multi-Family / Conventional / Fixed Long term</v>
          </cell>
          <cell r="H996" t="str">
            <v>P33</v>
          </cell>
          <cell r="I996">
            <v>142622262.54000002</v>
          </cell>
        </row>
        <row r="997">
          <cell r="C997" t="str">
            <v>2004</v>
          </cell>
          <cell r="D997" t="str">
            <v>RS49358</v>
          </cell>
          <cell r="E997">
            <v>116010</v>
          </cell>
          <cell r="F997" t="str">
            <v>A20</v>
          </cell>
          <cell r="G997" t="str">
            <v>UPB / Securities Consolidated to Loans / HFI</v>
          </cell>
          <cell r="H997" t="str">
            <v>N34</v>
          </cell>
          <cell r="I997">
            <v>142622262.54000002</v>
          </cell>
        </row>
        <row r="998">
          <cell r="C998" t="str">
            <v>2004</v>
          </cell>
          <cell r="D998" t="str">
            <v>RS49358</v>
          </cell>
          <cell r="E998">
            <v>121302</v>
          </cell>
          <cell r="F998" t="str">
            <v>A01</v>
          </cell>
          <cell r="G998" t="str">
            <v>OrigP/D / Accum Amort / Catch Up /Fannie / REMIC</v>
          </cell>
          <cell r="H998" t="str">
            <v>F82</v>
          </cell>
          <cell r="I998">
            <v>-1383847.85</v>
          </cell>
        </row>
        <row r="999">
          <cell r="C999" t="str">
            <v>2004</v>
          </cell>
          <cell r="D999" t="str">
            <v>RS49358</v>
          </cell>
          <cell r="E999">
            <v>121302</v>
          </cell>
          <cell r="F999" t="str">
            <v>A07</v>
          </cell>
          <cell r="G999" t="str">
            <v>AFS / Fannie / REMIC / Total Unamortized Balance</v>
          </cell>
          <cell r="H999" t="str">
            <v>H34</v>
          </cell>
          <cell r="I999">
            <v>-1383847.85</v>
          </cell>
        </row>
        <row r="1000">
          <cell r="C1000" t="str">
            <v>2004</v>
          </cell>
          <cell r="D1000" t="str">
            <v>RS49358</v>
          </cell>
          <cell r="E1000">
            <v>121302</v>
          </cell>
          <cell r="F1000" t="str">
            <v>A09</v>
          </cell>
          <cell r="G1000" t="str">
            <v>AFS / Multi Class / REMIC / AAA / Total Unamortized Balance</v>
          </cell>
          <cell r="H1000" t="str">
            <v>H58</v>
          </cell>
          <cell r="I1000">
            <v>-1383847.85</v>
          </cell>
        </row>
        <row r="1001">
          <cell r="C1001" t="str">
            <v>2004</v>
          </cell>
          <cell r="D1001" t="str">
            <v>RS49358</v>
          </cell>
          <cell r="E1001">
            <v>121302</v>
          </cell>
          <cell r="F1001" t="str">
            <v>A13 - AFS</v>
          </cell>
          <cell r="G1001" t="str">
            <v>Fannie / REMIC / Term&gt;10 / Amortized Cost</v>
          </cell>
          <cell r="H1001" t="str">
            <v>P34</v>
          </cell>
          <cell r="I1001">
            <v>-1383847.85</v>
          </cell>
        </row>
        <row r="1002">
          <cell r="C1002" t="str">
            <v>2004</v>
          </cell>
          <cell r="D1002" t="str">
            <v>RS49358</v>
          </cell>
          <cell r="E1002">
            <v>121302</v>
          </cell>
          <cell r="F1002" t="str">
            <v>A18</v>
          </cell>
          <cell r="G1002" t="str">
            <v>REMIC / Term&gt;10 / Amortized Cost</v>
          </cell>
          <cell r="H1002" t="str">
            <v>O33</v>
          </cell>
          <cell r="I1002">
            <v>-1383847.85</v>
          </cell>
        </row>
        <row r="1003">
          <cell r="C1003" t="str">
            <v>2004</v>
          </cell>
          <cell r="D1003" t="str">
            <v>RS49358</v>
          </cell>
          <cell r="E1003">
            <v>121302</v>
          </cell>
          <cell r="F1003" t="str">
            <v>A20</v>
          </cell>
          <cell r="G1003" t="str">
            <v>Fair Value / Total Mortgage Related Securities / AFS</v>
          </cell>
          <cell r="H1003" t="str">
            <v>L42</v>
          </cell>
          <cell r="I1003">
            <v>-1383847.85</v>
          </cell>
        </row>
        <row r="1004">
          <cell r="C1004" t="str">
            <v>2004</v>
          </cell>
          <cell r="D1004" t="str">
            <v>RS49358</v>
          </cell>
          <cell r="E1004">
            <v>121320</v>
          </cell>
          <cell r="F1004" t="str">
            <v>A01</v>
          </cell>
          <cell r="G1004" t="str">
            <v>OrigP/D / Orig Beg Bal / Consol Relief /Fannie / REMIC</v>
          </cell>
          <cell r="H1004" t="str">
            <v>F76</v>
          </cell>
          <cell r="I1004">
            <v>5982498.6699999999</v>
          </cell>
        </row>
        <row r="1005">
          <cell r="C1005" t="str">
            <v>2004</v>
          </cell>
          <cell r="D1005" t="str">
            <v>RS49358</v>
          </cell>
          <cell r="E1005">
            <v>121320</v>
          </cell>
          <cell r="F1005" t="str">
            <v>A07</v>
          </cell>
          <cell r="G1005" t="str">
            <v>AFS / Fannie / REMIC / Total Unamortized Balance</v>
          </cell>
          <cell r="H1005" t="str">
            <v>H34</v>
          </cell>
          <cell r="I1005">
            <v>5982498.6699999999</v>
          </cell>
        </row>
        <row r="1006">
          <cell r="C1006" t="str">
            <v>2004</v>
          </cell>
          <cell r="D1006" t="str">
            <v>RS49358</v>
          </cell>
          <cell r="E1006">
            <v>121320</v>
          </cell>
          <cell r="F1006" t="str">
            <v>A09</v>
          </cell>
          <cell r="G1006" t="str">
            <v>AFS / Multi Class / REMIC / AAA / Total Unamortized Balance</v>
          </cell>
          <cell r="H1006" t="str">
            <v>H58</v>
          </cell>
          <cell r="I1006">
            <v>5982498.6699999999</v>
          </cell>
        </row>
        <row r="1007">
          <cell r="C1007" t="str">
            <v>2004</v>
          </cell>
          <cell r="D1007" t="str">
            <v>RS49358</v>
          </cell>
          <cell r="E1007">
            <v>121320</v>
          </cell>
          <cell r="F1007" t="str">
            <v>A13 - AFS</v>
          </cell>
          <cell r="G1007" t="str">
            <v>Fannie / REMIC / Term&gt;10 / Amortized Cost</v>
          </cell>
          <cell r="H1007" t="str">
            <v>P34</v>
          </cell>
          <cell r="I1007">
            <v>5982498.6699999999</v>
          </cell>
        </row>
        <row r="1008">
          <cell r="C1008" t="str">
            <v>2004</v>
          </cell>
          <cell r="D1008" t="str">
            <v>RS49358</v>
          </cell>
          <cell r="E1008">
            <v>121320</v>
          </cell>
          <cell r="F1008" t="str">
            <v>A18</v>
          </cell>
          <cell r="G1008" t="str">
            <v>REMIC / Term&gt;10 / Amortized Cost</v>
          </cell>
          <cell r="H1008" t="str">
            <v>O33</v>
          </cell>
          <cell r="I1008">
            <v>5982498.6699999999</v>
          </cell>
        </row>
        <row r="1009">
          <cell r="C1009" t="str">
            <v>2004</v>
          </cell>
          <cell r="D1009" t="str">
            <v>RS49358</v>
          </cell>
          <cell r="E1009">
            <v>121320</v>
          </cell>
          <cell r="F1009" t="str">
            <v>A20</v>
          </cell>
          <cell r="G1009" t="str">
            <v>Fair Value / Total Mortgage Related Securities / AFS</v>
          </cell>
          <cell r="H1009" t="str">
            <v>L42</v>
          </cell>
          <cell r="I1009">
            <v>5982498.6699999999</v>
          </cell>
        </row>
        <row r="1010">
          <cell r="C1010" t="str">
            <v>2004</v>
          </cell>
          <cell r="D1010" t="str">
            <v>RS49358</v>
          </cell>
          <cell r="E1010">
            <v>121320</v>
          </cell>
          <cell r="F1010" t="str">
            <v>A01</v>
          </cell>
          <cell r="G1010" t="str">
            <v>OrigP/D / Orig Beg Balance / Consol Relief /Fannie / Grantor Trust</v>
          </cell>
          <cell r="H1010" t="str">
            <v>F76</v>
          </cell>
          <cell r="I1010">
            <v>2924739.87</v>
          </cell>
        </row>
        <row r="1011">
          <cell r="C1011" t="str">
            <v>2004</v>
          </cell>
          <cell r="D1011" t="str">
            <v>RS49358</v>
          </cell>
          <cell r="E1011">
            <v>121320</v>
          </cell>
          <cell r="F1011" t="str">
            <v>A07</v>
          </cell>
          <cell r="G1011" t="str">
            <v>AFS / Fannie / REMIC / Total Unamortized Balance</v>
          </cell>
          <cell r="H1011" t="str">
            <v>H34</v>
          </cell>
          <cell r="I1011">
            <v>2924739.87</v>
          </cell>
        </row>
        <row r="1012">
          <cell r="C1012" t="str">
            <v>2004</v>
          </cell>
          <cell r="D1012" t="str">
            <v>RS49358</v>
          </cell>
          <cell r="E1012">
            <v>121320</v>
          </cell>
          <cell r="F1012" t="str">
            <v>A09</v>
          </cell>
          <cell r="G1012" t="str">
            <v>AFS / Multi Class / REMIC / AAA / Total Unamortized Balance</v>
          </cell>
          <cell r="H1012" t="str">
            <v>H58</v>
          </cell>
          <cell r="I1012">
            <v>2924739.87</v>
          </cell>
        </row>
        <row r="1013">
          <cell r="C1013" t="str">
            <v>2004</v>
          </cell>
          <cell r="D1013" t="str">
            <v>RS49358</v>
          </cell>
          <cell r="E1013">
            <v>121320</v>
          </cell>
          <cell r="F1013" t="str">
            <v>A13 - AFS</v>
          </cell>
          <cell r="G1013" t="str">
            <v>Fannie / REMIC / Term&gt;10 / Amortized Cost</v>
          </cell>
          <cell r="H1013" t="str">
            <v>P34</v>
          </cell>
          <cell r="I1013">
            <v>2924739.87</v>
          </cell>
        </row>
        <row r="1014">
          <cell r="C1014" t="str">
            <v>2004</v>
          </cell>
          <cell r="D1014" t="str">
            <v>RS49358</v>
          </cell>
          <cell r="E1014">
            <v>121320</v>
          </cell>
          <cell r="F1014" t="str">
            <v>A18</v>
          </cell>
          <cell r="G1014" t="str">
            <v>REMIC / Term&gt;10 / Amortized Cost</v>
          </cell>
          <cell r="H1014" t="str">
            <v>O33</v>
          </cell>
          <cell r="I1014">
            <v>2924739.87</v>
          </cell>
        </row>
        <row r="1015">
          <cell r="C1015" t="str">
            <v>2004</v>
          </cell>
          <cell r="D1015" t="str">
            <v>RS49358</v>
          </cell>
          <cell r="E1015">
            <v>121320</v>
          </cell>
          <cell r="F1015" t="str">
            <v>A20</v>
          </cell>
          <cell r="G1015" t="str">
            <v>Fair Value / Total Mortgage Related Securities / AFS</v>
          </cell>
          <cell r="H1015" t="str">
            <v>L42</v>
          </cell>
          <cell r="I1015">
            <v>2924739.87</v>
          </cell>
        </row>
        <row r="1016">
          <cell r="C1016" t="str">
            <v>2004</v>
          </cell>
          <cell r="D1016" t="str">
            <v>RS49358</v>
          </cell>
          <cell r="E1016">
            <v>121330</v>
          </cell>
          <cell r="F1016" t="str">
            <v>A01</v>
          </cell>
          <cell r="G1016" t="str">
            <v>UPB / UPB Adjustment /Fannie / Grantor Trust</v>
          </cell>
          <cell r="H1016" t="str">
            <v>H19</v>
          </cell>
          <cell r="I1016">
            <v>120534107.67999999</v>
          </cell>
        </row>
        <row r="1017">
          <cell r="C1017" t="str">
            <v>2004</v>
          </cell>
          <cell r="D1017" t="str">
            <v>RS49358</v>
          </cell>
          <cell r="E1017">
            <v>121330</v>
          </cell>
          <cell r="F1017" t="str">
            <v>A01</v>
          </cell>
          <cell r="G1017" t="str">
            <v>UPB / UPB Adjustment /Fannie / REMIC</v>
          </cell>
          <cell r="H1017" t="str">
            <v>F19</v>
          </cell>
          <cell r="I1017">
            <v>302820054</v>
          </cell>
        </row>
        <row r="1018">
          <cell r="C1018" t="str">
            <v>2004</v>
          </cell>
          <cell r="D1018" t="str">
            <v>RS49358</v>
          </cell>
          <cell r="E1018">
            <v>121330</v>
          </cell>
          <cell r="F1018" t="str">
            <v>A07</v>
          </cell>
          <cell r="G1018" t="str">
            <v>AFS / Fannie / REMIC / UPB</v>
          </cell>
          <cell r="H1018" t="str">
            <v>G34</v>
          </cell>
          <cell r="I1018">
            <v>423354161.68000001</v>
          </cell>
        </row>
        <row r="1019">
          <cell r="C1019" t="str">
            <v>2004</v>
          </cell>
          <cell r="D1019" t="str">
            <v>RS49358</v>
          </cell>
          <cell r="E1019">
            <v>121330</v>
          </cell>
          <cell r="F1019" t="str">
            <v>A09</v>
          </cell>
          <cell r="G1019" t="str">
            <v>AFS / Multi Class / REMIC / AAA / UPB</v>
          </cell>
          <cell r="H1019" t="str">
            <v>G58</v>
          </cell>
          <cell r="I1019">
            <v>423354161.68000001</v>
          </cell>
        </row>
        <row r="1020">
          <cell r="C1020" t="str">
            <v>2004</v>
          </cell>
          <cell r="D1020" t="str">
            <v>RS49358</v>
          </cell>
          <cell r="E1020">
            <v>121330</v>
          </cell>
          <cell r="F1020" t="str">
            <v>A13 - AFS</v>
          </cell>
          <cell r="G1020" t="str">
            <v>Fannie / REMIC / Term&gt;10 / UPB</v>
          </cell>
          <cell r="H1020" t="str">
            <v>O34</v>
          </cell>
          <cell r="I1020">
            <v>423354161.68000001</v>
          </cell>
        </row>
        <row r="1021">
          <cell r="C1021" t="str">
            <v>2004</v>
          </cell>
          <cell r="D1021" t="str">
            <v>RS49358</v>
          </cell>
          <cell r="E1021">
            <v>121330</v>
          </cell>
          <cell r="F1021" t="str">
            <v>A15</v>
          </cell>
          <cell r="G1021" t="str">
            <v>SFAS 140/FIN 46 Consolidated UPB / UPB</v>
          </cell>
          <cell r="H1021" t="str">
            <v>I62</v>
          </cell>
          <cell r="I1021">
            <v>423354161.68000001</v>
          </cell>
        </row>
        <row r="1022">
          <cell r="C1022" t="str">
            <v>2004</v>
          </cell>
          <cell r="D1022" t="str">
            <v>RS49358</v>
          </cell>
          <cell r="E1022">
            <v>121330</v>
          </cell>
          <cell r="F1022" t="str">
            <v>A18</v>
          </cell>
          <cell r="G1022" t="str">
            <v>REMIC / Term&gt;10 / Amortized Cost</v>
          </cell>
          <cell r="H1022" t="str">
            <v>O33</v>
          </cell>
          <cell r="I1022">
            <v>423354161.68000001</v>
          </cell>
        </row>
        <row r="1023">
          <cell r="C1023" t="str">
            <v>2004</v>
          </cell>
          <cell r="D1023" t="str">
            <v>RS49358</v>
          </cell>
          <cell r="E1023">
            <v>121330</v>
          </cell>
          <cell r="F1023" t="str">
            <v>A20</v>
          </cell>
          <cell r="G1023" t="str">
            <v>UPB / Total Mortgage Related Securities / AFS</v>
          </cell>
          <cell r="H1023" t="str">
            <v>L33</v>
          </cell>
          <cell r="I1023">
            <v>423354161.68000001</v>
          </cell>
        </row>
        <row r="1024">
          <cell r="C1024" t="str">
            <v>2004</v>
          </cell>
          <cell r="D1024" t="str">
            <v>RS49358</v>
          </cell>
          <cell r="E1024">
            <v>121330</v>
          </cell>
          <cell r="F1024" t="str">
            <v>A21</v>
          </cell>
          <cell r="G1024" t="str">
            <v>Fannie Mae Mortgage Securities / Single-Family / Conventional</v>
          </cell>
          <cell r="H1024" t="str">
            <v>F31</v>
          </cell>
          <cell r="I1024">
            <v>268898561.24000001</v>
          </cell>
        </row>
        <row r="1025">
          <cell r="C1025" t="str">
            <v>2004</v>
          </cell>
          <cell r="D1025" t="str">
            <v>RS49358</v>
          </cell>
          <cell r="E1025">
            <v>121330</v>
          </cell>
          <cell r="F1025" t="str">
            <v>A21</v>
          </cell>
          <cell r="G1025" t="str">
            <v>Fannie Mae Mortgage Securities / Single-Family / Conventional</v>
          </cell>
          <cell r="H1025" t="str">
            <v>F31</v>
          </cell>
          <cell r="I1025">
            <v>182757466.12</v>
          </cell>
        </row>
        <row r="1026">
          <cell r="C1026" t="str">
            <v>2004</v>
          </cell>
          <cell r="D1026" t="str">
            <v>RS49358</v>
          </cell>
          <cell r="E1026">
            <v>121330</v>
          </cell>
          <cell r="F1026" t="str">
            <v>A21</v>
          </cell>
          <cell r="G1026" t="str">
            <v>Fannie Mae Mortgage Securities / Single-Family / Conventional</v>
          </cell>
          <cell r="H1026" t="str">
            <v>F31</v>
          </cell>
          <cell r="I1026">
            <v>-28301865.68</v>
          </cell>
        </row>
        <row r="1027">
          <cell r="C1027" t="str">
            <v>2004</v>
          </cell>
          <cell r="D1027" t="str">
            <v>RS49358</v>
          </cell>
          <cell r="E1027">
            <v>121615</v>
          </cell>
          <cell r="F1027" t="str">
            <v>11.01</v>
          </cell>
          <cell r="G1027" t="str">
            <v xml:space="preserve">Loans (HFI)/MBS Swap/ Operation / Acc. Amort. Other BA </v>
          </cell>
          <cell r="H1027" t="str">
            <v>S44</v>
          </cell>
          <cell r="I1027">
            <v>4776495.0599999996</v>
          </cell>
        </row>
        <row r="1028">
          <cell r="C1028" t="str">
            <v>2004</v>
          </cell>
          <cell r="D1028" t="str">
            <v>RS49358</v>
          </cell>
          <cell r="E1028">
            <v>121615</v>
          </cell>
          <cell r="F1028" t="str">
            <v>11.06 - HFI</v>
          </cell>
          <cell r="G1028" t="str">
            <v xml:space="preserve"> Acc. Amort. CBA / Multi family / Conventional / Fixed Long term</v>
          </cell>
          <cell r="H1028" t="str">
            <v>P35</v>
          </cell>
          <cell r="I1028">
            <v>4776495.0599999996</v>
          </cell>
        </row>
        <row r="1029">
          <cell r="C1029" t="str">
            <v>2004</v>
          </cell>
          <cell r="D1029" t="str">
            <v>RS49358</v>
          </cell>
          <cell r="E1029">
            <v>138331</v>
          </cell>
          <cell r="F1029" t="str">
            <v>A01</v>
          </cell>
          <cell r="G1029" t="str">
            <v>NonOCI / Original / Consolidation Relief / Fannie / Grantor Trust</v>
          </cell>
          <cell r="H1029" t="str">
            <v>H218</v>
          </cell>
          <cell r="I1029">
            <v>851610.43</v>
          </cell>
        </row>
        <row r="1030">
          <cell r="C1030" t="str">
            <v>2004</v>
          </cell>
          <cell r="D1030" t="str">
            <v>RS49358</v>
          </cell>
          <cell r="E1030">
            <v>138331</v>
          </cell>
          <cell r="F1030" t="str">
            <v>A01</v>
          </cell>
          <cell r="G1030" t="str">
            <v>NonOCI / Original / Consolidation Relief / Fannie / REMIC</v>
          </cell>
          <cell r="H1030" t="str">
            <v>F218</v>
          </cell>
          <cell r="I1030">
            <v>4242037.0599999996</v>
          </cell>
        </row>
        <row r="1031">
          <cell r="C1031" t="str">
            <v>2004</v>
          </cell>
          <cell r="D1031" t="str">
            <v>RS49358</v>
          </cell>
          <cell r="E1031">
            <v>138331</v>
          </cell>
          <cell r="F1031" t="str">
            <v>A07</v>
          </cell>
          <cell r="G1031" t="str">
            <v>AFS / Fannie / REMIC / Total Unamortized Balance</v>
          </cell>
          <cell r="H1031" t="str">
            <v>H34</v>
          </cell>
          <cell r="I1031">
            <v>5093647.49</v>
          </cell>
        </row>
        <row r="1032">
          <cell r="C1032" t="str">
            <v>2004</v>
          </cell>
          <cell r="D1032" t="str">
            <v>RS49358</v>
          </cell>
          <cell r="E1032">
            <v>138331</v>
          </cell>
          <cell r="F1032" t="str">
            <v>A09</v>
          </cell>
          <cell r="G1032" t="str">
            <v>AFS / Multi Class / REMIC / AAA / Total Unamortized Balance</v>
          </cell>
          <cell r="H1032" t="str">
            <v>H58</v>
          </cell>
          <cell r="I1032">
            <v>5093647.49</v>
          </cell>
        </row>
        <row r="1033">
          <cell r="C1033" t="str">
            <v>2004</v>
          </cell>
          <cell r="D1033" t="str">
            <v>RS49358</v>
          </cell>
          <cell r="E1033">
            <v>138331</v>
          </cell>
          <cell r="F1033" t="str">
            <v>A13 - AFS</v>
          </cell>
          <cell r="G1033" t="str">
            <v>Fannie / REMIC / Term&gt;10 / Amortized Cost</v>
          </cell>
          <cell r="H1033" t="str">
            <v>P34</v>
          </cell>
          <cell r="I1033">
            <v>5093647.49</v>
          </cell>
        </row>
        <row r="1034">
          <cell r="C1034" t="str">
            <v>2004</v>
          </cell>
          <cell r="D1034" t="str">
            <v>RS49358</v>
          </cell>
          <cell r="E1034">
            <v>138331</v>
          </cell>
          <cell r="F1034" t="str">
            <v>A18</v>
          </cell>
          <cell r="G1034" t="str">
            <v>REMIC / Term&gt;10 / Amortized Cost</v>
          </cell>
          <cell r="H1034" t="str">
            <v>O33</v>
          </cell>
          <cell r="I1034">
            <v>5093647.49</v>
          </cell>
        </row>
        <row r="1035">
          <cell r="C1035" t="str">
            <v>2004</v>
          </cell>
          <cell r="D1035" t="str">
            <v>RS49358</v>
          </cell>
          <cell r="E1035">
            <v>138331</v>
          </cell>
          <cell r="F1035" t="str">
            <v>A20</v>
          </cell>
          <cell r="G1035" t="str">
            <v>Fair Value / Total Mortgage Related Securities / AFS</v>
          </cell>
          <cell r="H1035" t="str">
            <v>L42</v>
          </cell>
          <cell r="I1035">
            <v>5093647.49</v>
          </cell>
        </row>
        <row r="1036">
          <cell r="C1036" t="str">
            <v>2004</v>
          </cell>
          <cell r="D1036" t="str">
            <v>RS49358</v>
          </cell>
          <cell r="E1036">
            <v>138332</v>
          </cell>
          <cell r="F1036" t="str">
            <v>A01</v>
          </cell>
          <cell r="G1036" t="str">
            <v>NonOCI / Accum Am / Catch  Up / Fannie / REMIC</v>
          </cell>
          <cell r="H1036" t="str">
            <v>F224</v>
          </cell>
          <cell r="I1036">
            <v>-410772.85</v>
          </cell>
        </row>
        <row r="1037">
          <cell r="C1037" t="str">
            <v>2004</v>
          </cell>
          <cell r="D1037" t="str">
            <v>RS49358</v>
          </cell>
          <cell r="E1037">
            <v>138332</v>
          </cell>
          <cell r="F1037" t="str">
            <v>A07</v>
          </cell>
          <cell r="G1037" t="str">
            <v>AFS / Fannie / REMIC / Total Unamortized Balance</v>
          </cell>
          <cell r="H1037" t="str">
            <v>H34</v>
          </cell>
          <cell r="I1037">
            <v>-410772.85</v>
          </cell>
        </row>
        <row r="1038">
          <cell r="C1038" t="str">
            <v>2004</v>
          </cell>
          <cell r="D1038" t="str">
            <v>RS49358</v>
          </cell>
          <cell r="E1038">
            <v>138332</v>
          </cell>
          <cell r="F1038" t="str">
            <v>A09</v>
          </cell>
          <cell r="G1038" t="str">
            <v>AFS / Multi Class / REMIC / AAA / Total Unamortized Balance</v>
          </cell>
          <cell r="H1038" t="str">
            <v>H58</v>
          </cell>
          <cell r="I1038">
            <v>-410772.85</v>
          </cell>
        </row>
        <row r="1039">
          <cell r="C1039" t="str">
            <v>2004</v>
          </cell>
          <cell r="D1039" t="str">
            <v>RS49358</v>
          </cell>
          <cell r="E1039">
            <v>138332</v>
          </cell>
          <cell r="F1039" t="str">
            <v>A13 - AFS</v>
          </cell>
          <cell r="G1039" t="str">
            <v>Fannie / REMIC / Term&gt;10 / Amortized Cost</v>
          </cell>
          <cell r="H1039" t="str">
            <v>P34</v>
          </cell>
          <cell r="I1039">
            <v>-410772.85</v>
          </cell>
        </row>
        <row r="1040">
          <cell r="C1040" t="str">
            <v>2004</v>
          </cell>
          <cell r="D1040" t="str">
            <v>RS49358</v>
          </cell>
          <cell r="E1040">
            <v>138332</v>
          </cell>
          <cell r="F1040" t="str">
            <v>A18</v>
          </cell>
          <cell r="G1040" t="str">
            <v>REMIC / Term&gt;10 / Amortized Cost</v>
          </cell>
          <cell r="H1040" t="str">
            <v>O33</v>
          </cell>
          <cell r="I1040">
            <v>-410772.85</v>
          </cell>
        </row>
        <row r="1041">
          <cell r="C1041" t="str">
            <v>2004</v>
          </cell>
          <cell r="D1041" t="str">
            <v>RS49358</v>
          </cell>
          <cell r="E1041">
            <v>138332</v>
          </cell>
          <cell r="F1041" t="str">
            <v>A20</v>
          </cell>
          <cell r="G1041" t="str">
            <v>Fair Value / Total Mortgage Related Securities / AFS</v>
          </cell>
          <cell r="H1041" t="str">
            <v>L42</v>
          </cell>
          <cell r="I1041">
            <v>-410772.85</v>
          </cell>
        </row>
        <row r="1042">
          <cell r="C1042" t="str">
            <v>2004</v>
          </cell>
          <cell r="D1042" t="str">
            <v>RS49358</v>
          </cell>
          <cell r="E1042">
            <v>290528</v>
          </cell>
          <cell r="F1042" t="str">
            <v>11.03</v>
          </cell>
          <cell r="G1042" t="str">
            <v>Secured Borrowing / UPB / MBS-SWAP</v>
          </cell>
          <cell r="H1042" t="str">
            <v>L49</v>
          </cell>
          <cell r="I1042">
            <v>-142622262.53999999</v>
          </cell>
        </row>
        <row r="1043">
          <cell r="C1043" t="str">
            <v>2004</v>
          </cell>
          <cell r="D1043" t="str">
            <v>RS49358</v>
          </cell>
          <cell r="E1043">
            <v>290528</v>
          </cell>
          <cell r="F1043" t="str">
            <v>11.09</v>
          </cell>
          <cell r="G1043" t="str">
            <v>Long-Term MBS Liability / &gt;5 years</v>
          </cell>
          <cell r="H1043" t="str">
            <v>I37</v>
          </cell>
          <cell r="I1043">
            <v>-142622262.53999999</v>
          </cell>
        </row>
        <row r="1044">
          <cell r="C1044" t="str">
            <v>2004</v>
          </cell>
          <cell r="D1044" t="str">
            <v>RS49358</v>
          </cell>
          <cell r="E1044">
            <v>420411</v>
          </cell>
          <cell r="F1044" t="str">
            <v>11.06</v>
          </cell>
          <cell r="G1044" t="str">
            <v>Total Securities Consolidated to Loan Level / Interest Income</v>
          </cell>
          <cell r="H1044" t="str">
            <v>G100</v>
          </cell>
          <cell r="I1044">
            <v>-9113967.8000000007</v>
          </cell>
        </row>
        <row r="1045">
          <cell r="C1045" t="str">
            <v>2004</v>
          </cell>
          <cell r="D1045" t="str">
            <v>RS49358</v>
          </cell>
          <cell r="E1045">
            <v>420430</v>
          </cell>
          <cell r="F1045" t="str">
            <v>11.06</v>
          </cell>
          <cell r="G1045" t="str">
            <v>Total Securities Consolidated to Loan Level / Amortization Income</v>
          </cell>
          <cell r="H1045" t="str">
            <v>H100</v>
          </cell>
          <cell r="I1045">
            <v>5022809.4400000004</v>
          </cell>
        </row>
        <row r="1046">
          <cell r="C1046" t="str">
            <v>2004</v>
          </cell>
          <cell r="D1046" t="str">
            <v>RS49358</v>
          </cell>
          <cell r="E1046">
            <v>428332</v>
          </cell>
          <cell r="F1046" t="str">
            <v>A16</v>
          </cell>
          <cell r="G1046" t="str">
            <v>REMIC / Amortization Income</v>
          </cell>
          <cell r="H1046" t="str">
            <v>G36</v>
          </cell>
          <cell r="I1046">
            <v>-410772.85</v>
          </cell>
        </row>
        <row r="1047">
          <cell r="C1047" t="str">
            <v>2004</v>
          </cell>
          <cell r="D1047" t="str">
            <v>RS49358</v>
          </cell>
          <cell r="E1047">
            <v>428332</v>
          </cell>
          <cell r="F1047" t="str">
            <v>A18</v>
          </cell>
          <cell r="G1047" t="str">
            <v>REMIC / Term&gt;10 / Amortization Income</v>
          </cell>
          <cell r="H1047" t="str">
            <v>N33</v>
          </cell>
          <cell r="I1047">
            <v>-410772.85</v>
          </cell>
        </row>
        <row r="1048">
          <cell r="C1048" t="str">
            <v>2004</v>
          </cell>
          <cell r="D1048" t="str">
            <v>RS49358</v>
          </cell>
          <cell r="E1048">
            <v>428362</v>
          </cell>
          <cell r="F1048" t="str">
            <v>A16</v>
          </cell>
          <cell r="G1048" t="str">
            <v>REMIC / Amortization Income</v>
          </cell>
          <cell r="H1048" t="str">
            <v>G36</v>
          </cell>
          <cell r="I1048">
            <v>-1383847.85</v>
          </cell>
        </row>
        <row r="1049">
          <cell r="C1049" t="str">
            <v>2004</v>
          </cell>
          <cell r="D1049" t="str">
            <v>RS49358</v>
          </cell>
          <cell r="E1049">
            <v>428362</v>
          </cell>
          <cell r="F1049" t="str">
            <v>A18</v>
          </cell>
          <cell r="G1049" t="str">
            <v>REMIC / Term&gt;10 / Amortization Income</v>
          </cell>
          <cell r="H1049" t="str">
            <v>N33</v>
          </cell>
          <cell r="I1049">
            <v>-1383847.85</v>
          </cell>
        </row>
        <row r="1050">
          <cell r="C1050" t="str">
            <v>2004</v>
          </cell>
          <cell r="D1050" t="str">
            <v>RS49358</v>
          </cell>
          <cell r="E1050">
            <v>529153</v>
          </cell>
          <cell r="F1050" t="str">
            <v>11.07</v>
          </cell>
          <cell r="G1050" t="str">
            <v>REMIC / Interest Expense</v>
          </cell>
          <cell r="H1050" t="str">
            <v>E34</v>
          </cell>
          <cell r="I1050">
            <v>9113967.8000000007</v>
          </cell>
        </row>
        <row r="1051">
          <cell r="C1051" t="str">
            <v>2004</v>
          </cell>
          <cell r="D1051" t="str">
            <v>RS49358</v>
          </cell>
          <cell r="E1051">
            <v>428542</v>
          </cell>
          <cell r="F1051" t="str">
            <v>A16</v>
          </cell>
          <cell r="G1051" t="str">
            <v>Income/Amortization Income/Expense</v>
          </cell>
          <cell r="H1051" t="str">
            <v>G36</v>
          </cell>
          <cell r="I1051">
            <v>-5141773.5199999996</v>
          </cell>
        </row>
        <row r="1052">
          <cell r="C1052" t="str">
            <v>2004</v>
          </cell>
          <cell r="D1052" t="str">
            <v>RS49358</v>
          </cell>
          <cell r="E1052">
            <v>428542</v>
          </cell>
          <cell r="F1052" t="str">
            <v>A18</v>
          </cell>
          <cell r="G1052" t="str">
            <v>Remaining Term&gt;10yrs/Total Income</v>
          </cell>
          <cell r="H1052" t="str">
            <v>N33</v>
          </cell>
          <cell r="I1052">
            <v>-5141773.5199999996</v>
          </cell>
        </row>
        <row r="1053">
          <cell r="C1053" t="str">
            <v>2004</v>
          </cell>
          <cell r="D1053" t="str">
            <v>RS49986</v>
          </cell>
          <cell r="E1053">
            <v>421302</v>
          </cell>
          <cell r="F1053" t="str">
            <v>A16</v>
          </cell>
          <cell r="G1053" t="str">
            <v>Income / Amotization Income Expense / MRB-Taxable</v>
          </cell>
          <cell r="H1053" t="str">
            <v>G40</v>
          </cell>
          <cell r="I1053">
            <v>1078334.98</v>
          </cell>
        </row>
        <row r="1054">
          <cell r="C1054" t="str">
            <v>2004</v>
          </cell>
          <cell r="D1054" t="str">
            <v>RS49986</v>
          </cell>
          <cell r="E1054">
            <v>421302</v>
          </cell>
          <cell r="F1054" t="str">
            <v>A18</v>
          </cell>
          <cell r="G1054" t="str">
            <v>&gt;10 years / Total Income / MRB - Taxable</v>
          </cell>
          <cell r="H1054" t="str">
            <v>N36</v>
          </cell>
          <cell r="I1054">
            <v>1078334.98</v>
          </cell>
        </row>
        <row r="1055">
          <cell r="C1055" t="str">
            <v>2004</v>
          </cell>
          <cell r="D1055" t="str">
            <v>RR49428</v>
          </cell>
          <cell r="E1055">
            <v>118301</v>
          </cell>
          <cell r="F1055" t="str">
            <v>A01</v>
          </cell>
          <cell r="G1055" t="str">
            <v>MTM / Unrealized Gain / (Loss) Current Period / Fannie / MBS</v>
          </cell>
          <cell r="H1055" t="str">
            <v>D458</v>
          </cell>
          <cell r="I1055">
            <v>210722.02</v>
          </cell>
        </row>
        <row r="1056">
          <cell r="C1056" t="str">
            <v>2004</v>
          </cell>
          <cell r="D1056" t="str">
            <v>RR49428</v>
          </cell>
          <cell r="E1056">
            <v>118301</v>
          </cell>
          <cell r="F1056" t="str">
            <v>A07</v>
          </cell>
          <cell r="G1056" t="str">
            <v>AFS / Fannie / MBS / Gross Unrealized Gain</v>
          </cell>
          <cell r="H1056" t="str">
            <v>K32</v>
          </cell>
          <cell r="I1056">
            <v>210722.02</v>
          </cell>
        </row>
        <row r="1057">
          <cell r="C1057" t="str">
            <v>2004</v>
          </cell>
          <cell r="D1057" t="str">
            <v>RR49428</v>
          </cell>
          <cell r="E1057">
            <v>118301</v>
          </cell>
          <cell r="F1057" t="str">
            <v>A09</v>
          </cell>
          <cell r="G1057" t="str">
            <v>AFS / Single Class / MBS / AAA / Gross Unrealized Gain</v>
          </cell>
          <cell r="H1057" t="str">
            <v>K33</v>
          </cell>
          <cell r="I1057">
            <v>210722.02</v>
          </cell>
        </row>
        <row r="1058">
          <cell r="C1058" t="str">
            <v>2004</v>
          </cell>
          <cell r="D1058" t="str">
            <v>RR49428</v>
          </cell>
          <cell r="E1058">
            <v>118301</v>
          </cell>
          <cell r="F1058" t="str">
            <v>A13 - AFS</v>
          </cell>
          <cell r="G1058" t="str">
            <v>Fannie / MBS / &gt;10 years / Fair Value</v>
          </cell>
          <cell r="H1058" t="str">
            <v>Q32</v>
          </cell>
          <cell r="I1058">
            <v>210722.02</v>
          </cell>
        </row>
        <row r="1059">
          <cell r="C1059" t="str">
            <v>2004</v>
          </cell>
          <cell r="D1059" t="str">
            <v>RR49428</v>
          </cell>
          <cell r="E1059">
            <v>118301</v>
          </cell>
          <cell r="F1059" t="str">
            <v>A20</v>
          </cell>
          <cell r="G1059" t="str">
            <v>Fair Value / Total MRS / AFS</v>
          </cell>
          <cell r="H1059" t="str">
            <v>L42</v>
          </cell>
          <cell r="I1059">
            <v>210722.02</v>
          </cell>
        </row>
        <row r="1060">
          <cell r="C1060" t="str">
            <v>2004</v>
          </cell>
          <cell r="D1060" t="str">
            <v>RR49430/RR49435</v>
          </cell>
          <cell r="E1060">
            <v>118301</v>
          </cell>
          <cell r="F1060" t="str">
            <v>A01</v>
          </cell>
          <cell r="G1060" t="str">
            <v>Fannie Mae / MBS / MTM / Unrealized GainLoss Current Period</v>
          </cell>
          <cell r="H1060" t="str">
            <v>D458</v>
          </cell>
          <cell r="I1060">
            <v>7579955.2399999993</v>
          </cell>
        </row>
        <row r="1061">
          <cell r="C1061" t="str">
            <v>2004</v>
          </cell>
          <cell r="D1061" t="str">
            <v>RR49430/RR49435</v>
          </cell>
          <cell r="E1061">
            <v>118301</v>
          </cell>
          <cell r="F1061" t="str">
            <v>A01</v>
          </cell>
          <cell r="G1061" t="str">
            <v>Fannie Mae / Mega / MTM / Unrealized GainLoss Current Period</v>
          </cell>
          <cell r="H1061" t="str">
            <v>E458</v>
          </cell>
          <cell r="I1061">
            <v>124899.06</v>
          </cell>
        </row>
        <row r="1062">
          <cell r="C1062" t="str">
            <v>2004</v>
          </cell>
          <cell r="D1062" t="str">
            <v>RR49430/RR49435</v>
          </cell>
          <cell r="E1062">
            <v>118501</v>
          </cell>
          <cell r="F1062" t="str">
            <v>A01</v>
          </cell>
          <cell r="G1062" t="str">
            <v>Fannie Mae / MBS / MTM / Unrealized GainLoss Current Period</v>
          </cell>
          <cell r="H1062" t="str">
            <v>D458</v>
          </cell>
          <cell r="I1062">
            <v>-1001714.66</v>
          </cell>
        </row>
        <row r="1063">
          <cell r="C1063" t="str">
            <v>2004</v>
          </cell>
          <cell r="D1063" t="str">
            <v>RR49430/RR49435</v>
          </cell>
          <cell r="E1063">
            <v>118501</v>
          </cell>
          <cell r="F1063" t="str">
            <v>A01</v>
          </cell>
          <cell r="G1063" t="str">
            <v>Fannie Mae / Mega / MTM / Unrealized GainLoss Current Period</v>
          </cell>
          <cell r="H1063" t="str">
            <v>E458</v>
          </cell>
          <cell r="I1063">
            <v>7585.34</v>
          </cell>
        </row>
        <row r="1064">
          <cell r="C1064" t="str">
            <v>2004</v>
          </cell>
          <cell r="D1064" t="str">
            <v>RR49430/RR49435</v>
          </cell>
          <cell r="E1064">
            <v>118301</v>
          </cell>
          <cell r="F1064" t="str">
            <v>A07</v>
          </cell>
          <cell r="G1064" t="str">
            <v>Gross Unrealized Gain / AFS / Fannie Mae / MBS</v>
          </cell>
          <cell r="H1064" t="str">
            <v>K32</v>
          </cell>
          <cell r="I1064">
            <v>7579955.2499999991</v>
          </cell>
        </row>
        <row r="1065">
          <cell r="C1065" t="str">
            <v>2004</v>
          </cell>
          <cell r="D1065" t="str">
            <v>RR49430/RR49435</v>
          </cell>
          <cell r="E1065">
            <v>118301</v>
          </cell>
          <cell r="F1065" t="str">
            <v>A07</v>
          </cell>
          <cell r="G1065" t="str">
            <v>Gross Unrealized Gain / AFS / Fannie Mae / Mega</v>
          </cell>
          <cell r="H1065" t="str">
            <v>K33</v>
          </cell>
          <cell r="I1065">
            <v>124899.09</v>
          </cell>
        </row>
        <row r="1066">
          <cell r="C1066" t="str">
            <v>2004</v>
          </cell>
          <cell r="D1066" t="str">
            <v>RR49430/RR49435</v>
          </cell>
          <cell r="E1066">
            <v>118501</v>
          </cell>
          <cell r="F1066" t="str">
            <v>A07</v>
          </cell>
          <cell r="G1066" t="str">
            <v>Gross Unrealized Gain / HFT / Fannie Mae / MBS</v>
          </cell>
          <cell r="H1066" t="str">
            <v>K74</v>
          </cell>
          <cell r="I1066">
            <v>77412.960000000006</v>
          </cell>
        </row>
        <row r="1067">
          <cell r="C1067" t="str">
            <v>2004</v>
          </cell>
          <cell r="D1067" t="str">
            <v>RR49430/RR49435</v>
          </cell>
          <cell r="E1067">
            <v>118501</v>
          </cell>
          <cell r="F1067" t="str">
            <v>A07</v>
          </cell>
          <cell r="G1067" t="str">
            <v>Gross Unrealized Gain / HFT / Fannie Mae / Mega</v>
          </cell>
          <cell r="H1067" t="str">
            <v>K75</v>
          </cell>
          <cell r="I1067">
            <v>7585.34</v>
          </cell>
        </row>
        <row r="1068">
          <cell r="C1068" t="str">
            <v>2004</v>
          </cell>
          <cell r="D1068" t="str">
            <v>RR49430/RR49435</v>
          </cell>
          <cell r="E1068">
            <v>118501</v>
          </cell>
          <cell r="F1068" t="str">
            <v>A07</v>
          </cell>
          <cell r="G1068" t="str">
            <v>Gross Unrealized Loss  / HFT / Fannie Mae / MBS</v>
          </cell>
          <cell r="H1068" t="str">
            <v>L74</v>
          </cell>
          <cell r="I1068">
            <v>-1079127.6200000001</v>
          </cell>
        </row>
        <row r="1069">
          <cell r="C1069" t="str">
            <v>2004</v>
          </cell>
          <cell r="D1069" t="str">
            <v>RR49430/RR49435</v>
          </cell>
          <cell r="E1069">
            <v>118501</v>
          </cell>
          <cell r="F1069" t="str">
            <v>A07</v>
          </cell>
          <cell r="G1069" t="str">
            <v>Gross Unrealized Loss  / HFT / Fannie Mae / MBS/&lt; 12 months</v>
          </cell>
          <cell r="H1069" t="str">
            <v>N74</v>
          </cell>
          <cell r="I1069">
            <v>-1079066.96</v>
          </cell>
        </row>
        <row r="1070">
          <cell r="C1070" t="str">
            <v>2004</v>
          </cell>
          <cell r="D1070" t="str">
            <v>RR49430/RR49435</v>
          </cell>
          <cell r="E1070">
            <v>118501</v>
          </cell>
          <cell r="F1070" t="str">
            <v>A07</v>
          </cell>
          <cell r="G1070" t="str">
            <v>Gross Unrealized Loss  / HFT / Fannie Mae / MBS/&gt; 12 months</v>
          </cell>
          <cell r="H1070" t="str">
            <v>O74</v>
          </cell>
          <cell r="I1070">
            <v>-60.66</v>
          </cell>
        </row>
        <row r="1071">
          <cell r="C1071" t="str">
            <v>2004</v>
          </cell>
          <cell r="D1071" t="str">
            <v>RR49430/RR49435</v>
          </cell>
          <cell r="E1071">
            <v>118301</v>
          </cell>
          <cell r="F1071" t="str">
            <v>A09</v>
          </cell>
          <cell r="G1071" t="str">
            <v>Gross Unrealized Gain / AFS / Single Class / MBS / AAA</v>
          </cell>
          <cell r="H1071" t="str">
            <v>K33</v>
          </cell>
          <cell r="I1071">
            <v>7579955.2499999991</v>
          </cell>
        </row>
        <row r="1072">
          <cell r="C1072" t="str">
            <v>2004</v>
          </cell>
          <cell r="D1072" t="str">
            <v>RR49430/RR49435</v>
          </cell>
          <cell r="E1072">
            <v>118301</v>
          </cell>
          <cell r="F1072" t="str">
            <v>A09</v>
          </cell>
          <cell r="G1072" t="str">
            <v>Gross Unrealized Gain / AFS / Single Class / Mega / AAA</v>
          </cell>
          <cell r="H1072" t="str">
            <v>K44</v>
          </cell>
          <cell r="I1072">
            <v>124899.09</v>
          </cell>
        </row>
        <row r="1073">
          <cell r="C1073" t="str">
            <v>2004</v>
          </cell>
          <cell r="D1073" t="str">
            <v>RR49430/RR49435</v>
          </cell>
          <cell r="E1073">
            <v>118501</v>
          </cell>
          <cell r="F1073" t="str">
            <v>A09</v>
          </cell>
          <cell r="G1073" t="str">
            <v>Gross Unrealized Gain / HFT/ Single Class / MBS / AAA</v>
          </cell>
          <cell r="H1073" t="str">
            <v>K120</v>
          </cell>
          <cell r="I1073">
            <v>77412.960000000006</v>
          </cell>
        </row>
        <row r="1074">
          <cell r="C1074" t="str">
            <v>2004</v>
          </cell>
          <cell r="D1074" t="str">
            <v>RR49430/RR49435</v>
          </cell>
          <cell r="E1074">
            <v>118501</v>
          </cell>
          <cell r="F1074" t="str">
            <v>A09</v>
          </cell>
          <cell r="G1074" t="str">
            <v>Gross Unrealized Gain / HFT / Single Class / Mega / AAA</v>
          </cell>
          <cell r="H1074" t="str">
            <v>K131</v>
          </cell>
          <cell r="I1074">
            <v>7585.34</v>
          </cell>
        </row>
        <row r="1075">
          <cell r="C1075" t="str">
            <v>2004</v>
          </cell>
          <cell r="D1075" t="str">
            <v>RR49430/RR49435</v>
          </cell>
          <cell r="E1075">
            <v>118501</v>
          </cell>
          <cell r="F1075" t="str">
            <v>A09</v>
          </cell>
          <cell r="G1075" t="str">
            <v>Gross Unrealized Loss / HFT / Single Class / MBS / AAA</v>
          </cell>
          <cell r="H1075" t="str">
            <v>L120</v>
          </cell>
          <cell r="I1075">
            <v>-1079127.6200000001</v>
          </cell>
        </row>
        <row r="1076">
          <cell r="C1076" t="str">
            <v>2004</v>
          </cell>
          <cell r="D1076" t="str">
            <v>RR49430/RR49435</v>
          </cell>
          <cell r="E1076">
            <v>118501</v>
          </cell>
          <cell r="F1076" t="str">
            <v>A09</v>
          </cell>
          <cell r="G1076" t="str">
            <v>Gross Unrealized Loss / HFT / Single Class / MBS / AAA/&lt;12 months</v>
          </cell>
          <cell r="H1076" t="str">
            <v>N120</v>
          </cell>
          <cell r="I1076">
            <v>-1079066.96</v>
          </cell>
        </row>
        <row r="1077">
          <cell r="C1077" t="str">
            <v>2004</v>
          </cell>
          <cell r="D1077" t="str">
            <v>RR49430/RR49435</v>
          </cell>
          <cell r="E1077">
            <v>118501</v>
          </cell>
          <cell r="F1077" t="str">
            <v>A09</v>
          </cell>
          <cell r="G1077" t="str">
            <v>Gross Unrealized Loss / HFT / Single Class / MBS / AAA/ &gt; 12 months</v>
          </cell>
          <cell r="H1077" t="str">
            <v>O120</v>
          </cell>
          <cell r="I1077">
            <v>-60.66</v>
          </cell>
        </row>
        <row r="1078">
          <cell r="C1078" t="str">
            <v>2004</v>
          </cell>
          <cell r="D1078" t="str">
            <v>RR49430/RR49435</v>
          </cell>
          <cell r="E1078">
            <v>118301</v>
          </cell>
          <cell r="F1078" t="str">
            <v>A13 - AFS</v>
          </cell>
          <cell r="G1078" t="str">
            <v>&gt; 10 years / Fair Value / Fannie Mae / MBS</v>
          </cell>
          <cell r="H1078" t="str">
            <v>Q32</v>
          </cell>
          <cell r="I1078">
            <v>7579955.2399999993</v>
          </cell>
        </row>
        <row r="1079">
          <cell r="C1079" t="str">
            <v>2004</v>
          </cell>
          <cell r="D1079" t="str">
            <v>RR49430/RR49435</v>
          </cell>
          <cell r="E1079">
            <v>118301</v>
          </cell>
          <cell r="F1079" t="str">
            <v>A13 - AFS</v>
          </cell>
          <cell r="G1079" t="str">
            <v>&gt; 10 years / Fair Value / Fannie Mae / Mega</v>
          </cell>
          <cell r="H1079" t="str">
            <v>Q33</v>
          </cell>
          <cell r="I1079">
            <v>124899.06</v>
          </cell>
        </row>
        <row r="1080">
          <cell r="C1080" t="str">
            <v>2004</v>
          </cell>
          <cell r="D1080" t="str">
            <v>RR49430/RR49435</v>
          </cell>
          <cell r="E1080">
            <v>118501</v>
          </cell>
          <cell r="F1080" t="str">
            <v>A13 - HFT</v>
          </cell>
          <cell r="G1080" t="str">
            <v>&gt; 10 years / Fair Value / Fannie Mae / MBS</v>
          </cell>
          <cell r="H1080" t="str">
            <v>Q32</v>
          </cell>
          <cell r="I1080">
            <v>-1001714.66</v>
          </cell>
        </row>
        <row r="1081">
          <cell r="C1081" t="str">
            <v>2004</v>
          </cell>
          <cell r="D1081" t="str">
            <v>RR49430/RR49435</v>
          </cell>
          <cell r="E1081">
            <v>118501</v>
          </cell>
          <cell r="F1081" t="str">
            <v>A13 - HFT</v>
          </cell>
          <cell r="G1081" t="str">
            <v>&gt; 10 years / Fair Value / Fannie Mae / Mega</v>
          </cell>
          <cell r="H1081" t="str">
            <v>Q33</v>
          </cell>
          <cell r="I1081">
            <v>7585.34</v>
          </cell>
        </row>
        <row r="1082">
          <cell r="C1082" t="str">
            <v>2004</v>
          </cell>
          <cell r="D1082" t="str">
            <v>RR49430/RR49435</v>
          </cell>
          <cell r="E1082">
            <v>118301</v>
          </cell>
          <cell r="F1082" t="str">
            <v>A20</v>
          </cell>
          <cell r="G1082" t="str">
            <v>AFS / Fair Value / Total MRS</v>
          </cell>
          <cell r="H1082" t="str">
            <v>L42</v>
          </cell>
          <cell r="I1082">
            <v>7704854.2999999989</v>
          </cell>
        </row>
        <row r="1083">
          <cell r="C1083" t="str">
            <v>2004</v>
          </cell>
          <cell r="D1083" t="str">
            <v>RR49430/RR49435</v>
          </cell>
          <cell r="E1083">
            <v>118501</v>
          </cell>
          <cell r="F1083" t="str">
            <v>A20</v>
          </cell>
          <cell r="G1083" t="str">
            <v>HFT / Fair Value / Total MRS</v>
          </cell>
          <cell r="H1083" t="str">
            <v>M42</v>
          </cell>
          <cell r="I1083">
            <v>-994129.32</v>
          </cell>
        </row>
        <row r="1084">
          <cell r="C1084" t="str">
            <v>2004</v>
          </cell>
          <cell r="D1084" t="str">
            <v>RR49436</v>
          </cell>
          <cell r="E1084">
            <v>118301</v>
          </cell>
          <cell r="F1084" t="str">
            <v>A01</v>
          </cell>
          <cell r="G1084" t="str">
            <v>Fannie Mae / MBS / MTM / Unrealized Gain Loss Current Period</v>
          </cell>
          <cell r="H1084" t="str">
            <v>D458</v>
          </cell>
          <cell r="I1084">
            <v>-41908.21</v>
          </cell>
        </row>
        <row r="1085">
          <cell r="C1085" t="str">
            <v>2004</v>
          </cell>
          <cell r="D1085" t="str">
            <v>RR49436</v>
          </cell>
          <cell r="E1085">
            <v>118301</v>
          </cell>
          <cell r="F1085" t="str">
            <v>A07</v>
          </cell>
          <cell r="G1085" t="str">
            <v>AFS / Fannie Mae / MBS / Gross Unrealized Loss</v>
          </cell>
          <cell r="H1085" t="str">
            <v>L32</v>
          </cell>
          <cell r="I1085">
            <v>-41908.21</v>
          </cell>
        </row>
        <row r="1086">
          <cell r="C1086" t="str">
            <v>2004</v>
          </cell>
          <cell r="D1086" t="str">
            <v>RR49436</v>
          </cell>
          <cell r="E1086">
            <v>118301</v>
          </cell>
          <cell r="F1086" t="str">
            <v>A07</v>
          </cell>
          <cell r="G1086" t="str">
            <v>AFS / Fannie Mae / MBS / Gross Unrealized Loss/&lt;12 months</v>
          </cell>
          <cell r="H1086" t="str">
            <v>N32</v>
          </cell>
          <cell r="I1086">
            <v>-41908.21</v>
          </cell>
        </row>
        <row r="1087">
          <cell r="C1087" t="str">
            <v>2004</v>
          </cell>
          <cell r="D1087" t="str">
            <v>RR49436</v>
          </cell>
          <cell r="E1087">
            <v>118301</v>
          </cell>
          <cell r="F1087" t="str">
            <v>A09</v>
          </cell>
          <cell r="G1087" t="str">
            <v>AFS / Single Class / AAA / MBS</v>
          </cell>
          <cell r="H1087" t="str">
            <v>L33</v>
          </cell>
          <cell r="I1087">
            <v>-41908.21</v>
          </cell>
        </row>
        <row r="1088">
          <cell r="C1088" t="str">
            <v>2004</v>
          </cell>
          <cell r="D1088" t="str">
            <v>RR49436</v>
          </cell>
          <cell r="E1088">
            <v>118301</v>
          </cell>
          <cell r="F1088" t="str">
            <v>A09</v>
          </cell>
          <cell r="G1088" t="str">
            <v>AFS / Single Class / AAA / MBS/&lt;12 months</v>
          </cell>
          <cell r="H1088" t="str">
            <v>N33</v>
          </cell>
          <cell r="I1088">
            <v>-41908.21</v>
          </cell>
        </row>
        <row r="1089">
          <cell r="C1089" t="str">
            <v>2004</v>
          </cell>
          <cell r="D1089" t="str">
            <v>RR49436</v>
          </cell>
          <cell r="E1089">
            <v>118301</v>
          </cell>
          <cell r="F1089" t="str">
            <v>A13 - AFS</v>
          </cell>
          <cell r="G1089" t="str">
            <v>Fair Value / Greater Than 10 Years / MBS</v>
          </cell>
          <cell r="H1089" t="str">
            <v>Q32</v>
          </cell>
          <cell r="I1089">
            <v>-41908.21</v>
          </cell>
        </row>
        <row r="1090">
          <cell r="C1090" t="str">
            <v>2004</v>
          </cell>
          <cell r="D1090" t="str">
            <v>RR49436</v>
          </cell>
          <cell r="E1090">
            <v>118301</v>
          </cell>
          <cell r="F1090" t="str">
            <v>A20</v>
          </cell>
          <cell r="G1090" t="str">
            <v>AFS / Fair Value / Total Mortgage Related Securities</v>
          </cell>
          <cell r="H1090" t="str">
            <v>L42</v>
          </cell>
          <cell r="I1090">
            <v>-41908.21</v>
          </cell>
        </row>
        <row r="1091">
          <cell r="C1091" t="str">
            <v>2004</v>
          </cell>
          <cell r="D1091" t="str">
            <v>RR49439</v>
          </cell>
          <cell r="E1091">
            <v>111530</v>
          </cell>
          <cell r="F1091" t="str">
            <v>A01</v>
          </cell>
          <cell r="G1091" t="str">
            <v>UPB/MBS/Sales</v>
          </cell>
          <cell r="H1091" t="str">
            <v>D12</v>
          </cell>
          <cell r="I1091">
            <v>623349.39</v>
          </cell>
        </row>
        <row r="1092">
          <cell r="C1092" t="str">
            <v>2004</v>
          </cell>
          <cell r="D1092" t="str">
            <v>RR49439</v>
          </cell>
          <cell r="E1092">
            <v>111530</v>
          </cell>
          <cell r="F1092" t="str">
            <v>A07</v>
          </cell>
          <cell r="G1092" t="str">
            <v>UPB/Fannie/MBS</v>
          </cell>
          <cell r="H1092" t="str">
            <v>G74</v>
          </cell>
          <cell r="I1092">
            <v>623349.39</v>
          </cell>
        </row>
        <row r="1093">
          <cell r="C1093" t="str">
            <v>2004</v>
          </cell>
          <cell r="D1093" t="str">
            <v>RR49439</v>
          </cell>
          <cell r="E1093">
            <v>111530</v>
          </cell>
          <cell r="F1093" t="str">
            <v>A09</v>
          </cell>
          <cell r="G1093" t="str">
            <v>Single Class/MBS/AAA/Current UPB/HFT</v>
          </cell>
          <cell r="H1093" t="str">
            <v>G120</v>
          </cell>
          <cell r="I1093">
            <v>623349.39</v>
          </cell>
        </row>
        <row r="1094">
          <cell r="C1094" t="str">
            <v>2004</v>
          </cell>
          <cell r="D1094" t="str">
            <v>RR49439</v>
          </cell>
          <cell r="E1094">
            <v>111530</v>
          </cell>
          <cell r="F1094" t="str">
            <v>A13 - HFT</v>
          </cell>
          <cell r="G1094" t="str">
            <v>UPB/Greater Than 10 Years/MBS/HFT</v>
          </cell>
          <cell r="H1094" t="str">
            <v>O32</v>
          </cell>
          <cell r="I1094">
            <v>623349.39</v>
          </cell>
        </row>
        <row r="1095">
          <cell r="C1095" t="str">
            <v>2004</v>
          </cell>
          <cell r="D1095" t="str">
            <v>RR49439</v>
          </cell>
          <cell r="E1095">
            <v>111530</v>
          </cell>
          <cell r="F1095" t="str">
            <v>A18</v>
          </cell>
          <cell r="G1095" t="str">
            <v>Amortized Cost/Greater Than 10 years/MBS</v>
          </cell>
          <cell r="H1095" t="str">
            <v>O31</v>
          </cell>
          <cell r="I1095">
            <v>623349.39</v>
          </cell>
        </row>
        <row r="1096">
          <cell r="C1096" t="str">
            <v>2004</v>
          </cell>
          <cell r="D1096" t="str">
            <v>RR49439</v>
          </cell>
          <cell r="E1096">
            <v>111530</v>
          </cell>
          <cell r="F1096" t="str">
            <v>A20</v>
          </cell>
          <cell r="G1096" t="str">
            <v>UPB/HFT/Total Mortgage Related Sec.</v>
          </cell>
          <cell r="H1096" t="str">
            <v>M33</v>
          </cell>
          <cell r="I1096">
            <v>623349.39</v>
          </cell>
        </row>
        <row r="1097">
          <cell r="C1097" t="str">
            <v>2004</v>
          </cell>
          <cell r="D1097" t="str">
            <v>RR49439</v>
          </cell>
          <cell r="E1097">
            <v>111530</v>
          </cell>
          <cell r="F1097" t="str">
            <v>A21</v>
          </cell>
          <cell r="G1097" t="str">
            <v>Fannie Mae/ Conventional/ Single Family</v>
          </cell>
          <cell r="H1097" t="str">
            <v>F31</v>
          </cell>
          <cell r="I1097">
            <v>623349.39</v>
          </cell>
        </row>
        <row r="1098">
          <cell r="C1098" t="str">
            <v>2004</v>
          </cell>
          <cell r="D1098" t="str">
            <v>RR49439</v>
          </cell>
          <cell r="E1098">
            <v>290528</v>
          </cell>
          <cell r="F1098" t="str">
            <v>11.09</v>
          </cell>
          <cell r="G1098" t="str">
            <v>Long-Term MBS Liability &amp; Secured Borrowing Ending UPB Balance/ Greater than 5 Years</v>
          </cell>
          <cell r="H1098" t="str">
            <v>I37</v>
          </cell>
          <cell r="I1098">
            <v>-623349.39</v>
          </cell>
        </row>
        <row r="1099">
          <cell r="C1099" t="str">
            <v>2004</v>
          </cell>
          <cell r="D1099" t="str">
            <v>RS49361</v>
          </cell>
          <cell r="E1099">
            <v>420450</v>
          </cell>
          <cell r="F1099" t="str">
            <v>11.07</v>
          </cell>
          <cell r="G1099" t="str">
            <v>Interest Expense/MBS</v>
          </cell>
          <cell r="H1099" t="str">
            <v>E32</v>
          </cell>
          <cell r="I1099">
            <v>33370.050000000003</v>
          </cell>
        </row>
        <row r="1100">
          <cell r="C1100" t="str">
            <v>2004</v>
          </cell>
          <cell r="D1100" t="str">
            <v>RS49364</v>
          </cell>
          <cell r="E1100">
            <v>121625</v>
          </cell>
          <cell r="F1100" t="str">
            <v>11.01</v>
          </cell>
          <cell r="G1100" t="str">
            <v>Operation / Accum Amort Fair Value BA / Loans HFI / MBS Swap</v>
          </cell>
          <cell r="H1100" t="str">
            <v>S40</v>
          </cell>
          <cell r="I1100">
            <v>4000000</v>
          </cell>
        </row>
        <row r="1101">
          <cell r="C1101" t="str">
            <v>2004</v>
          </cell>
          <cell r="D1101" t="str">
            <v>RS49367</v>
          </cell>
          <cell r="E1101">
            <v>118301</v>
          </cell>
          <cell r="F1101" t="str">
            <v>A01</v>
          </cell>
          <cell r="G1101" t="str">
            <v>Private Label/Other REMIC/MTM/Unrealized Gain/(Loss) for current period</v>
          </cell>
          <cell r="H1101" t="str">
            <v>R458</v>
          </cell>
          <cell r="I1101">
            <v>-11903474.119999999</v>
          </cell>
        </row>
        <row r="1102">
          <cell r="C1102" t="str">
            <v>2004</v>
          </cell>
          <cell r="D1102" t="str">
            <v>RS49367</v>
          </cell>
          <cell r="E1102">
            <v>118301</v>
          </cell>
          <cell r="F1102" t="str">
            <v>A07</v>
          </cell>
          <cell r="G1102" t="str">
            <v>Gross Unrealized Loss/AFS/Private/Other REMIC</v>
          </cell>
          <cell r="H1102" t="str">
            <v>L65</v>
          </cell>
          <cell r="I1102">
            <v>-11903474.119999999</v>
          </cell>
        </row>
        <row r="1103">
          <cell r="C1103" t="str">
            <v>2004</v>
          </cell>
          <cell r="D1103" t="str">
            <v>RS49367</v>
          </cell>
          <cell r="E1103">
            <v>118301</v>
          </cell>
          <cell r="F1103" t="str">
            <v>A07</v>
          </cell>
          <cell r="G1103" t="str">
            <v>Gross Unrealized Loss/AFS/Private/Other REMIC/&lt;12 months</v>
          </cell>
          <cell r="H1103" t="str">
            <v>N65</v>
          </cell>
          <cell r="I1103">
            <v>-11903474.119999999</v>
          </cell>
        </row>
        <row r="1104">
          <cell r="C1104" t="str">
            <v>2004</v>
          </cell>
          <cell r="D1104" t="str">
            <v>RS49367</v>
          </cell>
          <cell r="E1104">
            <v>118301</v>
          </cell>
          <cell r="F1104" t="str">
            <v>A09</v>
          </cell>
          <cell r="G1104" t="str">
            <v>Gross Unrealized Loss/AFS/REMIC/AAA</v>
          </cell>
          <cell r="H1104" t="str">
            <v>L58</v>
          </cell>
          <cell r="I1104">
            <v>-11903474.119999999</v>
          </cell>
        </row>
        <row r="1105">
          <cell r="C1105" t="str">
            <v>2004</v>
          </cell>
          <cell r="D1105" t="str">
            <v>RS49367</v>
          </cell>
          <cell r="E1105">
            <v>118301</v>
          </cell>
          <cell r="F1105" t="str">
            <v>A09</v>
          </cell>
          <cell r="G1105" t="str">
            <v>Gross Unrealized Loss/AFS/REMIC/AAA/&lt;12 months</v>
          </cell>
          <cell r="H1105" t="str">
            <v>N58</v>
          </cell>
          <cell r="I1105">
            <v>-11903474.119999999</v>
          </cell>
        </row>
        <row r="1106">
          <cell r="C1106" t="str">
            <v>2004</v>
          </cell>
          <cell r="D1106" t="str">
            <v>RS49367</v>
          </cell>
          <cell r="E1106">
            <v>118301</v>
          </cell>
          <cell r="F1106" t="str">
            <v>A13 - AFS</v>
          </cell>
          <cell r="G1106" t="str">
            <v>Remaining Maturity Term  &gt; 10yrs/Fair Value/Private/Other REMIC</v>
          </cell>
          <cell r="H1106" t="str">
            <v>Q51</v>
          </cell>
          <cell r="I1106">
            <v>-11903474.119999999</v>
          </cell>
        </row>
        <row r="1107">
          <cell r="C1107" t="str">
            <v>2004</v>
          </cell>
          <cell r="D1107" t="str">
            <v>RS49367</v>
          </cell>
          <cell r="E1107">
            <v>118301</v>
          </cell>
          <cell r="F1107" t="str">
            <v>A20</v>
          </cell>
          <cell r="G1107" t="str">
            <v>AFS/Fair Value/Total Mortgage Related Securities</v>
          </cell>
          <cell r="H1107" t="str">
            <v>L42</v>
          </cell>
          <cell r="I1107">
            <v>-11903474.119999999</v>
          </cell>
        </row>
        <row r="1108">
          <cell r="C1108" t="str">
            <v>2004</v>
          </cell>
          <cell r="D1108" t="str">
            <v>RS49375</v>
          </cell>
          <cell r="E1108">
            <v>211510</v>
          </cell>
          <cell r="F1108" t="str">
            <v>11.03</v>
          </cell>
          <cell r="G1108" t="str">
            <v>Fair Value Basis Adjustment/MBS Swap</v>
          </cell>
          <cell r="H1108" t="str">
            <v>M34</v>
          </cell>
          <cell r="I1108">
            <v>-5096.8</v>
          </cell>
        </row>
        <row r="1109">
          <cell r="C1109" t="str">
            <v>2004</v>
          </cell>
          <cell r="D1109" t="str">
            <v>RS49375</v>
          </cell>
          <cell r="E1109">
            <v>211530</v>
          </cell>
          <cell r="F1109" t="str">
            <v>11.03</v>
          </cell>
          <cell r="G1109" t="str">
            <v>Book Value Basis Adjustment/MBS Swap</v>
          </cell>
          <cell r="H1109" t="str">
            <v>M50</v>
          </cell>
          <cell r="I1109">
            <v>-2541839.56</v>
          </cell>
        </row>
        <row r="1110">
          <cell r="C1110" t="str">
            <v>2004</v>
          </cell>
          <cell r="D1110" t="str">
            <v>RS49375</v>
          </cell>
          <cell r="E1110">
            <v>223010</v>
          </cell>
          <cell r="F1110" t="str">
            <v>11.03</v>
          </cell>
          <cell r="G1110" t="str">
            <v>Acc. Amort. Book Value Basis Adjustment/MBS Swap</v>
          </cell>
          <cell r="H1110" t="str">
            <v>M54</v>
          </cell>
          <cell r="I1110">
            <v>6255.69</v>
          </cell>
        </row>
        <row r="1111">
          <cell r="C1111" t="str">
            <v>2004</v>
          </cell>
          <cell r="D1111" t="str">
            <v>RS49377</v>
          </cell>
          <cell r="E1111">
            <v>111510</v>
          </cell>
          <cell r="F1111" t="str">
            <v>A07</v>
          </cell>
          <cell r="G1111" t="str">
            <v>Current UPB / AFS / Fannie Mae / Mega</v>
          </cell>
          <cell r="H1111" t="str">
            <v>G33</v>
          </cell>
          <cell r="I1111">
            <v>82631638.090000004</v>
          </cell>
        </row>
        <row r="1112">
          <cell r="C1112" t="str">
            <v>2004</v>
          </cell>
          <cell r="D1112" t="str">
            <v>RS49377</v>
          </cell>
          <cell r="E1112">
            <v>111510</v>
          </cell>
          <cell r="F1112" t="str">
            <v>A09</v>
          </cell>
          <cell r="G1112" t="str">
            <v>Current UPB / AFS / Single Class / Mega / AAA</v>
          </cell>
          <cell r="H1112" t="str">
            <v>G44</v>
          </cell>
          <cell r="I1112">
            <v>82631638.090000004</v>
          </cell>
        </row>
        <row r="1113">
          <cell r="C1113" t="str">
            <v>2004</v>
          </cell>
          <cell r="D1113" t="str">
            <v>RS49377</v>
          </cell>
          <cell r="E1113">
            <v>111510</v>
          </cell>
          <cell r="F1113" t="str">
            <v>A13 - AFS</v>
          </cell>
          <cell r="G1113" t="str">
            <v>&gt; 10 years / UPB / Fannie Mae / Mega</v>
          </cell>
          <cell r="H1113" t="str">
            <v>O33</v>
          </cell>
          <cell r="I1113">
            <v>82631638.090000004</v>
          </cell>
        </row>
        <row r="1114">
          <cell r="C1114" t="str">
            <v>2004</v>
          </cell>
          <cell r="D1114" t="str">
            <v>RS49377</v>
          </cell>
          <cell r="E1114">
            <v>111510</v>
          </cell>
          <cell r="F1114" t="str">
            <v>A20</v>
          </cell>
          <cell r="G1114" t="str">
            <v>AFS / UPB / Total MRS</v>
          </cell>
          <cell r="H1114" t="str">
            <v>L33</v>
          </cell>
          <cell r="I1114">
            <v>82631638.090000004</v>
          </cell>
        </row>
        <row r="1115">
          <cell r="C1115" t="str">
            <v>2004</v>
          </cell>
          <cell r="D1115" t="str">
            <v>RS49377</v>
          </cell>
          <cell r="E1115">
            <v>111510</v>
          </cell>
          <cell r="F1115" t="str">
            <v>A21</v>
          </cell>
          <cell r="G1115" t="str">
            <v>Single Family / Conventional / Fannie Mae Mortgage Securities</v>
          </cell>
          <cell r="H1115" t="str">
            <v>F31</v>
          </cell>
          <cell r="I1115">
            <v>82631638.090000004</v>
          </cell>
        </row>
        <row r="1116">
          <cell r="C1116" t="str">
            <v>2004</v>
          </cell>
          <cell r="D1116" t="str">
            <v>RS49377</v>
          </cell>
          <cell r="E1116">
            <v>111305</v>
          </cell>
          <cell r="F1116" t="str">
            <v>A07</v>
          </cell>
          <cell r="G1116" t="str">
            <v>Current UPB / HFT / Fannie Mae / Mega</v>
          </cell>
          <cell r="H1116" t="str">
            <v>G75</v>
          </cell>
          <cell r="I1116">
            <v>-82631638.090000004</v>
          </cell>
        </row>
        <row r="1117">
          <cell r="C1117" t="str">
            <v>2004</v>
          </cell>
          <cell r="D1117" t="str">
            <v>RS49377</v>
          </cell>
          <cell r="E1117">
            <v>111305</v>
          </cell>
          <cell r="F1117" t="str">
            <v>A09</v>
          </cell>
          <cell r="G1117" t="str">
            <v>Current UPB / HFT / Single Class / Mega / AAA</v>
          </cell>
          <cell r="H1117" t="str">
            <v>G131</v>
          </cell>
          <cell r="I1117">
            <v>-82631638.090000004</v>
          </cell>
        </row>
        <row r="1118">
          <cell r="C1118" t="str">
            <v>2004</v>
          </cell>
          <cell r="D1118" t="str">
            <v>RS49377</v>
          </cell>
          <cell r="E1118">
            <v>111305</v>
          </cell>
          <cell r="F1118" t="str">
            <v>A13 - HFT</v>
          </cell>
          <cell r="G1118" t="str">
            <v>&gt; 10 years / UPB / Fannie Mae / Mega</v>
          </cell>
          <cell r="H1118" t="str">
            <v>O33</v>
          </cell>
          <cell r="I1118">
            <v>-82631638.090000004</v>
          </cell>
        </row>
        <row r="1119">
          <cell r="C1119" t="str">
            <v>2004</v>
          </cell>
          <cell r="D1119" t="str">
            <v>RS49377</v>
          </cell>
          <cell r="E1119">
            <v>111305</v>
          </cell>
          <cell r="F1119" t="str">
            <v>A20</v>
          </cell>
          <cell r="G1119" t="str">
            <v>HFT / UPB / Total MRS</v>
          </cell>
          <cell r="H1119" t="str">
            <v>M33</v>
          </cell>
          <cell r="I1119">
            <v>-82631638.090000004</v>
          </cell>
        </row>
        <row r="1120">
          <cell r="C1120" t="str">
            <v>2004</v>
          </cell>
          <cell r="D1120" t="str">
            <v>RS49377</v>
          </cell>
          <cell r="E1120">
            <v>111305</v>
          </cell>
          <cell r="F1120" t="str">
            <v>A21</v>
          </cell>
          <cell r="G1120" t="str">
            <v>Single Family / Conventional / Fannie Mae Mortgage Securities</v>
          </cell>
          <cell r="H1120" t="str">
            <v>F31</v>
          </cell>
          <cell r="I1120">
            <v>-82631638.090000004</v>
          </cell>
        </row>
        <row r="1121">
          <cell r="C1121" t="str">
            <v>2004</v>
          </cell>
          <cell r="D1121" t="str">
            <v>RS49377</v>
          </cell>
          <cell r="E1121">
            <v>112818</v>
          </cell>
          <cell r="F1121" t="str">
            <v>A07</v>
          </cell>
          <cell r="G1121" t="str">
            <v>Total Unam Balance / HFT / Fannie Mae / Mega</v>
          </cell>
          <cell r="H1121" t="str">
            <v>H75</v>
          </cell>
          <cell r="I1121">
            <v>-1240749.8999999999</v>
          </cell>
        </row>
        <row r="1122">
          <cell r="C1122" t="str">
            <v>2004</v>
          </cell>
          <cell r="D1122" t="str">
            <v>RS49377</v>
          </cell>
          <cell r="E1122">
            <v>112818</v>
          </cell>
          <cell r="F1122" t="str">
            <v>A09</v>
          </cell>
          <cell r="G1122" t="str">
            <v>Total Unam / HFT / Single Class / Mega / AAA</v>
          </cell>
          <cell r="H1122" t="str">
            <v>H131</v>
          </cell>
          <cell r="I1122">
            <v>-1240749.8999999999</v>
          </cell>
        </row>
        <row r="1123">
          <cell r="C1123" t="str">
            <v>2004</v>
          </cell>
          <cell r="D1123" t="str">
            <v>RS49377</v>
          </cell>
          <cell r="E1123">
            <v>112818</v>
          </cell>
          <cell r="F1123" t="str">
            <v>A13 - HFT</v>
          </cell>
          <cell r="G1123" t="str">
            <v>&gt; 10 years / Amortized Cost / Fannie Mae / Mega</v>
          </cell>
          <cell r="H1123" t="str">
            <v>P33</v>
          </cell>
          <cell r="I1123">
            <v>-1240749.8999999999</v>
          </cell>
        </row>
        <row r="1124">
          <cell r="C1124" t="str">
            <v>2004</v>
          </cell>
          <cell r="D1124" t="str">
            <v>RS49377</v>
          </cell>
          <cell r="E1124">
            <v>112818</v>
          </cell>
          <cell r="F1124" t="str">
            <v>A20</v>
          </cell>
          <cell r="G1124" t="str">
            <v>HFT / Fair Value / Total MRS</v>
          </cell>
          <cell r="H1124" t="str">
            <v>M42</v>
          </cell>
          <cell r="I1124">
            <v>-1240749.8999999999</v>
          </cell>
        </row>
        <row r="1125">
          <cell r="C1125" t="str">
            <v>2004</v>
          </cell>
          <cell r="D1125" t="str">
            <v>RS49377</v>
          </cell>
          <cell r="E1125">
            <v>111322</v>
          </cell>
          <cell r="F1125" t="str">
            <v>A07</v>
          </cell>
          <cell r="G1125" t="str">
            <v>Total Unam Balance / AFS / Fannie Mae / Mega</v>
          </cell>
          <cell r="H1125" t="str">
            <v>H33</v>
          </cell>
          <cell r="I1125">
            <v>1240749.8999999999</v>
          </cell>
        </row>
        <row r="1126">
          <cell r="C1126" t="str">
            <v>2004</v>
          </cell>
          <cell r="D1126" t="str">
            <v>RS49377</v>
          </cell>
          <cell r="E1126">
            <v>111322</v>
          </cell>
          <cell r="F1126" t="str">
            <v>A09</v>
          </cell>
          <cell r="G1126" t="str">
            <v>Total Unam / AFS / Single Class / Mega / AAA</v>
          </cell>
          <cell r="H1126" t="str">
            <v>H44</v>
          </cell>
          <cell r="I1126">
            <v>1240749.8999999999</v>
          </cell>
        </row>
        <row r="1127">
          <cell r="C1127" t="str">
            <v>2004</v>
          </cell>
          <cell r="D1127" t="str">
            <v>RS49377</v>
          </cell>
          <cell r="E1127">
            <v>111322</v>
          </cell>
          <cell r="F1127" t="str">
            <v>A13 - AFS</v>
          </cell>
          <cell r="G1127" t="str">
            <v>&gt; 10 years / Amortized Cost / Fannie Mae / Mega</v>
          </cell>
          <cell r="H1127" t="str">
            <v>P33</v>
          </cell>
          <cell r="I1127">
            <v>1240749.8999999999</v>
          </cell>
        </row>
        <row r="1128">
          <cell r="C1128" t="str">
            <v>2004</v>
          </cell>
          <cell r="D1128" t="str">
            <v>RS49377</v>
          </cell>
          <cell r="E1128">
            <v>111322</v>
          </cell>
          <cell r="F1128" t="str">
            <v>A20</v>
          </cell>
          <cell r="G1128" t="str">
            <v>AFS / Fair Value / Total MRS</v>
          </cell>
          <cell r="H1128" t="str">
            <v>L42</v>
          </cell>
          <cell r="I1128">
            <v>1240749.8999999999</v>
          </cell>
        </row>
        <row r="1129">
          <cell r="C1129" t="str">
            <v>2004</v>
          </cell>
          <cell r="D1129" t="str">
            <v>RS49384</v>
          </cell>
          <cell r="E1129">
            <v>138381</v>
          </cell>
          <cell r="F1129" t="str">
            <v>A01</v>
          </cell>
          <cell r="G1129" t="str">
            <v>Accr Impair Basis Adj./MBS/Fannie Mae/Catch-Up</v>
          </cell>
          <cell r="H1129" t="str">
            <v>D50</v>
          </cell>
          <cell r="I1129">
            <v>-4201768.97</v>
          </cell>
        </row>
        <row r="1130">
          <cell r="C1130" t="str">
            <v>2004</v>
          </cell>
          <cell r="D1130" t="str">
            <v>RS49384</v>
          </cell>
          <cell r="E1130">
            <v>138381</v>
          </cell>
          <cell r="F1130" t="str">
            <v>A07</v>
          </cell>
          <cell r="G1130" t="str">
            <v>Remaining Accr. Impairments/Fannie Mae/MBS</v>
          </cell>
          <cell r="H1130" t="str">
            <v>I32</v>
          </cell>
          <cell r="I1130">
            <v>-4201768.97</v>
          </cell>
        </row>
        <row r="1131">
          <cell r="C1131" t="str">
            <v>2004</v>
          </cell>
          <cell r="D1131" t="str">
            <v>RS49384</v>
          </cell>
          <cell r="E1131">
            <v>138381</v>
          </cell>
          <cell r="F1131" t="str">
            <v>A09</v>
          </cell>
          <cell r="G1131" t="str">
            <v>Remaining Accr. Impairments/AFS Single Family/MBS/AAA</v>
          </cell>
          <cell r="H1131" t="str">
            <v>I33</v>
          </cell>
          <cell r="I1131">
            <v>-4201768.97</v>
          </cell>
        </row>
        <row r="1132">
          <cell r="C1132" t="str">
            <v>2004</v>
          </cell>
          <cell r="D1132" t="str">
            <v>RS49384</v>
          </cell>
          <cell r="E1132">
            <v>138381</v>
          </cell>
          <cell r="F1132" t="str">
            <v>A13 - AFS</v>
          </cell>
          <cell r="G1132" t="str">
            <v>Greater than 10 years/Amortized Cost/MBS</v>
          </cell>
          <cell r="H1132" t="str">
            <v>P32</v>
          </cell>
          <cell r="I1132">
            <v>-4201768.97</v>
          </cell>
        </row>
        <row r="1133">
          <cell r="C1133" t="str">
            <v>2004</v>
          </cell>
          <cell r="D1133" t="str">
            <v>RS49384</v>
          </cell>
          <cell r="E1133">
            <v>138381</v>
          </cell>
          <cell r="F1133" t="str">
            <v>A18</v>
          </cell>
          <cell r="G1133" t="str">
            <v>Greater than 10 years/MBS/Amortized Cost</v>
          </cell>
          <cell r="H1133" t="str">
            <v>O31</v>
          </cell>
          <cell r="I1133">
            <v>-4201768.97</v>
          </cell>
        </row>
        <row r="1134">
          <cell r="C1134" t="str">
            <v>2004</v>
          </cell>
          <cell r="D1134" t="str">
            <v>RS49384</v>
          </cell>
          <cell r="E1134">
            <v>138381</v>
          </cell>
          <cell r="F1134" t="str">
            <v>A20</v>
          </cell>
          <cell r="G1134" t="str">
            <v>AFS/Fair Value/Total Mortgage Related Sec.</v>
          </cell>
          <cell r="H1134" t="str">
            <v>L42</v>
          </cell>
          <cell r="I1134">
            <v>-4201768.97</v>
          </cell>
        </row>
        <row r="1135">
          <cell r="C1135" t="str">
            <v>2004</v>
          </cell>
          <cell r="D1135" t="str">
            <v>RS49386</v>
          </cell>
          <cell r="E1135">
            <v>121610</v>
          </cell>
          <cell r="F1135" t="str">
            <v>11.01</v>
          </cell>
          <cell r="G1135" t="str">
            <v>Loans HFI / MBS / FV CBA</v>
          </cell>
          <cell r="H1135" t="str">
            <v>S34</v>
          </cell>
          <cell r="I1135">
            <v>-3604617.56</v>
          </cell>
        </row>
        <row r="1136">
          <cell r="C1136" t="str">
            <v>2004</v>
          </cell>
          <cell r="D1136" t="str">
            <v>RS49386</v>
          </cell>
          <cell r="E1136">
            <v>121610</v>
          </cell>
          <cell r="F1136" t="str">
            <v>11.06 - HFI</v>
          </cell>
          <cell r="G1136" t="str">
            <v>MultiFamily / Conventional / Fixed Long</v>
          </cell>
          <cell r="H1136" t="str">
            <v>P34</v>
          </cell>
          <cell r="I1136">
            <v>-681007.7</v>
          </cell>
        </row>
        <row r="1137">
          <cell r="C1137" t="str">
            <v>2004</v>
          </cell>
          <cell r="D1137" t="str">
            <v>RS49386</v>
          </cell>
          <cell r="E1137">
            <v>121610</v>
          </cell>
          <cell r="F1137" t="str">
            <v>11.06 - HFI</v>
          </cell>
          <cell r="G1137" t="str">
            <v>MultiFamily / Conventional / Fixed Interm</v>
          </cell>
          <cell r="H1137" t="str">
            <v>Q34</v>
          </cell>
          <cell r="I1137">
            <v>-2923609.86</v>
          </cell>
        </row>
        <row r="1138">
          <cell r="C1138" t="str">
            <v>2004</v>
          </cell>
          <cell r="D1138" t="str">
            <v>RS49386</v>
          </cell>
          <cell r="E1138">
            <v>121615</v>
          </cell>
          <cell r="F1138" t="str">
            <v>11.01</v>
          </cell>
          <cell r="G1138" t="str">
            <v>Loans HFI / MBS / Accum Amort FV CBA</v>
          </cell>
          <cell r="H1138" t="str">
            <v>S40</v>
          </cell>
          <cell r="I1138">
            <v>100128.28</v>
          </cell>
        </row>
        <row r="1139">
          <cell r="C1139" t="str">
            <v>2004</v>
          </cell>
          <cell r="D1139" t="str">
            <v>RS49386</v>
          </cell>
          <cell r="E1139">
            <v>121615</v>
          </cell>
          <cell r="F1139" t="str">
            <v>11.06 - HFI</v>
          </cell>
          <cell r="G1139" t="str">
            <v>MultiFamily / Conventional / Fixed Long</v>
          </cell>
          <cell r="H1139" t="str">
            <v>P34</v>
          </cell>
          <cell r="I1139">
            <v>18916.88</v>
          </cell>
        </row>
        <row r="1140">
          <cell r="C1140" t="str">
            <v>2004</v>
          </cell>
          <cell r="D1140" t="str">
            <v>RS49386</v>
          </cell>
          <cell r="E1140">
            <v>121615</v>
          </cell>
          <cell r="F1140" t="str">
            <v>11.06 - HFI</v>
          </cell>
          <cell r="G1140" t="str">
            <v>MultiFamily / Conventional / Fixed Interm</v>
          </cell>
          <cell r="H1140" t="str">
            <v>Q34</v>
          </cell>
          <cell r="I1140">
            <v>81211.399999999994</v>
          </cell>
        </row>
        <row r="1141">
          <cell r="C1141" t="str">
            <v>2004</v>
          </cell>
          <cell r="D1141" t="str">
            <v>RS49386</v>
          </cell>
          <cell r="E1141">
            <v>211540</v>
          </cell>
          <cell r="F1141" t="str">
            <v>11.03</v>
          </cell>
          <cell r="G1141" t="str">
            <v>MBS Swap / FV CBA</v>
          </cell>
          <cell r="H1141" t="str">
            <v>M34</v>
          </cell>
          <cell r="I1141">
            <v>1859879.51</v>
          </cell>
        </row>
        <row r="1142">
          <cell r="C1142" t="str">
            <v>2004</v>
          </cell>
          <cell r="D1142" t="str">
            <v>RS49386</v>
          </cell>
          <cell r="E1142">
            <v>223008</v>
          </cell>
          <cell r="F1142" t="str">
            <v>11.03</v>
          </cell>
          <cell r="G1142" t="str">
            <v>MBS Swap / Accum Amort FV CBA</v>
          </cell>
          <cell r="H1142" t="str">
            <v>M39</v>
          </cell>
          <cell r="I1142">
            <v>-51663.32</v>
          </cell>
        </row>
        <row r="1143">
          <cell r="C1143" t="str">
            <v>2004</v>
          </cell>
          <cell r="D1143" t="str">
            <v>RS49386</v>
          </cell>
          <cell r="E1143">
            <v>223008</v>
          </cell>
          <cell r="F1143" t="str">
            <v>11.07</v>
          </cell>
          <cell r="G1143" t="str">
            <v>Amortization Income Expense / MBS</v>
          </cell>
          <cell r="H1143" t="str">
            <v>F32</v>
          </cell>
          <cell r="I1143">
            <v>-51663.32</v>
          </cell>
        </row>
        <row r="1144">
          <cell r="C1144" t="str">
            <v>2004</v>
          </cell>
          <cell r="D1144" t="str">
            <v>RS49386</v>
          </cell>
          <cell r="E1144">
            <v>420381</v>
          </cell>
          <cell r="F1144" t="str">
            <v>A11</v>
          </cell>
          <cell r="G1144" t="str">
            <v>Unam CBA / Deferred Gain Loss on Secured Borrowing / PPS</v>
          </cell>
          <cell r="H1144" t="str">
            <v>O88</v>
          </cell>
          <cell r="I1144">
            <v>746710.16</v>
          </cell>
        </row>
        <row r="1145">
          <cell r="C1145" t="str">
            <v>2004</v>
          </cell>
          <cell r="D1145" t="str">
            <v>RS49386</v>
          </cell>
          <cell r="E1145">
            <v>420430</v>
          </cell>
          <cell r="F1145" t="str">
            <v>11.06 - HFI</v>
          </cell>
          <cell r="G1145" t="str">
            <v>MultiFamily / Conventional / Fixed Long</v>
          </cell>
          <cell r="H1145" t="str">
            <v>P34</v>
          </cell>
          <cell r="I1145">
            <v>-662090.81999999995</v>
          </cell>
        </row>
        <row r="1146">
          <cell r="C1146" t="str">
            <v>2004</v>
          </cell>
          <cell r="D1146" t="str">
            <v>RS49386</v>
          </cell>
          <cell r="E1146">
            <v>420430</v>
          </cell>
          <cell r="F1146" t="str">
            <v>11.06 - HFI</v>
          </cell>
          <cell r="G1146" t="str">
            <v>MultiFamily / Conventional / Fixed Interm</v>
          </cell>
          <cell r="H1146" t="str">
            <v>Q34</v>
          </cell>
          <cell r="I1146">
            <v>-2842398.46</v>
          </cell>
        </row>
        <row r="1147">
          <cell r="C1147" t="str">
            <v>2004</v>
          </cell>
          <cell r="D1147" t="str">
            <v>RS49386</v>
          </cell>
          <cell r="E1147">
            <v>529155</v>
          </cell>
          <cell r="F1147" t="str">
            <v>11.07</v>
          </cell>
          <cell r="G1147" t="str">
            <v>Amortization Income Expense / MBS</v>
          </cell>
          <cell r="H1147" t="str">
            <v>F32</v>
          </cell>
          <cell r="I1147">
            <v>7602470.0599999996</v>
          </cell>
        </row>
        <row r="1148">
          <cell r="C1148" t="str">
            <v>2004</v>
          </cell>
          <cell r="D1148" t="str">
            <v>RS49387</v>
          </cell>
          <cell r="E1148">
            <v>121610</v>
          </cell>
          <cell r="F1148" t="str">
            <v>11.01</v>
          </cell>
          <cell r="G1148" t="str">
            <v>Fair value Basis Adj./Loans HFI/MBS Swap</v>
          </cell>
          <cell r="H1148" t="str">
            <v>S34</v>
          </cell>
          <cell r="I1148">
            <v>-6772268.7183929998</v>
          </cell>
        </row>
        <row r="1149">
          <cell r="C1149" t="str">
            <v>2004</v>
          </cell>
          <cell r="D1149" t="str">
            <v>RS49387</v>
          </cell>
          <cell r="E1149">
            <v>121615</v>
          </cell>
          <cell r="F1149" t="str">
            <v>11.01</v>
          </cell>
          <cell r="G1149" t="str">
            <v>Accum Fair value Basis Adj./Loans HFI/MBS Swap</v>
          </cell>
          <cell r="H1149" t="str">
            <v>S40</v>
          </cell>
          <cell r="I1149">
            <v>1336490.186454003</v>
          </cell>
        </row>
        <row r="1150">
          <cell r="C1150" t="str">
            <v>2004</v>
          </cell>
          <cell r="D1150" t="str">
            <v>RS49387</v>
          </cell>
          <cell r="E1150">
            <v>121610</v>
          </cell>
          <cell r="F1150" t="str">
            <v>11.06</v>
          </cell>
          <cell r="G1150" t="str">
            <v>Orginal Cost Basis Adjustments - Fixed Income Interm</v>
          </cell>
          <cell r="H1150" t="str">
            <v>Q34</v>
          </cell>
          <cell r="I1150">
            <v>-6411518.4535800004</v>
          </cell>
        </row>
        <row r="1151">
          <cell r="C1151" t="str">
            <v>2004</v>
          </cell>
          <cell r="D1151" t="str">
            <v>RS49387</v>
          </cell>
          <cell r="E1151">
            <v>121610</v>
          </cell>
          <cell r="F1151" t="str">
            <v>11.06</v>
          </cell>
          <cell r="G1151" t="str">
            <v xml:space="preserve">Orginal Cost Basis Adjustments - Fixed Income Long </v>
          </cell>
          <cell r="H1151" t="str">
            <v>P34</v>
          </cell>
          <cell r="I1151">
            <v>-360750.2648130001</v>
          </cell>
        </row>
        <row r="1152">
          <cell r="C1152" t="str">
            <v>2004</v>
          </cell>
          <cell r="D1152" t="str">
            <v>RS49387</v>
          </cell>
          <cell r="E1152">
            <v>121615</v>
          </cell>
          <cell r="F1152" t="str">
            <v>11.06</v>
          </cell>
          <cell r="G1152" t="str">
            <v>Accumulated Amortization of Cost Basis Adjustment - Fixed Income Interm</v>
          </cell>
          <cell r="H1152" t="str">
            <v>Q35</v>
          </cell>
          <cell r="I1152">
            <v>1314402.43</v>
          </cell>
        </row>
        <row r="1153">
          <cell r="C1153" t="str">
            <v>2004</v>
          </cell>
          <cell r="D1153" t="str">
            <v>RS49387</v>
          </cell>
          <cell r="E1153">
            <v>121615</v>
          </cell>
          <cell r="F1153" t="str">
            <v>11.06</v>
          </cell>
          <cell r="G1153" t="str">
            <v xml:space="preserve">Accumulated Amortization of Cost Basis Adjustment- Fixed Income Long </v>
          </cell>
          <cell r="H1153" t="str">
            <v>P35</v>
          </cell>
          <cell r="I1153">
            <v>22087.78</v>
          </cell>
        </row>
        <row r="1154">
          <cell r="C1154" t="str">
            <v>2004</v>
          </cell>
          <cell r="D1154" t="str">
            <v>RS49391</v>
          </cell>
          <cell r="E1154">
            <v>121302</v>
          </cell>
          <cell r="F1154" t="str">
            <v>A01</v>
          </cell>
          <cell r="G1154" t="str">
            <v>Original P/D/Fannie Mae/MBS/Catch-Up</v>
          </cell>
          <cell r="H1154" t="str">
            <v>D82</v>
          </cell>
          <cell r="I1154">
            <v>-7518932</v>
          </cell>
        </row>
        <row r="1155">
          <cell r="C1155" t="str">
            <v>2004</v>
          </cell>
          <cell r="D1155" t="str">
            <v>RS49391</v>
          </cell>
          <cell r="E1155">
            <v>121302</v>
          </cell>
          <cell r="F1155" t="str">
            <v>A07</v>
          </cell>
          <cell r="G1155" t="str">
            <v>Total Unamortized Balance/Fannie Mae/MBS/AFS</v>
          </cell>
          <cell r="H1155" t="str">
            <v>H32</v>
          </cell>
          <cell r="I1155">
            <v>-7518932</v>
          </cell>
        </row>
        <row r="1156">
          <cell r="C1156" t="str">
            <v>2004</v>
          </cell>
          <cell r="D1156" t="str">
            <v>RS49391</v>
          </cell>
          <cell r="E1156">
            <v>121302</v>
          </cell>
          <cell r="F1156" t="str">
            <v>A09</v>
          </cell>
          <cell r="G1156" t="str">
            <v>Total Unamortized Balance/MBS/AAA/Single Class/AFS</v>
          </cell>
          <cell r="H1156" t="str">
            <v>H33</v>
          </cell>
          <cell r="I1156">
            <v>-7518932</v>
          </cell>
        </row>
        <row r="1157">
          <cell r="C1157" t="str">
            <v>2004</v>
          </cell>
          <cell r="D1157" t="str">
            <v>RS49391</v>
          </cell>
          <cell r="E1157">
            <v>121302</v>
          </cell>
          <cell r="F1157" t="str">
            <v>A13 - AFS</v>
          </cell>
          <cell r="G1157" t="str">
            <v>Greater Than 10 Years/Amortized Cost/Fannie Mae/MBS</v>
          </cell>
          <cell r="H1157" t="str">
            <v>P32</v>
          </cell>
          <cell r="I1157">
            <v>-7518932</v>
          </cell>
        </row>
        <row r="1158">
          <cell r="C1158" t="str">
            <v>2004</v>
          </cell>
          <cell r="D1158" t="str">
            <v>RS49391</v>
          </cell>
          <cell r="E1158">
            <v>121302</v>
          </cell>
          <cell r="F1158" t="str">
            <v>A18</v>
          </cell>
          <cell r="G1158" t="str">
            <v>Greater Than 10 Years/Amortized Cost/MBS</v>
          </cell>
          <cell r="H1158" t="str">
            <v>O31</v>
          </cell>
          <cell r="I1158">
            <v>-7518932</v>
          </cell>
        </row>
        <row r="1159">
          <cell r="C1159" t="str">
            <v>2004</v>
          </cell>
          <cell r="D1159" t="str">
            <v>RS49391</v>
          </cell>
          <cell r="E1159">
            <v>121302</v>
          </cell>
          <cell r="F1159" t="str">
            <v>A20</v>
          </cell>
          <cell r="G1159" t="str">
            <v>AFS/Fair Value/Total Mortgage Related Sec</v>
          </cell>
          <cell r="H1159" t="str">
            <v>L42</v>
          </cell>
          <cell r="I1159">
            <v>-7518932</v>
          </cell>
        </row>
        <row r="1160">
          <cell r="C1160" t="str">
            <v>2004</v>
          </cell>
          <cell r="D1160" t="str">
            <v>RS49391</v>
          </cell>
          <cell r="E1160">
            <v>121502</v>
          </cell>
          <cell r="F1160" t="str">
            <v>A01</v>
          </cell>
          <cell r="G1160" t="str">
            <v>Original P/D/Fannie Mae/MBS/Catch-Up</v>
          </cell>
          <cell r="H1160" t="str">
            <v>D82</v>
          </cell>
          <cell r="I1160">
            <v>-301314</v>
          </cell>
        </row>
        <row r="1161">
          <cell r="C1161" t="str">
            <v>2004</v>
          </cell>
          <cell r="D1161" t="str">
            <v>RS49391</v>
          </cell>
          <cell r="E1161">
            <v>121502</v>
          </cell>
          <cell r="F1161" t="str">
            <v>A07</v>
          </cell>
          <cell r="G1161" t="str">
            <v>Total Unamortized Balance/Fannie Mae/MBS/HFT</v>
          </cell>
          <cell r="H1161" t="str">
            <v>H74</v>
          </cell>
          <cell r="I1161">
            <v>-301314</v>
          </cell>
        </row>
        <row r="1162">
          <cell r="C1162" t="str">
            <v>2004</v>
          </cell>
          <cell r="D1162" t="str">
            <v>RS49391</v>
          </cell>
          <cell r="E1162">
            <v>121502</v>
          </cell>
          <cell r="F1162" t="str">
            <v>A09</v>
          </cell>
          <cell r="G1162" t="str">
            <v>Total Unamortized Balance/MBS/AAA/Single Class/HFT</v>
          </cell>
          <cell r="H1162" t="str">
            <v>H120</v>
          </cell>
          <cell r="I1162">
            <v>-301314</v>
          </cell>
        </row>
        <row r="1163">
          <cell r="C1163" t="str">
            <v>2004</v>
          </cell>
          <cell r="D1163" t="str">
            <v>RS49391</v>
          </cell>
          <cell r="E1163">
            <v>121502</v>
          </cell>
          <cell r="F1163" t="str">
            <v>A13 - HFT</v>
          </cell>
          <cell r="G1163" t="str">
            <v>Greater Than 10 Years/Amortized Cost/Fannie Mae/MBS</v>
          </cell>
          <cell r="H1163" t="str">
            <v>P32</v>
          </cell>
          <cell r="I1163">
            <v>-301314</v>
          </cell>
        </row>
        <row r="1164">
          <cell r="C1164" t="str">
            <v>2004</v>
          </cell>
          <cell r="D1164" t="str">
            <v>RS49391</v>
          </cell>
          <cell r="E1164">
            <v>121502</v>
          </cell>
          <cell r="F1164" t="str">
            <v>A18</v>
          </cell>
          <cell r="G1164" t="str">
            <v>Greater Than 10 Years/Amortized Cost/MBS</v>
          </cell>
          <cell r="H1164" t="str">
            <v>O31</v>
          </cell>
          <cell r="I1164">
            <v>-301314</v>
          </cell>
        </row>
        <row r="1165">
          <cell r="C1165" t="str">
            <v>2004</v>
          </cell>
          <cell r="D1165" t="str">
            <v>RS49391</v>
          </cell>
          <cell r="E1165">
            <v>121502</v>
          </cell>
          <cell r="F1165" t="str">
            <v>A20</v>
          </cell>
          <cell r="G1165" t="str">
            <v>HFT/Fair Value/Total Mortgage Related Sec</v>
          </cell>
          <cell r="H1165" t="str">
            <v>M42</v>
          </cell>
          <cell r="I1165">
            <v>-301314</v>
          </cell>
        </row>
        <row r="1166">
          <cell r="C1166" t="str">
            <v>2004</v>
          </cell>
          <cell r="D1166" t="str">
            <v>RS49397</v>
          </cell>
          <cell r="E1166">
            <v>138331</v>
          </cell>
          <cell r="F1166" t="str">
            <v>A01</v>
          </cell>
          <cell r="G1166" t="str">
            <v>Commitments CBA Non-OCI / Catch-Up / Fannie Mae / MBS</v>
          </cell>
          <cell r="H1166" t="str">
            <v>D224</v>
          </cell>
          <cell r="I1166">
            <v>139544.79999999999</v>
          </cell>
        </row>
        <row r="1167">
          <cell r="C1167" t="str">
            <v>2004</v>
          </cell>
          <cell r="D1167" t="str">
            <v>RS49397</v>
          </cell>
          <cell r="E1167">
            <v>138331</v>
          </cell>
          <cell r="F1167" t="str">
            <v>A01</v>
          </cell>
          <cell r="G1167" t="str">
            <v>Commitments CBA Non-OCI / Catch-Up / Fannie Mae / Mega</v>
          </cell>
          <cell r="H1167" t="str">
            <v>E224</v>
          </cell>
          <cell r="I1167">
            <v>-11335.28</v>
          </cell>
        </row>
        <row r="1168">
          <cell r="C1168" t="str">
            <v>2004</v>
          </cell>
          <cell r="D1168" t="str">
            <v>RS49397</v>
          </cell>
          <cell r="E1168">
            <v>138331</v>
          </cell>
          <cell r="F1168" t="str">
            <v>A07</v>
          </cell>
          <cell r="G1168" t="str">
            <v>Fannie Mae / AFS / Total Unam Balance / MBS</v>
          </cell>
          <cell r="H1168" t="str">
            <v>H32</v>
          </cell>
          <cell r="I1168">
            <v>139544.79999999999</v>
          </cell>
        </row>
        <row r="1169">
          <cell r="C1169" t="str">
            <v>2004</v>
          </cell>
          <cell r="D1169" t="str">
            <v>RS49397</v>
          </cell>
          <cell r="E1169">
            <v>138331</v>
          </cell>
          <cell r="F1169" t="str">
            <v>A07</v>
          </cell>
          <cell r="G1169" t="str">
            <v>Fannie Mae / AFS / Total Unam Balance / Mega</v>
          </cell>
          <cell r="H1169" t="str">
            <v>H33</v>
          </cell>
          <cell r="I1169">
            <v>-11335.28</v>
          </cell>
        </row>
        <row r="1170">
          <cell r="C1170" t="str">
            <v>2004</v>
          </cell>
          <cell r="D1170" t="str">
            <v>RS49397</v>
          </cell>
          <cell r="E1170">
            <v>138331</v>
          </cell>
          <cell r="F1170" t="str">
            <v>A09</v>
          </cell>
          <cell r="G1170" t="str">
            <v>Total Unam Balance / Single Class / MBS / AFS / AAA</v>
          </cell>
          <cell r="H1170" t="str">
            <v>H33</v>
          </cell>
          <cell r="I1170">
            <v>139544.79999999999</v>
          </cell>
        </row>
        <row r="1171">
          <cell r="C1171" t="str">
            <v>2004</v>
          </cell>
          <cell r="D1171" t="str">
            <v>RS49397</v>
          </cell>
          <cell r="E1171">
            <v>138331</v>
          </cell>
          <cell r="F1171" t="str">
            <v>A09</v>
          </cell>
          <cell r="G1171" t="str">
            <v>Total Unam Balance / Single Class / Mega / AFS / AAA</v>
          </cell>
          <cell r="H1171" t="str">
            <v>H44</v>
          </cell>
          <cell r="I1171">
            <v>-11335.28</v>
          </cell>
        </row>
        <row r="1172">
          <cell r="C1172" t="str">
            <v>2004</v>
          </cell>
          <cell r="D1172" t="str">
            <v>RS49397</v>
          </cell>
          <cell r="E1172">
            <v>138331</v>
          </cell>
          <cell r="F1172" t="str">
            <v>A13 - AFS</v>
          </cell>
          <cell r="G1172" t="str">
            <v>Fannnie Mae / Amortized Cost / Greater Than 10 Years/ MBS</v>
          </cell>
          <cell r="H1172" t="str">
            <v>P32</v>
          </cell>
          <cell r="I1172">
            <v>139544.79999999999</v>
          </cell>
        </row>
        <row r="1173">
          <cell r="C1173" t="str">
            <v>2004</v>
          </cell>
          <cell r="D1173" t="str">
            <v>RS49397</v>
          </cell>
          <cell r="E1173">
            <v>138331</v>
          </cell>
          <cell r="F1173" t="str">
            <v>A13 - AFS</v>
          </cell>
          <cell r="G1173" t="str">
            <v>Fannnie Mae / Amortized Cost / Greater Than 10 Years/ Mega</v>
          </cell>
          <cell r="H1173" t="str">
            <v>P33</v>
          </cell>
          <cell r="I1173">
            <v>-11335.28</v>
          </cell>
        </row>
        <row r="1174">
          <cell r="C1174" t="str">
            <v>2004</v>
          </cell>
          <cell r="D1174" t="str">
            <v>RS49397</v>
          </cell>
          <cell r="E1174">
            <v>138331</v>
          </cell>
          <cell r="F1174" t="str">
            <v>A18</v>
          </cell>
          <cell r="G1174" t="str">
            <v>Amortized Cost / Greater Than 10 Years / MBS</v>
          </cell>
          <cell r="H1174" t="str">
            <v>O31</v>
          </cell>
          <cell r="I1174">
            <v>139544.79999999999</v>
          </cell>
        </row>
        <row r="1175">
          <cell r="C1175" t="str">
            <v>2004</v>
          </cell>
          <cell r="D1175" t="str">
            <v>RS49397</v>
          </cell>
          <cell r="E1175">
            <v>138331</v>
          </cell>
          <cell r="F1175" t="str">
            <v>A18</v>
          </cell>
          <cell r="G1175" t="str">
            <v>Amortized Cost / Greater Than 10 Years / Mega</v>
          </cell>
          <cell r="H1175" t="str">
            <v>O32</v>
          </cell>
          <cell r="I1175">
            <v>-11335.28</v>
          </cell>
        </row>
        <row r="1176">
          <cell r="C1176" t="str">
            <v>2004</v>
          </cell>
          <cell r="D1176" t="str">
            <v>RS49397</v>
          </cell>
          <cell r="E1176">
            <v>138331</v>
          </cell>
          <cell r="F1176" t="str">
            <v>A20</v>
          </cell>
          <cell r="G1176" t="str">
            <v>AFS / Fair Value / Total Mortgage Related Securities</v>
          </cell>
          <cell r="H1176" t="str">
            <v>L42</v>
          </cell>
          <cell r="I1176">
            <v>128209.52</v>
          </cell>
        </row>
        <row r="1177">
          <cell r="C1177" t="str">
            <v>2004</v>
          </cell>
          <cell r="D1177" t="str">
            <v>RS49397</v>
          </cell>
          <cell r="E1177">
            <v>138361</v>
          </cell>
          <cell r="F1177" t="str">
            <v>A01</v>
          </cell>
          <cell r="G1177" t="str">
            <v>Restatement CBA / Fannie Mae / Catch-Up / MBS</v>
          </cell>
          <cell r="H1177" t="str">
            <v>D365</v>
          </cell>
          <cell r="I1177">
            <v>104880.61</v>
          </cell>
        </row>
        <row r="1178">
          <cell r="C1178" t="str">
            <v>2004</v>
          </cell>
          <cell r="D1178" t="str">
            <v>RS49397</v>
          </cell>
          <cell r="E1178">
            <v>138361</v>
          </cell>
          <cell r="F1178" t="str">
            <v>A01</v>
          </cell>
          <cell r="G1178" t="str">
            <v>Restatement CBA / Fannie Mae / Catch-Up / Mega</v>
          </cell>
          <cell r="H1178" t="str">
            <v>E365</v>
          </cell>
          <cell r="I1178">
            <v>4038.91</v>
          </cell>
        </row>
        <row r="1179">
          <cell r="C1179" t="str">
            <v>2004</v>
          </cell>
          <cell r="D1179" t="str">
            <v>RS49397</v>
          </cell>
          <cell r="E1179">
            <v>138361</v>
          </cell>
          <cell r="F1179" t="str">
            <v>A07</v>
          </cell>
          <cell r="G1179" t="str">
            <v>Fannie Mae / AFS / Total Unam Balance / MBS</v>
          </cell>
          <cell r="H1179" t="str">
            <v>H32</v>
          </cell>
          <cell r="I1179">
            <v>104880.61</v>
          </cell>
        </row>
        <row r="1180">
          <cell r="C1180" t="str">
            <v>2004</v>
          </cell>
          <cell r="D1180" t="str">
            <v>RS49397</v>
          </cell>
          <cell r="E1180">
            <v>138361</v>
          </cell>
          <cell r="F1180" t="str">
            <v>A07</v>
          </cell>
          <cell r="G1180" t="str">
            <v>Fannie Mae / AFS / Total Unam Balance / Mega</v>
          </cell>
          <cell r="H1180" t="str">
            <v>H33</v>
          </cell>
          <cell r="I1180">
            <v>4038.91</v>
          </cell>
        </row>
        <row r="1181">
          <cell r="C1181" t="str">
            <v>2004</v>
          </cell>
          <cell r="D1181" t="str">
            <v>RS49397</v>
          </cell>
          <cell r="E1181">
            <v>138361</v>
          </cell>
          <cell r="F1181" t="str">
            <v>A09</v>
          </cell>
          <cell r="G1181" t="str">
            <v>Total Unam Balance / Single Class / MBS / AFS / AAA</v>
          </cell>
          <cell r="H1181" t="str">
            <v>H33</v>
          </cell>
          <cell r="I1181">
            <v>104880.61</v>
          </cell>
        </row>
        <row r="1182">
          <cell r="C1182" t="str">
            <v>2004</v>
          </cell>
          <cell r="D1182" t="str">
            <v>RS49397</v>
          </cell>
          <cell r="E1182">
            <v>138361</v>
          </cell>
          <cell r="F1182" t="str">
            <v>A09</v>
          </cell>
          <cell r="G1182" t="str">
            <v>Total Unam Balance / Single Class / Mega / AFS / AAA</v>
          </cell>
          <cell r="H1182" t="str">
            <v>H44</v>
          </cell>
          <cell r="I1182">
            <v>4038.91</v>
          </cell>
        </row>
        <row r="1183">
          <cell r="C1183" t="str">
            <v>2004</v>
          </cell>
          <cell r="D1183" t="str">
            <v>RS49397</v>
          </cell>
          <cell r="E1183">
            <v>138361</v>
          </cell>
          <cell r="F1183" t="str">
            <v>A13 - AFS</v>
          </cell>
          <cell r="G1183" t="str">
            <v>Fannnie Mae / Amortized Cost / Greater Than 10 Years/ MBS</v>
          </cell>
          <cell r="H1183" t="str">
            <v>P32</v>
          </cell>
          <cell r="I1183">
            <v>104880.61</v>
          </cell>
        </row>
        <row r="1184">
          <cell r="C1184" t="str">
            <v>2004</v>
          </cell>
          <cell r="D1184" t="str">
            <v>RS49397</v>
          </cell>
          <cell r="E1184">
            <v>138361</v>
          </cell>
          <cell r="F1184" t="str">
            <v>A13 - AFS</v>
          </cell>
          <cell r="G1184" t="str">
            <v>Fannnie Mae / Amortized Cost / Greater Than 10 Years/ Mega</v>
          </cell>
          <cell r="H1184" t="str">
            <v>P33</v>
          </cell>
          <cell r="I1184">
            <v>4038.91</v>
          </cell>
        </row>
        <row r="1185">
          <cell r="C1185" t="str">
            <v>2004</v>
          </cell>
          <cell r="D1185" t="str">
            <v>RS49397</v>
          </cell>
          <cell r="E1185">
            <v>138361</v>
          </cell>
          <cell r="F1185" t="str">
            <v>A18</v>
          </cell>
          <cell r="G1185" t="str">
            <v>Amortized Cost / Greater Than 10 Years / MBS</v>
          </cell>
          <cell r="H1185" t="str">
            <v>O31</v>
          </cell>
          <cell r="I1185">
            <v>104880.61</v>
          </cell>
        </row>
        <row r="1186">
          <cell r="C1186" t="str">
            <v>2004</v>
          </cell>
          <cell r="D1186" t="str">
            <v>RS49397</v>
          </cell>
          <cell r="E1186">
            <v>138361</v>
          </cell>
          <cell r="F1186" t="str">
            <v>A18</v>
          </cell>
          <cell r="G1186" t="str">
            <v>Amortized Cost / Greater Than 10 Years / Mega</v>
          </cell>
          <cell r="H1186" t="str">
            <v>O32</v>
          </cell>
          <cell r="I1186">
            <v>4038.91</v>
          </cell>
        </row>
        <row r="1187">
          <cell r="C1187" t="str">
            <v>2004</v>
          </cell>
          <cell r="D1187" t="str">
            <v>RS49397</v>
          </cell>
          <cell r="E1187">
            <v>138361</v>
          </cell>
          <cell r="F1187" t="str">
            <v>A20</v>
          </cell>
          <cell r="G1187" t="str">
            <v>AFS / Fair Value / Total Mortgage Related Securities</v>
          </cell>
          <cell r="H1187" t="str">
            <v>L42</v>
          </cell>
          <cell r="I1187">
            <v>108919.52</v>
          </cell>
        </row>
        <row r="1188">
          <cell r="C1188" t="str">
            <v>2004</v>
          </cell>
          <cell r="D1188" t="str">
            <v>RS49397</v>
          </cell>
          <cell r="E1188">
            <v>138371</v>
          </cell>
          <cell r="F1188" t="str">
            <v>A01</v>
          </cell>
          <cell r="G1188" t="str">
            <v>Trade Support / Catch-Up / MBS / Fannie Mae</v>
          </cell>
          <cell r="H1188" t="str">
            <v>D318</v>
          </cell>
          <cell r="I1188">
            <v>-110389.97</v>
          </cell>
        </row>
        <row r="1189">
          <cell r="C1189" t="str">
            <v>2004</v>
          </cell>
          <cell r="D1189" t="str">
            <v>RS49397</v>
          </cell>
          <cell r="E1189">
            <v>138371</v>
          </cell>
          <cell r="F1189" t="str">
            <v>A01</v>
          </cell>
          <cell r="G1189" t="str">
            <v>Trade Support / Catch-Up / Mega / Fannie Mae</v>
          </cell>
          <cell r="H1189" t="str">
            <v>E318</v>
          </cell>
          <cell r="I1189">
            <v>13803.88</v>
          </cell>
        </row>
        <row r="1190">
          <cell r="C1190" t="str">
            <v>2004</v>
          </cell>
          <cell r="D1190" t="str">
            <v>RS49397</v>
          </cell>
          <cell r="E1190">
            <v>138371</v>
          </cell>
          <cell r="F1190" t="str">
            <v>A07</v>
          </cell>
          <cell r="G1190" t="str">
            <v>Fannie Mae / AFS / Total Unam Balance / MBS</v>
          </cell>
          <cell r="H1190" t="str">
            <v>H32</v>
          </cell>
          <cell r="I1190">
            <v>-110389.97</v>
          </cell>
        </row>
        <row r="1191">
          <cell r="C1191" t="str">
            <v>2004</v>
          </cell>
          <cell r="D1191" t="str">
            <v>RS49397</v>
          </cell>
          <cell r="E1191">
            <v>138371</v>
          </cell>
          <cell r="F1191" t="str">
            <v>A07</v>
          </cell>
          <cell r="G1191" t="str">
            <v>Fannie Mae / AFS / Total Unam Balance / Mega</v>
          </cell>
          <cell r="H1191" t="str">
            <v>H33</v>
          </cell>
          <cell r="I1191">
            <v>13803.88</v>
          </cell>
        </row>
        <row r="1192">
          <cell r="C1192" t="str">
            <v>2004</v>
          </cell>
          <cell r="D1192" t="str">
            <v>RS49397</v>
          </cell>
          <cell r="E1192">
            <v>138371</v>
          </cell>
          <cell r="F1192" t="str">
            <v>A09</v>
          </cell>
          <cell r="G1192" t="str">
            <v>Total Unam Balance / Single Class / MBS / AFS / AAA</v>
          </cell>
          <cell r="H1192" t="str">
            <v>H33</v>
          </cell>
          <cell r="I1192">
            <v>-110389.97</v>
          </cell>
        </row>
        <row r="1193">
          <cell r="C1193" t="str">
            <v>2004</v>
          </cell>
          <cell r="D1193" t="str">
            <v>RS49397</v>
          </cell>
          <cell r="E1193">
            <v>138371</v>
          </cell>
          <cell r="F1193" t="str">
            <v>A09</v>
          </cell>
          <cell r="G1193" t="str">
            <v>Total Unam Balance / Single Class / Mega / AFS / AAA</v>
          </cell>
          <cell r="H1193" t="str">
            <v>H44</v>
          </cell>
          <cell r="I1193">
            <v>13803.88</v>
          </cell>
        </row>
        <row r="1194">
          <cell r="C1194" t="str">
            <v>2004</v>
          </cell>
          <cell r="D1194" t="str">
            <v>RS49397</v>
          </cell>
          <cell r="E1194">
            <v>138371</v>
          </cell>
          <cell r="F1194" t="str">
            <v>A13 - AFS</v>
          </cell>
          <cell r="G1194" t="str">
            <v>Fannnie Mae / Amortized Cost / Greater Than 10 Years/ MBS</v>
          </cell>
          <cell r="H1194" t="str">
            <v>P32</v>
          </cell>
          <cell r="I1194">
            <v>-110389.97</v>
          </cell>
        </row>
        <row r="1195">
          <cell r="C1195" t="str">
            <v>2004</v>
          </cell>
          <cell r="D1195" t="str">
            <v>RS49397</v>
          </cell>
          <cell r="E1195">
            <v>138371</v>
          </cell>
          <cell r="F1195" t="str">
            <v>A13 - AFS</v>
          </cell>
          <cell r="G1195" t="str">
            <v>Fannnie Mae / Amortized Cost / Greater Than 10 Years/ Mega</v>
          </cell>
          <cell r="H1195" t="str">
            <v>P33</v>
          </cell>
          <cell r="I1195">
            <v>13803.88</v>
          </cell>
        </row>
        <row r="1196">
          <cell r="C1196" t="str">
            <v>2004</v>
          </cell>
          <cell r="D1196" t="str">
            <v>RS49397</v>
          </cell>
          <cell r="E1196">
            <v>138371</v>
          </cell>
          <cell r="F1196" t="str">
            <v>A18</v>
          </cell>
          <cell r="G1196" t="str">
            <v>Amortized Cost / Greater Than 10 Years / MBS</v>
          </cell>
          <cell r="H1196" t="str">
            <v>O31</v>
          </cell>
          <cell r="I1196">
            <v>-110389.97</v>
          </cell>
        </row>
        <row r="1197">
          <cell r="C1197" t="str">
            <v>2004</v>
          </cell>
          <cell r="D1197" t="str">
            <v>RS49397</v>
          </cell>
          <cell r="E1197">
            <v>138371</v>
          </cell>
          <cell r="F1197" t="str">
            <v>A18</v>
          </cell>
          <cell r="G1197" t="str">
            <v>Amortized Cost / Greater Than 10 Years / Mega</v>
          </cell>
          <cell r="H1197" t="str">
            <v>O32</v>
          </cell>
          <cell r="I1197">
            <v>13803.88</v>
          </cell>
        </row>
        <row r="1198">
          <cell r="C1198" t="str">
            <v>2004</v>
          </cell>
          <cell r="D1198" t="str">
            <v>RS49397</v>
          </cell>
          <cell r="E1198">
            <v>138371</v>
          </cell>
          <cell r="F1198" t="str">
            <v>A20</v>
          </cell>
          <cell r="G1198" t="str">
            <v>AFS / Fair Value / Total Mortgage Related Securities</v>
          </cell>
          <cell r="H1198" t="str">
            <v>L42</v>
          </cell>
          <cell r="I1198">
            <v>-96586.09</v>
          </cell>
        </row>
        <row r="1199">
          <cell r="C1199" t="str">
            <v>2004</v>
          </cell>
          <cell r="D1199" t="str">
            <v>RS49397</v>
          </cell>
          <cell r="E1199">
            <v>138351</v>
          </cell>
          <cell r="F1199" t="str">
            <v>A01</v>
          </cell>
          <cell r="G1199" t="str">
            <v>Whole Loan / Catch-Up / MBS / Fannie Mae</v>
          </cell>
          <cell r="H1199" t="str">
            <v>D271</v>
          </cell>
          <cell r="I1199">
            <v>-621.52</v>
          </cell>
        </row>
        <row r="1200">
          <cell r="C1200" t="str">
            <v>2004</v>
          </cell>
          <cell r="D1200" t="str">
            <v>RS49397</v>
          </cell>
          <cell r="E1200">
            <v>138351</v>
          </cell>
          <cell r="F1200" t="str">
            <v>A01</v>
          </cell>
          <cell r="G1200" t="str">
            <v>Whole Loan / Catch-Up / Mega / Fannie Mae</v>
          </cell>
          <cell r="H1200" t="str">
            <v>E271</v>
          </cell>
          <cell r="I1200">
            <v>-0.01</v>
          </cell>
        </row>
        <row r="1201">
          <cell r="C1201" t="str">
            <v>2004</v>
          </cell>
          <cell r="D1201" t="str">
            <v>RS49397</v>
          </cell>
          <cell r="E1201">
            <v>138351</v>
          </cell>
          <cell r="F1201" t="str">
            <v>A07</v>
          </cell>
          <cell r="G1201" t="str">
            <v>Fannie Mae / AFS / Total Unam Balance / MBS</v>
          </cell>
          <cell r="H1201" t="str">
            <v>H32</v>
          </cell>
          <cell r="I1201">
            <v>-621.52</v>
          </cell>
        </row>
        <row r="1202">
          <cell r="C1202" t="str">
            <v>2004</v>
          </cell>
          <cell r="D1202" t="str">
            <v>RS49397</v>
          </cell>
          <cell r="E1202">
            <v>138351</v>
          </cell>
          <cell r="F1202" t="str">
            <v>A07</v>
          </cell>
          <cell r="G1202" t="str">
            <v>Fannie Mae / AFS / Total Unam Balance / Mega</v>
          </cell>
          <cell r="H1202" t="str">
            <v>H33</v>
          </cell>
          <cell r="I1202">
            <v>-0.01</v>
          </cell>
        </row>
        <row r="1203">
          <cell r="C1203" t="str">
            <v>2004</v>
          </cell>
          <cell r="D1203" t="str">
            <v>RS49397</v>
          </cell>
          <cell r="E1203">
            <v>138351</v>
          </cell>
          <cell r="F1203" t="str">
            <v>A09</v>
          </cell>
          <cell r="G1203" t="str">
            <v>Total Unam Balance / Single Class / MBS / AFS / AAA</v>
          </cell>
          <cell r="H1203" t="str">
            <v>H33</v>
          </cell>
          <cell r="I1203">
            <v>-621.52</v>
          </cell>
        </row>
        <row r="1204">
          <cell r="C1204" t="str">
            <v>2004</v>
          </cell>
          <cell r="D1204" t="str">
            <v>RS49397</v>
          </cell>
          <cell r="E1204">
            <v>138351</v>
          </cell>
          <cell r="F1204" t="str">
            <v>A09</v>
          </cell>
          <cell r="G1204" t="str">
            <v>Total Unam Balance / Single Class / Mega / AFS / AAA</v>
          </cell>
          <cell r="H1204" t="str">
            <v>H44</v>
          </cell>
          <cell r="I1204">
            <v>-0.01</v>
          </cell>
        </row>
        <row r="1205">
          <cell r="C1205" t="str">
            <v>2004</v>
          </cell>
          <cell r="D1205" t="str">
            <v>RS49397</v>
          </cell>
          <cell r="E1205">
            <v>138351</v>
          </cell>
          <cell r="F1205" t="str">
            <v>A13 - AFS</v>
          </cell>
          <cell r="G1205" t="str">
            <v>Fannnie Mae / Amortized Cost / Greater Than 10 Years/ MBS</v>
          </cell>
          <cell r="H1205" t="str">
            <v>P32</v>
          </cell>
          <cell r="I1205">
            <v>-621.52</v>
          </cell>
        </row>
        <row r="1206">
          <cell r="C1206" t="str">
            <v>2004</v>
          </cell>
          <cell r="D1206" t="str">
            <v>RS49397</v>
          </cell>
          <cell r="E1206">
            <v>138351</v>
          </cell>
          <cell r="F1206" t="str">
            <v>A13 - AFS</v>
          </cell>
          <cell r="G1206" t="str">
            <v>Fannnie Mae / Amortized Cost / Greater Than 10 Years/ Mega</v>
          </cell>
          <cell r="H1206" t="str">
            <v>P33</v>
          </cell>
          <cell r="I1206">
            <v>-0.01</v>
          </cell>
        </row>
        <row r="1207">
          <cell r="C1207" t="str">
            <v>2004</v>
          </cell>
          <cell r="D1207" t="str">
            <v>RS49397</v>
          </cell>
          <cell r="E1207">
            <v>138351</v>
          </cell>
          <cell r="F1207" t="str">
            <v>A18</v>
          </cell>
          <cell r="G1207" t="str">
            <v>Amortized Cost / Greater Than 10 Years / MBS</v>
          </cell>
          <cell r="H1207" t="str">
            <v>O31</v>
          </cell>
          <cell r="I1207">
            <v>-621.52</v>
          </cell>
        </row>
        <row r="1208">
          <cell r="C1208" t="str">
            <v>2004</v>
          </cell>
          <cell r="D1208" t="str">
            <v>RS49397</v>
          </cell>
          <cell r="E1208">
            <v>138351</v>
          </cell>
          <cell r="F1208" t="str">
            <v>A18</v>
          </cell>
          <cell r="G1208" t="str">
            <v>Amortized Cost / Greater Than 10 Years / Mega</v>
          </cell>
          <cell r="H1208" t="str">
            <v>O32</v>
          </cell>
          <cell r="I1208">
            <v>-0.01</v>
          </cell>
        </row>
        <row r="1209">
          <cell r="C1209" t="str">
            <v>2004</v>
          </cell>
          <cell r="D1209" t="str">
            <v>RS49397</v>
          </cell>
          <cell r="E1209">
            <v>138351</v>
          </cell>
          <cell r="F1209" t="str">
            <v>A20</v>
          </cell>
          <cell r="G1209" t="str">
            <v>AFS / Fair Value / Total Mortgage Related Securities</v>
          </cell>
          <cell r="H1209" t="str">
            <v>L42</v>
          </cell>
          <cell r="I1209">
            <v>-629.53</v>
          </cell>
        </row>
        <row r="1210">
          <cell r="C1210" t="str">
            <v>2004</v>
          </cell>
          <cell r="D1210" t="str">
            <v>RS49397</v>
          </cell>
          <cell r="E1210">
            <v>138391</v>
          </cell>
          <cell r="F1210" t="str">
            <v>A01</v>
          </cell>
          <cell r="G1210" t="str">
            <v>Consolidation/Deconsolidation / Catch-Up / MBS / Fannie Mae</v>
          </cell>
          <cell r="H1210" t="str">
            <v>D414</v>
          </cell>
          <cell r="I1210">
            <v>-8525769.3800000008</v>
          </cell>
        </row>
        <row r="1211">
          <cell r="C1211" t="str">
            <v>2004</v>
          </cell>
          <cell r="D1211" t="str">
            <v>RS49397</v>
          </cell>
          <cell r="E1211">
            <v>138391</v>
          </cell>
          <cell r="F1211" t="str">
            <v>A01</v>
          </cell>
          <cell r="G1211" t="str">
            <v>Consolidation/Deconsolidation / Catch-Up / Mega / Fannie Mae</v>
          </cell>
          <cell r="H1211" t="str">
            <v>E414</v>
          </cell>
          <cell r="I1211">
            <v>-143737.59</v>
          </cell>
        </row>
        <row r="1212">
          <cell r="C1212" t="str">
            <v>2004</v>
          </cell>
          <cell r="D1212" t="str">
            <v>RS49397</v>
          </cell>
          <cell r="E1212">
            <v>138391</v>
          </cell>
          <cell r="F1212" t="str">
            <v>A07</v>
          </cell>
          <cell r="G1212" t="str">
            <v>Fannie Mae / AFS / Total Unam Balance / MBS</v>
          </cell>
          <cell r="H1212" t="str">
            <v>H32</v>
          </cell>
          <cell r="I1212">
            <v>-8525769.3800000008</v>
          </cell>
        </row>
        <row r="1213">
          <cell r="C1213" t="str">
            <v>2004</v>
          </cell>
          <cell r="D1213" t="str">
            <v>RS49397</v>
          </cell>
          <cell r="E1213">
            <v>138391</v>
          </cell>
          <cell r="F1213" t="str">
            <v>A07</v>
          </cell>
          <cell r="G1213" t="str">
            <v>Fannie Mae / AFS / Total Unam Balance / Mega</v>
          </cell>
          <cell r="H1213" t="str">
            <v>H33</v>
          </cell>
          <cell r="I1213">
            <v>-143737.59</v>
          </cell>
        </row>
        <row r="1214">
          <cell r="C1214" t="str">
            <v>2004</v>
          </cell>
          <cell r="D1214" t="str">
            <v>RS49397</v>
          </cell>
          <cell r="E1214">
            <v>138391</v>
          </cell>
          <cell r="F1214" t="str">
            <v>A09</v>
          </cell>
          <cell r="G1214" t="str">
            <v>Total Unam Balance / Single Class / MBS / AFS / AAA</v>
          </cell>
          <cell r="H1214" t="str">
            <v>H33</v>
          </cell>
          <cell r="I1214">
            <v>-8525769.3800000008</v>
          </cell>
        </row>
        <row r="1215">
          <cell r="C1215" t="str">
            <v>2004</v>
          </cell>
          <cell r="D1215" t="str">
            <v>RS49397</v>
          </cell>
          <cell r="E1215">
            <v>138391</v>
          </cell>
          <cell r="F1215" t="str">
            <v>A09</v>
          </cell>
          <cell r="G1215" t="str">
            <v>Total Unam Balance / Single Class / Mega / AFS / AAA</v>
          </cell>
          <cell r="H1215" t="str">
            <v>H44</v>
          </cell>
          <cell r="I1215">
            <v>-143737.59</v>
          </cell>
        </row>
        <row r="1216">
          <cell r="C1216" t="str">
            <v>2004</v>
          </cell>
          <cell r="D1216" t="str">
            <v>RS49397</v>
          </cell>
          <cell r="E1216">
            <v>138391</v>
          </cell>
          <cell r="F1216" t="str">
            <v>A13 - AFS</v>
          </cell>
          <cell r="G1216" t="str">
            <v>Fannnie Mae / Amortized Cost / Greater Than 10 Years/ MBS</v>
          </cell>
          <cell r="H1216" t="str">
            <v>P32</v>
          </cell>
          <cell r="I1216">
            <v>-8525769.3800000008</v>
          </cell>
        </row>
        <row r="1217">
          <cell r="C1217" t="str">
            <v>2004</v>
          </cell>
          <cell r="D1217" t="str">
            <v>RS49397</v>
          </cell>
          <cell r="E1217">
            <v>138391</v>
          </cell>
          <cell r="F1217" t="str">
            <v>A13 - AFS</v>
          </cell>
          <cell r="G1217" t="str">
            <v>Fannnie Mae / Amortized Cost / Greater Than 10 Years/ Mega</v>
          </cell>
          <cell r="H1217" t="str">
            <v>P33</v>
          </cell>
          <cell r="I1217">
            <v>-143737.59</v>
          </cell>
        </row>
        <row r="1218">
          <cell r="C1218" t="str">
            <v>2004</v>
          </cell>
          <cell r="D1218" t="str">
            <v>RS49397</v>
          </cell>
          <cell r="E1218">
            <v>138391</v>
          </cell>
          <cell r="F1218" t="str">
            <v>A18</v>
          </cell>
          <cell r="G1218" t="str">
            <v>Amortized Cost / Greater Than 10 Years / MBS</v>
          </cell>
          <cell r="H1218" t="str">
            <v>O31</v>
          </cell>
          <cell r="I1218">
            <v>-8525769.3800000008</v>
          </cell>
        </row>
        <row r="1219">
          <cell r="C1219" t="str">
            <v>2004</v>
          </cell>
          <cell r="D1219" t="str">
            <v>RS49397</v>
          </cell>
          <cell r="E1219">
            <v>138391</v>
          </cell>
          <cell r="F1219" t="str">
            <v>A18</v>
          </cell>
          <cell r="G1219" t="str">
            <v>Amortized Cost / Greater Than 10 Years / Mega</v>
          </cell>
          <cell r="H1219" t="str">
            <v>O32</v>
          </cell>
          <cell r="I1219">
            <v>-143737.59</v>
          </cell>
        </row>
        <row r="1220">
          <cell r="C1220" t="str">
            <v>2004</v>
          </cell>
          <cell r="D1220" t="str">
            <v>RS49397</v>
          </cell>
          <cell r="E1220">
            <v>138391</v>
          </cell>
          <cell r="F1220" t="str">
            <v>A20</v>
          </cell>
          <cell r="G1220" t="str">
            <v>AFS / Fair Value / Total Mortgage Related Securities</v>
          </cell>
          <cell r="H1220" t="str">
            <v>L42</v>
          </cell>
          <cell r="I1220">
            <v>-8669506.9700000007</v>
          </cell>
        </row>
        <row r="1221">
          <cell r="C1221" t="str">
            <v>2004</v>
          </cell>
          <cell r="D1221" t="str">
            <v>RS49397</v>
          </cell>
          <cell r="E1221">
            <v>138531</v>
          </cell>
          <cell r="F1221" t="str">
            <v>A01</v>
          </cell>
          <cell r="G1221" t="str">
            <v>Commitments CBA Non-OCI / Catch-Up / Fannie Mae / MBS</v>
          </cell>
          <cell r="H1221" t="str">
            <v>E224</v>
          </cell>
          <cell r="I1221">
            <v>870744.28</v>
          </cell>
        </row>
        <row r="1222">
          <cell r="C1222" t="str">
            <v>2004</v>
          </cell>
          <cell r="D1222" t="str">
            <v>RS49397</v>
          </cell>
          <cell r="E1222">
            <v>138531</v>
          </cell>
          <cell r="F1222" t="str">
            <v>A01</v>
          </cell>
          <cell r="G1222" t="str">
            <v>Commitments CBA Non-OCI / Catch-Up / Fannie Mae / Mega</v>
          </cell>
          <cell r="H1222" t="str">
            <v>D224</v>
          </cell>
          <cell r="I1222">
            <v>-11334.44</v>
          </cell>
        </row>
        <row r="1223">
          <cell r="C1223" t="str">
            <v>2004</v>
          </cell>
          <cell r="D1223" t="str">
            <v>RS49397</v>
          </cell>
          <cell r="E1223">
            <v>138531</v>
          </cell>
          <cell r="F1223" t="str">
            <v>A07</v>
          </cell>
          <cell r="G1223" t="str">
            <v>Fannie Mae / HFT / Total Unam Balance / MBS</v>
          </cell>
          <cell r="H1223" t="str">
            <v>H74</v>
          </cell>
          <cell r="I1223">
            <v>870744.28</v>
          </cell>
        </row>
        <row r="1224">
          <cell r="C1224" t="str">
            <v>2004</v>
          </cell>
          <cell r="D1224" t="str">
            <v>RS49397</v>
          </cell>
          <cell r="E1224">
            <v>138531</v>
          </cell>
          <cell r="F1224" t="str">
            <v>A07</v>
          </cell>
          <cell r="G1224" t="str">
            <v>Fannie Mae / HFT / Total Unam Balance / Mega</v>
          </cell>
          <cell r="H1224" t="str">
            <v>H75</v>
          </cell>
          <cell r="I1224">
            <v>-11334.44</v>
          </cell>
        </row>
        <row r="1225">
          <cell r="C1225" t="str">
            <v>2004</v>
          </cell>
          <cell r="D1225" t="str">
            <v>RS49397</v>
          </cell>
          <cell r="E1225">
            <v>138531</v>
          </cell>
          <cell r="F1225" t="str">
            <v>A09</v>
          </cell>
          <cell r="G1225" t="str">
            <v>Total Unam Balance / Single Class / MBS / HFT / AAA</v>
          </cell>
          <cell r="H1225" t="str">
            <v>H120</v>
          </cell>
          <cell r="I1225">
            <v>870744.28</v>
          </cell>
        </row>
        <row r="1226">
          <cell r="C1226" t="str">
            <v>2004</v>
          </cell>
          <cell r="D1226" t="str">
            <v>RS49397</v>
          </cell>
          <cell r="E1226">
            <v>138531</v>
          </cell>
          <cell r="F1226" t="str">
            <v>A09</v>
          </cell>
          <cell r="G1226" t="str">
            <v>Total Unam Balance / Single Class / Mega / HFT / AAA</v>
          </cell>
          <cell r="H1226" t="str">
            <v>H131</v>
          </cell>
          <cell r="I1226">
            <v>-11334.44</v>
          </cell>
        </row>
        <row r="1227">
          <cell r="C1227" t="str">
            <v>2004</v>
          </cell>
          <cell r="D1227" t="str">
            <v>RS49397</v>
          </cell>
          <cell r="E1227">
            <v>138531</v>
          </cell>
          <cell r="F1227" t="str">
            <v>A13 - HFT</v>
          </cell>
          <cell r="G1227" t="str">
            <v>Fannnie Mae / Amortized Cost / Greater Than 10 Years/ MBS</v>
          </cell>
          <cell r="H1227" t="str">
            <v>P32</v>
          </cell>
          <cell r="I1227">
            <v>870744.28</v>
          </cell>
        </row>
        <row r="1228">
          <cell r="C1228" t="str">
            <v>2004</v>
          </cell>
          <cell r="D1228" t="str">
            <v>RS49397</v>
          </cell>
          <cell r="E1228">
            <v>138531</v>
          </cell>
          <cell r="F1228" t="str">
            <v>A13 - HFT</v>
          </cell>
          <cell r="G1228" t="str">
            <v>Fannnie Mae / Amortized Cost / Greater Than 10 Years/ Mega</v>
          </cell>
          <cell r="H1228" t="str">
            <v>P33</v>
          </cell>
          <cell r="I1228">
            <v>-11334.44</v>
          </cell>
        </row>
        <row r="1229">
          <cell r="C1229" t="str">
            <v>2004</v>
          </cell>
          <cell r="D1229" t="str">
            <v>RS49397</v>
          </cell>
          <cell r="E1229">
            <v>138531</v>
          </cell>
          <cell r="F1229" t="str">
            <v>A18</v>
          </cell>
          <cell r="G1229" t="str">
            <v>Amortized Cost / Greater Than 10 Years / MBS</v>
          </cell>
          <cell r="H1229" t="str">
            <v>O31</v>
          </cell>
          <cell r="I1229">
            <v>870744.28</v>
          </cell>
        </row>
        <row r="1230">
          <cell r="C1230" t="str">
            <v>2004</v>
          </cell>
          <cell r="D1230" t="str">
            <v>RS49397</v>
          </cell>
          <cell r="E1230">
            <v>138531</v>
          </cell>
          <cell r="F1230" t="str">
            <v>A18</v>
          </cell>
          <cell r="G1230" t="str">
            <v>Amortized Cost / Greater Than 10 Years / Mega</v>
          </cell>
          <cell r="H1230" t="str">
            <v>O32</v>
          </cell>
          <cell r="I1230">
            <v>-11334.44</v>
          </cell>
        </row>
        <row r="1231">
          <cell r="C1231" t="str">
            <v>2004</v>
          </cell>
          <cell r="D1231" t="str">
            <v>RS49397</v>
          </cell>
          <cell r="E1231">
            <v>138531</v>
          </cell>
          <cell r="F1231" t="str">
            <v>A20</v>
          </cell>
          <cell r="G1231" t="str">
            <v>HFT / Fair Value / Total Mortgage Related Securities</v>
          </cell>
          <cell r="H1231" t="str">
            <v>M42</v>
          </cell>
          <cell r="I1231">
            <v>859409.84</v>
          </cell>
        </row>
        <row r="1232">
          <cell r="C1232" t="str">
            <v>2004</v>
          </cell>
          <cell r="D1232" t="str">
            <v>RS49397</v>
          </cell>
          <cell r="E1232">
            <v>138561</v>
          </cell>
          <cell r="F1232" t="str">
            <v>A01</v>
          </cell>
          <cell r="G1232" t="str">
            <v>Restatement CBA / Fannie Mae / Catch-Up / MBS</v>
          </cell>
          <cell r="H1232" t="str">
            <v>D365</v>
          </cell>
          <cell r="I1232">
            <v>-276018.28999999998</v>
          </cell>
        </row>
        <row r="1233">
          <cell r="C1233" t="str">
            <v>2004</v>
          </cell>
          <cell r="D1233" t="str">
            <v>RS49397</v>
          </cell>
          <cell r="E1233">
            <v>138561</v>
          </cell>
          <cell r="F1233" t="str">
            <v>A01</v>
          </cell>
          <cell r="G1233" t="str">
            <v>Restatement CBA / Fannie Mae / Catch-Up / Mega</v>
          </cell>
          <cell r="H1233" t="str">
            <v>E365</v>
          </cell>
          <cell r="I1233">
            <v>-716.51</v>
          </cell>
        </row>
        <row r="1234">
          <cell r="C1234" t="str">
            <v>2004</v>
          </cell>
          <cell r="D1234" t="str">
            <v>RS49397</v>
          </cell>
          <cell r="E1234">
            <v>138561</v>
          </cell>
          <cell r="F1234" t="str">
            <v>A07</v>
          </cell>
          <cell r="G1234" t="str">
            <v>Fannie Mae / HFT / Total Unam Balance / MBS</v>
          </cell>
          <cell r="H1234" t="str">
            <v>H74</v>
          </cell>
          <cell r="I1234">
            <v>-276018.28999999998</v>
          </cell>
        </row>
        <row r="1235">
          <cell r="C1235" t="str">
            <v>2004</v>
          </cell>
          <cell r="D1235" t="str">
            <v>RS49397</v>
          </cell>
          <cell r="E1235">
            <v>138561</v>
          </cell>
          <cell r="F1235" t="str">
            <v>A07</v>
          </cell>
          <cell r="G1235" t="str">
            <v>Fannie Mae / HFT / Total Unam Balance / Mega</v>
          </cell>
          <cell r="H1235" t="str">
            <v>H75</v>
          </cell>
          <cell r="I1235">
            <v>-716.51</v>
          </cell>
        </row>
        <row r="1236">
          <cell r="C1236" t="str">
            <v>2004</v>
          </cell>
          <cell r="D1236" t="str">
            <v>RS49397</v>
          </cell>
          <cell r="E1236">
            <v>138561</v>
          </cell>
          <cell r="F1236" t="str">
            <v>A09</v>
          </cell>
          <cell r="G1236" t="str">
            <v>Total Unam Balance / Single Class / MBS / HFT / AAA</v>
          </cell>
          <cell r="H1236" t="str">
            <v>H120</v>
          </cell>
          <cell r="I1236">
            <v>-276018.28999999998</v>
          </cell>
        </row>
        <row r="1237">
          <cell r="C1237" t="str">
            <v>2004</v>
          </cell>
          <cell r="D1237" t="str">
            <v>RS49397</v>
          </cell>
          <cell r="E1237">
            <v>138561</v>
          </cell>
          <cell r="F1237" t="str">
            <v>A09</v>
          </cell>
          <cell r="G1237" t="str">
            <v>Total Unam Balance / Single Class / Mega / HFT / AAA</v>
          </cell>
          <cell r="H1237" t="str">
            <v>H131</v>
          </cell>
          <cell r="I1237">
            <v>-716.51</v>
          </cell>
        </row>
        <row r="1238">
          <cell r="C1238" t="str">
            <v>2004</v>
          </cell>
          <cell r="D1238" t="str">
            <v>RS49397</v>
          </cell>
          <cell r="E1238">
            <v>138561</v>
          </cell>
          <cell r="F1238" t="str">
            <v>A13 - HFT</v>
          </cell>
          <cell r="G1238" t="str">
            <v>Fannnie Mae / Amortized Cost / Greater Than 10 Years/ MBS</v>
          </cell>
          <cell r="H1238" t="str">
            <v>P32</v>
          </cell>
          <cell r="I1238">
            <v>-276018.28999999998</v>
          </cell>
        </row>
        <row r="1239">
          <cell r="C1239" t="str">
            <v>2004</v>
          </cell>
          <cell r="D1239" t="str">
            <v>RS49397</v>
          </cell>
          <cell r="E1239">
            <v>138561</v>
          </cell>
          <cell r="F1239" t="str">
            <v>A13 - HFT</v>
          </cell>
          <cell r="G1239" t="str">
            <v>Fannnie Mae / Amortized Cost / Greater Than 10 Years/ Mega</v>
          </cell>
          <cell r="H1239" t="str">
            <v>P33</v>
          </cell>
          <cell r="I1239">
            <v>-716.51</v>
          </cell>
        </row>
        <row r="1240">
          <cell r="C1240" t="str">
            <v>2004</v>
          </cell>
          <cell r="D1240" t="str">
            <v>RS49397</v>
          </cell>
          <cell r="E1240">
            <v>138561</v>
          </cell>
          <cell r="F1240" t="str">
            <v>A18</v>
          </cell>
          <cell r="G1240" t="str">
            <v>Amortized Cost / Greater Than 10 Years / MBS</v>
          </cell>
          <cell r="H1240" t="str">
            <v>O31</v>
          </cell>
          <cell r="I1240">
            <v>-276018.28999999998</v>
          </cell>
        </row>
        <row r="1241">
          <cell r="C1241" t="str">
            <v>2004</v>
          </cell>
          <cell r="D1241" t="str">
            <v>RS49397</v>
          </cell>
          <cell r="E1241">
            <v>138561</v>
          </cell>
          <cell r="F1241" t="str">
            <v>A18</v>
          </cell>
          <cell r="G1241" t="str">
            <v>Amortized Cost / Greater Than 10 Years / Mega</v>
          </cell>
          <cell r="H1241" t="str">
            <v>O32</v>
          </cell>
          <cell r="I1241">
            <v>-716.51</v>
          </cell>
        </row>
        <row r="1242">
          <cell r="C1242" t="str">
            <v>2004</v>
          </cell>
          <cell r="D1242" t="str">
            <v>RS49397</v>
          </cell>
          <cell r="E1242">
            <v>138561</v>
          </cell>
          <cell r="F1242" t="str">
            <v>A20</v>
          </cell>
          <cell r="G1242" t="str">
            <v>HFT / Fair Value / Total Mortgage Related Securities</v>
          </cell>
          <cell r="H1242" t="str">
            <v>M42</v>
          </cell>
          <cell r="I1242">
            <v>-276734.8</v>
          </cell>
        </row>
        <row r="1243">
          <cell r="C1243" t="str">
            <v>2004</v>
          </cell>
          <cell r="D1243" t="str">
            <v>RS49397</v>
          </cell>
          <cell r="E1243">
            <v>138571</v>
          </cell>
          <cell r="F1243" t="str">
            <v>A01</v>
          </cell>
          <cell r="G1243" t="str">
            <v>Trade Support / Catch-Up / MBS / Fannie Mae</v>
          </cell>
          <cell r="H1243" t="str">
            <v>D318</v>
          </cell>
          <cell r="I1243">
            <v>514030.24</v>
          </cell>
        </row>
        <row r="1244">
          <cell r="C1244" t="str">
            <v>2004</v>
          </cell>
          <cell r="D1244" t="str">
            <v>RS49397</v>
          </cell>
          <cell r="E1244">
            <v>138571</v>
          </cell>
          <cell r="F1244" t="str">
            <v>A01</v>
          </cell>
          <cell r="G1244" t="str">
            <v>Trade Support / Catch-Up / Mega / Fannie Mae</v>
          </cell>
          <cell r="H1244" t="str">
            <v>E318</v>
          </cell>
          <cell r="I1244">
            <v>3710.34</v>
          </cell>
        </row>
        <row r="1245">
          <cell r="C1245" t="str">
            <v>2004</v>
          </cell>
          <cell r="D1245" t="str">
            <v>RS49397</v>
          </cell>
          <cell r="E1245">
            <v>138571</v>
          </cell>
          <cell r="F1245" t="str">
            <v>A07</v>
          </cell>
          <cell r="G1245" t="str">
            <v>Fannie Mae / HFT / Total Unam Balance / MBS</v>
          </cell>
          <cell r="H1245" t="str">
            <v>H74</v>
          </cell>
          <cell r="I1245">
            <v>514030.24</v>
          </cell>
        </row>
        <row r="1246">
          <cell r="C1246" t="str">
            <v>2004</v>
          </cell>
          <cell r="D1246" t="str">
            <v>RS49397</v>
          </cell>
          <cell r="E1246">
            <v>138571</v>
          </cell>
          <cell r="F1246" t="str">
            <v>A07</v>
          </cell>
          <cell r="G1246" t="str">
            <v>Fannie Mae / HFT / Total Unam Balance / Mega</v>
          </cell>
          <cell r="H1246" t="str">
            <v>H75</v>
          </cell>
          <cell r="I1246">
            <v>3710.34</v>
          </cell>
        </row>
        <row r="1247">
          <cell r="C1247" t="str">
            <v>2004</v>
          </cell>
          <cell r="D1247" t="str">
            <v>RS49397</v>
          </cell>
          <cell r="E1247">
            <v>138571</v>
          </cell>
          <cell r="F1247" t="str">
            <v>A09</v>
          </cell>
          <cell r="G1247" t="str">
            <v>Total Unam Balance / Single Class / MBS / HFT / AAA</v>
          </cell>
          <cell r="H1247" t="str">
            <v>H120</v>
          </cell>
          <cell r="I1247">
            <v>514030.24</v>
          </cell>
        </row>
        <row r="1248">
          <cell r="C1248" t="str">
            <v>2004</v>
          </cell>
          <cell r="D1248" t="str">
            <v>RS49397</v>
          </cell>
          <cell r="E1248">
            <v>138571</v>
          </cell>
          <cell r="F1248" t="str">
            <v>A09</v>
          </cell>
          <cell r="G1248" t="str">
            <v>Total Unam Balance / Single Class / Mega / HFT / AAA</v>
          </cell>
          <cell r="H1248" t="str">
            <v>H131</v>
          </cell>
          <cell r="I1248">
            <v>3710.34</v>
          </cell>
        </row>
        <row r="1249">
          <cell r="C1249" t="str">
            <v>2004</v>
          </cell>
          <cell r="D1249" t="str">
            <v>RS49397</v>
          </cell>
          <cell r="E1249">
            <v>138571</v>
          </cell>
          <cell r="F1249" t="str">
            <v>A13 - HFT</v>
          </cell>
          <cell r="G1249" t="str">
            <v>Fannnie Mae / Amortized Cost / Greater Than 10 Years/ MBS</v>
          </cell>
          <cell r="H1249" t="str">
            <v>P32</v>
          </cell>
          <cell r="I1249">
            <v>514030.24</v>
          </cell>
        </row>
        <row r="1250">
          <cell r="C1250" t="str">
            <v>2004</v>
          </cell>
          <cell r="D1250" t="str">
            <v>RS49397</v>
          </cell>
          <cell r="E1250">
            <v>138571</v>
          </cell>
          <cell r="F1250" t="str">
            <v>A13 - HFT</v>
          </cell>
          <cell r="G1250" t="str">
            <v>Fannnie Mae / Amortized Cost / Greater Than 10 Years/ Mega</v>
          </cell>
          <cell r="H1250" t="str">
            <v>P33</v>
          </cell>
          <cell r="I1250">
            <v>3710.34</v>
          </cell>
        </row>
        <row r="1251">
          <cell r="C1251" t="str">
            <v>2004</v>
          </cell>
          <cell r="D1251" t="str">
            <v>RS49397</v>
          </cell>
          <cell r="E1251">
            <v>138571</v>
          </cell>
          <cell r="F1251" t="str">
            <v>A18</v>
          </cell>
          <cell r="G1251" t="str">
            <v>Amortized Cost / Greater Than 10 Years / MBS</v>
          </cell>
          <cell r="H1251" t="str">
            <v>O31</v>
          </cell>
          <cell r="I1251">
            <v>514030.24</v>
          </cell>
        </row>
        <row r="1252">
          <cell r="C1252" t="str">
            <v>2004</v>
          </cell>
          <cell r="D1252" t="str">
            <v>RS49397</v>
          </cell>
          <cell r="E1252">
            <v>138571</v>
          </cell>
          <cell r="F1252" t="str">
            <v>A18</v>
          </cell>
          <cell r="G1252" t="str">
            <v>Amortized Cost / Greater Than 10 Years / Mega</v>
          </cell>
          <cell r="H1252" t="str">
            <v>O32</v>
          </cell>
          <cell r="I1252">
            <v>3710.34</v>
          </cell>
        </row>
        <row r="1253">
          <cell r="C1253" t="str">
            <v>2004</v>
          </cell>
          <cell r="D1253" t="str">
            <v>RS49397</v>
          </cell>
          <cell r="E1253">
            <v>138571</v>
          </cell>
          <cell r="F1253" t="str">
            <v>A20</v>
          </cell>
          <cell r="G1253" t="str">
            <v>HFT / Fair Value / Total Mortgage Related Securities</v>
          </cell>
          <cell r="H1253" t="str">
            <v>M42</v>
          </cell>
          <cell r="I1253">
            <v>517740.58</v>
          </cell>
        </row>
        <row r="1254">
          <cell r="C1254" t="str">
            <v>2004</v>
          </cell>
          <cell r="D1254" t="str">
            <v>RS49397</v>
          </cell>
          <cell r="E1254">
            <v>138591</v>
          </cell>
          <cell r="F1254" t="str">
            <v>A01</v>
          </cell>
          <cell r="G1254" t="str">
            <v>Consolidation/Deconsolidation / Catch-Up / MBS / Fannie Mae</v>
          </cell>
          <cell r="H1254" t="str">
            <v>D414</v>
          </cell>
          <cell r="I1254">
            <v>2572.2800000000002</v>
          </cell>
        </row>
        <row r="1255">
          <cell r="C1255" t="str">
            <v>2004</v>
          </cell>
          <cell r="D1255" t="str">
            <v>RS49397</v>
          </cell>
          <cell r="E1255">
            <v>138591</v>
          </cell>
          <cell r="F1255" t="str">
            <v>A01</v>
          </cell>
          <cell r="G1255" t="str">
            <v>Consolidation/Deconsolidation / Catch-Up / Mega / Fannie Mae</v>
          </cell>
          <cell r="H1255" t="str">
            <v>E414</v>
          </cell>
          <cell r="I1255">
            <v>2.430000000000291</v>
          </cell>
        </row>
        <row r="1256">
          <cell r="C1256" t="str">
            <v>2004</v>
          </cell>
          <cell r="D1256" t="str">
            <v>RS49397</v>
          </cell>
          <cell r="E1256">
            <v>138591</v>
          </cell>
          <cell r="F1256" t="str">
            <v>A07</v>
          </cell>
          <cell r="G1256" t="str">
            <v>Fannie Mae / HFT / Total Unam Balance / MBS</v>
          </cell>
          <cell r="H1256" t="str">
            <v>H74</v>
          </cell>
          <cell r="I1256">
            <v>2572.2800000000002</v>
          </cell>
        </row>
        <row r="1257">
          <cell r="C1257" t="str">
            <v>2004</v>
          </cell>
          <cell r="D1257" t="str">
            <v>RS49397</v>
          </cell>
          <cell r="E1257">
            <v>138591</v>
          </cell>
          <cell r="F1257" t="str">
            <v>A07</v>
          </cell>
          <cell r="G1257" t="str">
            <v>Fannie Mae / HFT / Total Unam Balance / Mega</v>
          </cell>
          <cell r="H1257" t="str">
            <v>H75</v>
          </cell>
          <cell r="I1257">
            <v>2.430000000000291</v>
          </cell>
        </row>
        <row r="1258">
          <cell r="C1258" t="str">
            <v>2004</v>
          </cell>
          <cell r="D1258" t="str">
            <v>RS49397</v>
          </cell>
          <cell r="E1258">
            <v>138591</v>
          </cell>
          <cell r="F1258" t="str">
            <v>A09</v>
          </cell>
          <cell r="G1258" t="str">
            <v>Total Unam Balance / Single Class / MBS / HFT / AAA</v>
          </cell>
          <cell r="H1258" t="str">
            <v>H120</v>
          </cell>
          <cell r="I1258">
            <v>2572.2800000000002</v>
          </cell>
        </row>
        <row r="1259">
          <cell r="C1259" t="str">
            <v>2004</v>
          </cell>
          <cell r="D1259" t="str">
            <v>RS49397</v>
          </cell>
          <cell r="E1259">
            <v>138591</v>
          </cell>
          <cell r="F1259" t="str">
            <v>A09</v>
          </cell>
          <cell r="G1259" t="str">
            <v>Total Unam Balance / Single Class / Mega / HFT / AAA</v>
          </cell>
          <cell r="H1259" t="str">
            <v>H131</v>
          </cell>
          <cell r="I1259">
            <v>2.430000000000291</v>
          </cell>
        </row>
        <row r="1260">
          <cell r="C1260" t="str">
            <v>2004</v>
          </cell>
          <cell r="D1260" t="str">
            <v>RS49397</v>
          </cell>
          <cell r="E1260">
            <v>138591</v>
          </cell>
          <cell r="F1260" t="str">
            <v>A13 - HFT</v>
          </cell>
          <cell r="G1260" t="str">
            <v>Fannnie Mae / Amortized Cost / Greater Than 10 Years/ MBS</v>
          </cell>
          <cell r="H1260" t="str">
            <v>P32</v>
          </cell>
          <cell r="I1260">
            <v>2572.2800000000002</v>
          </cell>
        </row>
        <row r="1261">
          <cell r="C1261" t="str">
            <v>2004</v>
          </cell>
          <cell r="D1261" t="str">
            <v>RS49397</v>
          </cell>
          <cell r="E1261">
            <v>138591</v>
          </cell>
          <cell r="F1261" t="str">
            <v>A13 - HFT</v>
          </cell>
          <cell r="G1261" t="str">
            <v>Fannnie Mae / Amortized Cost / Greater Than 10 Years/ Mega</v>
          </cell>
          <cell r="H1261" t="str">
            <v>P33</v>
          </cell>
          <cell r="I1261">
            <v>2.430000000000291</v>
          </cell>
        </row>
        <row r="1262">
          <cell r="C1262" t="str">
            <v>2004</v>
          </cell>
          <cell r="D1262" t="str">
            <v>RS49397</v>
          </cell>
          <cell r="E1262">
            <v>138591</v>
          </cell>
          <cell r="F1262" t="str">
            <v>A18</v>
          </cell>
          <cell r="G1262" t="str">
            <v>Amortized Cost / Greater Than 10 Years / MBS</v>
          </cell>
          <cell r="H1262" t="str">
            <v>O31</v>
          </cell>
          <cell r="I1262">
            <v>2572.2800000000002</v>
          </cell>
        </row>
        <row r="1263">
          <cell r="C1263" t="str">
            <v>2004</v>
          </cell>
          <cell r="D1263" t="str">
            <v>RS49397</v>
          </cell>
          <cell r="E1263">
            <v>138591</v>
          </cell>
          <cell r="F1263" t="str">
            <v>A18</v>
          </cell>
          <cell r="G1263" t="str">
            <v>Amortized Cost / Greater Than 10 Years / Mega</v>
          </cell>
          <cell r="H1263" t="str">
            <v>O32</v>
          </cell>
          <cell r="I1263">
            <v>2.430000000000291</v>
          </cell>
        </row>
        <row r="1264">
          <cell r="C1264" t="str">
            <v>2004</v>
          </cell>
          <cell r="D1264" t="str">
            <v>RS49397</v>
          </cell>
          <cell r="E1264">
            <v>138591</v>
          </cell>
          <cell r="F1264" t="str">
            <v>A20</v>
          </cell>
          <cell r="G1264" t="str">
            <v>HFT / Fair Value / Total Mortgage Related Securities</v>
          </cell>
          <cell r="H1264" t="str">
            <v>M42</v>
          </cell>
          <cell r="I1264">
            <v>2574.71</v>
          </cell>
        </row>
        <row r="1265">
          <cell r="C1265" t="str">
            <v>2004</v>
          </cell>
          <cell r="D1265" t="str">
            <v>RR49401</v>
          </cell>
          <cell r="E1265">
            <v>116010</v>
          </cell>
          <cell r="F1265" t="str">
            <v>11.01</v>
          </cell>
          <cell r="G1265" t="str">
            <v>Operation/UPB/Loan(HFI)/MBS-SWAP</v>
          </cell>
          <cell r="H1265" t="str">
            <v>S33</v>
          </cell>
          <cell r="I1265">
            <v>-50321488.990000002</v>
          </cell>
        </row>
        <row r="1266">
          <cell r="C1266" t="str">
            <v>2004</v>
          </cell>
          <cell r="D1266" t="str">
            <v>RR49401</v>
          </cell>
          <cell r="E1266">
            <v>116010</v>
          </cell>
          <cell r="F1266" t="str">
            <v>11.06 - HFI</v>
          </cell>
          <cell r="G1266" t="str">
            <v>UPB/Multi-Family/Conventional/Fixed Intermediate</v>
          </cell>
          <cell r="H1266" t="str">
            <v>Q33</v>
          </cell>
          <cell r="I1266">
            <v>-50321488.990000002</v>
          </cell>
        </row>
        <row r="1267">
          <cell r="C1267" t="str">
            <v>2004</v>
          </cell>
          <cell r="D1267" t="str">
            <v>RR49401</v>
          </cell>
          <cell r="E1267">
            <v>116010</v>
          </cell>
          <cell r="F1267" t="str">
            <v>A20</v>
          </cell>
          <cell r="G1267" t="str">
            <v>UPB/Securities Consolidated to Loans/HFI</v>
          </cell>
          <cell r="H1267" t="str">
            <v>N34</v>
          </cell>
          <cell r="I1267">
            <v>-50321488.990000002</v>
          </cell>
        </row>
        <row r="1268">
          <cell r="C1268" t="str">
            <v>2004</v>
          </cell>
          <cell r="D1268" t="str">
            <v>RR49401</v>
          </cell>
          <cell r="E1268">
            <v>121610</v>
          </cell>
          <cell r="F1268" t="str">
            <v>11.01</v>
          </cell>
          <cell r="G1268" t="str">
            <v>Operation/Fair Value BA/Loan(HFI)/MBS-SWAP</v>
          </cell>
          <cell r="H1268" t="str">
            <v>S34</v>
          </cell>
          <cell r="I1268">
            <v>-1453824.5</v>
          </cell>
        </row>
        <row r="1269">
          <cell r="C1269" t="str">
            <v>2004</v>
          </cell>
          <cell r="D1269" t="str">
            <v>RR49401</v>
          </cell>
          <cell r="E1269">
            <v>121610</v>
          </cell>
          <cell r="F1269" t="str">
            <v>11.06 - HFI</v>
          </cell>
          <cell r="G1269" t="str">
            <v>Orginal CBA/Multi-Family/Conventional/Fixed Intermediate</v>
          </cell>
          <cell r="H1269" t="str">
            <v>Q34</v>
          </cell>
          <cell r="I1269">
            <v>-1453824.5</v>
          </cell>
        </row>
        <row r="1270">
          <cell r="C1270" t="str">
            <v>2004</v>
          </cell>
          <cell r="D1270" t="str">
            <v>RR49401</v>
          </cell>
          <cell r="E1270">
            <v>112827</v>
          </cell>
          <cell r="F1270" t="str">
            <v>11.01</v>
          </cell>
          <cell r="G1270" t="str">
            <v>Gross Up/Acc. Amort Fair Value BA/Loan(HFI)/MBS-SWAP</v>
          </cell>
          <cell r="H1270" t="str">
            <v>S71</v>
          </cell>
          <cell r="I1270">
            <v>-194499.86</v>
          </cell>
        </row>
        <row r="1271">
          <cell r="C1271" t="str">
            <v>2004</v>
          </cell>
          <cell r="D1271" t="str">
            <v>RR49401</v>
          </cell>
          <cell r="E1271">
            <v>112827</v>
          </cell>
          <cell r="F1271" t="str">
            <v>A01</v>
          </cell>
          <cell r="G1271" t="str">
            <v>Consol. BA/Acc. Amort./Consolidation Relief/Fannie/MBS</v>
          </cell>
          <cell r="H1271" t="str">
            <v>D416</v>
          </cell>
          <cell r="I1271">
            <v>-194499.86</v>
          </cell>
        </row>
        <row r="1272">
          <cell r="C1272" t="str">
            <v>2004</v>
          </cell>
          <cell r="D1272" t="str">
            <v>RR49401</v>
          </cell>
          <cell r="E1272">
            <v>112827</v>
          </cell>
          <cell r="F1272" t="str">
            <v>A07</v>
          </cell>
          <cell r="G1272" t="str">
            <v>HFT/Fannie/MBS/Total Unamortized Balance</v>
          </cell>
          <cell r="H1272" t="str">
            <v>H74</v>
          </cell>
          <cell r="I1272">
            <v>-194499.86</v>
          </cell>
        </row>
        <row r="1273">
          <cell r="C1273" t="str">
            <v>2004</v>
          </cell>
          <cell r="D1273" t="str">
            <v>RR49401</v>
          </cell>
          <cell r="E1273">
            <v>112827</v>
          </cell>
          <cell r="F1273" t="str">
            <v>A09</v>
          </cell>
          <cell r="G1273" t="str">
            <v>HFT/Single Class/MBS/AAA/Total Unamortized Balance</v>
          </cell>
          <cell r="H1273" t="str">
            <v>H120</v>
          </cell>
          <cell r="I1273">
            <v>-194499.86</v>
          </cell>
        </row>
        <row r="1274">
          <cell r="C1274" t="str">
            <v>2004</v>
          </cell>
          <cell r="D1274" t="str">
            <v>RR49401</v>
          </cell>
          <cell r="E1274">
            <v>112827</v>
          </cell>
          <cell r="F1274" t="str">
            <v>A13 - HFT</v>
          </cell>
          <cell r="G1274" t="str">
            <v>Fannie/MBS/Remaining Term&gt;5, &lt;10years/Amoritized Cost</v>
          </cell>
          <cell r="H1274" t="str">
            <v>M32</v>
          </cell>
          <cell r="I1274">
            <v>-194499.86</v>
          </cell>
        </row>
        <row r="1275">
          <cell r="C1275" t="str">
            <v>2004</v>
          </cell>
          <cell r="D1275" t="str">
            <v>RR49401</v>
          </cell>
          <cell r="E1275">
            <v>112827</v>
          </cell>
          <cell r="F1275" t="str">
            <v>A18</v>
          </cell>
          <cell r="G1275" t="str">
            <v>MBS/Remaining Term&gt;5, &lt;10years/Amoritized Cost</v>
          </cell>
          <cell r="H1275" t="str">
            <v>L31</v>
          </cell>
          <cell r="I1275">
            <v>-194499.86</v>
          </cell>
        </row>
        <row r="1276">
          <cell r="C1276" t="str">
            <v>2004</v>
          </cell>
          <cell r="D1276" t="str">
            <v>RR49401</v>
          </cell>
          <cell r="E1276">
            <v>112827</v>
          </cell>
          <cell r="F1276" t="str">
            <v>A20</v>
          </cell>
          <cell r="G1276" t="str">
            <v>Fair Value/Total MRS/HFT</v>
          </cell>
          <cell r="H1276" t="str">
            <v>M42</v>
          </cell>
          <cell r="I1276">
            <v>-194499.86</v>
          </cell>
        </row>
        <row r="1277">
          <cell r="C1277" t="str">
            <v>2004</v>
          </cell>
          <cell r="D1277" t="str">
            <v>RR49401</v>
          </cell>
          <cell r="E1277">
            <v>121615</v>
          </cell>
          <cell r="F1277" t="str">
            <v>11.01</v>
          </cell>
          <cell r="G1277" t="str">
            <v>Operation/Acc. Amort Fair Value BA/Loan(HFI)/MBS-SWAP</v>
          </cell>
          <cell r="H1277" t="str">
            <v>S40</v>
          </cell>
          <cell r="I1277">
            <v>194499.86</v>
          </cell>
        </row>
        <row r="1278">
          <cell r="C1278" t="str">
            <v>2004</v>
          </cell>
          <cell r="D1278" t="str">
            <v>RR49401</v>
          </cell>
          <cell r="E1278">
            <v>121615</v>
          </cell>
          <cell r="F1278" t="str">
            <v>11.06 - HFI</v>
          </cell>
          <cell r="G1278" t="str">
            <v>Accum Amort CBA/Multi-Family/Conventional/Fixed Intermediate</v>
          </cell>
          <cell r="H1278" t="str">
            <v>Q35</v>
          </cell>
          <cell r="I1278">
            <v>194499.86</v>
          </cell>
        </row>
        <row r="1279">
          <cell r="C1279" t="str">
            <v>2004</v>
          </cell>
          <cell r="D1279" t="str">
            <v>RR49401</v>
          </cell>
          <cell r="E1279">
            <v>121512</v>
          </cell>
          <cell r="F1279" t="str">
            <v>11.01</v>
          </cell>
          <cell r="G1279" t="str">
            <v>Gross Up/Fair Value BA/Loan(HFI)/MBS-SWAP</v>
          </cell>
          <cell r="H1279" t="str">
            <v>S67</v>
          </cell>
          <cell r="I1279">
            <v>1453824.5</v>
          </cell>
        </row>
        <row r="1280">
          <cell r="C1280" t="str">
            <v>2004</v>
          </cell>
          <cell r="D1280" t="str">
            <v>RR49401</v>
          </cell>
          <cell r="E1280">
            <v>121512</v>
          </cell>
          <cell r="F1280" t="str">
            <v>A01</v>
          </cell>
          <cell r="G1280" t="str">
            <v>Consol. BA/Original/Consolidation Relief/Fannie/MBS</v>
          </cell>
          <cell r="H1280" t="str">
            <v>D403</v>
          </cell>
          <cell r="I1280">
            <v>1453824.5</v>
          </cell>
        </row>
        <row r="1281">
          <cell r="C1281" t="str">
            <v>2004</v>
          </cell>
          <cell r="D1281" t="str">
            <v>RR49401</v>
          </cell>
          <cell r="E1281">
            <v>121512</v>
          </cell>
          <cell r="F1281" t="str">
            <v>A07</v>
          </cell>
          <cell r="G1281" t="str">
            <v>HFT/Fannie/MBS/Total Unamortized Balance</v>
          </cell>
          <cell r="H1281" t="str">
            <v>H74</v>
          </cell>
          <cell r="I1281">
            <v>1453824.5</v>
          </cell>
        </row>
        <row r="1282">
          <cell r="C1282" t="str">
            <v>2004</v>
          </cell>
          <cell r="D1282" t="str">
            <v>RR49401</v>
          </cell>
          <cell r="E1282">
            <v>121512</v>
          </cell>
          <cell r="F1282" t="str">
            <v>A09</v>
          </cell>
          <cell r="G1282" t="str">
            <v>HFT/Single Class/MBS/AAA/Total Unamortized Balance</v>
          </cell>
          <cell r="H1282" t="str">
            <v>H120</v>
          </cell>
          <cell r="I1282">
            <v>1453824.5</v>
          </cell>
        </row>
        <row r="1283">
          <cell r="C1283" t="str">
            <v>2004</v>
          </cell>
          <cell r="D1283" t="str">
            <v>RR49401</v>
          </cell>
          <cell r="E1283">
            <v>121512</v>
          </cell>
          <cell r="F1283" t="str">
            <v>A13 - HFT</v>
          </cell>
          <cell r="G1283" t="str">
            <v>Fannie/MBS/Remaining Term&gt;5, &lt;10years/Amoritized Cost</v>
          </cell>
          <cell r="H1283" t="str">
            <v>M32</v>
          </cell>
          <cell r="I1283">
            <v>1453824.5</v>
          </cell>
        </row>
        <row r="1284">
          <cell r="C1284" t="str">
            <v>2004</v>
          </cell>
          <cell r="D1284" t="str">
            <v>RR49401</v>
          </cell>
          <cell r="E1284">
            <v>121512</v>
          </cell>
          <cell r="F1284" t="str">
            <v>A18</v>
          </cell>
          <cell r="G1284" t="str">
            <v>MBS/Remaining Term&gt;5, &lt;10years/Amoritized Cost</v>
          </cell>
          <cell r="H1284" t="str">
            <v>L31</v>
          </cell>
          <cell r="I1284">
            <v>1453824.5</v>
          </cell>
        </row>
        <row r="1285">
          <cell r="C1285" t="str">
            <v>2004</v>
          </cell>
          <cell r="D1285" t="str">
            <v>RR49401</v>
          </cell>
          <cell r="E1285">
            <v>121512</v>
          </cell>
          <cell r="F1285" t="str">
            <v>A20</v>
          </cell>
          <cell r="G1285" t="str">
            <v>Fair Value/Total MRS/HFT</v>
          </cell>
          <cell r="H1285" t="str">
            <v>M42</v>
          </cell>
          <cell r="I1285">
            <v>1453824.5</v>
          </cell>
        </row>
        <row r="1286">
          <cell r="C1286" t="str">
            <v>2004</v>
          </cell>
          <cell r="D1286" t="str">
            <v>RR49401</v>
          </cell>
          <cell r="E1286">
            <v>111530</v>
          </cell>
          <cell r="F1286" t="str">
            <v>11.01</v>
          </cell>
          <cell r="G1286" t="str">
            <v>Gross Up/UPB/Loan(HFI)/MBS-SWAP</v>
          </cell>
          <cell r="H1286" t="str">
            <v>S66</v>
          </cell>
          <cell r="I1286">
            <v>50321488.990000002</v>
          </cell>
        </row>
        <row r="1287">
          <cell r="C1287" t="str">
            <v>2004</v>
          </cell>
          <cell r="D1287" t="str">
            <v>RR49401</v>
          </cell>
          <cell r="E1287">
            <v>111530</v>
          </cell>
          <cell r="F1287" t="str">
            <v>A01</v>
          </cell>
          <cell r="G1287" t="str">
            <v>UPB/Consolidation Out to Loans/Fannie/MBS</v>
          </cell>
          <cell r="H1287" t="str">
            <v>D23</v>
          </cell>
          <cell r="I1287">
            <v>50321488.990000002</v>
          </cell>
        </row>
        <row r="1288">
          <cell r="C1288" t="str">
            <v>2004</v>
          </cell>
          <cell r="D1288" t="str">
            <v>RR49401</v>
          </cell>
          <cell r="E1288">
            <v>111530</v>
          </cell>
          <cell r="F1288" t="str">
            <v>A07</v>
          </cell>
          <cell r="G1288" t="str">
            <v>HFT/Fannie/MBS/Current UPB</v>
          </cell>
          <cell r="H1288" t="str">
            <v>G74</v>
          </cell>
          <cell r="I1288">
            <v>50321488.990000002</v>
          </cell>
        </row>
        <row r="1289">
          <cell r="C1289" t="str">
            <v>2004</v>
          </cell>
          <cell r="D1289" t="str">
            <v>RR49401</v>
          </cell>
          <cell r="E1289">
            <v>111530</v>
          </cell>
          <cell r="F1289" t="str">
            <v>A09</v>
          </cell>
          <cell r="G1289" t="str">
            <v>HFT/Single Class/MBS/AAA/Current UPB</v>
          </cell>
          <cell r="H1289" t="str">
            <v>G120</v>
          </cell>
          <cell r="I1289">
            <v>50321488.990000002</v>
          </cell>
        </row>
        <row r="1290">
          <cell r="C1290" t="str">
            <v>2004</v>
          </cell>
          <cell r="D1290" t="str">
            <v>RR49401</v>
          </cell>
          <cell r="E1290">
            <v>111530</v>
          </cell>
          <cell r="F1290" t="str">
            <v>A13 - HFT</v>
          </cell>
          <cell r="G1290" t="str">
            <v>Fannie/MBS/Remaining Term&gt;5, &lt;10years/UPB</v>
          </cell>
          <cell r="H1290" t="str">
            <v>L32</v>
          </cell>
          <cell r="I1290">
            <v>50321488.990000002</v>
          </cell>
        </row>
        <row r="1291">
          <cell r="C1291" t="str">
            <v>2004</v>
          </cell>
          <cell r="D1291" t="str">
            <v>RR49401</v>
          </cell>
          <cell r="E1291">
            <v>111530</v>
          </cell>
          <cell r="F1291" t="str">
            <v>A15</v>
          </cell>
          <cell r="G1291" t="str">
            <v>SFAS 140/FIN 46 Consolidated UPB/UPB</v>
          </cell>
          <cell r="H1291" t="str">
            <v>I78</v>
          </cell>
          <cell r="I1291">
            <v>50321488.990000002</v>
          </cell>
        </row>
        <row r="1292">
          <cell r="C1292" t="str">
            <v>2004</v>
          </cell>
          <cell r="D1292" t="str">
            <v>RR49401</v>
          </cell>
          <cell r="E1292">
            <v>111530</v>
          </cell>
          <cell r="F1292" t="str">
            <v>A18</v>
          </cell>
          <cell r="G1292" t="str">
            <v>MBS/Remaining Term&gt;5, &lt;10years/Amoritized Cost</v>
          </cell>
          <cell r="H1292" t="str">
            <v>L31</v>
          </cell>
          <cell r="I1292">
            <v>50321488.990000002</v>
          </cell>
        </row>
        <row r="1293">
          <cell r="C1293" t="str">
            <v>2004</v>
          </cell>
          <cell r="D1293" t="str">
            <v>RR49401</v>
          </cell>
          <cell r="E1293">
            <v>111530</v>
          </cell>
          <cell r="F1293" t="str">
            <v>A20</v>
          </cell>
          <cell r="G1293" t="str">
            <v>UPB/Total MRS/HFT</v>
          </cell>
          <cell r="H1293" t="str">
            <v>M33</v>
          </cell>
          <cell r="I1293">
            <v>50321488.990000002</v>
          </cell>
        </row>
        <row r="1294">
          <cell r="C1294" t="str">
            <v>2004</v>
          </cell>
          <cell r="D1294" t="str">
            <v>RR49401</v>
          </cell>
          <cell r="E1294">
            <v>111530</v>
          </cell>
          <cell r="F1294" t="str">
            <v>A21</v>
          </cell>
          <cell r="G1294" t="str">
            <v>Fannie/Multi-Family/Conventional</v>
          </cell>
          <cell r="H1294" t="str">
            <v>I31</v>
          </cell>
          <cell r="I1294">
            <v>50321488.990000002</v>
          </cell>
        </row>
        <row r="1295">
          <cell r="C1295" t="str">
            <v>2004</v>
          </cell>
          <cell r="D1295" t="str">
            <v>DM_01</v>
          </cell>
          <cell r="E1295" t="str">
            <v>N/A</v>
          </cell>
          <cell r="F1295" t="str">
            <v>A22</v>
          </cell>
          <cell r="G1295" t="str">
            <v>Sold Principal / AFS</v>
          </cell>
          <cell r="H1295" t="str">
            <v>K91</v>
          </cell>
          <cell r="I1295">
            <v>-106657</v>
          </cell>
        </row>
        <row r="1296">
          <cell r="C1296" t="str">
            <v>2004</v>
          </cell>
          <cell r="D1296" t="str">
            <v>DM_01</v>
          </cell>
          <cell r="E1296" t="str">
            <v>N/A</v>
          </cell>
          <cell r="F1296" t="str">
            <v>A22</v>
          </cell>
          <cell r="G1296" t="str">
            <v>Sold Principal / HFT</v>
          </cell>
          <cell r="H1296" t="str">
            <v>L91</v>
          </cell>
          <cell r="I1296">
            <v>26256.32</v>
          </cell>
        </row>
        <row r="1297">
          <cell r="C1297" t="str">
            <v>2004</v>
          </cell>
          <cell r="D1297" t="str">
            <v>DM_03</v>
          </cell>
          <cell r="E1297" t="str">
            <v>N/A</v>
          </cell>
          <cell r="F1297" t="str">
            <v>A23</v>
          </cell>
          <cell r="G1297" t="str">
            <v>Derecognition Transfers from Loans/UPB Transferred</v>
          </cell>
          <cell r="H1297" t="str">
            <v>L91</v>
          </cell>
          <cell r="I1297">
            <v>29272968.16</v>
          </cell>
        </row>
        <row r="1298">
          <cell r="C1298" t="str">
            <v>2004</v>
          </cell>
          <cell r="D1298" t="str">
            <v>DM_03</v>
          </cell>
          <cell r="E1298" t="str">
            <v>N/A</v>
          </cell>
          <cell r="F1298" t="str">
            <v>A23</v>
          </cell>
          <cell r="G1298" t="str">
            <v>Derecognition Transfers from Loans/FV Derecognition BA</v>
          </cell>
          <cell r="H1298" t="str">
            <v>L93</v>
          </cell>
          <cell r="I1298">
            <v>-290868.14</v>
          </cell>
        </row>
        <row r="1299">
          <cell r="C1299" t="str">
            <v>2004</v>
          </cell>
          <cell r="D1299" t="str">
            <v>DM_04</v>
          </cell>
          <cell r="E1299" t="str">
            <v>N/A</v>
          </cell>
          <cell r="F1299" t="str">
            <v>A01</v>
          </cell>
          <cell r="G1299" t="str">
            <v>Private Label/MRB Taxable/UPB/Consolidation Reclass</v>
          </cell>
          <cell r="H1299" t="str">
            <v>O24</v>
          </cell>
          <cell r="I1299">
            <v>-179843374.42000005</v>
          </cell>
        </row>
        <row r="1300">
          <cell r="C1300" t="str">
            <v>2004</v>
          </cell>
          <cell r="D1300" t="str">
            <v>DM_04</v>
          </cell>
          <cell r="E1300" t="str">
            <v>N/A</v>
          </cell>
          <cell r="F1300" t="str">
            <v>A01</v>
          </cell>
          <cell r="G1300" t="str">
            <v>Fannie Mae Securities/MBS/UPB/Consolidation Reclass</v>
          </cell>
          <cell r="H1300" t="str">
            <v>D24</v>
          </cell>
          <cell r="I1300">
            <v>1885190.92</v>
          </cell>
        </row>
        <row r="1301">
          <cell r="C1301" t="str">
            <v>2004</v>
          </cell>
          <cell r="D1301" t="str">
            <v>DM_04</v>
          </cell>
          <cell r="E1301" t="str">
            <v>N/A</v>
          </cell>
          <cell r="F1301" t="str">
            <v>A01</v>
          </cell>
          <cell r="G1301" t="str">
            <v>Other Agency Securities/MBS/UPB/Consolidation Reclass</v>
          </cell>
          <cell r="H1301" t="str">
            <v>J24</v>
          </cell>
          <cell r="I1301">
            <v>177958183.50000006</v>
          </cell>
        </row>
        <row r="1302">
          <cell r="C1302" t="str">
            <v>2004</v>
          </cell>
          <cell r="D1302" t="str">
            <v>DM_04</v>
          </cell>
          <cell r="E1302" t="str">
            <v>N/A</v>
          </cell>
          <cell r="F1302" t="str">
            <v>A01</v>
          </cell>
          <cell r="G1302" t="str">
            <v>Private Label/MRB Taxable/Consolidation and Derecognition BA/ Consolidation Relief</v>
          </cell>
          <cell r="H1302" t="str">
            <v>O443</v>
          </cell>
          <cell r="I1302">
            <v>-8375785.1599999964</v>
          </cell>
        </row>
        <row r="1303">
          <cell r="C1303" t="str">
            <v>2004</v>
          </cell>
          <cell r="D1303" t="str">
            <v>DM_04</v>
          </cell>
          <cell r="E1303" t="str">
            <v>N/A</v>
          </cell>
          <cell r="F1303" t="str">
            <v>A01</v>
          </cell>
          <cell r="G1303" t="str">
            <v>Fannie Mae Securities/MBS/Consolidation and Derecognition BA/ Consolidation Relief</v>
          </cell>
          <cell r="H1303" t="str">
            <v>D443</v>
          </cell>
          <cell r="I1303">
            <v>1606548.8421</v>
          </cell>
        </row>
        <row r="1304">
          <cell r="C1304" t="str">
            <v>2004</v>
          </cell>
          <cell r="D1304" t="str">
            <v>DM_04</v>
          </cell>
          <cell r="E1304" t="str">
            <v>N/A</v>
          </cell>
          <cell r="F1304" t="str">
            <v>A01</v>
          </cell>
          <cell r="G1304" t="str">
            <v>Other Agency Securities/MBS/Consolidation and Derecognition BA/ Consolidation Relief</v>
          </cell>
          <cell r="H1304" t="str">
            <v>J443</v>
          </cell>
          <cell r="I1304">
            <v>6769236.3179000616</v>
          </cell>
        </row>
        <row r="1305">
          <cell r="C1305" t="str">
            <v>2004</v>
          </cell>
          <cell r="D1305" t="str">
            <v>DM_04</v>
          </cell>
          <cell r="E1305" t="str">
            <v>N/A</v>
          </cell>
          <cell r="F1305" t="str">
            <v>A01</v>
          </cell>
          <cell r="G1305" t="str">
            <v>Private Label/MRB Taxable/MTM/Unrealized G/L Current Period</v>
          </cell>
          <cell r="H1305" t="str">
            <v>O458</v>
          </cell>
          <cell r="I1305">
            <v>130395.46272003651</v>
          </cell>
        </row>
        <row r="1306">
          <cell r="C1306" t="str">
            <v>2004</v>
          </cell>
          <cell r="D1306" t="str">
            <v>DM_04</v>
          </cell>
          <cell r="E1306" t="str">
            <v>N/A</v>
          </cell>
          <cell r="F1306" t="str">
            <v>A01</v>
          </cell>
          <cell r="G1306" t="str">
            <v>Fannie Mae Securities/MBS/MTM/Unrealized G/L Current Period</v>
          </cell>
          <cell r="H1306" t="str">
            <v>D458</v>
          </cell>
          <cell r="I1306">
            <v>9654.0712999999523</v>
          </cell>
        </row>
        <row r="1307">
          <cell r="C1307" t="str">
            <v>2004</v>
          </cell>
          <cell r="D1307" t="str">
            <v>DM_04</v>
          </cell>
          <cell r="E1307" t="str">
            <v>N/A</v>
          </cell>
          <cell r="F1307" t="str">
            <v>A01</v>
          </cell>
          <cell r="G1307" t="str">
            <v>Other Agency Securities/MBS/MTM/Unrealized G/L Current Period</v>
          </cell>
          <cell r="H1307" t="str">
            <v>J458</v>
          </cell>
          <cell r="I1307">
            <v>-140049.53402012587</v>
          </cell>
        </row>
        <row r="1308">
          <cell r="C1308" t="str">
            <v>2004</v>
          </cell>
          <cell r="D1308" t="str">
            <v>DM_04</v>
          </cell>
          <cell r="E1308" t="str">
            <v>N/A</v>
          </cell>
          <cell r="F1308" t="str">
            <v>A07</v>
          </cell>
          <cell r="G1308" t="str">
            <v>Current UPB/AFS/Private/MRB Taxable</v>
          </cell>
          <cell r="H1308" t="str">
            <v>G62</v>
          </cell>
          <cell r="I1308">
            <v>-179843374.42000005</v>
          </cell>
        </row>
        <row r="1309">
          <cell r="C1309" t="str">
            <v>2004</v>
          </cell>
          <cell r="D1309" t="str">
            <v>DM_04</v>
          </cell>
          <cell r="E1309" t="str">
            <v>N/A</v>
          </cell>
          <cell r="F1309" t="str">
            <v>A07</v>
          </cell>
          <cell r="G1309" t="str">
            <v>Current UPB/AFS/Fannie Mae MBS</v>
          </cell>
          <cell r="H1309" t="str">
            <v>G32</v>
          </cell>
          <cell r="I1309">
            <v>1885190.92</v>
          </cell>
        </row>
        <row r="1310">
          <cell r="C1310" t="str">
            <v>2004</v>
          </cell>
          <cell r="D1310" t="str">
            <v>DM_04</v>
          </cell>
          <cell r="E1310" t="str">
            <v>N/A</v>
          </cell>
          <cell r="F1310" t="str">
            <v>A07</v>
          </cell>
          <cell r="G1310" t="str">
            <v>Current UPB/AFS/Other Agency MBS</v>
          </cell>
          <cell r="H1310" t="str">
            <v>G47</v>
          </cell>
          <cell r="I1310">
            <v>177958183.50000006</v>
          </cell>
        </row>
        <row r="1311">
          <cell r="C1311" t="str">
            <v>2004</v>
          </cell>
          <cell r="D1311" t="str">
            <v>DM_04</v>
          </cell>
          <cell r="E1311" t="str">
            <v>N/A</v>
          </cell>
          <cell r="F1311" t="str">
            <v>A07</v>
          </cell>
          <cell r="G1311" t="str">
            <v>Total Unamortized Balance/AFS/Private/MRB Taxable</v>
          </cell>
          <cell r="H1311" t="str">
            <v>H62</v>
          </cell>
          <cell r="I1311">
            <v>-8375785.1599999964</v>
          </cell>
        </row>
        <row r="1312">
          <cell r="C1312" t="str">
            <v>2004</v>
          </cell>
          <cell r="D1312" t="str">
            <v>DM_04</v>
          </cell>
          <cell r="E1312" t="str">
            <v>N/A</v>
          </cell>
          <cell r="F1312" t="str">
            <v>A07</v>
          </cell>
          <cell r="G1312" t="str">
            <v>Total Unamortized Balance/AFS/Fannie Mae MBS</v>
          </cell>
          <cell r="H1312" t="str">
            <v>H32</v>
          </cell>
          <cell r="I1312">
            <v>1606548.8421</v>
          </cell>
        </row>
        <row r="1313">
          <cell r="C1313" t="str">
            <v>2004</v>
          </cell>
          <cell r="D1313" t="str">
            <v>DM_04</v>
          </cell>
          <cell r="E1313" t="str">
            <v>N/A</v>
          </cell>
          <cell r="F1313" t="str">
            <v>A07</v>
          </cell>
          <cell r="G1313" t="str">
            <v>Total Unamortized Balance/AFS/Other Agency MBS</v>
          </cell>
          <cell r="H1313" t="str">
            <v>H47</v>
          </cell>
          <cell r="I1313">
            <v>6769236.3179000616</v>
          </cell>
        </row>
        <row r="1314">
          <cell r="C1314" t="str">
            <v>2004</v>
          </cell>
          <cell r="D1314" t="str">
            <v>DM_04</v>
          </cell>
          <cell r="E1314" t="str">
            <v>N/A</v>
          </cell>
          <cell r="F1314" t="str">
            <v>A07</v>
          </cell>
          <cell r="G1314" t="str">
            <v>Gross Unrealized Loss/AFS/Private/MRB Taxable</v>
          </cell>
          <cell r="H1314" t="str">
            <v>L62</v>
          </cell>
          <cell r="I1314">
            <v>130395.46272003651</v>
          </cell>
        </row>
        <row r="1315">
          <cell r="C1315" t="str">
            <v>2004</v>
          </cell>
          <cell r="D1315" t="str">
            <v>DM_04</v>
          </cell>
          <cell r="E1315" t="str">
            <v>N/A</v>
          </cell>
          <cell r="F1315" t="str">
            <v>A07</v>
          </cell>
          <cell r="G1315" t="str">
            <v>Gross Unrealized Gain/AFS/Fannie Mae MBS</v>
          </cell>
          <cell r="H1315" t="str">
            <v>K32</v>
          </cell>
          <cell r="I1315">
            <v>9654.0712999999523</v>
          </cell>
        </row>
        <row r="1316">
          <cell r="C1316" t="str">
            <v>2004</v>
          </cell>
          <cell r="D1316" t="str">
            <v>DM_04</v>
          </cell>
          <cell r="E1316" t="str">
            <v>N/A</v>
          </cell>
          <cell r="F1316" t="str">
            <v>A07</v>
          </cell>
          <cell r="G1316" t="str">
            <v>Gross Unrealized Loss/AFS/Other Agency MBS</v>
          </cell>
          <cell r="H1316" t="str">
            <v>L47</v>
          </cell>
          <cell r="I1316">
            <v>-140049.53402012587</v>
          </cell>
        </row>
        <row r="1317">
          <cell r="C1317" t="str">
            <v>2004</v>
          </cell>
          <cell r="D1317" t="str">
            <v>DM_04</v>
          </cell>
          <cell r="E1317" t="str">
            <v>N/A</v>
          </cell>
          <cell r="F1317" t="str">
            <v>A09</v>
          </cell>
          <cell r="G1317" t="str">
            <v>Current UPB/AFS/MRB/AAA</v>
          </cell>
          <cell r="H1317" t="str">
            <v>G93</v>
          </cell>
          <cell r="I1317">
            <v>-179843374.42000005</v>
          </cell>
        </row>
        <row r="1318">
          <cell r="C1318" t="str">
            <v>2004</v>
          </cell>
          <cell r="D1318" t="str">
            <v>DM_04</v>
          </cell>
          <cell r="E1318" t="str">
            <v>N/A</v>
          </cell>
          <cell r="F1318" t="str">
            <v>A09</v>
          </cell>
          <cell r="G1318" t="str">
            <v>Current UPB/AFS/Single Class/MBS/AAA</v>
          </cell>
          <cell r="H1318" t="str">
            <v>G33</v>
          </cell>
          <cell r="I1318">
            <v>179843374.42000005</v>
          </cell>
        </row>
        <row r="1319">
          <cell r="C1319" t="str">
            <v>2004</v>
          </cell>
          <cell r="D1319" t="str">
            <v>DM_04</v>
          </cell>
          <cell r="E1319" t="str">
            <v>N/A</v>
          </cell>
          <cell r="F1319" t="str">
            <v>A09</v>
          </cell>
          <cell r="G1319" t="str">
            <v>Total Unamortized Balance/AFS/MRB/AAA</v>
          </cell>
          <cell r="H1319" t="str">
            <v>H93</v>
          </cell>
          <cell r="I1319">
            <v>-8375785.1599999964</v>
          </cell>
        </row>
        <row r="1320">
          <cell r="C1320" t="str">
            <v>2004</v>
          </cell>
          <cell r="D1320" t="str">
            <v>DM_04</v>
          </cell>
          <cell r="E1320" t="str">
            <v>N/A</v>
          </cell>
          <cell r="F1320" t="str">
            <v>A09</v>
          </cell>
          <cell r="G1320" t="str">
            <v>Total Unamortized Balance/AFS/Single Class/MBS/AAA</v>
          </cell>
          <cell r="H1320" t="str">
            <v>H33</v>
          </cell>
          <cell r="I1320">
            <v>8375785.1600000616</v>
          </cell>
        </row>
        <row r="1321">
          <cell r="C1321" t="str">
            <v>2004</v>
          </cell>
          <cell r="D1321" t="str">
            <v>DM_04</v>
          </cell>
          <cell r="E1321" t="str">
            <v>N/A</v>
          </cell>
          <cell r="F1321" t="str">
            <v>A09</v>
          </cell>
          <cell r="G1321" t="str">
            <v>Gross Unrealized Loss/AFS/MRB/AAA</v>
          </cell>
          <cell r="H1321" t="str">
            <v>L93</v>
          </cell>
          <cell r="I1321">
            <v>130395.46272003651</v>
          </cell>
        </row>
        <row r="1322">
          <cell r="C1322" t="str">
            <v>2004</v>
          </cell>
          <cell r="D1322" t="str">
            <v>DM_04</v>
          </cell>
          <cell r="E1322" t="str">
            <v>N/A</v>
          </cell>
          <cell r="F1322" t="str">
            <v>A09</v>
          </cell>
          <cell r="G1322" t="str">
            <v>Gross Unrealized Loss/AFS/Single Class/MBS/AAA</v>
          </cell>
          <cell r="H1322" t="str">
            <v>L33</v>
          </cell>
          <cell r="I1322">
            <v>-130395.46272012591</v>
          </cell>
        </row>
        <row r="1323">
          <cell r="C1323" t="str">
            <v>2004</v>
          </cell>
          <cell r="D1323" t="str">
            <v>DM_04</v>
          </cell>
          <cell r="E1323" t="str">
            <v>N/A</v>
          </cell>
          <cell r="F1323" t="str">
            <v>A13 - AFS</v>
          </cell>
          <cell r="G1323" t="str">
            <v>Remaining Term &gt;10 years/UPB/ Private/MRB Taxable</v>
          </cell>
          <cell r="H1323" t="str">
            <v>O48</v>
          </cell>
          <cell r="I1323">
            <v>-179843374.42000005</v>
          </cell>
        </row>
        <row r="1324">
          <cell r="C1324" t="str">
            <v>2004</v>
          </cell>
          <cell r="D1324" t="str">
            <v>DM_04</v>
          </cell>
          <cell r="E1324" t="str">
            <v>N/A</v>
          </cell>
          <cell r="F1324" t="str">
            <v>A13 - AFS</v>
          </cell>
          <cell r="G1324" t="str">
            <v>Remaining Term &gt;10 years/UPB/ Fannie Mae/MBS</v>
          </cell>
          <cell r="H1324" t="str">
            <v>O32</v>
          </cell>
          <cell r="I1324">
            <v>1885190.92</v>
          </cell>
        </row>
        <row r="1325">
          <cell r="C1325" t="str">
            <v>2004</v>
          </cell>
          <cell r="D1325" t="str">
            <v>DM_04</v>
          </cell>
          <cell r="E1325" t="str">
            <v>N/A</v>
          </cell>
          <cell r="F1325" t="str">
            <v>A13 - AFS</v>
          </cell>
          <cell r="G1325" t="str">
            <v>Remaining Term &gt; 10 years/UPB/Other Agency/MBS</v>
          </cell>
          <cell r="H1325" t="str">
            <v>O40</v>
          </cell>
          <cell r="I1325">
            <v>177958183.50000006</v>
          </cell>
        </row>
        <row r="1326">
          <cell r="C1326" t="str">
            <v>2004</v>
          </cell>
          <cell r="D1326" t="str">
            <v>DM_04</v>
          </cell>
          <cell r="E1326" t="str">
            <v>N/A</v>
          </cell>
          <cell r="F1326" t="str">
            <v>A13 - AFS</v>
          </cell>
          <cell r="G1326" t="str">
            <v>Remaining Term &gt;10 years/Amortized Cost/ Private/MRB Taxable</v>
          </cell>
          <cell r="H1326" t="str">
            <v>P48</v>
          </cell>
          <cell r="I1326">
            <v>-8375785.1599999964</v>
          </cell>
        </row>
        <row r="1327">
          <cell r="C1327" t="str">
            <v>2004</v>
          </cell>
          <cell r="D1327" t="str">
            <v>DM_04</v>
          </cell>
          <cell r="E1327" t="str">
            <v>N/A</v>
          </cell>
          <cell r="F1327" t="str">
            <v>A13 - AFS</v>
          </cell>
          <cell r="G1327" t="str">
            <v>Remaining Term &gt;10 years/Amortized Cost/ Fannie Mae/MBS</v>
          </cell>
          <cell r="H1327" t="str">
            <v>P32</v>
          </cell>
          <cell r="I1327">
            <v>1606548.8421</v>
          </cell>
        </row>
        <row r="1328">
          <cell r="C1328" t="str">
            <v>2004</v>
          </cell>
          <cell r="D1328" t="str">
            <v>DM_04</v>
          </cell>
          <cell r="E1328" t="str">
            <v>N/A</v>
          </cell>
          <cell r="F1328" t="str">
            <v>A13 - AFS</v>
          </cell>
          <cell r="G1328" t="str">
            <v>Remaining Term &gt; 10 years/Amortized Cost/Other Agency/MBS</v>
          </cell>
          <cell r="H1328" t="str">
            <v>P40</v>
          </cell>
          <cell r="I1328">
            <v>6769236.3179000616</v>
          </cell>
        </row>
        <row r="1329">
          <cell r="C1329" t="str">
            <v>2004</v>
          </cell>
          <cell r="D1329" t="str">
            <v>DM_04</v>
          </cell>
          <cell r="E1329" t="str">
            <v>N/A</v>
          </cell>
          <cell r="F1329" t="str">
            <v>A13 - AFS</v>
          </cell>
          <cell r="G1329" t="str">
            <v>Remaining Term &gt;10 years/ Fair Value/ Private/MRB Taxable</v>
          </cell>
          <cell r="H1329" t="str">
            <v>Q48</v>
          </cell>
          <cell r="I1329">
            <v>130395.46272003651</v>
          </cell>
        </row>
        <row r="1330">
          <cell r="C1330" t="str">
            <v>2004</v>
          </cell>
          <cell r="D1330" t="str">
            <v>DM_04</v>
          </cell>
          <cell r="E1330" t="str">
            <v>N/A</v>
          </cell>
          <cell r="F1330" t="str">
            <v>A13 - AFS</v>
          </cell>
          <cell r="G1330" t="str">
            <v>Remaining Term &gt;10 years/ Fair Value/Fannie Mae/MBS</v>
          </cell>
          <cell r="H1330" t="str">
            <v>Q32</v>
          </cell>
          <cell r="I1330">
            <v>9654.0712999999523</v>
          </cell>
        </row>
        <row r="1331">
          <cell r="C1331" t="str">
            <v>2004</v>
          </cell>
          <cell r="D1331" t="str">
            <v>DM_04</v>
          </cell>
          <cell r="E1331" t="str">
            <v>N/A</v>
          </cell>
          <cell r="F1331" t="str">
            <v>A13 - AFS</v>
          </cell>
          <cell r="G1331" t="str">
            <v>Remaining Term &gt; 10 years/Fair Value/Other Agency/MBS</v>
          </cell>
          <cell r="H1331" t="str">
            <v>Q40</v>
          </cell>
          <cell r="I1331">
            <v>-140049.53402012587</v>
          </cell>
        </row>
        <row r="1332">
          <cell r="C1332" t="str">
            <v>2004</v>
          </cell>
          <cell r="D1332" t="str">
            <v>DM_04</v>
          </cell>
          <cell r="E1332" t="str">
            <v>N/A</v>
          </cell>
          <cell r="F1332" t="str">
            <v>A21</v>
          </cell>
          <cell r="G1332" t="str">
            <v>Single Family/Government/MRBs</v>
          </cell>
          <cell r="H1332" t="str">
            <v>G33</v>
          </cell>
          <cell r="I1332">
            <v>-179843374.42000005</v>
          </cell>
        </row>
        <row r="1333">
          <cell r="C1333" t="str">
            <v>2004</v>
          </cell>
          <cell r="D1333" t="str">
            <v>DM_04</v>
          </cell>
          <cell r="E1333" t="str">
            <v>N/A</v>
          </cell>
          <cell r="F1333" t="str">
            <v>A21</v>
          </cell>
          <cell r="G1333" t="str">
            <v>Single Family/Conventional/Fannie Mae Mortgage Securities</v>
          </cell>
          <cell r="H1333" t="str">
            <v>F31</v>
          </cell>
          <cell r="I1333">
            <v>1885190.92</v>
          </cell>
        </row>
        <row r="1334">
          <cell r="C1334" t="str">
            <v>2004</v>
          </cell>
          <cell r="D1334" t="str">
            <v>DM_04</v>
          </cell>
          <cell r="E1334" t="str">
            <v>N/A</v>
          </cell>
          <cell r="F1334" t="str">
            <v>A21</v>
          </cell>
          <cell r="G1334" t="str">
            <v>Single Family/Government/Other Agency Mortgage Securities.</v>
          </cell>
          <cell r="H1334" t="str">
            <v>G32</v>
          </cell>
          <cell r="I1334">
            <v>177958183.50000006</v>
          </cell>
        </row>
        <row r="1335">
          <cell r="C1335" t="str">
            <v>2004</v>
          </cell>
          <cell r="D1335" t="str">
            <v>DM_04</v>
          </cell>
          <cell r="E1335" t="str">
            <v>N/A</v>
          </cell>
          <cell r="F1335" t="str">
            <v>11.01</v>
          </cell>
          <cell r="G1335" t="str">
            <v>MBS/Structured Multi-Class Securities/Operation Ending Balance/UPB</v>
          </cell>
          <cell r="H1335" t="str">
            <v>L33</v>
          </cell>
          <cell r="I1335">
            <v>179843374.42000005</v>
          </cell>
        </row>
        <row r="1336">
          <cell r="C1336" t="str">
            <v>2004</v>
          </cell>
          <cell r="D1336" t="str">
            <v>DM_04</v>
          </cell>
          <cell r="E1336" t="str">
            <v>N/A</v>
          </cell>
          <cell r="F1336" t="str">
            <v>11.01</v>
          </cell>
          <cell r="G1336" t="str">
            <v>MBS/Structured Multi-Class Securities/Operation Ending Balance/FV</v>
          </cell>
          <cell r="H1336" t="str">
            <v>L34</v>
          </cell>
          <cell r="I1336">
            <v>8375785.1599999964</v>
          </cell>
        </row>
        <row r="1337">
          <cell r="C1337" t="str">
            <v>2004</v>
          </cell>
          <cell r="D1337" t="str">
            <v>DM_04</v>
          </cell>
          <cell r="E1337" t="str">
            <v>N/A</v>
          </cell>
          <cell r="F1337" t="str">
            <v>11.01</v>
          </cell>
          <cell r="G1337" t="str">
            <v>MBS/Structured Multi-Class Securities/Operation Ending Balance/BV</v>
          </cell>
          <cell r="H1337" t="str">
            <v>L35</v>
          </cell>
          <cell r="I1337">
            <v>-130395.46272003651</v>
          </cell>
        </row>
        <row r="1338">
          <cell r="C1338" t="str">
            <v>2004</v>
          </cell>
          <cell r="D1338" t="str">
            <v>DM_04</v>
          </cell>
          <cell r="E1338" t="str">
            <v>N/A</v>
          </cell>
          <cell r="F1338" t="str">
            <v>A07</v>
          </cell>
          <cell r="G1338" t="str">
            <v>Gross Unrealized Loss/AFS/Other Agency MBS - &lt; 1 year</v>
          </cell>
          <cell r="H1338" t="str">
            <v>N47</v>
          </cell>
          <cell r="I1338">
            <v>-140050</v>
          </cell>
        </row>
        <row r="1339">
          <cell r="C1339" t="str">
            <v>2004</v>
          </cell>
          <cell r="D1339" t="str">
            <v>DM_04</v>
          </cell>
          <cell r="E1339" t="str">
            <v>N/A</v>
          </cell>
          <cell r="F1339" t="str">
            <v>A09</v>
          </cell>
          <cell r="G1339" t="str">
            <v>Gross Unrealized Loss/AFS/Single Class/MBS/AAA &lt; 1 year loss</v>
          </cell>
          <cell r="H1339" t="str">
            <v>N33</v>
          </cell>
          <cell r="I1339">
            <v>-130395</v>
          </cell>
        </row>
        <row r="1340">
          <cell r="C1340" t="str">
            <v>2004</v>
          </cell>
          <cell r="D1340" t="str">
            <v>DM_06</v>
          </cell>
          <cell r="E1340" t="str">
            <v>N/A</v>
          </cell>
          <cell r="F1340" t="str">
            <v>11.03</v>
          </cell>
          <cell r="G1340" t="str">
            <v>Debt Extinguishment on In-Consolidation Purchases</v>
          </cell>
          <cell r="H1340" t="str">
            <v>O64</v>
          </cell>
          <cell r="I1340">
            <v>96092.27</v>
          </cell>
        </row>
        <row r="1341">
          <cell r="C1341" t="str">
            <v>2004</v>
          </cell>
          <cell r="D1341" t="str">
            <v>DM_105</v>
          </cell>
          <cell r="E1341" t="str">
            <v>N/A</v>
          </cell>
          <cell r="F1341" t="str">
            <v>11.06 - HFI</v>
          </cell>
          <cell r="G1341" t="str">
            <v>UPB Loans SF Gov-Fx-Long</v>
          </cell>
          <cell r="H1341" t="str">
            <v>K33</v>
          </cell>
          <cell r="I1341">
            <v>1619082.84</v>
          </cell>
        </row>
        <row r="1342">
          <cell r="C1342" t="str">
            <v>2004</v>
          </cell>
          <cell r="D1342" t="str">
            <v>DM_105</v>
          </cell>
          <cell r="E1342" t="str">
            <v>N/A</v>
          </cell>
          <cell r="F1342" t="str">
            <v>11.06 - HFI</v>
          </cell>
          <cell r="G1342" t="str">
            <v>UPB Loans SF Conv Fx-Long</v>
          </cell>
          <cell r="H1342" t="str">
            <v>G33</v>
          </cell>
          <cell r="I1342">
            <v>-49960087.080000095</v>
          </cell>
        </row>
        <row r="1343">
          <cell r="C1343" t="str">
            <v>2004</v>
          </cell>
          <cell r="D1343" t="str">
            <v>DM_105</v>
          </cell>
          <cell r="E1343" t="str">
            <v>N/A</v>
          </cell>
          <cell r="F1343" t="str">
            <v>11.06 - HFI</v>
          </cell>
          <cell r="G1343" t="str">
            <v>UPB Loans SF Conv ARM</v>
          </cell>
          <cell r="H1343" t="str">
            <v>I33</v>
          </cell>
          <cell r="I1343">
            <v>48341004.239999995</v>
          </cell>
        </row>
        <row r="1344">
          <cell r="C1344" t="str">
            <v>2004</v>
          </cell>
          <cell r="D1344" t="str">
            <v>DM_107</v>
          </cell>
          <cell r="E1344" t="str">
            <v>N/A</v>
          </cell>
          <cell r="F1344" t="str">
            <v>A01</v>
          </cell>
          <cell r="G1344" t="str">
            <v>Fannie Mae-MBS-REPUR_ASSET</v>
          </cell>
          <cell r="H1344" t="str">
            <v>D31</v>
          </cell>
          <cell r="I1344">
            <v>-2638606.7999999998</v>
          </cell>
        </row>
        <row r="1345">
          <cell r="C1345" t="str">
            <v>2004</v>
          </cell>
          <cell r="D1345" t="str">
            <v>DM_107</v>
          </cell>
          <cell r="E1345" t="str">
            <v>N/A</v>
          </cell>
          <cell r="F1345" t="str">
            <v>A01</v>
          </cell>
          <cell r="G1345" t="str">
            <v>Fannie Mae-Mega-REPUR_ASSET</v>
          </cell>
          <cell r="H1345" t="str">
            <v>E31</v>
          </cell>
          <cell r="I1345">
            <v>-553570.17000000004</v>
          </cell>
        </row>
        <row r="1346">
          <cell r="C1346" t="str">
            <v>2004</v>
          </cell>
          <cell r="D1346" t="str">
            <v>DM_107</v>
          </cell>
          <cell r="E1346" t="str">
            <v>N/A</v>
          </cell>
          <cell r="F1346" t="str">
            <v>A01</v>
          </cell>
          <cell r="G1346" t="str">
            <v>Fannie Mae-MBS-REPUR_PD</v>
          </cell>
          <cell r="H1346" t="str">
            <v>D33</v>
          </cell>
          <cell r="I1346">
            <v>133028101.77</v>
          </cell>
        </row>
        <row r="1347">
          <cell r="C1347" t="str">
            <v>2004</v>
          </cell>
          <cell r="D1347" t="str">
            <v>DM_107</v>
          </cell>
          <cell r="E1347" t="str">
            <v>N/A</v>
          </cell>
          <cell r="F1347" t="str">
            <v>A01</v>
          </cell>
          <cell r="G1347" t="str">
            <v>Fannie Mae-Mega-REPUR_PD</v>
          </cell>
          <cell r="H1347" t="str">
            <v>E33</v>
          </cell>
          <cell r="I1347">
            <v>85138440.469999999</v>
          </cell>
        </row>
        <row r="1348">
          <cell r="C1348" t="str">
            <v>2004</v>
          </cell>
          <cell r="D1348" t="str">
            <v>DM_107</v>
          </cell>
          <cell r="E1348" t="str">
            <v>N/A</v>
          </cell>
          <cell r="F1348" t="str">
            <v>A01</v>
          </cell>
          <cell r="G1348" t="str">
            <v>Fannie Mae-MBS-REPUR_RECLASS</v>
          </cell>
          <cell r="H1348" t="str">
            <v>D32</v>
          </cell>
          <cell r="I1348">
            <v>1503361.71</v>
          </cell>
        </row>
        <row r="1349">
          <cell r="C1349" t="str">
            <v>2004</v>
          </cell>
          <cell r="D1349" t="str">
            <v>DM_107</v>
          </cell>
          <cell r="E1349" t="str">
            <v>N/A</v>
          </cell>
          <cell r="F1349" t="str">
            <v>A01</v>
          </cell>
          <cell r="G1349" t="str">
            <v>Fannie Mae-Mega-REPUR_RECLASS</v>
          </cell>
          <cell r="H1349" t="str">
            <v>E32</v>
          </cell>
          <cell r="I1349">
            <v>1146996.18</v>
          </cell>
        </row>
        <row r="1350">
          <cell r="C1350" t="str">
            <v>2004</v>
          </cell>
          <cell r="D1350" t="str">
            <v>DM_107</v>
          </cell>
          <cell r="E1350" t="str">
            <v>N/A</v>
          </cell>
          <cell r="F1350" t="str">
            <v>A07</v>
          </cell>
          <cell r="G1350" t="str">
            <v>AFS-FNMA-MBS</v>
          </cell>
          <cell r="H1350" t="str">
            <v>G32</v>
          </cell>
          <cell r="I1350">
            <v>122117009.47509995</v>
          </cell>
        </row>
        <row r="1351">
          <cell r="C1351" t="str">
            <v>2004</v>
          </cell>
          <cell r="D1351" t="str">
            <v>DM_107</v>
          </cell>
          <cell r="E1351" t="str">
            <v>N/A</v>
          </cell>
          <cell r="F1351" t="str">
            <v>A07</v>
          </cell>
          <cell r="G1351" t="str">
            <v>HFT-FNMA-MBS</v>
          </cell>
          <cell r="H1351" t="str">
            <v>G74</v>
          </cell>
          <cell r="I1351">
            <v>9775847.2048999984</v>
          </cell>
        </row>
        <row r="1352">
          <cell r="C1352" t="str">
            <v>2004</v>
          </cell>
          <cell r="D1352" t="str">
            <v>DM_107</v>
          </cell>
          <cell r="E1352" t="str">
            <v>N/A</v>
          </cell>
          <cell r="F1352" t="str">
            <v>A07</v>
          </cell>
          <cell r="G1352" t="str">
            <v>AFS-FNMA-MEGA</v>
          </cell>
          <cell r="H1352" t="str">
            <v>G33</v>
          </cell>
          <cell r="I1352">
            <v>84656808.010400027</v>
          </cell>
        </row>
        <row r="1353">
          <cell r="C1353" t="str">
            <v>2004</v>
          </cell>
          <cell r="D1353" t="str">
            <v>DM_107</v>
          </cell>
          <cell r="E1353" t="str">
            <v>N/A</v>
          </cell>
          <cell r="F1353" t="str">
            <v>A07</v>
          </cell>
          <cell r="G1353" t="str">
            <v>HFT-FNMA-MEGA</v>
          </cell>
          <cell r="H1353" t="str">
            <v>G75</v>
          </cell>
          <cell r="I1353">
            <v>1075058.4696000002</v>
          </cell>
        </row>
        <row r="1354">
          <cell r="C1354" t="str">
            <v>2004</v>
          </cell>
          <cell r="D1354" t="str">
            <v>DM_107</v>
          </cell>
          <cell r="E1354" t="str">
            <v>N/A</v>
          </cell>
          <cell r="F1354" t="str">
            <v>A09</v>
          </cell>
          <cell r="G1354" t="str">
            <v>AFS-FNMA-MBS-AAA</v>
          </cell>
          <cell r="H1354" t="str">
            <v>G33</v>
          </cell>
          <cell r="I1354">
            <v>122117009.47509995</v>
          </cell>
        </row>
        <row r="1355">
          <cell r="C1355" t="str">
            <v>2004</v>
          </cell>
          <cell r="D1355" t="str">
            <v>DM_107</v>
          </cell>
          <cell r="E1355" t="str">
            <v>N/A</v>
          </cell>
          <cell r="F1355" t="str">
            <v>A09</v>
          </cell>
          <cell r="G1355" t="str">
            <v>HFT-FNMA-MBS-AAA</v>
          </cell>
          <cell r="H1355" t="str">
            <v>G120</v>
          </cell>
          <cell r="I1355">
            <v>9775847.2048999984</v>
          </cell>
        </row>
        <row r="1356">
          <cell r="C1356" t="str">
            <v>2004</v>
          </cell>
          <cell r="D1356" t="str">
            <v>DM_107</v>
          </cell>
          <cell r="E1356" t="str">
            <v>N/A</v>
          </cell>
          <cell r="F1356" t="str">
            <v>A09</v>
          </cell>
          <cell r="G1356" t="str">
            <v>AFS-FNMA-MEGA-AAA</v>
          </cell>
          <cell r="H1356" t="str">
            <v>G44</v>
          </cell>
          <cell r="I1356">
            <v>84656808.010400027</v>
          </cell>
        </row>
        <row r="1357">
          <cell r="C1357" t="str">
            <v>2004</v>
          </cell>
          <cell r="D1357" t="str">
            <v>DM_107</v>
          </cell>
          <cell r="E1357" t="str">
            <v>N/A</v>
          </cell>
          <cell r="F1357" t="str">
            <v>A09</v>
          </cell>
          <cell r="G1357" t="str">
            <v>HFT-FNMA-MEGA-AAA</v>
          </cell>
          <cell r="H1357" t="str">
            <v>G131</v>
          </cell>
          <cell r="I1357">
            <v>1075058.4696000002</v>
          </cell>
        </row>
        <row r="1358">
          <cell r="C1358" t="str">
            <v>2004</v>
          </cell>
          <cell r="D1358" t="str">
            <v>DM_107</v>
          </cell>
          <cell r="E1358" t="str">
            <v>N/A</v>
          </cell>
          <cell r="F1358" t="str">
            <v>A13 - AFS</v>
          </cell>
          <cell r="G1358" t="str">
            <v>Remaining Maturity Term &gt; 10 Years-UPB-FANNIE MAE-MBS</v>
          </cell>
          <cell r="H1358" t="str">
            <v>O32</v>
          </cell>
          <cell r="I1358">
            <v>122117009.47509995</v>
          </cell>
        </row>
        <row r="1359">
          <cell r="C1359" t="str">
            <v>2004</v>
          </cell>
          <cell r="D1359" t="str">
            <v>DM_107</v>
          </cell>
          <cell r="E1359" t="str">
            <v>N/A</v>
          </cell>
          <cell r="F1359" t="str">
            <v>A13 - HFT</v>
          </cell>
          <cell r="G1359" t="str">
            <v>Remaining Maturity Term &gt; 10 Years-UPB-FANNIE MAE-MBS</v>
          </cell>
          <cell r="H1359" t="str">
            <v>O32</v>
          </cell>
          <cell r="I1359">
            <v>9775847.2048999984</v>
          </cell>
        </row>
        <row r="1360">
          <cell r="C1360" t="str">
            <v>2004</v>
          </cell>
          <cell r="D1360" t="str">
            <v>DM_107</v>
          </cell>
          <cell r="E1360" t="str">
            <v>N/A</v>
          </cell>
          <cell r="F1360" t="str">
            <v>A13 - AFS</v>
          </cell>
          <cell r="G1360" t="str">
            <v>Remaining Maturity Term &gt; 10 Years-UPB-FANNIE MAE-MEGA</v>
          </cell>
          <cell r="H1360" t="str">
            <v>O33</v>
          </cell>
          <cell r="I1360">
            <v>84656808.010400027</v>
          </cell>
        </row>
        <row r="1361">
          <cell r="C1361" t="str">
            <v>2004</v>
          </cell>
          <cell r="D1361" t="str">
            <v>DM_107</v>
          </cell>
          <cell r="E1361" t="str">
            <v>N/A</v>
          </cell>
          <cell r="F1361" t="str">
            <v>A13 - HFT</v>
          </cell>
          <cell r="G1361" t="str">
            <v>Remaining Maturity Term &gt; 10 Years-UPB-FANNIE MAE-MEGA</v>
          </cell>
          <cell r="H1361" t="str">
            <v>O33</v>
          </cell>
          <cell r="I1361">
            <v>1075058.4696000002</v>
          </cell>
        </row>
        <row r="1362">
          <cell r="C1362" t="str">
            <v>2004</v>
          </cell>
          <cell r="D1362" t="str">
            <v>DM_107</v>
          </cell>
          <cell r="E1362" t="str">
            <v>N/A</v>
          </cell>
          <cell r="F1362" t="str">
            <v>A16</v>
          </cell>
          <cell r="G1362" t="str">
            <v>Average Balance-Average Unamortizaed Balance-MBS</v>
          </cell>
          <cell r="H1362" t="str">
            <v>K34</v>
          </cell>
          <cell r="I1362">
            <v>65946428.339999974</v>
          </cell>
        </row>
        <row r="1363">
          <cell r="C1363" t="str">
            <v>2004</v>
          </cell>
          <cell r="D1363" t="str">
            <v>DM_107</v>
          </cell>
          <cell r="E1363" t="str">
            <v>N/A</v>
          </cell>
          <cell r="F1363" t="str">
            <v>A16</v>
          </cell>
          <cell r="G1363" t="str">
            <v>Average Balance-Average Unamortizaed Balance-MEGA</v>
          </cell>
          <cell r="H1363" t="str">
            <v>K35</v>
          </cell>
          <cell r="I1363">
            <v>47216327.607650012</v>
          </cell>
        </row>
        <row r="1364">
          <cell r="C1364" t="str">
            <v>2004</v>
          </cell>
          <cell r="D1364" t="str">
            <v>DM_107</v>
          </cell>
          <cell r="E1364" t="str">
            <v>N/A</v>
          </cell>
          <cell r="F1364" t="str">
            <v>A18</v>
          </cell>
          <cell r="G1364" t="str">
            <v>MBS-&gt; 10yr -Amoritized Cost</v>
          </cell>
          <cell r="H1364" t="str">
            <v>O31</v>
          </cell>
          <cell r="I1364">
            <v>131892856.68000001</v>
          </cell>
        </row>
        <row r="1365">
          <cell r="C1365" t="str">
            <v>2004</v>
          </cell>
          <cell r="D1365" t="str">
            <v>DM_107</v>
          </cell>
          <cell r="E1365" t="str">
            <v>N/A</v>
          </cell>
          <cell r="F1365" t="str">
            <v>A18</v>
          </cell>
          <cell r="G1365" t="str">
            <v>Mega -&gt;10yr - Amoritized Cost</v>
          </cell>
          <cell r="H1365" t="str">
            <v>O32</v>
          </cell>
          <cell r="I1365">
            <v>85731866.480000004</v>
          </cell>
        </row>
        <row r="1366">
          <cell r="C1366" t="str">
            <v>2004</v>
          </cell>
          <cell r="D1366" t="str">
            <v>DM_107</v>
          </cell>
          <cell r="E1366" t="str">
            <v>N/A</v>
          </cell>
          <cell r="F1366" t="str">
            <v>A21</v>
          </cell>
          <cell r="G1366" t="str">
            <v>SINGLE FAMILY-CONV-FANNIE MAE</v>
          </cell>
          <cell r="H1366" t="str">
            <v>F31</v>
          </cell>
          <cell r="I1366">
            <v>217624723.16</v>
          </cell>
        </row>
        <row r="1367">
          <cell r="C1367" t="str">
            <v>2004</v>
          </cell>
          <cell r="D1367" t="str">
            <v>DM_107</v>
          </cell>
          <cell r="E1367" t="str">
            <v>N/A</v>
          </cell>
          <cell r="F1367" t="str">
            <v>A01</v>
          </cell>
          <cell r="G1367" t="str">
            <v>Fannie Mae-MBS-DR IN</v>
          </cell>
          <cell r="H1367" t="str">
            <v>D18</v>
          </cell>
          <cell r="I1367">
            <v>28038123</v>
          </cell>
        </row>
        <row r="1368">
          <cell r="C1368" t="str">
            <v>2004</v>
          </cell>
          <cell r="D1368" t="str">
            <v>DM_107</v>
          </cell>
          <cell r="E1368" t="str">
            <v>N/A</v>
          </cell>
          <cell r="F1368" t="str">
            <v>A07</v>
          </cell>
          <cell r="G1368" t="str">
            <v>AFS-FNMA-MBS</v>
          </cell>
          <cell r="H1368" t="str">
            <v>G32</v>
          </cell>
          <cell r="I1368">
            <v>28038123</v>
          </cell>
        </row>
        <row r="1369">
          <cell r="C1369" t="str">
            <v>2004</v>
          </cell>
          <cell r="D1369" t="str">
            <v>DM_107</v>
          </cell>
          <cell r="E1369" t="str">
            <v>N/A</v>
          </cell>
          <cell r="F1369" t="str">
            <v>A09</v>
          </cell>
          <cell r="G1369" t="str">
            <v>AFS-FNMA-MBS-AAA</v>
          </cell>
          <cell r="H1369" t="str">
            <v>G33</v>
          </cell>
          <cell r="I1369">
            <v>28038123</v>
          </cell>
        </row>
        <row r="1370">
          <cell r="C1370" t="str">
            <v>2004</v>
          </cell>
          <cell r="D1370" t="str">
            <v>DM_107</v>
          </cell>
          <cell r="E1370" t="str">
            <v>N/A</v>
          </cell>
          <cell r="F1370" t="str">
            <v>A13 - AFS</v>
          </cell>
          <cell r="G1370" t="str">
            <v>Fannie Mae-MBS-&gt;10</v>
          </cell>
          <cell r="H1370" t="str">
            <v>O32</v>
          </cell>
          <cell r="I1370">
            <v>28038123</v>
          </cell>
        </row>
        <row r="1371">
          <cell r="C1371" t="str">
            <v>2004</v>
          </cell>
          <cell r="D1371" t="str">
            <v>DM_107</v>
          </cell>
          <cell r="E1371" t="str">
            <v>N/A</v>
          </cell>
          <cell r="F1371" t="str">
            <v>A16</v>
          </cell>
          <cell r="G1371" t="str">
            <v>MBS - Average Unamortized Balance</v>
          </cell>
          <cell r="H1371" t="str">
            <v>K34</v>
          </cell>
          <cell r="I1371">
            <v>14019061.5</v>
          </cell>
        </row>
        <row r="1372">
          <cell r="C1372" t="str">
            <v>2004</v>
          </cell>
          <cell r="D1372" t="str">
            <v>DM_107</v>
          </cell>
          <cell r="E1372" t="str">
            <v>N/A</v>
          </cell>
          <cell r="F1372" t="str">
            <v>A18</v>
          </cell>
          <cell r="G1372" t="str">
            <v>MBS-&gt; 10yr -Amortized Cost</v>
          </cell>
          <cell r="H1372" t="str">
            <v>O31</v>
          </cell>
          <cell r="I1372">
            <v>28038123</v>
          </cell>
        </row>
        <row r="1373">
          <cell r="C1373" t="str">
            <v>2004</v>
          </cell>
          <cell r="D1373" t="str">
            <v>DM_107</v>
          </cell>
          <cell r="E1373" t="str">
            <v>N/A</v>
          </cell>
          <cell r="F1373" t="str">
            <v>A21</v>
          </cell>
          <cell r="G1373" t="str">
            <v>Single Family / Conventional / Fannie Mae</v>
          </cell>
          <cell r="H1373" t="str">
            <v>F31</v>
          </cell>
          <cell r="I1373">
            <v>28038123</v>
          </cell>
        </row>
        <row r="1374">
          <cell r="C1374" t="str">
            <v>2004</v>
          </cell>
          <cell r="D1374" t="str">
            <v>DM110</v>
          </cell>
          <cell r="E1374" t="str">
            <v>N/A</v>
          </cell>
          <cell r="F1374" t="str">
            <v>11.05</v>
          </cell>
          <cell r="G1374" t="str">
            <v>Single Family-Conventional-Fixed LT-UPB</v>
          </cell>
          <cell r="H1374" t="str">
            <v>G34</v>
          </cell>
          <cell r="I1374">
            <v>-98524000</v>
          </cell>
        </row>
        <row r="1375">
          <cell r="C1375" t="str">
            <v>2004</v>
          </cell>
          <cell r="D1375" t="str">
            <v>DM_11</v>
          </cell>
          <cell r="E1375" t="str">
            <v>N/A</v>
          </cell>
          <cell r="F1375" t="str">
            <v>A22</v>
          </cell>
          <cell r="G1375" t="str">
            <v>Secu-AFS-Repayment Interest</v>
          </cell>
          <cell r="H1375" t="str">
            <v>K117</v>
          </cell>
          <cell r="I1375">
            <v>1531247.51</v>
          </cell>
        </row>
        <row r="1376">
          <cell r="C1376" t="str">
            <v>2004</v>
          </cell>
          <cell r="D1376" t="str">
            <v>DM_11</v>
          </cell>
          <cell r="E1376" t="str">
            <v>N/A</v>
          </cell>
          <cell r="F1376" t="str">
            <v>A22</v>
          </cell>
          <cell r="G1376" t="str">
            <v>Secu-AFS-Repayment Princ</v>
          </cell>
          <cell r="H1376" t="str">
            <v>K114</v>
          </cell>
          <cell r="I1376">
            <v>37086089.07</v>
          </cell>
        </row>
        <row r="1377">
          <cell r="C1377" t="str">
            <v>2004</v>
          </cell>
          <cell r="D1377" t="str">
            <v>DM_11</v>
          </cell>
          <cell r="E1377" t="str">
            <v>N/A</v>
          </cell>
          <cell r="F1377" t="str">
            <v>A03</v>
          </cell>
          <cell r="G1377" t="str">
            <v>Secu-AFS-Repayment Princ/AMR</v>
          </cell>
          <cell r="H1377" t="str">
            <v>J36</v>
          </cell>
          <cell r="I1377">
            <v>-262051.19</v>
          </cell>
        </row>
        <row r="1378">
          <cell r="C1378" t="str">
            <v>2004</v>
          </cell>
          <cell r="D1378" t="str">
            <v>DM_11</v>
          </cell>
          <cell r="E1378" t="str">
            <v>N/A</v>
          </cell>
          <cell r="F1378" t="str">
            <v>A03</v>
          </cell>
          <cell r="G1378" t="str">
            <v>Secu-AFS-Repayment Princ/Fixed Long Term</v>
          </cell>
          <cell r="H1378" t="str">
            <v>H36</v>
          </cell>
          <cell r="I1378">
            <v>-36824037.880000003</v>
          </cell>
        </row>
        <row r="1379">
          <cell r="C1379" t="str">
            <v>2004</v>
          </cell>
          <cell r="D1379" t="str">
            <v>DM_27</v>
          </cell>
          <cell r="E1379" t="str">
            <v>N/A</v>
          </cell>
          <cell r="F1379" t="str">
            <v>A03</v>
          </cell>
          <cell r="G1379" t="str">
            <v>AFS/Fixed Long Term/Mtg Sec/Repayment UPB</v>
          </cell>
          <cell r="H1379" t="str">
            <v>H36</v>
          </cell>
          <cell r="I1379">
            <v>-21923435.600000001</v>
          </cell>
        </row>
        <row r="1380">
          <cell r="C1380" t="str">
            <v>2004</v>
          </cell>
          <cell r="D1380" t="str">
            <v>DM_27</v>
          </cell>
          <cell r="E1380" t="str">
            <v>N/A</v>
          </cell>
          <cell r="F1380" t="str">
            <v>A03</v>
          </cell>
          <cell r="G1380" t="str">
            <v>AFS/Fixed Intermediate/Mtg Sec/Repayment UPB</v>
          </cell>
          <cell r="H1380" t="str">
            <v>I36</v>
          </cell>
          <cell r="I1380">
            <v>-3462697.86</v>
          </cell>
        </row>
        <row r="1381">
          <cell r="C1381" t="str">
            <v>2004</v>
          </cell>
          <cell r="D1381" t="str">
            <v>DM_27</v>
          </cell>
          <cell r="E1381" t="str">
            <v>N/A</v>
          </cell>
          <cell r="F1381" t="str">
            <v>A22</v>
          </cell>
          <cell r="G1381" t="str">
            <v>Repayments Principal - AFS Securities</v>
          </cell>
          <cell r="H1381" t="str">
            <v>K114</v>
          </cell>
          <cell r="I1381">
            <v>25386134</v>
          </cell>
        </row>
        <row r="1382">
          <cell r="C1382" t="str">
            <v>2004</v>
          </cell>
          <cell r="D1382" t="str">
            <v>DM_34</v>
          </cell>
          <cell r="E1382" t="str">
            <v>N/A</v>
          </cell>
          <cell r="F1382" t="str">
            <v>11.06</v>
          </cell>
          <cell r="G1382" t="str">
            <v>Consolidated Accounting/Mtg Loan Portfolio Activity/Sec Consol to Loan Level/HFS/ARM/Sec Consol to Loan Level UPB Activity/Repayment UPB</v>
          </cell>
          <cell r="H1382" t="str">
            <v>I70</v>
          </cell>
          <cell r="I1382">
            <v>-48020909.640000001</v>
          </cell>
        </row>
        <row r="1383">
          <cell r="C1383" t="str">
            <v>2004</v>
          </cell>
          <cell r="D1383" t="str">
            <v>DM_34</v>
          </cell>
          <cell r="E1383" t="str">
            <v>N/A</v>
          </cell>
          <cell r="F1383" t="str">
            <v>A22</v>
          </cell>
          <cell r="G1383" t="str">
            <v>Repayments Principal - HFS Loans</v>
          </cell>
          <cell r="H1383" t="str">
            <v>Y114</v>
          </cell>
          <cell r="I1383">
            <v>48020910</v>
          </cell>
        </row>
        <row r="1384">
          <cell r="C1384" t="str">
            <v>2004</v>
          </cell>
          <cell r="D1384" t="str">
            <v>DM_39</v>
          </cell>
          <cell r="E1384" t="str">
            <v>N/A</v>
          </cell>
          <cell r="F1384" t="str">
            <v>A22</v>
          </cell>
          <cell r="G1384" t="str">
            <v>Repayments Principal - AFS Securities</v>
          </cell>
          <cell r="H1384" t="str">
            <v>K114</v>
          </cell>
          <cell r="I1384">
            <v>1624416</v>
          </cell>
        </row>
        <row r="1385">
          <cell r="C1385" t="str">
            <v>2004</v>
          </cell>
          <cell r="D1385" t="str">
            <v>DM_39</v>
          </cell>
          <cell r="E1385" t="str">
            <v>N/A</v>
          </cell>
          <cell r="F1385" t="str">
            <v>A22</v>
          </cell>
          <cell r="G1385" t="str">
            <v>Repayments Interest - AFS Securities</v>
          </cell>
          <cell r="H1385" t="str">
            <v>K117</v>
          </cell>
          <cell r="I1385">
            <v>2035876</v>
          </cell>
        </row>
        <row r="1386">
          <cell r="C1386" t="str">
            <v>2004</v>
          </cell>
          <cell r="D1386" t="str">
            <v>DM_39</v>
          </cell>
          <cell r="E1386" t="str">
            <v>N/A</v>
          </cell>
          <cell r="F1386" t="str">
            <v>A22</v>
          </cell>
          <cell r="G1386" t="str">
            <v>Repayments Principal - HFI Loans</v>
          </cell>
          <cell r="H1386" t="str">
            <v>X114</v>
          </cell>
          <cell r="I1386">
            <v>83671134</v>
          </cell>
        </row>
        <row r="1387">
          <cell r="C1387" t="str">
            <v>2004</v>
          </cell>
          <cell r="D1387" t="str">
            <v>DM_39</v>
          </cell>
          <cell r="E1387" t="str">
            <v>N/A</v>
          </cell>
          <cell r="F1387" t="str">
            <v>A22</v>
          </cell>
          <cell r="G1387" t="str">
            <v>Repayments Interest - HFI Loans</v>
          </cell>
          <cell r="H1387" t="str">
            <v>X117</v>
          </cell>
          <cell r="I1387">
            <v>14115328</v>
          </cell>
        </row>
        <row r="1388">
          <cell r="C1388" t="str">
            <v>2004</v>
          </cell>
          <cell r="D1388" t="str">
            <v>DM_39</v>
          </cell>
          <cell r="E1388" t="str">
            <v>N/A</v>
          </cell>
          <cell r="F1388" t="str">
            <v>A22</v>
          </cell>
          <cell r="G1388" t="str">
            <v>Repayments Principal - MBS Liability</v>
          </cell>
          <cell r="H1388" t="str">
            <v>V114</v>
          </cell>
          <cell r="I1388">
            <v>-77480732</v>
          </cell>
        </row>
        <row r="1389">
          <cell r="C1389" t="str">
            <v>2004</v>
          </cell>
          <cell r="D1389" t="str">
            <v>DM_39</v>
          </cell>
          <cell r="E1389" t="str">
            <v>N/A</v>
          </cell>
          <cell r="F1389" t="str">
            <v>A22</v>
          </cell>
          <cell r="G1389" t="str">
            <v>Repayments Interest - MBS Liability</v>
          </cell>
          <cell r="H1389" t="str">
            <v>V117</v>
          </cell>
          <cell r="I1389">
            <v>-13575952</v>
          </cell>
        </row>
        <row r="1390">
          <cell r="C1390" t="str">
            <v>2004</v>
          </cell>
          <cell r="D1390" t="str">
            <v>DM_39</v>
          </cell>
          <cell r="E1390" t="str">
            <v>N/A</v>
          </cell>
          <cell r="F1390" t="str">
            <v>A03</v>
          </cell>
          <cell r="G1390" t="str">
            <v>Repayment UPB/AFS/FIXEd/LONG</v>
          </cell>
          <cell r="H1390" t="str">
            <v>H36</v>
          </cell>
          <cell r="I1390">
            <v>-1583654</v>
          </cell>
        </row>
        <row r="1391">
          <cell r="C1391" t="str">
            <v>2004</v>
          </cell>
          <cell r="D1391" t="str">
            <v>DM_39_47_25</v>
          </cell>
          <cell r="E1391" t="str">
            <v>N/A</v>
          </cell>
          <cell r="F1391" t="str">
            <v>11.06</v>
          </cell>
          <cell r="G1391" t="str">
            <v>Consolidated Accounting/Mtg Loan Portfolio Activity/Sec Consol to Loan Level/HFI/Fixed Long Term/Sec Consol to Loan Level UPB/Repayment UPB</v>
          </cell>
          <cell r="H1391" t="str">
            <v>K70</v>
          </cell>
          <cell r="I1391">
            <v>-83671133.680000007</v>
          </cell>
        </row>
        <row r="1392">
          <cell r="C1392" t="str">
            <v>2004</v>
          </cell>
          <cell r="D1392" t="str">
            <v>DM_39_47_25</v>
          </cell>
          <cell r="E1392" t="str">
            <v>N/A</v>
          </cell>
          <cell r="F1392" t="str">
            <v>11.06</v>
          </cell>
          <cell r="G1392" t="str">
            <v>Consolidated Accounting/Avg Bal and Yield Statistics/Income/Interest Income/Total Sec Consol to Loan Level</v>
          </cell>
          <cell r="H1392" t="str">
            <v>G100</v>
          </cell>
          <cell r="I1392">
            <v>14115328.34</v>
          </cell>
        </row>
        <row r="1393">
          <cell r="C1393" t="str">
            <v>2004</v>
          </cell>
          <cell r="D1393" t="str">
            <v>DM_39_47_25</v>
          </cell>
          <cell r="E1393" t="str">
            <v>N/A</v>
          </cell>
          <cell r="F1393" t="str">
            <v>11.07</v>
          </cell>
          <cell r="G1393" t="str">
            <v>Consolidation Gross Up/Yield Report/Expense/Interest Expense/REMIC</v>
          </cell>
          <cell r="H1393" t="str">
            <v>E34</v>
          </cell>
          <cell r="I1393">
            <v>-6787976.1699999999</v>
          </cell>
        </row>
        <row r="1394">
          <cell r="C1394" t="str">
            <v>2004</v>
          </cell>
          <cell r="D1394" t="str">
            <v>DM_40</v>
          </cell>
          <cell r="E1394" t="str">
            <v>N/A</v>
          </cell>
          <cell r="F1394" t="str">
            <v>11.01</v>
          </cell>
          <cell r="G1394" t="str">
            <v>Loans HFS/MBS PPS/Consol Acct Bal/FAS 115 MTM</v>
          </cell>
          <cell r="H1394" t="str">
            <v>P56</v>
          </cell>
          <cell r="I1394">
            <v>-10425.209999999999</v>
          </cell>
        </row>
        <row r="1395">
          <cell r="C1395" t="str">
            <v>2004</v>
          </cell>
          <cell r="D1395" t="str">
            <v>DM_46</v>
          </cell>
          <cell r="E1395" t="str">
            <v>N/A</v>
          </cell>
          <cell r="F1395" t="str">
            <v>A16</v>
          </cell>
          <cell r="G1395" t="str">
            <v>Incm-Amrt Inc/Exp-Remic, GrTrust</v>
          </cell>
          <cell r="H1395" t="str">
            <v>G36</v>
          </cell>
          <cell r="I1395">
            <v>-3526193</v>
          </cell>
        </row>
        <row r="1396">
          <cell r="C1396" t="str">
            <v>2004</v>
          </cell>
          <cell r="D1396" t="str">
            <v>DM_46</v>
          </cell>
          <cell r="E1396" t="str">
            <v>N/A</v>
          </cell>
          <cell r="F1396" t="str">
            <v>A18</v>
          </cell>
          <cell r="G1396" t="str">
            <v>REMIC, GRANTOR TRUST, SMBS- TOTAL INCOME - REMAINING MATURITY TERM &lt;= 1 YEAR</v>
          </cell>
          <cell r="H1396" t="str">
            <v>E33</v>
          </cell>
          <cell r="I1396">
            <v>-3526193</v>
          </cell>
        </row>
        <row r="1397">
          <cell r="C1397" t="str">
            <v>2004</v>
          </cell>
          <cell r="D1397" t="str">
            <v>DM_47</v>
          </cell>
          <cell r="E1397" t="str">
            <v>N/A</v>
          </cell>
          <cell r="F1397" t="str">
            <v>A16</v>
          </cell>
          <cell r="G1397" t="str">
            <v>Detailed Portfolio Interest Yield/Income/Sec Tax Equiv/REMIC</v>
          </cell>
          <cell r="H1397" t="str">
            <v>F36</v>
          </cell>
          <cell r="I1397">
            <v>2035876</v>
          </cell>
        </row>
        <row r="1398">
          <cell r="C1398" t="str">
            <v>2004</v>
          </cell>
          <cell r="D1398" t="str">
            <v>DM_47</v>
          </cell>
          <cell r="E1398" t="str">
            <v>N/A</v>
          </cell>
          <cell r="F1398" t="str">
            <v>A16</v>
          </cell>
          <cell r="G1398" t="str">
            <v>Detailed Portfolio Interest Yield/Avg Bal/UPB Avg Bal/REMIC</v>
          </cell>
          <cell r="H1398" t="str">
            <v>J36</v>
          </cell>
          <cell r="I1398">
            <v>-78158</v>
          </cell>
        </row>
        <row r="1399">
          <cell r="C1399" t="str">
            <v>2004</v>
          </cell>
          <cell r="D1399" t="str">
            <v>DM_47</v>
          </cell>
          <cell r="E1399" t="str">
            <v>N/A</v>
          </cell>
          <cell r="F1399" t="str">
            <v>A16</v>
          </cell>
          <cell r="G1399" t="str">
            <v>Detailed Portfolio Interest Yield/Avg Bal/ Avg Unam Bal/REMIC</v>
          </cell>
          <cell r="H1399" t="str">
            <v>K36</v>
          </cell>
          <cell r="I1399">
            <v>46453</v>
          </cell>
        </row>
        <row r="1400">
          <cell r="C1400" t="str">
            <v>2004</v>
          </cell>
          <cell r="D1400" t="str">
            <v>DM_47</v>
          </cell>
          <cell r="E1400" t="str">
            <v>N/A</v>
          </cell>
          <cell r="F1400" t="str">
            <v>A18</v>
          </cell>
          <cell r="G1400" t="str">
            <v>&lt; 1 Year / Amortized Cost / REMIC</v>
          </cell>
          <cell r="H1400" t="str">
            <v>F33</v>
          </cell>
          <cell r="I1400">
            <v>-2883357</v>
          </cell>
        </row>
        <row r="1401">
          <cell r="C1401" t="str">
            <v>2004</v>
          </cell>
          <cell r="D1401" t="str">
            <v>DM_47</v>
          </cell>
          <cell r="E1401" t="str">
            <v>N/A</v>
          </cell>
          <cell r="F1401" t="str">
            <v>A18</v>
          </cell>
          <cell r="G1401" t="str">
            <v>&lt; 1 Year / Total Income / REMIC</v>
          </cell>
          <cell r="H1401" t="str">
            <v>E33</v>
          </cell>
          <cell r="I1401">
            <v>2035876</v>
          </cell>
        </row>
        <row r="1402">
          <cell r="C1402" t="str">
            <v>2004</v>
          </cell>
          <cell r="D1402" t="str">
            <v>DM_52</v>
          </cell>
          <cell r="E1402" t="str">
            <v>N/A</v>
          </cell>
          <cell r="F1402" t="str">
            <v>A01</v>
          </cell>
          <cell r="G1402" t="str">
            <v>Portfolio Walkforward/FNMA/MBS/UPB/Sales</v>
          </cell>
          <cell r="H1402" t="str">
            <v>D12</v>
          </cell>
          <cell r="I1402">
            <v>-147587</v>
          </cell>
        </row>
        <row r="1403">
          <cell r="C1403" t="str">
            <v>2004</v>
          </cell>
          <cell r="D1403" t="str">
            <v>DM_52</v>
          </cell>
          <cell r="E1403" t="str">
            <v>N/A</v>
          </cell>
          <cell r="F1403" t="str">
            <v>A01</v>
          </cell>
          <cell r="G1403" t="str">
            <v>Portfolio Walkforward/FNMA/MBS/OPD/Original/Sales Relief</v>
          </cell>
          <cell r="H1403" t="str">
            <v>D72</v>
          </cell>
          <cell r="I1403">
            <v>-636</v>
          </cell>
        </row>
        <row r="1404">
          <cell r="C1404" t="str">
            <v>2004</v>
          </cell>
          <cell r="D1404" t="str">
            <v>DM_52</v>
          </cell>
          <cell r="E1404" t="str">
            <v>N/A</v>
          </cell>
          <cell r="F1404" t="str">
            <v>A01</v>
          </cell>
          <cell r="G1404" t="str">
            <v>Portfolio Walkforward/FNMA/MBS/OPD/Accum Amm/Sales Relief</v>
          </cell>
          <cell r="H1404" t="str">
            <v>D84</v>
          </cell>
          <cell r="I1404">
            <v>-12</v>
          </cell>
        </row>
        <row r="1405">
          <cell r="C1405" t="str">
            <v>2004</v>
          </cell>
          <cell r="D1405" t="str">
            <v>DM_52</v>
          </cell>
          <cell r="E1405" t="str">
            <v>N/A</v>
          </cell>
          <cell r="F1405" t="str">
            <v>A01</v>
          </cell>
          <cell r="G1405" t="str">
            <v>Portfolio Walkforward/FNMA/MBS/Non-OCI/Original/Sales Relief</v>
          </cell>
          <cell r="H1405" t="str">
            <v>D214</v>
          </cell>
          <cell r="I1405">
            <v>-371</v>
          </cell>
        </row>
        <row r="1406">
          <cell r="C1406" t="str">
            <v>2004</v>
          </cell>
          <cell r="D1406" t="str">
            <v>DM_52</v>
          </cell>
          <cell r="E1406" t="str">
            <v>N/A</v>
          </cell>
          <cell r="F1406" t="str">
            <v>A01</v>
          </cell>
          <cell r="G1406" t="str">
            <v>Portfolio Walkforward/FNMA/MBS/Non-OCI/Accum Am/Sales Relief</v>
          </cell>
          <cell r="H1406" t="str">
            <v>D226</v>
          </cell>
          <cell r="I1406">
            <v>-7</v>
          </cell>
        </row>
        <row r="1407">
          <cell r="C1407" t="str">
            <v>2004</v>
          </cell>
          <cell r="D1407" t="str">
            <v>DM_52</v>
          </cell>
          <cell r="E1407" t="str">
            <v>N/A</v>
          </cell>
          <cell r="F1407" t="str">
            <v>A01</v>
          </cell>
          <cell r="G1407" t="str">
            <v>Portfolio Walkforward/FNMA/MBS/Trade Support/Original/Sales Relief</v>
          </cell>
          <cell r="H1407" t="str">
            <v>D308</v>
          </cell>
          <cell r="I1407">
            <v>-342</v>
          </cell>
        </row>
        <row r="1408">
          <cell r="C1408" t="str">
            <v>2004</v>
          </cell>
          <cell r="D1408" t="str">
            <v>DM_52</v>
          </cell>
          <cell r="E1408" t="str">
            <v>N/A</v>
          </cell>
          <cell r="F1408" t="str">
            <v>A01</v>
          </cell>
          <cell r="G1408" t="str">
            <v>Portfolio Walkforward/FNMA/MBS/Trade Support/Accum Am/Sales Relief</v>
          </cell>
          <cell r="H1408" t="str">
            <v>D320</v>
          </cell>
          <cell r="I1408">
            <v>-7</v>
          </cell>
        </row>
        <row r="1409">
          <cell r="C1409" t="str">
            <v>2004</v>
          </cell>
          <cell r="D1409" t="str">
            <v>DM_52</v>
          </cell>
          <cell r="E1409" t="str">
            <v>N/A</v>
          </cell>
          <cell r="F1409" t="str">
            <v>A07</v>
          </cell>
          <cell r="G1409" t="str">
            <v>FNMA-MBS-Current UPB</v>
          </cell>
          <cell r="H1409" t="str">
            <v>G32</v>
          </cell>
          <cell r="I1409">
            <v>-147587</v>
          </cell>
        </row>
        <row r="1410">
          <cell r="C1410" t="str">
            <v>2004</v>
          </cell>
          <cell r="D1410" t="str">
            <v>DM_52</v>
          </cell>
          <cell r="E1410" t="str">
            <v>N/A</v>
          </cell>
          <cell r="F1410" t="str">
            <v>A07</v>
          </cell>
          <cell r="G1410" t="str">
            <v>FNMA-MBS-Current Total Unamortized Balance</v>
          </cell>
          <cell r="H1410" t="str">
            <v>H32</v>
          </cell>
          <cell r="I1410">
            <v>-1375</v>
          </cell>
        </row>
        <row r="1411">
          <cell r="C1411" t="str">
            <v>2004</v>
          </cell>
          <cell r="D1411" t="str">
            <v>DM_52</v>
          </cell>
          <cell r="E1411" t="str">
            <v>N/A</v>
          </cell>
          <cell r="F1411" t="str">
            <v>A03</v>
          </cell>
          <cell r="G1411" t="str">
            <v xml:space="preserve">AFS-Fixed-Sales -Long </v>
          </cell>
          <cell r="H1411" t="str">
            <v>H35</v>
          </cell>
          <cell r="I1411">
            <v>-147587</v>
          </cell>
        </row>
        <row r="1412">
          <cell r="C1412" t="str">
            <v>2004</v>
          </cell>
          <cell r="D1412" t="str">
            <v>DM_52</v>
          </cell>
          <cell r="E1412" t="str">
            <v>N/A</v>
          </cell>
          <cell r="F1412" t="str">
            <v>A09</v>
          </cell>
          <cell r="G1412" t="str">
            <v>MBS-AAA-Current UPB</v>
          </cell>
          <cell r="H1412" t="str">
            <v>G33</v>
          </cell>
          <cell r="I1412">
            <v>-147587</v>
          </cell>
        </row>
        <row r="1413">
          <cell r="C1413" t="str">
            <v>2004</v>
          </cell>
          <cell r="D1413" t="str">
            <v>DM_52</v>
          </cell>
          <cell r="E1413" t="str">
            <v>N/A</v>
          </cell>
          <cell r="F1413" t="str">
            <v>A09</v>
          </cell>
          <cell r="G1413" t="str">
            <v>MBS-AAA-Current Total Unamortized Balance</v>
          </cell>
          <cell r="H1413" t="str">
            <v>H33</v>
          </cell>
          <cell r="I1413">
            <v>-1375</v>
          </cell>
        </row>
        <row r="1414">
          <cell r="C1414" t="str">
            <v>2004</v>
          </cell>
          <cell r="D1414" t="str">
            <v>DM_52</v>
          </cell>
          <cell r="E1414" t="str">
            <v>N/A</v>
          </cell>
          <cell r="F1414" t="str">
            <v>A13 - AFS</v>
          </cell>
          <cell r="G1414" t="str">
            <v>&gt;10yr FNMA -Amort Cost</v>
          </cell>
          <cell r="H1414" t="str">
            <v>O32</v>
          </cell>
          <cell r="I1414">
            <v>-147587</v>
          </cell>
        </row>
        <row r="1415">
          <cell r="C1415" t="str">
            <v>2004</v>
          </cell>
          <cell r="D1415" t="str">
            <v>DM_52</v>
          </cell>
          <cell r="E1415" t="str">
            <v>N/A</v>
          </cell>
          <cell r="F1415" t="str">
            <v>A13 - AFS</v>
          </cell>
          <cell r="G1415" t="str">
            <v>&gt;10yr UPB-Priv label-Fairvalue</v>
          </cell>
          <cell r="H1415" t="str">
            <v>P32</v>
          </cell>
          <cell r="I1415">
            <v>-1375</v>
          </cell>
        </row>
        <row r="1416">
          <cell r="C1416" t="str">
            <v>2004</v>
          </cell>
          <cell r="D1416" t="str">
            <v>DM_52</v>
          </cell>
          <cell r="E1416" t="str">
            <v>N/A</v>
          </cell>
          <cell r="F1416" t="str">
            <v>A18</v>
          </cell>
          <cell r="G1416" t="str">
            <v>&gt;10yr Amortized cost-MBS</v>
          </cell>
          <cell r="H1416" t="str">
            <v>O31</v>
          </cell>
          <cell r="I1416">
            <v>-1375</v>
          </cell>
        </row>
        <row r="1417">
          <cell r="C1417" t="str">
            <v>2004</v>
          </cell>
          <cell r="D1417" t="str">
            <v>DM_52</v>
          </cell>
          <cell r="E1417" t="str">
            <v>N/A</v>
          </cell>
          <cell r="F1417" t="str">
            <v>A16</v>
          </cell>
          <cell r="G1417" t="str">
            <v>&gt;10yr UPB Average cost-MBS</v>
          </cell>
          <cell r="H1417" t="str">
            <v>J34</v>
          </cell>
          <cell r="I1417">
            <v>-73793.5</v>
          </cell>
        </row>
        <row r="1418">
          <cell r="C1418" t="str">
            <v>2004</v>
          </cell>
          <cell r="D1418" t="str">
            <v>DM_52</v>
          </cell>
          <cell r="E1418" t="str">
            <v>N/A</v>
          </cell>
          <cell r="F1418" t="str">
            <v>A16</v>
          </cell>
          <cell r="G1418" t="str">
            <v>&gt;10yr Average Unamortizaed Balance-MBS</v>
          </cell>
          <cell r="H1418" t="str">
            <v>K34</v>
          </cell>
          <cell r="I1418">
            <v>-687.5</v>
          </cell>
        </row>
        <row r="1419">
          <cell r="C1419" t="str">
            <v>2004</v>
          </cell>
          <cell r="D1419" t="str">
            <v>DM_52</v>
          </cell>
          <cell r="E1419" t="str">
            <v>N/A</v>
          </cell>
          <cell r="F1419" t="str">
            <v>A21</v>
          </cell>
          <cell r="G1419" t="str">
            <v>SF-Conv-Other MortRelated Secu</v>
          </cell>
          <cell r="H1419" t="str">
            <v>F31</v>
          </cell>
          <cell r="I1419">
            <v>-147587</v>
          </cell>
        </row>
        <row r="1420">
          <cell r="C1420" t="str">
            <v>2004</v>
          </cell>
          <cell r="D1420" t="str">
            <v>DM_52</v>
          </cell>
          <cell r="E1420" t="str">
            <v>N/A</v>
          </cell>
          <cell r="F1420" t="str">
            <v>A18</v>
          </cell>
          <cell r="G1420" t="str">
            <v>&gt;10yr Amortized cost-MBS</v>
          </cell>
          <cell r="H1420" t="str">
            <v>O31</v>
          </cell>
          <cell r="I1420">
            <v>-147587</v>
          </cell>
        </row>
        <row r="1421">
          <cell r="C1421" t="str">
            <v>2004</v>
          </cell>
          <cell r="D1421" t="str">
            <v>DM_53</v>
          </cell>
          <cell r="E1421" t="str">
            <v>N/A</v>
          </cell>
          <cell r="F1421" t="str">
            <v>A01</v>
          </cell>
          <cell r="G1421" t="str">
            <v>Fannie Mae / MBS / UPB / Purchases</v>
          </cell>
          <cell r="H1421" t="str">
            <v>D11</v>
          </cell>
          <cell r="I1421">
            <v>-5867859.4978822926</v>
          </cell>
        </row>
        <row r="1422">
          <cell r="C1422" t="str">
            <v>2004</v>
          </cell>
          <cell r="D1422" t="str">
            <v>DM_53</v>
          </cell>
          <cell r="E1422" t="str">
            <v>N/A</v>
          </cell>
          <cell r="F1422" t="str">
            <v>A01</v>
          </cell>
          <cell r="G1422" t="str">
            <v>Fannie Mae / MBS / UPB / Sales</v>
          </cell>
          <cell r="H1422" t="str">
            <v>D12</v>
          </cell>
          <cell r="I1422">
            <v>2405.36</v>
          </cell>
        </row>
        <row r="1423">
          <cell r="C1423" t="str">
            <v>2004</v>
          </cell>
          <cell r="D1423" t="str">
            <v>DM_53</v>
          </cell>
          <cell r="E1423" t="str">
            <v>N/A</v>
          </cell>
          <cell r="F1423" t="str">
            <v>A01</v>
          </cell>
          <cell r="G1423" t="str">
            <v>Fannie Mae / MBS / UPB Adjustment</v>
          </cell>
          <cell r="H1423" t="str">
            <v>D19</v>
          </cell>
          <cell r="I1423">
            <v>-148985.64760088001</v>
          </cell>
        </row>
        <row r="1424">
          <cell r="C1424" t="str">
            <v>2004</v>
          </cell>
          <cell r="D1424" t="str">
            <v>DM_53</v>
          </cell>
          <cell r="E1424" t="str">
            <v>N/A</v>
          </cell>
          <cell r="F1424" t="str">
            <v>A01</v>
          </cell>
          <cell r="G1424" t="str">
            <v>Fannie Mae / MBS / UPB Adjustment</v>
          </cell>
          <cell r="H1424" t="str">
            <v>D19</v>
          </cell>
          <cell r="I1424">
            <v>6014439.7831127727</v>
          </cell>
        </row>
        <row r="1425">
          <cell r="C1425" t="str">
            <v>2004</v>
          </cell>
          <cell r="D1425" t="str">
            <v>DM_53</v>
          </cell>
          <cell r="E1425" t="str">
            <v>N/A</v>
          </cell>
          <cell r="F1425" t="str">
            <v>A01</v>
          </cell>
          <cell r="G1425" t="str">
            <v>Fannie Mae / Mega / UPB / Purchases</v>
          </cell>
          <cell r="H1425" t="str">
            <v>E11</v>
          </cell>
          <cell r="I1425">
            <v>-775743.89822773263</v>
          </cell>
        </row>
        <row r="1426">
          <cell r="C1426" t="str">
            <v>2004</v>
          </cell>
          <cell r="D1426" t="str">
            <v>DM_53</v>
          </cell>
          <cell r="E1426" t="str">
            <v>N/A</v>
          </cell>
          <cell r="F1426" t="str">
            <v>A01</v>
          </cell>
          <cell r="G1426" t="str">
            <v>Fannie Mae / Mega / UPB Adjustment</v>
          </cell>
          <cell r="H1426" t="str">
            <v>E19</v>
          </cell>
          <cell r="I1426">
            <v>775743.89822773298</v>
          </cell>
        </row>
        <row r="1427">
          <cell r="C1427" t="str">
            <v>2004</v>
          </cell>
          <cell r="D1427" t="str">
            <v>DM_53</v>
          </cell>
          <cell r="E1427" t="str">
            <v>N/A</v>
          </cell>
          <cell r="F1427" t="str">
            <v>A01</v>
          </cell>
          <cell r="G1427" t="str">
            <v>Fannie Mae / REMIC / UPB / Purchases</v>
          </cell>
          <cell r="H1427" t="str">
            <v>F11</v>
          </cell>
          <cell r="I1427">
            <v>-436244510.24000013</v>
          </cell>
        </row>
        <row r="1428">
          <cell r="C1428" t="str">
            <v>2004</v>
          </cell>
          <cell r="D1428" t="str">
            <v>DM_53</v>
          </cell>
          <cell r="E1428" t="str">
            <v>N/A</v>
          </cell>
          <cell r="F1428" t="str">
            <v>A01</v>
          </cell>
          <cell r="G1428" t="str">
            <v>Fannie Mae / REMIC / UPB / Sales</v>
          </cell>
          <cell r="H1428" t="str">
            <v>F12</v>
          </cell>
          <cell r="I1428">
            <v>9689667.3800000008</v>
          </cell>
        </row>
        <row r="1429">
          <cell r="C1429" t="str">
            <v>2004</v>
          </cell>
          <cell r="D1429" t="str">
            <v>DM_53</v>
          </cell>
          <cell r="E1429" t="str">
            <v>N/A</v>
          </cell>
          <cell r="F1429" t="str">
            <v>A01</v>
          </cell>
          <cell r="G1429" t="str">
            <v>Fannie Mae / REMIC / UPB / UPB Adjustment</v>
          </cell>
          <cell r="H1429" t="str">
            <v>F19</v>
          </cell>
          <cell r="I1429">
            <v>-52063989.990000002</v>
          </cell>
        </row>
        <row r="1430">
          <cell r="C1430" t="str">
            <v>2004</v>
          </cell>
          <cell r="D1430" t="str">
            <v>DM_53</v>
          </cell>
          <cell r="E1430" t="str">
            <v>N/A</v>
          </cell>
          <cell r="F1430" t="str">
            <v>A01</v>
          </cell>
          <cell r="G1430" t="str">
            <v>Fannie Mae / REMIC / UPB / UPB Adjustment</v>
          </cell>
          <cell r="H1430" t="str">
            <v>F19</v>
          </cell>
          <cell r="I1430">
            <v>478618832.86000013</v>
          </cell>
        </row>
        <row r="1431">
          <cell r="C1431" t="str">
            <v>2004</v>
          </cell>
          <cell r="D1431" t="str">
            <v>DM_53</v>
          </cell>
          <cell r="E1431" t="str">
            <v>N/A</v>
          </cell>
          <cell r="F1431" t="str">
            <v>A01</v>
          </cell>
          <cell r="G1431" t="str">
            <v>Freddie Mac / MBS / UPB / Purchases</v>
          </cell>
          <cell r="H1431" t="str">
            <v>J11</v>
          </cell>
          <cell r="I1431">
            <v>-1035005.4050022996</v>
          </cell>
        </row>
        <row r="1432">
          <cell r="C1432" t="str">
            <v>2004</v>
          </cell>
          <cell r="D1432" t="str">
            <v>DM_53</v>
          </cell>
          <cell r="E1432" t="str">
            <v>N/A</v>
          </cell>
          <cell r="F1432" t="str">
            <v>A01</v>
          </cell>
          <cell r="G1432" t="str">
            <v>Freddie Mac / MBS / UPB / UPB Adjustment</v>
          </cell>
          <cell r="H1432" t="str">
            <v>J19</v>
          </cell>
          <cell r="I1432">
            <v>1035005.4050023</v>
          </cell>
        </row>
        <row r="1433">
          <cell r="C1433" t="str">
            <v>2004</v>
          </cell>
          <cell r="D1433" t="str">
            <v>DM_53</v>
          </cell>
          <cell r="E1433" t="str">
            <v>N/A</v>
          </cell>
          <cell r="F1433" t="str">
            <v>A01</v>
          </cell>
          <cell r="G1433" t="str">
            <v>Private / MRB Taxable / UPB / Purchases</v>
          </cell>
          <cell r="H1433" t="str">
            <v>O11</v>
          </cell>
          <cell r="I1433">
            <v>12987427</v>
          </cell>
        </row>
        <row r="1434">
          <cell r="C1434" t="str">
            <v>2004</v>
          </cell>
          <cell r="D1434" t="str">
            <v>DM_53</v>
          </cell>
          <cell r="E1434" t="str">
            <v>N/A</v>
          </cell>
          <cell r="F1434" t="str">
            <v>A01</v>
          </cell>
          <cell r="G1434" t="str">
            <v>Private / MRB Taxable / UPB / Sales</v>
          </cell>
          <cell r="H1434" t="str">
            <v>O12</v>
          </cell>
          <cell r="I1434">
            <v>20930289.530000001</v>
          </cell>
        </row>
        <row r="1435">
          <cell r="C1435" t="str">
            <v>2004</v>
          </cell>
          <cell r="D1435" t="str">
            <v>DM_53</v>
          </cell>
          <cell r="E1435" t="str">
            <v>N/A</v>
          </cell>
          <cell r="F1435" t="str">
            <v>A01</v>
          </cell>
          <cell r="G1435" t="str">
            <v>Private / MRB Taxable / UPB / UPB Adjustment</v>
          </cell>
          <cell r="H1435" t="str">
            <v>O19</v>
          </cell>
          <cell r="I1435">
            <v>701582.39</v>
          </cell>
        </row>
        <row r="1436">
          <cell r="C1436" t="str">
            <v>2004</v>
          </cell>
          <cell r="D1436" t="str">
            <v>DM_53</v>
          </cell>
          <cell r="E1436" t="str">
            <v>N/A</v>
          </cell>
          <cell r="F1436" t="str">
            <v>A01</v>
          </cell>
          <cell r="G1436" t="str">
            <v>Private / MRB Taxable / UPB / UPB Adjustment</v>
          </cell>
          <cell r="H1436" t="str">
            <v>O19</v>
          </cell>
          <cell r="I1436">
            <v>-34619298.920000002</v>
          </cell>
        </row>
        <row r="1437">
          <cell r="C1437" t="str">
            <v>2004</v>
          </cell>
          <cell r="D1437" t="str">
            <v>DM_53</v>
          </cell>
          <cell r="E1437" t="str">
            <v>N/A</v>
          </cell>
          <cell r="F1437" t="str">
            <v>A01</v>
          </cell>
          <cell r="G1437" t="str">
            <v>Private / MRB NonTaxable / UPB / Purchases</v>
          </cell>
          <cell r="H1437" t="str">
            <v>P11</v>
          </cell>
          <cell r="I1437">
            <v>12850000</v>
          </cell>
        </row>
        <row r="1438">
          <cell r="C1438" t="str">
            <v>2004</v>
          </cell>
          <cell r="D1438" t="str">
            <v>DM_53</v>
          </cell>
          <cell r="E1438" t="str">
            <v>N/A</v>
          </cell>
          <cell r="F1438" t="str">
            <v>A01</v>
          </cell>
          <cell r="G1438" t="str">
            <v>Private / MRB NonTaxable / UPB / UPB Adjustment</v>
          </cell>
          <cell r="H1438" t="str">
            <v>P19</v>
          </cell>
          <cell r="I1438">
            <v>-12850000</v>
          </cell>
        </row>
        <row r="1439">
          <cell r="C1439" t="str">
            <v>2004</v>
          </cell>
          <cell r="D1439" t="str">
            <v>DM_53</v>
          </cell>
          <cell r="E1439" t="str">
            <v>N/A</v>
          </cell>
          <cell r="F1439" t="str">
            <v>A01</v>
          </cell>
          <cell r="G1439" t="str">
            <v>Private / Other REMIC / UPB / Purchases</v>
          </cell>
          <cell r="H1439" t="str">
            <v>R11</v>
          </cell>
          <cell r="I1439">
            <v>-58418481.915340163</v>
          </cell>
        </row>
        <row r="1440">
          <cell r="C1440" t="str">
            <v>2004</v>
          </cell>
          <cell r="D1440" t="str">
            <v>DM_53</v>
          </cell>
          <cell r="E1440" t="str">
            <v>N/A</v>
          </cell>
          <cell r="F1440" t="str">
            <v>A01</v>
          </cell>
          <cell r="G1440" t="str">
            <v>Private / Other REMIC / UPB / Sales</v>
          </cell>
          <cell r="H1440" t="str">
            <v>R12</v>
          </cell>
          <cell r="I1440">
            <v>304238477.55299598</v>
          </cell>
        </row>
        <row r="1441">
          <cell r="C1441" t="str">
            <v>2004</v>
          </cell>
          <cell r="D1441" t="str">
            <v>DM_53</v>
          </cell>
          <cell r="E1441" t="str">
            <v>N/A</v>
          </cell>
          <cell r="F1441" t="str">
            <v>A01</v>
          </cell>
          <cell r="G1441" t="str">
            <v>Private / Other REMIC / UPB / UPB Adjustments</v>
          </cell>
          <cell r="H1441" t="str">
            <v>R19</v>
          </cell>
          <cell r="I1441">
            <v>202065291.09999999</v>
          </cell>
        </row>
        <row r="1442">
          <cell r="C1442" t="str">
            <v>2004</v>
          </cell>
          <cell r="D1442" t="str">
            <v>DM_53</v>
          </cell>
          <cell r="E1442" t="str">
            <v>N/A</v>
          </cell>
          <cell r="F1442" t="str">
            <v>A01</v>
          </cell>
          <cell r="G1442" t="str">
            <v>Private / Other REMIC / UPB / UPB Adjustments</v>
          </cell>
          <cell r="H1442" t="str">
            <v>R19</v>
          </cell>
          <cell r="I1442">
            <v>-447885286.73765612</v>
          </cell>
        </row>
        <row r="1443">
          <cell r="C1443" t="str">
            <v>2004</v>
          </cell>
          <cell r="D1443" t="str">
            <v>DM_53</v>
          </cell>
          <cell r="E1443" t="str">
            <v>N/A</v>
          </cell>
          <cell r="F1443" t="str">
            <v>A03</v>
          </cell>
          <cell r="G1443" t="str">
            <v>AFS / Fixed Long Term / Purchases</v>
          </cell>
          <cell r="H1443" t="str">
            <v>H34</v>
          </cell>
          <cell r="I1443">
            <v>-8704481.36867279</v>
          </cell>
        </row>
        <row r="1444">
          <cell r="C1444" t="str">
            <v>2004</v>
          </cell>
          <cell r="D1444" t="str">
            <v>DM_53</v>
          </cell>
          <cell r="E1444" t="str">
            <v>N/A</v>
          </cell>
          <cell r="F1444" t="str">
            <v>A03</v>
          </cell>
          <cell r="G1444" t="str">
            <v>AFS / Fixed Long Term / Sales</v>
          </cell>
          <cell r="H1444" t="str">
            <v>H35</v>
          </cell>
          <cell r="I1444">
            <v>-235516982.37324297</v>
          </cell>
        </row>
        <row r="1445">
          <cell r="C1445" t="str">
            <v>2004</v>
          </cell>
          <cell r="D1445" t="str">
            <v>DM_53</v>
          </cell>
          <cell r="E1445" t="str">
            <v>N/A</v>
          </cell>
          <cell r="F1445" t="str">
            <v>A03</v>
          </cell>
          <cell r="G1445" t="str">
            <v>AFS / Fixed Interm Term / Purchases</v>
          </cell>
          <cell r="H1445" t="str">
            <v>I34</v>
          </cell>
          <cell r="I1445">
            <v>24985758.932463661</v>
          </cell>
        </row>
        <row r="1446">
          <cell r="C1446" t="str">
            <v>2004</v>
          </cell>
          <cell r="D1446" t="str">
            <v>DM_53</v>
          </cell>
          <cell r="E1446" t="str">
            <v>N/A</v>
          </cell>
          <cell r="F1446" t="str">
            <v>A03</v>
          </cell>
          <cell r="G1446" t="str">
            <v>AFS / ARM / Purchases</v>
          </cell>
          <cell r="H1446" t="str">
            <v>J34</v>
          </cell>
          <cell r="I1446">
            <v>-492297752.99234641</v>
          </cell>
        </row>
        <row r="1447">
          <cell r="C1447" t="str">
            <v>2004</v>
          </cell>
          <cell r="D1447" t="str">
            <v>DM_53</v>
          </cell>
          <cell r="E1447" t="str">
            <v>N/A</v>
          </cell>
          <cell r="F1447" t="str">
            <v>A03</v>
          </cell>
          <cell r="G1447" t="str">
            <v>AFS / ARM / Sales</v>
          </cell>
          <cell r="H1447" t="str">
            <v>J35</v>
          </cell>
          <cell r="I1447">
            <v>570377822.19623899</v>
          </cell>
        </row>
        <row r="1448">
          <cell r="C1448" t="str">
            <v>2004</v>
          </cell>
          <cell r="D1448" t="str">
            <v>DM_53</v>
          </cell>
          <cell r="E1448" t="str">
            <v>N/A</v>
          </cell>
          <cell r="F1448" t="str">
            <v>A03</v>
          </cell>
          <cell r="G1448" t="str">
            <v>HFT / Fixed Long Term / Purchases</v>
          </cell>
          <cell r="H1448" t="str">
            <v>M34</v>
          </cell>
          <cell r="I1448">
            <v>-423743.37314372795</v>
          </cell>
        </row>
        <row r="1449">
          <cell r="C1449" t="str">
            <v>2004</v>
          </cell>
          <cell r="D1449" t="str">
            <v>DM_53</v>
          </cell>
          <cell r="E1449" t="str">
            <v>N/A</v>
          </cell>
          <cell r="F1449" t="str">
            <v>A03</v>
          </cell>
          <cell r="G1449" t="str">
            <v>HFT / Fixed Interm Term / Purchases</v>
          </cell>
          <cell r="H1449" t="str">
            <v>N34</v>
          </cell>
          <cell r="I1449">
            <v>-63955.154753454139</v>
          </cell>
        </row>
        <row r="1450">
          <cell r="C1450" t="str">
            <v>2004</v>
          </cell>
          <cell r="D1450" t="str">
            <v>DM_53</v>
          </cell>
          <cell r="E1450" t="str">
            <v>N/A</v>
          </cell>
          <cell r="F1450" t="str">
            <v>A03</v>
          </cell>
          <cell r="G1450" t="str">
            <v>AFS / Fixed Long Term / UPB Adj</v>
          </cell>
          <cell r="H1450" t="str">
            <v>H36</v>
          </cell>
          <cell r="I1450">
            <v>244221463.74191579</v>
          </cell>
        </row>
        <row r="1451">
          <cell r="C1451" t="str">
            <v>2004</v>
          </cell>
          <cell r="D1451" t="str">
            <v>DM_53</v>
          </cell>
          <cell r="E1451" t="str">
            <v>N/A</v>
          </cell>
          <cell r="F1451" t="str">
            <v>A03</v>
          </cell>
          <cell r="G1451" t="str">
            <v>AFS / Fixed Interm Term / UPB Adj</v>
          </cell>
          <cell r="H1451" t="str">
            <v>I36</v>
          </cell>
          <cell r="I1451">
            <v>-24985758.932463661</v>
          </cell>
        </row>
        <row r="1452">
          <cell r="C1452" t="str">
            <v>2004</v>
          </cell>
          <cell r="D1452" t="str">
            <v>DM_53</v>
          </cell>
          <cell r="E1452" t="str">
            <v>N/A</v>
          </cell>
          <cell r="F1452" t="str">
            <v>A03</v>
          </cell>
          <cell r="G1452" t="str">
            <v>AFS / ARM / UPB Adj</v>
          </cell>
          <cell r="H1452" t="str">
            <v>J36</v>
          </cell>
          <cell r="I1452">
            <v>-78080069.203892589</v>
          </cell>
        </row>
        <row r="1453">
          <cell r="C1453" t="str">
            <v>2004</v>
          </cell>
          <cell r="D1453" t="str">
            <v>DM_53</v>
          </cell>
          <cell r="E1453" t="str">
            <v>N/A</v>
          </cell>
          <cell r="F1453" t="str">
            <v>A03</v>
          </cell>
          <cell r="G1453" t="str">
            <v>HFT / Fixed Long Term / Purchases</v>
          </cell>
          <cell r="H1453" t="str">
            <v>M36</v>
          </cell>
          <cell r="I1453">
            <v>423743.37314372801</v>
          </cell>
        </row>
        <row r="1454">
          <cell r="C1454" t="str">
            <v>2004</v>
          </cell>
          <cell r="D1454" t="str">
            <v>DM_53</v>
          </cell>
          <cell r="E1454" t="str">
            <v>N/A</v>
          </cell>
          <cell r="F1454" t="str">
            <v>A03</v>
          </cell>
          <cell r="G1454" t="str">
            <v>HFT / Fixed Interm Term / Purchases</v>
          </cell>
          <cell r="H1454" t="str">
            <v>N36</v>
          </cell>
          <cell r="I1454">
            <v>63955.154753454102</v>
          </cell>
        </row>
        <row r="1455">
          <cell r="C1455" t="str">
            <v>2004</v>
          </cell>
          <cell r="D1455" t="str">
            <v>DM_53</v>
          </cell>
          <cell r="E1455" t="str">
            <v>N/A</v>
          </cell>
          <cell r="F1455" t="str">
            <v>A22</v>
          </cell>
          <cell r="G1455" t="str">
            <v>Securities/AFS/Purchase Principal</v>
          </cell>
          <cell r="H1455" t="str">
            <v>K49</v>
          </cell>
          <cell r="I1455">
            <v>476016475.42855555</v>
          </cell>
        </row>
        <row r="1456">
          <cell r="C1456" t="str">
            <v>2004</v>
          </cell>
          <cell r="D1456" t="str">
            <v>DM_53</v>
          </cell>
          <cell r="E1456" t="str">
            <v>N/A</v>
          </cell>
          <cell r="F1456" t="str">
            <v>A22</v>
          </cell>
          <cell r="G1456" t="str">
            <v>Securities/AFS/Sold Principal</v>
          </cell>
          <cell r="H1456" t="str">
            <v>K91</v>
          </cell>
          <cell r="I1456">
            <v>-334860839.82299602</v>
          </cell>
        </row>
        <row r="1457">
          <cell r="C1457" t="str">
            <v>2004</v>
          </cell>
          <cell r="D1457" t="str">
            <v>DM_53</v>
          </cell>
          <cell r="E1457" t="str">
            <v>N/A</v>
          </cell>
          <cell r="F1457" t="str">
            <v>A22</v>
          </cell>
          <cell r="G1457" t="str">
            <v>Securities/AFS/Repayment Principal</v>
          </cell>
          <cell r="H1457" t="str">
            <v>K114</v>
          </cell>
          <cell r="I1457">
            <v>-141155635.60555953</v>
          </cell>
        </row>
        <row r="1458">
          <cell r="C1458" t="str">
            <v>2004</v>
          </cell>
          <cell r="D1458" t="str">
            <v>DM_53</v>
          </cell>
          <cell r="E1458" t="str">
            <v>N/A</v>
          </cell>
          <cell r="F1458" t="str">
            <v>A22</v>
          </cell>
          <cell r="G1458" t="str">
            <v>Securities/HFT/Purchase Principal</v>
          </cell>
          <cell r="H1458" t="str">
            <v>L49</v>
          </cell>
          <cell r="I1458">
            <v>487698.5278971821</v>
          </cell>
        </row>
        <row r="1459">
          <cell r="C1459" t="str">
            <v>2004</v>
          </cell>
          <cell r="D1459" t="str">
            <v>DM_53</v>
          </cell>
          <cell r="E1459" t="str">
            <v>N/A</v>
          </cell>
          <cell r="F1459" t="str">
            <v>A22</v>
          </cell>
          <cell r="G1459" t="str">
            <v>Securities/HFT/Sold Principal</v>
          </cell>
          <cell r="H1459" t="str">
            <v>L91</v>
          </cell>
          <cell r="I1459">
            <v>0</v>
          </cell>
        </row>
        <row r="1460">
          <cell r="C1460" t="str">
            <v>2004</v>
          </cell>
          <cell r="D1460" t="str">
            <v>DM_53</v>
          </cell>
          <cell r="E1460" t="str">
            <v>N/A</v>
          </cell>
          <cell r="F1460" t="str">
            <v>A22</v>
          </cell>
          <cell r="G1460" t="str">
            <v>Securities/HFT/Repayment Principal</v>
          </cell>
          <cell r="H1460" t="str">
            <v>L114</v>
          </cell>
          <cell r="I1460">
            <v>-487698.5278971821</v>
          </cell>
        </row>
        <row r="1461">
          <cell r="C1461" t="str">
            <v>2004</v>
          </cell>
          <cell r="D1461" t="str">
            <v>DM_54_55_56</v>
          </cell>
          <cell r="E1461" t="str">
            <v>N/A</v>
          </cell>
          <cell r="F1461" t="str">
            <v>A01</v>
          </cell>
          <cell r="G1461" t="str">
            <v>Consol Basis Adj/Original/Consolidation Relief/Fannie Mae/MBS</v>
          </cell>
          <cell r="H1461" t="str">
            <v>D403</v>
          </cell>
          <cell r="I1461">
            <v>139204.38</v>
          </cell>
        </row>
        <row r="1462">
          <cell r="C1462" t="str">
            <v>2004</v>
          </cell>
          <cell r="D1462" t="str">
            <v>DM_54_55_56</v>
          </cell>
          <cell r="E1462" t="str">
            <v>N/A</v>
          </cell>
          <cell r="F1462" t="str">
            <v>A01</v>
          </cell>
          <cell r="G1462" t="str">
            <v>Consol Basis Adj/Original/Consolidation Relief/Fannie Mae/REMIC</v>
          </cell>
          <cell r="H1462" t="str">
            <v>F403</v>
          </cell>
          <cell r="I1462">
            <v>-14454.04</v>
          </cell>
        </row>
        <row r="1463">
          <cell r="C1463" t="str">
            <v>2004</v>
          </cell>
          <cell r="D1463" t="str">
            <v>DM_54_55_56</v>
          </cell>
          <cell r="E1463" t="str">
            <v>N/A</v>
          </cell>
          <cell r="F1463" t="str">
            <v>A01</v>
          </cell>
          <cell r="G1463" t="str">
            <v>Consol Basis Adj/Original/Consolidation Relief/Private/REMIC</v>
          </cell>
          <cell r="H1463" t="str">
            <v>L403</v>
          </cell>
          <cell r="I1463">
            <v>131227.32</v>
          </cell>
        </row>
        <row r="1464">
          <cell r="C1464" t="str">
            <v>2004</v>
          </cell>
          <cell r="D1464" t="str">
            <v>DM_54_55_56</v>
          </cell>
          <cell r="E1464" t="str">
            <v>N/A</v>
          </cell>
          <cell r="F1464" t="str">
            <v>A01</v>
          </cell>
          <cell r="G1464" t="str">
            <v>Consol Basis Adj/Original/Consolidation Relief/Private/MRB Taxable</v>
          </cell>
          <cell r="H1464" t="str">
            <v>O403</v>
          </cell>
          <cell r="I1464">
            <v>-1088653.8</v>
          </cell>
        </row>
        <row r="1465">
          <cell r="C1465" t="str">
            <v>2004</v>
          </cell>
          <cell r="D1465" t="str">
            <v>DM_54_55_56</v>
          </cell>
          <cell r="E1465" t="str">
            <v>N/A</v>
          </cell>
          <cell r="F1465" t="str">
            <v>A07</v>
          </cell>
          <cell r="G1465" t="str">
            <v>Fannie Mae / HFT / Fair Value / MBS</v>
          </cell>
          <cell r="H1465" t="str">
            <v>M74</v>
          </cell>
          <cell r="I1465">
            <v>-61125.69</v>
          </cell>
        </row>
        <row r="1466">
          <cell r="C1466" t="str">
            <v>2004</v>
          </cell>
          <cell r="D1466" t="str">
            <v>DM_54_55_56</v>
          </cell>
          <cell r="E1466" t="str">
            <v>N/A</v>
          </cell>
          <cell r="F1466" t="str">
            <v>A07</v>
          </cell>
          <cell r="G1466" t="str">
            <v>Fannie Mae/AFS/Fair Value/IO/Fair Value</v>
          </cell>
          <cell r="H1466" t="str">
            <v>M35</v>
          </cell>
          <cell r="I1466">
            <v>-20.72</v>
          </cell>
        </row>
        <row r="1467">
          <cell r="C1467" t="str">
            <v>2004</v>
          </cell>
          <cell r="D1467" t="str">
            <v>DM_54_55_56</v>
          </cell>
          <cell r="E1467" t="str">
            <v>N/A</v>
          </cell>
          <cell r="F1467" t="str">
            <v>A07</v>
          </cell>
          <cell r="G1467" t="str">
            <v>Fannie Mae/AFS/Fair Value/MBS/Fair Value</v>
          </cell>
          <cell r="H1467" t="str">
            <v>M32</v>
          </cell>
          <cell r="I1467">
            <v>-2253835.86</v>
          </cell>
        </row>
        <row r="1468">
          <cell r="C1468" t="str">
            <v>2004</v>
          </cell>
          <cell r="D1468" t="str">
            <v>DM_54_55_56</v>
          </cell>
          <cell r="E1468" t="str">
            <v>N/A</v>
          </cell>
          <cell r="F1468" t="str">
            <v>A07</v>
          </cell>
          <cell r="G1468" t="str">
            <v>Fannie Mae/AFS/Fair Value/Mega</v>
          </cell>
          <cell r="H1468" t="str">
            <v>M33</v>
          </cell>
          <cell r="I1468">
            <v>-26028068.690000001</v>
          </cell>
        </row>
        <row r="1469">
          <cell r="C1469" t="str">
            <v>2004</v>
          </cell>
          <cell r="D1469" t="str">
            <v>DM_54_55_56</v>
          </cell>
          <cell r="E1469" t="str">
            <v>N/A</v>
          </cell>
          <cell r="F1469" t="str">
            <v>A07</v>
          </cell>
          <cell r="G1469" t="str">
            <v>Fannie Mae/AFS/Fair Value/REMIC/Fair Value</v>
          </cell>
          <cell r="H1469" t="str">
            <v>M34</v>
          </cell>
          <cell r="I1469">
            <v>14454.04</v>
          </cell>
        </row>
        <row r="1470">
          <cell r="C1470" t="str">
            <v>2004</v>
          </cell>
          <cell r="D1470" t="str">
            <v>DM_54_55_56</v>
          </cell>
          <cell r="E1470" t="str">
            <v>N/A</v>
          </cell>
          <cell r="F1470" t="str">
            <v>A07</v>
          </cell>
          <cell r="G1470" t="str">
            <v>Other Agency / AFS / Fair Value / MBS</v>
          </cell>
          <cell r="H1470" t="str">
            <v>M47</v>
          </cell>
          <cell r="I1470">
            <v>73.099999999999994</v>
          </cell>
        </row>
        <row r="1471">
          <cell r="C1471" t="str">
            <v>2004</v>
          </cell>
          <cell r="D1471" t="str">
            <v>DM_54_55_56</v>
          </cell>
          <cell r="E1471" t="str">
            <v>N/A</v>
          </cell>
          <cell r="F1471" t="str">
            <v>A07</v>
          </cell>
          <cell r="G1471" t="str">
            <v>Other Agency / HFT / Fair Value / MBS</v>
          </cell>
          <cell r="H1471" t="str">
            <v>M89</v>
          </cell>
          <cell r="I1471">
            <v>-24.47</v>
          </cell>
        </row>
        <row r="1472">
          <cell r="C1472" t="str">
            <v>2004</v>
          </cell>
          <cell r="D1472" t="str">
            <v>DM_54_55_56</v>
          </cell>
          <cell r="E1472" t="str">
            <v>N/A</v>
          </cell>
          <cell r="F1472" t="str">
            <v>A07</v>
          </cell>
          <cell r="G1472" t="str">
            <v>Private/AFS/Fair Value/MRB Taxable</v>
          </cell>
          <cell r="H1472" t="str">
            <v>M62</v>
          </cell>
          <cell r="I1472">
            <v>1088653.8</v>
          </cell>
        </row>
        <row r="1473">
          <cell r="C1473" t="str">
            <v>2004</v>
          </cell>
          <cell r="D1473" t="str">
            <v>DM_54_55_56</v>
          </cell>
          <cell r="E1473" t="str">
            <v>N/A</v>
          </cell>
          <cell r="F1473" t="str">
            <v>A07</v>
          </cell>
          <cell r="G1473" t="str">
            <v>Private/AFS/Fair Value/REMIC/Fair Value</v>
          </cell>
          <cell r="H1473" t="str">
            <v>M65</v>
          </cell>
          <cell r="I1473">
            <v>-7777443.7000000002</v>
          </cell>
        </row>
        <row r="1474">
          <cell r="C1474" t="str">
            <v>2004</v>
          </cell>
          <cell r="D1474" t="str">
            <v>DM_54_55_56</v>
          </cell>
          <cell r="E1474" t="str">
            <v>N/A</v>
          </cell>
          <cell r="F1474" t="str">
            <v>A07</v>
          </cell>
          <cell r="G1474" t="str">
            <v>Fannie Mae/AFS/MBS/Total Unam Balance</v>
          </cell>
          <cell r="H1474" t="str">
            <v>H32</v>
          </cell>
          <cell r="I1474">
            <v>139204.38</v>
          </cell>
        </row>
        <row r="1475">
          <cell r="C1475" t="str">
            <v>2004</v>
          </cell>
          <cell r="D1475" t="str">
            <v>DM_54_55_56</v>
          </cell>
          <cell r="E1475" t="str">
            <v>N/A</v>
          </cell>
          <cell r="F1475" t="str">
            <v>A07</v>
          </cell>
          <cell r="G1475" t="str">
            <v>Fannie Mae/AFS/REMIC/Total Unam Balance</v>
          </cell>
          <cell r="H1475" t="str">
            <v>H34</v>
          </cell>
          <cell r="I1475">
            <v>-14454.04</v>
          </cell>
        </row>
        <row r="1476">
          <cell r="C1476" t="str">
            <v>2004</v>
          </cell>
          <cell r="D1476" t="str">
            <v>DM_54_55_56</v>
          </cell>
          <cell r="E1476" t="str">
            <v>N/A</v>
          </cell>
          <cell r="F1476" t="str">
            <v>A07</v>
          </cell>
          <cell r="G1476" t="str">
            <v>Private/AFS/REMIC/Total Unam Balance</v>
          </cell>
          <cell r="H1476" t="str">
            <v>H65</v>
          </cell>
          <cell r="I1476">
            <v>131227.32</v>
          </cell>
        </row>
        <row r="1477">
          <cell r="C1477" t="str">
            <v>2004</v>
          </cell>
          <cell r="D1477" t="str">
            <v>DM_54_55_56</v>
          </cell>
          <cell r="E1477" t="str">
            <v>N/A</v>
          </cell>
          <cell r="F1477" t="str">
            <v>A07</v>
          </cell>
          <cell r="G1477" t="str">
            <v>Private/AFS/MRB Taxable/Total Unam Balance</v>
          </cell>
          <cell r="H1477" t="str">
            <v>H62</v>
          </cell>
          <cell r="I1477">
            <v>-1088653.8</v>
          </cell>
        </row>
        <row r="1478">
          <cell r="C1478" t="str">
            <v>2004</v>
          </cell>
          <cell r="D1478" t="str">
            <v>DM_54_55_56</v>
          </cell>
          <cell r="E1478" t="str">
            <v>N/A</v>
          </cell>
          <cell r="F1478" t="str">
            <v>A09</v>
          </cell>
          <cell r="G1478" t="str">
            <v>AFS/AAA/MBS/Fair Value</v>
          </cell>
          <cell r="H1478" t="str">
            <v>M33</v>
          </cell>
          <cell r="I1478">
            <v>-2253762.7599999998</v>
          </cell>
        </row>
        <row r="1479">
          <cell r="C1479" t="str">
            <v>2004</v>
          </cell>
          <cell r="D1479" t="str">
            <v>DM_54_55_56</v>
          </cell>
          <cell r="E1479" t="str">
            <v>N/A</v>
          </cell>
          <cell r="F1479" t="str">
            <v>A09</v>
          </cell>
          <cell r="G1479" t="str">
            <v>AFS/AAA/REMIC/Fair Value</v>
          </cell>
          <cell r="H1479" t="str">
            <v>M58</v>
          </cell>
          <cell r="I1479">
            <v>14454.04</v>
          </cell>
        </row>
        <row r="1480">
          <cell r="C1480" t="str">
            <v>2004</v>
          </cell>
          <cell r="D1480" t="str">
            <v>DM_54_55_56</v>
          </cell>
          <cell r="E1480" t="str">
            <v>N/A</v>
          </cell>
          <cell r="F1480" t="str">
            <v>A09</v>
          </cell>
          <cell r="G1480" t="str">
            <v>AFS/CCC&amp;Lower/MRB Taxable/Fair Value</v>
          </cell>
          <cell r="H1480" t="str">
            <v>M99</v>
          </cell>
          <cell r="I1480">
            <v>1088653.8</v>
          </cell>
        </row>
        <row r="1481">
          <cell r="C1481" t="str">
            <v>2004</v>
          </cell>
          <cell r="D1481" t="str">
            <v>DM_54_55_56</v>
          </cell>
          <cell r="E1481" t="str">
            <v>N/A</v>
          </cell>
          <cell r="F1481" t="str">
            <v>A09</v>
          </cell>
          <cell r="G1481" t="str">
            <v>AFS/CCC&amp;Lower/REMIC CLASS/Fair Value</v>
          </cell>
          <cell r="H1481" t="str">
            <v>M64</v>
          </cell>
          <cell r="I1481">
            <v>-131227.32</v>
          </cell>
        </row>
        <row r="1482">
          <cell r="C1482" t="str">
            <v>2004</v>
          </cell>
          <cell r="D1482" t="str">
            <v>DM_54_55_56</v>
          </cell>
          <cell r="E1482" t="str">
            <v>N/A</v>
          </cell>
          <cell r="F1482" t="str">
            <v>A09</v>
          </cell>
          <cell r="G1482" t="str">
            <v>AFS/AAA/MEGA/Fair Value</v>
          </cell>
          <cell r="H1482" t="str">
            <v>M44</v>
          </cell>
          <cell r="I1482">
            <v>-26028068.690000001</v>
          </cell>
        </row>
        <row r="1483">
          <cell r="C1483" t="str">
            <v>2004</v>
          </cell>
          <cell r="D1483" t="str">
            <v>DM_54_55_56</v>
          </cell>
          <cell r="E1483" t="str">
            <v>N/A</v>
          </cell>
          <cell r="F1483" t="str">
            <v>A09</v>
          </cell>
          <cell r="G1483" t="str">
            <v>AFS/AAA/IO Strip/Fair Value</v>
          </cell>
          <cell r="H1483" t="str">
            <v>M80</v>
          </cell>
          <cell r="I1483">
            <v>-20.72</v>
          </cell>
        </row>
        <row r="1484">
          <cell r="C1484" t="str">
            <v>2004</v>
          </cell>
          <cell r="D1484" t="str">
            <v>DM_54_55_56</v>
          </cell>
          <cell r="E1484" t="str">
            <v>N/A</v>
          </cell>
          <cell r="F1484" t="str">
            <v>A09</v>
          </cell>
          <cell r="G1484" t="str">
            <v>HFT/AAA/MBS/Fair Value</v>
          </cell>
          <cell r="H1484" t="str">
            <v>M120</v>
          </cell>
          <cell r="I1484">
            <v>-61150.16</v>
          </cell>
        </row>
        <row r="1485">
          <cell r="C1485" t="str">
            <v>2004</v>
          </cell>
          <cell r="D1485" t="str">
            <v>DM_54_55_56</v>
          </cell>
          <cell r="E1485" t="str">
            <v>N/A</v>
          </cell>
          <cell r="F1485" t="str">
            <v>A09</v>
          </cell>
          <cell r="G1485" t="str">
            <v>AFS/Not Rated/REMIC/Fair Value</v>
          </cell>
          <cell r="H1485" t="str">
            <v>M65</v>
          </cell>
          <cell r="I1485">
            <v>-7646216.3799999999</v>
          </cell>
        </row>
        <row r="1486">
          <cell r="C1486" t="str">
            <v>2004</v>
          </cell>
          <cell r="D1486" t="str">
            <v>DM_54_55_56</v>
          </cell>
          <cell r="E1486" t="str">
            <v>N/A</v>
          </cell>
          <cell r="F1486" t="str">
            <v>A09</v>
          </cell>
          <cell r="G1486" t="str">
            <v>AFS/AAA/MBS/Total Unam Balance</v>
          </cell>
          <cell r="H1486" t="str">
            <v>H33</v>
          </cell>
          <cell r="I1486">
            <v>139204.38</v>
          </cell>
        </row>
        <row r="1487">
          <cell r="C1487" t="str">
            <v>2004</v>
          </cell>
          <cell r="D1487" t="str">
            <v>DM_54_55_56</v>
          </cell>
          <cell r="E1487" t="str">
            <v>N/A</v>
          </cell>
          <cell r="F1487" t="str">
            <v>A09</v>
          </cell>
          <cell r="G1487" t="str">
            <v>AFS/AAA/REMIC/Total Unam Balance</v>
          </cell>
          <cell r="H1487" t="str">
            <v>H58</v>
          </cell>
          <cell r="I1487">
            <v>-14454.04</v>
          </cell>
        </row>
        <row r="1488">
          <cell r="C1488" t="str">
            <v>2004</v>
          </cell>
          <cell r="D1488" t="str">
            <v>DM_54_55_56</v>
          </cell>
          <cell r="E1488" t="str">
            <v>N/A</v>
          </cell>
          <cell r="F1488" t="str">
            <v>A09</v>
          </cell>
          <cell r="G1488" t="str">
            <v>AFS/CCC&amp;Lower/MRB TAXABLE/Total Unam Balance</v>
          </cell>
          <cell r="H1488" t="str">
            <v>H99</v>
          </cell>
          <cell r="I1488">
            <v>-1088653.8</v>
          </cell>
        </row>
        <row r="1489">
          <cell r="C1489" t="str">
            <v>2004</v>
          </cell>
          <cell r="D1489" t="str">
            <v>DM_54_55_56</v>
          </cell>
          <cell r="E1489" t="str">
            <v>N/A</v>
          </cell>
          <cell r="F1489" t="str">
            <v>A09</v>
          </cell>
          <cell r="G1489" t="str">
            <v>AFS/CCC&amp;Lower/REMIC/Total Unam Balance</v>
          </cell>
          <cell r="H1489" t="str">
            <v>H64</v>
          </cell>
          <cell r="I1489">
            <v>131227.32</v>
          </cell>
        </row>
        <row r="1490">
          <cell r="C1490" t="str">
            <v>2004</v>
          </cell>
          <cell r="D1490" t="str">
            <v>DM_54_55_56</v>
          </cell>
          <cell r="E1490" t="str">
            <v>N/A</v>
          </cell>
          <cell r="F1490" t="str">
            <v>A13 - AFS</v>
          </cell>
          <cell r="G1490" t="str">
            <v>Fannie Mae/ 1 THRU 5 Years/MBS/Fair Value</v>
          </cell>
          <cell r="H1490" t="str">
            <v>K32</v>
          </cell>
          <cell r="I1490">
            <v>-589109.9</v>
          </cell>
        </row>
        <row r="1491">
          <cell r="C1491" t="str">
            <v>2004</v>
          </cell>
          <cell r="D1491" t="str">
            <v>DM_54_55_56</v>
          </cell>
          <cell r="E1491" t="str">
            <v>N/A</v>
          </cell>
          <cell r="F1491" t="str">
            <v>A13 - AFS</v>
          </cell>
          <cell r="G1491" t="str">
            <v>Fannie Mae/Greater Than 10/MBS/Fair Value</v>
          </cell>
          <cell r="H1491" t="str">
            <v>Q32</v>
          </cell>
          <cell r="I1491">
            <v>-1664725.96</v>
          </cell>
        </row>
        <row r="1492">
          <cell r="C1492" t="str">
            <v>2004</v>
          </cell>
          <cell r="D1492" t="str">
            <v>DM_54_55_56</v>
          </cell>
          <cell r="E1492" t="str">
            <v>N/A</v>
          </cell>
          <cell r="F1492" t="str">
            <v>A13 - HFT</v>
          </cell>
          <cell r="G1492" t="str">
            <v>Fannie Mae/Greater Than 10/MBS/Fair Value</v>
          </cell>
          <cell r="H1492" t="str">
            <v>Q32</v>
          </cell>
          <cell r="I1492">
            <v>-61125.69</v>
          </cell>
        </row>
        <row r="1493">
          <cell r="C1493" t="str">
            <v>2004</v>
          </cell>
          <cell r="D1493" t="str">
            <v>DM_54_55_56</v>
          </cell>
          <cell r="E1493" t="str">
            <v>N/A</v>
          </cell>
          <cell r="F1493" t="str">
            <v>A13 - AFS</v>
          </cell>
          <cell r="G1493" t="str">
            <v>Fannie Mae/Greater Than 10/REMIC/Fair Value</v>
          </cell>
          <cell r="H1493" t="str">
            <v>Q34</v>
          </cell>
          <cell r="I1493">
            <v>14454.04</v>
          </cell>
        </row>
        <row r="1494">
          <cell r="C1494" t="str">
            <v>2004</v>
          </cell>
          <cell r="D1494" t="str">
            <v>DM_54_55_56</v>
          </cell>
          <cell r="E1494" t="str">
            <v>N/A</v>
          </cell>
          <cell r="F1494" t="str">
            <v>A13 - AFS</v>
          </cell>
          <cell r="G1494" t="str">
            <v>Fannie Mae/Greater Than 10/IO Strip/Fair Value</v>
          </cell>
          <cell r="H1494" t="str">
            <v>Q35</v>
          </cell>
          <cell r="I1494">
            <v>-20.72</v>
          </cell>
        </row>
        <row r="1495">
          <cell r="C1495" t="str">
            <v>2004</v>
          </cell>
          <cell r="D1495" t="str">
            <v>DM_54_55_56</v>
          </cell>
          <cell r="E1495" t="str">
            <v>N/A</v>
          </cell>
          <cell r="F1495" t="str">
            <v>A13 - AFS</v>
          </cell>
          <cell r="G1495" t="str">
            <v>Private/ 5 THRU 10 Years/MRB Taxable/Fair Value</v>
          </cell>
          <cell r="H1495" t="str">
            <v>N48</v>
          </cell>
          <cell r="I1495">
            <v>-52656.33</v>
          </cell>
        </row>
        <row r="1496">
          <cell r="C1496" t="str">
            <v>2004</v>
          </cell>
          <cell r="D1496" t="str">
            <v>DM_54_55_56</v>
          </cell>
          <cell r="E1496" t="str">
            <v>N/A</v>
          </cell>
          <cell r="F1496" t="str">
            <v>A13 - AFS</v>
          </cell>
          <cell r="G1496" t="str">
            <v>Private/ Greater Than 10/MRB Taxable/Fair Value</v>
          </cell>
          <cell r="H1496" t="str">
            <v>Q48</v>
          </cell>
          <cell r="I1496">
            <v>1141310.1299999999</v>
          </cell>
        </row>
        <row r="1497">
          <cell r="C1497" t="str">
            <v>2004</v>
          </cell>
          <cell r="D1497" t="str">
            <v>DM_54_55_56</v>
          </cell>
          <cell r="E1497" t="str">
            <v>N/A</v>
          </cell>
          <cell r="F1497" t="str">
            <v>A13 - AFS</v>
          </cell>
          <cell r="G1497" t="str">
            <v>Private/ Greater Than 10/REMIC/Fair Value</v>
          </cell>
          <cell r="H1497" t="str">
            <v>Q51</v>
          </cell>
          <cell r="I1497">
            <v>-7777443.7000000002</v>
          </cell>
        </row>
        <row r="1498">
          <cell r="C1498" t="str">
            <v>2004</v>
          </cell>
          <cell r="D1498" t="str">
            <v>DM_54_55_56</v>
          </cell>
          <cell r="E1498" t="str">
            <v>N/A</v>
          </cell>
          <cell r="F1498" t="str">
            <v>A13 - AFS</v>
          </cell>
          <cell r="G1498" t="str">
            <v>Fannie Mae/Greater Than 10/MEGA/Fair Value</v>
          </cell>
          <cell r="H1498" t="str">
            <v>Q33</v>
          </cell>
          <cell r="I1498">
            <v>-26028068.690000001</v>
          </cell>
        </row>
        <row r="1499">
          <cell r="C1499" t="str">
            <v>2004</v>
          </cell>
          <cell r="D1499" t="str">
            <v>DM_54_55_56</v>
          </cell>
          <cell r="E1499" t="str">
            <v>N/A</v>
          </cell>
          <cell r="F1499" t="str">
            <v>A13 - AFS</v>
          </cell>
          <cell r="G1499" t="str">
            <v>Other agemcy / &gt;10 years / MBS / Fair Value</v>
          </cell>
          <cell r="H1499" t="str">
            <v>Q40</v>
          </cell>
          <cell r="I1499">
            <v>73.099999999999994</v>
          </cell>
        </row>
        <row r="1500">
          <cell r="C1500" t="str">
            <v>2004</v>
          </cell>
          <cell r="D1500" t="str">
            <v>DM_54_55_56</v>
          </cell>
          <cell r="E1500" t="str">
            <v>N/A</v>
          </cell>
          <cell r="F1500" t="str">
            <v>A13 - HFT</v>
          </cell>
          <cell r="G1500" t="str">
            <v>Other agemcy / &gt;10 years / MBS / Fair Value</v>
          </cell>
          <cell r="H1500" t="str">
            <v>Q40</v>
          </cell>
          <cell r="I1500">
            <v>-24.47</v>
          </cell>
        </row>
        <row r="1501">
          <cell r="C1501" t="str">
            <v>2004</v>
          </cell>
          <cell r="D1501" t="str">
            <v>DM_54_55_56</v>
          </cell>
          <cell r="E1501" t="str">
            <v>N/A</v>
          </cell>
          <cell r="F1501" t="str">
            <v>A13 - AFS</v>
          </cell>
          <cell r="G1501" t="str">
            <v>1-5 years / Fannie Mae / MBS / Amortized Cost</v>
          </cell>
          <cell r="H1501" t="str">
            <v>J32</v>
          </cell>
          <cell r="I1501">
            <v>5724.7</v>
          </cell>
        </row>
        <row r="1502">
          <cell r="C1502" t="str">
            <v>2004</v>
          </cell>
          <cell r="D1502" t="str">
            <v>DM_54_55_56</v>
          </cell>
          <cell r="E1502" t="str">
            <v>N/A</v>
          </cell>
          <cell r="F1502" t="str">
            <v>A13 - AFS</v>
          </cell>
          <cell r="G1502" t="str">
            <v>5-10 years / Private / MRB Taxable / Amortized Cost</v>
          </cell>
          <cell r="H1502" t="str">
            <v>M48</v>
          </cell>
          <cell r="I1502">
            <v>52656.33</v>
          </cell>
        </row>
        <row r="1503">
          <cell r="C1503" t="str">
            <v>2004</v>
          </cell>
          <cell r="D1503" t="str">
            <v>DM_54_55_56</v>
          </cell>
          <cell r="E1503" t="str">
            <v>N/A</v>
          </cell>
          <cell r="F1503" t="str">
            <v>A13 - AFS</v>
          </cell>
          <cell r="G1503" t="str">
            <v>&gt;10 years / Fannie Mae / MBS / Amortized Cost</v>
          </cell>
          <cell r="H1503" t="str">
            <v>P32</v>
          </cell>
          <cell r="I1503">
            <v>133479.67999999999</v>
          </cell>
        </row>
        <row r="1504">
          <cell r="C1504" t="str">
            <v>2004</v>
          </cell>
          <cell r="D1504" t="str">
            <v>DM_54_55_56</v>
          </cell>
          <cell r="E1504" t="str">
            <v>N/A</v>
          </cell>
          <cell r="F1504" t="str">
            <v>A13 - AFS</v>
          </cell>
          <cell r="G1504" t="str">
            <v>&gt;10 years / Private / REMIC / Amortized Cost</v>
          </cell>
          <cell r="H1504" t="str">
            <v>P51</v>
          </cell>
          <cell r="I1504">
            <v>131227.32</v>
          </cell>
        </row>
        <row r="1505">
          <cell r="C1505" t="str">
            <v>2004</v>
          </cell>
          <cell r="D1505" t="str">
            <v>DM_54_55_56</v>
          </cell>
          <cell r="E1505" t="str">
            <v>N/A</v>
          </cell>
          <cell r="F1505" t="str">
            <v>A13 - AFS</v>
          </cell>
          <cell r="G1505" t="str">
            <v>&gt;10 years / Fannie Mae / REMIC / Amortized Cost</v>
          </cell>
          <cell r="H1505" t="str">
            <v>P34</v>
          </cell>
          <cell r="I1505">
            <v>-14454.04</v>
          </cell>
        </row>
        <row r="1506">
          <cell r="C1506" t="str">
            <v>2004</v>
          </cell>
          <cell r="D1506" t="str">
            <v>DM_54_55_56</v>
          </cell>
          <cell r="E1506" t="str">
            <v>N/A</v>
          </cell>
          <cell r="F1506" t="str">
            <v>A13 - AFS</v>
          </cell>
          <cell r="G1506" t="str">
            <v>&gt;10 years / Private / MRB Taxable / Amortized Cost</v>
          </cell>
          <cell r="H1506" t="str">
            <v>P48</v>
          </cell>
          <cell r="I1506">
            <v>-1141310.1299999999</v>
          </cell>
        </row>
        <row r="1507">
          <cell r="C1507" t="str">
            <v>2004</v>
          </cell>
          <cell r="D1507" t="str">
            <v>DM_54_55_56</v>
          </cell>
          <cell r="E1507" t="str">
            <v>N/A</v>
          </cell>
          <cell r="F1507" t="str">
            <v>A20</v>
          </cell>
          <cell r="G1507" t="str">
            <v>AFS/Fair Value/Total Mortgage Related Securities/Fair Value</v>
          </cell>
          <cell r="H1507" t="str">
            <v>L42</v>
          </cell>
          <cell r="I1507">
            <v>-36044841.830000006</v>
          </cell>
        </row>
        <row r="1508">
          <cell r="C1508" t="str">
            <v>2004</v>
          </cell>
          <cell r="D1508" t="str">
            <v>DM_54_55_56</v>
          </cell>
          <cell r="E1508" t="str">
            <v>N/A</v>
          </cell>
          <cell r="F1508" t="str">
            <v>A20</v>
          </cell>
          <cell r="G1508" t="str">
            <v>HFT/Fair Value/Total Mortgage Related Securities/Fair Value</v>
          </cell>
          <cell r="H1508" t="str">
            <v>M42</v>
          </cell>
          <cell r="I1508">
            <v>-61150.16</v>
          </cell>
        </row>
        <row r="1509">
          <cell r="C1509" t="str">
            <v>2004</v>
          </cell>
          <cell r="D1509" t="str">
            <v>DM_54_55_56</v>
          </cell>
          <cell r="E1509" t="str">
            <v>N/A</v>
          </cell>
          <cell r="F1509" t="str">
            <v>A20</v>
          </cell>
          <cell r="G1509" t="str">
            <v>AFS / Fair Value / Less MRB</v>
          </cell>
          <cell r="H1509" t="str">
            <v>L45</v>
          </cell>
          <cell r="I1509">
            <v>1088653.8</v>
          </cell>
        </row>
        <row r="1510">
          <cell r="C1510" t="str">
            <v>2004</v>
          </cell>
          <cell r="D1510" t="str">
            <v>DM_54_55_56</v>
          </cell>
          <cell r="E1510" t="str">
            <v>N/A</v>
          </cell>
          <cell r="F1510" t="str">
            <v>A20</v>
          </cell>
          <cell r="G1510" t="str">
            <v>AFS/Fair Value/Total Mortgage Related Securities/Fair Value</v>
          </cell>
          <cell r="H1510" t="str">
            <v>L42</v>
          </cell>
          <cell r="I1510">
            <v>255977.66</v>
          </cell>
        </row>
        <row r="1511">
          <cell r="C1511" t="str">
            <v>2004</v>
          </cell>
          <cell r="D1511" t="str">
            <v>DM_54_55_56</v>
          </cell>
          <cell r="E1511" t="str">
            <v>N/A</v>
          </cell>
          <cell r="F1511" t="str">
            <v>A20</v>
          </cell>
          <cell r="G1511" t="str">
            <v>AFS / Fair Value / Less MRB</v>
          </cell>
          <cell r="H1511" t="str">
            <v>L45</v>
          </cell>
          <cell r="I1511">
            <v>-1088653.8</v>
          </cell>
        </row>
        <row r="1512">
          <cell r="C1512" t="str">
            <v>2004</v>
          </cell>
          <cell r="D1512" t="str">
            <v>DM_54_55_56</v>
          </cell>
          <cell r="E1512" t="str">
            <v>N/A</v>
          </cell>
          <cell r="F1512" t="str">
            <v>A18</v>
          </cell>
          <cell r="G1512" t="str">
            <v>1 THRU 5 Years/MBS/Amortized Cost</v>
          </cell>
          <cell r="H1512" t="str">
            <v>I31</v>
          </cell>
          <cell r="I1512">
            <v>5724.7</v>
          </cell>
        </row>
        <row r="1513">
          <cell r="C1513" t="str">
            <v>2004</v>
          </cell>
          <cell r="D1513" t="str">
            <v>DM_54_55_56</v>
          </cell>
          <cell r="E1513" t="str">
            <v>N/A</v>
          </cell>
          <cell r="F1513" t="str">
            <v>A18</v>
          </cell>
          <cell r="G1513" t="str">
            <v>Greater Than 10/MBS/Amortized Cost</v>
          </cell>
          <cell r="H1513" t="str">
            <v>O31</v>
          </cell>
          <cell r="I1513">
            <v>133479.67999999999</v>
          </cell>
        </row>
        <row r="1514">
          <cell r="C1514" t="str">
            <v>2004</v>
          </cell>
          <cell r="D1514" t="str">
            <v>DM_54_55_56</v>
          </cell>
          <cell r="E1514" t="str">
            <v>N/A</v>
          </cell>
          <cell r="F1514" t="str">
            <v>A18</v>
          </cell>
          <cell r="G1514" t="str">
            <v>Greater Than 10/REMIC/Amortized Cost</v>
          </cell>
          <cell r="H1514" t="str">
            <v>O33</v>
          </cell>
          <cell r="I1514">
            <v>116773.28</v>
          </cell>
        </row>
        <row r="1515">
          <cell r="C1515" t="str">
            <v>2004</v>
          </cell>
          <cell r="D1515" t="str">
            <v>DM_54_55_56</v>
          </cell>
          <cell r="E1515" t="str">
            <v>N/A</v>
          </cell>
          <cell r="F1515" t="str">
            <v>A18</v>
          </cell>
          <cell r="G1515" t="str">
            <v>5 THRU 10/MRB Taxable/Amortized Cost</v>
          </cell>
          <cell r="H1515" t="str">
            <v>L36</v>
          </cell>
          <cell r="I1515">
            <v>52656.33</v>
          </cell>
        </row>
        <row r="1516">
          <cell r="C1516" t="str">
            <v>2004</v>
          </cell>
          <cell r="D1516" t="str">
            <v>DM_54_55_56</v>
          </cell>
          <cell r="E1516" t="str">
            <v>N/A</v>
          </cell>
          <cell r="F1516" t="str">
            <v>A18</v>
          </cell>
          <cell r="G1516" t="str">
            <v>Greater Than 10/MRB Taxable/Amortized Cost</v>
          </cell>
          <cell r="H1516" t="str">
            <v>O36</v>
          </cell>
          <cell r="I1516">
            <v>-1141310.1299999999</v>
          </cell>
        </row>
        <row r="1517">
          <cell r="C1517" t="str">
            <v>2004</v>
          </cell>
          <cell r="D1517" t="str">
            <v>DM_54_55_56</v>
          </cell>
          <cell r="E1517" t="str">
            <v>N/A</v>
          </cell>
          <cell r="F1517" t="str">
            <v>A16</v>
          </cell>
          <cell r="G1517" t="str">
            <v>MBS / Total Avg Unam</v>
          </cell>
          <cell r="H1517" t="str">
            <v>K34</v>
          </cell>
          <cell r="I1517">
            <v>69602.19</v>
          </cell>
        </row>
        <row r="1518">
          <cell r="C1518" t="str">
            <v>2004</v>
          </cell>
          <cell r="D1518" t="str">
            <v>DM_54_55_56</v>
          </cell>
          <cell r="E1518" t="str">
            <v>N/A</v>
          </cell>
          <cell r="F1518" t="str">
            <v>A16</v>
          </cell>
          <cell r="G1518" t="str">
            <v>REMIC / Total Avg Unam</v>
          </cell>
          <cell r="H1518" t="str">
            <v>K36</v>
          </cell>
          <cell r="I1518">
            <v>58386.64</v>
          </cell>
        </row>
        <row r="1519">
          <cell r="C1519" t="str">
            <v>2004</v>
          </cell>
          <cell r="D1519" t="str">
            <v>DM_54_55_56</v>
          </cell>
          <cell r="E1519" t="str">
            <v>N/A</v>
          </cell>
          <cell r="F1519" t="str">
            <v>A16</v>
          </cell>
          <cell r="G1519" t="str">
            <v>MRB Taxable / Total Avg Unam</v>
          </cell>
          <cell r="H1519" t="str">
            <v>K40</v>
          </cell>
          <cell r="I1519">
            <v>-544326.9</v>
          </cell>
        </row>
        <row r="1520">
          <cell r="C1520" t="str">
            <v>2004</v>
          </cell>
          <cell r="D1520" t="str">
            <v>DM_60</v>
          </cell>
          <cell r="E1520" t="str">
            <v>N/A</v>
          </cell>
          <cell r="F1520" t="str">
            <v>A01</v>
          </cell>
          <cell r="G1520" t="str">
            <v>Original P/D/ Run Rate/Fannie/Grantor Trust</v>
          </cell>
          <cell r="H1520" t="str">
            <v>H81</v>
          </cell>
          <cell r="I1520">
            <v>-87905.06</v>
          </cell>
        </row>
        <row r="1521">
          <cell r="C1521" t="str">
            <v>2004</v>
          </cell>
          <cell r="D1521" t="str">
            <v>DM_60</v>
          </cell>
          <cell r="E1521" t="str">
            <v>N/A</v>
          </cell>
          <cell r="F1521" t="str">
            <v>A01</v>
          </cell>
          <cell r="G1521" t="str">
            <v>MTM/Unrealized Gain/(Loss) Current Period/Fannie/Grantor Trust</v>
          </cell>
          <cell r="H1521" t="str">
            <v>H458</v>
          </cell>
          <cell r="I1521">
            <v>-4446911</v>
          </cell>
        </row>
        <row r="1522">
          <cell r="C1522" t="str">
            <v>2004</v>
          </cell>
          <cell r="D1522" t="str">
            <v>DM_60</v>
          </cell>
          <cell r="E1522" t="str">
            <v>N/A</v>
          </cell>
          <cell r="F1522" t="str">
            <v>A07</v>
          </cell>
          <cell r="G1522" t="str">
            <v>REMIC, Grantor Trust,Amortized cost-Priv</v>
          </cell>
          <cell r="H1522" t="str">
            <v>H34</v>
          </cell>
          <cell r="I1522">
            <v>-87905.06</v>
          </cell>
        </row>
        <row r="1523">
          <cell r="C1523" t="str">
            <v>2004</v>
          </cell>
          <cell r="D1523" t="str">
            <v>DM_60</v>
          </cell>
          <cell r="E1523" t="str">
            <v>N/A</v>
          </cell>
          <cell r="F1523" t="str">
            <v>A07</v>
          </cell>
          <cell r="G1523" t="str">
            <v>REMIC, Grantor Trust, GrossUn rlG/L-FNMA-AFS</v>
          </cell>
          <cell r="H1523" t="str">
            <v>L34</v>
          </cell>
          <cell r="I1523">
            <v>-4446911</v>
          </cell>
        </row>
        <row r="1524">
          <cell r="C1524" t="str">
            <v>2004</v>
          </cell>
          <cell r="D1524" t="str">
            <v>DM_60</v>
          </cell>
          <cell r="E1524" t="str">
            <v>N/A</v>
          </cell>
          <cell r="F1524" t="str">
            <v>A03</v>
          </cell>
          <cell r="G1524" t="str">
            <v xml:space="preserve">AFS-Fixed-Sales </v>
          </cell>
          <cell r="H1524" t="str">
            <v>H35</v>
          </cell>
          <cell r="I1524">
            <v>0</v>
          </cell>
        </row>
        <row r="1525">
          <cell r="C1525" t="str">
            <v>2004</v>
          </cell>
          <cell r="D1525" t="str">
            <v>DM_60</v>
          </cell>
          <cell r="E1525" t="str">
            <v>N/A</v>
          </cell>
          <cell r="F1525" t="str">
            <v>A09</v>
          </cell>
          <cell r="G1525" t="str">
            <v>Afs-Current UPB-Unrated-multiclass-Amortize cost</v>
          </cell>
          <cell r="H1525" t="str">
            <v>H58</v>
          </cell>
          <cell r="I1525">
            <v>-87905.06</v>
          </cell>
        </row>
        <row r="1526">
          <cell r="C1526" t="str">
            <v>2004</v>
          </cell>
          <cell r="D1526" t="str">
            <v>DM_60</v>
          </cell>
          <cell r="E1526" t="str">
            <v>N/A</v>
          </cell>
          <cell r="F1526" t="str">
            <v>A09</v>
          </cell>
          <cell r="G1526" t="str">
            <v>Afs-Current UPB-Unrated-multiclass-unrlzd g/l</v>
          </cell>
          <cell r="H1526" t="str">
            <v>L58</v>
          </cell>
          <cell r="I1526">
            <v>-4446911</v>
          </cell>
        </row>
        <row r="1527">
          <cell r="C1527" t="str">
            <v>2004</v>
          </cell>
          <cell r="D1527" t="str">
            <v>DM_60</v>
          </cell>
          <cell r="E1527" t="str">
            <v>N/A</v>
          </cell>
          <cell r="F1527" t="str">
            <v>A13 - AFS</v>
          </cell>
          <cell r="G1527" t="str">
            <v>&gt;10yr FNMA -Amort Cost</v>
          </cell>
          <cell r="H1527" t="str">
            <v>P34</v>
          </cell>
          <cell r="I1527">
            <v>-87905.06</v>
          </cell>
        </row>
        <row r="1528">
          <cell r="C1528" t="str">
            <v>2004</v>
          </cell>
          <cell r="D1528" t="str">
            <v>DM_60</v>
          </cell>
          <cell r="E1528" t="str">
            <v>N/A</v>
          </cell>
          <cell r="F1528" t="str">
            <v>A13 - AFS</v>
          </cell>
          <cell r="G1528" t="str">
            <v>&gt;10yr UPB-Priv label-Fairvalue</v>
          </cell>
          <cell r="H1528" t="str">
            <v>Q34</v>
          </cell>
          <cell r="I1528">
            <v>-4446911</v>
          </cell>
        </row>
        <row r="1529">
          <cell r="C1529" t="str">
            <v>2004</v>
          </cell>
          <cell r="D1529" t="str">
            <v>DM_60</v>
          </cell>
          <cell r="E1529" t="str">
            <v>N/A</v>
          </cell>
          <cell r="F1529" t="str">
            <v>A18</v>
          </cell>
          <cell r="G1529" t="str">
            <v>&gt;10yr Amortized cost-Remic, Gr trustPriv label-</v>
          </cell>
          <cell r="H1529" t="str">
            <v>O33</v>
          </cell>
          <cell r="I1529">
            <v>-87905.06</v>
          </cell>
        </row>
        <row r="1530">
          <cell r="C1530" t="str">
            <v>2004</v>
          </cell>
          <cell r="D1530" t="str">
            <v>DM_60</v>
          </cell>
          <cell r="E1530" t="str">
            <v>N/A</v>
          </cell>
          <cell r="F1530" t="str">
            <v>A21</v>
          </cell>
          <cell r="G1530" t="str">
            <v>SF-Conv-Other MortRelated Secu</v>
          </cell>
          <cell r="H1530" t="str">
            <v>F35</v>
          </cell>
          <cell r="I1530">
            <v>0</v>
          </cell>
        </row>
        <row r="1531">
          <cell r="C1531" t="str">
            <v>2004</v>
          </cell>
          <cell r="D1531" t="str">
            <v>DM_61</v>
          </cell>
          <cell r="E1531" t="str">
            <v>N/A</v>
          </cell>
          <cell r="F1531" t="str">
            <v>A20</v>
          </cell>
          <cell r="G1531" t="str">
            <v>AFS/UPB/Less Pledged Collateral Out on Repurchase Agreement</v>
          </cell>
          <cell r="H1531" t="str">
            <v>L38</v>
          </cell>
          <cell r="I1531">
            <v>1518669155.0799999</v>
          </cell>
        </row>
        <row r="1532">
          <cell r="C1532" t="str">
            <v>2004</v>
          </cell>
          <cell r="D1532" t="str">
            <v>DM_61</v>
          </cell>
          <cell r="E1532" t="str">
            <v>N/A</v>
          </cell>
          <cell r="F1532" t="str">
            <v>A20</v>
          </cell>
          <cell r="G1532" t="str">
            <v>HFT/UPB/Less Pledged Collateral Out on Repurchase Agreement</v>
          </cell>
          <cell r="H1532" t="str">
            <v>M38</v>
          </cell>
          <cell r="I1532">
            <v>187652059.84999999</v>
          </cell>
        </row>
        <row r="1533">
          <cell r="C1533" t="str">
            <v>2004</v>
          </cell>
          <cell r="D1533" t="str">
            <v>DM_61</v>
          </cell>
          <cell r="E1533" t="str">
            <v>N/A</v>
          </cell>
          <cell r="F1533" t="str">
            <v>A20</v>
          </cell>
          <cell r="G1533" t="str">
            <v>AFS/Fair Value/Less Pledged Collateral Out on Repurchase Agreement</v>
          </cell>
          <cell r="H1533" t="str">
            <v>L47</v>
          </cell>
          <cell r="I1533">
            <v>1510268127.6969199</v>
          </cell>
        </row>
        <row r="1534">
          <cell r="C1534" t="str">
            <v>2004</v>
          </cell>
          <cell r="D1534" t="str">
            <v>DM_61</v>
          </cell>
          <cell r="E1534" t="str">
            <v>N/A</v>
          </cell>
          <cell r="F1534" t="str">
            <v>A20</v>
          </cell>
          <cell r="G1534" t="str">
            <v>HFT/Fair Value/Less Pledged Collateral Out on Repurchase Agreement</v>
          </cell>
          <cell r="H1534" t="str">
            <v>M47</v>
          </cell>
          <cell r="I1534">
            <v>186613999.59308401</v>
          </cell>
        </row>
        <row r="1535">
          <cell r="C1535" t="str">
            <v>2004</v>
          </cell>
          <cell r="D1535" t="str">
            <v>DM_62</v>
          </cell>
          <cell r="E1535" t="str">
            <v>N/A</v>
          </cell>
          <cell r="F1535" t="str">
            <v>A16</v>
          </cell>
          <cell r="G1535" t="str">
            <v>MRB Tax Exmp-Income-TaxEquiv Int Inc</v>
          </cell>
          <cell r="H1535" t="str">
            <v>F41</v>
          </cell>
          <cell r="I1535">
            <v>207286</v>
          </cell>
        </row>
        <row r="1536">
          <cell r="C1536" t="str">
            <v>2004</v>
          </cell>
          <cell r="D1536" t="str">
            <v>DM_62</v>
          </cell>
          <cell r="E1536" t="str">
            <v>N/A</v>
          </cell>
          <cell r="F1536" t="str">
            <v>A18</v>
          </cell>
          <cell r="G1536" t="str">
            <v>MRB Tax Exmp-TotIncome-&lt; 1 yr</v>
          </cell>
          <cell r="H1536" t="str">
            <v>E37</v>
          </cell>
          <cell r="I1536">
            <v>207286</v>
          </cell>
        </row>
        <row r="1537">
          <cell r="C1537" t="str">
            <v>2004</v>
          </cell>
          <cell r="D1537" t="str">
            <v>DM_62</v>
          </cell>
          <cell r="E1537" t="str">
            <v>N/A</v>
          </cell>
          <cell r="F1537" t="str">
            <v>A16</v>
          </cell>
          <cell r="G1537" t="str">
            <v>Tax Equivalent Adjustment</v>
          </cell>
          <cell r="H1537" t="str">
            <v>F47</v>
          </cell>
          <cell r="I1537">
            <v>-72550</v>
          </cell>
        </row>
        <row r="1538">
          <cell r="C1538" t="str">
            <v>2004</v>
          </cell>
          <cell r="D1538" t="str">
            <v>DM_78</v>
          </cell>
          <cell r="E1538" t="str">
            <v>N/A</v>
          </cell>
          <cell r="F1538" t="str">
            <v>11.06</v>
          </cell>
          <cell r="G1538" t="str">
            <v>Securities Consolidated to Loan Level/Income/Interest Income/Total Securities to Loan Level</v>
          </cell>
          <cell r="H1538" t="str">
            <v>G100</v>
          </cell>
          <cell r="I1538">
            <v>29440.98</v>
          </cell>
        </row>
        <row r="1539">
          <cell r="C1539" t="str">
            <v>2004</v>
          </cell>
          <cell r="D1539" t="str">
            <v>DM_78</v>
          </cell>
          <cell r="E1539" t="str">
            <v>N/A</v>
          </cell>
          <cell r="F1539" t="str">
            <v>11.06</v>
          </cell>
          <cell r="G1539" t="str">
            <v>Securities Consolidated to Loan Level/Income/mortization Income Expense /Total Securities to Loan Level</v>
          </cell>
          <cell r="H1539" t="str">
            <v>H100</v>
          </cell>
          <cell r="I1539">
            <v>-4523.2299999999996</v>
          </cell>
        </row>
        <row r="1540">
          <cell r="C1540" t="str">
            <v>2004</v>
          </cell>
          <cell r="D1540" t="str">
            <v>DM_80</v>
          </cell>
          <cell r="E1540" t="str">
            <v>N/A</v>
          </cell>
          <cell r="F1540" t="str">
            <v>A07</v>
          </cell>
          <cell r="G1540" t="str">
            <v>AFS-FannieMae-MBS-Gross Unrealized Loss Position &lt; 12 months</v>
          </cell>
          <cell r="H1540" t="str">
            <v>N32</v>
          </cell>
          <cell r="I1540">
            <v>2808.37</v>
          </cell>
        </row>
        <row r="1541">
          <cell r="C1541" t="str">
            <v>2004</v>
          </cell>
          <cell r="D1541" t="str">
            <v>DM_80</v>
          </cell>
          <cell r="E1541" t="str">
            <v>N/A</v>
          </cell>
          <cell r="F1541" t="str">
            <v>A07</v>
          </cell>
          <cell r="G1541" t="str">
            <v>AFS-FannieMae-MBS-Gross Unrealized Loss Position &gt;= 12 months</v>
          </cell>
          <cell r="H1541" t="str">
            <v>O32</v>
          </cell>
          <cell r="I1541">
            <v>-2808.37</v>
          </cell>
        </row>
        <row r="1542">
          <cell r="C1542" t="str">
            <v>2004</v>
          </cell>
          <cell r="D1542" t="str">
            <v>DM_80</v>
          </cell>
          <cell r="E1542" t="str">
            <v>N/A</v>
          </cell>
          <cell r="F1542" t="str">
            <v>A07</v>
          </cell>
          <cell r="G1542" t="str">
            <v>AFS-FannieMae-MBS-Gross Unrealized Loss Position &lt;12 months Fair Value</v>
          </cell>
          <cell r="H1542" t="str">
            <v>P32</v>
          </cell>
          <cell r="I1542">
            <v>-124068.39</v>
          </cell>
        </row>
        <row r="1543">
          <cell r="C1543" t="str">
            <v>2004</v>
          </cell>
          <cell r="D1543" t="str">
            <v>DM_80</v>
          </cell>
          <cell r="E1543" t="str">
            <v>N/A</v>
          </cell>
          <cell r="F1543" t="str">
            <v>A07</v>
          </cell>
          <cell r="G1543" t="str">
            <v>AFS-FannieMae-MBS-Gross Unrealized Loss Position &gt;=12 months Fair Value</v>
          </cell>
          <cell r="H1543" t="str">
            <v>Q32</v>
          </cell>
          <cell r="I1543">
            <v>124068.39</v>
          </cell>
        </row>
        <row r="1544">
          <cell r="C1544" t="str">
            <v>2004</v>
          </cell>
          <cell r="D1544" t="str">
            <v>DM_80</v>
          </cell>
          <cell r="E1544" t="str">
            <v>N/A</v>
          </cell>
          <cell r="F1544" t="str">
            <v>A09</v>
          </cell>
          <cell r="G1544" t="str">
            <v>AFS-FannieMae-MBS-AAA-Gross Unrealized Loss Position &lt; 12 months</v>
          </cell>
          <cell r="H1544" t="str">
            <v>N33</v>
          </cell>
          <cell r="I1544">
            <v>2808.37</v>
          </cell>
        </row>
        <row r="1545">
          <cell r="C1545" t="str">
            <v>2004</v>
          </cell>
          <cell r="D1545" t="str">
            <v>DM_80</v>
          </cell>
          <cell r="E1545" t="str">
            <v>N/A</v>
          </cell>
          <cell r="F1545" t="str">
            <v>A09</v>
          </cell>
          <cell r="G1545" t="str">
            <v>AFS-FannieMae-MBS-AAA-Gross Unrealized Loss Position &gt;= 12 months</v>
          </cell>
          <cell r="H1545" t="str">
            <v>O33</v>
          </cell>
          <cell r="I1545">
            <v>-2808.37</v>
          </cell>
        </row>
        <row r="1546">
          <cell r="C1546" t="str">
            <v>2004</v>
          </cell>
          <cell r="D1546" t="str">
            <v>DM_80</v>
          </cell>
          <cell r="E1546" t="str">
            <v>N/A</v>
          </cell>
          <cell r="F1546" t="str">
            <v>A09</v>
          </cell>
          <cell r="G1546" t="str">
            <v>AFS-FannieMae-MBS-AAA-Gross Unrealized Loss Position &lt;12 months Fair Value</v>
          </cell>
          <cell r="H1546" t="str">
            <v>P33</v>
          </cell>
          <cell r="I1546">
            <v>-124068.39</v>
          </cell>
        </row>
        <row r="1547">
          <cell r="C1547" t="str">
            <v>2004</v>
          </cell>
          <cell r="D1547" t="str">
            <v>DM_80</v>
          </cell>
          <cell r="E1547" t="str">
            <v>N/A</v>
          </cell>
          <cell r="F1547" t="str">
            <v>A09</v>
          </cell>
          <cell r="G1547" t="str">
            <v>AFS-FannieMae-MBS-AAA-Gross Unrealized Loss Position &gt;=12 months Fair Value</v>
          </cell>
          <cell r="H1547" t="str">
            <v>Q33</v>
          </cell>
          <cell r="I1547">
            <v>124068.39</v>
          </cell>
        </row>
        <row r="1548">
          <cell r="C1548" t="str">
            <v>2004</v>
          </cell>
          <cell r="D1548" t="str">
            <v>DM_86</v>
          </cell>
          <cell r="E1548" t="str">
            <v>N/A</v>
          </cell>
          <cell r="F1548" t="str">
            <v>11.09</v>
          </cell>
          <cell r="G1548" t="str">
            <v>Long-Term MBS Liability &amp; Secured Borrowing Ending UPB Balance -Remaining Maturity Term &gt;5 Years</v>
          </cell>
          <cell r="H1548" t="str">
            <v>I37</v>
          </cell>
          <cell r="I1548">
            <v>-23566289.02</v>
          </cell>
        </row>
        <row r="1549">
          <cell r="C1549" t="str">
            <v>2004</v>
          </cell>
          <cell r="D1549" t="str">
            <v>DM_93</v>
          </cell>
          <cell r="E1549" t="str">
            <v>N/A</v>
          </cell>
          <cell r="F1549" t="str">
            <v>A20</v>
          </cell>
          <cell r="G1549" t="str">
            <v>AFS/UPB/Total Mortgage Related Securities</v>
          </cell>
          <cell r="H1549" t="str">
            <v>L33</v>
          </cell>
          <cell r="I1549">
            <v>-1752173618</v>
          </cell>
        </row>
        <row r="1550">
          <cell r="C1550" t="str">
            <v>2004</v>
          </cell>
          <cell r="D1550" t="str">
            <v>DM_93</v>
          </cell>
          <cell r="E1550" t="str">
            <v>N/A</v>
          </cell>
          <cell r="F1550" t="str">
            <v>A20</v>
          </cell>
          <cell r="G1550" t="str">
            <v>HFT/UPB/Total Mortgage Related Securities</v>
          </cell>
          <cell r="H1550" t="str">
            <v>M33</v>
          </cell>
          <cell r="I1550">
            <v>-793696935</v>
          </cell>
        </row>
        <row r="1551">
          <cell r="C1551" t="str">
            <v>2004</v>
          </cell>
          <cell r="D1551" t="str">
            <v>DM_93</v>
          </cell>
          <cell r="E1551" t="str">
            <v>N/A</v>
          </cell>
          <cell r="F1551" t="str">
            <v>A20</v>
          </cell>
          <cell r="G1551" t="str">
            <v>HFI/UPB/Securities Consolidated to Loans</v>
          </cell>
          <cell r="H1551" t="str">
            <v>N34</v>
          </cell>
          <cell r="I1551">
            <v>-3994197983</v>
          </cell>
        </row>
        <row r="1552">
          <cell r="C1552" t="str">
            <v>2004</v>
          </cell>
          <cell r="D1552" t="str">
            <v>DM_93</v>
          </cell>
          <cell r="E1552" t="str">
            <v>N/A</v>
          </cell>
          <cell r="F1552" t="str">
            <v>A20</v>
          </cell>
          <cell r="G1552" t="str">
            <v>AFS/Fair Value/Total Mortgage Related Securities</v>
          </cell>
          <cell r="H1552" t="str">
            <v>L42</v>
          </cell>
          <cell r="I1552">
            <v>-1766977844</v>
          </cell>
        </row>
        <row r="1553">
          <cell r="C1553" t="str">
            <v>2004</v>
          </cell>
          <cell r="D1553" t="str">
            <v>DM_93</v>
          </cell>
          <cell r="E1553" t="str">
            <v>N/A</v>
          </cell>
          <cell r="F1553" t="str">
            <v>A20</v>
          </cell>
          <cell r="G1553" t="str">
            <v>HFT/Fair Value/Total Mortgage Related Securities</v>
          </cell>
          <cell r="H1553" t="str">
            <v>M42</v>
          </cell>
          <cell r="I1553">
            <v>-653253235</v>
          </cell>
        </row>
        <row r="1554">
          <cell r="C1554" t="str">
            <v>2004</v>
          </cell>
          <cell r="D1554" t="str">
            <v>DM_93</v>
          </cell>
          <cell r="E1554" t="str">
            <v>N/A</v>
          </cell>
          <cell r="F1554" t="str">
            <v>A20</v>
          </cell>
          <cell r="G1554" t="str">
            <v>HFI/Fair Value/Securities Consolidated to Loans</v>
          </cell>
          <cell r="H1554" t="str">
            <v>N43</v>
          </cell>
          <cell r="I1554">
            <v>-3987003490</v>
          </cell>
        </row>
        <row r="1555">
          <cell r="C1555" t="str">
            <v>2004</v>
          </cell>
          <cell r="D1555" t="str">
            <v>DM_112</v>
          </cell>
          <cell r="E1555" t="str">
            <v>N/A</v>
          </cell>
          <cell r="F1555" t="str">
            <v>A22</v>
          </cell>
          <cell r="G1555" t="str">
            <v>Loan / HFS / Repayment Principal</v>
          </cell>
          <cell r="H1555" t="str">
            <v>Y114</v>
          </cell>
          <cell r="I1555">
            <v>205569.87</v>
          </cell>
        </row>
        <row r="1556">
          <cell r="C1556" t="str">
            <v>2004</v>
          </cell>
          <cell r="D1556" t="str">
            <v>DM_112</v>
          </cell>
          <cell r="E1556" t="str">
            <v>N/A</v>
          </cell>
          <cell r="F1556" t="str">
            <v>A22</v>
          </cell>
          <cell r="G1556" t="str">
            <v>Loan / HFS / Repayment Interest</v>
          </cell>
          <cell r="H1556" t="str">
            <v>Y117</v>
          </cell>
          <cell r="I1556">
            <v>30262.91</v>
          </cell>
        </row>
        <row r="1557">
          <cell r="C1557" t="str">
            <v>2004</v>
          </cell>
          <cell r="D1557" t="str">
            <v>DM_112</v>
          </cell>
          <cell r="E1557" t="str">
            <v>N/A</v>
          </cell>
          <cell r="F1557" t="str">
            <v>A22</v>
          </cell>
          <cell r="G1557" t="str">
            <v>Securities / AFS / Repayment Principal</v>
          </cell>
          <cell r="H1557" t="str">
            <v>K114</v>
          </cell>
          <cell r="I1557">
            <v>57022145.810000002</v>
          </cell>
        </row>
        <row r="1558">
          <cell r="C1558" t="str">
            <v>2004</v>
          </cell>
          <cell r="D1558" t="str">
            <v>DM_112</v>
          </cell>
          <cell r="E1558" t="str">
            <v>N/A</v>
          </cell>
          <cell r="F1558" t="str">
            <v>A22</v>
          </cell>
          <cell r="G1558" t="str">
            <v>Securities / AFS / Repayment Interest</v>
          </cell>
          <cell r="H1558" t="str">
            <v>K117</v>
          </cell>
          <cell r="I1558">
            <v>67214162.769999996</v>
          </cell>
        </row>
        <row r="1559">
          <cell r="C1559" t="str">
            <v>2004</v>
          </cell>
          <cell r="D1559" t="str">
            <v>DM_112</v>
          </cell>
          <cell r="E1559" t="str">
            <v>N/A</v>
          </cell>
          <cell r="F1559" t="str">
            <v>A22</v>
          </cell>
          <cell r="G1559" t="str">
            <v>Loan / HFI / Repayment Principal</v>
          </cell>
          <cell r="H1559" t="str">
            <v>X114</v>
          </cell>
          <cell r="I1559">
            <v>3937498.15</v>
          </cell>
        </row>
        <row r="1560">
          <cell r="C1560" t="str">
            <v>2004</v>
          </cell>
          <cell r="D1560" t="str">
            <v>DM_112</v>
          </cell>
          <cell r="E1560" t="str">
            <v>N/A</v>
          </cell>
          <cell r="F1560" t="str">
            <v>A22</v>
          </cell>
          <cell r="G1560" t="str">
            <v>Loan / HFI / Repayment Interest</v>
          </cell>
          <cell r="H1560" t="str">
            <v>X117</v>
          </cell>
          <cell r="I1560">
            <v>1027224.96</v>
          </cell>
        </row>
        <row r="1561">
          <cell r="C1561" t="str">
            <v>2004</v>
          </cell>
          <cell r="D1561" t="str">
            <v>DM_112</v>
          </cell>
          <cell r="E1561" t="str">
            <v>N/A</v>
          </cell>
          <cell r="F1561" t="str">
            <v>A22</v>
          </cell>
          <cell r="G1561" t="str">
            <v>Securities / AFS / Repayment Principal</v>
          </cell>
          <cell r="H1561" t="str">
            <v>K114</v>
          </cell>
          <cell r="I1561">
            <v>2293974.92</v>
          </cell>
        </row>
        <row r="1562">
          <cell r="C1562" t="str">
            <v>2004</v>
          </cell>
          <cell r="D1562" t="str">
            <v>DM_112</v>
          </cell>
          <cell r="E1562" t="str">
            <v>N/A</v>
          </cell>
          <cell r="F1562" t="str">
            <v>A22</v>
          </cell>
          <cell r="G1562" t="str">
            <v>Securities / AFS / Repayment Interest</v>
          </cell>
          <cell r="H1562" t="str">
            <v>K117</v>
          </cell>
          <cell r="I1562">
            <v>76344.7</v>
          </cell>
        </row>
        <row r="1563">
          <cell r="C1563" t="str">
            <v>2004</v>
          </cell>
          <cell r="D1563" t="str">
            <v>DM_112</v>
          </cell>
          <cell r="E1563" t="str">
            <v>N/A</v>
          </cell>
          <cell r="F1563" t="str">
            <v>A22</v>
          </cell>
          <cell r="G1563" t="str">
            <v>Loan / HFI / Repayment Interest</v>
          </cell>
          <cell r="H1563" t="str">
            <v>X117</v>
          </cell>
          <cell r="I1563">
            <v>333.18</v>
          </cell>
        </row>
        <row r="1564">
          <cell r="C1564" t="str">
            <v>2004</v>
          </cell>
          <cell r="D1564" t="str">
            <v>DM_112</v>
          </cell>
          <cell r="E1564" t="str">
            <v>N/A</v>
          </cell>
          <cell r="F1564" t="str">
            <v>A03</v>
          </cell>
          <cell r="G1564" t="str">
            <v>Securities / AFS / Repayment Principal/Long Term Fixed</v>
          </cell>
          <cell r="H1564" t="str">
            <v>H36</v>
          </cell>
          <cell r="I1564">
            <v>-57022145.810000002</v>
          </cell>
        </row>
        <row r="1565">
          <cell r="C1565" t="str">
            <v>2004</v>
          </cell>
          <cell r="D1565" t="str">
            <v>DM_112</v>
          </cell>
          <cell r="E1565" t="str">
            <v>N/A</v>
          </cell>
          <cell r="F1565" t="str">
            <v>A03</v>
          </cell>
          <cell r="G1565" t="str">
            <v>Securities / AFS / Repayment Principal/ARM</v>
          </cell>
          <cell r="H1565" t="str">
            <v>J36</v>
          </cell>
          <cell r="I1565">
            <v>-92052.92</v>
          </cell>
        </row>
        <row r="1566">
          <cell r="C1566" t="str">
            <v>2004</v>
          </cell>
          <cell r="D1566" t="str">
            <v>DM_112</v>
          </cell>
          <cell r="E1566" t="str">
            <v>N/A</v>
          </cell>
          <cell r="F1566" t="str">
            <v>A03</v>
          </cell>
          <cell r="G1566" t="str">
            <v>Securities / AFS / Repayment Principal/Long Term Fixed</v>
          </cell>
          <cell r="H1566" t="str">
            <v>H36</v>
          </cell>
          <cell r="I1566">
            <v>-2201922</v>
          </cell>
        </row>
        <row r="1567">
          <cell r="C1567" t="str">
            <v>2004</v>
          </cell>
          <cell r="D1567" t="str">
            <v>DM_114</v>
          </cell>
          <cell r="E1567" t="str">
            <v>N/A</v>
          </cell>
          <cell r="F1567" t="str">
            <v>11.01</v>
          </cell>
          <cell r="G1567" t="str">
            <v>MBS-PPS/Loan(HFI)/UPB</v>
          </cell>
          <cell r="H1567" t="str">
            <v>P33</v>
          </cell>
          <cell r="I1567">
            <v>2406</v>
          </cell>
        </row>
        <row r="1568">
          <cell r="C1568" t="str">
            <v>2004</v>
          </cell>
          <cell r="D1568" t="str">
            <v>DM_114</v>
          </cell>
          <cell r="E1568" t="str">
            <v>N/A</v>
          </cell>
          <cell r="F1568" t="str">
            <v>11.01</v>
          </cell>
          <cell r="G1568" t="str">
            <v>MBS-SWAP/Loan(HFI)/UPB</v>
          </cell>
          <cell r="H1568" t="str">
            <v>S33</v>
          </cell>
          <cell r="I1568">
            <v>4863508</v>
          </cell>
        </row>
        <row r="1569">
          <cell r="C1569" t="str">
            <v>2004</v>
          </cell>
          <cell r="D1569" t="str">
            <v>DM_114</v>
          </cell>
          <cell r="E1569" t="str">
            <v>N/A</v>
          </cell>
          <cell r="F1569" t="str">
            <v>11.06 - HFI</v>
          </cell>
          <cell r="G1569" t="str">
            <v>Fixed Income Long/UPB/Single Family</v>
          </cell>
          <cell r="H1569" t="str">
            <v>G33</v>
          </cell>
          <cell r="I1569">
            <v>4817670</v>
          </cell>
        </row>
        <row r="1570">
          <cell r="C1570" t="str">
            <v>2004</v>
          </cell>
          <cell r="D1570" t="str">
            <v>DM_114</v>
          </cell>
          <cell r="E1570" t="str">
            <v>N/A</v>
          </cell>
          <cell r="F1570" t="str">
            <v>11.06 - HFS</v>
          </cell>
          <cell r="G1570" t="str">
            <v>Fixed Income Long/UPB/Single Family</v>
          </cell>
          <cell r="H1570" t="str">
            <v>G33</v>
          </cell>
          <cell r="I1570">
            <v>2406</v>
          </cell>
        </row>
        <row r="1571">
          <cell r="C1571" t="str">
            <v>2004</v>
          </cell>
          <cell r="D1571" t="str">
            <v>DM_114</v>
          </cell>
          <cell r="E1571" t="str">
            <v>N/A</v>
          </cell>
          <cell r="F1571" t="str">
            <v>11.06 - HFI</v>
          </cell>
          <cell r="G1571" t="str">
            <v>Fixed Income Long/UPB/Multi Family</v>
          </cell>
          <cell r="H1571" t="str">
            <v>T33</v>
          </cell>
          <cell r="I1571">
            <v>45838</v>
          </cell>
        </row>
        <row r="1572">
          <cell r="C1572" t="str">
            <v>2004</v>
          </cell>
          <cell r="D1572" t="str">
            <v>DM_115</v>
          </cell>
          <cell r="E1572" t="str">
            <v>N/A</v>
          </cell>
          <cell r="F1572" t="str">
            <v>11.05</v>
          </cell>
          <cell r="G1572" t="str">
            <v>Income / Interest Income / Total WL Residing in SL</v>
          </cell>
          <cell r="H1572" t="str">
            <v>G104</v>
          </cell>
          <cell r="I1572">
            <v>-5448217</v>
          </cell>
        </row>
        <row r="1573">
          <cell r="C1573" t="str">
            <v>2004</v>
          </cell>
          <cell r="D1573" t="str">
            <v>DM_115</v>
          </cell>
          <cell r="E1573" t="str">
            <v>N/A</v>
          </cell>
          <cell r="F1573" t="str">
            <v>11.06</v>
          </cell>
          <cell r="G1573" t="str">
            <v>Income / Interest Income / Total Secs Consolidated to Loan</v>
          </cell>
          <cell r="H1573" t="str">
            <v>G100</v>
          </cell>
          <cell r="I1573">
            <v>-12638221.07000046</v>
          </cell>
        </row>
        <row r="1574">
          <cell r="C1574" t="str">
            <v>2004</v>
          </cell>
          <cell r="D1574" t="str">
            <v>DM_127</v>
          </cell>
          <cell r="E1574" t="str">
            <v>N/A</v>
          </cell>
          <cell r="F1574" t="str">
            <v>A01</v>
          </cell>
          <cell r="G1574" t="str">
            <v>Private / OtherRemic / UPB / UPB Adjustment</v>
          </cell>
          <cell r="H1574" t="str">
            <v>R19</v>
          </cell>
          <cell r="I1574">
            <v>791827</v>
          </cell>
        </row>
        <row r="1575">
          <cell r="C1575" t="str">
            <v>2004</v>
          </cell>
          <cell r="D1575" t="str">
            <v>DM_127</v>
          </cell>
          <cell r="E1575" t="str">
            <v>N/A</v>
          </cell>
          <cell r="F1575" t="str">
            <v>A07</v>
          </cell>
          <cell r="G1575" t="str">
            <v>Current UPB / AFS / Private / OtherRemic</v>
          </cell>
          <cell r="H1575" t="str">
            <v>G65</v>
          </cell>
          <cell r="I1575">
            <v>791827</v>
          </cell>
        </row>
        <row r="1576">
          <cell r="C1576" t="str">
            <v>2004</v>
          </cell>
          <cell r="D1576" t="str">
            <v>DM_127</v>
          </cell>
          <cell r="E1576" t="str">
            <v>N/A</v>
          </cell>
          <cell r="F1576" t="str">
            <v>A09</v>
          </cell>
          <cell r="G1576" t="str">
            <v>Current UPB / AFS / Other / unrated</v>
          </cell>
          <cell r="H1576" t="str">
            <v>G111</v>
          </cell>
          <cell r="I1576">
            <v>791827</v>
          </cell>
        </row>
        <row r="1577">
          <cell r="C1577" t="str">
            <v>2004</v>
          </cell>
          <cell r="D1577" t="str">
            <v>DM_127</v>
          </cell>
          <cell r="E1577" t="str">
            <v>N/A</v>
          </cell>
          <cell r="F1577" t="str">
            <v>A13 - AFS</v>
          </cell>
          <cell r="G1577" t="str">
            <v>&gt;10 years / UPB / Private / Other Remic</v>
          </cell>
          <cell r="H1577" t="str">
            <v>O51</v>
          </cell>
          <cell r="I1577">
            <v>791827</v>
          </cell>
        </row>
        <row r="1578">
          <cell r="C1578" t="str">
            <v>2004</v>
          </cell>
          <cell r="D1578" t="str">
            <v>DM_127</v>
          </cell>
          <cell r="E1578" t="str">
            <v>N/A</v>
          </cell>
          <cell r="F1578" t="str">
            <v>A20</v>
          </cell>
          <cell r="G1578" t="str">
            <v>Total Mortgage Related Securities-AFS</v>
          </cell>
          <cell r="H1578" t="str">
            <v>L33</v>
          </cell>
          <cell r="I1578">
            <v>791827</v>
          </cell>
        </row>
        <row r="1579">
          <cell r="C1579" t="str">
            <v>2004</v>
          </cell>
          <cell r="D1579" t="str">
            <v>DM_127</v>
          </cell>
          <cell r="E1579" t="str">
            <v>N/A</v>
          </cell>
          <cell r="F1579" t="str">
            <v>A21</v>
          </cell>
          <cell r="G1579" t="str">
            <v>Single Family / Conventional / Private Label</v>
          </cell>
          <cell r="H1579" t="str">
            <v>F35</v>
          </cell>
          <cell r="I1579">
            <v>791827</v>
          </cell>
        </row>
        <row r="1580">
          <cell r="C1580" t="str">
            <v>2004</v>
          </cell>
          <cell r="D1580" t="str">
            <v>DM_127</v>
          </cell>
          <cell r="E1580" t="str">
            <v>N/A</v>
          </cell>
          <cell r="F1580" t="str">
            <v>A16</v>
          </cell>
          <cell r="G1580" t="str">
            <v>REMIC, Grantor Trust, SMBS - UPB Average Balance</v>
          </cell>
          <cell r="H1580" t="str">
            <v>J36</v>
          </cell>
          <cell r="I1580">
            <v>395913.5</v>
          </cell>
        </row>
        <row r="1581">
          <cell r="C1581" t="str">
            <v>2004</v>
          </cell>
          <cell r="D1581" t="str">
            <v>DM_127</v>
          </cell>
          <cell r="E1581" t="str">
            <v>N/A</v>
          </cell>
          <cell r="F1581" t="str">
            <v>A18</v>
          </cell>
          <cell r="G1581" t="str">
            <v>REMIC, Grantor Trust, SMBS- Amortized cost - &gt; 10 yr</v>
          </cell>
          <cell r="H1581" t="str">
            <v>O33</v>
          </cell>
          <cell r="I1581">
            <v>791827</v>
          </cell>
        </row>
        <row r="1582">
          <cell r="C1582" t="str">
            <v>2004</v>
          </cell>
          <cell r="D1582" t="str">
            <v>DM_128</v>
          </cell>
          <cell r="E1582" t="str">
            <v>N/A</v>
          </cell>
          <cell r="F1582" t="str">
            <v>A16</v>
          </cell>
          <cell r="G1582" t="str">
            <v>Security Equivalent Interest Income</v>
          </cell>
          <cell r="H1582" t="str">
            <v>F44</v>
          </cell>
          <cell r="I1582">
            <v>85368889</v>
          </cell>
        </row>
        <row r="1583">
          <cell r="C1583" t="str">
            <v>2004</v>
          </cell>
          <cell r="D1583" t="str">
            <v>DM_128</v>
          </cell>
          <cell r="E1583" t="str">
            <v>N/A</v>
          </cell>
          <cell r="F1583" t="str">
            <v>A18</v>
          </cell>
          <cell r="G1583" t="str">
            <v>Total Income /Remaining Term &gt;10 year</v>
          </cell>
          <cell r="H1583" t="str">
            <v>N45</v>
          </cell>
          <cell r="I1583">
            <v>85368889</v>
          </cell>
        </row>
        <row r="1584">
          <cell r="C1584" t="str">
            <v>2004</v>
          </cell>
          <cell r="D1584" t="str">
            <v>DM_129</v>
          </cell>
          <cell r="E1584" t="str">
            <v>N/A</v>
          </cell>
          <cell r="F1584" t="str">
            <v>A11</v>
          </cell>
          <cell r="G1584" t="str">
            <v>Total Sales Proceeds/Fannie Mae</v>
          </cell>
          <cell r="H1584" t="str">
            <v>I32</v>
          </cell>
          <cell r="I1584">
            <v>557829807.54999769</v>
          </cell>
        </row>
        <row r="1585">
          <cell r="C1585" t="str">
            <v>2004</v>
          </cell>
          <cell r="D1585" t="str">
            <v>DM_129</v>
          </cell>
          <cell r="E1585" t="str">
            <v>N/A</v>
          </cell>
          <cell r="F1585" t="str">
            <v>A11</v>
          </cell>
          <cell r="G1585" t="str">
            <v>Interest Sales Proceeds/Fannie Mae</v>
          </cell>
          <cell r="H1585" t="str">
            <v>J32</v>
          </cell>
          <cell r="I1585">
            <v>1099092</v>
          </cell>
        </row>
        <row r="1586">
          <cell r="C1586" t="str">
            <v>2004</v>
          </cell>
          <cell r="D1586" t="str">
            <v>DM_129</v>
          </cell>
          <cell r="E1586" t="str">
            <v>N/A</v>
          </cell>
          <cell r="F1586" t="str">
            <v>A11</v>
          </cell>
          <cell r="G1586" t="str">
            <v>UPB Relief/Fannie Mae</v>
          </cell>
          <cell r="H1586" t="str">
            <v>L32</v>
          </cell>
          <cell r="I1586">
            <v>-474977311</v>
          </cell>
        </row>
        <row r="1587">
          <cell r="C1587" t="str">
            <v>2004</v>
          </cell>
          <cell r="D1587" t="str">
            <v>DM_129</v>
          </cell>
          <cell r="E1587" t="str">
            <v>N/A</v>
          </cell>
          <cell r="F1587" t="str">
            <v>A11</v>
          </cell>
          <cell r="G1587" t="str">
            <v>Unamortized Cost Basis Adj Relief/Fannie Mae</v>
          </cell>
          <cell r="H1587" t="str">
            <v>O32</v>
          </cell>
          <cell r="I1587">
            <v>3868304.3999998956</v>
          </cell>
        </row>
        <row r="1588">
          <cell r="C1588" t="str">
            <v>2004</v>
          </cell>
          <cell r="D1588" t="str">
            <v>DM_129</v>
          </cell>
          <cell r="E1588" t="str">
            <v>N/A</v>
          </cell>
          <cell r="F1588" t="str">
            <v>A11</v>
          </cell>
          <cell r="G1588" t="str">
            <v>Derivative Sales Adj./Fannie Mae</v>
          </cell>
          <cell r="H1588" t="str">
            <v>S32</v>
          </cell>
          <cell r="I1588">
            <v>327226502.88998914</v>
          </cell>
        </row>
        <row r="1589">
          <cell r="C1589" t="str">
            <v>2004</v>
          </cell>
          <cell r="D1589" t="str">
            <v>DM_129</v>
          </cell>
          <cell r="E1589" t="str">
            <v>N/A</v>
          </cell>
          <cell r="F1589" t="str">
            <v>A11</v>
          </cell>
          <cell r="G1589" t="str">
            <v>Adjusted Gross Gain/Fannie Mae</v>
          </cell>
          <cell r="H1589" t="str">
            <v>T32</v>
          </cell>
          <cell r="I1589">
            <v>4712861406.7450027</v>
          </cell>
        </row>
        <row r="1590">
          <cell r="C1590" t="str">
            <v>2004</v>
          </cell>
          <cell r="D1590" t="str">
            <v>DM_129</v>
          </cell>
          <cell r="E1590" t="str">
            <v>N/A</v>
          </cell>
          <cell r="F1590" t="str">
            <v>A11</v>
          </cell>
          <cell r="G1590" t="str">
            <v>Adjusted Gross Loss/Fannie Mae</v>
          </cell>
          <cell r="H1590" t="str">
            <v>U32</v>
          </cell>
          <cell r="I1590">
            <v>-4299073641.5612135</v>
          </cell>
        </row>
        <row r="1591">
          <cell r="C1591" t="str">
            <v>2004</v>
          </cell>
          <cell r="D1591" t="str">
            <v>DM_129</v>
          </cell>
          <cell r="E1591" t="str">
            <v>N/A</v>
          </cell>
          <cell r="F1591" t="str">
            <v>A11</v>
          </cell>
          <cell r="G1591" t="str">
            <v>Total Sales Proceeds/Freddie Mac</v>
          </cell>
          <cell r="H1591" t="str">
            <v>I33</v>
          </cell>
          <cell r="I1591">
            <v>803425.5600001812</v>
          </cell>
        </row>
        <row r="1592">
          <cell r="C1592" t="str">
            <v>2004</v>
          </cell>
          <cell r="D1592" t="str">
            <v>DM_129</v>
          </cell>
          <cell r="E1592" t="str">
            <v>N/A</v>
          </cell>
          <cell r="F1592" t="str">
            <v>A11</v>
          </cell>
          <cell r="G1592" t="str">
            <v>Unamortized Cost Basis Adj Relief/Freddie Mac</v>
          </cell>
          <cell r="H1592" t="str">
            <v>O33</v>
          </cell>
          <cell r="I1592">
            <v>-9818690</v>
          </cell>
        </row>
        <row r="1593">
          <cell r="C1593" t="str">
            <v>2004</v>
          </cell>
          <cell r="D1593" t="str">
            <v>DM_129</v>
          </cell>
          <cell r="E1593" t="str">
            <v>N/A</v>
          </cell>
          <cell r="F1593" t="str">
            <v>A11</v>
          </cell>
          <cell r="G1593" t="str">
            <v>Derivative Sales Adj./Freddie Mac</v>
          </cell>
          <cell r="H1593" t="str">
            <v>S33</v>
          </cell>
          <cell r="I1593">
            <v>378108</v>
          </cell>
        </row>
        <row r="1594">
          <cell r="C1594" t="str">
            <v>2004</v>
          </cell>
          <cell r="D1594" t="str">
            <v>DM_129</v>
          </cell>
          <cell r="E1594" t="str">
            <v>N/A</v>
          </cell>
          <cell r="F1594" t="str">
            <v>A11</v>
          </cell>
          <cell r="G1594" t="str">
            <v>Adjusted Gross Gain/Freddie Mac</v>
          </cell>
          <cell r="H1594" t="str">
            <v>T33</v>
          </cell>
          <cell r="I1594">
            <v>140387500</v>
          </cell>
        </row>
        <row r="1595">
          <cell r="C1595" t="str">
            <v>2004</v>
          </cell>
          <cell r="D1595" t="str">
            <v>DM_129</v>
          </cell>
          <cell r="E1595" t="str">
            <v>N/A</v>
          </cell>
          <cell r="F1595" t="str">
            <v>A11</v>
          </cell>
          <cell r="G1595" t="str">
            <v>Adjusted Gross Loss/Freddie Mac</v>
          </cell>
          <cell r="H1595" t="str">
            <v>U33</v>
          </cell>
          <cell r="I1595">
            <v>-149025093</v>
          </cell>
        </row>
        <row r="1596">
          <cell r="C1596" t="str">
            <v>2004</v>
          </cell>
          <cell r="D1596" t="str">
            <v>DM_129</v>
          </cell>
          <cell r="E1596" t="str">
            <v>N/A</v>
          </cell>
          <cell r="F1596" t="str">
            <v>A11</v>
          </cell>
          <cell r="G1596" t="str">
            <v>Total Sales Proceeds/Ginnie Mae</v>
          </cell>
          <cell r="H1596" t="str">
            <v>I34</v>
          </cell>
          <cell r="I1596">
            <v>128068.33000002801</v>
          </cell>
        </row>
        <row r="1597">
          <cell r="C1597" t="str">
            <v>2004</v>
          </cell>
          <cell r="D1597" t="str">
            <v>DM_129</v>
          </cell>
          <cell r="E1597" t="str">
            <v>N/A</v>
          </cell>
          <cell r="F1597" t="str">
            <v>A11</v>
          </cell>
          <cell r="G1597" t="str">
            <v>Derivative Sales Adj./Ginnie Mae</v>
          </cell>
          <cell r="H1597" t="str">
            <v>S34</v>
          </cell>
          <cell r="I1597">
            <v>27394526</v>
          </cell>
        </row>
        <row r="1598">
          <cell r="C1598" t="str">
            <v>2004</v>
          </cell>
          <cell r="D1598" t="str">
            <v>DM_129</v>
          </cell>
          <cell r="E1598" t="str">
            <v>N/A</v>
          </cell>
          <cell r="F1598" t="str">
            <v>A11</v>
          </cell>
          <cell r="G1598" t="str">
            <v>Adjusted Gross Gain/Ginnie Mae</v>
          </cell>
          <cell r="H1598" t="str">
            <v>T34</v>
          </cell>
          <cell r="I1598">
            <v>85675500</v>
          </cell>
        </row>
        <row r="1599">
          <cell r="C1599" t="str">
            <v>2004</v>
          </cell>
          <cell r="D1599" t="str">
            <v>DM_129</v>
          </cell>
          <cell r="E1599" t="str">
            <v>N/A</v>
          </cell>
          <cell r="F1599" t="str">
            <v>A11</v>
          </cell>
          <cell r="G1599" t="str">
            <v>Adjusted Gross Loss/Ginnie Mae</v>
          </cell>
          <cell r="H1599" t="str">
            <v>U34</v>
          </cell>
          <cell r="I1599">
            <v>-58152541</v>
          </cell>
        </row>
        <row r="1600">
          <cell r="C1600" t="str">
            <v>2004</v>
          </cell>
          <cell r="D1600" t="str">
            <v>DM_129</v>
          </cell>
          <cell r="E1600" t="str">
            <v>N/A</v>
          </cell>
          <cell r="F1600" t="str">
            <v>A11</v>
          </cell>
          <cell r="G1600" t="str">
            <v>Total Sales Proceeds/Private</v>
          </cell>
          <cell r="H1600" t="str">
            <v>I35</v>
          </cell>
          <cell r="I1600">
            <v>-103665</v>
          </cell>
        </row>
        <row r="1601">
          <cell r="C1601" t="str">
            <v>2004</v>
          </cell>
          <cell r="D1601" t="str">
            <v>DM_129</v>
          </cell>
          <cell r="E1601" t="str">
            <v>N/A</v>
          </cell>
          <cell r="F1601" t="str">
            <v>A11</v>
          </cell>
          <cell r="G1601" t="str">
            <v>Total Sales Proceeds/AFS</v>
          </cell>
          <cell r="H1601" t="str">
            <v>I62</v>
          </cell>
          <cell r="I1601">
            <v>-103710.14</v>
          </cell>
        </row>
        <row r="1602">
          <cell r="C1602" t="str">
            <v>2004</v>
          </cell>
          <cell r="D1602" t="str">
            <v>DM_129</v>
          </cell>
          <cell r="E1602" t="str">
            <v>N/A</v>
          </cell>
          <cell r="F1602" t="str">
            <v>A11</v>
          </cell>
          <cell r="G1602" t="str">
            <v>Unamortized Cost Basis Adj Relief/AFS</v>
          </cell>
          <cell r="H1602" t="str">
            <v>O62</v>
          </cell>
          <cell r="I1602">
            <v>102621219.8499999</v>
          </cell>
        </row>
        <row r="1603">
          <cell r="C1603" t="str">
            <v>2004</v>
          </cell>
          <cell r="D1603" t="str">
            <v>DM_129</v>
          </cell>
          <cell r="E1603" t="str">
            <v>N/A</v>
          </cell>
          <cell r="F1603" t="str">
            <v>A11</v>
          </cell>
          <cell r="G1603" t="str">
            <v>Derivative Sales Adj./AFS</v>
          </cell>
          <cell r="H1603" t="str">
            <v>S62</v>
          </cell>
          <cell r="I1603">
            <v>62042452</v>
          </cell>
        </row>
        <row r="1604">
          <cell r="C1604" t="str">
            <v>2004</v>
          </cell>
          <cell r="D1604" t="str">
            <v>DM_129</v>
          </cell>
          <cell r="E1604" t="str">
            <v>N/A</v>
          </cell>
          <cell r="F1604" t="str">
            <v>A11</v>
          </cell>
          <cell r="G1604" t="str">
            <v>Adjusted Gross Gain/AFS</v>
          </cell>
          <cell r="H1604" t="str">
            <v>T62</v>
          </cell>
          <cell r="I1604">
            <v>177945051</v>
          </cell>
        </row>
        <row r="1605">
          <cell r="C1605" t="str">
            <v>2004</v>
          </cell>
          <cell r="D1605" t="str">
            <v>DM_129</v>
          </cell>
          <cell r="E1605" t="str">
            <v>N/A</v>
          </cell>
          <cell r="F1605" t="str">
            <v>A11</v>
          </cell>
          <cell r="G1605" t="str">
            <v>Adjusted Gross Loss/AFS</v>
          </cell>
          <cell r="H1605" t="str">
            <v>U62</v>
          </cell>
          <cell r="I1605">
            <v>-12318631</v>
          </cell>
        </row>
        <row r="1606">
          <cell r="C1606" t="str">
            <v>2004</v>
          </cell>
          <cell r="D1606" t="str">
            <v>DM_129</v>
          </cell>
          <cell r="E1606" t="str">
            <v>N/A</v>
          </cell>
          <cell r="F1606" t="str">
            <v>A11</v>
          </cell>
          <cell r="G1606" t="str">
            <v>Unamortized Cost Basis Adj Relief/HFTPortfolio</v>
          </cell>
          <cell r="H1606" t="str">
            <v>O65</v>
          </cell>
          <cell r="I1606">
            <v>1534829</v>
          </cell>
        </row>
        <row r="1607">
          <cell r="C1607" t="str">
            <v>2004</v>
          </cell>
          <cell r="D1607" t="str">
            <v>DM_129</v>
          </cell>
          <cell r="E1607" t="str">
            <v>N/A</v>
          </cell>
          <cell r="F1607" t="str">
            <v>A11</v>
          </cell>
          <cell r="G1607" t="str">
            <v>Derivative Sales Adj./HFTPortfolio</v>
          </cell>
          <cell r="H1607" t="str">
            <v>S65</v>
          </cell>
          <cell r="I1607">
            <v>8921769.3199999966</v>
          </cell>
        </row>
        <row r="1608">
          <cell r="C1608" t="str">
            <v>2004</v>
          </cell>
          <cell r="D1608" t="str">
            <v>DM_129</v>
          </cell>
          <cell r="E1608" t="str">
            <v>N/A</v>
          </cell>
          <cell r="F1608" t="str">
            <v>A11</v>
          </cell>
          <cell r="G1608" t="str">
            <v>Adjusted Gross Gain/HFTPortfolio</v>
          </cell>
          <cell r="H1608" t="str">
            <v>T65</v>
          </cell>
          <cell r="I1608">
            <v>20275733.682431806</v>
          </cell>
        </row>
        <row r="1609">
          <cell r="C1609" t="str">
            <v>2004</v>
          </cell>
          <cell r="D1609" t="str">
            <v>DM_129</v>
          </cell>
          <cell r="E1609" t="str">
            <v>N/A</v>
          </cell>
          <cell r="F1609" t="str">
            <v>A11</v>
          </cell>
          <cell r="G1609" t="str">
            <v>Adjusted Gross Loss/HFTPortfolio</v>
          </cell>
          <cell r="H1609" t="str">
            <v>U65</v>
          </cell>
          <cell r="I1609">
            <v>-9819135.3424318098</v>
          </cell>
        </row>
        <row r="1610">
          <cell r="C1610" t="str">
            <v>2004</v>
          </cell>
          <cell r="D1610" t="str">
            <v>DM_129</v>
          </cell>
          <cell r="E1610" t="str">
            <v>N/A</v>
          </cell>
          <cell r="F1610" t="str">
            <v>A11</v>
          </cell>
          <cell r="G1610" t="str">
            <v>Total Sales Proceeds/AFS/Omnibus</v>
          </cell>
          <cell r="H1610" t="str">
            <v>I71</v>
          </cell>
          <cell r="I1610">
            <v>24866517.009999998</v>
          </cell>
        </row>
        <row r="1611">
          <cell r="C1611" t="str">
            <v>2004</v>
          </cell>
          <cell r="D1611" t="str">
            <v>DM_129</v>
          </cell>
          <cell r="E1611" t="str">
            <v>N/A</v>
          </cell>
          <cell r="F1611" t="str">
            <v>A11</v>
          </cell>
          <cell r="G1611" t="str">
            <v>Interest Sales Proceeds/AFS/Omnibus</v>
          </cell>
          <cell r="H1611" t="str">
            <v>J71</v>
          </cell>
          <cell r="I1611">
            <v>46407</v>
          </cell>
        </row>
        <row r="1612">
          <cell r="C1612" t="str">
            <v>2004</v>
          </cell>
          <cell r="D1612" t="str">
            <v>DM_129</v>
          </cell>
          <cell r="E1612" t="str">
            <v>N/A</v>
          </cell>
          <cell r="F1612" t="str">
            <v>A11</v>
          </cell>
          <cell r="G1612" t="str">
            <v>UPB Relief/AFS/Omnibus</v>
          </cell>
          <cell r="H1612" t="str">
            <v>L71</v>
          </cell>
          <cell r="I1612">
            <v>-24757756</v>
          </cell>
        </row>
        <row r="1613">
          <cell r="C1613" t="str">
            <v>2004</v>
          </cell>
          <cell r="D1613" t="str">
            <v>DM_129</v>
          </cell>
          <cell r="E1613" t="str">
            <v>N/A</v>
          </cell>
          <cell r="F1613" t="str">
            <v>A11</v>
          </cell>
          <cell r="G1613" t="str">
            <v>Unamortized Cost Basis Adj Relief/AFS/Omnibus</v>
          </cell>
          <cell r="H1613" t="str">
            <v>O71</v>
          </cell>
          <cell r="I1613">
            <v>-110309535</v>
          </cell>
        </row>
        <row r="1614">
          <cell r="C1614" t="str">
            <v>2004</v>
          </cell>
          <cell r="D1614" t="str">
            <v>DM_129</v>
          </cell>
          <cell r="E1614" t="str">
            <v>N/A</v>
          </cell>
          <cell r="F1614" t="str">
            <v>A11</v>
          </cell>
          <cell r="G1614" t="str">
            <v>Derivative Sales Adj./AFS/Omnibus</v>
          </cell>
          <cell r="H1614" t="str">
            <v>S71</v>
          </cell>
          <cell r="I1614">
            <v>-14774035</v>
          </cell>
        </row>
        <row r="1615">
          <cell r="C1615" t="str">
            <v>2004</v>
          </cell>
          <cell r="D1615" t="str">
            <v>DM_129</v>
          </cell>
          <cell r="E1615" t="str">
            <v>N/A</v>
          </cell>
          <cell r="F1615" t="str">
            <v>A11</v>
          </cell>
          <cell r="G1615" t="str">
            <v>Adjusted Gross Gain/AFS/Omnibus</v>
          </cell>
          <cell r="H1615" t="str">
            <v>T71</v>
          </cell>
          <cell r="I1615">
            <v>-30178618</v>
          </cell>
        </row>
        <row r="1616">
          <cell r="C1616" t="str">
            <v>2004</v>
          </cell>
          <cell r="D1616" t="str">
            <v>DM_129</v>
          </cell>
          <cell r="E1616" t="str">
            <v>N/A</v>
          </cell>
          <cell r="F1616" t="str">
            <v>A11</v>
          </cell>
          <cell r="G1616" t="str">
            <v>Adjusted Gross Loss/AFS/Omnibus</v>
          </cell>
          <cell r="H1616" t="str">
            <v>U71</v>
          </cell>
          <cell r="I1616">
            <v>-94839653</v>
          </cell>
        </row>
        <row r="1617">
          <cell r="C1617" t="str">
            <v>2004</v>
          </cell>
          <cell r="D1617" t="str">
            <v>DM_129</v>
          </cell>
          <cell r="E1617" t="str">
            <v>N/A</v>
          </cell>
          <cell r="F1617" t="str">
            <v>A11</v>
          </cell>
          <cell r="G1617" t="str">
            <v>Total Sales Proceeds/HFT/Omnibus</v>
          </cell>
          <cell r="H1617" t="str">
            <v>I74</v>
          </cell>
          <cell r="I1617">
            <v>533894829.64999783</v>
          </cell>
        </row>
        <row r="1618">
          <cell r="C1618" t="str">
            <v>2004</v>
          </cell>
          <cell r="D1618" t="str">
            <v>DM_129</v>
          </cell>
          <cell r="E1618" t="str">
            <v>N/A</v>
          </cell>
          <cell r="F1618" t="str">
            <v>A11</v>
          </cell>
          <cell r="G1618" t="str">
            <v>Interest Sales Proceeds/HFT/Omnibus</v>
          </cell>
          <cell r="H1618" t="str">
            <v>J74</v>
          </cell>
          <cell r="I1618">
            <v>1052685</v>
          </cell>
        </row>
        <row r="1619">
          <cell r="C1619" t="str">
            <v>2004</v>
          </cell>
          <cell r="D1619" t="str">
            <v>DM_129</v>
          </cell>
          <cell r="E1619" t="str">
            <v>N/A</v>
          </cell>
          <cell r="F1619" t="str">
            <v>A11</v>
          </cell>
          <cell r="G1619" t="str">
            <v>UPB Relief/HFT/Omnibus</v>
          </cell>
          <cell r="H1619" t="str">
            <v>L74</v>
          </cell>
          <cell r="I1619">
            <v>-450219555</v>
          </cell>
        </row>
        <row r="1620">
          <cell r="C1620" t="str">
            <v>2004</v>
          </cell>
          <cell r="D1620" t="str">
            <v>DM_129</v>
          </cell>
          <cell r="E1620" t="str">
            <v>N/A</v>
          </cell>
          <cell r="F1620" t="str">
            <v>A11</v>
          </cell>
          <cell r="G1620" t="str">
            <v>Unamortized Cost Basis Adj Relief/HFT/Omnibus</v>
          </cell>
          <cell r="H1620" t="str">
            <v>O74</v>
          </cell>
          <cell r="I1620">
            <v>203101</v>
          </cell>
        </row>
        <row r="1621">
          <cell r="C1621" t="str">
            <v>2004</v>
          </cell>
          <cell r="D1621" t="str">
            <v>DM_129</v>
          </cell>
          <cell r="E1621" t="str">
            <v>N/A</v>
          </cell>
          <cell r="F1621" t="str">
            <v>A11</v>
          </cell>
          <cell r="G1621" t="str">
            <v>Derivative Sales Adj./HFT/Omnibus</v>
          </cell>
          <cell r="H1621" t="str">
            <v>S74</v>
          </cell>
          <cell r="I1621">
            <v>298808949.03998858</v>
          </cell>
        </row>
        <row r="1622">
          <cell r="C1622" t="str">
            <v>2004</v>
          </cell>
          <cell r="D1622" t="str">
            <v>DM_129</v>
          </cell>
          <cell r="E1622" t="str">
            <v>N/A</v>
          </cell>
          <cell r="F1622" t="str">
            <v>A11</v>
          </cell>
          <cell r="G1622" t="str">
            <v>Adjusted Gross Gain/HFT/Omnibus</v>
          </cell>
          <cell r="H1622" t="str">
            <v>T74</v>
          </cell>
          <cell r="I1622">
            <v>4770882238.0552301</v>
          </cell>
        </row>
        <row r="1623">
          <cell r="C1623" t="str">
            <v>2004</v>
          </cell>
          <cell r="D1623" t="str">
            <v>DM_129</v>
          </cell>
          <cell r="E1623" t="str">
            <v>N/A</v>
          </cell>
          <cell r="F1623" t="str">
            <v>A11</v>
          </cell>
          <cell r="G1623" t="str">
            <v>Adjusted Gross Loss/HFT/Omnibus</v>
          </cell>
          <cell r="H1623" t="str">
            <v>U74</v>
          </cell>
          <cell r="I1623">
            <v>-4389273854.3314419</v>
          </cell>
        </row>
        <row r="1624">
          <cell r="C1624" t="str">
            <v>2004</v>
          </cell>
          <cell r="D1624" t="str">
            <v>DM_129</v>
          </cell>
          <cell r="E1624" t="str">
            <v>N/A</v>
          </cell>
          <cell r="F1624" t="str">
            <v>A11</v>
          </cell>
          <cell r="G1624" t="str">
            <v>Principal Sales Proceeds/Fannie Mae</v>
          </cell>
          <cell r="H1624" t="str">
            <v>K32</v>
          </cell>
          <cell r="I1624">
            <v>556730715</v>
          </cell>
        </row>
        <row r="1625">
          <cell r="C1625" t="str">
            <v>2004</v>
          </cell>
          <cell r="D1625" t="str">
            <v>DM_129</v>
          </cell>
          <cell r="E1625" t="str">
            <v>N/A</v>
          </cell>
          <cell r="F1625" t="str">
            <v>A11</v>
          </cell>
          <cell r="G1625" t="str">
            <v>Principal Sales Proceeds/Fraddie</v>
          </cell>
          <cell r="H1625" t="str">
            <v>K33</v>
          </cell>
          <cell r="I1625">
            <v>803426</v>
          </cell>
        </row>
        <row r="1626">
          <cell r="C1626" t="str">
            <v>2004</v>
          </cell>
          <cell r="D1626" t="str">
            <v>DM_129</v>
          </cell>
          <cell r="E1626" t="str">
            <v>N/A</v>
          </cell>
          <cell r="F1626" t="str">
            <v>A11</v>
          </cell>
          <cell r="G1626" t="str">
            <v>Principal Sales Proceeds/Ginnie</v>
          </cell>
          <cell r="H1626" t="str">
            <v>K34</v>
          </cell>
          <cell r="I1626">
            <v>128068</v>
          </cell>
        </row>
        <row r="1627">
          <cell r="C1627" t="str">
            <v>2004</v>
          </cell>
          <cell r="D1627" t="str">
            <v>DM_129</v>
          </cell>
          <cell r="E1627" t="str">
            <v>N/A</v>
          </cell>
          <cell r="F1627" t="str">
            <v>A11</v>
          </cell>
          <cell r="G1627" t="str">
            <v>Principal Sales Proceeds/Private</v>
          </cell>
          <cell r="H1627" t="str">
            <v>K35</v>
          </cell>
          <cell r="I1627">
            <v>-103665</v>
          </cell>
        </row>
        <row r="1628">
          <cell r="C1628" t="str">
            <v>2004</v>
          </cell>
          <cell r="D1628" t="str">
            <v>DM_129</v>
          </cell>
          <cell r="E1628" t="str">
            <v>N/A</v>
          </cell>
          <cell r="F1628" t="str">
            <v>A11</v>
          </cell>
          <cell r="G1628" t="str">
            <v>Principal Sales Proceeds/Portfolio Salse/AFS</v>
          </cell>
          <cell r="H1628" t="str">
            <v>K62</v>
          </cell>
          <cell r="I1628">
            <v>-103710</v>
          </cell>
        </row>
        <row r="1629">
          <cell r="C1629" t="str">
            <v>2004</v>
          </cell>
          <cell r="D1629" t="str">
            <v>DM_129</v>
          </cell>
          <cell r="E1629" t="str">
            <v>N/A</v>
          </cell>
          <cell r="F1629" t="str">
            <v>A11</v>
          </cell>
          <cell r="G1629" t="str">
            <v>Principal Sales Proceeds/Omnibus Salse/AFS</v>
          </cell>
          <cell r="H1629" t="str">
            <v>K71</v>
          </cell>
          <cell r="I1629">
            <v>24820110</v>
          </cell>
        </row>
        <row r="1630">
          <cell r="C1630" t="str">
            <v>2004</v>
          </cell>
          <cell r="D1630" t="str">
            <v>DM_129</v>
          </cell>
          <cell r="E1630" t="str">
            <v>N/A</v>
          </cell>
          <cell r="F1630" t="str">
            <v>A11</v>
          </cell>
          <cell r="G1630" t="str">
            <v>Principal Sales Proceeds/Omnibus Salse/HFT</v>
          </cell>
          <cell r="H1630" t="str">
            <v>K74</v>
          </cell>
          <cell r="I1630">
            <v>532842144</v>
          </cell>
        </row>
        <row r="1631">
          <cell r="C1631" t="str">
            <v>2004</v>
          </cell>
          <cell r="D1631" t="str">
            <v>DM_129</v>
          </cell>
          <cell r="E1631" t="str">
            <v>N/A</v>
          </cell>
          <cell r="F1631" t="str">
            <v>A11</v>
          </cell>
          <cell r="G1631" t="str">
            <v>Net Gain/(Loss)/Fannie Mae</v>
          </cell>
          <cell r="H1631" t="str">
            <v>R32</v>
          </cell>
          <cell r="I1631">
            <v>86561263</v>
          </cell>
        </row>
        <row r="1632">
          <cell r="C1632" t="str">
            <v>2004</v>
          </cell>
          <cell r="D1632" t="str">
            <v>DM_129</v>
          </cell>
          <cell r="E1632" t="str">
            <v>N/A</v>
          </cell>
          <cell r="F1632" t="str">
            <v>A11</v>
          </cell>
          <cell r="G1632" t="str">
            <v>Net Gain/(Loss)/Fraddie</v>
          </cell>
          <cell r="H1632" t="str">
            <v>R33</v>
          </cell>
          <cell r="I1632">
            <v>-9015700</v>
          </cell>
        </row>
        <row r="1633">
          <cell r="C1633" t="str">
            <v>2004</v>
          </cell>
          <cell r="D1633" t="str">
            <v>DM_129</v>
          </cell>
          <cell r="E1633" t="str">
            <v>N/A</v>
          </cell>
          <cell r="F1633" t="str">
            <v>A11</v>
          </cell>
          <cell r="G1633" t="str">
            <v>Net Gain/(Loss)/Ginnie</v>
          </cell>
          <cell r="H1633" t="str">
            <v>R34</v>
          </cell>
          <cell r="I1633">
            <v>128433</v>
          </cell>
        </row>
        <row r="1634">
          <cell r="C1634" t="str">
            <v>2004</v>
          </cell>
          <cell r="D1634" t="str">
            <v>DM_129</v>
          </cell>
          <cell r="E1634" t="str">
            <v>N/A</v>
          </cell>
          <cell r="F1634" t="str">
            <v>A11</v>
          </cell>
          <cell r="G1634" t="str">
            <v>Net Gain/(Loss)/Portfolio Salse/AFS</v>
          </cell>
          <cell r="H1634" t="str">
            <v>R62</v>
          </cell>
          <cell r="I1634">
            <v>103583967</v>
          </cell>
        </row>
        <row r="1635">
          <cell r="C1635" t="str">
            <v>2004</v>
          </cell>
          <cell r="D1635" t="str">
            <v>DM_129</v>
          </cell>
          <cell r="E1635" t="str">
            <v>N/A</v>
          </cell>
          <cell r="F1635" t="str">
            <v>A11</v>
          </cell>
          <cell r="G1635" t="str">
            <v>Net Gain/(Loss)/Portfolio Salse/HFT</v>
          </cell>
          <cell r="H1635" t="str">
            <v>R65</v>
          </cell>
          <cell r="I1635">
            <v>1534829</v>
          </cell>
        </row>
        <row r="1636">
          <cell r="C1636" t="str">
            <v>2004</v>
          </cell>
          <cell r="D1636" t="str">
            <v>DM_129</v>
          </cell>
          <cell r="E1636" t="str">
            <v>N/A</v>
          </cell>
          <cell r="F1636" t="str">
            <v>A11</v>
          </cell>
          <cell r="G1636" t="str">
            <v>Net Gain/(Loss)/Omnibus Salse/AFS</v>
          </cell>
          <cell r="H1636" t="str">
            <v>R71</v>
          </cell>
          <cell r="I1636">
            <v>-110244235</v>
          </cell>
        </row>
        <row r="1637">
          <cell r="C1637" t="str">
            <v>2004</v>
          </cell>
          <cell r="D1637" t="str">
            <v>DM_129</v>
          </cell>
          <cell r="E1637" t="str">
            <v>N/A</v>
          </cell>
          <cell r="F1637" t="str">
            <v>A11</v>
          </cell>
          <cell r="G1637" t="str">
            <v>Net Gain/(Loss)/Omnibus Salse/HFT</v>
          </cell>
          <cell r="H1637" t="str">
            <v>R74</v>
          </cell>
          <cell r="I1637">
            <v>82799435</v>
          </cell>
        </row>
        <row r="1638">
          <cell r="C1638" t="str">
            <v>2004</v>
          </cell>
          <cell r="D1638" t="str">
            <v>DM_132</v>
          </cell>
          <cell r="E1638" t="str">
            <v>N/A</v>
          </cell>
          <cell r="F1638" t="str">
            <v>A22</v>
          </cell>
          <cell r="G1638" t="str">
            <v>Sold Interest - AFS- Securities</v>
          </cell>
          <cell r="H1638" t="str">
            <v>K68</v>
          </cell>
          <cell r="I1638">
            <v>46407</v>
          </cell>
        </row>
        <row r="1639">
          <cell r="C1639" t="str">
            <v>2004</v>
          </cell>
          <cell r="D1639" t="str">
            <v>DM_132</v>
          </cell>
          <cell r="E1639" t="str">
            <v>N/A</v>
          </cell>
          <cell r="F1639" t="str">
            <v>A22</v>
          </cell>
          <cell r="G1639" t="str">
            <v>Sold Interest - HFT- Securities</v>
          </cell>
          <cell r="H1639" t="str">
            <v>L68</v>
          </cell>
          <cell r="I1639">
            <v>1052685</v>
          </cell>
        </row>
        <row r="1640">
          <cell r="C1640" t="str">
            <v>2004</v>
          </cell>
          <cell r="D1640" t="str">
            <v>DM_132</v>
          </cell>
          <cell r="E1640" t="str">
            <v>N/A</v>
          </cell>
          <cell r="F1640" t="str">
            <v>A22</v>
          </cell>
          <cell r="G1640" t="str">
            <v>Sold Interest - MBS Liability</v>
          </cell>
          <cell r="H1640" t="str">
            <v>V68</v>
          </cell>
          <cell r="I1640">
            <v>-1099092.3</v>
          </cell>
        </row>
        <row r="1641">
          <cell r="C1641" t="str">
            <v>2004</v>
          </cell>
          <cell r="D1641" t="str">
            <v>DM_132</v>
          </cell>
          <cell r="E1641" t="str">
            <v>N/A</v>
          </cell>
          <cell r="F1641" t="str">
            <v>A22</v>
          </cell>
          <cell r="G1641" t="str">
            <v>Sold Principal - AFS- Securities</v>
          </cell>
          <cell r="H1641" t="str">
            <v>K91</v>
          </cell>
          <cell r="I1641">
            <v>24716400</v>
          </cell>
        </row>
        <row r="1642">
          <cell r="C1642" t="str">
            <v>2004</v>
          </cell>
          <cell r="D1642" t="str">
            <v>DM_132</v>
          </cell>
          <cell r="E1642" t="str">
            <v>N/A</v>
          </cell>
          <cell r="F1642" t="str">
            <v>A22</v>
          </cell>
          <cell r="G1642" t="str">
            <v>Sold Principal - HFT- Securities</v>
          </cell>
          <cell r="H1642" t="str">
            <v>L91</v>
          </cell>
          <cell r="I1642">
            <v>532842145</v>
          </cell>
        </row>
        <row r="1643">
          <cell r="C1643" t="str">
            <v>2004</v>
          </cell>
          <cell r="D1643" t="str">
            <v>DM_132</v>
          </cell>
          <cell r="E1643" t="str">
            <v>N/A</v>
          </cell>
          <cell r="F1643" t="str">
            <v>A22</v>
          </cell>
          <cell r="G1643" t="str">
            <v>Sold Principal - MBS Liability</v>
          </cell>
          <cell r="H1643" t="str">
            <v>V91</v>
          </cell>
          <cell r="I1643">
            <v>-479414050</v>
          </cell>
        </row>
        <row r="1644">
          <cell r="C1644" t="str">
            <v>2004</v>
          </cell>
          <cell r="D1644" t="str">
            <v>DM_133</v>
          </cell>
          <cell r="E1644" t="str">
            <v>N/A</v>
          </cell>
          <cell r="F1644" t="str">
            <v>A16</v>
          </cell>
          <cell r="G1644" t="str">
            <v>Amortization Income / Expense- MRB - Non-Taxable</v>
          </cell>
          <cell r="H1644" t="str">
            <v>G41</v>
          </cell>
          <cell r="I1644">
            <v>4463766</v>
          </cell>
        </row>
        <row r="1645">
          <cell r="C1645" t="str">
            <v>2004</v>
          </cell>
          <cell r="D1645" t="str">
            <v>DM_133</v>
          </cell>
          <cell r="E1645" t="str">
            <v>N/A</v>
          </cell>
          <cell r="F1645" t="str">
            <v>A18</v>
          </cell>
          <cell r="G1645" t="str">
            <v>Total Income - Non-Taxable - Remaining Maturity Term &gt; 10 Years</v>
          </cell>
          <cell r="H1645" t="str">
            <v>N37</v>
          </cell>
          <cell r="I1645">
            <v>4463766</v>
          </cell>
        </row>
        <row r="1646">
          <cell r="C1646" t="str">
            <v>2004</v>
          </cell>
          <cell r="D1646" t="str">
            <v>DM_136</v>
          </cell>
          <cell r="E1646" t="str">
            <v>N/A</v>
          </cell>
          <cell r="F1646" t="str">
            <v>A23</v>
          </cell>
          <cell r="G1646" t="str">
            <v>Derecognition Transfers/UPB Tranferred/Non-Cash Transfer Amount</v>
          </cell>
          <cell r="H1646" t="str">
            <v>L91</v>
          </cell>
          <cell r="I1646">
            <v>677916595.35999942</v>
          </cell>
        </row>
        <row r="1647">
          <cell r="C1647" t="str">
            <v>2004</v>
          </cell>
          <cell r="D1647" t="str">
            <v>DM_136</v>
          </cell>
          <cell r="E1647" t="str">
            <v>N/A</v>
          </cell>
          <cell r="F1647" t="str">
            <v>A23</v>
          </cell>
          <cell r="G1647" t="str">
            <v>Derecognition Transfers/Book Value Derecognition BA/Non-Cash Transfer Amount</v>
          </cell>
          <cell r="H1647" t="str">
            <v>L92</v>
          </cell>
          <cell r="I1647">
            <v>-15452791.669999899</v>
          </cell>
        </row>
        <row r="1648">
          <cell r="C1648" t="str">
            <v>2004</v>
          </cell>
          <cell r="D1648" t="str">
            <v>MES_Q1_04_121302_REVERSAL</v>
          </cell>
          <cell r="E1648">
            <v>121302</v>
          </cell>
          <cell r="F1648" t="str">
            <v>A01</v>
          </cell>
          <cell r="G1648" t="str">
            <v>Fannie Mae / MBS / Orig-Prem-Disc / Catch-Up</v>
          </cell>
          <cell r="H1648" t="str">
            <v>D82</v>
          </cell>
          <cell r="I1648">
            <v>1776736.55</v>
          </cell>
        </row>
        <row r="1649">
          <cell r="C1649" t="str">
            <v>2004</v>
          </cell>
          <cell r="D1649" t="str">
            <v>MES_Q1_04_121302_REVERSAL</v>
          </cell>
          <cell r="E1649">
            <v>121302</v>
          </cell>
          <cell r="F1649" t="str">
            <v>A07</v>
          </cell>
          <cell r="G1649" t="str">
            <v>Fannie Mae / AFS / Total Unam Balance / MBS</v>
          </cell>
          <cell r="H1649" t="str">
            <v>H32</v>
          </cell>
          <cell r="I1649">
            <v>1776736.55</v>
          </cell>
        </row>
        <row r="1650">
          <cell r="C1650" t="str">
            <v>2004</v>
          </cell>
          <cell r="D1650" t="str">
            <v>MES_Q1_04_121302_REVERSAL</v>
          </cell>
          <cell r="E1650">
            <v>121302</v>
          </cell>
          <cell r="F1650" t="str">
            <v>A09</v>
          </cell>
          <cell r="G1650" t="str">
            <v>Total Unam Balance / Single Class / MBS / AFS / AAA</v>
          </cell>
          <cell r="H1650" t="str">
            <v>H33</v>
          </cell>
          <cell r="I1650">
            <v>1776736.55</v>
          </cell>
        </row>
        <row r="1651">
          <cell r="C1651" t="str">
            <v>2004</v>
          </cell>
          <cell r="D1651" t="str">
            <v>MES_Q1_04_121302_REVERSAL</v>
          </cell>
          <cell r="E1651">
            <v>121302</v>
          </cell>
          <cell r="F1651" t="str">
            <v>A13 - AFS</v>
          </cell>
          <cell r="G1651" t="str">
            <v>Fannnie Mae / Amortized Cost / Greater Than 10 Years/ MBS</v>
          </cell>
          <cell r="H1651" t="str">
            <v>P32</v>
          </cell>
          <cell r="I1651">
            <v>1776736.55</v>
          </cell>
        </row>
        <row r="1652">
          <cell r="C1652" t="str">
            <v>2004</v>
          </cell>
          <cell r="D1652" t="str">
            <v>MES_Q1_04_121302_REVERSAL</v>
          </cell>
          <cell r="E1652">
            <v>121302</v>
          </cell>
          <cell r="F1652" t="str">
            <v>A18</v>
          </cell>
          <cell r="G1652" t="str">
            <v>Amortized Cost / Greater Than 10 Years / MBS</v>
          </cell>
          <cell r="H1652" t="str">
            <v>O31</v>
          </cell>
          <cell r="I1652">
            <v>1776736.55</v>
          </cell>
        </row>
        <row r="1653">
          <cell r="C1653" t="str">
            <v>2004</v>
          </cell>
          <cell r="D1653" t="str">
            <v>MES_Q1_04_121302_REVERSAL</v>
          </cell>
          <cell r="E1653">
            <v>121302</v>
          </cell>
          <cell r="F1653" t="str">
            <v>A20</v>
          </cell>
          <cell r="G1653" t="str">
            <v>AFS / Fair Value / Total Mortgage Related Securities</v>
          </cell>
          <cell r="H1653" t="str">
            <v>L42</v>
          </cell>
          <cell r="I1653">
            <v>1776736.55</v>
          </cell>
        </row>
        <row r="1654">
          <cell r="C1654" t="str">
            <v>2004</v>
          </cell>
          <cell r="D1654" t="str">
            <v>MES_Q1_04_121502_REVERSAL</v>
          </cell>
          <cell r="E1654">
            <v>121502</v>
          </cell>
          <cell r="F1654" t="str">
            <v>A01</v>
          </cell>
          <cell r="G1654" t="str">
            <v>Fannie Mae / MBS / Orig-Prem-Disc / Catch-Up</v>
          </cell>
          <cell r="H1654" t="str">
            <v>D82</v>
          </cell>
          <cell r="I1654">
            <v>525939.01</v>
          </cell>
        </row>
        <row r="1655">
          <cell r="C1655" t="str">
            <v>2004</v>
          </cell>
          <cell r="D1655" t="str">
            <v>MES_Q1_04_121502_REVERSAL</v>
          </cell>
          <cell r="E1655">
            <v>121502</v>
          </cell>
          <cell r="F1655" t="str">
            <v>A07</v>
          </cell>
          <cell r="G1655" t="str">
            <v>Fannie Mae / HFT / Total Unam Balance / MBS</v>
          </cell>
          <cell r="H1655" t="str">
            <v>H74</v>
          </cell>
          <cell r="I1655">
            <v>525939.01</v>
          </cell>
        </row>
        <row r="1656">
          <cell r="C1656" t="str">
            <v>2004</v>
          </cell>
          <cell r="D1656" t="str">
            <v>MES_Q1_04_121502_REVERSAL</v>
          </cell>
          <cell r="E1656">
            <v>121502</v>
          </cell>
          <cell r="F1656" t="str">
            <v>A09</v>
          </cell>
          <cell r="G1656" t="str">
            <v>Total Unam Balance / Single Class / MBS / HFT / AAA</v>
          </cell>
          <cell r="H1656" t="str">
            <v>H120</v>
          </cell>
          <cell r="I1656">
            <v>525939.01</v>
          </cell>
        </row>
        <row r="1657">
          <cell r="C1657" t="str">
            <v>2004</v>
          </cell>
          <cell r="D1657" t="str">
            <v>MES_Q1_04_121502_REVERSAL</v>
          </cell>
          <cell r="E1657">
            <v>121502</v>
          </cell>
          <cell r="F1657" t="str">
            <v>A13 - HFT</v>
          </cell>
          <cell r="G1657" t="str">
            <v>Fannnie Mae / Amortized Cost / Greater Than 10 Years/ MBS</v>
          </cell>
          <cell r="H1657" t="str">
            <v>P32</v>
          </cell>
          <cell r="I1657">
            <v>525939.01</v>
          </cell>
        </row>
        <row r="1658">
          <cell r="C1658" t="str">
            <v>2004</v>
          </cell>
          <cell r="D1658" t="str">
            <v>MES_Q1_04_121502_REVERSAL</v>
          </cell>
          <cell r="E1658">
            <v>121502</v>
          </cell>
          <cell r="F1658" t="str">
            <v>A18</v>
          </cell>
          <cell r="G1658" t="str">
            <v>Amortized Cost / Greater Than 10 Years / MBS</v>
          </cell>
          <cell r="H1658" t="str">
            <v>O31</v>
          </cell>
          <cell r="I1658">
            <v>525939.01</v>
          </cell>
        </row>
        <row r="1659">
          <cell r="C1659" t="str">
            <v>2004</v>
          </cell>
          <cell r="D1659" t="str">
            <v>MES_Q1_04_121502_REVERSAL</v>
          </cell>
          <cell r="E1659">
            <v>121502</v>
          </cell>
          <cell r="F1659" t="str">
            <v>A20</v>
          </cell>
          <cell r="G1659" t="str">
            <v>HFT / Fair Value / Total Mortgage Related Securities</v>
          </cell>
          <cell r="H1659" t="str">
            <v>M42</v>
          </cell>
          <cell r="I1659">
            <v>525939.01</v>
          </cell>
        </row>
        <row r="1660">
          <cell r="C1660" t="str">
            <v>2004</v>
          </cell>
          <cell r="D1660" t="str">
            <v>MES_Q1_04_131302_REVERSAL</v>
          </cell>
          <cell r="E1660">
            <v>131302</v>
          </cell>
          <cell r="F1660" t="str">
            <v>A01</v>
          </cell>
          <cell r="G1660" t="str">
            <v>Deferred Fees / Catch-Up / Fannie Mae / MBS</v>
          </cell>
          <cell r="H1660" t="str">
            <v>D130</v>
          </cell>
          <cell r="I1660">
            <v>-1135.6099999999999</v>
          </cell>
        </row>
        <row r="1661">
          <cell r="C1661" t="str">
            <v>2004</v>
          </cell>
          <cell r="D1661" t="str">
            <v>MES_Q1_04_131302_REVERSAL</v>
          </cell>
          <cell r="E1661">
            <v>131302</v>
          </cell>
          <cell r="F1661" t="str">
            <v>A07</v>
          </cell>
          <cell r="G1661" t="str">
            <v>Fannie Mae / AFS / Total Unam Balance / MBS</v>
          </cell>
          <cell r="H1661" t="str">
            <v>H32</v>
          </cell>
          <cell r="I1661">
            <v>-1135.6099999999999</v>
          </cell>
        </row>
        <row r="1662">
          <cell r="C1662" t="str">
            <v>2004</v>
          </cell>
          <cell r="D1662" t="str">
            <v>MES_Q1_04_131302_REVERSAL</v>
          </cell>
          <cell r="E1662">
            <v>131302</v>
          </cell>
          <cell r="F1662" t="str">
            <v>A09</v>
          </cell>
          <cell r="G1662" t="str">
            <v>Total Unam Balance / Single Class / MBS / AFS / AAA</v>
          </cell>
          <cell r="H1662" t="str">
            <v>H33</v>
          </cell>
          <cell r="I1662">
            <v>-1135.6099999999999</v>
          </cell>
        </row>
        <row r="1663">
          <cell r="C1663" t="str">
            <v>2004</v>
          </cell>
          <cell r="D1663" t="str">
            <v>MES_Q1_04_131302_REVERSAL</v>
          </cell>
          <cell r="E1663">
            <v>131302</v>
          </cell>
          <cell r="F1663" t="str">
            <v>A13 - AFS</v>
          </cell>
          <cell r="G1663" t="str">
            <v>Fannnie Mae / Amortized Cost / Greater Than 10 Years/ MBS</v>
          </cell>
          <cell r="H1663" t="str">
            <v>P32</v>
          </cell>
          <cell r="I1663">
            <v>-1135.6099999999999</v>
          </cell>
        </row>
        <row r="1664">
          <cell r="C1664" t="str">
            <v>2004</v>
          </cell>
          <cell r="D1664" t="str">
            <v>MES_Q1_04_131302_REVERSAL</v>
          </cell>
          <cell r="E1664">
            <v>131302</v>
          </cell>
          <cell r="F1664" t="str">
            <v>A18</v>
          </cell>
          <cell r="G1664" t="str">
            <v>Amortized Cost / Greater Than 10 Years / MBS</v>
          </cell>
          <cell r="H1664" t="str">
            <v>O31</v>
          </cell>
          <cell r="I1664">
            <v>-1135.6099999999999</v>
          </cell>
        </row>
        <row r="1665">
          <cell r="C1665" t="str">
            <v>2004</v>
          </cell>
          <cell r="D1665" t="str">
            <v>MES_Q1_04_131302_REVERSAL</v>
          </cell>
          <cell r="E1665">
            <v>131302</v>
          </cell>
          <cell r="F1665" t="str">
            <v>A20</v>
          </cell>
          <cell r="G1665" t="str">
            <v>AFS / Fair Value / Total Mortgage Related Securities</v>
          </cell>
          <cell r="H1665" t="str">
            <v>L42</v>
          </cell>
          <cell r="I1665">
            <v>-1135.6099999999999</v>
          </cell>
        </row>
        <row r="1666">
          <cell r="C1666" t="str">
            <v>2004</v>
          </cell>
          <cell r="D1666" t="str">
            <v>MES_Q1_04_138332_REVERSAL</v>
          </cell>
          <cell r="E1666">
            <v>138332</v>
          </cell>
          <cell r="F1666" t="str">
            <v>A01</v>
          </cell>
          <cell r="G1666" t="str">
            <v>Commitments CBA Non-OCI / Catch-Up / Fannie Mae / MBS</v>
          </cell>
          <cell r="H1666" t="str">
            <v>D224</v>
          </cell>
          <cell r="I1666">
            <v>-574924.41</v>
          </cell>
        </row>
        <row r="1667">
          <cell r="C1667" t="str">
            <v>2004</v>
          </cell>
          <cell r="D1667" t="str">
            <v>MES_Q1_04_138332_REVERSAL</v>
          </cell>
          <cell r="E1667">
            <v>138332</v>
          </cell>
          <cell r="F1667" t="str">
            <v>A07</v>
          </cell>
          <cell r="G1667" t="str">
            <v>Fannie Mae / AFS / Total Unam Balance / MBS</v>
          </cell>
          <cell r="H1667" t="str">
            <v>H32</v>
          </cell>
          <cell r="I1667">
            <v>-574924.41</v>
          </cell>
        </row>
        <row r="1668">
          <cell r="C1668" t="str">
            <v>2004</v>
          </cell>
          <cell r="D1668" t="str">
            <v>MES_Q1_04_138332_REVERSAL</v>
          </cell>
          <cell r="E1668">
            <v>138332</v>
          </cell>
          <cell r="F1668" t="str">
            <v>A09</v>
          </cell>
          <cell r="G1668" t="str">
            <v>Total Unam Balance / Single Class / MBS / AFS / AAA</v>
          </cell>
          <cell r="H1668" t="str">
            <v>H33</v>
          </cell>
          <cell r="I1668">
            <v>-574924.41</v>
          </cell>
        </row>
        <row r="1669">
          <cell r="C1669" t="str">
            <v>2004</v>
          </cell>
          <cell r="D1669" t="str">
            <v>MES_Q1_04_138332_REVERSAL</v>
          </cell>
          <cell r="E1669">
            <v>138332</v>
          </cell>
          <cell r="F1669" t="str">
            <v>A13 - AFS</v>
          </cell>
          <cell r="G1669" t="str">
            <v>Fannnie Mae / Amortized Cost / Greater Than 10 Years/ MBS</v>
          </cell>
          <cell r="H1669" t="str">
            <v>P32</v>
          </cell>
          <cell r="I1669">
            <v>-574924.41</v>
          </cell>
        </row>
        <row r="1670">
          <cell r="C1670" t="str">
            <v>2004</v>
          </cell>
          <cell r="D1670" t="str">
            <v>MES_Q1_04_138332_REVERSAL</v>
          </cell>
          <cell r="E1670">
            <v>138332</v>
          </cell>
          <cell r="F1670" t="str">
            <v>A18</v>
          </cell>
          <cell r="G1670" t="str">
            <v>Amortized Cost / Greater Than 10 Years / MBS</v>
          </cell>
          <cell r="H1670" t="str">
            <v>O31</v>
          </cell>
          <cell r="I1670">
            <v>-574924.41</v>
          </cell>
        </row>
        <row r="1671">
          <cell r="C1671" t="str">
            <v>2004</v>
          </cell>
          <cell r="D1671" t="str">
            <v>MES_Q1_04_138332_REVERSAL</v>
          </cell>
          <cell r="E1671">
            <v>138332</v>
          </cell>
          <cell r="F1671" t="str">
            <v>A20</v>
          </cell>
          <cell r="G1671" t="str">
            <v>AFS / Fair Value / Total Mortgage Related Securities</v>
          </cell>
          <cell r="H1671" t="str">
            <v>L42</v>
          </cell>
          <cell r="I1671">
            <v>-574924.41</v>
          </cell>
        </row>
        <row r="1672">
          <cell r="C1672" t="str">
            <v>2004</v>
          </cell>
          <cell r="D1672" t="str">
            <v>MES_Q1_04_138362_REVERSAL</v>
          </cell>
          <cell r="E1672">
            <v>138362</v>
          </cell>
          <cell r="F1672" t="str">
            <v>A01</v>
          </cell>
          <cell r="G1672" t="str">
            <v>Restatement CBA / Fannie Mae / Catch-Up / MBS</v>
          </cell>
          <cell r="H1672" t="str">
            <v>D365</v>
          </cell>
          <cell r="I1672">
            <v>-401382.76</v>
          </cell>
        </row>
        <row r="1673">
          <cell r="C1673" t="str">
            <v>2004</v>
          </cell>
          <cell r="D1673" t="str">
            <v>MES_Q1_04_138362_REVERSAL</v>
          </cell>
          <cell r="E1673">
            <v>138362</v>
          </cell>
          <cell r="F1673" t="str">
            <v>A07</v>
          </cell>
          <cell r="G1673" t="str">
            <v>Fannie Mae / AFS / Total Unam Balance / MBS</v>
          </cell>
          <cell r="H1673" t="str">
            <v>H32</v>
          </cell>
          <cell r="I1673">
            <v>-401382.76</v>
          </cell>
        </row>
        <row r="1674">
          <cell r="C1674" t="str">
            <v>2004</v>
          </cell>
          <cell r="D1674" t="str">
            <v>MES_Q1_04_138362_REVERSAL</v>
          </cell>
          <cell r="E1674">
            <v>138362</v>
          </cell>
          <cell r="F1674" t="str">
            <v>A09</v>
          </cell>
          <cell r="G1674" t="str">
            <v>Total Unam Balance / Single Class / MBS / AFS / AAA</v>
          </cell>
          <cell r="H1674" t="str">
            <v>H33</v>
          </cell>
          <cell r="I1674">
            <v>-401382.76</v>
          </cell>
        </row>
        <row r="1675">
          <cell r="C1675" t="str">
            <v>2004</v>
          </cell>
          <cell r="D1675" t="str">
            <v>MES_Q1_04_138362_REVERSAL</v>
          </cell>
          <cell r="E1675">
            <v>138362</v>
          </cell>
          <cell r="F1675" t="str">
            <v>A13 - AFS</v>
          </cell>
          <cell r="G1675" t="str">
            <v>Fannnie Mae / Amortized Cost / Greater Than 10 Years/ MBS</v>
          </cell>
          <cell r="H1675" t="str">
            <v>P32</v>
          </cell>
          <cell r="I1675">
            <v>-401382.76</v>
          </cell>
        </row>
        <row r="1676">
          <cell r="C1676" t="str">
            <v>2004</v>
          </cell>
          <cell r="D1676" t="str">
            <v>MES_Q1_04_138362_REVERSAL</v>
          </cell>
          <cell r="E1676">
            <v>138362</v>
          </cell>
          <cell r="F1676" t="str">
            <v>A18</v>
          </cell>
          <cell r="G1676" t="str">
            <v>Amortized Cost / Greater Than 10 Years / MBS</v>
          </cell>
          <cell r="H1676" t="str">
            <v>O31</v>
          </cell>
          <cell r="I1676">
            <v>-401382.76</v>
          </cell>
        </row>
        <row r="1677">
          <cell r="C1677" t="str">
            <v>2004</v>
          </cell>
          <cell r="D1677" t="str">
            <v>MES_Q1_04_138362_REVERSAL</v>
          </cell>
          <cell r="E1677">
            <v>138362</v>
          </cell>
          <cell r="F1677" t="str">
            <v>A20</v>
          </cell>
          <cell r="G1677" t="str">
            <v>AFS / Fair Value / Total Mortgage Related Securities</v>
          </cell>
          <cell r="H1677" t="str">
            <v>L42</v>
          </cell>
          <cell r="I1677">
            <v>-401382.76</v>
          </cell>
        </row>
        <row r="1678">
          <cell r="C1678" t="str">
            <v>2004</v>
          </cell>
          <cell r="D1678" t="str">
            <v>MES_Q1_04_138532_REVERSAL</v>
          </cell>
          <cell r="E1678">
            <v>138532</v>
          </cell>
          <cell r="F1678" t="str">
            <v>A01</v>
          </cell>
          <cell r="G1678" t="str">
            <v>Commitments CBA Non-OCI / Catch-Up / Fannie Mae / MBS</v>
          </cell>
          <cell r="H1678" t="str">
            <v>D224</v>
          </cell>
          <cell r="I1678">
            <v>-29244.76</v>
          </cell>
        </row>
        <row r="1679">
          <cell r="C1679" t="str">
            <v>2004</v>
          </cell>
          <cell r="D1679" t="str">
            <v>MES_Q1_04_138532_REVERSAL</v>
          </cell>
          <cell r="E1679">
            <v>138532</v>
          </cell>
          <cell r="F1679" t="str">
            <v>A07</v>
          </cell>
          <cell r="G1679" t="str">
            <v>Fannie Mae / HFT / Total Unam Balance / MBS</v>
          </cell>
          <cell r="H1679" t="str">
            <v>H74</v>
          </cell>
          <cell r="I1679">
            <v>-29244.76</v>
          </cell>
        </row>
        <row r="1680">
          <cell r="C1680" t="str">
            <v>2004</v>
          </cell>
          <cell r="D1680" t="str">
            <v>MES_Q1_04_138532_REVERSAL</v>
          </cell>
          <cell r="E1680">
            <v>138532</v>
          </cell>
          <cell r="F1680" t="str">
            <v>A09</v>
          </cell>
          <cell r="G1680" t="str">
            <v>Total Unam Balance / Single Class / MBS / HFT / AAA</v>
          </cell>
          <cell r="H1680" t="str">
            <v>H120</v>
          </cell>
          <cell r="I1680">
            <v>-29244.76</v>
          </cell>
        </row>
        <row r="1681">
          <cell r="C1681" t="str">
            <v>2004</v>
          </cell>
          <cell r="D1681" t="str">
            <v>MES_Q1_04_138532_REVERSAL</v>
          </cell>
          <cell r="E1681">
            <v>138532</v>
          </cell>
          <cell r="F1681" t="str">
            <v>A13 - HFT</v>
          </cell>
          <cell r="G1681" t="str">
            <v>Fannnie Mae / Amortized Cost / Greater Than 10 Years/ MBS</v>
          </cell>
          <cell r="H1681" t="str">
            <v>P32</v>
          </cell>
          <cell r="I1681">
            <v>-29244.76</v>
          </cell>
        </row>
        <row r="1682">
          <cell r="C1682" t="str">
            <v>2004</v>
          </cell>
          <cell r="D1682" t="str">
            <v>MES_Q1_04_138532_REVERSAL</v>
          </cell>
          <cell r="E1682">
            <v>138532</v>
          </cell>
          <cell r="F1682" t="str">
            <v>A18</v>
          </cell>
          <cell r="G1682" t="str">
            <v>Amortized Cost / Greater Than 10 Years / MBS</v>
          </cell>
          <cell r="H1682" t="str">
            <v>O31</v>
          </cell>
          <cell r="I1682">
            <v>-29244.76</v>
          </cell>
        </row>
        <row r="1683">
          <cell r="C1683" t="str">
            <v>2004</v>
          </cell>
          <cell r="D1683" t="str">
            <v>MES_Q1_04_138532_REVERSAL</v>
          </cell>
          <cell r="E1683">
            <v>138532</v>
          </cell>
          <cell r="F1683" t="str">
            <v>A20</v>
          </cell>
          <cell r="G1683" t="str">
            <v>HFT / Fair Value / Total Mortgage Related Securities</v>
          </cell>
          <cell r="H1683" t="str">
            <v>M42</v>
          </cell>
          <cell r="I1683">
            <v>-29244.76</v>
          </cell>
        </row>
        <row r="1684">
          <cell r="C1684" t="str">
            <v>2004</v>
          </cell>
          <cell r="D1684" t="str">
            <v>MES_Q1_04_138372_REVERSAL</v>
          </cell>
          <cell r="E1684">
            <v>138372</v>
          </cell>
          <cell r="F1684" t="str">
            <v>A01</v>
          </cell>
          <cell r="G1684" t="str">
            <v>Trade Support / Catch-Up / MBS / Fannie Mae</v>
          </cell>
          <cell r="H1684" t="str">
            <v>D318</v>
          </cell>
          <cell r="I1684">
            <v>-420582.42999999947</v>
          </cell>
        </row>
        <row r="1685">
          <cell r="C1685" t="str">
            <v>2004</v>
          </cell>
          <cell r="D1685" t="str">
            <v>MES_Q1_04_138372_REVERSAL</v>
          </cell>
          <cell r="E1685">
            <v>138372</v>
          </cell>
          <cell r="F1685" t="str">
            <v>A07</v>
          </cell>
          <cell r="G1685" t="str">
            <v>Fannie Mae / AFS / Total Unam Balance / MBS</v>
          </cell>
          <cell r="H1685" t="str">
            <v>H32</v>
          </cell>
          <cell r="I1685">
            <v>-420582.42999999947</v>
          </cell>
        </row>
        <row r="1686">
          <cell r="C1686" t="str">
            <v>2004</v>
          </cell>
          <cell r="D1686" t="str">
            <v>MES_Q1_04_138372_REVERSAL</v>
          </cell>
          <cell r="E1686">
            <v>138372</v>
          </cell>
          <cell r="F1686" t="str">
            <v>A09</v>
          </cell>
          <cell r="G1686" t="str">
            <v>Total Unam Balance / Single Class / MBS / AFS / AAA</v>
          </cell>
          <cell r="H1686" t="str">
            <v>H33</v>
          </cell>
          <cell r="I1686">
            <v>-420582.42999999947</v>
          </cell>
        </row>
        <row r="1687">
          <cell r="C1687" t="str">
            <v>2004</v>
          </cell>
          <cell r="D1687" t="str">
            <v>MES_Q1_04_138372_REVERSAL</v>
          </cell>
          <cell r="E1687">
            <v>138372</v>
          </cell>
          <cell r="F1687" t="str">
            <v>A13 - AFS</v>
          </cell>
          <cell r="G1687" t="str">
            <v>Fannnie Mae / Amortized Cost / Greater Than 10 Years/ MBS</v>
          </cell>
          <cell r="H1687" t="str">
            <v>P32</v>
          </cell>
          <cell r="I1687">
            <v>-420582.42999999947</v>
          </cell>
        </row>
        <row r="1688">
          <cell r="C1688" t="str">
            <v>2004</v>
          </cell>
          <cell r="D1688" t="str">
            <v>MES_Q1_04_138372_REVERSAL</v>
          </cell>
          <cell r="E1688">
            <v>138372</v>
          </cell>
          <cell r="F1688" t="str">
            <v>A18</v>
          </cell>
          <cell r="G1688" t="str">
            <v>Amortized Cost / Greater Than 10 Years / MBS</v>
          </cell>
          <cell r="H1688" t="str">
            <v>O31</v>
          </cell>
          <cell r="I1688">
            <v>-420582.42999999947</v>
          </cell>
        </row>
        <row r="1689">
          <cell r="C1689" t="str">
            <v>2004</v>
          </cell>
          <cell r="D1689" t="str">
            <v>MES_Q1_04_138372_REVERSAL</v>
          </cell>
          <cell r="E1689">
            <v>138372</v>
          </cell>
          <cell r="F1689" t="str">
            <v>A20</v>
          </cell>
          <cell r="G1689" t="str">
            <v>AFS / Fair Value / Total Mortgage Related Securities</v>
          </cell>
          <cell r="H1689" t="str">
            <v>L42</v>
          </cell>
          <cell r="I1689">
            <v>-420582.42999999947</v>
          </cell>
        </row>
        <row r="1690">
          <cell r="C1690" t="str">
            <v>2004</v>
          </cell>
          <cell r="D1690" t="str">
            <v>MES_Q1_04_138392_REVERSAL</v>
          </cell>
          <cell r="E1690">
            <v>138392</v>
          </cell>
          <cell r="F1690" t="str">
            <v>A01</v>
          </cell>
          <cell r="G1690" t="str">
            <v>Consolidation/Deconsolidation / Catch-Up / MBS / Fannie Mae</v>
          </cell>
          <cell r="H1690" t="str">
            <v>D414</v>
          </cell>
          <cell r="I1690">
            <v>-213709.76</v>
          </cell>
        </row>
        <row r="1691">
          <cell r="C1691" t="str">
            <v>2004</v>
          </cell>
          <cell r="D1691" t="str">
            <v>MES_Q1_04_138392_REVERSAL</v>
          </cell>
          <cell r="E1691">
            <v>138392</v>
          </cell>
          <cell r="F1691" t="str">
            <v>A07</v>
          </cell>
          <cell r="G1691" t="str">
            <v>Fannie Mae / AFS / Total Unam Balance / MBS</v>
          </cell>
          <cell r="H1691" t="str">
            <v>H32</v>
          </cell>
          <cell r="I1691">
            <v>-213709.76</v>
          </cell>
        </row>
        <row r="1692">
          <cell r="C1692" t="str">
            <v>2004</v>
          </cell>
          <cell r="D1692" t="str">
            <v>MES_Q1_04_138392_REVERSAL</v>
          </cell>
          <cell r="E1692">
            <v>138392</v>
          </cell>
          <cell r="F1692" t="str">
            <v>A09</v>
          </cell>
          <cell r="G1692" t="str">
            <v>Total Unam Balance / Single Class / MBS / AFS / AAA</v>
          </cell>
          <cell r="H1692" t="str">
            <v>H33</v>
          </cell>
          <cell r="I1692">
            <v>-213709.76</v>
          </cell>
        </row>
        <row r="1693">
          <cell r="C1693" t="str">
            <v>2004</v>
          </cell>
          <cell r="D1693" t="str">
            <v>MES_Q1_04_138392_REVERSAL</v>
          </cell>
          <cell r="E1693">
            <v>138392</v>
          </cell>
          <cell r="F1693" t="str">
            <v>A13 - AFS</v>
          </cell>
          <cell r="G1693" t="str">
            <v>Fannnie Mae / Amortized Cost / Greater Than 10 Years/ MBS</v>
          </cell>
          <cell r="H1693" t="str">
            <v>P32</v>
          </cell>
          <cell r="I1693">
            <v>-213709.76</v>
          </cell>
        </row>
        <row r="1694">
          <cell r="C1694" t="str">
            <v>2004</v>
          </cell>
          <cell r="D1694" t="str">
            <v>MES_Q1_04_138392_REVERSAL</v>
          </cell>
          <cell r="E1694">
            <v>138392</v>
          </cell>
          <cell r="F1694" t="str">
            <v>A18</v>
          </cell>
          <cell r="G1694" t="str">
            <v>Amortized Cost / Greater Than 10 Years / MBS</v>
          </cell>
          <cell r="H1694" t="str">
            <v>O31</v>
          </cell>
          <cell r="I1694">
            <v>-213709.76</v>
          </cell>
        </row>
        <row r="1695">
          <cell r="C1695" t="str">
            <v>2004</v>
          </cell>
          <cell r="D1695" t="str">
            <v>MES_Q1_04_138392_REVERSAL</v>
          </cell>
          <cell r="E1695">
            <v>138392</v>
          </cell>
          <cell r="F1695" t="str">
            <v>A20</v>
          </cell>
          <cell r="G1695" t="str">
            <v>AFS / Fair Value / Total Mortgage Related Securities</v>
          </cell>
          <cell r="H1695" t="str">
            <v>L42</v>
          </cell>
          <cell r="I1695">
            <v>-213709.76</v>
          </cell>
        </row>
        <row r="1696">
          <cell r="C1696" t="str">
            <v>2004</v>
          </cell>
          <cell r="D1696" t="str">
            <v>MES_Q1_04_138572_REVERSAL</v>
          </cell>
          <cell r="E1696">
            <v>138572</v>
          </cell>
          <cell r="F1696" t="str">
            <v>A01</v>
          </cell>
          <cell r="G1696" t="str">
            <v>Trade Support / Catch-Up / MBS / Fannie Mae</v>
          </cell>
          <cell r="H1696" t="str">
            <v>D318</v>
          </cell>
          <cell r="I1696">
            <v>-216215.18</v>
          </cell>
        </row>
        <row r="1697">
          <cell r="C1697" t="str">
            <v>2004</v>
          </cell>
          <cell r="D1697" t="str">
            <v>MES_Q1_04_138572_REVERSAL</v>
          </cell>
          <cell r="E1697">
            <v>138572</v>
          </cell>
          <cell r="F1697" t="str">
            <v>A07</v>
          </cell>
          <cell r="G1697" t="str">
            <v>Fannie Mae / HFT / Total Unam Balance / MBS</v>
          </cell>
          <cell r="H1697" t="str">
            <v>H74</v>
          </cell>
          <cell r="I1697">
            <v>-216215.18</v>
          </cell>
        </row>
        <row r="1698">
          <cell r="C1698" t="str">
            <v>2004</v>
          </cell>
          <cell r="D1698" t="str">
            <v>MES_Q1_04_138572_REVERSAL</v>
          </cell>
          <cell r="E1698">
            <v>138572</v>
          </cell>
          <cell r="F1698" t="str">
            <v>A09</v>
          </cell>
          <cell r="G1698" t="str">
            <v>Total Unam Balance / Single Class / MBS / HFT / AAA</v>
          </cell>
          <cell r="H1698" t="str">
            <v>H120</v>
          </cell>
          <cell r="I1698">
            <v>-216215.18</v>
          </cell>
        </row>
        <row r="1699">
          <cell r="C1699" t="str">
            <v>2004</v>
          </cell>
          <cell r="D1699" t="str">
            <v>MES_Q1_04_138572_REVERSAL</v>
          </cell>
          <cell r="E1699">
            <v>138572</v>
          </cell>
          <cell r="F1699" t="str">
            <v>A13 - HFT</v>
          </cell>
          <cell r="G1699" t="str">
            <v>Fannnie Mae / Amortized Cost / Greater Than 10 Years/ MBS</v>
          </cell>
          <cell r="H1699" t="str">
            <v>P32</v>
          </cell>
          <cell r="I1699">
            <v>-216215.18</v>
          </cell>
        </row>
        <row r="1700">
          <cell r="C1700" t="str">
            <v>2004</v>
          </cell>
          <cell r="D1700" t="str">
            <v>MES_Q1_04_138572_REVERSAL</v>
          </cell>
          <cell r="E1700">
            <v>138572</v>
          </cell>
          <cell r="F1700" t="str">
            <v>A18</v>
          </cell>
          <cell r="G1700" t="str">
            <v>Amortized Cost / Greater Than 10 Years / MBS</v>
          </cell>
          <cell r="H1700" t="str">
            <v>O31</v>
          </cell>
          <cell r="I1700">
            <v>-216215.18</v>
          </cell>
        </row>
        <row r="1701">
          <cell r="C1701" t="str">
            <v>2004</v>
          </cell>
          <cell r="D1701" t="str">
            <v>MES_Q1_04_138572_REVERSAL</v>
          </cell>
          <cell r="E1701">
            <v>138572</v>
          </cell>
          <cell r="F1701" t="str">
            <v>A20</v>
          </cell>
          <cell r="G1701" t="str">
            <v>HFT / Fair Value / Total Mortgage Related Securities</v>
          </cell>
          <cell r="H1701" t="str">
            <v>M42</v>
          </cell>
          <cell r="I1701">
            <v>-216215.18</v>
          </cell>
        </row>
        <row r="1702">
          <cell r="C1702" t="str">
            <v>2004</v>
          </cell>
          <cell r="D1702" t="str">
            <v>MES_Q1_04_138331_REVERSAL</v>
          </cell>
          <cell r="E1702">
            <v>138331</v>
          </cell>
          <cell r="F1702" t="str">
            <v>A01</v>
          </cell>
          <cell r="G1702" t="str">
            <v>Commitments CBA Non-OCI / Catch-Up / Fannie Mae / MBS</v>
          </cell>
          <cell r="H1702" t="str">
            <v>D224</v>
          </cell>
          <cell r="I1702">
            <v>-14102.12</v>
          </cell>
        </row>
        <row r="1703">
          <cell r="C1703" t="str">
            <v>2004</v>
          </cell>
          <cell r="D1703" t="str">
            <v>MES_Q1_04_138331_REVERSAL</v>
          </cell>
          <cell r="E1703">
            <v>138331</v>
          </cell>
          <cell r="F1703" t="str">
            <v>A07</v>
          </cell>
          <cell r="G1703" t="str">
            <v>Fannie Mae / AFS / Total Unam Balance / MBS</v>
          </cell>
          <cell r="H1703" t="str">
            <v>H32</v>
          </cell>
          <cell r="I1703">
            <v>-14102.12</v>
          </cell>
        </row>
        <row r="1704">
          <cell r="C1704" t="str">
            <v>2004</v>
          </cell>
          <cell r="D1704" t="str">
            <v>MES_Q1_04_138331_REVERSAL</v>
          </cell>
          <cell r="E1704">
            <v>138331</v>
          </cell>
          <cell r="F1704" t="str">
            <v>A09</v>
          </cell>
          <cell r="G1704" t="str">
            <v>Total Unam Balance / Single Class / MBS / AFS / AAA</v>
          </cell>
          <cell r="H1704" t="str">
            <v>H33</v>
          </cell>
          <cell r="I1704">
            <v>-14102.12</v>
          </cell>
        </row>
        <row r="1705">
          <cell r="C1705" t="str">
            <v>2004</v>
          </cell>
          <cell r="D1705" t="str">
            <v>MES_Q1_04_138331_REVERSAL</v>
          </cell>
          <cell r="E1705">
            <v>138331</v>
          </cell>
          <cell r="F1705" t="str">
            <v>A13 - AFS</v>
          </cell>
          <cell r="G1705" t="str">
            <v>Fannnie Mae / Amortized Cost / Greater Than 10 Years/ MBS</v>
          </cell>
          <cell r="H1705" t="str">
            <v>P32</v>
          </cell>
          <cell r="I1705">
            <v>-14102.12</v>
          </cell>
        </row>
        <row r="1706">
          <cell r="C1706" t="str">
            <v>2004</v>
          </cell>
          <cell r="D1706" t="str">
            <v>MES_Q1_04_138331_REVERSAL</v>
          </cell>
          <cell r="E1706">
            <v>138331</v>
          </cell>
          <cell r="F1706" t="str">
            <v>A18</v>
          </cell>
          <cell r="G1706" t="str">
            <v>Amortized Cost / Greater Than 10 Years / MBS</v>
          </cell>
          <cell r="H1706" t="str">
            <v>O31</v>
          </cell>
          <cell r="I1706">
            <v>-14102.12</v>
          </cell>
        </row>
        <row r="1707">
          <cell r="C1707" t="str">
            <v>2004</v>
          </cell>
          <cell r="D1707" t="str">
            <v>MES_Q1_04_138331_REVERSAL</v>
          </cell>
          <cell r="E1707">
            <v>138331</v>
          </cell>
          <cell r="F1707" t="str">
            <v>A20</v>
          </cell>
          <cell r="G1707" t="str">
            <v>AFS / Fair Value / Total Mortgage Related Securities</v>
          </cell>
          <cell r="H1707" t="str">
            <v>L42</v>
          </cell>
          <cell r="I1707">
            <v>-14102.12</v>
          </cell>
        </row>
        <row r="1708">
          <cell r="C1708" t="str">
            <v>2004</v>
          </cell>
          <cell r="D1708" t="str">
            <v>MES_Q1_04_138361_REVERSAL</v>
          </cell>
          <cell r="E1708">
            <v>138361</v>
          </cell>
          <cell r="F1708" t="str">
            <v>A01</v>
          </cell>
          <cell r="G1708" t="str">
            <v>Restatement CBA / Fannie Mae / Catch-Up / MBS</v>
          </cell>
          <cell r="H1708" t="str">
            <v>D365</v>
          </cell>
          <cell r="I1708">
            <v>-56.93</v>
          </cell>
        </row>
        <row r="1709">
          <cell r="C1709" t="str">
            <v>2004</v>
          </cell>
          <cell r="D1709" t="str">
            <v>MES_Q1_04_138361_REVERSAL</v>
          </cell>
          <cell r="E1709">
            <v>138361</v>
          </cell>
          <cell r="F1709" t="str">
            <v>A07</v>
          </cell>
          <cell r="G1709" t="str">
            <v>Fannie Mae / AFS / Total Unam Balance / MBS</v>
          </cell>
          <cell r="H1709" t="str">
            <v>H32</v>
          </cell>
          <cell r="I1709">
            <v>-56.93</v>
          </cell>
        </row>
        <row r="1710">
          <cell r="C1710" t="str">
            <v>2004</v>
          </cell>
          <cell r="D1710" t="str">
            <v>MES_Q1_04_138361_REVERSAL</v>
          </cell>
          <cell r="E1710">
            <v>138361</v>
          </cell>
          <cell r="F1710" t="str">
            <v>A09</v>
          </cell>
          <cell r="G1710" t="str">
            <v>Total Unam Balance / Single Class / MBS / AFS / AAA</v>
          </cell>
          <cell r="H1710" t="str">
            <v>H33</v>
          </cell>
          <cell r="I1710">
            <v>-56.93</v>
          </cell>
        </row>
        <row r="1711">
          <cell r="C1711" t="str">
            <v>2004</v>
          </cell>
          <cell r="D1711" t="str">
            <v>MES_Q1_04_138361_REVERSAL</v>
          </cell>
          <cell r="E1711">
            <v>138361</v>
          </cell>
          <cell r="F1711" t="str">
            <v>A13 - AFS</v>
          </cell>
          <cell r="G1711" t="str">
            <v>Fannnie Mae / Amortized Cost / Greater Than 10 Years/ MBS</v>
          </cell>
          <cell r="H1711" t="str">
            <v>P32</v>
          </cell>
          <cell r="I1711">
            <v>-56.93</v>
          </cell>
        </row>
        <row r="1712">
          <cell r="C1712" t="str">
            <v>2004</v>
          </cell>
          <cell r="D1712" t="str">
            <v>MES_Q1_04_138361_REVERSAL</v>
          </cell>
          <cell r="E1712">
            <v>138361</v>
          </cell>
          <cell r="F1712" t="str">
            <v>A18</v>
          </cell>
          <cell r="G1712" t="str">
            <v>Amortized Cost / Greater Than 10 Years / MBS</v>
          </cell>
          <cell r="H1712" t="str">
            <v>O31</v>
          </cell>
          <cell r="I1712">
            <v>-56.93</v>
          </cell>
        </row>
        <row r="1713">
          <cell r="C1713" t="str">
            <v>2004</v>
          </cell>
          <cell r="D1713" t="str">
            <v>MES_Q1_04_138361_REVERSAL</v>
          </cell>
          <cell r="E1713">
            <v>138361</v>
          </cell>
          <cell r="F1713" t="str">
            <v>A20</v>
          </cell>
          <cell r="G1713" t="str">
            <v>AFS / Fair Value / Total Mortgage Related Securities</v>
          </cell>
          <cell r="H1713" t="str">
            <v>L42</v>
          </cell>
          <cell r="I1713">
            <v>-56.93</v>
          </cell>
        </row>
        <row r="1714">
          <cell r="C1714" t="str">
            <v>2004</v>
          </cell>
          <cell r="D1714" t="str">
            <v>MES_Q1_04_138562_REVERSAL</v>
          </cell>
          <cell r="E1714">
            <v>138562</v>
          </cell>
          <cell r="F1714" t="str">
            <v>A01</v>
          </cell>
          <cell r="G1714" t="str">
            <v>Restatement CBA / Fannie Mae / Catch-Up / MBS</v>
          </cell>
          <cell r="H1714" t="str">
            <v>D365</v>
          </cell>
          <cell r="I1714">
            <v>-24888.18</v>
          </cell>
        </row>
        <row r="1715">
          <cell r="C1715" t="str">
            <v>2004</v>
          </cell>
          <cell r="D1715" t="str">
            <v>MES_Q1_04_138562_REVERSAL</v>
          </cell>
          <cell r="E1715">
            <v>138562</v>
          </cell>
          <cell r="F1715" t="str">
            <v>A07</v>
          </cell>
          <cell r="G1715" t="str">
            <v>Fannie Mae / HFT / Total Unam Balance / MBS</v>
          </cell>
          <cell r="H1715" t="str">
            <v>H74</v>
          </cell>
          <cell r="I1715">
            <v>-24888.18</v>
          </cell>
        </row>
        <row r="1716">
          <cell r="C1716" t="str">
            <v>2004</v>
          </cell>
          <cell r="D1716" t="str">
            <v>MES_Q1_04_138562_REVERSAL</v>
          </cell>
          <cell r="E1716">
            <v>138562</v>
          </cell>
          <cell r="F1716" t="str">
            <v>A09</v>
          </cell>
          <cell r="G1716" t="str">
            <v>Total Unam Balance / Single Class / MBS / HFT / AAA</v>
          </cell>
          <cell r="H1716" t="str">
            <v>H120</v>
          </cell>
          <cell r="I1716">
            <v>-24888.18</v>
          </cell>
        </row>
        <row r="1717">
          <cell r="C1717" t="str">
            <v>2004</v>
          </cell>
          <cell r="D1717" t="str">
            <v>MES_Q1_04_138562_REVERSAL</v>
          </cell>
          <cell r="E1717">
            <v>138562</v>
          </cell>
          <cell r="F1717" t="str">
            <v>A13 - HFT</v>
          </cell>
          <cell r="G1717" t="str">
            <v>Fannnie Mae / Amortized Cost / Greater Than 10 Years/ MBS</v>
          </cell>
          <cell r="H1717" t="str">
            <v>P32</v>
          </cell>
          <cell r="I1717">
            <v>-24888.18</v>
          </cell>
        </row>
        <row r="1718">
          <cell r="C1718" t="str">
            <v>2004</v>
          </cell>
          <cell r="D1718" t="str">
            <v>MES_Q1_04_138562_REVERSAL</v>
          </cell>
          <cell r="E1718">
            <v>138562</v>
          </cell>
          <cell r="F1718" t="str">
            <v>A18</v>
          </cell>
          <cell r="G1718" t="str">
            <v>Amortized Cost / Greater Than 10 Years / MBS</v>
          </cell>
          <cell r="H1718" t="str">
            <v>O31</v>
          </cell>
          <cell r="I1718">
            <v>-24888.18</v>
          </cell>
        </row>
        <row r="1719">
          <cell r="C1719" t="str">
            <v>2004</v>
          </cell>
          <cell r="D1719" t="str">
            <v>MES_Q1_04_138562_REVERSAL</v>
          </cell>
          <cell r="E1719">
            <v>138562</v>
          </cell>
          <cell r="F1719" t="str">
            <v>A20</v>
          </cell>
          <cell r="G1719" t="str">
            <v>HFT / Fair Value / Total Mortgage Related Securities</v>
          </cell>
          <cell r="H1719" t="str">
            <v>M42</v>
          </cell>
          <cell r="I1719">
            <v>-24888.18</v>
          </cell>
        </row>
        <row r="1720">
          <cell r="C1720" t="str">
            <v>2004</v>
          </cell>
          <cell r="D1720" t="str">
            <v>MES_Q1_04_138371_REVERSAL</v>
          </cell>
          <cell r="E1720">
            <v>138371</v>
          </cell>
          <cell r="F1720" t="str">
            <v>A01</v>
          </cell>
          <cell r="G1720" t="str">
            <v>Trade Support / Catch-Up / MBS / Fannie Mae</v>
          </cell>
          <cell r="H1720" t="str">
            <v>D318</v>
          </cell>
          <cell r="I1720">
            <v>-1291.3599999999999</v>
          </cell>
        </row>
        <row r="1721">
          <cell r="C1721" t="str">
            <v>2004</v>
          </cell>
          <cell r="D1721" t="str">
            <v>MES_Q1_04_138371_REVERSAL</v>
          </cell>
          <cell r="E1721">
            <v>138371</v>
          </cell>
          <cell r="F1721" t="str">
            <v>A07</v>
          </cell>
          <cell r="G1721" t="str">
            <v>Fannie Mae / AFS / Total Unam Balance / MBS</v>
          </cell>
          <cell r="H1721" t="str">
            <v>H32</v>
          </cell>
          <cell r="I1721">
            <v>-1291.3599999999999</v>
          </cell>
        </row>
        <row r="1722">
          <cell r="C1722" t="str">
            <v>2004</v>
          </cell>
          <cell r="D1722" t="str">
            <v>MES_Q1_04_138371_REVERSAL</v>
          </cell>
          <cell r="E1722">
            <v>138371</v>
          </cell>
          <cell r="F1722" t="str">
            <v>A09</v>
          </cell>
          <cell r="G1722" t="str">
            <v>Total Unam Balance / Single Class / MBS / AFS / AAA</v>
          </cell>
          <cell r="H1722" t="str">
            <v>H33</v>
          </cell>
          <cell r="I1722">
            <v>-1291.3599999999999</v>
          </cell>
        </row>
        <row r="1723">
          <cell r="C1723" t="str">
            <v>2004</v>
          </cell>
          <cell r="D1723" t="str">
            <v>MES_Q1_04_138371_REVERSAL</v>
          </cell>
          <cell r="E1723">
            <v>138371</v>
          </cell>
          <cell r="F1723" t="str">
            <v>A13 - AFS</v>
          </cell>
          <cell r="G1723" t="str">
            <v>Fannnie Mae / Amortized Cost / Greater Than 10 Years/ MBS</v>
          </cell>
          <cell r="H1723" t="str">
            <v>P32</v>
          </cell>
          <cell r="I1723">
            <v>-1291.3599999999999</v>
          </cell>
        </row>
        <row r="1724">
          <cell r="C1724" t="str">
            <v>2004</v>
          </cell>
          <cell r="D1724" t="str">
            <v>MES_Q1_04_138371_REVERSAL</v>
          </cell>
          <cell r="E1724">
            <v>138371</v>
          </cell>
          <cell r="F1724" t="str">
            <v>A18</v>
          </cell>
          <cell r="G1724" t="str">
            <v>Amortized Cost / Greater Than 10 Years / MBS</v>
          </cell>
          <cell r="H1724" t="str">
            <v>O31</v>
          </cell>
          <cell r="I1724">
            <v>-1291.3599999999999</v>
          </cell>
        </row>
        <row r="1725">
          <cell r="C1725" t="str">
            <v>2004</v>
          </cell>
          <cell r="D1725" t="str">
            <v>MES_Q1_04_138371_REVERSAL</v>
          </cell>
          <cell r="E1725">
            <v>138371</v>
          </cell>
          <cell r="F1725" t="str">
            <v>A20</v>
          </cell>
          <cell r="G1725" t="str">
            <v>AFS / Fair Value / Total Mortgage Related Securities</v>
          </cell>
          <cell r="H1725" t="str">
            <v>L42</v>
          </cell>
          <cell r="I1725">
            <v>-1291.3599999999999</v>
          </cell>
        </row>
        <row r="1726">
          <cell r="C1726" t="str">
            <v>2004</v>
          </cell>
          <cell r="D1726" t="str">
            <v>MES_Q1_04_138592_REVERSAL</v>
          </cell>
          <cell r="E1726">
            <v>138592</v>
          </cell>
          <cell r="F1726" t="str">
            <v>A01</v>
          </cell>
          <cell r="G1726" t="str">
            <v>Consolidation/Deconsolidation / Catch-Up / MBS / Fannie Mae</v>
          </cell>
          <cell r="H1726" t="str">
            <v>D414</v>
          </cell>
          <cell r="I1726">
            <v>15448.99</v>
          </cell>
        </row>
        <row r="1727">
          <cell r="C1727" t="str">
            <v>2004</v>
          </cell>
          <cell r="D1727" t="str">
            <v>MES_Q1_04_138592_REVERSAL</v>
          </cell>
          <cell r="E1727">
            <v>138592</v>
          </cell>
          <cell r="F1727" t="str">
            <v>A07</v>
          </cell>
          <cell r="G1727" t="str">
            <v>Fannie Mae / HFT / Total Unam Balance / MBS</v>
          </cell>
          <cell r="H1727" t="str">
            <v>H74</v>
          </cell>
          <cell r="I1727">
            <v>15448.99</v>
          </cell>
        </row>
        <row r="1728">
          <cell r="C1728" t="str">
            <v>2004</v>
          </cell>
          <cell r="D1728" t="str">
            <v>MES_Q1_04_138592_REVERSAL</v>
          </cell>
          <cell r="E1728">
            <v>138592</v>
          </cell>
          <cell r="F1728" t="str">
            <v>A09</v>
          </cell>
          <cell r="G1728" t="str">
            <v>Total Unam Balance / Single Class / MBS / HFT / AAA</v>
          </cell>
          <cell r="H1728" t="str">
            <v>H120</v>
          </cell>
          <cell r="I1728">
            <v>15448.99</v>
          </cell>
        </row>
        <row r="1729">
          <cell r="C1729" t="str">
            <v>2004</v>
          </cell>
          <cell r="D1729" t="str">
            <v>MES_Q1_04_138592_REVERSAL</v>
          </cell>
          <cell r="E1729">
            <v>138592</v>
          </cell>
          <cell r="F1729" t="str">
            <v>A13 - HFT</v>
          </cell>
          <cell r="G1729" t="str">
            <v>Fannnie Mae / Amortized Cost / Greater Than 10 Years/ MBS</v>
          </cell>
          <cell r="H1729" t="str">
            <v>P32</v>
          </cell>
          <cell r="I1729">
            <v>15448.99</v>
          </cell>
        </row>
        <row r="1730">
          <cell r="C1730" t="str">
            <v>2004</v>
          </cell>
          <cell r="D1730" t="str">
            <v>MES_Q1_04_138592_REVERSAL</v>
          </cell>
          <cell r="E1730">
            <v>138592</v>
          </cell>
          <cell r="F1730" t="str">
            <v>A18</v>
          </cell>
          <cell r="G1730" t="str">
            <v>Amortized Cost / Greater Than 10 Years / MBS</v>
          </cell>
          <cell r="H1730" t="str">
            <v>O31</v>
          </cell>
          <cell r="I1730">
            <v>15448.99</v>
          </cell>
        </row>
        <row r="1731">
          <cell r="C1731" t="str">
            <v>2004</v>
          </cell>
          <cell r="D1731" t="str">
            <v>MES_Q1_04_138592_REVERSAL</v>
          </cell>
          <cell r="E1731">
            <v>138592</v>
          </cell>
          <cell r="F1731" t="str">
            <v>A20</v>
          </cell>
          <cell r="G1731" t="str">
            <v>HFT / Fair Value / Total Mortgage Related Securities</v>
          </cell>
          <cell r="H1731" t="str">
            <v>M42</v>
          </cell>
          <cell r="I1731">
            <v>15448.99</v>
          </cell>
        </row>
        <row r="1732">
          <cell r="C1732" t="str">
            <v>2004</v>
          </cell>
          <cell r="D1732" t="str">
            <v>MES_Q2_04_121302_REVERSAL</v>
          </cell>
          <cell r="E1732">
            <v>121302</v>
          </cell>
          <cell r="F1732" t="str">
            <v>A01</v>
          </cell>
          <cell r="G1732" t="str">
            <v>Fannie Mae / MBS / Orig-Prem-Disc / Catch-Up</v>
          </cell>
          <cell r="H1732" t="str">
            <v>D82</v>
          </cell>
          <cell r="I1732">
            <v>1921865.73</v>
          </cell>
        </row>
        <row r="1733">
          <cell r="C1733" t="str">
            <v>2004</v>
          </cell>
          <cell r="D1733" t="str">
            <v>MES_Q2_04_121302_REVERSAL</v>
          </cell>
          <cell r="E1733">
            <v>121302</v>
          </cell>
          <cell r="F1733" t="str">
            <v>A07</v>
          </cell>
          <cell r="G1733" t="str">
            <v>Fannie Mae / AFS / Total Unam Balance / MBS</v>
          </cell>
          <cell r="H1733" t="str">
            <v>H32</v>
          </cell>
          <cell r="I1733">
            <v>1921865.73</v>
          </cell>
        </row>
        <row r="1734">
          <cell r="C1734" t="str">
            <v>2004</v>
          </cell>
          <cell r="D1734" t="str">
            <v>MES_Q2_04_121302_REVERSAL</v>
          </cell>
          <cell r="E1734">
            <v>121302</v>
          </cell>
          <cell r="F1734" t="str">
            <v>A09</v>
          </cell>
          <cell r="G1734" t="str">
            <v>Total Unam Balance / Single Class / MBS / AFS / AAA</v>
          </cell>
          <cell r="H1734" t="str">
            <v>H33</v>
          </cell>
          <cell r="I1734">
            <v>1921865.73</v>
          </cell>
        </row>
        <row r="1735">
          <cell r="C1735" t="str">
            <v>2004</v>
          </cell>
          <cell r="D1735" t="str">
            <v>MES_Q2_04_121302_REVERSAL</v>
          </cell>
          <cell r="E1735">
            <v>121302</v>
          </cell>
          <cell r="F1735" t="str">
            <v>A13 - AFS</v>
          </cell>
          <cell r="G1735" t="str">
            <v>Fannnie Mae / Amortized Cost / Greater Than 10 Years/ MBS</v>
          </cell>
          <cell r="H1735" t="str">
            <v>P32</v>
          </cell>
          <cell r="I1735">
            <v>1921865.73</v>
          </cell>
        </row>
        <row r="1736">
          <cell r="C1736" t="str">
            <v>2004</v>
          </cell>
          <cell r="D1736" t="str">
            <v>MES_Q2_04_121302_REVERSAL</v>
          </cell>
          <cell r="E1736">
            <v>121302</v>
          </cell>
          <cell r="F1736" t="str">
            <v>A18</v>
          </cell>
          <cell r="G1736" t="str">
            <v>Amortized Cost / Greater Than 10 Years / MBS</v>
          </cell>
          <cell r="H1736" t="str">
            <v>O31</v>
          </cell>
          <cell r="I1736">
            <v>1921865.73</v>
          </cell>
        </row>
        <row r="1737">
          <cell r="C1737" t="str">
            <v>2004</v>
          </cell>
          <cell r="D1737" t="str">
            <v>MES_Q2_04_121302_REVERSAL</v>
          </cell>
          <cell r="E1737">
            <v>121302</v>
          </cell>
          <cell r="F1737" t="str">
            <v>A20</v>
          </cell>
          <cell r="G1737" t="str">
            <v>AFS / Fair Value / Total Mortgage Related Securities</v>
          </cell>
          <cell r="H1737" t="str">
            <v>L42</v>
          </cell>
          <cell r="I1737">
            <v>1921865.73</v>
          </cell>
        </row>
        <row r="1738">
          <cell r="C1738" t="str">
            <v>2004</v>
          </cell>
          <cell r="D1738" t="str">
            <v>MES_Q2_04_121502_REVERSAL</v>
          </cell>
          <cell r="E1738">
            <v>121502</v>
          </cell>
          <cell r="F1738" t="str">
            <v>A01</v>
          </cell>
          <cell r="G1738" t="str">
            <v>Fannie Mae / MBS / Orig-Prem-Disc / Catch-Up</v>
          </cell>
          <cell r="H1738" t="str">
            <v>D82</v>
          </cell>
          <cell r="I1738">
            <v>662781.76</v>
          </cell>
        </row>
        <row r="1739">
          <cell r="C1739" t="str">
            <v>2004</v>
          </cell>
          <cell r="D1739" t="str">
            <v>MES_Q2_04_121502_REVERSAL</v>
          </cell>
          <cell r="E1739">
            <v>121502</v>
          </cell>
          <cell r="F1739" t="str">
            <v>A07</v>
          </cell>
          <cell r="G1739" t="str">
            <v>Fannie Mae / HFT / Total Unam Balance / MBS</v>
          </cell>
          <cell r="H1739" t="str">
            <v>H74</v>
          </cell>
          <cell r="I1739">
            <v>662781.76</v>
          </cell>
        </row>
        <row r="1740">
          <cell r="C1740" t="str">
            <v>2004</v>
          </cell>
          <cell r="D1740" t="str">
            <v>MES_Q2_04_121502_REVERSAL</v>
          </cell>
          <cell r="E1740">
            <v>121502</v>
          </cell>
          <cell r="F1740" t="str">
            <v>A09</v>
          </cell>
          <cell r="G1740" t="str">
            <v>Total Unam Balance / Single Class / MBS / HFT / AAA</v>
          </cell>
          <cell r="H1740" t="str">
            <v>H120</v>
          </cell>
          <cell r="I1740">
            <v>662781.76</v>
          </cell>
        </row>
        <row r="1741">
          <cell r="C1741" t="str">
            <v>2004</v>
          </cell>
          <cell r="D1741" t="str">
            <v>MES_Q2_04_121502_REVERSAL</v>
          </cell>
          <cell r="E1741">
            <v>121502</v>
          </cell>
          <cell r="F1741" t="str">
            <v>A13 - HFT</v>
          </cell>
          <cell r="G1741" t="str">
            <v>Fannnie Mae / Amortized Cost / Greater Than 10 Years/ MBS</v>
          </cell>
          <cell r="H1741" t="str">
            <v>P32</v>
          </cell>
          <cell r="I1741">
            <v>662781.76</v>
          </cell>
        </row>
        <row r="1742">
          <cell r="C1742" t="str">
            <v>2004</v>
          </cell>
          <cell r="D1742" t="str">
            <v>MES_Q2_04_121502_REVERSAL</v>
          </cell>
          <cell r="E1742">
            <v>121502</v>
          </cell>
          <cell r="F1742" t="str">
            <v>A18</v>
          </cell>
          <cell r="G1742" t="str">
            <v>Amortized Cost / Greater Than 10 Years / MBS</v>
          </cell>
          <cell r="H1742" t="str">
            <v>O31</v>
          </cell>
          <cell r="I1742">
            <v>662781.76</v>
          </cell>
        </row>
        <row r="1743">
          <cell r="C1743" t="str">
            <v>2004</v>
          </cell>
          <cell r="D1743" t="str">
            <v>MES_Q2_04_121502_REVERSAL</v>
          </cell>
          <cell r="E1743">
            <v>121502</v>
          </cell>
          <cell r="F1743" t="str">
            <v>A20</v>
          </cell>
          <cell r="G1743" t="str">
            <v>HFT / Fair Value / Total Mortgage Related Securities</v>
          </cell>
          <cell r="H1743" t="str">
            <v>M42</v>
          </cell>
          <cell r="I1743">
            <v>662781.76</v>
          </cell>
        </row>
        <row r="1744">
          <cell r="C1744" t="str">
            <v>2004</v>
          </cell>
          <cell r="D1744" t="str">
            <v>MES_Q2_04_131302_REVERSAL</v>
          </cell>
          <cell r="E1744">
            <v>131302</v>
          </cell>
          <cell r="F1744" t="str">
            <v>A01</v>
          </cell>
          <cell r="G1744" t="str">
            <v>Deferred Fees / Catch-Up / Fannie Mae / MBS</v>
          </cell>
          <cell r="H1744" t="str">
            <v>D130</v>
          </cell>
          <cell r="I1744">
            <v>-955.76</v>
          </cell>
        </row>
        <row r="1745">
          <cell r="C1745" t="str">
            <v>2004</v>
          </cell>
          <cell r="D1745" t="str">
            <v>MES_Q2_04_131302_REVERSAL</v>
          </cell>
          <cell r="E1745">
            <v>131302</v>
          </cell>
          <cell r="F1745" t="str">
            <v>A07</v>
          </cell>
          <cell r="G1745" t="str">
            <v>Fannie Mae / AFS / Total Unam Balance / MBS</v>
          </cell>
          <cell r="H1745" t="str">
            <v>H32</v>
          </cell>
          <cell r="I1745">
            <v>-955.76</v>
          </cell>
        </row>
        <row r="1746">
          <cell r="C1746" t="str">
            <v>2004</v>
          </cell>
          <cell r="D1746" t="str">
            <v>MES_Q2_04_131302_REVERSAL</v>
          </cell>
          <cell r="E1746">
            <v>131302</v>
          </cell>
          <cell r="F1746" t="str">
            <v>A09</v>
          </cell>
          <cell r="G1746" t="str">
            <v>Total Unam Balance / Single Class / MBS / AFS / AAA</v>
          </cell>
          <cell r="H1746" t="str">
            <v>H33</v>
          </cell>
          <cell r="I1746">
            <v>-955.76</v>
          </cell>
        </row>
        <row r="1747">
          <cell r="C1747" t="str">
            <v>2004</v>
          </cell>
          <cell r="D1747" t="str">
            <v>MES_Q2_04_131302_REVERSAL</v>
          </cell>
          <cell r="E1747">
            <v>131302</v>
          </cell>
          <cell r="F1747" t="str">
            <v>A13 - AFS</v>
          </cell>
          <cell r="G1747" t="str">
            <v>Fannnie Mae / Amortized Cost / Greater Than 10 Years/ MBS</v>
          </cell>
          <cell r="H1747" t="str">
            <v>P32</v>
          </cell>
          <cell r="I1747">
            <v>-955.76</v>
          </cell>
        </row>
        <row r="1748">
          <cell r="C1748" t="str">
            <v>2004</v>
          </cell>
          <cell r="D1748" t="str">
            <v>MES_Q2_04_131302_REVERSAL</v>
          </cell>
          <cell r="E1748">
            <v>131302</v>
          </cell>
          <cell r="F1748" t="str">
            <v>A18</v>
          </cell>
          <cell r="G1748" t="str">
            <v>Amortized Cost / Greater Than 10 Years / MBS</v>
          </cell>
          <cell r="H1748" t="str">
            <v>O31</v>
          </cell>
          <cell r="I1748">
            <v>-955.76</v>
          </cell>
        </row>
        <row r="1749">
          <cell r="C1749" t="str">
            <v>2004</v>
          </cell>
          <cell r="D1749" t="str">
            <v>MES_Q2_04_131302_REVERSAL</v>
          </cell>
          <cell r="E1749">
            <v>131302</v>
          </cell>
          <cell r="F1749" t="str">
            <v>A20</v>
          </cell>
          <cell r="G1749" t="str">
            <v>AFS / Fair Value / Total Mortgage Related Securities</v>
          </cell>
          <cell r="H1749" t="str">
            <v>L42</v>
          </cell>
          <cell r="I1749">
            <v>-955.76</v>
          </cell>
        </row>
        <row r="1750">
          <cell r="C1750" t="str">
            <v>2004</v>
          </cell>
          <cell r="D1750" t="str">
            <v>MES_Q2_04_138332_REVERSAL</v>
          </cell>
          <cell r="E1750">
            <v>138332</v>
          </cell>
          <cell r="F1750" t="str">
            <v>A01</v>
          </cell>
          <cell r="G1750" t="str">
            <v>Commitments CBA Non-OCI / Catch-Up / Fannie Mae / MBS</v>
          </cell>
          <cell r="H1750" t="str">
            <v>D224</v>
          </cell>
          <cell r="I1750">
            <v>-530925.5400000005</v>
          </cell>
        </row>
        <row r="1751">
          <cell r="C1751" t="str">
            <v>2004</v>
          </cell>
          <cell r="D1751" t="str">
            <v>MES_Q2_04_138332_REVERSAL</v>
          </cell>
          <cell r="E1751">
            <v>138332</v>
          </cell>
          <cell r="F1751" t="str">
            <v>A07</v>
          </cell>
          <cell r="G1751" t="str">
            <v>Fannie Mae / AFS / Total Unam Balance / MBS</v>
          </cell>
          <cell r="H1751" t="str">
            <v>H32</v>
          </cell>
          <cell r="I1751">
            <v>-530925.5400000005</v>
          </cell>
        </row>
        <row r="1752">
          <cell r="C1752" t="str">
            <v>2004</v>
          </cell>
          <cell r="D1752" t="str">
            <v>MES_Q2_04_138332_REVERSAL</v>
          </cell>
          <cell r="E1752">
            <v>138332</v>
          </cell>
          <cell r="F1752" t="str">
            <v>A09</v>
          </cell>
          <cell r="G1752" t="str">
            <v>Total Unam Balance / Single Class / MBS / AFS / AAA</v>
          </cell>
          <cell r="H1752" t="str">
            <v>H33</v>
          </cell>
          <cell r="I1752">
            <v>-530925.5400000005</v>
          </cell>
        </row>
        <row r="1753">
          <cell r="C1753" t="str">
            <v>2004</v>
          </cell>
          <cell r="D1753" t="str">
            <v>MES_Q2_04_138332_REVERSAL</v>
          </cell>
          <cell r="E1753">
            <v>138332</v>
          </cell>
          <cell r="F1753" t="str">
            <v>A13 - AFS</v>
          </cell>
          <cell r="G1753" t="str">
            <v>Fannnie Mae / Amortized Cost / Greater Than 10 Years/ MBS</v>
          </cell>
          <cell r="H1753" t="str">
            <v>P32</v>
          </cell>
          <cell r="I1753">
            <v>-530925.5400000005</v>
          </cell>
        </row>
        <row r="1754">
          <cell r="C1754" t="str">
            <v>2004</v>
          </cell>
          <cell r="D1754" t="str">
            <v>MES_Q2_04_138332_REVERSAL</v>
          </cell>
          <cell r="E1754">
            <v>138332</v>
          </cell>
          <cell r="F1754" t="str">
            <v>A18</v>
          </cell>
          <cell r="G1754" t="str">
            <v>Amortized Cost / Greater Than 10 Years / MBS</v>
          </cell>
          <cell r="H1754" t="str">
            <v>O31</v>
          </cell>
          <cell r="I1754">
            <v>-530925.5400000005</v>
          </cell>
        </row>
        <row r="1755">
          <cell r="C1755" t="str">
            <v>2004</v>
          </cell>
          <cell r="D1755" t="str">
            <v>MES_Q2_04_138332_REVERSAL</v>
          </cell>
          <cell r="E1755">
            <v>138332</v>
          </cell>
          <cell r="F1755" t="str">
            <v>A20</v>
          </cell>
          <cell r="G1755" t="str">
            <v>AFS / Fair Value / Total Mortgage Related Securities</v>
          </cell>
          <cell r="H1755" t="str">
            <v>L42</v>
          </cell>
          <cell r="I1755">
            <v>-530925.5400000005</v>
          </cell>
        </row>
        <row r="1756">
          <cell r="C1756" t="str">
            <v>2004</v>
          </cell>
          <cell r="D1756" t="str">
            <v>MES_Q2_04_138362_REVERSAL</v>
          </cell>
          <cell r="E1756">
            <v>138362</v>
          </cell>
          <cell r="F1756" t="str">
            <v>A01</v>
          </cell>
          <cell r="G1756" t="str">
            <v>Restatement CBA / Fannie Mae / Catch-Up / MBS</v>
          </cell>
          <cell r="H1756" t="str">
            <v>D365</v>
          </cell>
          <cell r="I1756">
            <v>-370297</v>
          </cell>
        </row>
        <row r="1757">
          <cell r="C1757" t="str">
            <v>2004</v>
          </cell>
          <cell r="D1757" t="str">
            <v>MES_Q2_04_138362_REVERSAL</v>
          </cell>
          <cell r="E1757">
            <v>138362</v>
          </cell>
          <cell r="F1757" t="str">
            <v>A07</v>
          </cell>
          <cell r="G1757" t="str">
            <v>Fannie Mae / AFS / Total Unam Balance / MBS</v>
          </cell>
          <cell r="H1757" t="str">
            <v>H32</v>
          </cell>
          <cell r="I1757">
            <v>-370297</v>
          </cell>
        </row>
        <row r="1758">
          <cell r="C1758" t="str">
            <v>2004</v>
          </cell>
          <cell r="D1758" t="str">
            <v>MES_Q2_04_138362_REVERSAL</v>
          </cell>
          <cell r="E1758">
            <v>138362</v>
          </cell>
          <cell r="F1758" t="str">
            <v>A09</v>
          </cell>
          <cell r="G1758" t="str">
            <v>Total Unam Balance / Single Class / MBS / AFS / AAA</v>
          </cell>
          <cell r="H1758" t="str">
            <v>H33</v>
          </cell>
          <cell r="I1758">
            <v>-370297</v>
          </cell>
        </row>
        <row r="1759">
          <cell r="C1759" t="str">
            <v>2004</v>
          </cell>
          <cell r="D1759" t="str">
            <v>MES_Q2_04_138362_REVERSAL</v>
          </cell>
          <cell r="E1759">
            <v>138362</v>
          </cell>
          <cell r="F1759" t="str">
            <v>A13 - AFS</v>
          </cell>
          <cell r="G1759" t="str">
            <v>Fannnie Mae / Amortized Cost / Greater Than 10 Years/ MBS</v>
          </cell>
          <cell r="H1759" t="str">
            <v>P32</v>
          </cell>
          <cell r="I1759">
            <v>-370297</v>
          </cell>
        </row>
        <row r="1760">
          <cell r="C1760" t="str">
            <v>2004</v>
          </cell>
          <cell r="D1760" t="str">
            <v>MES_Q2_04_138362_REVERSAL</v>
          </cell>
          <cell r="E1760">
            <v>138362</v>
          </cell>
          <cell r="F1760" t="str">
            <v>A18</v>
          </cell>
          <cell r="G1760" t="str">
            <v>Amortized Cost / Greater Than 10 Years / MBS</v>
          </cell>
          <cell r="H1760" t="str">
            <v>O31</v>
          </cell>
          <cell r="I1760">
            <v>-370297</v>
          </cell>
        </row>
        <row r="1761">
          <cell r="C1761" t="str">
            <v>2004</v>
          </cell>
          <cell r="D1761" t="str">
            <v>MES_Q2_04_138362_REVERSAL</v>
          </cell>
          <cell r="E1761">
            <v>138362</v>
          </cell>
          <cell r="F1761" t="str">
            <v>A20</v>
          </cell>
          <cell r="G1761" t="str">
            <v>AFS / Fair Value / Total Mortgage Related Securities</v>
          </cell>
          <cell r="H1761" t="str">
            <v>L42</v>
          </cell>
          <cell r="I1761">
            <v>-370297</v>
          </cell>
        </row>
        <row r="1762">
          <cell r="C1762" t="str">
            <v>2004</v>
          </cell>
          <cell r="D1762" t="str">
            <v>MES_Q2_04_138532_REVERSAL</v>
          </cell>
          <cell r="E1762">
            <v>138532</v>
          </cell>
          <cell r="F1762" t="str">
            <v>A01</v>
          </cell>
          <cell r="G1762" t="str">
            <v>Commitments CBA Non-OCI / Catch-Up / Fannie Mae / MBS</v>
          </cell>
          <cell r="H1762" t="str">
            <v>D224</v>
          </cell>
          <cell r="I1762">
            <v>40117.730000000003</v>
          </cell>
        </row>
        <row r="1763">
          <cell r="C1763" t="str">
            <v>2004</v>
          </cell>
          <cell r="D1763" t="str">
            <v>MES_Q2_04_138532_REVERSAL</v>
          </cell>
          <cell r="E1763">
            <v>138532</v>
          </cell>
          <cell r="F1763" t="str">
            <v>A07</v>
          </cell>
          <cell r="G1763" t="str">
            <v>Fannie Mae / HFT / Total Unam Balance / MBS</v>
          </cell>
          <cell r="H1763" t="str">
            <v>H74</v>
          </cell>
          <cell r="I1763">
            <v>40117.730000000003</v>
          </cell>
        </row>
        <row r="1764">
          <cell r="C1764" t="str">
            <v>2004</v>
          </cell>
          <cell r="D1764" t="str">
            <v>MES_Q2_04_138532_REVERSAL</v>
          </cell>
          <cell r="E1764">
            <v>138532</v>
          </cell>
          <cell r="F1764" t="str">
            <v>A09</v>
          </cell>
          <cell r="G1764" t="str">
            <v>Total Unam Balance / Single Class / MBS / HFT / AAA</v>
          </cell>
          <cell r="H1764" t="str">
            <v>H120</v>
          </cell>
          <cell r="I1764">
            <v>40117.730000000003</v>
          </cell>
        </row>
        <row r="1765">
          <cell r="C1765" t="str">
            <v>2004</v>
          </cell>
          <cell r="D1765" t="str">
            <v>MES_Q2_04_138532_REVERSAL</v>
          </cell>
          <cell r="E1765">
            <v>138532</v>
          </cell>
          <cell r="F1765" t="str">
            <v>A13 - HFT</v>
          </cell>
          <cell r="G1765" t="str">
            <v>Fannnie Mae / Amortized Cost / Greater Than 10 Years/ MBS</v>
          </cell>
          <cell r="H1765" t="str">
            <v>P32</v>
          </cell>
          <cell r="I1765">
            <v>40117.730000000003</v>
          </cell>
        </row>
        <row r="1766">
          <cell r="C1766" t="str">
            <v>2004</v>
          </cell>
          <cell r="D1766" t="str">
            <v>MES_Q2_04_138532_REVERSAL</v>
          </cell>
          <cell r="E1766">
            <v>138532</v>
          </cell>
          <cell r="F1766" t="str">
            <v>A18</v>
          </cell>
          <cell r="G1766" t="str">
            <v>Amortized Cost / Greater Than 10 Years / MBS</v>
          </cell>
          <cell r="H1766" t="str">
            <v>O31</v>
          </cell>
          <cell r="I1766">
            <v>40117.730000000003</v>
          </cell>
        </row>
        <row r="1767">
          <cell r="C1767" t="str">
            <v>2004</v>
          </cell>
          <cell r="D1767" t="str">
            <v>MES_Q2_04_138532_REVERSAL</v>
          </cell>
          <cell r="E1767">
            <v>138532</v>
          </cell>
          <cell r="F1767" t="str">
            <v>A20</v>
          </cell>
          <cell r="G1767" t="str">
            <v>HFT / Fair Value / Total Mortgage Related Securities</v>
          </cell>
          <cell r="H1767" t="str">
            <v>M42</v>
          </cell>
          <cell r="I1767">
            <v>40117.730000000003</v>
          </cell>
        </row>
        <row r="1768">
          <cell r="C1768" t="str">
            <v>2004</v>
          </cell>
          <cell r="D1768" t="str">
            <v>MES_Q2_04_138372_REVERSAL</v>
          </cell>
          <cell r="E1768">
            <v>138372</v>
          </cell>
          <cell r="F1768" t="str">
            <v>A01</v>
          </cell>
          <cell r="G1768" t="str">
            <v>Trade Support / Catch-Up / MBS / Fannie Mae</v>
          </cell>
          <cell r="H1768" t="str">
            <v>D318</v>
          </cell>
          <cell r="I1768">
            <v>-484342.34</v>
          </cell>
        </row>
        <row r="1769">
          <cell r="C1769" t="str">
            <v>2004</v>
          </cell>
          <cell r="D1769" t="str">
            <v>MES_Q2_04_138372_REVERSAL</v>
          </cell>
          <cell r="E1769">
            <v>138372</v>
          </cell>
          <cell r="F1769" t="str">
            <v>A07</v>
          </cell>
          <cell r="G1769" t="str">
            <v>Fannie Mae / AFS / Total Unam Balance / MBS</v>
          </cell>
          <cell r="H1769" t="str">
            <v>H32</v>
          </cell>
          <cell r="I1769">
            <v>-484342.34</v>
          </cell>
        </row>
        <row r="1770">
          <cell r="C1770" t="str">
            <v>2004</v>
          </cell>
          <cell r="D1770" t="str">
            <v>MES_Q2_04_138372_REVERSAL</v>
          </cell>
          <cell r="E1770">
            <v>138372</v>
          </cell>
          <cell r="F1770" t="str">
            <v>A09</v>
          </cell>
          <cell r="G1770" t="str">
            <v>Total Unam Balance / Single Class / MBS / AFS / AAA</v>
          </cell>
          <cell r="H1770" t="str">
            <v>H33</v>
          </cell>
          <cell r="I1770">
            <v>-484342.34</v>
          </cell>
        </row>
        <row r="1771">
          <cell r="C1771" t="str">
            <v>2004</v>
          </cell>
          <cell r="D1771" t="str">
            <v>MES_Q2_04_138372_REVERSAL</v>
          </cell>
          <cell r="E1771">
            <v>138372</v>
          </cell>
          <cell r="F1771" t="str">
            <v>A13 - AFS</v>
          </cell>
          <cell r="G1771" t="str">
            <v>Fannnie Mae / Amortized Cost / Greater Than 10 Years/ MBS</v>
          </cell>
          <cell r="H1771" t="str">
            <v>P32</v>
          </cell>
          <cell r="I1771">
            <v>-484342.34</v>
          </cell>
        </row>
        <row r="1772">
          <cell r="C1772" t="str">
            <v>2004</v>
          </cell>
          <cell r="D1772" t="str">
            <v>MES_Q2_04_138372_REVERSAL</v>
          </cell>
          <cell r="E1772">
            <v>138372</v>
          </cell>
          <cell r="F1772" t="str">
            <v>A18</v>
          </cell>
          <cell r="G1772" t="str">
            <v>Amortized Cost / Greater Than 10 Years / MBS</v>
          </cell>
          <cell r="H1772" t="str">
            <v>O31</v>
          </cell>
          <cell r="I1772">
            <v>-484342.34</v>
          </cell>
        </row>
        <row r="1773">
          <cell r="C1773" t="str">
            <v>2004</v>
          </cell>
          <cell r="D1773" t="str">
            <v>MES_Q2_04_138372_REVERSAL</v>
          </cell>
          <cell r="E1773">
            <v>138372</v>
          </cell>
          <cell r="F1773" t="str">
            <v>A20</v>
          </cell>
          <cell r="G1773" t="str">
            <v>AFS / Fair Value / Total Mortgage Related Securities</v>
          </cell>
          <cell r="H1773" t="str">
            <v>L42</v>
          </cell>
          <cell r="I1773">
            <v>-484342.34</v>
          </cell>
        </row>
        <row r="1774">
          <cell r="C1774" t="str">
            <v>2004</v>
          </cell>
          <cell r="D1774" t="str">
            <v>MES_Q2_04_138392_REVERSAL</v>
          </cell>
          <cell r="E1774">
            <v>138392</v>
          </cell>
          <cell r="F1774" t="str">
            <v>A01</v>
          </cell>
          <cell r="G1774" t="str">
            <v>Consolidation/Deconsolidation / Catch-Up / MBS / Fannie Mae</v>
          </cell>
          <cell r="H1774" t="str">
            <v>D414</v>
          </cell>
          <cell r="I1774">
            <v>-65469.07</v>
          </cell>
        </row>
        <row r="1775">
          <cell r="C1775" t="str">
            <v>2004</v>
          </cell>
          <cell r="D1775" t="str">
            <v>MES_Q2_04_138392_REVERSAL</v>
          </cell>
          <cell r="E1775">
            <v>138392</v>
          </cell>
          <cell r="F1775" t="str">
            <v>A07</v>
          </cell>
          <cell r="G1775" t="str">
            <v>Fannie Mae / AFS / Total Unam Balance / MBS</v>
          </cell>
          <cell r="H1775" t="str">
            <v>H32</v>
          </cell>
          <cell r="I1775">
            <v>-65469.07</v>
          </cell>
        </row>
        <row r="1776">
          <cell r="C1776" t="str">
            <v>2004</v>
          </cell>
          <cell r="D1776" t="str">
            <v>MES_Q2_04_138392_REVERSAL</v>
          </cell>
          <cell r="E1776">
            <v>138392</v>
          </cell>
          <cell r="F1776" t="str">
            <v>A09</v>
          </cell>
          <cell r="G1776" t="str">
            <v>Total Unam Balance / Single Class / MBS / AFS / AAA</v>
          </cell>
          <cell r="H1776" t="str">
            <v>H33</v>
          </cell>
          <cell r="I1776">
            <v>-65469.07</v>
          </cell>
        </row>
        <row r="1777">
          <cell r="C1777" t="str">
            <v>2004</v>
          </cell>
          <cell r="D1777" t="str">
            <v>MES_Q2_04_138392_REVERSAL</v>
          </cell>
          <cell r="E1777">
            <v>138392</v>
          </cell>
          <cell r="F1777" t="str">
            <v>A13 - AFS</v>
          </cell>
          <cell r="G1777" t="str">
            <v>Fannnie Mae / Amortized Cost / Greater Than 10 Years/ MBS</v>
          </cell>
          <cell r="H1777" t="str">
            <v>P32</v>
          </cell>
          <cell r="I1777">
            <v>-65469.07</v>
          </cell>
        </row>
        <row r="1778">
          <cell r="C1778" t="str">
            <v>2004</v>
          </cell>
          <cell r="D1778" t="str">
            <v>MES_Q2_04_138392_REVERSAL</v>
          </cell>
          <cell r="E1778">
            <v>138392</v>
          </cell>
          <cell r="F1778" t="str">
            <v>A18</v>
          </cell>
          <cell r="G1778" t="str">
            <v>Amortized Cost / Greater Than 10 Years / MBS</v>
          </cell>
          <cell r="H1778" t="str">
            <v>O31</v>
          </cell>
          <cell r="I1778">
            <v>-65469.07</v>
          </cell>
        </row>
        <row r="1779">
          <cell r="C1779" t="str">
            <v>2004</v>
          </cell>
          <cell r="D1779" t="str">
            <v>MES_Q2_04_138392_REVERSAL</v>
          </cell>
          <cell r="E1779">
            <v>138392</v>
          </cell>
          <cell r="F1779" t="str">
            <v>A20</v>
          </cell>
          <cell r="G1779" t="str">
            <v>AFS / Fair Value / Total Mortgage Related Securities</v>
          </cell>
          <cell r="H1779" t="str">
            <v>L42</v>
          </cell>
          <cell r="I1779">
            <v>-65469.07</v>
          </cell>
        </row>
        <row r="1780">
          <cell r="C1780" t="str">
            <v>2004</v>
          </cell>
          <cell r="D1780" t="str">
            <v>MES_Q2_04_138572_REVERSAL</v>
          </cell>
          <cell r="E1780">
            <v>138572</v>
          </cell>
          <cell r="F1780" t="str">
            <v>A01</v>
          </cell>
          <cell r="G1780" t="str">
            <v>Trade Support / Catch-Up / MBS / Fannie Mae</v>
          </cell>
          <cell r="H1780" t="str">
            <v>D318</v>
          </cell>
          <cell r="I1780">
            <v>-269017.08</v>
          </cell>
        </row>
        <row r="1781">
          <cell r="C1781" t="str">
            <v>2004</v>
          </cell>
          <cell r="D1781" t="str">
            <v>MES_Q2_04_138572_REVERSAL</v>
          </cell>
          <cell r="E1781">
            <v>138572</v>
          </cell>
          <cell r="F1781" t="str">
            <v>A07</v>
          </cell>
          <cell r="G1781" t="str">
            <v>Fannie Mae / HFT / Total Unam Balance / MBS</v>
          </cell>
          <cell r="H1781" t="str">
            <v>H74</v>
          </cell>
          <cell r="I1781">
            <v>-269017.08</v>
          </cell>
        </row>
        <row r="1782">
          <cell r="C1782" t="str">
            <v>2004</v>
          </cell>
          <cell r="D1782" t="str">
            <v>MES_Q2_04_138572_REVERSAL</v>
          </cell>
          <cell r="E1782">
            <v>138572</v>
          </cell>
          <cell r="F1782" t="str">
            <v>A09</v>
          </cell>
          <cell r="G1782" t="str">
            <v>Total Unam Balance / Single Class / MBS / HFT / AAA</v>
          </cell>
          <cell r="H1782" t="str">
            <v>H120</v>
          </cell>
          <cell r="I1782">
            <v>-269017.08</v>
          </cell>
        </row>
        <row r="1783">
          <cell r="C1783" t="str">
            <v>2004</v>
          </cell>
          <cell r="D1783" t="str">
            <v>MES_Q2_04_138572_REVERSAL</v>
          </cell>
          <cell r="E1783">
            <v>138572</v>
          </cell>
          <cell r="F1783" t="str">
            <v>A13 - HFT</v>
          </cell>
          <cell r="G1783" t="str">
            <v>Fannnie Mae / Amortized Cost / Greater Than 10 Years/ MBS</v>
          </cell>
          <cell r="H1783" t="str">
            <v>P32</v>
          </cell>
          <cell r="I1783">
            <v>-269017.08</v>
          </cell>
        </row>
        <row r="1784">
          <cell r="C1784" t="str">
            <v>2004</v>
          </cell>
          <cell r="D1784" t="str">
            <v>MES_Q2_04_138572_REVERSAL</v>
          </cell>
          <cell r="E1784">
            <v>138572</v>
          </cell>
          <cell r="F1784" t="str">
            <v>A18</v>
          </cell>
          <cell r="G1784" t="str">
            <v>Amortized Cost / Greater Than 10 Years / MBS</v>
          </cell>
          <cell r="H1784" t="str">
            <v>O31</v>
          </cell>
          <cell r="I1784">
            <v>-269017.08</v>
          </cell>
        </row>
        <row r="1785">
          <cell r="C1785" t="str">
            <v>2004</v>
          </cell>
          <cell r="D1785" t="str">
            <v>MES_Q2_04_138572_REVERSAL</v>
          </cell>
          <cell r="E1785">
            <v>138572</v>
          </cell>
          <cell r="F1785" t="str">
            <v>A20</v>
          </cell>
          <cell r="G1785" t="str">
            <v>HFT / Fair Value / Total Mortgage Related Securities</v>
          </cell>
          <cell r="H1785" t="str">
            <v>M42</v>
          </cell>
          <cell r="I1785">
            <v>-269017.08</v>
          </cell>
        </row>
        <row r="1786">
          <cell r="C1786" t="str">
            <v>2004</v>
          </cell>
          <cell r="D1786" t="str">
            <v>MES_Q2_04_138331_REVERSAL</v>
          </cell>
          <cell r="E1786">
            <v>138331</v>
          </cell>
          <cell r="F1786" t="str">
            <v>A01</v>
          </cell>
          <cell r="G1786" t="str">
            <v>Commitments CBA Non-OCI / Catch-Up / Fannie Mae / MBS</v>
          </cell>
          <cell r="H1786" t="str">
            <v>D224</v>
          </cell>
          <cell r="I1786">
            <v>-3512.25</v>
          </cell>
        </row>
        <row r="1787">
          <cell r="C1787" t="str">
            <v>2004</v>
          </cell>
          <cell r="D1787" t="str">
            <v>MES_Q2_04_138331_REVERSAL</v>
          </cell>
          <cell r="E1787">
            <v>138331</v>
          </cell>
          <cell r="F1787" t="str">
            <v>A07</v>
          </cell>
          <cell r="G1787" t="str">
            <v>Fannie Mae / AFS / Total Unam Balance / MBS</v>
          </cell>
          <cell r="H1787" t="str">
            <v>H32</v>
          </cell>
          <cell r="I1787">
            <v>-3512.25</v>
          </cell>
        </row>
        <row r="1788">
          <cell r="C1788" t="str">
            <v>2004</v>
          </cell>
          <cell r="D1788" t="str">
            <v>MES_Q2_04_138331_REVERSAL</v>
          </cell>
          <cell r="E1788">
            <v>138331</v>
          </cell>
          <cell r="F1788" t="str">
            <v>A09</v>
          </cell>
          <cell r="G1788" t="str">
            <v>Total Unam Balance / Single Class / MBS / AFS / AAA</v>
          </cell>
          <cell r="H1788" t="str">
            <v>H33</v>
          </cell>
          <cell r="I1788">
            <v>-3512.25</v>
          </cell>
        </row>
        <row r="1789">
          <cell r="C1789" t="str">
            <v>2004</v>
          </cell>
          <cell r="D1789" t="str">
            <v>MES_Q2_04_138331_REVERSAL</v>
          </cell>
          <cell r="E1789">
            <v>138331</v>
          </cell>
          <cell r="F1789" t="str">
            <v>A13 - AFS</v>
          </cell>
          <cell r="G1789" t="str">
            <v>Fannnie Mae / Amortized Cost / Greater Than 10 Years/ MBS</v>
          </cell>
          <cell r="H1789" t="str">
            <v>P32</v>
          </cell>
          <cell r="I1789">
            <v>-3512.25</v>
          </cell>
        </row>
        <row r="1790">
          <cell r="C1790" t="str">
            <v>2004</v>
          </cell>
          <cell r="D1790" t="str">
            <v>MES_Q2_04_138331_REVERSAL</v>
          </cell>
          <cell r="E1790">
            <v>138331</v>
          </cell>
          <cell r="F1790" t="str">
            <v>A18</v>
          </cell>
          <cell r="G1790" t="str">
            <v>Amortized Cost / Greater Than 10 Years / MBS</v>
          </cell>
          <cell r="H1790" t="str">
            <v>O31</v>
          </cell>
          <cell r="I1790">
            <v>-3512.25</v>
          </cell>
        </row>
        <row r="1791">
          <cell r="C1791" t="str">
            <v>2004</v>
          </cell>
          <cell r="D1791" t="str">
            <v>MES_Q2_04_138331_REVERSAL</v>
          </cell>
          <cell r="E1791">
            <v>138331</v>
          </cell>
          <cell r="F1791" t="str">
            <v>A20</v>
          </cell>
          <cell r="G1791" t="str">
            <v>AFS / Fair Value / Total Mortgage Related Securities</v>
          </cell>
          <cell r="H1791" t="str">
            <v>L42</v>
          </cell>
          <cell r="I1791">
            <v>-3512.25</v>
          </cell>
        </row>
        <row r="1792">
          <cell r="C1792" t="str">
            <v>2004</v>
          </cell>
          <cell r="D1792" t="str">
            <v>MES_Q2_04_138361_REVERSAL</v>
          </cell>
          <cell r="E1792">
            <v>138361</v>
          </cell>
          <cell r="F1792" t="str">
            <v>A01</v>
          </cell>
          <cell r="G1792" t="str">
            <v>Restatement CBA / Fannie Mae / Catch-Up / MBS</v>
          </cell>
          <cell r="H1792" t="str">
            <v>D365</v>
          </cell>
          <cell r="I1792">
            <v>-6510.24</v>
          </cell>
        </row>
        <row r="1793">
          <cell r="C1793" t="str">
            <v>2004</v>
          </cell>
          <cell r="D1793" t="str">
            <v>MES_Q2_04_138361_REVERSAL</v>
          </cell>
          <cell r="E1793">
            <v>138361</v>
          </cell>
          <cell r="F1793" t="str">
            <v>A07</v>
          </cell>
          <cell r="G1793" t="str">
            <v>Fannie Mae / AFS / Total Unam Balance / MBS</v>
          </cell>
          <cell r="H1793" t="str">
            <v>H32</v>
          </cell>
          <cell r="I1793">
            <v>-6510.24</v>
          </cell>
        </row>
        <row r="1794">
          <cell r="C1794" t="str">
            <v>2004</v>
          </cell>
          <cell r="D1794" t="str">
            <v>MES_Q2_04_138361_REVERSAL</v>
          </cell>
          <cell r="E1794">
            <v>138361</v>
          </cell>
          <cell r="F1794" t="str">
            <v>A09</v>
          </cell>
          <cell r="G1794" t="str">
            <v>Total Unam Balance / Single Class / MBS / AFS / AAA</v>
          </cell>
          <cell r="H1794" t="str">
            <v>H33</v>
          </cell>
          <cell r="I1794">
            <v>-6510.24</v>
          </cell>
        </row>
        <row r="1795">
          <cell r="C1795" t="str">
            <v>2004</v>
          </cell>
          <cell r="D1795" t="str">
            <v>MES_Q2_04_138361_REVERSAL</v>
          </cell>
          <cell r="E1795">
            <v>138361</v>
          </cell>
          <cell r="F1795" t="str">
            <v>A13 - AFS</v>
          </cell>
          <cell r="G1795" t="str">
            <v>Fannnie Mae / Amortized Cost / Greater Than 10 Years/ MBS</v>
          </cell>
          <cell r="H1795" t="str">
            <v>P32</v>
          </cell>
          <cell r="I1795">
            <v>-6510.24</v>
          </cell>
        </row>
        <row r="1796">
          <cell r="C1796" t="str">
            <v>2004</v>
          </cell>
          <cell r="D1796" t="str">
            <v>MES_Q2_04_138361_REVERSAL</v>
          </cell>
          <cell r="E1796">
            <v>138361</v>
          </cell>
          <cell r="F1796" t="str">
            <v>A18</v>
          </cell>
          <cell r="G1796" t="str">
            <v>Amortized Cost / Greater Than 10 Years / MBS</v>
          </cell>
          <cell r="H1796" t="str">
            <v>O31</v>
          </cell>
          <cell r="I1796">
            <v>-6510.24</v>
          </cell>
        </row>
        <row r="1797">
          <cell r="C1797" t="str">
            <v>2004</v>
          </cell>
          <cell r="D1797" t="str">
            <v>MES_Q2_04_138361_REVERSAL</v>
          </cell>
          <cell r="E1797">
            <v>138361</v>
          </cell>
          <cell r="F1797" t="str">
            <v>A20</v>
          </cell>
          <cell r="G1797" t="str">
            <v>AFS / Fair Value / Total Mortgage Related Securities</v>
          </cell>
          <cell r="H1797" t="str">
            <v>L42</v>
          </cell>
          <cell r="I1797">
            <v>-6510.24</v>
          </cell>
        </row>
        <row r="1798">
          <cell r="C1798" t="str">
            <v>2004</v>
          </cell>
          <cell r="D1798" t="str">
            <v>MES_Q2_04_138562_REVERSAL</v>
          </cell>
          <cell r="E1798">
            <v>138562</v>
          </cell>
          <cell r="F1798" t="str">
            <v>A01</v>
          </cell>
          <cell r="G1798" t="str">
            <v>Restatement CBA / Fannie Mae / Catch-Up / MBS</v>
          </cell>
          <cell r="H1798" t="str">
            <v>D365</v>
          </cell>
          <cell r="I1798">
            <v>-25694.26</v>
          </cell>
        </row>
        <row r="1799">
          <cell r="C1799" t="str">
            <v>2004</v>
          </cell>
          <cell r="D1799" t="str">
            <v>MES_Q2_04_138562_REVERSAL</v>
          </cell>
          <cell r="E1799">
            <v>138562</v>
          </cell>
          <cell r="F1799" t="str">
            <v>A07</v>
          </cell>
          <cell r="G1799" t="str">
            <v>Fannie Mae / HFT / Total Unam Balance / MBS</v>
          </cell>
          <cell r="H1799" t="str">
            <v>H74</v>
          </cell>
          <cell r="I1799">
            <v>-25694.26</v>
          </cell>
        </row>
        <row r="1800">
          <cell r="C1800" t="str">
            <v>2004</v>
          </cell>
          <cell r="D1800" t="str">
            <v>MES_Q2_04_138562_REVERSAL</v>
          </cell>
          <cell r="E1800">
            <v>138562</v>
          </cell>
          <cell r="F1800" t="str">
            <v>A09</v>
          </cell>
          <cell r="G1800" t="str">
            <v>Total Unam Balance / Single Class / MBS / HFT / AAA</v>
          </cell>
          <cell r="H1800" t="str">
            <v>H120</v>
          </cell>
          <cell r="I1800">
            <v>-25694.26</v>
          </cell>
        </row>
        <row r="1801">
          <cell r="C1801" t="str">
            <v>2004</v>
          </cell>
          <cell r="D1801" t="str">
            <v>MES_Q2_04_138562_REVERSAL</v>
          </cell>
          <cell r="E1801">
            <v>138562</v>
          </cell>
          <cell r="F1801" t="str">
            <v>A13 - HFT</v>
          </cell>
          <cell r="G1801" t="str">
            <v>Fannnie Mae / Amortized Cost / Greater Than 10 Years/ MBS</v>
          </cell>
          <cell r="H1801" t="str">
            <v>P32</v>
          </cell>
          <cell r="I1801">
            <v>-25694.26</v>
          </cell>
        </row>
        <row r="1802">
          <cell r="C1802" t="str">
            <v>2004</v>
          </cell>
          <cell r="D1802" t="str">
            <v>MES_Q2_04_138562_REVERSAL</v>
          </cell>
          <cell r="E1802">
            <v>138562</v>
          </cell>
          <cell r="F1802" t="str">
            <v>A18</v>
          </cell>
          <cell r="G1802" t="str">
            <v>Amortized Cost / Greater Than 10 Years / MBS</v>
          </cell>
          <cell r="H1802" t="str">
            <v>O31</v>
          </cell>
          <cell r="I1802">
            <v>-25694.26</v>
          </cell>
        </row>
        <row r="1803">
          <cell r="C1803" t="str">
            <v>2004</v>
          </cell>
          <cell r="D1803" t="str">
            <v>MES_Q2_04_138562_REVERSAL</v>
          </cell>
          <cell r="E1803">
            <v>138562</v>
          </cell>
          <cell r="F1803" t="str">
            <v>A20</v>
          </cell>
          <cell r="G1803" t="str">
            <v>HFT / Fair Value / Total Mortgage Related Securities</v>
          </cell>
          <cell r="H1803" t="str">
            <v>M42</v>
          </cell>
          <cell r="I1803">
            <v>-25694.26</v>
          </cell>
        </row>
        <row r="1804">
          <cell r="C1804" t="str">
            <v>2004</v>
          </cell>
          <cell r="D1804" t="str">
            <v>MES_Q2_04_138592_REVERSAL</v>
          </cell>
          <cell r="E1804">
            <v>138592</v>
          </cell>
          <cell r="F1804" t="str">
            <v>A01</v>
          </cell>
          <cell r="G1804" t="str">
            <v>Consolidation/Deconsolidation / Catch-Up / MBS / Fannie Mae</v>
          </cell>
          <cell r="H1804" t="str">
            <v>D414</v>
          </cell>
          <cell r="I1804">
            <v>65837.710000000006</v>
          </cell>
        </row>
        <row r="1805">
          <cell r="C1805" t="str">
            <v>2004</v>
          </cell>
          <cell r="D1805" t="str">
            <v>MES_Q2_04_138592_REVERSAL</v>
          </cell>
          <cell r="E1805">
            <v>138592</v>
          </cell>
          <cell r="F1805" t="str">
            <v>A07</v>
          </cell>
          <cell r="G1805" t="str">
            <v>Fannie Mae / HFT / Total Unam Balance / MBS</v>
          </cell>
          <cell r="H1805" t="str">
            <v>H74</v>
          </cell>
          <cell r="I1805">
            <v>65837.710000000006</v>
          </cell>
        </row>
        <row r="1806">
          <cell r="C1806" t="str">
            <v>2004</v>
          </cell>
          <cell r="D1806" t="str">
            <v>MES_Q2_04_138592_REVERSAL</v>
          </cell>
          <cell r="E1806">
            <v>138592</v>
          </cell>
          <cell r="F1806" t="str">
            <v>A09</v>
          </cell>
          <cell r="G1806" t="str">
            <v>Total Unam Balance / Single Class / MBS / HFT / AAA</v>
          </cell>
          <cell r="H1806" t="str">
            <v>H120</v>
          </cell>
          <cell r="I1806">
            <v>65837.710000000006</v>
          </cell>
        </row>
        <row r="1807">
          <cell r="C1807" t="str">
            <v>2004</v>
          </cell>
          <cell r="D1807" t="str">
            <v>MES_Q2_04_138592_REVERSAL</v>
          </cell>
          <cell r="E1807">
            <v>138592</v>
          </cell>
          <cell r="F1807" t="str">
            <v>A13 - HFT</v>
          </cell>
          <cell r="G1807" t="str">
            <v>Fannnie Mae / Amortized Cost / Greater Than 10 Years/ MBS</v>
          </cell>
          <cell r="H1807" t="str">
            <v>P32</v>
          </cell>
          <cell r="I1807">
            <v>65837.710000000006</v>
          </cell>
        </row>
        <row r="1808">
          <cell r="C1808" t="str">
            <v>2004</v>
          </cell>
          <cell r="D1808" t="str">
            <v>MES_Q2_04_138592_REVERSAL</v>
          </cell>
          <cell r="E1808">
            <v>138592</v>
          </cell>
          <cell r="F1808" t="str">
            <v>A18</v>
          </cell>
          <cell r="G1808" t="str">
            <v>Amortized Cost / Greater Than 10 Years / MBS</v>
          </cell>
          <cell r="H1808" t="str">
            <v>O31</v>
          </cell>
          <cell r="I1808">
            <v>65837.710000000006</v>
          </cell>
        </row>
        <row r="1809">
          <cell r="C1809" t="str">
            <v>2004</v>
          </cell>
          <cell r="D1809" t="str">
            <v>MES_Q2_04_138592_REVERSAL</v>
          </cell>
          <cell r="E1809">
            <v>138592</v>
          </cell>
          <cell r="F1809" t="str">
            <v>A20</v>
          </cell>
          <cell r="G1809" t="str">
            <v>HFT / Fair Value / Total Mortgage Related Securities</v>
          </cell>
          <cell r="H1809" t="str">
            <v>M42</v>
          </cell>
          <cell r="I1809">
            <v>65837.710000000006</v>
          </cell>
        </row>
        <row r="1810">
          <cell r="C1810" t="str">
            <v>2004</v>
          </cell>
          <cell r="D1810" t="str">
            <v>MES_Q2_04_138391_REVERSAL</v>
          </cell>
          <cell r="E1810">
            <v>138391</v>
          </cell>
          <cell r="F1810" t="str">
            <v>A01</v>
          </cell>
          <cell r="G1810" t="str">
            <v>Consolidation/Deconsolidation / Catch-Up / MBS / Fannie Mae</v>
          </cell>
          <cell r="H1810" t="str">
            <v>D414</v>
          </cell>
          <cell r="I1810">
            <v>-12148.48</v>
          </cell>
        </row>
        <row r="1811">
          <cell r="C1811" t="str">
            <v>2004</v>
          </cell>
          <cell r="D1811" t="str">
            <v>MES_Q2_04_138391_REVERSAL</v>
          </cell>
          <cell r="E1811">
            <v>138391</v>
          </cell>
          <cell r="F1811" t="str">
            <v>A07</v>
          </cell>
          <cell r="G1811" t="str">
            <v>Fannie Mae / AFS / Total Unam Balance / MBS</v>
          </cell>
          <cell r="H1811" t="str">
            <v>H32</v>
          </cell>
          <cell r="I1811">
            <v>-12148.48</v>
          </cell>
        </row>
        <row r="1812">
          <cell r="C1812" t="str">
            <v>2004</v>
          </cell>
          <cell r="D1812" t="str">
            <v>MES_Q2_04_138391_REVERSAL</v>
          </cell>
          <cell r="E1812">
            <v>138391</v>
          </cell>
          <cell r="F1812" t="str">
            <v>A09</v>
          </cell>
          <cell r="G1812" t="str">
            <v>Total Unam Balance / Single Class / MBS / AFS / AAA</v>
          </cell>
          <cell r="H1812" t="str">
            <v>H33</v>
          </cell>
          <cell r="I1812">
            <v>-12148.48</v>
          </cell>
        </row>
        <row r="1813">
          <cell r="C1813" t="str">
            <v>2004</v>
          </cell>
          <cell r="D1813" t="str">
            <v>MES_Q2_04_138391_REVERSAL</v>
          </cell>
          <cell r="E1813">
            <v>138391</v>
          </cell>
          <cell r="F1813" t="str">
            <v>A13 - AFS</v>
          </cell>
          <cell r="G1813" t="str">
            <v>Fannnie Mae / Amortized Cost / Greater Than 10 Years/ MBS</v>
          </cell>
          <cell r="H1813" t="str">
            <v>P32</v>
          </cell>
          <cell r="I1813">
            <v>-12148.48</v>
          </cell>
        </row>
        <row r="1814">
          <cell r="C1814" t="str">
            <v>2004</v>
          </cell>
          <cell r="D1814" t="str">
            <v>MES_Q2_04_138391_REVERSAL</v>
          </cell>
          <cell r="E1814">
            <v>138391</v>
          </cell>
          <cell r="F1814" t="str">
            <v>A18</v>
          </cell>
          <cell r="G1814" t="str">
            <v>Amortized Cost / Greater Than 10 Years / MBS</v>
          </cell>
          <cell r="H1814" t="str">
            <v>O31</v>
          </cell>
          <cell r="I1814">
            <v>-12148.48</v>
          </cell>
        </row>
        <row r="1815">
          <cell r="C1815" t="str">
            <v>2004</v>
          </cell>
          <cell r="D1815" t="str">
            <v>MES_Q2_04_138391_REVERSAL</v>
          </cell>
          <cell r="E1815">
            <v>138391</v>
          </cell>
          <cell r="F1815" t="str">
            <v>A20</v>
          </cell>
          <cell r="G1815" t="str">
            <v>AFS / Fair Value / Total Mortgage Related Securities</v>
          </cell>
          <cell r="H1815" t="str">
            <v>L42</v>
          </cell>
          <cell r="I1815">
            <v>-12148.48</v>
          </cell>
        </row>
        <row r="1816">
          <cell r="C1816" t="str">
            <v>2004</v>
          </cell>
          <cell r="D1816" t="str">
            <v>MES_Q3_04_121302_REVERSAL</v>
          </cell>
          <cell r="E1816">
            <v>121302</v>
          </cell>
          <cell r="F1816" t="str">
            <v>A01</v>
          </cell>
          <cell r="G1816" t="str">
            <v>Fannie Mae / MBS / Orig-Prem-Disc / Catch-Up</v>
          </cell>
          <cell r="H1816" t="str">
            <v>D82</v>
          </cell>
          <cell r="I1816">
            <v>5987543.849999995</v>
          </cell>
        </row>
        <row r="1817">
          <cell r="C1817" t="str">
            <v>2004</v>
          </cell>
          <cell r="D1817" t="str">
            <v>MES_Q3_04_121302_REVERSAL</v>
          </cell>
          <cell r="E1817">
            <v>121302</v>
          </cell>
          <cell r="F1817" t="str">
            <v>A07</v>
          </cell>
          <cell r="G1817" t="str">
            <v>Fannie Mae / AFS / Total Unam Balance / MBS</v>
          </cell>
          <cell r="H1817" t="str">
            <v>H32</v>
          </cell>
          <cell r="I1817">
            <v>5987543.849999995</v>
          </cell>
        </row>
        <row r="1818">
          <cell r="C1818" t="str">
            <v>2004</v>
          </cell>
          <cell r="D1818" t="str">
            <v>MES_Q3_04_121302_REVERSAL</v>
          </cell>
          <cell r="E1818">
            <v>121302</v>
          </cell>
          <cell r="F1818" t="str">
            <v>A09</v>
          </cell>
          <cell r="G1818" t="str">
            <v>Total Unam Balance / Single Class / MBS / AFS / AAA</v>
          </cell>
          <cell r="H1818" t="str">
            <v>H33</v>
          </cell>
          <cell r="I1818">
            <v>5987543.849999995</v>
          </cell>
        </row>
        <row r="1819">
          <cell r="C1819" t="str">
            <v>2004</v>
          </cell>
          <cell r="D1819" t="str">
            <v>MES_Q3_04_121302_REVERSAL</v>
          </cell>
          <cell r="E1819">
            <v>121302</v>
          </cell>
          <cell r="F1819" t="str">
            <v>A13 - AFS</v>
          </cell>
          <cell r="G1819" t="str">
            <v>Fannnie Mae / Amortized Cost / Greater Than 10 Years/ MBS</v>
          </cell>
          <cell r="H1819" t="str">
            <v>P32</v>
          </cell>
          <cell r="I1819">
            <v>5987543.849999995</v>
          </cell>
        </row>
        <row r="1820">
          <cell r="C1820" t="str">
            <v>2004</v>
          </cell>
          <cell r="D1820" t="str">
            <v>MES_Q3_04_121302_REVERSAL</v>
          </cell>
          <cell r="E1820">
            <v>121302</v>
          </cell>
          <cell r="F1820" t="str">
            <v>A18</v>
          </cell>
          <cell r="G1820" t="str">
            <v>Amortized Cost / Greater Than 10 Years / MBS</v>
          </cell>
          <cell r="H1820" t="str">
            <v>O31</v>
          </cell>
          <cell r="I1820">
            <v>5987543.849999995</v>
          </cell>
        </row>
        <row r="1821">
          <cell r="C1821" t="str">
            <v>2004</v>
          </cell>
          <cell r="D1821" t="str">
            <v>MES_Q3_04_121302_REVERSAL</v>
          </cell>
          <cell r="E1821">
            <v>121302</v>
          </cell>
          <cell r="F1821" t="str">
            <v>A20</v>
          </cell>
          <cell r="G1821" t="str">
            <v>AFS / Fair Value / Total Mortgage Related Securities</v>
          </cell>
          <cell r="H1821" t="str">
            <v>L42</v>
          </cell>
          <cell r="I1821">
            <v>5987543.849999995</v>
          </cell>
        </row>
        <row r="1822">
          <cell r="C1822" t="str">
            <v>2004</v>
          </cell>
          <cell r="D1822" t="str">
            <v>MES_Q3_04_121502_REVERSAL</v>
          </cell>
          <cell r="E1822">
            <v>121502</v>
          </cell>
          <cell r="F1822" t="str">
            <v>A01</v>
          </cell>
          <cell r="G1822" t="str">
            <v>Fannie Mae / MBS / Orig-Prem-Disc / Catch-Up</v>
          </cell>
          <cell r="H1822" t="str">
            <v>D82</v>
          </cell>
          <cell r="I1822">
            <v>2545215.12</v>
          </cell>
        </row>
        <row r="1823">
          <cell r="C1823" t="str">
            <v>2004</v>
          </cell>
          <cell r="D1823" t="str">
            <v>MES_Q3_04_121502_REVERSAL</v>
          </cell>
          <cell r="E1823">
            <v>121502</v>
          </cell>
          <cell r="F1823" t="str">
            <v>A07</v>
          </cell>
          <cell r="G1823" t="str">
            <v>Fannie Mae / HFT / Total Unam Balance / MBS</v>
          </cell>
          <cell r="H1823" t="str">
            <v>H74</v>
          </cell>
          <cell r="I1823">
            <v>2545215.12</v>
          </cell>
        </row>
        <row r="1824">
          <cell r="C1824" t="str">
            <v>2004</v>
          </cell>
          <cell r="D1824" t="str">
            <v>MES_Q3_04_121502_REVERSAL</v>
          </cell>
          <cell r="E1824">
            <v>121502</v>
          </cell>
          <cell r="F1824" t="str">
            <v>A09</v>
          </cell>
          <cell r="G1824" t="str">
            <v>Total Unam Balance / Single Class / MBS / HFT / AAA</v>
          </cell>
          <cell r="H1824" t="str">
            <v>H120</v>
          </cell>
          <cell r="I1824">
            <v>2545215.12</v>
          </cell>
        </row>
        <row r="1825">
          <cell r="C1825" t="str">
            <v>2004</v>
          </cell>
          <cell r="D1825" t="str">
            <v>MES_Q3_04_121502_REVERSAL</v>
          </cell>
          <cell r="E1825">
            <v>121502</v>
          </cell>
          <cell r="F1825" t="str">
            <v>A13 - HFT</v>
          </cell>
          <cell r="G1825" t="str">
            <v>Fannnie Mae / Amortized Cost / Greater Than 10 Years/ MBS</v>
          </cell>
          <cell r="H1825" t="str">
            <v>P32</v>
          </cell>
          <cell r="I1825">
            <v>2545215.12</v>
          </cell>
        </row>
        <row r="1826">
          <cell r="C1826" t="str">
            <v>2004</v>
          </cell>
          <cell r="D1826" t="str">
            <v>MES_Q3_04_121502_REVERSAL</v>
          </cell>
          <cell r="E1826">
            <v>121502</v>
          </cell>
          <cell r="F1826" t="str">
            <v>A18</v>
          </cell>
          <cell r="G1826" t="str">
            <v>Amortized Cost / Greater Than 10 Years / MBS</v>
          </cell>
          <cell r="H1826" t="str">
            <v>O31</v>
          </cell>
          <cell r="I1826">
            <v>2545215.12</v>
          </cell>
        </row>
        <row r="1827">
          <cell r="C1827" t="str">
            <v>2004</v>
          </cell>
          <cell r="D1827" t="str">
            <v>MES_Q3_04_121502_REVERSAL</v>
          </cell>
          <cell r="E1827">
            <v>121502</v>
          </cell>
          <cell r="F1827" t="str">
            <v>A20</v>
          </cell>
          <cell r="G1827" t="str">
            <v>HFT / Fair Value / Total Mortgage Related Securities</v>
          </cell>
          <cell r="H1827" t="str">
            <v>M42</v>
          </cell>
          <cell r="I1827">
            <v>2545215.12</v>
          </cell>
        </row>
        <row r="1828">
          <cell r="C1828" t="str">
            <v>2004</v>
          </cell>
          <cell r="D1828" t="str">
            <v>MES_Q3_04_131302_REVERSAL</v>
          </cell>
          <cell r="E1828">
            <v>131302</v>
          </cell>
          <cell r="F1828" t="str">
            <v>A01</v>
          </cell>
          <cell r="G1828" t="str">
            <v>Deferred Fees / Catch-Up / Fannie Mae / MBS</v>
          </cell>
          <cell r="H1828" t="str">
            <v>D130</v>
          </cell>
          <cell r="I1828">
            <v>-2063.9499999999998</v>
          </cell>
        </row>
        <row r="1829">
          <cell r="C1829" t="str">
            <v>2004</v>
          </cell>
          <cell r="D1829" t="str">
            <v>MES_Q3_04_131302_REVERSAL</v>
          </cell>
          <cell r="E1829">
            <v>131302</v>
          </cell>
          <cell r="F1829" t="str">
            <v>A07</v>
          </cell>
          <cell r="G1829" t="str">
            <v>Fannie Mae / AFS / Total Unam Balance / MBS</v>
          </cell>
          <cell r="H1829" t="str">
            <v>H32</v>
          </cell>
          <cell r="I1829">
            <v>-2063.9499999999998</v>
          </cell>
        </row>
        <row r="1830">
          <cell r="C1830" t="str">
            <v>2004</v>
          </cell>
          <cell r="D1830" t="str">
            <v>MES_Q3_04_131302_REVERSAL</v>
          </cell>
          <cell r="E1830">
            <v>131302</v>
          </cell>
          <cell r="F1830" t="str">
            <v>A09</v>
          </cell>
          <cell r="G1830" t="str">
            <v>Total Unam Balance / Single Class / MBS / AFS / AAA</v>
          </cell>
          <cell r="H1830" t="str">
            <v>H33</v>
          </cell>
          <cell r="I1830">
            <v>-2063.9499999999998</v>
          </cell>
        </row>
        <row r="1831">
          <cell r="C1831" t="str">
            <v>2004</v>
          </cell>
          <cell r="D1831" t="str">
            <v>MES_Q3_04_131302_REVERSAL</v>
          </cell>
          <cell r="E1831">
            <v>131302</v>
          </cell>
          <cell r="F1831" t="str">
            <v>A13 - AFS</v>
          </cell>
          <cell r="G1831" t="str">
            <v>Fannnie Mae / Amortized Cost / Greater Than 10 Years/ MBS</v>
          </cell>
          <cell r="H1831" t="str">
            <v>P32</v>
          </cell>
          <cell r="I1831">
            <v>-2063.9499999999998</v>
          </cell>
        </row>
        <row r="1832">
          <cell r="C1832" t="str">
            <v>2004</v>
          </cell>
          <cell r="D1832" t="str">
            <v>MES_Q3_04_131302_REVERSAL</v>
          </cell>
          <cell r="E1832">
            <v>131302</v>
          </cell>
          <cell r="F1832" t="str">
            <v>A18</v>
          </cell>
          <cell r="G1832" t="str">
            <v>Amortized Cost / Greater Than 10 Years / MBS</v>
          </cell>
          <cell r="H1832" t="str">
            <v>O31</v>
          </cell>
          <cell r="I1832">
            <v>-2063.9499999999998</v>
          </cell>
        </row>
        <row r="1833">
          <cell r="C1833" t="str">
            <v>2004</v>
          </cell>
          <cell r="D1833" t="str">
            <v>MES_Q3_04_131302_REVERSAL</v>
          </cell>
          <cell r="E1833">
            <v>131302</v>
          </cell>
          <cell r="F1833" t="str">
            <v>A20</v>
          </cell>
          <cell r="G1833" t="str">
            <v>AFS / Fair Value / Total Mortgage Related Securities</v>
          </cell>
          <cell r="H1833" t="str">
            <v>L42</v>
          </cell>
          <cell r="I1833">
            <v>-2063.9499999999998</v>
          </cell>
        </row>
        <row r="1834">
          <cell r="C1834" t="str">
            <v>2004</v>
          </cell>
          <cell r="D1834" t="str">
            <v>MES_Q3_04_138332_REVERSAL</v>
          </cell>
          <cell r="E1834">
            <v>138332</v>
          </cell>
          <cell r="F1834" t="str">
            <v>A01</v>
          </cell>
          <cell r="G1834" t="str">
            <v>Commitments CBA Non-OCI / Catch-Up / Fannie Mae / MBS</v>
          </cell>
          <cell r="H1834" t="str">
            <v>D224</v>
          </cell>
          <cell r="I1834">
            <v>204708.68</v>
          </cell>
        </row>
        <row r="1835">
          <cell r="C1835" t="str">
            <v>2004</v>
          </cell>
          <cell r="D1835" t="str">
            <v>MES_Q3_04_138332_REVERSAL</v>
          </cell>
          <cell r="E1835">
            <v>138332</v>
          </cell>
          <cell r="F1835" t="str">
            <v>A07</v>
          </cell>
          <cell r="G1835" t="str">
            <v>Fannie Mae / AFS / Total Unam Balance / MBS</v>
          </cell>
          <cell r="H1835" t="str">
            <v>H32</v>
          </cell>
          <cell r="I1835">
            <v>204708.68</v>
          </cell>
        </row>
        <row r="1836">
          <cell r="C1836" t="str">
            <v>2004</v>
          </cell>
          <cell r="D1836" t="str">
            <v>MES_Q3_04_138332_REVERSAL</v>
          </cell>
          <cell r="E1836">
            <v>138332</v>
          </cell>
          <cell r="F1836" t="str">
            <v>A09</v>
          </cell>
          <cell r="G1836" t="str">
            <v>Total Unam Balance / Single Class / MBS / AFS / AAA</v>
          </cell>
          <cell r="H1836" t="str">
            <v>H33</v>
          </cell>
          <cell r="I1836">
            <v>204708.68</v>
          </cell>
        </row>
        <row r="1837">
          <cell r="C1837" t="str">
            <v>2004</v>
          </cell>
          <cell r="D1837" t="str">
            <v>MES_Q3_04_138332_REVERSAL</v>
          </cell>
          <cell r="E1837">
            <v>138332</v>
          </cell>
          <cell r="F1837" t="str">
            <v>A13 - AFS</v>
          </cell>
          <cell r="G1837" t="str">
            <v>Fannnie Mae / Amortized Cost / Greater Than 10 Years/ MBS</v>
          </cell>
          <cell r="H1837" t="str">
            <v>P32</v>
          </cell>
          <cell r="I1837">
            <v>204708.68</v>
          </cell>
        </row>
        <row r="1838">
          <cell r="C1838" t="str">
            <v>2004</v>
          </cell>
          <cell r="D1838" t="str">
            <v>MES_Q3_04_138332_REVERSAL</v>
          </cell>
          <cell r="E1838">
            <v>138332</v>
          </cell>
          <cell r="F1838" t="str">
            <v>A18</v>
          </cell>
          <cell r="G1838" t="str">
            <v>Amortized Cost / Greater Than 10 Years / MBS</v>
          </cell>
          <cell r="H1838" t="str">
            <v>O31</v>
          </cell>
          <cell r="I1838">
            <v>204708.68</v>
          </cell>
        </row>
        <row r="1839">
          <cell r="C1839" t="str">
            <v>2004</v>
          </cell>
          <cell r="D1839" t="str">
            <v>MES_Q3_04_138332_REVERSAL</v>
          </cell>
          <cell r="E1839">
            <v>138332</v>
          </cell>
          <cell r="F1839" t="str">
            <v>A20</v>
          </cell>
          <cell r="G1839" t="str">
            <v>AFS / Fair Value / Total Mortgage Related Securities</v>
          </cell>
          <cell r="H1839" t="str">
            <v>L42</v>
          </cell>
          <cell r="I1839">
            <v>204708.68</v>
          </cell>
        </row>
        <row r="1840">
          <cell r="C1840" t="str">
            <v>2004</v>
          </cell>
          <cell r="D1840" t="str">
            <v>MES_Q3_04_138362_REVERSAL</v>
          </cell>
          <cell r="E1840">
            <v>138362</v>
          </cell>
          <cell r="F1840" t="str">
            <v>A01</v>
          </cell>
          <cell r="G1840" t="str">
            <v>Restatement CBA / Fannie Mae / Catch-Up / MBS</v>
          </cell>
          <cell r="H1840" t="str">
            <v>D365</v>
          </cell>
          <cell r="I1840">
            <v>-640825.21</v>
          </cell>
        </row>
        <row r="1841">
          <cell r="C1841" t="str">
            <v>2004</v>
          </cell>
          <cell r="D1841" t="str">
            <v>MES_Q3_04_138362_REVERSAL</v>
          </cell>
          <cell r="E1841">
            <v>138362</v>
          </cell>
          <cell r="F1841" t="str">
            <v>A07</v>
          </cell>
          <cell r="G1841" t="str">
            <v>Fannie Mae / AFS / Total Unam Balance / MBS</v>
          </cell>
          <cell r="H1841" t="str">
            <v>H32</v>
          </cell>
          <cell r="I1841">
            <v>-640825.21</v>
          </cell>
        </row>
        <row r="1842">
          <cell r="C1842" t="str">
            <v>2004</v>
          </cell>
          <cell r="D1842" t="str">
            <v>MES_Q3_04_138362_REVERSAL</v>
          </cell>
          <cell r="E1842">
            <v>138362</v>
          </cell>
          <cell r="F1842" t="str">
            <v>A09</v>
          </cell>
          <cell r="G1842" t="str">
            <v>Total Unam Balance / Single Class / MBS / AFS / AAA</v>
          </cell>
          <cell r="H1842" t="str">
            <v>H33</v>
          </cell>
          <cell r="I1842">
            <v>-640825.21</v>
          </cell>
        </row>
        <row r="1843">
          <cell r="C1843" t="str">
            <v>2004</v>
          </cell>
          <cell r="D1843" t="str">
            <v>MES_Q3_04_138362_REVERSAL</v>
          </cell>
          <cell r="E1843">
            <v>138362</v>
          </cell>
          <cell r="F1843" t="str">
            <v>A13 - AFS</v>
          </cell>
          <cell r="G1843" t="str">
            <v>Fannnie Mae / Amortized Cost / Greater Than 10 Years/ MBS</v>
          </cell>
          <cell r="H1843" t="str">
            <v>P32</v>
          </cell>
          <cell r="I1843">
            <v>-640825.21</v>
          </cell>
        </row>
        <row r="1844">
          <cell r="C1844" t="str">
            <v>2004</v>
          </cell>
          <cell r="D1844" t="str">
            <v>MES_Q3_04_138362_REVERSAL</v>
          </cell>
          <cell r="E1844">
            <v>138362</v>
          </cell>
          <cell r="F1844" t="str">
            <v>A18</v>
          </cell>
          <cell r="G1844" t="str">
            <v>Amortized Cost / Greater Than 10 Years / MBS</v>
          </cell>
          <cell r="H1844" t="str">
            <v>O31</v>
          </cell>
          <cell r="I1844">
            <v>-640825.21</v>
          </cell>
        </row>
        <row r="1845">
          <cell r="C1845" t="str">
            <v>2004</v>
          </cell>
          <cell r="D1845" t="str">
            <v>MES_Q3_04_138362_REVERSAL</v>
          </cell>
          <cell r="E1845">
            <v>138362</v>
          </cell>
          <cell r="F1845" t="str">
            <v>A20</v>
          </cell>
          <cell r="G1845" t="str">
            <v>AFS / Fair Value / Total Mortgage Related Securities</v>
          </cell>
          <cell r="H1845" t="str">
            <v>L42</v>
          </cell>
          <cell r="I1845">
            <v>-640825.21</v>
          </cell>
        </row>
        <row r="1846">
          <cell r="C1846" t="str">
            <v>2004</v>
          </cell>
          <cell r="D1846" t="str">
            <v>MES_Q3_04_138532_REVERSAL</v>
          </cell>
          <cell r="E1846">
            <v>138532</v>
          </cell>
          <cell r="F1846" t="str">
            <v>A01</v>
          </cell>
          <cell r="G1846" t="str">
            <v>Commitments CBA Non-OCI / Catch-Up / Fannie Mae / MBS</v>
          </cell>
          <cell r="H1846" t="str">
            <v>D224</v>
          </cell>
          <cell r="I1846">
            <v>677854.34</v>
          </cell>
        </row>
        <row r="1847">
          <cell r="C1847" t="str">
            <v>2004</v>
          </cell>
          <cell r="D1847" t="str">
            <v>MES_Q3_04_138532_REVERSAL</v>
          </cell>
          <cell r="E1847">
            <v>138532</v>
          </cell>
          <cell r="F1847" t="str">
            <v>A07</v>
          </cell>
          <cell r="G1847" t="str">
            <v>Fannie Mae / HFT / Total Unam Balance / MBS</v>
          </cell>
          <cell r="H1847" t="str">
            <v>H74</v>
          </cell>
          <cell r="I1847">
            <v>677854.34</v>
          </cell>
        </row>
        <row r="1848">
          <cell r="C1848" t="str">
            <v>2004</v>
          </cell>
          <cell r="D1848" t="str">
            <v>MES_Q3_04_138532_REVERSAL</v>
          </cell>
          <cell r="E1848">
            <v>138532</v>
          </cell>
          <cell r="F1848" t="str">
            <v>A09</v>
          </cell>
          <cell r="G1848" t="str">
            <v>Total Unam Balance / Single Class / MBS / HFT / AAA</v>
          </cell>
          <cell r="H1848" t="str">
            <v>H120</v>
          </cell>
          <cell r="I1848">
            <v>677854.34</v>
          </cell>
        </row>
        <row r="1849">
          <cell r="C1849" t="str">
            <v>2004</v>
          </cell>
          <cell r="D1849" t="str">
            <v>MES_Q3_04_138532_REVERSAL</v>
          </cell>
          <cell r="E1849">
            <v>138532</v>
          </cell>
          <cell r="F1849" t="str">
            <v>A13 - HFT</v>
          </cell>
          <cell r="G1849" t="str">
            <v>Fannnie Mae / Amortized Cost / Greater Than 10 Years/ MBS</v>
          </cell>
          <cell r="H1849" t="str">
            <v>P32</v>
          </cell>
          <cell r="I1849">
            <v>677854.34</v>
          </cell>
        </row>
        <row r="1850">
          <cell r="C1850" t="str">
            <v>2004</v>
          </cell>
          <cell r="D1850" t="str">
            <v>MES_Q3_04_138532_REVERSAL</v>
          </cell>
          <cell r="E1850">
            <v>138532</v>
          </cell>
          <cell r="F1850" t="str">
            <v>A18</v>
          </cell>
          <cell r="G1850" t="str">
            <v>Amortized Cost / Greater Than 10 Years / MBS</v>
          </cell>
          <cell r="H1850" t="str">
            <v>O31</v>
          </cell>
          <cell r="I1850">
            <v>677854.34</v>
          </cell>
        </row>
        <row r="1851">
          <cell r="C1851" t="str">
            <v>2004</v>
          </cell>
          <cell r="D1851" t="str">
            <v>MES_Q3_04_138532_REVERSAL</v>
          </cell>
          <cell r="E1851">
            <v>138532</v>
          </cell>
          <cell r="F1851" t="str">
            <v>A20</v>
          </cell>
          <cell r="G1851" t="str">
            <v>HFT / Fair Value / Total Mortgage Related Securities</v>
          </cell>
          <cell r="H1851" t="str">
            <v>M42</v>
          </cell>
          <cell r="I1851">
            <v>677854.34</v>
          </cell>
        </row>
        <row r="1852">
          <cell r="C1852" t="str">
            <v>2004</v>
          </cell>
          <cell r="D1852" t="str">
            <v>MES_Q3_04_138372_REVERSAL</v>
          </cell>
          <cell r="E1852">
            <v>138372</v>
          </cell>
          <cell r="F1852" t="str">
            <v>A01</v>
          </cell>
          <cell r="G1852" t="str">
            <v>Trade Support / Catch-Up / MBS / Fannie Mae</v>
          </cell>
          <cell r="H1852" t="str">
            <v>D318</v>
          </cell>
          <cell r="I1852">
            <v>-1436450.67</v>
          </cell>
        </row>
        <row r="1853">
          <cell r="C1853" t="str">
            <v>2004</v>
          </cell>
          <cell r="D1853" t="str">
            <v>MES_Q3_04_138372_REVERSAL</v>
          </cell>
          <cell r="E1853">
            <v>138372</v>
          </cell>
          <cell r="F1853" t="str">
            <v>A07</v>
          </cell>
          <cell r="G1853" t="str">
            <v>Fannie Mae / AFS / Total Unam Balance / MBS</v>
          </cell>
          <cell r="H1853" t="str">
            <v>H32</v>
          </cell>
          <cell r="I1853">
            <v>-1436450.67</v>
          </cell>
        </row>
        <row r="1854">
          <cell r="C1854" t="str">
            <v>2004</v>
          </cell>
          <cell r="D1854" t="str">
            <v>MES_Q3_04_138372_REVERSAL</v>
          </cell>
          <cell r="E1854">
            <v>138372</v>
          </cell>
          <cell r="F1854" t="str">
            <v>A09</v>
          </cell>
          <cell r="G1854" t="str">
            <v>Total Unam Balance / Single Class / MBS / AFS / AAA</v>
          </cell>
          <cell r="H1854" t="str">
            <v>H33</v>
          </cell>
          <cell r="I1854">
            <v>-1436450.67</v>
          </cell>
        </row>
        <row r="1855">
          <cell r="C1855" t="str">
            <v>2004</v>
          </cell>
          <cell r="D1855" t="str">
            <v>MES_Q3_04_138372_REVERSAL</v>
          </cell>
          <cell r="E1855">
            <v>138372</v>
          </cell>
          <cell r="F1855" t="str">
            <v>A13 - AFS</v>
          </cell>
          <cell r="G1855" t="str">
            <v>Fannnie Mae / Amortized Cost / Greater Than 10 Years/ MBS</v>
          </cell>
          <cell r="H1855" t="str">
            <v>P32</v>
          </cell>
          <cell r="I1855">
            <v>-1436450.67</v>
          </cell>
        </row>
        <row r="1856">
          <cell r="C1856" t="str">
            <v>2004</v>
          </cell>
          <cell r="D1856" t="str">
            <v>MES_Q3_04_138372_REVERSAL</v>
          </cell>
          <cell r="E1856">
            <v>138372</v>
          </cell>
          <cell r="F1856" t="str">
            <v>A18</v>
          </cell>
          <cell r="G1856" t="str">
            <v>Amortized Cost / Greater Than 10 Years / MBS</v>
          </cell>
          <cell r="H1856" t="str">
            <v>O31</v>
          </cell>
          <cell r="I1856">
            <v>-1436450.67</v>
          </cell>
        </row>
        <row r="1857">
          <cell r="C1857" t="str">
            <v>2004</v>
          </cell>
          <cell r="D1857" t="str">
            <v>MES_Q3_04_138372_REVERSAL</v>
          </cell>
          <cell r="E1857">
            <v>138372</v>
          </cell>
          <cell r="F1857" t="str">
            <v>A20</v>
          </cell>
          <cell r="G1857" t="str">
            <v>AFS / Fair Value / Total Mortgage Related Securities</v>
          </cell>
          <cell r="H1857" t="str">
            <v>L42</v>
          </cell>
          <cell r="I1857">
            <v>-1436450.67</v>
          </cell>
        </row>
        <row r="1858">
          <cell r="C1858" t="str">
            <v>2004</v>
          </cell>
          <cell r="D1858" t="str">
            <v>MES_Q3_04_138392_REVERSAL</v>
          </cell>
          <cell r="E1858">
            <v>138392</v>
          </cell>
          <cell r="F1858" t="str">
            <v>A01</v>
          </cell>
          <cell r="G1858" t="str">
            <v>Consolidation/Deconsolidation / Catch-Up / MBS / Fannie Mae</v>
          </cell>
          <cell r="H1858" t="str">
            <v>D414</v>
          </cell>
          <cell r="I1858">
            <v>-619188.56999999995</v>
          </cell>
        </row>
        <row r="1859">
          <cell r="C1859" t="str">
            <v>2004</v>
          </cell>
          <cell r="D1859" t="str">
            <v>MES_Q3_04_138392_REVERSAL</v>
          </cell>
          <cell r="E1859">
            <v>138392</v>
          </cell>
          <cell r="F1859" t="str">
            <v>A07</v>
          </cell>
          <cell r="G1859" t="str">
            <v>Fannie Mae / AFS / Total Unam Balance / MBS</v>
          </cell>
          <cell r="H1859" t="str">
            <v>H32</v>
          </cell>
          <cell r="I1859">
            <v>-619188.56999999995</v>
          </cell>
        </row>
        <row r="1860">
          <cell r="C1860" t="str">
            <v>2004</v>
          </cell>
          <cell r="D1860" t="str">
            <v>MES_Q3_04_138392_REVERSAL</v>
          </cell>
          <cell r="E1860">
            <v>138392</v>
          </cell>
          <cell r="F1860" t="str">
            <v>A09</v>
          </cell>
          <cell r="G1860" t="str">
            <v>Total Unam Balance / Single Class / MBS / AFS / AAA</v>
          </cell>
          <cell r="H1860" t="str">
            <v>H33</v>
          </cell>
          <cell r="I1860">
            <v>-619188.56999999995</v>
          </cell>
        </row>
        <row r="1861">
          <cell r="C1861" t="str">
            <v>2004</v>
          </cell>
          <cell r="D1861" t="str">
            <v>MES_Q3_04_138392_REVERSAL</v>
          </cell>
          <cell r="E1861">
            <v>138392</v>
          </cell>
          <cell r="F1861" t="str">
            <v>A13 - AFS</v>
          </cell>
          <cell r="G1861" t="str">
            <v>Fannnie Mae / Amortized Cost / Greater Than 10 Years/ MBS</v>
          </cell>
          <cell r="H1861" t="str">
            <v>P32</v>
          </cell>
          <cell r="I1861">
            <v>-619188.56999999995</v>
          </cell>
        </row>
        <row r="1862">
          <cell r="C1862" t="str">
            <v>2004</v>
          </cell>
          <cell r="D1862" t="str">
            <v>MES_Q3_04_138392_REVERSAL</v>
          </cell>
          <cell r="E1862">
            <v>138392</v>
          </cell>
          <cell r="F1862" t="str">
            <v>A18</v>
          </cell>
          <cell r="G1862" t="str">
            <v>Amortized Cost / Greater Than 10 Years / MBS</v>
          </cell>
          <cell r="H1862" t="str">
            <v>O31</v>
          </cell>
          <cell r="I1862">
            <v>-619188.56999999995</v>
          </cell>
        </row>
        <row r="1863">
          <cell r="C1863" t="str">
            <v>2004</v>
          </cell>
          <cell r="D1863" t="str">
            <v>MES_Q3_04_138392_REVERSAL</v>
          </cell>
          <cell r="E1863">
            <v>138392</v>
          </cell>
          <cell r="F1863" t="str">
            <v>A20</v>
          </cell>
          <cell r="G1863" t="str">
            <v>AFS / Fair Value / Total Mortgage Related Securities</v>
          </cell>
          <cell r="H1863" t="str">
            <v>L42</v>
          </cell>
          <cell r="I1863">
            <v>-619188.56999999995</v>
          </cell>
        </row>
        <row r="1864">
          <cell r="C1864" t="str">
            <v>2004</v>
          </cell>
          <cell r="D1864" t="str">
            <v>MES_Q3_04_138572_REVERSAL</v>
          </cell>
          <cell r="E1864">
            <v>138572</v>
          </cell>
          <cell r="F1864" t="str">
            <v>A01</v>
          </cell>
          <cell r="G1864" t="str">
            <v>Trade Support / Catch-Up / MBS / Fannie Mae</v>
          </cell>
          <cell r="H1864" t="str">
            <v>D318</v>
          </cell>
          <cell r="I1864">
            <v>-1020994.16</v>
          </cell>
        </row>
        <row r="1865">
          <cell r="C1865" t="str">
            <v>2004</v>
          </cell>
          <cell r="D1865" t="str">
            <v>MES_Q3_04_138572_REVERSAL</v>
          </cell>
          <cell r="E1865">
            <v>138572</v>
          </cell>
          <cell r="F1865" t="str">
            <v>A07</v>
          </cell>
          <cell r="G1865" t="str">
            <v>Fannie Mae / HFT / Total Unam Balance / MBS</v>
          </cell>
          <cell r="H1865" t="str">
            <v>H74</v>
          </cell>
          <cell r="I1865">
            <v>-1020994.16</v>
          </cell>
        </row>
        <row r="1866">
          <cell r="C1866" t="str">
            <v>2004</v>
          </cell>
          <cell r="D1866" t="str">
            <v>MES_Q3_04_138572_REVERSAL</v>
          </cell>
          <cell r="E1866">
            <v>138572</v>
          </cell>
          <cell r="F1866" t="str">
            <v>A09</v>
          </cell>
          <cell r="G1866" t="str">
            <v>Total Unam Balance / Single Class / MBS / HFT / AAA</v>
          </cell>
          <cell r="H1866" t="str">
            <v>H120</v>
          </cell>
          <cell r="I1866">
            <v>-1020994.16</v>
          </cell>
        </row>
        <row r="1867">
          <cell r="C1867" t="str">
            <v>2004</v>
          </cell>
          <cell r="D1867" t="str">
            <v>MES_Q3_04_138572_REVERSAL</v>
          </cell>
          <cell r="E1867">
            <v>138572</v>
          </cell>
          <cell r="F1867" t="str">
            <v>A13 - HFT</v>
          </cell>
          <cell r="G1867" t="str">
            <v>Fannnie Mae / Amortized Cost / Greater Than 10 Years/ MBS</v>
          </cell>
          <cell r="H1867" t="str">
            <v>P32</v>
          </cell>
          <cell r="I1867">
            <v>-1020994.16</v>
          </cell>
        </row>
        <row r="1868">
          <cell r="C1868" t="str">
            <v>2004</v>
          </cell>
          <cell r="D1868" t="str">
            <v>MES_Q3_04_138572_REVERSAL</v>
          </cell>
          <cell r="E1868">
            <v>138572</v>
          </cell>
          <cell r="F1868" t="str">
            <v>A18</v>
          </cell>
          <cell r="G1868" t="str">
            <v>Amortized Cost / Greater Than 10 Years / MBS</v>
          </cell>
          <cell r="H1868" t="str">
            <v>O31</v>
          </cell>
          <cell r="I1868">
            <v>-1020994.16</v>
          </cell>
        </row>
        <row r="1869">
          <cell r="C1869" t="str">
            <v>2004</v>
          </cell>
          <cell r="D1869" t="str">
            <v>MES_Q3_04_138572_REVERSAL</v>
          </cell>
          <cell r="E1869">
            <v>138572</v>
          </cell>
          <cell r="F1869" t="str">
            <v>A20</v>
          </cell>
          <cell r="G1869" t="str">
            <v>HFT / Fair Value / Total Mortgage Related Securities</v>
          </cell>
          <cell r="H1869" t="str">
            <v>M42</v>
          </cell>
          <cell r="I1869">
            <v>-1020994.16</v>
          </cell>
        </row>
        <row r="1870">
          <cell r="C1870" t="str">
            <v>2004</v>
          </cell>
          <cell r="D1870" t="str">
            <v>MES_Q3_04_138562_REVERSAL</v>
          </cell>
          <cell r="E1870">
            <v>138562</v>
          </cell>
          <cell r="F1870" t="str">
            <v>A01</v>
          </cell>
          <cell r="G1870" t="str">
            <v>Restatement CBA / Fannie Mae / Catch-Up / MBS</v>
          </cell>
          <cell r="H1870" t="str">
            <v>D365</v>
          </cell>
          <cell r="I1870">
            <v>-44064.72</v>
          </cell>
        </row>
        <row r="1871">
          <cell r="C1871" t="str">
            <v>2004</v>
          </cell>
          <cell r="D1871" t="str">
            <v>MES_Q3_04_138562_REVERSAL</v>
          </cell>
          <cell r="E1871">
            <v>138562</v>
          </cell>
          <cell r="F1871" t="str">
            <v>A07</v>
          </cell>
          <cell r="G1871" t="str">
            <v>Fannie Mae / HFT / Total Unam Balance / MBS</v>
          </cell>
          <cell r="H1871" t="str">
            <v>H74</v>
          </cell>
          <cell r="I1871">
            <v>-44064.72</v>
          </cell>
        </row>
        <row r="1872">
          <cell r="C1872" t="str">
            <v>2004</v>
          </cell>
          <cell r="D1872" t="str">
            <v>MES_Q3_04_138562_REVERSAL</v>
          </cell>
          <cell r="E1872">
            <v>138562</v>
          </cell>
          <cell r="F1872" t="str">
            <v>A09</v>
          </cell>
          <cell r="G1872" t="str">
            <v>Total Unam Balance / Single Class / MBS / HFT / AAA</v>
          </cell>
          <cell r="H1872" t="str">
            <v>H120</v>
          </cell>
          <cell r="I1872">
            <v>-44064.72</v>
          </cell>
        </row>
        <row r="1873">
          <cell r="C1873" t="str">
            <v>2004</v>
          </cell>
          <cell r="D1873" t="str">
            <v>MES_Q3_04_138562_REVERSAL</v>
          </cell>
          <cell r="E1873">
            <v>138562</v>
          </cell>
          <cell r="F1873" t="str">
            <v>A13 - HFT</v>
          </cell>
          <cell r="G1873" t="str">
            <v>Fannnie Mae / Amortized Cost / Greater Than 10 Years/ MBS</v>
          </cell>
          <cell r="H1873" t="str">
            <v>P32</v>
          </cell>
          <cell r="I1873">
            <v>-44064.72</v>
          </cell>
        </row>
        <row r="1874">
          <cell r="C1874" t="str">
            <v>2004</v>
          </cell>
          <cell r="D1874" t="str">
            <v>MES_Q3_04_138562_REVERSAL</v>
          </cell>
          <cell r="E1874">
            <v>138562</v>
          </cell>
          <cell r="F1874" t="str">
            <v>A18</v>
          </cell>
          <cell r="G1874" t="str">
            <v>Amortized Cost / Greater Than 10 Years / MBS</v>
          </cell>
          <cell r="H1874" t="str">
            <v>O31</v>
          </cell>
          <cell r="I1874">
            <v>-44064.72</v>
          </cell>
        </row>
        <row r="1875">
          <cell r="C1875" t="str">
            <v>2004</v>
          </cell>
          <cell r="D1875" t="str">
            <v>MES_Q3_04_138562_REVERSAL</v>
          </cell>
          <cell r="E1875">
            <v>138562</v>
          </cell>
          <cell r="F1875" t="str">
            <v>A20</v>
          </cell>
          <cell r="G1875" t="str">
            <v>HFT / Fair Value / Total Mortgage Related Securities</v>
          </cell>
          <cell r="H1875" t="str">
            <v>M42</v>
          </cell>
          <cell r="I1875">
            <v>-44064.72</v>
          </cell>
        </row>
        <row r="1876">
          <cell r="C1876" t="str">
            <v>2004</v>
          </cell>
          <cell r="D1876" t="str">
            <v>MES_Q3_04_138592_REVERSAL</v>
          </cell>
          <cell r="E1876">
            <v>138592</v>
          </cell>
          <cell r="F1876" t="str">
            <v>A01</v>
          </cell>
          <cell r="G1876" t="str">
            <v>Consolidation/Deconsolidation / Catch-Up / MBS / Fannie Mae</v>
          </cell>
          <cell r="H1876" t="str">
            <v>D414</v>
          </cell>
          <cell r="I1876">
            <v>237077.69</v>
          </cell>
        </row>
        <row r="1877">
          <cell r="C1877" t="str">
            <v>2004</v>
          </cell>
          <cell r="D1877" t="str">
            <v>MES_Q3_04_138592_REVERSAL</v>
          </cell>
          <cell r="E1877">
            <v>138592</v>
          </cell>
          <cell r="F1877" t="str">
            <v>A07</v>
          </cell>
          <cell r="G1877" t="str">
            <v>Fannie Mae / HFT / Total Unam Balance / MBS</v>
          </cell>
          <cell r="H1877" t="str">
            <v>H74</v>
          </cell>
          <cell r="I1877">
            <v>237077.69</v>
          </cell>
        </row>
        <row r="1878">
          <cell r="C1878" t="str">
            <v>2004</v>
          </cell>
          <cell r="D1878" t="str">
            <v>MES_Q3_04_138592_REVERSAL</v>
          </cell>
          <cell r="E1878">
            <v>138592</v>
          </cell>
          <cell r="F1878" t="str">
            <v>A09</v>
          </cell>
          <cell r="G1878" t="str">
            <v>Total Unam Balance / Single Class / MBS / HFT / AAA</v>
          </cell>
          <cell r="H1878" t="str">
            <v>H120</v>
          </cell>
          <cell r="I1878">
            <v>237077.69</v>
          </cell>
        </row>
        <row r="1879">
          <cell r="C1879" t="str">
            <v>2004</v>
          </cell>
          <cell r="D1879" t="str">
            <v>MES_Q3_04_138592_REVERSAL</v>
          </cell>
          <cell r="E1879">
            <v>138592</v>
          </cell>
          <cell r="F1879" t="str">
            <v>A13 - HFT</v>
          </cell>
          <cell r="G1879" t="str">
            <v>Fannnie Mae / Amortized Cost / Greater Than 10 Years/ MBS</v>
          </cell>
          <cell r="H1879" t="str">
            <v>P32</v>
          </cell>
          <cell r="I1879">
            <v>237077.69</v>
          </cell>
        </row>
        <row r="1880">
          <cell r="C1880" t="str">
            <v>2004</v>
          </cell>
          <cell r="D1880" t="str">
            <v>MES_Q3_04_138592_REVERSAL</v>
          </cell>
          <cell r="E1880">
            <v>138592</v>
          </cell>
          <cell r="F1880" t="str">
            <v>A18</v>
          </cell>
          <cell r="G1880" t="str">
            <v>Amortized Cost / Greater Than 10 Years / MBS</v>
          </cell>
          <cell r="H1880" t="str">
            <v>O31</v>
          </cell>
          <cell r="I1880">
            <v>237077.69</v>
          </cell>
        </row>
        <row r="1881">
          <cell r="C1881" t="str">
            <v>2004</v>
          </cell>
          <cell r="D1881" t="str">
            <v>MES_Q3_04_138592_REVERSAL</v>
          </cell>
          <cell r="E1881">
            <v>138592</v>
          </cell>
          <cell r="F1881" t="str">
            <v>A20</v>
          </cell>
          <cell r="G1881" t="str">
            <v>HFT / Fair Value / Total Mortgage Related Securities</v>
          </cell>
          <cell r="H1881" t="str">
            <v>M42</v>
          </cell>
          <cell r="I1881">
            <v>237077.69</v>
          </cell>
        </row>
        <row r="1882">
          <cell r="C1882" t="str">
            <v>2004</v>
          </cell>
          <cell r="D1882" t="str">
            <v>MES_Q4_04_121302_REVERSAL</v>
          </cell>
          <cell r="E1882">
            <v>121302</v>
          </cell>
          <cell r="F1882" t="str">
            <v>A01</v>
          </cell>
          <cell r="G1882" t="str">
            <v>Fannie Mae / MBS / Orig-Prem-Disc / Catch-Up</v>
          </cell>
          <cell r="H1882" t="str">
            <v>D82</v>
          </cell>
          <cell r="I1882">
            <v>2046402</v>
          </cell>
        </row>
        <row r="1883">
          <cell r="C1883" t="str">
            <v>2004</v>
          </cell>
          <cell r="D1883" t="str">
            <v>MES_Q4_04_121302_REVERSAL</v>
          </cell>
          <cell r="E1883">
            <v>121302</v>
          </cell>
          <cell r="F1883" t="str">
            <v>A07</v>
          </cell>
          <cell r="G1883" t="str">
            <v>Fannie Mae / AFS / Total Unam Balance / MBS</v>
          </cell>
          <cell r="H1883" t="str">
            <v>H32</v>
          </cell>
          <cell r="I1883">
            <v>2046402</v>
          </cell>
        </row>
        <row r="1884">
          <cell r="C1884" t="str">
            <v>2004</v>
          </cell>
          <cell r="D1884" t="str">
            <v>MES_Q4_04_121302_REVERSAL</v>
          </cell>
          <cell r="E1884">
            <v>121302</v>
          </cell>
          <cell r="F1884" t="str">
            <v>A09</v>
          </cell>
          <cell r="G1884" t="str">
            <v>Total Unam Balance / Single Class / MBS / AFS / AAA</v>
          </cell>
          <cell r="H1884" t="str">
            <v>H33</v>
          </cell>
          <cell r="I1884">
            <v>2046402</v>
          </cell>
        </row>
        <row r="1885">
          <cell r="C1885" t="str">
            <v>2004</v>
          </cell>
          <cell r="D1885" t="str">
            <v>MES_Q4_04_121302_REVERSAL</v>
          </cell>
          <cell r="E1885">
            <v>121302</v>
          </cell>
          <cell r="F1885" t="str">
            <v>A13 - AFS</v>
          </cell>
          <cell r="G1885" t="str">
            <v>Fannnie Mae / Amortized Cost / Greater Than 10 Years/ MBS</v>
          </cell>
          <cell r="H1885" t="str">
            <v>P32</v>
          </cell>
          <cell r="I1885">
            <v>2046402</v>
          </cell>
        </row>
        <row r="1886">
          <cell r="C1886" t="str">
            <v>2004</v>
          </cell>
          <cell r="D1886" t="str">
            <v>MES_Q4_04_121302_REVERSAL</v>
          </cell>
          <cell r="E1886">
            <v>121302</v>
          </cell>
          <cell r="F1886" t="str">
            <v>A18</v>
          </cell>
          <cell r="G1886" t="str">
            <v>Amortized Cost / Greater Than 10 Years / MBS</v>
          </cell>
          <cell r="H1886" t="str">
            <v>O31</v>
          </cell>
          <cell r="I1886">
            <v>2046402</v>
          </cell>
        </row>
        <row r="1887">
          <cell r="C1887" t="str">
            <v>2004</v>
          </cell>
          <cell r="D1887" t="str">
            <v>MES_Q4_04_121302_REVERSAL</v>
          </cell>
          <cell r="E1887">
            <v>121302</v>
          </cell>
          <cell r="F1887" t="str">
            <v>A20</v>
          </cell>
          <cell r="G1887" t="str">
            <v>AFS / Fair Value / Total Mortgage Related Securities</v>
          </cell>
          <cell r="H1887" t="str">
            <v>L42</v>
          </cell>
          <cell r="I1887">
            <v>2046402</v>
          </cell>
        </row>
        <row r="1888">
          <cell r="C1888" t="str">
            <v>2004</v>
          </cell>
          <cell r="D1888" t="str">
            <v>MES_Q4_04_121502_REVERSAL</v>
          </cell>
          <cell r="E1888">
            <v>121502</v>
          </cell>
          <cell r="F1888" t="str">
            <v>A01</v>
          </cell>
          <cell r="G1888" t="str">
            <v>Fannie Mae / MBS / Orig-Prem-Disc / Catch-Up</v>
          </cell>
          <cell r="H1888" t="str">
            <v>D82</v>
          </cell>
          <cell r="I1888">
            <v>727445.73</v>
          </cell>
        </row>
        <row r="1889">
          <cell r="C1889" t="str">
            <v>2004</v>
          </cell>
          <cell r="D1889" t="str">
            <v>MES_Q4_04_121502_REVERSAL</v>
          </cell>
          <cell r="E1889">
            <v>121502</v>
          </cell>
          <cell r="F1889" t="str">
            <v>A07</v>
          </cell>
          <cell r="G1889" t="str">
            <v>Fannie Mae / HFT / Total Unam Balance / MBS</v>
          </cell>
          <cell r="H1889" t="str">
            <v>H74</v>
          </cell>
          <cell r="I1889">
            <v>727445.73</v>
          </cell>
        </row>
        <row r="1890">
          <cell r="C1890" t="str">
            <v>2004</v>
          </cell>
          <cell r="D1890" t="str">
            <v>MES_Q4_04_121502_REVERSAL</v>
          </cell>
          <cell r="E1890">
            <v>121502</v>
          </cell>
          <cell r="F1890" t="str">
            <v>A09</v>
          </cell>
          <cell r="G1890" t="str">
            <v>Total Unam Balance / Single Class / MBS / HFT / AAA</v>
          </cell>
          <cell r="H1890" t="str">
            <v>H120</v>
          </cell>
          <cell r="I1890">
            <v>727445.73</v>
          </cell>
        </row>
        <row r="1891">
          <cell r="C1891" t="str">
            <v>2004</v>
          </cell>
          <cell r="D1891" t="str">
            <v>MES_Q4_04_121502_REVERSAL</v>
          </cell>
          <cell r="E1891">
            <v>121502</v>
          </cell>
          <cell r="F1891" t="str">
            <v>A13 - HFT</v>
          </cell>
          <cell r="G1891" t="str">
            <v>Fannnie Mae / Amortized Cost / Greater Than 10 Years/ MBS</v>
          </cell>
          <cell r="H1891" t="str">
            <v>P32</v>
          </cell>
          <cell r="I1891">
            <v>727445.73</v>
          </cell>
        </row>
        <row r="1892">
          <cell r="C1892" t="str">
            <v>2004</v>
          </cell>
          <cell r="D1892" t="str">
            <v>MES_Q4_04_121502_REVERSAL</v>
          </cell>
          <cell r="E1892">
            <v>121502</v>
          </cell>
          <cell r="F1892" t="str">
            <v>A18</v>
          </cell>
          <cell r="G1892" t="str">
            <v>Amortized Cost / Greater Than 10 Years / MBS</v>
          </cell>
          <cell r="H1892" t="str">
            <v>O31</v>
          </cell>
          <cell r="I1892">
            <v>727445.73</v>
          </cell>
        </row>
        <row r="1893">
          <cell r="C1893" t="str">
            <v>2004</v>
          </cell>
          <cell r="D1893" t="str">
            <v>MES_Q4_04_121502_REVERSAL</v>
          </cell>
          <cell r="E1893">
            <v>121502</v>
          </cell>
          <cell r="F1893" t="str">
            <v>A20</v>
          </cell>
          <cell r="G1893" t="str">
            <v>HFT / Fair Value / Total Mortgage Related Securities</v>
          </cell>
          <cell r="H1893" t="str">
            <v>M42</v>
          </cell>
          <cell r="I1893">
            <v>727445.73</v>
          </cell>
        </row>
        <row r="1894">
          <cell r="C1894" t="str">
            <v>2004</v>
          </cell>
          <cell r="D1894" t="str">
            <v>MES_Q4_04_131302_REVERSAL</v>
          </cell>
          <cell r="E1894">
            <v>131302</v>
          </cell>
          <cell r="F1894" t="str">
            <v>A01</v>
          </cell>
          <cell r="G1894" t="str">
            <v>Deferred Fees / Catch-Up / Fannie Mae / MBS</v>
          </cell>
          <cell r="H1894" t="str">
            <v>D130</v>
          </cell>
          <cell r="I1894">
            <v>-1046.1300000000001</v>
          </cell>
        </row>
        <row r="1895">
          <cell r="C1895" t="str">
            <v>2004</v>
          </cell>
          <cell r="D1895" t="str">
            <v>MES_Q4_04_131302_REVERSAL</v>
          </cell>
          <cell r="E1895">
            <v>131302</v>
          </cell>
          <cell r="F1895" t="str">
            <v>A07</v>
          </cell>
          <cell r="G1895" t="str">
            <v>Fannie Mae / AFS / Total Unam Balance / MBS</v>
          </cell>
          <cell r="H1895" t="str">
            <v>H32</v>
          </cell>
          <cell r="I1895">
            <v>-1046.1300000000001</v>
          </cell>
        </row>
        <row r="1896">
          <cell r="C1896" t="str">
            <v>2004</v>
          </cell>
          <cell r="D1896" t="str">
            <v>MES_Q4_04_131302_REVERSAL</v>
          </cell>
          <cell r="E1896">
            <v>131302</v>
          </cell>
          <cell r="F1896" t="str">
            <v>A09</v>
          </cell>
          <cell r="G1896" t="str">
            <v>Total Unam Balance / Single Class / MBS / AFS / AAA</v>
          </cell>
          <cell r="H1896" t="str">
            <v>H33</v>
          </cell>
          <cell r="I1896">
            <v>-1046.1300000000001</v>
          </cell>
        </row>
        <row r="1897">
          <cell r="C1897" t="str">
            <v>2004</v>
          </cell>
          <cell r="D1897" t="str">
            <v>MES_Q4_04_131302_REVERSAL</v>
          </cell>
          <cell r="E1897">
            <v>131302</v>
          </cell>
          <cell r="F1897" t="str">
            <v>A13 - AFS</v>
          </cell>
          <cell r="G1897" t="str">
            <v>Fannnie Mae / Amortized Cost / Greater Than 10 Years/ MBS</v>
          </cell>
          <cell r="H1897" t="str">
            <v>P32</v>
          </cell>
          <cell r="I1897">
            <v>-1046.1300000000001</v>
          </cell>
        </row>
        <row r="1898">
          <cell r="C1898" t="str">
            <v>2004</v>
          </cell>
          <cell r="D1898" t="str">
            <v>MES_Q4_04_131302_REVERSAL</v>
          </cell>
          <cell r="E1898">
            <v>131302</v>
          </cell>
          <cell r="F1898" t="str">
            <v>A18</v>
          </cell>
          <cell r="G1898" t="str">
            <v>Amortized Cost / Greater Than 10 Years / MBS</v>
          </cell>
          <cell r="H1898" t="str">
            <v>O31</v>
          </cell>
          <cell r="I1898">
            <v>-1046.1300000000001</v>
          </cell>
        </row>
        <row r="1899">
          <cell r="C1899" t="str">
            <v>2004</v>
          </cell>
          <cell r="D1899" t="str">
            <v>MES_Q4_04_131302_REVERSAL</v>
          </cell>
          <cell r="E1899">
            <v>131302</v>
          </cell>
          <cell r="F1899" t="str">
            <v>A20</v>
          </cell>
          <cell r="G1899" t="str">
            <v>AFS / Fair Value / Total Mortgage Related Securities</v>
          </cell>
          <cell r="H1899" t="str">
            <v>L42</v>
          </cell>
          <cell r="I1899">
            <v>-1046.1300000000001</v>
          </cell>
        </row>
        <row r="1900">
          <cell r="C1900" t="str">
            <v>2004</v>
          </cell>
          <cell r="D1900" t="str">
            <v>MES_Q4_04_138332_REVERSAL</v>
          </cell>
          <cell r="E1900">
            <v>138332</v>
          </cell>
          <cell r="F1900" t="str">
            <v>A01</v>
          </cell>
          <cell r="G1900" t="str">
            <v>Commitments CBA Non-OCI / Catch-Up / Fannie Mae / MBS</v>
          </cell>
          <cell r="H1900" t="str">
            <v>D224</v>
          </cell>
          <cell r="I1900">
            <v>-487304.46</v>
          </cell>
        </row>
        <row r="1901">
          <cell r="C1901" t="str">
            <v>2004</v>
          </cell>
          <cell r="D1901" t="str">
            <v>MES_Q4_04_138332_REVERSAL</v>
          </cell>
          <cell r="E1901">
            <v>138332</v>
          </cell>
          <cell r="F1901" t="str">
            <v>A07</v>
          </cell>
          <cell r="G1901" t="str">
            <v>Fannie Mae / AFS / Total Unam Balance / MBS</v>
          </cell>
          <cell r="H1901" t="str">
            <v>H32</v>
          </cell>
          <cell r="I1901">
            <v>-487304.46</v>
          </cell>
        </row>
        <row r="1902">
          <cell r="C1902" t="str">
            <v>2004</v>
          </cell>
          <cell r="D1902" t="str">
            <v>MES_Q4_04_138332_REVERSAL</v>
          </cell>
          <cell r="E1902">
            <v>138332</v>
          </cell>
          <cell r="F1902" t="str">
            <v>A09</v>
          </cell>
          <cell r="G1902" t="str">
            <v>Total Unam Balance / Single Class / MBS / AFS / AAA</v>
          </cell>
          <cell r="H1902" t="str">
            <v>H33</v>
          </cell>
          <cell r="I1902">
            <v>-487304.46</v>
          </cell>
        </row>
        <row r="1903">
          <cell r="C1903" t="str">
            <v>2004</v>
          </cell>
          <cell r="D1903" t="str">
            <v>MES_Q4_04_138332_REVERSAL</v>
          </cell>
          <cell r="E1903">
            <v>138332</v>
          </cell>
          <cell r="F1903" t="str">
            <v>A13 - AFS</v>
          </cell>
          <cell r="G1903" t="str">
            <v>Fannnie Mae / Amortized Cost / Greater Than 10 Years/ MBS</v>
          </cell>
          <cell r="H1903" t="str">
            <v>P32</v>
          </cell>
          <cell r="I1903">
            <v>-487304.46</v>
          </cell>
        </row>
        <row r="1904">
          <cell r="C1904" t="str">
            <v>2004</v>
          </cell>
          <cell r="D1904" t="str">
            <v>MES_Q4_04_138332_REVERSAL</v>
          </cell>
          <cell r="E1904">
            <v>138332</v>
          </cell>
          <cell r="F1904" t="str">
            <v>A18</v>
          </cell>
          <cell r="G1904" t="str">
            <v>Amortized Cost / Greater Than 10 Years / MBS</v>
          </cell>
          <cell r="H1904" t="str">
            <v>O31</v>
          </cell>
          <cell r="I1904">
            <v>-487304.46</v>
          </cell>
        </row>
        <row r="1905">
          <cell r="C1905" t="str">
            <v>2004</v>
          </cell>
          <cell r="D1905" t="str">
            <v>MES_Q4_04_138332_REVERSAL</v>
          </cell>
          <cell r="E1905">
            <v>138332</v>
          </cell>
          <cell r="F1905" t="str">
            <v>A20</v>
          </cell>
          <cell r="G1905" t="str">
            <v>AFS / Fair Value / Total Mortgage Related Securities</v>
          </cell>
          <cell r="H1905" t="str">
            <v>L42</v>
          </cell>
          <cell r="I1905">
            <v>-487304.46</v>
          </cell>
        </row>
        <row r="1906">
          <cell r="C1906" t="str">
            <v>2004</v>
          </cell>
          <cell r="D1906" t="str">
            <v>MES_Q4_04_138362_REVERSAL</v>
          </cell>
          <cell r="E1906">
            <v>138362</v>
          </cell>
          <cell r="F1906" t="str">
            <v>A01</v>
          </cell>
          <cell r="G1906" t="str">
            <v>Restatement CBA / Fannie Mae / Catch-Up / MBS</v>
          </cell>
          <cell r="H1906" t="str">
            <v>D365</v>
          </cell>
          <cell r="I1906">
            <v>-351021.2</v>
          </cell>
        </row>
        <row r="1907">
          <cell r="C1907" t="str">
            <v>2004</v>
          </cell>
          <cell r="D1907" t="str">
            <v>MES_Q4_04_138362_REVERSAL</v>
          </cell>
          <cell r="E1907">
            <v>138362</v>
          </cell>
          <cell r="F1907" t="str">
            <v>A07</v>
          </cell>
          <cell r="G1907" t="str">
            <v>Fannie Mae / AFS / Total Unam Balance / MBS</v>
          </cell>
          <cell r="H1907" t="str">
            <v>H32</v>
          </cell>
          <cell r="I1907">
            <v>-351021.2</v>
          </cell>
        </row>
        <row r="1908">
          <cell r="C1908" t="str">
            <v>2004</v>
          </cell>
          <cell r="D1908" t="str">
            <v>MES_Q4_04_138362_REVERSAL</v>
          </cell>
          <cell r="E1908">
            <v>138362</v>
          </cell>
          <cell r="F1908" t="str">
            <v>A09</v>
          </cell>
          <cell r="G1908" t="str">
            <v>Total Unam Balance / Single Class / MBS / AFS / AAA</v>
          </cell>
          <cell r="H1908" t="str">
            <v>H33</v>
          </cell>
          <cell r="I1908">
            <v>-351021.2</v>
          </cell>
        </row>
        <row r="1909">
          <cell r="C1909" t="str">
            <v>2004</v>
          </cell>
          <cell r="D1909" t="str">
            <v>MES_Q4_04_138362_REVERSAL</v>
          </cell>
          <cell r="E1909">
            <v>138362</v>
          </cell>
          <cell r="F1909" t="str">
            <v>A13 - AFS</v>
          </cell>
          <cell r="G1909" t="str">
            <v>Fannnie Mae / Amortized Cost / Greater Than 10 Years/ MBS</v>
          </cell>
          <cell r="H1909" t="str">
            <v>P32</v>
          </cell>
          <cell r="I1909">
            <v>-351021.2</v>
          </cell>
        </row>
        <row r="1910">
          <cell r="C1910" t="str">
            <v>2004</v>
          </cell>
          <cell r="D1910" t="str">
            <v>MES_Q4_04_138362_REVERSAL</v>
          </cell>
          <cell r="E1910">
            <v>138362</v>
          </cell>
          <cell r="F1910" t="str">
            <v>A18</v>
          </cell>
          <cell r="G1910" t="str">
            <v>Amortized Cost / Greater Than 10 Years / MBS</v>
          </cell>
          <cell r="H1910" t="str">
            <v>O31</v>
          </cell>
          <cell r="I1910">
            <v>-351021.2</v>
          </cell>
        </row>
        <row r="1911">
          <cell r="C1911" t="str">
            <v>2004</v>
          </cell>
          <cell r="D1911" t="str">
            <v>MES_Q4_04_138362_REVERSAL</v>
          </cell>
          <cell r="E1911">
            <v>138362</v>
          </cell>
          <cell r="F1911" t="str">
            <v>A20</v>
          </cell>
          <cell r="G1911" t="str">
            <v>AFS / Fair Value / Total Mortgage Related Securities</v>
          </cell>
          <cell r="H1911" t="str">
            <v>L42</v>
          </cell>
          <cell r="I1911">
            <v>-351021.2</v>
          </cell>
        </row>
        <row r="1912">
          <cell r="C1912" t="str">
            <v>2004</v>
          </cell>
          <cell r="D1912" t="str">
            <v>MES_Q4_04_138532_REVERSAL</v>
          </cell>
          <cell r="E1912">
            <v>138532</v>
          </cell>
          <cell r="F1912" t="str">
            <v>A01</v>
          </cell>
          <cell r="G1912" t="str">
            <v>Commitments CBA Non-OCI / Catch-Up / Fannie Mae / MBS</v>
          </cell>
          <cell r="H1912" t="str">
            <v>D224</v>
          </cell>
          <cell r="I1912">
            <v>35257.370000000003</v>
          </cell>
        </row>
        <row r="1913">
          <cell r="C1913" t="str">
            <v>2004</v>
          </cell>
          <cell r="D1913" t="str">
            <v>MES_Q4_04_138532_REVERSAL</v>
          </cell>
          <cell r="E1913">
            <v>138532</v>
          </cell>
          <cell r="F1913" t="str">
            <v>A07</v>
          </cell>
          <cell r="G1913" t="str">
            <v>Fannie Mae / HFT / Total Unam Balance / MBS</v>
          </cell>
          <cell r="H1913" t="str">
            <v>H74</v>
          </cell>
          <cell r="I1913">
            <v>35257.370000000003</v>
          </cell>
        </row>
        <row r="1914">
          <cell r="C1914" t="str">
            <v>2004</v>
          </cell>
          <cell r="D1914" t="str">
            <v>MES_Q4_04_138532_REVERSAL</v>
          </cell>
          <cell r="E1914">
            <v>138532</v>
          </cell>
          <cell r="F1914" t="str">
            <v>A09</v>
          </cell>
          <cell r="G1914" t="str">
            <v>Total Unam Balance / Single Class / MBS / HFT / AAA</v>
          </cell>
          <cell r="H1914" t="str">
            <v>H120</v>
          </cell>
          <cell r="I1914">
            <v>35257.370000000003</v>
          </cell>
        </row>
        <row r="1915">
          <cell r="C1915" t="str">
            <v>2004</v>
          </cell>
          <cell r="D1915" t="str">
            <v>MES_Q4_04_138532_REVERSAL</v>
          </cell>
          <cell r="E1915">
            <v>138532</v>
          </cell>
          <cell r="F1915" t="str">
            <v>A13 - HFT</v>
          </cell>
          <cell r="G1915" t="str">
            <v>Fannnie Mae / Amortized Cost / Greater Than 10 Years/ MBS</v>
          </cell>
          <cell r="H1915" t="str">
            <v>P32</v>
          </cell>
          <cell r="I1915">
            <v>35257.370000000003</v>
          </cell>
        </row>
        <row r="1916">
          <cell r="C1916" t="str">
            <v>2004</v>
          </cell>
          <cell r="D1916" t="str">
            <v>MES_Q4_04_138532_REVERSAL</v>
          </cell>
          <cell r="E1916">
            <v>138532</v>
          </cell>
          <cell r="F1916" t="str">
            <v>A18</v>
          </cell>
          <cell r="G1916" t="str">
            <v>Amortized Cost / Greater Than 10 Years / MBS</v>
          </cell>
          <cell r="H1916" t="str">
            <v>O31</v>
          </cell>
          <cell r="I1916">
            <v>35257.370000000003</v>
          </cell>
        </row>
        <row r="1917">
          <cell r="C1917" t="str">
            <v>2004</v>
          </cell>
          <cell r="D1917" t="str">
            <v>MES_Q4_04_138532_REVERSAL</v>
          </cell>
          <cell r="E1917">
            <v>138532</v>
          </cell>
          <cell r="F1917" t="str">
            <v>A20</v>
          </cell>
          <cell r="G1917" t="str">
            <v>HFT / Fair Value / Total Mortgage Related Securities</v>
          </cell>
          <cell r="H1917" t="str">
            <v>M42</v>
          </cell>
          <cell r="I1917">
            <v>35257.370000000003</v>
          </cell>
        </row>
        <row r="1918">
          <cell r="C1918" t="str">
            <v>2004</v>
          </cell>
          <cell r="D1918" t="str">
            <v>MES_Q4_04_138372_REVERSAL</v>
          </cell>
          <cell r="E1918">
            <v>138372</v>
          </cell>
          <cell r="F1918" t="str">
            <v>A01</v>
          </cell>
          <cell r="G1918" t="str">
            <v>Trade Support / Catch-Up / MBS / Fannie Mae</v>
          </cell>
          <cell r="H1918" t="str">
            <v>D318</v>
          </cell>
          <cell r="I1918">
            <v>-525791.17000000004</v>
          </cell>
        </row>
        <row r="1919">
          <cell r="C1919" t="str">
            <v>2004</v>
          </cell>
          <cell r="D1919" t="str">
            <v>MES_Q4_04_138372_REVERSAL</v>
          </cell>
          <cell r="E1919">
            <v>138372</v>
          </cell>
          <cell r="F1919" t="str">
            <v>A07</v>
          </cell>
          <cell r="G1919" t="str">
            <v>Fannie Mae / AFS / Total Unam Balance / MBS</v>
          </cell>
          <cell r="H1919" t="str">
            <v>H32</v>
          </cell>
          <cell r="I1919">
            <v>-525791.17000000004</v>
          </cell>
        </row>
        <row r="1920">
          <cell r="C1920" t="str">
            <v>2004</v>
          </cell>
          <cell r="D1920" t="str">
            <v>MES_Q4_04_138372_REVERSAL</v>
          </cell>
          <cell r="E1920">
            <v>138372</v>
          </cell>
          <cell r="F1920" t="str">
            <v>A09</v>
          </cell>
          <cell r="G1920" t="str">
            <v>Total Unam Balance / Single Class / MBS / AFS / AAA</v>
          </cell>
          <cell r="H1920" t="str">
            <v>H33</v>
          </cell>
          <cell r="I1920">
            <v>-525791.17000000004</v>
          </cell>
        </row>
        <row r="1921">
          <cell r="C1921" t="str">
            <v>2004</v>
          </cell>
          <cell r="D1921" t="str">
            <v>MES_Q4_04_138372_REVERSAL</v>
          </cell>
          <cell r="E1921">
            <v>138372</v>
          </cell>
          <cell r="F1921" t="str">
            <v>A13 - AFS</v>
          </cell>
          <cell r="G1921" t="str">
            <v>Fannnie Mae / Amortized Cost / Greater Than 10 Years/ MBS</v>
          </cell>
          <cell r="H1921" t="str">
            <v>P32</v>
          </cell>
          <cell r="I1921">
            <v>-525791.17000000004</v>
          </cell>
        </row>
        <row r="1922">
          <cell r="C1922" t="str">
            <v>2004</v>
          </cell>
          <cell r="D1922" t="str">
            <v>MES_Q4_04_138372_REVERSAL</v>
          </cell>
          <cell r="E1922">
            <v>138372</v>
          </cell>
          <cell r="F1922" t="str">
            <v>A18</v>
          </cell>
          <cell r="G1922" t="str">
            <v>Amortized Cost / Greater Than 10 Years / MBS</v>
          </cell>
          <cell r="H1922" t="str">
            <v>O31</v>
          </cell>
          <cell r="I1922">
            <v>-525791.17000000004</v>
          </cell>
        </row>
        <row r="1923">
          <cell r="C1923" t="str">
            <v>2004</v>
          </cell>
          <cell r="D1923" t="str">
            <v>MES_Q4_04_138372_REVERSAL</v>
          </cell>
          <cell r="E1923">
            <v>138372</v>
          </cell>
          <cell r="F1923" t="str">
            <v>A20</v>
          </cell>
          <cell r="G1923" t="str">
            <v>AFS / Fair Value / Total Mortgage Related Securities</v>
          </cell>
          <cell r="H1923" t="str">
            <v>L42</v>
          </cell>
          <cell r="I1923">
            <v>-525791.17000000004</v>
          </cell>
        </row>
        <row r="1924">
          <cell r="C1924" t="str">
            <v>2004</v>
          </cell>
          <cell r="D1924" t="str">
            <v>MES_Q4_04_138392_REVERSAL</v>
          </cell>
          <cell r="E1924">
            <v>138392</v>
          </cell>
          <cell r="F1924" t="str">
            <v>A01</v>
          </cell>
          <cell r="G1924" t="str">
            <v>Consolidation/Deconsolidation / Catch-Up / MBS / Fannie Mae</v>
          </cell>
          <cell r="H1924" t="str">
            <v>D414</v>
          </cell>
          <cell r="I1924">
            <v>-308007.05</v>
          </cell>
        </row>
        <row r="1925">
          <cell r="C1925" t="str">
            <v>2004</v>
          </cell>
          <cell r="D1925" t="str">
            <v>MES_Q4_04_138392_REVERSAL</v>
          </cell>
          <cell r="E1925">
            <v>138392</v>
          </cell>
          <cell r="F1925" t="str">
            <v>A07</v>
          </cell>
          <cell r="G1925" t="str">
            <v>Fannie Mae / AFS / Total Unam Balance / MBS</v>
          </cell>
          <cell r="H1925" t="str">
            <v>H32</v>
          </cell>
          <cell r="I1925">
            <v>-308007.05</v>
          </cell>
        </row>
        <row r="1926">
          <cell r="C1926" t="str">
            <v>2004</v>
          </cell>
          <cell r="D1926" t="str">
            <v>MES_Q4_04_138392_REVERSAL</v>
          </cell>
          <cell r="E1926">
            <v>138392</v>
          </cell>
          <cell r="F1926" t="str">
            <v>A09</v>
          </cell>
          <cell r="G1926" t="str">
            <v>Total Unam Balance / Single Class / MBS / AFS / AAA</v>
          </cell>
          <cell r="H1926" t="str">
            <v>H33</v>
          </cell>
          <cell r="I1926">
            <v>-308007.05</v>
          </cell>
        </row>
        <row r="1927">
          <cell r="C1927" t="str">
            <v>2004</v>
          </cell>
          <cell r="D1927" t="str">
            <v>MES_Q4_04_138392_REVERSAL</v>
          </cell>
          <cell r="E1927">
            <v>138392</v>
          </cell>
          <cell r="F1927" t="str">
            <v>A13 - AFS</v>
          </cell>
          <cell r="G1927" t="str">
            <v>Fannnie Mae / Amortized Cost / Greater Than 10 Years/ MBS</v>
          </cell>
          <cell r="H1927" t="str">
            <v>P32</v>
          </cell>
          <cell r="I1927">
            <v>-308007.05</v>
          </cell>
        </row>
        <row r="1928">
          <cell r="C1928" t="str">
            <v>2004</v>
          </cell>
          <cell r="D1928" t="str">
            <v>MES_Q4_04_138392_REVERSAL</v>
          </cell>
          <cell r="E1928">
            <v>138392</v>
          </cell>
          <cell r="F1928" t="str">
            <v>A18</v>
          </cell>
          <cell r="G1928" t="str">
            <v>Amortized Cost / Greater Than 10 Years / MBS</v>
          </cell>
          <cell r="H1928" t="str">
            <v>O31</v>
          </cell>
          <cell r="I1928">
            <v>-308007.05</v>
          </cell>
        </row>
        <row r="1929">
          <cell r="C1929" t="str">
            <v>2004</v>
          </cell>
          <cell r="D1929" t="str">
            <v>MES_Q4_04_138392_REVERSAL</v>
          </cell>
          <cell r="E1929">
            <v>138392</v>
          </cell>
          <cell r="F1929" t="str">
            <v>A20</v>
          </cell>
          <cell r="G1929" t="str">
            <v>AFS / Fair Value / Total Mortgage Related Securities</v>
          </cell>
          <cell r="H1929" t="str">
            <v>L42</v>
          </cell>
          <cell r="I1929">
            <v>-308007.05</v>
          </cell>
        </row>
        <row r="1930">
          <cell r="C1930" t="str">
            <v>2004</v>
          </cell>
          <cell r="D1930" t="str">
            <v>MES_Q4_04_138572_REVERSAL</v>
          </cell>
          <cell r="E1930">
            <v>138572</v>
          </cell>
          <cell r="F1930" t="str">
            <v>A01</v>
          </cell>
          <cell r="G1930" t="str">
            <v>Trade Support / Catch-Up / MBS / Fannie Mae</v>
          </cell>
          <cell r="H1930" t="str">
            <v>D318</v>
          </cell>
          <cell r="I1930">
            <v>-299341.28999999998</v>
          </cell>
        </row>
        <row r="1931">
          <cell r="C1931" t="str">
            <v>2004</v>
          </cell>
          <cell r="D1931" t="str">
            <v>MES_Q4_04_138572_REVERSAL</v>
          </cell>
          <cell r="E1931">
            <v>138572</v>
          </cell>
          <cell r="F1931" t="str">
            <v>A07</v>
          </cell>
          <cell r="G1931" t="str">
            <v>Fannie Mae / HFT / Total Unam Balance / MBS</v>
          </cell>
          <cell r="H1931" t="str">
            <v>H74</v>
          </cell>
          <cell r="I1931">
            <v>-299341.28999999998</v>
          </cell>
        </row>
        <row r="1932">
          <cell r="C1932" t="str">
            <v>2004</v>
          </cell>
          <cell r="D1932" t="str">
            <v>MES_Q4_04_138572_REVERSAL</v>
          </cell>
          <cell r="E1932">
            <v>138572</v>
          </cell>
          <cell r="F1932" t="str">
            <v>A09</v>
          </cell>
          <cell r="G1932" t="str">
            <v>Total Unam Balance / Single Class / MBS / HFT / AAA</v>
          </cell>
          <cell r="H1932" t="str">
            <v>H120</v>
          </cell>
          <cell r="I1932">
            <v>-299341.28999999998</v>
          </cell>
        </row>
        <row r="1933">
          <cell r="C1933" t="str">
            <v>2004</v>
          </cell>
          <cell r="D1933" t="str">
            <v>MES_Q4_04_138572_REVERSAL</v>
          </cell>
          <cell r="E1933">
            <v>138572</v>
          </cell>
          <cell r="F1933" t="str">
            <v>A13 - HFT</v>
          </cell>
          <cell r="G1933" t="str">
            <v>Fannnie Mae / Amortized Cost / Greater Than 10 Years/ MBS</v>
          </cell>
          <cell r="H1933" t="str">
            <v>P32</v>
          </cell>
          <cell r="I1933">
            <v>-299341.28999999998</v>
          </cell>
        </row>
        <row r="1934">
          <cell r="C1934" t="str">
            <v>2004</v>
          </cell>
          <cell r="D1934" t="str">
            <v>MES_Q4_04_138572_REVERSAL</v>
          </cell>
          <cell r="E1934">
            <v>138572</v>
          </cell>
          <cell r="F1934" t="str">
            <v>A18</v>
          </cell>
          <cell r="G1934" t="str">
            <v>Amortized Cost / Greater Than 10 Years / MBS</v>
          </cell>
          <cell r="H1934" t="str">
            <v>O31</v>
          </cell>
          <cell r="I1934">
            <v>-299341.28999999998</v>
          </cell>
        </row>
        <row r="1935">
          <cell r="C1935" t="str">
            <v>2004</v>
          </cell>
          <cell r="D1935" t="str">
            <v>MES_Q4_04_138572_REVERSAL</v>
          </cell>
          <cell r="E1935">
            <v>138572</v>
          </cell>
          <cell r="F1935" t="str">
            <v>A20</v>
          </cell>
          <cell r="G1935" t="str">
            <v>HFT / Fair Value / Total Mortgage Related Securities</v>
          </cell>
          <cell r="H1935" t="str">
            <v>M42</v>
          </cell>
          <cell r="I1935">
            <v>-299341.28999999998</v>
          </cell>
        </row>
        <row r="1936">
          <cell r="C1936" t="str">
            <v>2004</v>
          </cell>
          <cell r="D1936" t="str">
            <v>MES_Q4_04_138361_REVERSAL</v>
          </cell>
          <cell r="E1936">
            <v>138361</v>
          </cell>
          <cell r="F1936" t="str">
            <v>A01</v>
          </cell>
          <cell r="G1936" t="str">
            <v>Restatement CBA / Fannie Mae / Catch-Up / MBS</v>
          </cell>
          <cell r="H1936" t="str">
            <v>D365</v>
          </cell>
          <cell r="I1936">
            <v>-8799.2199999999993</v>
          </cell>
        </row>
        <row r="1937">
          <cell r="C1937" t="str">
            <v>2004</v>
          </cell>
          <cell r="D1937" t="str">
            <v>MES_Q4_04_138361_REVERSAL</v>
          </cell>
          <cell r="E1937">
            <v>138361</v>
          </cell>
          <cell r="F1937" t="str">
            <v>A07</v>
          </cell>
          <cell r="G1937" t="str">
            <v>Fannie Mae / AFS / Total Unam Balance / MBS</v>
          </cell>
          <cell r="H1937" t="str">
            <v>H32</v>
          </cell>
          <cell r="I1937">
            <v>-8799.2199999999993</v>
          </cell>
        </row>
        <row r="1938">
          <cell r="C1938" t="str">
            <v>2004</v>
          </cell>
          <cell r="D1938" t="str">
            <v>MES_Q4_04_138361_REVERSAL</v>
          </cell>
          <cell r="E1938">
            <v>138361</v>
          </cell>
          <cell r="F1938" t="str">
            <v>A09</v>
          </cell>
          <cell r="G1938" t="str">
            <v>Total Unam Balance / Single Class / MBS / AFS / AAA</v>
          </cell>
          <cell r="H1938" t="str">
            <v>H33</v>
          </cell>
          <cell r="I1938">
            <v>-8799.2199999999993</v>
          </cell>
        </row>
        <row r="1939">
          <cell r="C1939" t="str">
            <v>2004</v>
          </cell>
          <cell r="D1939" t="str">
            <v>MES_Q4_04_138361_REVERSAL</v>
          </cell>
          <cell r="E1939">
            <v>138361</v>
          </cell>
          <cell r="F1939" t="str">
            <v>A13 - AFS</v>
          </cell>
          <cell r="G1939" t="str">
            <v>Fannnie Mae / Amortized Cost / Greater Than 10 Years/ MBS</v>
          </cell>
          <cell r="H1939" t="str">
            <v>P32</v>
          </cell>
          <cell r="I1939">
            <v>-8799.2199999999993</v>
          </cell>
        </row>
        <row r="1940">
          <cell r="C1940" t="str">
            <v>2004</v>
          </cell>
          <cell r="D1940" t="str">
            <v>MES_Q4_04_138361_REVERSAL</v>
          </cell>
          <cell r="E1940">
            <v>138361</v>
          </cell>
          <cell r="F1940" t="str">
            <v>A18</v>
          </cell>
          <cell r="G1940" t="str">
            <v>Amortized Cost / Greater Than 10 Years / MBS</v>
          </cell>
          <cell r="H1940" t="str">
            <v>O31</v>
          </cell>
          <cell r="I1940">
            <v>-8799.2199999999993</v>
          </cell>
        </row>
        <row r="1941">
          <cell r="C1941" t="str">
            <v>2004</v>
          </cell>
          <cell r="D1941" t="str">
            <v>MES_Q4_04_138361_REVERSAL</v>
          </cell>
          <cell r="E1941">
            <v>138361</v>
          </cell>
          <cell r="F1941" t="str">
            <v>A20</v>
          </cell>
          <cell r="G1941" t="str">
            <v>AFS / Fair Value / Total Mortgage Related Securities</v>
          </cell>
          <cell r="H1941" t="str">
            <v>L42</v>
          </cell>
          <cell r="I1941">
            <v>-8799.2199999999993</v>
          </cell>
        </row>
        <row r="1942">
          <cell r="C1942" t="str">
            <v>2004</v>
          </cell>
          <cell r="D1942" t="str">
            <v>MES_Q4_04_138562_REVERSAL</v>
          </cell>
          <cell r="E1942">
            <v>138562</v>
          </cell>
          <cell r="F1942" t="str">
            <v>A01</v>
          </cell>
          <cell r="G1942" t="str">
            <v>Restatement CBA / Fannie Mae / Catch-Up / MBS</v>
          </cell>
          <cell r="H1942" t="str">
            <v>D365</v>
          </cell>
          <cell r="I1942">
            <v>-23707.81</v>
          </cell>
        </row>
        <row r="1943">
          <cell r="C1943" t="str">
            <v>2004</v>
          </cell>
          <cell r="D1943" t="str">
            <v>MES_Q4_04_138562_REVERSAL</v>
          </cell>
          <cell r="E1943">
            <v>138562</v>
          </cell>
          <cell r="F1943" t="str">
            <v>A07</v>
          </cell>
          <cell r="G1943" t="str">
            <v>Fannie Mae / HFT / Total Unam Balance / MBS</v>
          </cell>
          <cell r="H1943" t="str">
            <v>H74</v>
          </cell>
          <cell r="I1943">
            <v>-23707.81</v>
          </cell>
        </row>
        <row r="1944">
          <cell r="C1944" t="str">
            <v>2004</v>
          </cell>
          <cell r="D1944" t="str">
            <v>MES_Q4_04_138562_REVERSAL</v>
          </cell>
          <cell r="E1944">
            <v>138562</v>
          </cell>
          <cell r="F1944" t="str">
            <v>A09</v>
          </cell>
          <cell r="G1944" t="str">
            <v>Total Unam Balance / Single Class / MBS / HFT / AAA</v>
          </cell>
          <cell r="H1944" t="str">
            <v>H120</v>
          </cell>
          <cell r="I1944">
            <v>-23707.81</v>
          </cell>
        </row>
        <row r="1945">
          <cell r="C1945" t="str">
            <v>2004</v>
          </cell>
          <cell r="D1945" t="str">
            <v>MES_Q4_04_138562_REVERSAL</v>
          </cell>
          <cell r="E1945">
            <v>138562</v>
          </cell>
          <cell r="F1945" t="str">
            <v>A13 - HFT</v>
          </cell>
          <cell r="G1945" t="str">
            <v>Fannnie Mae / Amortized Cost / Greater Than 10 Years/ MBS</v>
          </cell>
          <cell r="H1945" t="str">
            <v>P32</v>
          </cell>
          <cell r="I1945">
            <v>-23707.81</v>
          </cell>
        </row>
        <row r="1946">
          <cell r="C1946" t="str">
            <v>2004</v>
          </cell>
          <cell r="D1946" t="str">
            <v>MES_Q4_04_138562_REVERSAL</v>
          </cell>
          <cell r="E1946">
            <v>138562</v>
          </cell>
          <cell r="F1946" t="str">
            <v>A18</v>
          </cell>
          <cell r="G1946" t="str">
            <v>Amortized Cost / Greater Than 10 Years / MBS</v>
          </cell>
          <cell r="H1946" t="str">
            <v>O31</v>
          </cell>
          <cell r="I1946">
            <v>-23707.81</v>
          </cell>
        </row>
        <row r="1947">
          <cell r="C1947" t="str">
            <v>2004</v>
          </cell>
          <cell r="D1947" t="str">
            <v>MES_Q4_04_138562_REVERSAL</v>
          </cell>
          <cell r="E1947">
            <v>138562</v>
          </cell>
          <cell r="F1947" t="str">
            <v>A20</v>
          </cell>
          <cell r="G1947" t="str">
            <v>HFT / Fair Value / Total Mortgage Related Securities</v>
          </cell>
          <cell r="H1947" t="str">
            <v>M42</v>
          </cell>
          <cell r="I1947">
            <v>-23707.81</v>
          </cell>
        </row>
        <row r="1948">
          <cell r="C1948" t="str">
            <v>2004</v>
          </cell>
          <cell r="D1948" t="str">
            <v>MES_Q4_04_138592_REVERSAL</v>
          </cell>
          <cell r="E1948">
            <v>138592</v>
          </cell>
          <cell r="F1948" t="str">
            <v>A01</v>
          </cell>
          <cell r="G1948" t="str">
            <v>Consolidation/Deconsolidation / Catch-Up / MBS / Fannie Mae</v>
          </cell>
          <cell r="H1948" t="str">
            <v>D414</v>
          </cell>
          <cell r="I1948">
            <v>12755.08</v>
          </cell>
        </row>
        <row r="1949">
          <cell r="C1949" t="str">
            <v>2004</v>
          </cell>
          <cell r="D1949" t="str">
            <v>MES_Q4_04_138592_REVERSAL</v>
          </cell>
          <cell r="E1949">
            <v>138592</v>
          </cell>
          <cell r="F1949" t="str">
            <v>A07</v>
          </cell>
          <cell r="G1949" t="str">
            <v>Fannie Mae / HFT / Total Unam Balance / MBS</v>
          </cell>
          <cell r="H1949" t="str">
            <v>H74</v>
          </cell>
          <cell r="I1949">
            <v>12755.08</v>
          </cell>
        </row>
        <row r="1950">
          <cell r="C1950" t="str">
            <v>2004</v>
          </cell>
          <cell r="D1950" t="str">
            <v>MES_Q4_04_138592_REVERSAL</v>
          </cell>
          <cell r="E1950">
            <v>138592</v>
          </cell>
          <cell r="F1950" t="str">
            <v>A09</v>
          </cell>
          <cell r="G1950" t="str">
            <v>Total Unam Balance / Single Class / MBS / HFT / AAA</v>
          </cell>
          <cell r="H1950" t="str">
            <v>H120</v>
          </cell>
          <cell r="I1950">
            <v>12755.08</v>
          </cell>
        </row>
        <row r="1951">
          <cell r="C1951" t="str">
            <v>2004</v>
          </cell>
          <cell r="D1951" t="str">
            <v>MES_Q4_04_138592_REVERSAL</v>
          </cell>
          <cell r="E1951">
            <v>138592</v>
          </cell>
          <cell r="F1951" t="str">
            <v>A13 - HFT</v>
          </cell>
          <cell r="G1951" t="str">
            <v>Fannnie Mae / Amortized Cost / Greater Than 10 Years/ MBS</v>
          </cell>
          <cell r="H1951" t="str">
            <v>P32</v>
          </cell>
          <cell r="I1951">
            <v>12755.08</v>
          </cell>
        </row>
        <row r="1952">
          <cell r="C1952" t="str">
            <v>2004</v>
          </cell>
          <cell r="D1952" t="str">
            <v>MES_Q4_04_138592_REVERSAL</v>
          </cell>
          <cell r="E1952">
            <v>138592</v>
          </cell>
          <cell r="F1952" t="str">
            <v>A18</v>
          </cell>
          <cell r="G1952" t="str">
            <v>Amortized Cost / Greater Than 10 Years / MBS</v>
          </cell>
          <cell r="H1952" t="str">
            <v>O31</v>
          </cell>
          <cell r="I1952">
            <v>12755.08</v>
          </cell>
        </row>
        <row r="1953">
          <cell r="C1953" t="str">
            <v>2004</v>
          </cell>
          <cell r="D1953" t="str">
            <v>MES_Q4_04_138592_REVERSAL</v>
          </cell>
          <cell r="E1953">
            <v>138592</v>
          </cell>
          <cell r="F1953" t="str">
            <v>A20</v>
          </cell>
          <cell r="G1953" t="str">
            <v>HFT / Fair Value / Total Mortgage Related Securities</v>
          </cell>
          <cell r="H1953" t="str">
            <v>M42</v>
          </cell>
          <cell r="I1953">
            <v>12755.08</v>
          </cell>
        </row>
        <row r="1954">
          <cell r="C1954" t="str">
            <v>2004</v>
          </cell>
          <cell r="D1954" t="str">
            <v>DM_95</v>
          </cell>
          <cell r="E1954" t="str">
            <v>N/A</v>
          </cell>
          <cell r="F1954" t="str">
            <v>11.09</v>
          </cell>
          <cell r="G1954" t="str">
            <v xml:space="preserve">DMBS Liability Ending UPB Balance - &lt; 1yr </v>
          </cell>
          <cell r="H1954" t="str">
            <v>F36</v>
          </cell>
          <cell r="I1954">
            <v>-1436805439</v>
          </cell>
        </row>
        <row r="1955">
          <cell r="C1955" t="str">
            <v>2004</v>
          </cell>
          <cell r="D1955" t="str">
            <v>DM_95</v>
          </cell>
          <cell r="E1955" t="str">
            <v>N/A</v>
          </cell>
          <cell r="F1955" t="str">
            <v>11.09</v>
          </cell>
          <cell r="G1955" t="str">
            <v>DMBS long term REMIC Liability Ending UPB Balance -  3 - 5yrs</v>
          </cell>
          <cell r="H1955" t="str">
            <v>H37</v>
          </cell>
          <cell r="I1955">
            <v>-288094942.44999999</v>
          </cell>
        </row>
        <row r="1956">
          <cell r="C1956" t="str">
            <v>2004</v>
          </cell>
          <cell r="D1956" t="str">
            <v>DM_95</v>
          </cell>
          <cell r="E1956" t="str">
            <v>N/A</v>
          </cell>
          <cell r="F1956" t="str">
            <v>11.09</v>
          </cell>
          <cell r="G1956" t="str">
            <v xml:space="preserve">DMBS long term REMIC UPB Balance -  &gt; 5yrs </v>
          </cell>
          <cell r="H1956" t="str">
            <v>I37</v>
          </cell>
          <cell r="I1956">
            <v>-591007688.97999978</v>
          </cell>
        </row>
        <row r="1957">
          <cell r="C1957" t="str">
            <v>2004</v>
          </cell>
          <cell r="D1957" t="str">
            <v>STC_529151</v>
          </cell>
          <cell r="E1957">
            <v>529151</v>
          </cell>
          <cell r="F1957" t="str">
            <v>11.07</v>
          </cell>
          <cell r="G1957" t="str">
            <v xml:space="preserve">DMBS Amort Int Income/Exp </v>
          </cell>
          <cell r="H1957" t="str">
            <v>F37</v>
          </cell>
          <cell r="I1957">
            <v>46073659.920000002</v>
          </cell>
        </row>
        <row r="1958">
          <cell r="C1958" t="str">
            <v>2004</v>
          </cell>
          <cell r="D1958" t="str">
            <v>STC_529152</v>
          </cell>
          <cell r="E1958">
            <v>529152</v>
          </cell>
          <cell r="F1958" t="str">
            <v>11.07</v>
          </cell>
          <cell r="G1958" t="str">
            <v>REMIC Interest Expense</v>
          </cell>
          <cell r="H1958" t="str">
            <v>E34</v>
          </cell>
          <cell r="I1958">
            <v>-1067921.79</v>
          </cell>
        </row>
        <row r="1959">
          <cell r="C1959" t="str">
            <v>2004</v>
          </cell>
          <cell r="D1959" t="str">
            <v>STC_529152</v>
          </cell>
          <cell r="E1959">
            <v>529152</v>
          </cell>
          <cell r="F1959" t="str">
            <v>11.07</v>
          </cell>
          <cell r="G1959" t="str">
            <v>REMIC Interest Expense</v>
          </cell>
          <cell r="H1959" t="str">
            <v>E34</v>
          </cell>
          <cell r="I1959">
            <v>-2277095</v>
          </cell>
        </row>
        <row r="1960">
          <cell r="C1960" t="str">
            <v>2004</v>
          </cell>
          <cell r="D1960" t="str">
            <v>STC_529151</v>
          </cell>
          <cell r="E1960">
            <v>529151</v>
          </cell>
          <cell r="F1960" t="str">
            <v>11.07</v>
          </cell>
          <cell r="G1960" t="str">
            <v xml:space="preserve">DMBS Amort Int Income/Exp </v>
          </cell>
          <cell r="H1960" t="str">
            <v>F37</v>
          </cell>
          <cell r="I1960">
            <v>-91888043.200000003</v>
          </cell>
        </row>
        <row r="1961">
          <cell r="C1961" t="str">
            <v>2004</v>
          </cell>
          <cell r="D1961" t="str">
            <v>STC_529151</v>
          </cell>
          <cell r="E1961">
            <v>529151</v>
          </cell>
          <cell r="F1961" t="str">
            <v>A22</v>
          </cell>
          <cell r="G1961" t="str">
            <v>Repayment Interest--All Intents--MBS Liablility</v>
          </cell>
          <cell r="H1961" t="str">
            <v>V117</v>
          </cell>
          <cell r="I1961">
            <v>-44191682.660000019</v>
          </cell>
        </row>
        <row r="1962">
          <cell r="C1962" t="str">
            <v>2004</v>
          </cell>
          <cell r="D1962" t="str">
            <v>STC_420362</v>
          </cell>
          <cell r="E1962">
            <v>420362</v>
          </cell>
          <cell r="F1962" t="str">
            <v>11.06</v>
          </cell>
          <cell r="G1962" t="str">
            <v>DMBS Int Income</v>
          </cell>
          <cell r="H1962" t="str">
            <v>G100</v>
          </cell>
          <cell r="I1962">
            <v>46073659.920000017</v>
          </cell>
        </row>
        <row r="1963">
          <cell r="C1963" t="str">
            <v>2004</v>
          </cell>
          <cell r="D1963" t="str">
            <v>STC_420415</v>
          </cell>
          <cell r="E1963">
            <v>420415</v>
          </cell>
          <cell r="F1963" t="str">
            <v>11.06</v>
          </cell>
          <cell r="G1963" t="str">
            <v>DMBS Int Income</v>
          </cell>
          <cell r="H1963" t="str">
            <v>G100</v>
          </cell>
          <cell r="I1963">
            <v>12862800.24</v>
          </cell>
        </row>
        <row r="1964">
          <cell r="C1964" t="str">
            <v>2004</v>
          </cell>
          <cell r="D1964" t="str">
            <v>STC_420362</v>
          </cell>
          <cell r="E1964">
            <v>420362</v>
          </cell>
          <cell r="F1964" t="str">
            <v>11.06</v>
          </cell>
          <cell r="G1964" t="str">
            <v>Interest Income Non DMBS</v>
          </cell>
          <cell r="H1964" t="str">
            <v>G100</v>
          </cell>
          <cell r="I1964">
            <v>4112795.97</v>
          </cell>
        </row>
        <row r="1965">
          <cell r="C1965" t="str">
            <v>2004</v>
          </cell>
          <cell r="D1965" t="str">
            <v>STC_420362</v>
          </cell>
          <cell r="E1965">
            <v>420362</v>
          </cell>
          <cell r="F1965" t="str">
            <v>A22</v>
          </cell>
          <cell r="G1965" t="str">
            <v>Repayment Interest--HFI-LOANS</v>
          </cell>
          <cell r="H1965" t="str">
            <v>X117</v>
          </cell>
          <cell r="I1965">
            <v>56029630.549999997</v>
          </cell>
        </row>
        <row r="1966">
          <cell r="C1966" t="str">
            <v>2004</v>
          </cell>
          <cell r="D1966" t="str">
            <v>STC_118303</v>
          </cell>
          <cell r="E1966">
            <v>118303</v>
          </cell>
          <cell r="F1966" t="str">
            <v>A01</v>
          </cell>
          <cell r="G1966" t="str">
            <v>AFS-Fannie Mae-MEGA-Unrlz Gain</v>
          </cell>
          <cell r="H1966" t="str">
            <v>E458</v>
          </cell>
          <cell r="I1966">
            <v>1460888.48</v>
          </cell>
        </row>
        <row r="1967">
          <cell r="C1967" t="str">
            <v>2004</v>
          </cell>
          <cell r="D1967" t="str">
            <v>STC_118303</v>
          </cell>
          <cell r="E1967">
            <v>118303</v>
          </cell>
          <cell r="F1967" t="str">
            <v>A07</v>
          </cell>
          <cell r="G1967" t="str">
            <v>AFS-Fannie Mae-MEGA-Unrlz Gain</v>
          </cell>
          <cell r="H1967" t="str">
            <v>K33</v>
          </cell>
          <cell r="I1967">
            <v>1460888.48</v>
          </cell>
        </row>
        <row r="1968">
          <cell r="C1968" t="str">
            <v>2004</v>
          </cell>
          <cell r="D1968" t="str">
            <v>STC_118303</v>
          </cell>
          <cell r="E1968">
            <v>118303</v>
          </cell>
          <cell r="F1968" t="str">
            <v>A09</v>
          </cell>
          <cell r="G1968" t="str">
            <v>Single Class-MBS-AAA--Unrlz Gain</v>
          </cell>
          <cell r="H1968" t="str">
            <v>K51</v>
          </cell>
          <cell r="I1968">
            <v>1460888.48</v>
          </cell>
        </row>
        <row r="1969">
          <cell r="C1969" t="str">
            <v>2004</v>
          </cell>
          <cell r="D1969" t="str">
            <v>STC_118303</v>
          </cell>
          <cell r="E1969">
            <v>118303</v>
          </cell>
          <cell r="F1969" t="str">
            <v>11.02</v>
          </cell>
          <cell r="G1969" t="str">
            <v>115 mtm - Struc -MBS</v>
          </cell>
          <cell r="H1969" t="str">
            <v>M62</v>
          </cell>
          <cell r="I1969">
            <v>1460888.48</v>
          </cell>
        </row>
        <row r="1970">
          <cell r="C1970" t="str">
            <v>2004</v>
          </cell>
          <cell r="D1970" t="str">
            <v>STC_118303</v>
          </cell>
          <cell r="E1970">
            <v>118303</v>
          </cell>
          <cell r="F1970" t="str">
            <v>A13 - AFS</v>
          </cell>
          <cell r="G1970" t="str">
            <v>Fannie Mae--Remic--Fair Value--&gt;10 years</v>
          </cell>
          <cell r="H1970" t="str">
            <v>Q34</v>
          </cell>
          <cell r="I1970">
            <v>-686998.37730732141</v>
          </cell>
        </row>
        <row r="1971">
          <cell r="C1971" t="str">
            <v>2004</v>
          </cell>
          <cell r="D1971" t="str">
            <v>STC_118303</v>
          </cell>
          <cell r="E1971">
            <v>118303</v>
          </cell>
          <cell r="F1971" t="str">
            <v>A19</v>
          </cell>
          <cell r="G1971" t="str">
            <v>Fair Value--Other Multi-Class Securities(2)</v>
          </cell>
          <cell r="H1971" t="str">
            <v>G34</v>
          </cell>
          <cell r="I1971">
            <v>-686998.37730732141</v>
          </cell>
        </row>
        <row r="1972">
          <cell r="C1972" t="str">
            <v>2004</v>
          </cell>
          <cell r="D1972" t="str">
            <v>STC_118303</v>
          </cell>
          <cell r="E1972">
            <v>118303</v>
          </cell>
          <cell r="F1972">
            <v>11.02</v>
          </cell>
          <cell r="G1972" t="str">
            <v>115 Mark-to-Market--Structured Multi-Class Securities--Structured Multi-Class Securities</v>
          </cell>
          <cell r="H1972" t="str">
            <v>J62</v>
          </cell>
          <cell r="I1972">
            <v>4848914.5667121168</v>
          </cell>
        </row>
        <row r="1973">
          <cell r="C1973" t="str">
            <v>2004</v>
          </cell>
          <cell r="D1973" t="str">
            <v>STC_118303</v>
          </cell>
          <cell r="E1973">
            <v>118303</v>
          </cell>
          <cell r="F1973" t="str">
            <v>A01</v>
          </cell>
          <cell r="G1973" t="str">
            <v>Mark-to-Market--Unrealized Gain/(Loss) Current Period--Remic--Fannie Mae</v>
          </cell>
          <cell r="H1973" t="str">
            <v>F458</v>
          </cell>
          <cell r="I1973">
            <v>4848914.5667121168</v>
          </cell>
        </row>
        <row r="1974">
          <cell r="C1974" t="str">
            <v>2004</v>
          </cell>
          <cell r="D1974" t="str">
            <v>STC_118303</v>
          </cell>
          <cell r="E1974">
            <v>118303</v>
          </cell>
          <cell r="F1974" t="str">
            <v>A07</v>
          </cell>
          <cell r="G1974" t="str">
            <v>AFS--Fannie Mae--Remic--Fair Value</v>
          </cell>
          <cell r="H1974" t="str">
            <v>M34</v>
          </cell>
          <cell r="I1974">
            <v>4848914.5667121168</v>
          </cell>
        </row>
        <row r="1975">
          <cell r="C1975" t="str">
            <v>2004</v>
          </cell>
          <cell r="D1975" t="str">
            <v>STC_118303</v>
          </cell>
          <cell r="E1975">
            <v>118303</v>
          </cell>
          <cell r="F1975" t="str">
            <v>A09</v>
          </cell>
          <cell r="G1975" t="str">
            <v>AFS--Multi-Class--Remic--Fair Value</v>
          </cell>
          <cell r="H1975" t="str">
            <v>M57</v>
          </cell>
          <cell r="I1975">
            <v>4848914.5667121168</v>
          </cell>
        </row>
        <row r="1976">
          <cell r="C1976" t="str">
            <v>2004</v>
          </cell>
          <cell r="D1976" t="str">
            <v>STC_428395</v>
          </cell>
          <cell r="E1976">
            <v>428395</v>
          </cell>
          <cell r="F1976" t="str">
            <v>A16</v>
          </cell>
          <cell r="G1976" t="str">
            <v>Amort Income / Expense -- MBS</v>
          </cell>
          <cell r="H1976" t="str">
            <v>G34</v>
          </cell>
          <cell r="I1976">
            <v>0</v>
          </cell>
        </row>
        <row r="1977">
          <cell r="C1977" t="str">
            <v>2004</v>
          </cell>
          <cell r="D1977" t="str">
            <v>STC_428395</v>
          </cell>
          <cell r="E1977">
            <v>428395</v>
          </cell>
          <cell r="F1977" t="str">
            <v>A16</v>
          </cell>
          <cell r="G1977" t="str">
            <v>Amort Income / Expense -- Mega</v>
          </cell>
          <cell r="H1977" t="str">
            <v>G35</v>
          </cell>
          <cell r="I1977">
            <v>0</v>
          </cell>
        </row>
        <row r="1978">
          <cell r="C1978" t="str">
            <v>2004</v>
          </cell>
          <cell r="D1978" t="str">
            <v>STC_428395</v>
          </cell>
          <cell r="E1978">
            <v>428395</v>
          </cell>
          <cell r="F1978" t="str">
            <v>A16</v>
          </cell>
          <cell r="G1978" t="str">
            <v>Amort Income / Expense -- Remic</v>
          </cell>
          <cell r="H1978" t="str">
            <v>G36</v>
          </cell>
          <cell r="I1978">
            <v>0</v>
          </cell>
        </row>
        <row r="1979">
          <cell r="C1979" t="str">
            <v>2004</v>
          </cell>
          <cell r="D1979" t="str">
            <v>STC_428395</v>
          </cell>
          <cell r="E1979">
            <v>428395</v>
          </cell>
          <cell r="F1979" t="str">
            <v>A16</v>
          </cell>
          <cell r="G1979" t="str">
            <v>MBS - Amortization Income / Expense</v>
          </cell>
          <cell r="H1979" t="str">
            <v>G34</v>
          </cell>
          <cell r="I1979">
            <v>-18481488</v>
          </cell>
        </row>
        <row r="1980">
          <cell r="C1980" t="str">
            <v>2004</v>
          </cell>
          <cell r="D1980" t="str">
            <v>STC_428395</v>
          </cell>
          <cell r="E1980">
            <v>428395</v>
          </cell>
          <cell r="F1980" t="str">
            <v>A16</v>
          </cell>
          <cell r="G1980" t="str">
            <v>MBS - Amortization Income / Expense</v>
          </cell>
          <cell r="H1980" t="str">
            <v>G34</v>
          </cell>
          <cell r="I1980">
            <v>47614364</v>
          </cell>
        </row>
        <row r="1981">
          <cell r="C1981" t="str">
            <v>2004</v>
          </cell>
          <cell r="D1981" t="str">
            <v>STC_168991</v>
          </cell>
          <cell r="E1981" t="str">
            <v>N/A</v>
          </cell>
          <cell r="F1981" t="str">
            <v>11.06</v>
          </cell>
          <cell r="G1981" t="str">
            <v>SF-HFI - LOAN-UPB-FIXED LONG TERM - Repayment</v>
          </cell>
          <cell r="H1981" t="str">
            <v>K70</v>
          </cell>
          <cell r="I1981">
            <v>0</v>
          </cell>
        </row>
        <row r="1982">
          <cell r="C1982" t="str">
            <v>2004</v>
          </cell>
          <cell r="D1982" t="str">
            <v>STC_168991</v>
          </cell>
          <cell r="E1982" t="str">
            <v>N/A</v>
          </cell>
          <cell r="F1982" t="str">
            <v>11.06</v>
          </cell>
          <cell r="G1982" t="str">
            <v>SF-HFI - LOAN-UPB-FIXED LONG TERM - Repayment</v>
          </cell>
          <cell r="H1982" t="str">
            <v>K70</v>
          </cell>
          <cell r="I1982">
            <v>0</v>
          </cell>
        </row>
        <row r="1983">
          <cell r="C1983" t="str">
            <v>2004</v>
          </cell>
          <cell r="D1983" t="str">
            <v>STC_118305</v>
          </cell>
          <cell r="E1983">
            <v>118305</v>
          </cell>
          <cell r="F1983" t="str">
            <v>11.01</v>
          </cell>
          <cell r="G1983" t="str">
            <v>115 MTM-Structured Multi-Class Securities - Structured Multi-Class Securities</v>
          </cell>
          <cell r="H1983" t="str">
            <v>I56</v>
          </cell>
          <cell r="I1983">
            <v>0</v>
          </cell>
        </row>
        <row r="1984">
          <cell r="C1984" t="str">
            <v>2004</v>
          </cell>
          <cell r="D1984" t="str">
            <v>STC_118305</v>
          </cell>
          <cell r="E1984">
            <v>118305</v>
          </cell>
          <cell r="F1984" t="str">
            <v>11.02</v>
          </cell>
          <cell r="G1984" t="str">
            <v>115 MTM-Structured Multi-Class Securities - Structured Multi-Class Securities</v>
          </cell>
          <cell r="H1984" t="str">
            <v>J62</v>
          </cell>
          <cell r="I1984">
            <v>0</v>
          </cell>
        </row>
        <row r="1985">
          <cell r="C1985" t="str">
            <v>2004</v>
          </cell>
          <cell r="D1985" t="str">
            <v>STC_118305</v>
          </cell>
          <cell r="E1985">
            <v>118305</v>
          </cell>
          <cell r="F1985" t="str">
            <v>11.01</v>
          </cell>
          <cell r="G1985" t="str">
            <v>115 MTM-Structured Multi-Class Securities - Structured Multi-Class Securities</v>
          </cell>
          <cell r="H1985" t="str">
            <v>I56</v>
          </cell>
          <cell r="I1985">
            <v>1186267</v>
          </cell>
        </row>
        <row r="1986">
          <cell r="C1986" t="str">
            <v>2004</v>
          </cell>
          <cell r="D1986" t="str">
            <v>STC_118305</v>
          </cell>
          <cell r="E1986">
            <v>118305</v>
          </cell>
          <cell r="F1986" t="str">
            <v>11.02</v>
          </cell>
          <cell r="G1986" t="str">
            <v>115 MTM-Structured Multi-Class Securities - Structured Multi-Class Securities</v>
          </cell>
          <cell r="H1986" t="str">
            <v>J62</v>
          </cell>
          <cell r="I1986">
            <v>-1186267</v>
          </cell>
        </row>
        <row r="1987">
          <cell r="C1987" t="str">
            <v>2004</v>
          </cell>
          <cell r="D1987" t="str">
            <v>STC_411305</v>
          </cell>
          <cell r="E1987">
            <v>411305</v>
          </cell>
          <cell r="F1987" t="str">
            <v>A19</v>
          </cell>
          <cell r="G1987" t="str">
            <v>PPS - PAL &amp; INTEREST CASH FLOW</v>
          </cell>
          <cell r="H1987" t="str">
            <v>E35</v>
          </cell>
          <cell r="I1987">
            <v>-260049.84</v>
          </cell>
        </row>
        <row r="1988">
          <cell r="C1988" t="str">
            <v>2004</v>
          </cell>
          <cell r="D1988" t="str">
            <v>STC_411305</v>
          </cell>
          <cell r="E1988">
            <v>411305</v>
          </cell>
          <cell r="F1988" t="str">
            <v>A19</v>
          </cell>
          <cell r="G1988" t="str">
            <v>Prop Mega - PAL &amp; INTEREST CASH FLOW</v>
          </cell>
          <cell r="H1988" t="str">
            <v>F35</v>
          </cell>
          <cell r="I1988">
            <v>301799.44999998808</v>
          </cell>
        </row>
        <row r="1989">
          <cell r="C1989" t="str">
            <v>2004</v>
          </cell>
          <cell r="D1989" t="str">
            <v>STC_411305</v>
          </cell>
          <cell r="E1989">
            <v>411305</v>
          </cell>
          <cell r="F1989" t="str">
            <v>A16</v>
          </cell>
          <cell r="G1989" t="str">
            <v>MBS - Security Tax Equivalent Interest Income</v>
          </cell>
          <cell r="H1989" t="str">
            <v>F34</v>
          </cell>
          <cell r="I1989">
            <v>-539689352</v>
          </cell>
        </row>
        <row r="1990">
          <cell r="C1990" t="str">
            <v>2004</v>
          </cell>
          <cell r="D1990" t="str">
            <v>STC_411305</v>
          </cell>
          <cell r="E1990">
            <v>411305</v>
          </cell>
          <cell r="F1990" t="str">
            <v>A16</v>
          </cell>
          <cell r="G1990" t="str">
            <v>MBS - Security Tax Equivalent Interest Income</v>
          </cell>
          <cell r="H1990" t="str">
            <v>F34</v>
          </cell>
          <cell r="I1990">
            <v>554644659</v>
          </cell>
        </row>
        <row r="1991">
          <cell r="C1991" t="str">
            <v>2004</v>
          </cell>
          <cell r="D1991" t="str">
            <v>STC_411305</v>
          </cell>
          <cell r="E1991">
            <v>411305</v>
          </cell>
          <cell r="F1991" t="str">
            <v>A22</v>
          </cell>
          <cell r="G1991" t="str">
            <v>Repayment Interest--AFS--SECURITIES</v>
          </cell>
          <cell r="H1991" t="str">
            <v>K117</v>
          </cell>
          <cell r="I1991">
            <v>-1321097.3299999833</v>
          </cell>
        </row>
        <row r="1992">
          <cell r="C1992" t="str">
            <v>2004</v>
          </cell>
          <cell r="D1992" t="str">
            <v>NOGL</v>
          </cell>
          <cell r="E1992" t="str">
            <v>NOGL</v>
          </cell>
          <cell r="F1992" t="str">
            <v>11.06</v>
          </cell>
          <cell r="G1992" t="str">
            <v>Total Securities Consolidated to Loan Level - UPB Average Balance</v>
          </cell>
          <cell r="H1992" t="str">
            <v>J100</v>
          </cell>
          <cell r="I1992">
            <v>-4102986323</v>
          </cell>
        </row>
        <row r="1993">
          <cell r="C1993" t="str">
            <v>2004</v>
          </cell>
          <cell r="D1993" t="str">
            <v>NOGL</v>
          </cell>
          <cell r="E1993" t="str">
            <v>NOGL</v>
          </cell>
          <cell r="F1993" t="str">
            <v>11.06</v>
          </cell>
          <cell r="G1993" t="str">
            <v>Total Securities Consolidated to Loan Level - UPB Average Balance</v>
          </cell>
          <cell r="H1993" t="str">
            <v>J100</v>
          </cell>
          <cell r="I1993">
            <v>2944691078.4899998</v>
          </cell>
        </row>
        <row r="1994">
          <cell r="C1994" t="str">
            <v>2004</v>
          </cell>
          <cell r="D1994" t="str">
            <v>NOGL</v>
          </cell>
          <cell r="E1994" t="str">
            <v>NOGL</v>
          </cell>
          <cell r="F1994" t="str">
            <v>11.06</v>
          </cell>
          <cell r="G1994" t="str">
            <v>Total Securities Consolidated to Loan Level - Average Unamortized Balance</v>
          </cell>
          <cell r="H1994" t="str">
            <v>K100</v>
          </cell>
          <cell r="I1994">
            <v>131902533</v>
          </cell>
        </row>
        <row r="1995">
          <cell r="C1995" t="str">
            <v>2004</v>
          </cell>
          <cell r="D1995" t="str">
            <v>NOGL</v>
          </cell>
          <cell r="E1995" t="str">
            <v>NOGL</v>
          </cell>
          <cell r="F1995" t="str">
            <v>11.06</v>
          </cell>
          <cell r="G1995" t="str">
            <v>Total Securities Consolidated to Loan Level - Average Unamortized Balance</v>
          </cell>
          <cell r="H1995" t="str">
            <v>K100</v>
          </cell>
          <cell r="I1995">
            <v>-136022015.59999999</v>
          </cell>
        </row>
        <row r="1996">
          <cell r="C1996" t="str">
            <v>2004</v>
          </cell>
          <cell r="D1996" t="str">
            <v>NOGL</v>
          </cell>
          <cell r="E1996" t="str">
            <v>NOGL</v>
          </cell>
          <cell r="F1996" t="str">
            <v>11.07</v>
          </cell>
          <cell r="G1996" t="str">
            <v>Remic, Grantor Trust,SMBS - UPB Average Balance</v>
          </cell>
          <cell r="H1996" t="str">
            <v>H34</v>
          </cell>
          <cell r="I1996">
            <v>337031648.62</v>
          </cell>
        </row>
        <row r="1997">
          <cell r="C1997" t="str">
            <v>2004</v>
          </cell>
          <cell r="D1997" t="str">
            <v>NOGL</v>
          </cell>
          <cell r="E1997" t="str">
            <v>NOGL</v>
          </cell>
          <cell r="F1997" t="str">
            <v>11.07</v>
          </cell>
          <cell r="G1997" t="str">
            <v>Remic, Grantor Trust,SMBS -Average Unamortized Balance</v>
          </cell>
          <cell r="H1997" t="str">
            <v>I34</v>
          </cell>
          <cell r="I1997">
            <v>-140403962.00999999</v>
          </cell>
        </row>
        <row r="1998">
          <cell r="C1998" t="str">
            <v>2004</v>
          </cell>
          <cell r="D1998" t="str">
            <v>NOGL</v>
          </cell>
          <cell r="E1998" t="str">
            <v>NOGL</v>
          </cell>
          <cell r="F1998" t="str">
            <v>11.07</v>
          </cell>
          <cell r="G1998" t="str">
            <v>MEGA- UPB Average Balance</v>
          </cell>
          <cell r="H1998" t="str">
            <v>H33</v>
          </cell>
          <cell r="I1998">
            <v>7231439.8099999987</v>
          </cell>
        </row>
        <row r="1999">
          <cell r="C1999" t="str">
            <v>2004</v>
          </cell>
          <cell r="D1999" t="str">
            <v>NOGL</v>
          </cell>
          <cell r="E1999" t="str">
            <v>NOGL</v>
          </cell>
          <cell r="F1999" t="str">
            <v>11.07</v>
          </cell>
          <cell r="G1999" t="str">
            <v>MEGA -Average Unamortized Balance</v>
          </cell>
          <cell r="H1999" t="str">
            <v>I33</v>
          </cell>
          <cell r="I1999">
            <v>-20951.28</v>
          </cell>
        </row>
        <row r="2000">
          <cell r="C2000" t="str">
            <v>2004</v>
          </cell>
          <cell r="D2000" t="str">
            <v>NOGL</v>
          </cell>
          <cell r="E2000" t="str">
            <v>NOGL</v>
          </cell>
          <cell r="F2000" t="str">
            <v>A23</v>
          </cell>
          <cell r="G2000" t="str">
            <v>FIN46 SECURITIES CONSOLIDATION FROM SECURITIES---GFAS Basis Adjustment</v>
          </cell>
          <cell r="H2000" t="str">
            <v>L74</v>
          </cell>
          <cell r="I2000">
            <v>877622.9</v>
          </cell>
        </row>
        <row r="2001">
          <cell r="C2001" t="str">
            <v>2004</v>
          </cell>
          <cell r="D2001" t="str">
            <v>NOGL</v>
          </cell>
          <cell r="E2001" t="str">
            <v>NOGL</v>
          </cell>
          <cell r="F2001" t="str">
            <v>11.07</v>
          </cell>
          <cell r="G2001" t="str">
            <v>DMBS--UPB Average Balance</v>
          </cell>
          <cell r="H2001" t="str">
            <v>H37</v>
          </cell>
          <cell r="I2001">
            <v>-2993948598.7083335</v>
          </cell>
        </row>
        <row r="2002">
          <cell r="C2002" t="str">
            <v>2004</v>
          </cell>
          <cell r="D2002" t="str">
            <v>NOGL</v>
          </cell>
          <cell r="E2002" t="str">
            <v>NOGL</v>
          </cell>
          <cell r="F2002" t="str">
            <v>11.07</v>
          </cell>
          <cell r="G2002" t="str">
            <v>DMBS--Average Unamortized Balance</v>
          </cell>
          <cell r="H2002" t="str">
            <v>I37</v>
          </cell>
          <cell r="I2002">
            <v>4602396.3754166672</v>
          </cell>
        </row>
        <row r="2003">
          <cell r="C2003" t="str">
            <v>2004</v>
          </cell>
          <cell r="D2003" t="str">
            <v>STC_116017</v>
          </cell>
          <cell r="E2003">
            <v>116017</v>
          </cell>
          <cell r="F2003" t="str">
            <v>11.06</v>
          </cell>
          <cell r="G2003" t="str">
            <v xml:space="preserve">Loans HFI UPB Paydowns </v>
          </cell>
          <cell r="H2003" t="str">
            <v>L70</v>
          </cell>
          <cell r="I2003">
            <v>-5418618990</v>
          </cell>
        </row>
        <row r="2004">
          <cell r="C2004" t="str">
            <v>2004</v>
          </cell>
          <cell r="D2004" t="str">
            <v>STC_116017</v>
          </cell>
          <cell r="E2004">
            <v>116017</v>
          </cell>
          <cell r="F2004" t="str">
            <v>A22</v>
          </cell>
          <cell r="G2004" t="str">
            <v>Repayment Principal--HFI-LOANS</v>
          </cell>
          <cell r="H2004" t="str">
            <v>X114</v>
          </cell>
          <cell r="I2004">
            <v>5338069599.3400002</v>
          </cell>
        </row>
        <row r="2005">
          <cell r="C2005" t="str">
            <v>2004</v>
          </cell>
          <cell r="D2005" t="str">
            <v>STC_111303</v>
          </cell>
          <cell r="E2005">
            <v>111303</v>
          </cell>
          <cell r="F2005" t="str">
            <v>11.01</v>
          </cell>
          <cell r="G2005" t="str">
            <v>UPB-Structured Multi-Class Securities - Structured Multi-Class Securities</v>
          </cell>
          <cell r="H2005" t="str">
            <v>I33</v>
          </cell>
          <cell r="I2005">
            <v>5994188</v>
          </cell>
        </row>
        <row r="2006">
          <cell r="C2006" t="str">
            <v>2004</v>
          </cell>
          <cell r="D2006" t="str">
            <v>STC_111303</v>
          </cell>
          <cell r="E2006">
            <v>111303</v>
          </cell>
          <cell r="F2006" t="str">
            <v>11.02</v>
          </cell>
          <cell r="G2006" t="str">
            <v>UPB-Structured Multi-Class Securities - Structured Multi-Class Securities</v>
          </cell>
          <cell r="H2006" t="str">
            <v>J33</v>
          </cell>
          <cell r="I2006">
            <v>-5994188</v>
          </cell>
        </row>
        <row r="2007">
          <cell r="C2007" t="str">
            <v>2004</v>
          </cell>
          <cell r="D2007" t="str">
            <v>STC_111303</v>
          </cell>
          <cell r="E2007">
            <v>111303</v>
          </cell>
          <cell r="F2007" t="str">
            <v>A23</v>
          </cell>
          <cell r="G2007" t="str">
            <v>FIN46 SECURITIES CONSOLIDATION FROM SECURITIES---UPB Transferred from Securities to Loans</v>
          </cell>
          <cell r="H2007" t="str">
            <v>L66</v>
          </cell>
          <cell r="I2007">
            <v>6752518221.1999998</v>
          </cell>
        </row>
        <row r="2008">
          <cell r="C2008" t="str">
            <v>2004</v>
          </cell>
          <cell r="D2008" t="str">
            <v>STC_111303</v>
          </cell>
          <cell r="E2008">
            <v>111303</v>
          </cell>
          <cell r="F2008" t="str">
            <v>A22</v>
          </cell>
          <cell r="G2008" t="str">
            <v>Repayment Principal--AFS--Securities</v>
          </cell>
          <cell r="H2008" t="str">
            <v>K114</v>
          </cell>
          <cell r="I2008">
            <v>7444875.8300008774</v>
          </cell>
        </row>
        <row r="2009">
          <cell r="C2009" t="str">
            <v>2004</v>
          </cell>
          <cell r="D2009" t="str">
            <v>STC_111303</v>
          </cell>
          <cell r="E2009">
            <v>111303</v>
          </cell>
          <cell r="F2009" t="str">
            <v>A13 - AFS</v>
          </cell>
          <cell r="G2009" t="str">
            <v>Fannie Mae--Remic--UPB--&gt;10 years</v>
          </cell>
          <cell r="H2009" t="str">
            <v>O34</v>
          </cell>
          <cell r="I2009">
            <v>15214844.247872217</v>
          </cell>
        </row>
        <row r="2010">
          <cell r="C2010" t="str">
            <v>2004</v>
          </cell>
          <cell r="D2010" t="str">
            <v>STC_111303</v>
          </cell>
          <cell r="E2010">
            <v>111303</v>
          </cell>
          <cell r="F2010" t="str">
            <v>A01</v>
          </cell>
          <cell r="G2010" t="str">
            <v>Beginning Unpaid Principal Balance--  UPB Adjustment (3)--Remic--Fannie Mae</v>
          </cell>
          <cell r="H2010" t="str">
            <v>F19</v>
          </cell>
          <cell r="I2010">
            <v>15214844.247999998</v>
          </cell>
        </row>
        <row r="2011">
          <cell r="C2011" t="str">
            <v>2004</v>
          </cell>
          <cell r="D2011" t="str">
            <v>STC_111303</v>
          </cell>
          <cell r="E2011">
            <v>111303</v>
          </cell>
          <cell r="F2011" t="str">
            <v>A07</v>
          </cell>
          <cell r="G2011" t="str">
            <v>AFS--Fannie Mae--Remic--Current UPB</v>
          </cell>
          <cell r="H2011" t="str">
            <v>G34</v>
          </cell>
          <cell r="I2011">
            <v>15214844.247872217</v>
          </cell>
        </row>
        <row r="2012">
          <cell r="C2012" t="str">
            <v>2004</v>
          </cell>
          <cell r="D2012" t="str">
            <v>STC_111303</v>
          </cell>
          <cell r="E2012">
            <v>111303</v>
          </cell>
          <cell r="F2012" t="str">
            <v>A09</v>
          </cell>
          <cell r="G2012" t="str">
            <v>AFS--Single Class-Remic--Current UPB</v>
          </cell>
          <cell r="H2012" t="str">
            <v>G57</v>
          </cell>
          <cell r="I2012">
            <v>15214844.247872217</v>
          </cell>
        </row>
        <row r="2013">
          <cell r="C2013" t="str">
            <v>2004</v>
          </cell>
          <cell r="D2013" t="str">
            <v>STC_211511</v>
          </cell>
          <cell r="E2013">
            <v>211511</v>
          </cell>
          <cell r="F2013" t="str">
            <v>A22</v>
          </cell>
          <cell r="G2013" t="str">
            <v>Repayment Principal--ALL INTENTS--MBS Liability</v>
          </cell>
          <cell r="H2013" t="str">
            <v>V114</v>
          </cell>
          <cell r="I2013">
            <v>-5785113407.4899998</v>
          </cell>
        </row>
        <row r="2014">
          <cell r="C2014" t="str">
            <v>2004</v>
          </cell>
          <cell r="D2014" t="str">
            <v>STC_138397</v>
          </cell>
          <cell r="E2014">
            <v>138397</v>
          </cell>
          <cell r="F2014" t="str">
            <v>11.01</v>
          </cell>
          <cell r="G2014" t="str">
            <v>2004-Hanging UnAm - Orig Basis - MBS</v>
          </cell>
          <cell r="H2014" t="str">
            <v>L43</v>
          </cell>
          <cell r="I2014">
            <v>617120.74</v>
          </cell>
        </row>
        <row r="2015">
          <cell r="C2015" t="str">
            <v>2004</v>
          </cell>
          <cell r="D2015" t="str">
            <v>STC_138397</v>
          </cell>
          <cell r="E2015">
            <v>138397</v>
          </cell>
          <cell r="F2015" t="str">
            <v>A13 - AFS</v>
          </cell>
          <cell r="G2015" t="str">
            <v>Mega-Amortized cost - &gt; 10 years</v>
          </cell>
          <cell r="H2015" t="str">
            <v>P34</v>
          </cell>
          <cell r="I2015">
            <v>19255119.289999999</v>
          </cell>
        </row>
        <row r="2016">
          <cell r="C2016" t="str">
            <v>2004</v>
          </cell>
          <cell r="D2016" t="str">
            <v>STC_138397</v>
          </cell>
          <cell r="E2016">
            <v>138397</v>
          </cell>
          <cell r="F2016" t="str">
            <v>11.01</v>
          </cell>
          <cell r="G2016" t="str">
            <v>Accum CBA -  Structured Multi-Class Securities - MBS</v>
          </cell>
          <cell r="H2016" t="str">
            <v>L43</v>
          </cell>
          <cell r="I2016">
            <v>-19872239</v>
          </cell>
        </row>
        <row r="2017">
          <cell r="C2017" t="str">
            <v>2004</v>
          </cell>
          <cell r="D2017" t="str">
            <v>STC_138397</v>
          </cell>
          <cell r="E2017">
            <v>138397</v>
          </cell>
          <cell r="F2017" t="str">
            <v>11.02</v>
          </cell>
          <cell r="G2017" t="str">
            <v>Accum CBA -  Structured Multi-Class Securities - MBS</v>
          </cell>
          <cell r="H2017" t="str">
            <v>M54</v>
          </cell>
          <cell r="I2017">
            <v>19872241</v>
          </cell>
        </row>
        <row r="2018">
          <cell r="C2018" t="str">
            <v>2004</v>
          </cell>
          <cell r="D2018" t="str">
            <v>STC_138397</v>
          </cell>
          <cell r="E2018">
            <v>138397</v>
          </cell>
          <cell r="F2018" t="str">
            <v>A19</v>
          </cell>
          <cell r="G2018" t="str">
            <v>PPS- FV</v>
          </cell>
          <cell r="H2018" t="str">
            <v>E34</v>
          </cell>
          <cell r="I2018">
            <v>402896.65</v>
          </cell>
        </row>
        <row r="2019">
          <cell r="C2019" t="str">
            <v>2004</v>
          </cell>
          <cell r="D2019" t="str">
            <v>STC_138397</v>
          </cell>
          <cell r="E2019">
            <v>138397</v>
          </cell>
          <cell r="F2019" t="str">
            <v>A19</v>
          </cell>
          <cell r="G2019" t="str">
            <v>Prop Mega - FV</v>
          </cell>
          <cell r="H2019" t="str">
            <v>F34</v>
          </cell>
          <cell r="I2019">
            <v>19370014.439999968</v>
          </cell>
        </row>
        <row r="2020">
          <cell r="C2020" t="str">
            <v>2004</v>
          </cell>
          <cell r="D2020" t="str">
            <v>STC_138397</v>
          </cell>
          <cell r="E2020">
            <v>138397</v>
          </cell>
          <cell r="F2020" t="str">
            <v>A13 - AFS</v>
          </cell>
          <cell r="G2020" t="str">
            <v xml:space="preserve">FNMA  - FV --MBS &lt; 1yr </v>
          </cell>
          <cell r="H2020" t="str">
            <v>H32</v>
          </cell>
          <cell r="I2020">
            <v>-6814075893.4499998</v>
          </cell>
        </row>
        <row r="2021">
          <cell r="C2021" t="str">
            <v>2004</v>
          </cell>
          <cell r="D2021" t="str">
            <v>STC_138397</v>
          </cell>
          <cell r="E2021">
            <v>138397</v>
          </cell>
          <cell r="F2021" t="str">
            <v>A13 - AFS</v>
          </cell>
          <cell r="G2021" t="str">
            <v>FNMA  - FV --MEGA&lt; 1yr</v>
          </cell>
          <cell r="H2021" t="str">
            <v>H33</v>
          </cell>
          <cell r="I2021">
            <v>-104589757.12</v>
          </cell>
        </row>
        <row r="2022">
          <cell r="C2022" t="str">
            <v>2004</v>
          </cell>
          <cell r="D2022" t="str">
            <v>STC_138397</v>
          </cell>
          <cell r="E2022">
            <v>138397</v>
          </cell>
          <cell r="F2022" t="str">
            <v>A13 - AFS</v>
          </cell>
          <cell r="G2022" t="str">
            <v>FNMA  - FV --REMIC&lt; 1yr</v>
          </cell>
          <cell r="H2022" t="str">
            <v>H34</v>
          </cell>
          <cell r="I2022">
            <v>-749229448.36000001</v>
          </cell>
        </row>
        <row r="2023">
          <cell r="C2023" t="str">
            <v>2004</v>
          </cell>
          <cell r="D2023" t="str">
            <v>STC_138397</v>
          </cell>
          <cell r="E2023">
            <v>138397</v>
          </cell>
          <cell r="F2023" t="str">
            <v>A13 - AFS</v>
          </cell>
          <cell r="G2023" t="str">
            <v>FNMA   - FV --MBS &gt; 10yr</v>
          </cell>
          <cell r="H2023" t="str">
            <v>Q32</v>
          </cell>
          <cell r="I2023">
            <v>6814075893.4499998</v>
          </cell>
        </row>
        <row r="2024">
          <cell r="C2024" t="str">
            <v>2004</v>
          </cell>
          <cell r="D2024" t="str">
            <v>STC_138397</v>
          </cell>
          <cell r="E2024">
            <v>138397</v>
          </cell>
          <cell r="F2024" t="str">
            <v>A13 - AFS</v>
          </cell>
          <cell r="G2024" t="str">
            <v>FNMA  - FV --MEGA &gt; 10yr</v>
          </cell>
          <cell r="H2024" t="str">
            <v>Q33</v>
          </cell>
          <cell r="I2024">
            <v>104589757.12</v>
          </cell>
        </row>
        <row r="2025">
          <cell r="C2025" t="str">
            <v>2004</v>
          </cell>
          <cell r="D2025" t="str">
            <v>STC_138397</v>
          </cell>
          <cell r="E2025">
            <v>138397</v>
          </cell>
          <cell r="F2025" t="str">
            <v>A13 - AFS</v>
          </cell>
          <cell r="G2025" t="str">
            <v>FNMA  - FV --REMIC &gt; 10yr</v>
          </cell>
          <cell r="H2025" t="str">
            <v>Q34</v>
          </cell>
          <cell r="I2025">
            <v>749229448.36000001</v>
          </cell>
        </row>
        <row r="2026">
          <cell r="C2026" t="str">
            <v>2004</v>
          </cell>
          <cell r="D2026" t="str">
            <v>STC_138397</v>
          </cell>
          <cell r="E2026">
            <v>138397</v>
          </cell>
          <cell r="F2026" t="str">
            <v>A13 - AFS</v>
          </cell>
          <cell r="G2026" t="str">
            <v>Priv FV -Other REMIC&lt; 1yr</v>
          </cell>
          <cell r="H2026" t="str">
            <v>H51</v>
          </cell>
          <cell r="I2026">
            <v>-10121365400.299999</v>
          </cell>
        </row>
        <row r="2027">
          <cell r="C2027" t="str">
            <v>2004</v>
          </cell>
          <cell r="D2027" t="str">
            <v>STC_138397</v>
          </cell>
          <cell r="E2027">
            <v>138397</v>
          </cell>
          <cell r="F2027" t="str">
            <v>A13 - AFS</v>
          </cell>
          <cell r="G2027" t="str">
            <v>Priv FV-Other REMIC&gt;10yr</v>
          </cell>
          <cell r="H2027" t="str">
            <v>Q51</v>
          </cell>
          <cell r="I2027">
            <v>10121365400.300001</v>
          </cell>
        </row>
        <row r="2028">
          <cell r="C2028" t="str">
            <v>2004</v>
          </cell>
          <cell r="D2028" t="str">
            <v>STC_138397</v>
          </cell>
          <cell r="E2028">
            <v>138397</v>
          </cell>
          <cell r="F2028" t="str">
            <v>A13 - AFS</v>
          </cell>
          <cell r="G2028" t="str">
            <v>FNMA   - FV --MBS &gt; 10yr</v>
          </cell>
          <cell r="H2028" t="str">
            <v>Q32</v>
          </cell>
          <cell r="I2028">
            <v>883775.19999885559</v>
          </cell>
        </row>
        <row r="2029">
          <cell r="C2029" t="str">
            <v>2004</v>
          </cell>
          <cell r="D2029" t="str">
            <v>STC_138397</v>
          </cell>
          <cell r="E2029">
            <v>138397</v>
          </cell>
          <cell r="F2029" t="str">
            <v>A13 - AFS</v>
          </cell>
          <cell r="G2029" t="str">
            <v>Priv FV-Other REMIC&gt;10yr</v>
          </cell>
          <cell r="H2029" t="str">
            <v>Q51</v>
          </cell>
          <cell r="I2029">
            <v>-682796.54000091553</v>
          </cell>
        </row>
        <row r="2030">
          <cell r="C2030" t="str">
            <v>2004</v>
          </cell>
          <cell r="D2030" t="str">
            <v>STC_138397</v>
          </cell>
          <cell r="E2030">
            <v>138397</v>
          </cell>
          <cell r="F2030" t="str">
            <v>A13 - AFS</v>
          </cell>
          <cell r="G2030" t="str">
            <v>Fannie Mae--Remic--Amoritized Cost--&gt;10 Years</v>
          </cell>
          <cell r="H2030" t="str">
            <v>P34</v>
          </cell>
          <cell r="I2030">
            <v>-19255119.289999962</v>
          </cell>
        </row>
        <row r="2031">
          <cell r="C2031" t="str">
            <v>2004</v>
          </cell>
          <cell r="D2031" t="str">
            <v>STC_138397</v>
          </cell>
          <cell r="E2031">
            <v>138397</v>
          </cell>
          <cell r="F2031" t="str">
            <v>A13 - AFS</v>
          </cell>
          <cell r="G2031" t="str">
            <v>Fannie Mae--Remic--Fair Value--&gt;10 Years</v>
          </cell>
          <cell r="H2031" t="str">
            <v>Q32</v>
          </cell>
          <cell r="I2031">
            <v>-23947833</v>
          </cell>
        </row>
        <row r="2032">
          <cell r="C2032" t="str">
            <v>2004</v>
          </cell>
          <cell r="D2032" t="str">
            <v>STC_138397</v>
          </cell>
          <cell r="E2032">
            <v>138397</v>
          </cell>
          <cell r="F2032" t="str">
            <v>A13 - AFS</v>
          </cell>
          <cell r="G2032" t="str">
            <v>Remaining Maturity Term &lt; 1 Year--Fair Value--Fannie Mae--MBS</v>
          </cell>
          <cell r="H2032" t="str">
            <v>H32</v>
          </cell>
          <cell r="I2032">
            <v>6577171443.8900003</v>
          </cell>
        </row>
        <row r="2033">
          <cell r="C2033" t="str">
            <v>2004</v>
          </cell>
          <cell r="D2033" t="str">
            <v>STC_138397</v>
          </cell>
          <cell r="E2033">
            <v>138397</v>
          </cell>
          <cell r="F2033" t="str">
            <v>A13 - AFS</v>
          </cell>
          <cell r="G2033" t="str">
            <v>Remaining Maturity Term &lt; 1 Year--Fair Value--Fannie Mae--Mega</v>
          </cell>
          <cell r="H2033" t="str">
            <v>H33</v>
          </cell>
          <cell r="I2033">
            <v>103697274.19</v>
          </cell>
        </row>
        <row r="2034">
          <cell r="C2034" t="str">
            <v>2004</v>
          </cell>
          <cell r="D2034" t="str">
            <v>STC_138397</v>
          </cell>
          <cell r="E2034">
            <v>138397</v>
          </cell>
          <cell r="F2034" t="str">
            <v>A13 - AFS</v>
          </cell>
          <cell r="G2034" t="str">
            <v>Remaining Maturity Term &lt; 1 Year--Fair Value--Fannie Mae--Remic</v>
          </cell>
          <cell r="H2034" t="str">
            <v>H34</v>
          </cell>
          <cell r="I2034">
            <v>699557119.38999999</v>
          </cell>
        </row>
        <row r="2035">
          <cell r="C2035" t="str">
            <v>2004</v>
          </cell>
          <cell r="D2035" t="str">
            <v>STC_138397</v>
          </cell>
          <cell r="E2035">
            <v>138397</v>
          </cell>
          <cell r="F2035" t="str">
            <v>A13 - AFS</v>
          </cell>
          <cell r="G2035" t="str">
            <v>Remaining Maturity Term &lt; 1 Year--Fair Value--Private--Other Remic</v>
          </cell>
          <cell r="H2035" t="str">
            <v>H51</v>
          </cell>
          <cell r="I2035">
            <v>10110253555.280001</v>
          </cell>
        </row>
        <row r="2036">
          <cell r="C2036" t="str">
            <v>2004</v>
          </cell>
          <cell r="D2036" t="str">
            <v>STC_138397</v>
          </cell>
          <cell r="E2036">
            <v>138397</v>
          </cell>
          <cell r="F2036" t="str">
            <v>A13 - AFS</v>
          </cell>
          <cell r="G2036" t="str">
            <v>Remaining Maturity Term &gt; 10 Year--Fair Value--Fannie Mae--MBS</v>
          </cell>
          <cell r="H2036" t="str">
            <v>Q32</v>
          </cell>
          <cell r="I2036">
            <v>-6576619956</v>
          </cell>
        </row>
        <row r="2037">
          <cell r="C2037" t="str">
            <v>2004</v>
          </cell>
          <cell r="D2037" t="str">
            <v>STC_138397</v>
          </cell>
          <cell r="E2037">
            <v>138397</v>
          </cell>
          <cell r="F2037" t="str">
            <v>A13 - AFS</v>
          </cell>
          <cell r="G2037" t="str">
            <v>Remaining Maturity Term &gt; 10 Year--Fair Value--Fannie Mae--Mega</v>
          </cell>
          <cell r="H2037" t="str">
            <v>Q33</v>
          </cell>
          <cell r="I2037">
            <v>-79749441</v>
          </cell>
        </row>
        <row r="2038">
          <cell r="C2038" t="str">
            <v>2004</v>
          </cell>
          <cell r="D2038" t="str">
            <v>STC_138397</v>
          </cell>
          <cell r="E2038">
            <v>138397</v>
          </cell>
          <cell r="F2038" t="str">
            <v>A13 - AFS</v>
          </cell>
          <cell r="G2038" t="str">
            <v>Remaining Maturity Term &gt; 10 Year--Fair Value--Fannie Mae--Remic</v>
          </cell>
          <cell r="H2038" t="str">
            <v>Q34</v>
          </cell>
          <cell r="I2038">
            <v>-699557119</v>
          </cell>
        </row>
        <row r="2039">
          <cell r="C2039" t="str">
            <v>2004</v>
          </cell>
          <cell r="D2039" t="str">
            <v>STC_138397</v>
          </cell>
          <cell r="E2039">
            <v>138397</v>
          </cell>
          <cell r="F2039" t="str">
            <v>A13 - AFS</v>
          </cell>
          <cell r="G2039" t="str">
            <v>Remaining Maturity Term &gt; 10 Year--Fair Value--Private--Other Remic</v>
          </cell>
          <cell r="H2039" t="str">
            <v>Q51</v>
          </cell>
          <cell r="I2039">
            <v>-10109469330</v>
          </cell>
        </row>
        <row r="2040">
          <cell r="C2040" t="str">
            <v>2004</v>
          </cell>
          <cell r="D2040" t="str">
            <v>STC_138398</v>
          </cell>
          <cell r="E2040">
            <v>138398</v>
          </cell>
          <cell r="F2040" t="str">
            <v>A01</v>
          </cell>
          <cell r="G2040" t="str">
            <v>Fannie Mae-Remic--Consolidation Basis ADJ-Maturity Relief- FNMA-REMIC</v>
          </cell>
          <cell r="H2040" t="str">
            <v>F408</v>
          </cell>
          <cell r="I2040">
            <v>-24045262.57</v>
          </cell>
        </row>
        <row r="2041">
          <cell r="C2041" t="str">
            <v>2004</v>
          </cell>
          <cell r="D2041" t="str">
            <v>STC_138398</v>
          </cell>
          <cell r="E2041">
            <v>138387</v>
          </cell>
          <cell r="F2041" t="str">
            <v>A01</v>
          </cell>
          <cell r="G2041" t="str">
            <v>Fannie Mae-Remic--Consolidation Basis ADJ-Maturity Relief- FNMA-REMIC</v>
          </cell>
          <cell r="H2041" t="str">
            <v>F421</v>
          </cell>
          <cell r="I2041">
            <v>24045262.57</v>
          </cell>
        </row>
        <row r="2042">
          <cell r="C2042" t="str">
            <v>2004</v>
          </cell>
          <cell r="D2042" t="str">
            <v>STC_138398</v>
          </cell>
          <cell r="E2042">
            <v>138398</v>
          </cell>
          <cell r="F2042" t="str">
            <v>11.01</v>
          </cell>
          <cell r="G2042" t="str">
            <v>Structured Transaction Basis Adjustment--MBS--Structured Multi-Class Securities</v>
          </cell>
          <cell r="H2042" t="str">
            <v>I38</v>
          </cell>
          <cell r="I2042">
            <v>-60651729</v>
          </cell>
        </row>
        <row r="2043">
          <cell r="C2043" t="str">
            <v>2004</v>
          </cell>
          <cell r="D2043" t="str">
            <v>STC_138398</v>
          </cell>
          <cell r="E2043">
            <v>138398</v>
          </cell>
          <cell r="F2043" t="str">
            <v>11.02</v>
          </cell>
          <cell r="G2043" t="str">
            <v>Structured Transaction Basis Adjustment--MBS--Structured Multi-Class Securities</v>
          </cell>
          <cell r="H2043" t="str">
            <v>J43</v>
          </cell>
          <cell r="I2043">
            <v>36606467</v>
          </cell>
        </row>
        <row r="2044">
          <cell r="C2044" t="str">
            <v>2004</v>
          </cell>
          <cell r="D2044" t="str">
            <v>STC_138387</v>
          </cell>
          <cell r="E2044">
            <v>138387</v>
          </cell>
          <cell r="F2044" t="str">
            <v>11.01</v>
          </cell>
          <cell r="G2044" t="str">
            <v>Structured Transaction Basis Adjustment--MBS--Structured Multi-Class Securities</v>
          </cell>
          <cell r="H2044" t="str">
            <v>I43</v>
          </cell>
          <cell r="I2044">
            <v>58916641</v>
          </cell>
        </row>
        <row r="2045">
          <cell r="C2045" t="str">
            <v>2004</v>
          </cell>
          <cell r="D2045" t="str">
            <v>STC_138387</v>
          </cell>
          <cell r="E2045">
            <v>138387</v>
          </cell>
          <cell r="F2045" t="str">
            <v>11.02</v>
          </cell>
          <cell r="G2045" t="str">
            <v>Structured Transaction Basis Adjustment--MBS--Structured Multi-Class Securities</v>
          </cell>
          <cell r="H2045" t="str">
            <v>J54</v>
          </cell>
          <cell r="I2045">
            <v>-34871378</v>
          </cell>
        </row>
        <row r="2046">
          <cell r="C2046" t="str">
            <v>2004</v>
          </cell>
          <cell r="D2046" t="str">
            <v>STC_138387</v>
          </cell>
          <cell r="E2046" t="str">
            <v>138387</v>
          </cell>
          <cell r="F2046" t="str">
            <v>A23</v>
          </cell>
          <cell r="G2046" t="str">
            <v>FAS140 SECURITIES CONSOLIDATION FROM SECURITIES--Structured Transaction Basis Adjustment</v>
          </cell>
          <cell r="H2046" t="str">
            <v>L84</v>
          </cell>
          <cell r="I2046">
            <v>12351.109999999901</v>
          </cell>
        </row>
        <row r="2047">
          <cell r="C2047" t="str">
            <v>2004</v>
          </cell>
          <cell r="D2047" t="str">
            <v>STC_138390</v>
          </cell>
          <cell r="E2047">
            <v>138390</v>
          </cell>
          <cell r="F2047" t="str">
            <v>A01</v>
          </cell>
          <cell r="G2047" t="str">
            <v>Consolidation CBA-Unamortized Maturity relief-Fannie Mae Securities-MBS</v>
          </cell>
          <cell r="H2047" t="str">
            <v>D408</v>
          </cell>
          <cell r="I2047">
            <v>-23276136.770000003</v>
          </cell>
        </row>
        <row r="2048">
          <cell r="C2048" t="str">
            <v>2004</v>
          </cell>
          <cell r="D2048" t="str">
            <v>STC_138390</v>
          </cell>
          <cell r="E2048">
            <v>138390</v>
          </cell>
          <cell r="F2048" t="str">
            <v>A01</v>
          </cell>
          <cell r="G2048" t="str">
            <v>Consolidation CBA-Unamortized Maturity relief-Fannie Mae Securities-MBS</v>
          </cell>
          <cell r="H2048" t="str">
            <v>D408</v>
          </cell>
          <cell r="I2048">
            <v>39246173</v>
          </cell>
        </row>
        <row r="2049">
          <cell r="C2049" t="str">
            <v>2004</v>
          </cell>
          <cell r="D2049" t="str">
            <v>STC_138390</v>
          </cell>
          <cell r="E2049">
            <v>138390</v>
          </cell>
          <cell r="F2049" t="str">
            <v>11.01</v>
          </cell>
          <cell r="G2049" t="str">
            <v>Structured Transaction Basis Adjustment - MBS-Loans HFI</v>
          </cell>
          <cell r="H2049" t="str">
            <v>R38</v>
          </cell>
          <cell r="I2049">
            <v>-14366948</v>
          </cell>
        </row>
        <row r="2050">
          <cell r="C2050" t="str">
            <v>2004</v>
          </cell>
          <cell r="D2050" t="str">
            <v>STC_138390</v>
          </cell>
          <cell r="E2050">
            <v>138390</v>
          </cell>
          <cell r="F2050" t="str">
            <v>A01</v>
          </cell>
          <cell r="G2050" t="str">
            <v>Consolidation Basis Adjustment--Maturity Relief--Fannie Mae--MBS</v>
          </cell>
          <cell r="H2050" t="str">
            <v>D408</v>
          </cell>
          <cell r="I2050">
            <v>1007522.91999997</v>
          </cell>
        </row>
        <row r="2051">
          <cell r="C2051" t="str">
            <v>2004</v>
          </cell>
          <cell r="D2051" t="str">
            <v>STC_116023</v>
          </cell>
          <cell r="E2051">
            <v>116023</v>
          </cell>
          <cell r="F2051" t="str">
            <v>11.06</v>
          </cell>
          <cell r="G2051" t="str">
            <v>UPB-SF-CONV-FIXED-ARM</v>
          </cell>
          <cell r="H2051" t="str">
            <v>I33</v>
          </cell>
          <cell r="I2051">
            <v>48341004</v>
          </cell>
        </row>
        <row r="2052">
          <cell r="C2052" t="str">
            <v>2004</v>
          </cell>
          <cell r="D2052" t="str">
            <v>STC_116023</v>
          </cell>
          <cell r="E2052">
            <v>116023</v>
          </cell>
          <cell r="F2052" t="str">
            <v>11.06</v>
          </cell>
          <cell r="G2052" t="str">
            <v>UPB-SF-GOVT-FIXED-Long</v>
          </cell>
          <cell r="H2052" t="str">
            <v>K33</v>
          </cell>
          <cell r="I2052">
            <v>1619083</v>
          </cell>
        </row>
        <row r="2053">
          <cell r="C2053" t="str">
            <v>2004</v>
          </cell>
          <cell r="D2053" t="str">
            <v>STC_116025</v>
          </cell>
          <cell r="E2053">
            <v>116025</v>
          </cell>
          <cell r="F2053" t="str">
            <v>11.01</v>
          </cell>
          <cell r="G2053" t="str">
            <v>UPB-MBS_SWAP-HFI(loan)</v>
          </cell>
          <cell r="H2053" t="str">
            <v>S33</v>
          </cell>
          <cell r="I2053">
            <v>-7882102.8200000003</v>
          </cell>
        </row>
        <row r="2054">
          <cell r="C2054" t="str">
            <v>2004</v>
          </cell>
          <cell r="D2054" t="str">
            <v>STC_116025</v>
          </cell>
          <cell r="E2054">
            <v>116025</v>
          </cell>
          <cell r="F2054" t="str">
            <v>11.01</v>
          </cell>
          <cell r="G2054" t="str">
            <v>UPB (Op. Value UPB + Gross Up UPB)-MBS_SWAP-HFI(loan)</v>
          </cell>
          <cell r="H2054" t="str">
            <v>S83</v>
          </cell>
          <cell r="I2054">
            <v>-7882102.8200000003</v>
          </cell>
        </row>
        <row r="2055">
          <cell r="C2055" t="str">
            <v>2004</v>
          </cell>
          <cell r="D2055" t="str">
            <v>STC_116025</v>
          </cell>
          <cell r="E2055">
            <v>116025</v>
          </cell>
          <cell r="F2055" t="str">
            <v>11.06</v>
          </cell>
          <cell r="G2055" t="str">
            <v>UPB-SF-CONV-FIXED-LONG</v>
          </cell>
          <cell r="H2055" t="str">
            <v>G33</v>
          </cell>
          <cell r="I2055">
            <v>-7882102.8200000003</v>
          </cell>
        </row>
        <row r="2056">
          <cell r="C2056" t="str">
            <v>2004</v>
          </cell>
          <cell r="D2056" t="str">
            <v>STC_116025</v>
          </cell>
          <cell r="E2056">
            <v>116025</v>
          </cell>
          <cell r="F2056" t="str">
            <v>11.06</v>
          </cell>
          <cell r="G2056" t="str">
            <v>UPB-SF-CONV-FIXED-LONG</v>
          </cell>
          <cell r="H2056" t="str">
            <v>G33</v>
          </cell>
          <cell r="I2056">
            <v>-49960087</v>
          </cell>
        </row>
        <row r="2057">
          <cell r="C2057" t="str">
            <v>2004</v>
          </cell>
          <cell r="D2057" t="str">
            <v>STC_116025</v>
          </cell>
          <cell r="E2057">
            <v>116025</v>
          </cell>
          <cell r="F2057" t="str">
            <v>A23</v>
          </cell>
          <cell r="G2057" t="str">
            <v>FIN46 TRANSFER (Loan Consolidation from Securities)--UPB Transferred from Securities to Loans</v>
          </cell>
          <cell r="H2057" t="str">
            <v>L41</v>
          </cell>
          <cell r="I2057">
            <v>-11247389.59000206</v>
          </cell>
        </row>
        <row r="2058">
          <cell r="C2058" t="str">
            <v>2004</v>
          </cell>
          <cell r="D2058" t="str">
            <v>STC_111302_113502</v>
          </cell>
          <cell r="E2058">
            <v>111302</v>
          </cell>
          <cell r="F2058" t="str">
            <v>11.02</v>
          </cell>
          <cell r="G2058" t="str">
            <v>UPB-MBS-Structured Multi-Class Securities</v>
          </cell>
          <cell r="H2058" t="str">
            <v>M33</v>
          </cell>
          <cell r="I2058">
            <v>15214844.27</v>
          </cell>
        </row>
        <row r="2059">
          <cell r="C2059" t="str">
            <v>2004</v>
          </cell>
          <cell r="D2059" t="str">
            <v>STC_111302_113502</v>
          </cell>
          <cell r="E2059">
            <v>111302</v>
          </cell>
          <cell r="F2059" t="str">
            <v>11.02</v>
          </cell>
          <cell r="G2059" t="str">
            <v>UPB (Op. Value UPB + Gross Up UPB)-MBS-Structured Multi-Class Securities</v>
          </cell>
          <cell r="H2059" t="str">
            <v>M90</v>
          </cell>
          <cell r="I2059">
            <v>15214844.27</v>
          </cell>
        </row>
        <row r="2060">
          <cell r="C2060" t="str">
            <v>2004</v>
          </cell>
          <cell r="D2060" t="str">
            <v>STC_111302_113502</v>
          </cell>
          <cell r="E2060">
            <v>111302</v>
          </cell>
          <cell r="F2060" t="str">
            <v>A01</v>
          </cell>
          <cell r="G2060" t="str">
            <v>UPB -Consolidation Reclass-Fannie Mae Securities-MBS-AFS</v>
          </cell>
          <cell r="H2060" t="str">
            <v>D24</v>
          </cell>
          <cell r="I2060">
            <v>-29087937.370000001</v>
          </cell>
        </row>
        <row r="2061">
          <cell r="C2061" t="str">
            <v>2004</v>
          </cell>
          <cell r="D2061" t="str">
            <v>STC_111302_113502</v>
          </cell>
          <cell r="E2061">
            <v>111302</v>
          </cell>
          <cell r="F2061" t="str">
            <v>A01</v>
          </cell>
          <cell r="G2061" t="str">
            <v>UPB -Consolidation Reclass-Fannie Mae Securities-Mega-AFS</v>
          </cell>
          <cell r="H2061" t="str">
            <v>E24</v>
          </cell>
          <cell r="I2061">
            <v>-14115014.539999999</v>
          </cell>
        </row>
        <row r="2062">
          <cell r="C2062" t="str">
            <v>2004</v>
          </cell>
          <cell r="D2062" t="str">
            <v>STC_111302_113502</v>
          </cell>
          <cell r="E2062">
            <v>111302</v>
          </cell>
          <cell r="F2062" t="str">
            <v>A01</v>
          </cell>
          <cell r="G2062" t="str">
            <v>UPB -Consolidation Reclass-Fannie Mae Securities-MBS-HFT</v>
          </cell>
          <cell r="H2062" t="str">
            <v>D24</v>
          </cell>
          <cell r="I2062">
            <v>44302781.640000001</v>
          </cell>
        </row>
        <row r="2063">
          <cell r="C2063" t="str">
            <v>2004</v>
          </cell>
          <cell r="D2063" t="str">
            <v>STC_111302_113502</v>
          </cell>
          <cell r="E2063">
            <v>111302</v>
          </cell>
          <cell r="F2063" t="str">
            <v>A01</v>
          </cell>
          <cell r="G2063" t="str">
            <v>UPB -Consolidation Reclass-Fannie Mae Securities-Mega-HFT</v>
          </cell>
          <cell r="H2063" t="str">
            <v>E24</v>
          </cell>
          <cell r="I2063">
            <v>14115014.539999999</v>
          </cell>
        </row>
        <row r="2064">
          <cell r="C2064" t="str">
            <v>2004</v>
          </cell>
          <cell r="D2064" t="str">
            <v>STC_111302_113502</v>
          </cell>
          <cell r="E2064">
            <v>111302</v>
          </cell>
          <cell r="F2064" t="str">
            <v>A07</v>
          </cell>
          <cell r="G2064" t="str">
            <v>Current UPB -AFS-Fannie Mae-MBS</v>
          </cell>
          <cell r="H2064" t="str">
            <v>G32</v>
          </cell>
          <cell r="I2064">
            <v>-29087937.370000001</v>
          </cell>
        </row>
        <row r="2065">
          <cell r="C2065" t="str">
            <v>2004</v>
          </cell>
          <cell r="D2065" t="str">
            <v>STC_111302_113502</v>
          </cell>
          <cell r="E2065">
            <v>111302</v>
          </cell>
          <cell r="F2065" t="str">
            <v>A07</v>
          </cell>
          <cell r="G2065" t="str">
            <v>Current UPB -AFS-Fannie Mae-MEGA</v>
          </cell>
          <cell r="H2065" t="str">
            <v>G33</v>
          </cell>
          <cell r="I2065">
            <v>-14115014.539999999</v>
          </cell>
        </row>
        <row r="2066">
          <cell r="C2066" t="str">
            <v>2004</v>
          </cell>
          <cell r="D2066" t="str">
            <v>STC_111302_113502</v>
          </cell>
          <cell r="E2066">
            <v>111302</v>
          </cell>
          <cell r="F2066" t="str">
            <v>A07</v>
          </cell>
          <cell r="G2066" t="str">
            <v>Current UPB -HFT-Fannie Mae-MBS</v>
          </cell>
          <cell r="H2066" t="str">
            <v>G74</v>
          </cell>
          <cell r="I2066">
            <v>44302781.640000001</v>
          </cell>
        </row>
        <row r="2067">
          <cell r="C2067" t="str">
            <v>2004</v>
          </cell>
          <cell r="D2067" t="str">
            <v>STC_111302_113502</v>
          </cell>
          <cell r="E2067">
            <v>111302</v>
          </cell>
          <cell r="F2067" t="str">
            <v>A07</v>
          </cell>
          <cell r="G2067" t="str">
            <v>Current UPB -HFT-Fannie Mae-MEGA</v>
          </cell>
          <cell r="H2067" t="str">
            <v>G75</v>
          </cell>
          <cell r="I2067">
            <v>14115014.539999999</v>
          </cell>
        </row>
        <row r="2068">
          <cell r="C2068" t="str">
            <v>2004</v>
          </cell>
          <cell r="D2068" t="str">
            <v>STC_111302_113502</v>
          </cell>
          <cell r="E2068">
            <v>111302</v>
          </cell>
          <cell r="F2068" t="str">
            <v>A09</v>
          </cell>
          <cell r="G2068" t="str">
            <v>Current UPB-AFS-MBS-FNMA-AAA</v>
          </cell>
          <cell r="H2068" t="str">
            <v>G40</v>
          </cell>
          <cell r="I2068">
            <v>-29087937.370000001</v>
          </cell>
        </row>
        <row r="2069">
          <cell r="C2069" t="str">
            <v>2004</v>
          </cell>
          <cell r="D2069" t="str">
            <v>STC_111302_113502</v>
          </cell>
          <cell r="E2069">
            <v>111302</v>
          </cell>
          <cell r="F2069" t="str">
            <v>A09</v>
          </cell>
          <cell r="G2069" t="str">
            <v>Current UPB-AFS-MEGA-FNMA-AAA</v>
          </cell>
          <cell r="H2069" t="str">
            <v>G51</v>
          </cell>
          <cell r="I2069">
            <v>-14115014.539999999</v>
          </cell>
        </row>
        <row r="2070">
          <cell r="C2070" t="str">
            <v>2004</v>
          </cell>
          <cell r="D2070" t="str">
            <v>STC_111302_113502</v>
          </cell>
          <cell r="E2070">
            <v>111302</v>
          </cell>
          <cell r="F2070" t="str">
            <v>A09</v>
          </cell>
          <cell r="G2070" t="str">
            <v>Current UPB-AFS-MBS-FNMA-AAA</v>
          </cell>
          <cell r="H2070" t="str">
            <v>G127</v>
          </cell>
          <cell r="I2070">
            <v>44302781.640000001</v>
          </cell>
        </row>
        <row r="2071">
          <cell r="C2071" t="str">
            <v>2004</v>
          </cell>
          <cell r="D2071" t="str">
            <v>STC_111302_113502</v>
          </cell>
          <cell r="E2071">
            <v>111302</v>
          </cell>
          <cell r="F2071" t="str">
            <v>A09</v>
          </cell>
          <cell r="G2071" t="str">
            <v>Current UPB-AFS-MEGA-FNMA-AAA</v>
          </cell>
          <cell r="H2071" t="str">
            <v>G138</v>
          </cell>
          <cell r="I2071">
            <v>14115014.539999999</v>
          </cell>
        </row>
        <row r="2072">
          <cell r="C2072" t="str">
            <v>2004</v>
          </cell>
          <cell r="D2072" t="str">
            <v>STC_111302_113502</v>
          </cell>
          <cell r="E2072">
            <v>111302</v>
          </cell>
          <cell r="F2072" t="str">
            <v>A13 - AFS</v>
          </cell>
          <cell r="G2072" t="str">
            <v>Remaining Maturity Term &gt; 10 yr--UPB-MBS-AFS</v>
          </cell>
          <cell r="H2072" t="str">
            <v>O32</v>
          </cell>
          <cell r="I2072">
            <v>-29087937.370000001</v>
          </cell>
        </row>
        <row r="2073">
          <cell r="C2073" t="str">
            <v>2004</v>
          </cell>
          <cell r="D2073" t="str">
            <v>STC_111302_113502</v>
          </cell>
          <cell r="E2073">
            <v>111302</v>
          </cell>
          <cell r="F2073" t="str">
            <v>A13 - AFS</v>
          </cell>
          <cell r="G2073" t="str">
            <v>Remaining Maturity Term  &gt; 10 yr--UPB-MEGA-AFS</v>
          </cell>
          <cell r="H2073" t="str">
            <v>F33</v>
          </cell>
          <cell r="I2073">
            <v>-14115014.539999999</v>
          </cell>
        </row>
        <row r="2074">
          <cell r="C2074" t="str">
            <v>2004</v>
          </cell>
          <cell r="D2074" t="str">
            <v>STC_111302_113502</v>
          </cell>
          <cell r="E2074">
            <v>111502</v>
          </cell>
          <cell r="F2074" t="str">
            <v>A13 - HFT</v>
          </cell>
          <cell r="G2074" t="str">
            <v>Remaining Maturity Term &lt; 1  Year--UPB-MBS-HFT</v>
          </cell>
          <cell r="H2074" t="str">
            <v>O33</v>
          </cell>
          <cell r="I2074">
            <v>44302781.640000001</v>
          </cell>
        </row>
        <row r="2075">
          <cell r="C2075" t="str">
            <v>2004</v>
          </cell>
          <cell r="D2075" t="str">
            <v>STC_111302_113502</v>
          </cell>
          <cell r="E2075">
            <v>111502</v>
          </cell>
          <cell r="F2075" t="str">
            <v>A13 - HFT</v>
          </cell>
          <cell r="G2075" t="str">
            <v>Remaining Maturity Term &lt; 1  Year--UPB-MEGA-HFT</v>
          </cell>
          <cell r="H2075" t="str">
            <v>F33</v>
          </cell>
          <cell r="I2075">
            <v>14115014.539999999</v>
          </cell>
        </row>
        <row r="2076">
          <cell r="C2076" t="str">
            <v>2004</v>
          </cell>
          <cell r="D2076" t="str">
            <v>STC_111302_113502</v>
          </cell>
          <cell r="E2076">
            <v>111302</v>
          </cell>
          <cell r="F2076" t="str">
            <v>A20</v>
          </cell>
          <cell r="G2076" t="str">
            <v>UPB -Total Mortgage Related Securities-AFS</v>
          </cell>
          <cell r="H2076" t="str">
            <v>L33</v>
          </cell>
          <cell r="I2076">
            <v>-43202951.909999996</v>
          </cell>
        </row>
        <row r="2077">
          <cell r="C2077" t="str">
            <v>2004</v>
          </cell>
          <cell r="D2077" t="str">
            <v>STC_111302_113502</v>
          </cell>
          <cell r="E2077">
            <v>111302</v>
          </cell>
          <cell r="F2077" t="str">
            <v>A20</v>
          </cell>
          <cell r="G2077" t="str">
            <v>UPB -Total Mortgage Related Securities-HFT</v>
          </cell>
          <cell r="H2077" t="str">
            <v>M33</v>
          </cell>
          <cell r="I2077">
            <v>58417796.18</v>
          </cell>
        </row>
        <row r="2078">
          <cell r="C2078" t="str">
            <v>2004</v>
          </cell>
          <cell r="D2078" t="str">
            <v>STC_111302_113502</v>
          </cell>
          <cell r="E2078">
            <v>111302</v>
          </cell>
          <cell r="F2078" t="str">
            <v>A21</v>
          </cell>
          <cell r="G2078" t="str">
            <v>Fannie Mae Mortgage Securities-Single-Family-Conventional-AFS</v>
          </cell>
          <cell r="H2078" t="str">
            <v>F31</v>
          </cell>
          <cell r="I2078">
            <v>0</v>
          </cell>
        </row>
        <row r="2079">
          <cell r="C2079" t="str">
            <v>2004</v>
          </cell>
          <cell r="D2079" t="str">
            <v>STC_111302_113502</v>
          </cell>
          <cell r="E2079">
            <v>111302</v>
          </cell>
          <cell r="F2079" t="str">
            <v>A21</v>
          </cell>
          <cell r="G2079" t="str">
            <v>Fannie Mae Mortgage Securities-Multi-Family-Conventional-AFS</v>
          </cell>
          <cell r="H2079" t="str">
            <v>I31</v>
          </cell>
          <cell r="I2079">
            <v>15214844.27</v>
          </cell>
        </row>
        <row r="2080">
          <cell r="C2080" t="str">
            <v>2004</v>
          </cell>
          <cell r="D2080" t="str">
            <v>STC_111302_113502</v>
          </cell>
          <cell r="E2080">
            <v>111302</v>
          </cell>
          <cell r="F2080" t="str">
            <v>A21</v>
          </cell>
          <cell r="G2080" t="str">
            <v>Fannie Mae Mortgage Securities-Single-Family-Conventional-HFT</v>
          </cell>
          <cell r="H2080" t="str">
            <v>F31</v>
          </cell>
          <cell r="I2080">
            <v>0</v>
          </cell>
        </row>
        <row r="2081">
          <cell r="C2081" t="str">
            <v>2004</v>
          </cell>
          <cell r="D2081" t="str">
            <v>STC_111302_113502</v>
          </cell>
          <cell r="E2081">
            <v>111302</v>
          </cell>
          <cell r="F2081" t="str">
            <v>A19</v>
          </cell>
          <cell r="G2081" t="str">
            <v>PPS - UPB</v>
          </cell>
          <cell r="H2081" t="str">
            <v>E33</v>
          </cell>
          <cell r="I2081">
            <v>384685.80000000075</v>
          </cell>
        </row>
        <row r="2082">
          <cell r="C2082" t="str">
            <v>2004</v>
          </cell>
          <cell r="D2082" t="str">
            <v>STC_111302_113502</v>
          </cell>
          <cell r="E2082">
            <v>111302</v>
          </cell>
          <cell r="F2082" t="str">
            <v>A13 - AFS</v>
          </cell>
          <cell r="G2082" t="str">
            <v xml:space="preserve">FNMA UPB-MBS &lt; 1yr </v>
          </cell>
          <cell r="H2082" t="str">
            <v>F32</v>
          </cell>
          <cell r="I2082">
            <v>-6606458319.6800003</v>
          </cell>
        </row>
        <row r="2083">
          <cell r="C2083" t="str">
            <v>2004</v>
          </cell>
          <cell r="D2083" t="str">
            <v>STC_111302_113502</v>
          </cell>
          <cell r="E2083">
            <v>111302</v>
          </cell>
          <cell r="F2083" t="str">
            <v>A13 - AFS</v>
          </cell>
          <cell r="G2083" t="str">
            <v>FNMA UPB-MEGA&lt; 1yr</v>
          </cell>
          <cell r="H2083" t="str">
            <v>F33</v>
          </cell>
          <cell r="I2083">
            <v>-122571797.81999999</v>
          </cell>
        </row>
        <row r="2084">
          <cell r="C2084" t="str">
            <v>2004</v>
          </cell>
          <cell r="D2084" t="str">
            <v>STC_111302_113502</v>
          </cell>
          <cell r="E2084">
            <v>111302</v>
          </cell>
          <cell r="F2084" t="str">
            <v>A13 - AFS</v>
          </cell>
          <cell r="G2084" t="str">
            <v>FNMA UPB-REMIC&lt; 1yr</v>
          </cell>
          <cell r="H2084" t="str">
            <v>F34</v>
          </cell>
          <cell r="I2084">
            <v>-877679526.77999997</v>
          </cell>
        </row>
        <row r="2085">
          <cell r="C2085" t="str">
            <v>2004</v>
          </cell>
          <cell r="D2085" t="str">
            <v>STC_111302_113502</v>
          </cell>
          <cell r="E2085">
            <v>111302</v>
          </cell>
          <cell r="F2085" t="str">
            <v>A13 - AFS</v>
          </cell>
          <cell r="G2085" t="str">
            <v>Priv UPB-Other REMIC&lt; 1yr</v>
          </cell>
          <cell r="H2085" t="str">
            <v>F51</v>
          </cell>
          <cell r="I2085">
            <v>-10111365739.24</v>
          </cell>
        </row>
        <row r="2086">
          <cell r="C2086" t="str">
            <v>2004</v>
          </cell>
          <cell r="D2086" t="str">
            <v>STC_111302_113502</v>
          </cell>
          <cell r="E2086">
            <v>111302</v>
          </cell>
          <cell r="F2086" t="str">
            <v>A13 - AFS</v>
          </cell>
          <cell r="G2086" t="str">
            <v>FNMA UPB-MBS &gt; 10yr</v>
          </cell>
          <cell r="H2086" t="str">
            <v>O32</v>
          </cell>
          <cell r="I2086">
            <v>6606458319.6800003</v>
          </cell>
        </row>
        <row r="2087">
          <cell r="C2087" t="str">
            <v>2004</v>
          </cell>
          <cell r="D2087" t="str">
            <v>STC_111302_113502</v>
          </cell>
          <cell r="E2087">
            <v>111302</v>
          </cell>
          <cell r="F2087" t="str">
            <v>A13 - AFS</v>
          </cell>
          <cell r="G2087" t="str">
            <v>FNMA UPB-MEGA &gt; 10yr</v>
          </cell>
          <cell r="H2087" t="str">
            <v>O33</v>
          </cell>
          <cell r="I2087">
            <v>122571797.82000001</v>
          </cell>
        </row>
        <row r="2088">
          <cell r="C2088" t="str">
            <v>2004</v>
          </cell>
          <cell r="D2088" t="str">
            <v>STC_111302_113502</v>
          </cell>
          <cell r="E2088">
            <v>111302</v>
          </cell>
          <cell r="F2088" t="str">
            <v>A13 - AFS</v>
          </cell>
          <cell r="G2088" t="str">
            <v>FNMA UPB-REMIC &gt; 10yr</v>
          </cell>
          <cell r="H2088" t="str">
            <v>O34</v>
          </cell>
          <cell r="I2088">
            <v>877679526.77999997</v>
          </cell>
        </row>
        <row r="2089">
          <cell r="C2089" t="str">
            <v>2004</v>
          </cell>
          <cell r="D2089" t="str">
            <v>STC_111302_113502</v>
          </cell>
          <cell r="E2089">
            <v>111302</v>
          </cell>
          <cell r="F2089" t="str">
            <v>A13 - AFS</v>
          </cell>
          <cell r="G2089" t="str">
            <v>Priv UPB-Other REMIC&gt;10yr</v>
          </cell>
          <cell r="H2089" t="str">
            <v>O51</v>
          </cell>
          <cell r="I2089">
            <v>10111365739.24</v>
          </cell>
        </row>
        <row r="2090">
          <cell r="C2090" t="str">
            <v>2004</v>
          </cell>
          <cell r="D2090" t="str">
            <v>STC_111302_113502</v>
          </cell>
          <cell r="E2090">
            <v>111302</v>
          </cell>
          <cell r="F2090" t="str">
            <v>A13 - AFS</v>
          </cell>
          <cell r="G2090" t="str">
            <v>Priv UPB-Other REMIC&gt;10yr</v>
          </cell>
          <cell r="H2090" t="str">
            <v>O51</v>
          </cell>
          <cell r="I2090">
            <v>1057.3999996185303</v>
          </cell>
        </row>
        <row r="2091">
          <cell r="C2091" t="str">
            <v>2004</v>
          </cell>
          <cell r="D2091" t="str">
            <v>STC_111302_113502</v>
          </cell>
          <cell r="E2091">
            <v>111302</v>
          </cell>
          <cell r="F2091" t="str">
            <v>A16</v>
          </cell>
          <cell r="G2091" t="str">
            <v>MBS-UPB Avg.BAL</v>
          </cell>
          <cell r="H2091" t="str">
            <v>J34</v>
          </cell>
          <cell r="I2091">
            <v>-12628967068</v>
          </cell>
        </row>
        <row r="2092">
          <cell r="C2092" t="str">
            <v>2004</v>
          </cell>
          <cell r="D2092" t="str">
            <v>STC_111302_113502</v>
          </cell>
          <cell r="E2092">
            <v>111302</v>
          </cell>
          <cell r="F2092" t="str">
            <v>A16</v>
          </cell>
          <cell r="G2092" t="str">
            <v>MBS-UPB Avg.BAL</v>
          </cell>
          <cell r="H2092" t="str">
            <v>J34</v>
          </cell>
          <cell r="I2092">
            <v>12927702959</v>
          </cell>
        </row>
        <row r="2093">
          <cell r="C2093" t="str">
            <v>2004</v>
          </cell>
          <cell r="D2093" t="str">
            <v>STC_111302_113502</v>
          </cell>
          <cell r="E2093">
            <v>111302</v>
          </cell>
          <cell r="F2093" t="str">
            <v>A18</v>
          </cell>
          <cell r="G2093" t="str">
            <v>MBS - Tot Incm - &lt; 1 yr</v>
          </cell>
          <cell r="H2093" t="str">
            <v>E31</v>
          </cell>
          <cell r="I2093">
            <v>-558170840</v>
          </cell>
        </row>
        <row r="2094">
          <cell r="C2094" t="str">
            <v>2004</v>
          </cell>
          <cell r="D2094" t="str">
            <v>STC_111302_113502</v>
          </cell>
          <cell r="E2094">
            <v>111302</v>
          </cell>
          <cell r="F2094" t="str">
            <v>A18</v>
          </cell>
          <cell r="G2094" t="str">
            <v>MBS - Tot Incm - &gt;  10 yr</v>
          </cell>
          <cell r="H2094" t="str">
            <v>N31</v>
          </cell>
          <cell r="I2094">
            <v>602259023</v>
          </cell>
        </row>
        <row r="2095">
          <cell r="C2095" t="str">
            <v>2004</v>
          </cell>
          <cell r="D2095" t="str">
            <v>STC_111302</v>
          </cell>
          <cell r="E2095">
            <v>111302</v>
          </cell>
          <cell r="F2095" t="str">
            <v>A23</v>
          </cell>
          <cell r="G2095" t="str">
            <v>FAS140 SECURITIES CONSOLIDATION FROM SECURITIES --UPB Transferred</v>
          </cell>
          <cell r="H2095" t="str">
            <v>L80</v>
          </cell>
          <cell r="I2095">
            <v>22338139303.82</v>
          </cell>
        </row>
        <row r="2096">
          <cell r="C2096" t="str">
            <v>2004</v>
          </cell>
          <cell r="D2096" t="str">
            <v>STC_111302</v>
          </cell>
          <cell r="E2096">
            <v>111302</v>
          </cell>
          <cell r="F2096" t="str">
            <v>A03</v>
          </cell>
          <cell r="G2096" t="str">
            <v>Repurchase UPB--Fixed Long Term--AFS</v>
          </cell>
          <cell r="H2096" t="str">
            <v>H36</v>
          </cell>
          <cell r="I2096">
            <v>-7444875.8300008392</v>
          </cell>
        </row>
        <row r="2097">
          <cell r="C2097" t="str">
            <v>2004</v>
          </cell>
          <cell r="D2097" t="str">
            <v>STC_111302</v>
          </cell>
          <cell r="E2097">
            <v>111302</v>
          </cell>
          <cell r="F2097" t="str">
            <v>A13 - AFS</v>
          </cell>
          <cell r="G2097" t="str">
            <v>Fannie Mae--MEGA-UPB--&lt;1 Year</v>
          </cell>
          <cell r="H2097" t="str">
            <v>F33</v>
          </cell>
          <cell r="I2097">
            <v>14115014.539999977</v>
          </cell>
        </row>
        <row r="2098">
          <cell r="C2098" t="str">
            <v>2004</v>
          </cell>
          <cell r="D2098" t="str">
            <v>STC_111302</v>
          </cell>
          <cell r="E2098">
            <v>111302</v>
          </cell>
          <cell r="F2098" t="str">
            <v>A13 - AFS</v>
          </cell>
          <cell r="G2098" t="str">
            <v>Fannie Mae--MEGA-UPB--&gt;10 Years</v>
          </cell>
          <cell r="H2098" t="str">
            <v>O33</v>
          </cell>
          <cell r="I2098">
            <v>-14115015</v>
          </cell>
        </row>
        <row r="2099">
          <cell r="C2099" t="str">
            <v>2004</v>
          </cell>
          <cell r="D2099" t="str">
            <v>STC_111302</v>
          </cell>
          <cell r="E2099">
            <v>111302</v>
          </cell>
          <cell r="F2099" t="str">
            <v>A13 - AFS</v>
          </cell>
          <cell r="G2099" t="str">
            <v>Fannie Mae--MBS--UPB--&gt;10 years</v>
          </cell>
          <cell r="H2099" t="str">
            <v>O32</v>
          </cell>
          <cell r="I2099">
            <v>-15214844.247872217</v>
          </cell>
        </row>
        <row r="2100">
          <cell r="C2100" t="str">
            <v>2004</v>
          </cell>
          <cell r="D2100" t="str">
            <v>STC_111302</v>
          </cell>
          <cell r="E2100">
            <v>111302</v>
          </cell>
          <cell r="F2100" t="str">
            <v>A01</v>
          </cell>
          <cell r="G2100" t="str">
            <v>Beginning Unpaid Principal Balance--  UPB Adjustment (3)--MBS--Fannie Mae</v>
          </cell>
          <cell r="H2100" t="str">
            <v>D19</v>
          </cell>
          <cell r="I2100">
            <v>-15214844.247999998</v>
          </cell>
        </row>
        <row r="2101">
          <cell r="C2101" t="str">
            <v>2004</v>
          </cell>
          <cell r="D2101" t="str">
            <v>STC_111302</v>
          </cell>
          <cell r="E2101">
            <v>111302</v>
          </cell>
          <cell r="F2101" t="str">
            <v>A07</v>
          </cell>
          <cell r="G2101" t="str">
            <v>AFS--Fannie Mae--MBS--Current UPB</v>
          </cell>
          <cell r="H2101" t="str">
            <v>G32</v>
          </cell>
          <cell r="I2101">
            <v>-15214844.24787225</v>
          </cell>
        </row>
        <row r="2102">
          <cell r="C2102" t="str">
            <v>2004</v>
          </cell>
          <cell r="D2102" t="str">
            <v>STC_111302</v>
          </cell>
          <cell r="E2102">
            <v>111302</v>
          </cell>
          <cell r="F2102" t="str">
            <v>A09</v>
          </cell>
          <cell r="G2102" t="str">
            <v>AFS--Single Class-MBS--Current UPB</v>
          </cell>
          <cell r="H2102" t="str">
            <v>G32</v>
          </cell>
          <cell r="I2102">
            <v>-15214844.24787225</v>
          </cell>
        </row>
        <row r="2103">
          <cell r="C2103" t="str">
            <v>2004</v>
          </cell>
          <cell r="D2103" t="str">
            <v>STC_138386</v>
          </cell>
          <cell r="E2103">
            <v>138386</v>
          </cell>
          <cell r="F2103" t="str">
            <v>11.02</v>
          </cell>
          <cell r="G2103" t="str">
            <v>Struc to MBS - STRUC Trans CBA</v>
          </cell>
          <cell r="H2103" t="str">
            <v>M43</v>
          </cell>
          <cell r="I2103">
            <v>-1168608.21</v>
          </cell>
        </row>
        <row r="2104">
          <cell r="C2104" t="str">
            <v>2004</v>
          </cell>
          <cell r="D2104" t="str">
            <v>STC_138386</v>
          </cell>
          <cell r="E2104">
            <v>138386</v>
          </cell>
          <cell r="F2104" t="str">
            <v>A07</v>
          </cell>
          <cell r="G2104" t="str">
            <v>AFS-FannieMae- MBS -Total Unamortized Balance</v>
          </cell>
          <cell r="H2104" t="str">
            <v>H32</v>
          </cell>
          <cell r="I2104">
            <v>-1168608.21</v>
          </cell>
        </row>
        <row r="2105">
          <cell r="C2105" t="str">
            <v>2004</v>
          </cell>
          <cell r="D2105" t="str">
            <v>STC_138386</v>
          </cell>
          <cell r="E2105">
            <v>138386</v>
          </cell>
          <cell r="F2105" t="str">
            <v>A09</v>
          </cell>
          <cell r="G2105" t="str">
            <v>MBS--AAA-  -Total Unamortized Balance</v>
          </cell>
          <cell r="H2105" t="str">
            <v>H40</v>
          </cell>
          <cell r="I2105">
            <v>-1168608.21</v>
          </cell>
        </row>
        <row r="2106">
          <cell r="C2106" t="str">
            <v>2004</v>
          </cell>
          <cell r="D2106" t="str">
            <v>STC_138386</v>
          </cell>
          <cell r="E2106">
            <v>138386</v>
          </cell>
          <cell r="F2106" t="str">
            <v>A13 - AFS</v>
          </cell>
          <cell r="G2106" t="str">
            <v>PrivLabel- MBS -Amortized Cost--Remaining Maturity Term &gt; 10 Years</v>
          </cell>
          <cell r="H2106" t="str">
            <v>P51</v>
          </cell>
          <cell r="I2106">
            <v>-1168608.21</v>
          </cell>
        </row>
        <row r="2107">
          <cell r="C2107" t="str">
            <v>2004</v>
          </cell>
          <cell r="D2107" t="str">
            <v>STC_138386</v>
          </cell>
          <cell r="E2107">
            <v>138386</v>
          </cell>
          <cell r="F2107" t="str">
            <v>11.01</v>
          </cell>
          <cell r="G2107" t="str">
            <v>REMIC to MBS - STRUC Trans CBA</v>
          </cell>
          <cell r="H2107" t="str">
            <v>L38</v>
          </cell>
          <cell r="I2107">
            <v>-101429.02</v>
          </cell>
        </row>
        <row r="2108">
          <cell r="C2108" t="str">
            <v>2004</v>
          </cell>
          <cell r="D2108" t="str">
            <v>STC_138386</v>
          </cell>
          <cell r="E2108">
            <v>138386</v>
          </cell>
          <cell r="F2108" t="str">
            <v>A07</v>
          </cell>
          <cell r="G2108" t="str">
            <v>AFS-FannieMae- MBS -Total Unamortized Balance</v>
          </cell>
          <cell r="H2108" t="str">
            <v>H32</v>
          </cell>
          <cell r="I2108">
            <v>-101429.02</v>
          </cell>
        </row>
        <row r="2109">
          <cell r="C2109" t="str">
            <v>2004</v>
          </cell>
          <cell r="D2109" t="str">
            <v>STC_138386</v>
          </cell>
          <cell r="E2109">
            <v>138386</v>
          </cell>
          <cell r="F2109" t="str">
            <v>A09</v>
          </cell>
          <cell r="G2109" t="str">
            <v>MBS--AAA-  -Total Unamortized Balance</v>
          </cell>
          <cell r="H2109" t="str">
            <v>H40</v>
          </cell>
          <cell r="I2109">
            <v>-101429.02</v>
          </cell>
        </row>
        <row r="2110">
          <cell r="C2110" t="str">
            <v>2004</v>
          </cell>
          <cell r="D2110" t="str">
            <v>STC_138386</v>
          </cell>
          <cell r="E2110">
            <v>138386</v>
          </cell>
          <cell r="F2110" t="str">
            <v>A13 - AFS</v>
          </cell>
          <cell r="G2110" t="str">
            <v>PrivLabel- MBS -Amortized Cost--Remaining Maturity Term &gt;10 Years</v>
          </cell>
          <cell r="H2110" t="str">
            <v>P51</v>
          </cell>
          <cell r="I2110">
            <v>-101429.02</v>
          </cell>
        </row>
        <row r="2111">
          <cell r="C2111" t="str">
            <v>2004</v>
          </cell>
          <cell r="D2111" t="str">
            <v>STC_138386</v>
          </cell>
          <cell r="E2111">
            <v>138386</v>
          </cell>
          <cell r="F2111" t="str">
            <v>11.01</v>
          </cell>
          <cell r="G2111" t="str">
            <v>Original adjustment to accum amtz on securities paid of prior to 2002 - hanging unam</v>
          </cell>
          <cell r="H2111" t="str">
            <v>L43</v>
          </cell>
          <cell r="I2111">
            <v>101429.02</v>
          </cell>
        </row>
        <row r="2112">
          <cell r="C2112" t="str">
            <v>2004</v>
          </cell>
          <cell r="D2112" t="str">
            <v>STC_138386</v>
          </cell>
          <cell r="E2112">
            <v>138386</v>
          </cell>
          <cell r="F2112" t="str">
            <v>A07</v>
          </cell>
          <cell r="G2112" t="str">
            <v>MBS--Total Unamortized Balance</v>
          </cell>
          <cell r="H2112" t="str">
            <v>H32</v>
          </cell>
          <cell r="I2112">
            <v>19973669.039999999</v>
          </cell>
        </row>
        <row r="2113">
          <cell r="C2113" t="str">
            <v>2004</v>
          </cell>
          <cell r="D2113" t="str">
            <v>STC_138386</v>
          </cell>
          <cell r="E2113">
            <v>138386</v>
          </cell>
          <cell r="F2113" t="str">
            <v>A07</v>
          </cell>
          <cell r="G2113" t="str">
            <v>REMIC--  -Total Unamortized Balance</v>
          </cell>
          <cell r="H2113" t="str">
            <v>H34</v>
          </cell>
          <cell r="I2113">
            <v>-1737371.47</v>
          </cell>
        </row>
        <row r="2114">
          <cell r="C2114" t="str">
            <v>2004</v>
          </cell>
          <cell r="D2114" t="str">
            <v>STC_138386</v>
          </cell>
          <cell r="E2114">
            <v>138386</v>
          </cell>
          <cell r="F2114" t="str">
            <v>A09</v>
          </cell>
          <cell r="G2114" t="str">
            <v>MBS--AAA-  -Total Unamortized Balance</v>
          </cell>
          <cell r="H2114" t="str">
            <v>H40</v>
          </cell>
          <cell r="I2114">
            <v>19973669.039999999</v>
          </cell>
        </row>
        <row r="2115">
          <cell r="C2115" t="str">
            <v>2004</v>
          </cell>
          <cell r="D2115" t="str">
            <v>STC_138386</v>
          </cell>
          <cell r="E2115">
            <v>138386</v>
          </cell>
          <cell r="F2115" t="str">
            <v>A09</v>
          </cell>
          <cell r="G2115" t="str">
            <v>REMIC--AAA-  -Total Unamortized Balance</v>
          </cell>
          <cell r="H2115" t="str">
            <v>H65</v>
          </cell>
          <cell r="I2115">
            <v>-1737371.47</v>
          </cell>
        </row>
        <row r="2116">
          <cell r="C2116" t="str">
            <v>2004</v>
          </cell>
          <cell r="D2116" t="str">
            <v>STC_138386</v>
          </cell>
          <cell r="E2116">
            <v>138386</v>
          </cell>
          <cell r="F2116" t="str">
            <v>A13 - AFS</v>
          </cell>
          <cell r="G2116" t="str">
            <v xml:space="preserve">FNMA Amoritized Cost-MBS &lt; 1yr </v>
          </cell>
          <cell r="H2116" t="str">
            <v>G32</v>
          </cell>
          <cell r="I2116">
            <v>-6577171443.8900003</v>
          </cell>
        </row>
        <row r="2117">
          <cell r="C2117" t="str">
            <v>2004</v>
          </cell>
          <cell r="D2117" t="str">
            <v>STC_138386</v>
          </cell>
          <cell r="E2117">
            <v>138386</v>
          </cell>
          <cell r="F2117" t="str">
            <v>A13 - AFS</v>
          </cell>
          <cell r="G2117" t="str">
            <v>FNMA Amoritized Cost-MEGA&lt; 1yr</v>
          </cell>
          <cell r="H2117" t="str">
            <v>G33</v>
          </cell>
          <cell r="I2117">
            <v>-103697274.19</v>
          </cell>
        </row>
        <row r="2118">
          <cell r="C2118" t="str">
            <v>2004</v>
          </cell>
          <cell r="D2118" t="str">
            <v>STC_138386</v>
          </cell>
          <cell r="E2118">
            <v>138386</v>
          </cell>
          <cell r="F2118" t="str">
            <v>A13 - AFS</v>
          </cell>
          <cell r="G2118" t="str">
            <v>FNMA Amoritized Cost-REMIC&lt; 1yr</v>
          </cell>
          <cell r="H2118" t="str">
            <v>G34</v>
          </cell>
          <cell r="I2118">
            <v>-699557119.38999999</v>
          </cell>
        </row>
        <row r="2119">
          <cell r="C2119" t="str">
            <v>2004</v>
          </cell>
          <cell r="D2119" t="str">
            <v>STC_138386</v>
          </cell>
          <cell r="E2119">
            <v>138386</v>
          </cell>
          <cell r="F2119" t="str">
            <v>A13 - AFS</v>
          </cell>
          <cell r="G2119" t="str">
            <v>FNMA  Amoritized Cost-MBS &gt; 10yr</v>
          </cell>
          <cell r="H2119" t="str">
            <v>P32</v>
          </cell>
          <cell r="I2119">
            <v>6577171443.8900003</v>
          </cell>
        </row>
        <row r="2120">
          <cell r="C2120" t="str">
            <v>2004</v>
          </cell>
          <cell r="D2120" t="str">
            <v>STC_138386</v>
          </cell>
          <cell r="E2120">
            <v>138386</v>
          </cell>
          <cell r="F2120" t="str">
            <v>A13 - AFS</v>
          </cell>
          <cell r="G2120" t="str">
            <v>FNMA Amoritized Cost-MEGA &gt; 10yr</v>
          </cell>
          <cell r="H2120" t="str">
            <v>P33</v>
          </cell>
          <cell r="I2120">
            <v>103697274.19</v>
          </cell>
        </row>
        <row r="2121">
          <cell r="C2121" t="str">
            <v>2004</v>
          </cell>
          <cell r="D2121" t="str">
            <v>STC_138386</v>
          </cell>
          <cell r="E2121">
            <v>138386</v>
          </cell>
          <cell r="F2121" t="str">
            <v>A13 - AFS</v>
          </cell>
          <cell r="G2121" t="str">
            <v>FNMA Amoritized Cost-REMIC &gt; 10yr</v>
          </cell>
          <cell r="H2121" t="str">
            <v>P34</v>
          </cell>
          <cell r="I2121">
            <v>699557119.38999999</v>
          </cell>
        </row>
        <row r="2122">
          <cell r="C2122" t="str">
            <v>2004</v>
          </cell>
          <cell r="D2122" t="str">
            <v>STC_138386</v>
          </cell>
          <cell r="E2122">
            <v>138386</v>
          </cell>
          <cell r="F2122" t="str">
            <v>A13 - AFS</v>
          </cell>
          <cell r="G2122" t="str">
            <v>Priv Amoritized Cos-Other REMIC&lt; 1yr</v>
          </cell>
          <cell r="H2122" t="str">
            <v>G51</v>
          </cell>
          <cell r="I2122">
            <v>-10110253555.280001</v>
          </cell>
        </row>
        <row r="2123">
          <cell r="C2123" t="str">
            <v>2004</v>
          </cell>
          <cell r="D2123" t="str">
            <v>STC_138386</v>
          </cell>
          <cell r="E2123">
            <v>138386</v>
          </cell>
          <cell r="F2123" t="str">
            <v>A13 - AFS</v>
          </cell>
          <cell r="G2123" t="str">
            <v>Priv Amoritized Cos-Other REMIC&gt;10yr</v>
          </cell>
          <cell r="H2123" t="str">
            <v>P51</v>
          </cell>
          <cell r="I2123">
            <v>10110253555.280001</v>
          </cell>
        </row>
        <row r="2124">
          <cell r="C2124" t="str">
            <v>2004</v>
          </cell>
          <cell r="D2124" t="str">
            <v>STC_138386</v>
          </cell>
          <cell r="E2124">
            <v>138386</v>
          </cell>
          <cell r="F2124" t="str">
            <v>A13 - AFS</v>
          </cell>
          <cell r="G2124" t="str">
            <v>FNMA  Amoritized Cost-MBS &gt; 10yr</v>
          </cell>
          <cell r="H2124" t="str">
            <v>P32</v>
          </cell>
          <cell r="I2124">
            <v>-551487.80000114441</v>
          </cell>
        </row>
        <row r="2125">
          <cell r="C2125" t="str">
            <v>2004</v>
          </cell>
          <cell r="D2125" t="str">
            <v>STC_138386</v>
          </cell>
          <cell r="E2125">
            <v>138386</v>
          </cell>
          <cell r="F2125" t="str">
            <v>A13 - AFS</v>
          </cell>
          <cell r="G2125" t="str">
            <v>Priv Amoritized Cos-Other REMIC&gt;10yr</v>
          </cell>
          <cell r="H2125" t="str">
            <v>P51</v>
          </cell>
          <cell r="I2125">
            <v>-682796.54000091553</v>
          </cell>
        </row>
        <row r="2126">
          <cell r="C2126" t="str">
            <v>2004</v>
          </cell>
          <cell r="D2126" t="str">
            <v>STC_138386</v>
          </cell>
          <cell r="E2126" t="str">
            <v>138386</v>
          </cell>
          <cell r="F2126" t="str">
            <v>A16</v>
          </cell>
          <cell r="G2126" t="str">
            <v>MBS - Average Unamortizaed Balance</v>
          </cell>
          <cell r="H2126" t="str">
            <v>K34</v>
          </cell>
          <cell r="I2126">
            <v>168885852</v>
          </cell>
        </row>
        <row r="2127">
          <cell r="C2127" t="str">
            <v>2004</v>
          </cell>
          <cell r="D2127" t="str">
            <v>STC_138386</v>
          </cell>
          <cell r="E2127" t="str">
            <v>138386</v>
          </cell>
          <cell r="F2127" t="str">
            <v>A16</v>
          </cell>
          <cell r="G2127" t="str">
            <v>MBS - Average Unamortizaed Balance</v>
          </cell>
          <cell r="H2127" t="str">
            <v>K34</v>
          </cell>
          <cell r="I2127">
            <v>-152987869</v>
          </cell>
        </row>
        <row r="2128">
          <cell r="C2128" t="str">
            <v>2004</v>
          </cell>
          <cell r="D2128" t="str">
            <v>STC_138386</v>
          </cell>
          <cell r="E2128" t="str">
            <v>138386</v>
          </cell>
          <cell r="F2128" t="str">
            <v>A18</v>
          </cell>
          <cell r="G2128" t="str">
            <v>MBS -  amrt cost &lt; 1yr</v>
          </cell>
          <cell r="H2128" t="str">
            <v>F31</v>
          </cell>
          <cell r="I2128">
            <v>-17746334236</v>
          </cell>
        </row>
        <row r="2129">
          <cell r="C2129" t="str">
            <v>2004</v>
          </cell>
          <cell r="D2129" t="str">
            <v>STC_138386</v>
          </cell>
          <cell r="E2129" t="str">
            <v>138386</v>
          </cell>
          <cell r="F2129" t="str">
            <v>A18</v>
          </cell>
          <cell r="G2129" t="str">
            <v>MBS - amrt cost &gt;10 yrs</v>
          </cell>
          <cell r="H2129" t="str">
            <v>O31</v>
          </cell>
          <cell r="I2129">
            <v>17778717978</v>
          </cell>
        </row>
        <row r="2130">
          <cell r="C2130" t="str">
            <v>2004</v>
          </cell>
          <cell r="D2130" t="str">
            <v>STC_138386</v>
          </cell>
          <cell r="E2130" t="str">
            <v>138386</v>
          </cell>
          <cell r="F2130" t="str">
            <v>A23</v>
          </cell>
          <cell r="G2130" t="str">
            <v>FIN46 SECURITIES CONSOLIDATION FROM SECURITIES---Structured Transaction Basis Adjustment</v>
          </cell>
          <cell r="H2130" t="str">
            <v>L72</v>
          </cell>
          <cell r="I2130">
            <v>-373018813.18000001</v>
          </cell>
        </row>
        <row r="2131">
          <cell r="C2131" t="str">
            <v>2004</v>
          </cell>
          <cell r="D2131" t="str">
            <v>STC_138386</v>
          </cell>
          <cell r="E2131" t="str">
            <v>138386</v>
          </cell>
          <cell r="F2131" t="str">
            <v>A13 - AFS</v>
          </cell>
          <cell r="G2131" t="str">
            <v>Fannie Mae--Mega--Amortized cost-Remaining Maturity Term &gt; 10 Years</v>
          </cell>
          <cell r="H2131" t="str">
            <v>P33</v>
          </cell>
          <cell r="I2131">
            <v>-23947833</v>
          </cell>
        </row>
        <row r="2132">
          <cell r="C2132" t="str">
            <v>2004</v>
          </cell>
          <cell r="D2132" t="str">
            <v>STC_138386</v>
          </cell>
          <cell r="E2132">
            <v>138386</v>
          </cell>
          <cell r="F2132" t="str">
            <v>A13 - AFS</v>
          </cell>
          <cell r="G2132" t="str">
            <v>Remaining Maturity Term &lt; 1 Year--Amortized Cost--Fannie Mae--MBS</v>
          </cell>
          <cell r="H2132" t="str">
            <v>G32</v>
          </cell>
          <cell r="I2132">
            <v>6606458319.6800003</v>
          </cell>
        </row>
        <row r="2133">
          <cell r="C2133" t="str">
            <v>2004</v>
          </cell>
          <cell r="D2133" t="str">
            <v>STC_138386</v>
          </cell>
          <cell r="E2133">
            <v>138386</v>
          </cell>
          <cell r="F2133" t="str">
            <v>A13 - AFS</v>
          </cell>
          <cell r="G2133" t="str">
            <v>Remaining Maturity Term &lt; 1 Year--Amortized Cost--Fannie Mae--Mega</v>
          </cell>
          <cell r="H2133" t="str">
            <v>G33</v>
          </cell>
          <cell r="I2133">
            <v>122571797.81999999</v>
          </cell>
        </row>
        <row r="2134">
          <cell r="C2134" t="str">
            <v>2004</v>
          </cell>
          <cell r="D2134" t="str">
            <v>STC_138386</v>
          </cell>
          <cell r="E2134">
            <v>138386</v>
          </cell>
          <cell r="F2134" t="str">
            <v>A13 - AFS</v>
          </cell>
          <cell r="G2134" t="str">
            <v>Remaining Maturity Term &lt; 1 Year--Amortized Cost--Fannie Mae--Remic</v>
          </cell>
          <cell r="H2134" t="str">
            <v>G34</v>
          </cell>
          <cell r="I2134">
            <v>877679526.77999997</v>
          </cell>
        </row>
        <row r="2135">
          <cell r="C2135" t="str">
            <v>2004</v>
          </cell>
          <cell r="D2135" t="str">
            <v>STC_138386</v>
          </cell>
          <cell r="E2135">
            <v>138386</v>
          </cell>
          <cell r="F2135" t="str">
            <v>A13 - AFS</v>
          </cell>
          <cell r="G2135" t="str">
            <v>Remaining Maturity Term &lt; 1 Year--Amortized Cost--Private--Other Remic</v>
          </cell>
          <cell r="H2135" t="str">
            <v>G51</v>
          </cell>
          <cell r="I2135">
            <v>10111365739.24</v>
          </cell>
        </row>
        <row r="2136">
          <cell r="C2136" t="str">
            <v>2004</v>
          </cell>
          <cell r="D2136" t="str">
            <v>STC_138386</v>
          </cell>
          <cell r="E2136">
            <v>138386</v>
          </cell>
          <cell r="F2136" t="str">
            <v>A13 - AFS</v>
          </cell>
          <cell r="G2136" t="str">
            <v>Remaining Maturity Term &gt; 10 Year--Amortized Cost--Fannie Mae--MBS</v>
          </cell>
          <cell r="H2136" t="str">
            <v>P32</v>
          </cell>
          <cell r="I2136">
            <v>-6577370382</v>
          </cell>
        </row>
        <row r="2137">
          <cell r="C2137" t="str">
            <v>2004</v>
          </cell>
          <cell r="D2137" t="str">
            <v>STC_138386</v>
          </cell>
          <cell r="E2137">
            <v>138386</v>
          </cell>
          <cell r="F2137" t="str">
            <v>A13 - AFS</v>
          </cell>
          <cell r="G2137" t="str">
            <v>Remaining Maturity Term &gt;10 Year--Amortized Cost--Fannie Mae--Mega</v>
          </cell>
          <cell r="H2137" t="str">
            <v>P33</v>
          </cell>
          <cell r="I2137">
            <v>-108456783</v>
          </cell>
        </row>
        <row r="2138">
          <cell r="C2138" t="str">
            <v>2004</v>
          </cell>
          <cell r="D2138" t="str">
            <v>STC_138386</v>
          </cell>
          <cell r="E2138">
            <v>138386</v>
          </cell>
          <cell r="F2138" t="str">
            <v>A13 - AFS</v>
          </cell>
          <cell r="G2138" t="str">
            <v>Remaining Maturity Term &gt;10 Year--Amortized Cost--Fannie Mae--Remic</v>
          </cell>
          <cell r="H2138" t="str">
            <v>P34</v>
          </cell>
          <cell r="I2138">
            <v>-877679527</v>
          </cell>
        </row>
        <row r="2139">
          <cell r="C2139" t="str">
            <v>2004</v>
          </cell>
          <cell r="D2139" t="str">
            <v>STC_138386</v>
          </cell>
          <cell r="E2139">
            <v>138386</v>
          </cell>
          <cell r="F2139" t="str">
            <v>A13 - AFS</v>
          </cell>
          <cell r="G2139" t="str">
            <v>Remaining Maturity Term &gt; 10 Year--Amortized Cost--Private--Other Remic</v>
          </cell>
          <cell r="H2139" t="str">
            <v>P51</v>
          </cell>
          <cell r="I2139">
            <v>-10111366797</v>
          </cell>
        </row>
        <row r="2140">
          <cell r="C2140" t="str">
            <v>2004</v>
          </cell>
          <cell r="D2140" t="str">
            <v>STC_111014</v>
          </cell>
          <cell r="E2140">
            <v>111014</v>
          </cell>
          <cell r="F2140" t="str">
            <v>11.02</v>
          </cell>
          <cell r="G2140" t="str">
            <v>UPB - MBS-PPS - HFS(Loans)</v>
          </cell>
          <cell r="H2140" t="str">
            <v>Q33</v>
          </cell>
          <cell r="I2140">
            <v>-331961739</v>
          </cell>
        </row>
        <row r="2141">
          <cell r="C2141" t="str">
            <v>2004</v>
          </cell>
          <cell r="D2141" t="str">
            <v>STC_111014</v>
          </cell>
          <cell r="E2141">
            <v>111014</v>
          </cell>
          <cell r="F2141" t="str">
            <v>11.02</v>
          </cell>
          <cell r="G2141" t="str">
            <v>UPB (Op. Value UPB + Gross Up UPB) - MBS-PPS - HFS(Loans)</v>
          </cell>
          <cell r="H2141" t="str">
            <v>Q90</v>
          </cell>
          <cell r="I2141">
            <v>-331961739</v>
          </cell>
        </row>
        <row r="2142">
          <cell r="C2142" t="str">
            <v>2004</v>
          </cell>
          <cell r="D2142" t="str">
            <v>STC_111014</v>
          </cell>
          <cell r="E2142">
            <v>111014</v>
          </cell>
          <cell r="F2142" t="str">
            <v>11.06</v>
          </cell>
          <cell r="G2142" t="str">
            <v>UPB-MF-CONV-FIXED-LONG</v>
          </cell>
          <cell r="H2142" t="str">
            <v>P33</v>
          </cell>
          <cell r="I2142">
            <v>-331961739</v>
          </cell>
        </row>
        <row r="2143">
          <cell r="C2143" t="str">
            <v>2004</v>
          </cell>
          <cell r="D2143" t="str">
            <v>STC_121612</v>
          </cell>
          <cell r="E2143">
            <v>121612</v>
          </cell>
          <cell r="F2143" t="str">
            <v>11.06</v>
          </cell>
          <cell r="G2143" t="str">
            <v>Cost Basis Adjustments Orginal Cost Basis Adjustments/Conventional/Fixed Income Interim</v>
          </cell>
          <cell r="H2143" t="str">
            <v>Q34</v>
          </cell>
          <cell r="I2143">
            <v>89249252</v>
          </cell>
        </row>
        <row r="2144">
          <cell r="C2144" t="str">
            <v>2004</v>
          </cell>
          <cell r="D2144" t="str">
            <v>STC_121612</v>
          </cell>
          <cell r="E2144">
            <v>121612</v>
          </cell>
          <cell r="F2144" t="str">
            <v>11.01</v>
          </cell>
          <cell r="G2144" t="str">
            <v>Structured Transaction Basis Adjustment - MBS- Loans HFI</v>
          </cell>
          <cell r="H2144" t="str">
            <v>R38</v>
          </cell>
          <cell r="I2144">
            <v>70909445</v>
          </cell>
        </row>
        <row r="2145">
          <cell r="C2145" t="str">
            <v>2004</v>
          </cell>
          <cell r="D2145" t="str">
            <v>STC_121612</v>
          </cell>
          <cell r="E2145" t="str">
            <v>121612</v>
          </cell>
          <cell r="F2145" t="str">
            <v>A23</v>
          </cell>
          <cell r="G2145" t="str">
            <v>FIN46 TRANSFER (Loan Consolidation from Securities)--Structured Transaction Basis Adjustment</v>
          </cell>
          <cell r="H2145" t="str">
            <v>L47</v>
          </cell>
          <cell r="I2145">
            <v>-80549390.660000011</v>
          </cell>
        </row>
        <row r="2146">
          <cell r="C2146" t="str">
            <v>2004</v>
          </cell>
          <cell r="D2146" t="str">
            <v>STC_121632</v>
          </cell>
          <cell r="E2146">
            <v>121632</v>
          </cell>
          <cell r="F2146" t="str">
            <v>11.06</v>
          </cell>
          <cell r="G2146" t="str">
            <v>Accumulated Amortization of Cost Basis Adjustment--Fixed Income Interm--Conventional</v>
          </cell>
          <cell r="H2146" t="str">
            <v>Q35</v>
          </cell>
          <cell r="I2146">
            <v>-67112870.10999997</v>
          </cell>
        </row>
        <row r="2147">
          <cell r="C2147" t="str">
            <v>2004</v>
          </cell>
          <cell r="D2147" t="str">
            <v>STC_121632</v>
          </cell>
          <cell r="E2147">
            <v>121632</v>
          </cell>
          <cell r="F2147" t="str">
            <v>11.01</v>
          </cell>
          <cell r="G2147" t="str">
            <v>Accum am - Struc tran basis adjustments - MBS to Loans HFI</v>
          </cell>
          <cell r="H2147" t="str">
            <v>R43</v>
          </cell>
          <cell r="I2147">
            <v>-56542498</v>
          </cell>
        </row>
        <row r="2148">
          <cell r="C2148" t="str">
            <v>2004</v>
          </cell>
          <cell r="D2148" t="str">
            <v>STC_121612_721127</v>
          </cell>
          <cell r="E2148">
            <v>121612</v>
          </cell>
          <cell r="F2148" t="str">
            <v>A01</v>
          </cell>
          <cell r="G2148" t="str">
            <v>Orig Basis footing differences - Private Label - Consoli in - Other MRS</v>
          </cell>
          <cell r="H2148" t="str">
            <v>S402</v>
          </cell>
          <cell r="I2148">
            <v>20267887.859999999</v>
          </cell>
        </row>
        <row r="2149">
          <cell r="C2149" t="str">
            <v>2004</v>
          </cell>
          <cell r="D2149" t="str">
            <v>STC_121612_721127</v>
          </cell>
          <cell r="E2149">
            <v>721127</v>
          </cell>
          <cell r="F2149" t="str">
            <v>A01</v>
          </cell>
          <cell r="G2149" t="str">
            <v>Orig Basis footing differences - Private Label - Accum Amort Consoli in - Other MRS</v>
          </cell>
          <cell r="H2149" t="str">
            <v>S416</v>
          </cell>
          <cell r="I2149">
            <v>-20267887.859999999</v>
          </cell>
        </row>
        <row r="2150">
          <cell r="C2150" t="str">
            <v>2004</v>
          </cell>
          <cell r="D2150" t="str">
            <v>STC_290529</v>
          </cell>
          <cell r="E2150">
            <v>290529</v>
          </cell>
          <cell r="F2150" t="str">
            <v>11.03</v>
          </cell>
          <cell r="G2150" t="str">
            <v>Secured Borrowing Liability--Unpaid Principal Balance--Structured Multi-Class Securities</v>
          </cell>
          <cell r="H2150" t="str">
            <v>J49</v>
          </cell>
          <cell r="I2150">
            <v>316219425.79000002</v>
          </cell>
        </row>
        <row r="2151">
          <cell r="C2151" t="str">
            <v>2004</v>
          </cell>
          <cell r="D2151" t="str">
            <v>STC_290529</v>
          </cell>
          <cell r="E2151">
            <v>290529</v>
          </cell>
          <cell r="F2151" t="str">
            <v>11.07</v>
          </cell>
          <cell r="G2151" t="str">
            <v>Average Balance--UPB Average Balance--REMIC, Grantor Trust, SMBS</v>
          </cell>
          <cell r="H2151" t="str">
            <v>H34</v>
          </cell>
        </row>
        <row r="2152">
          <cell r="C2152" t="str">
            <v>2004</v>
          </cell>
          <cell r="D2152" t="str">
            <v>STC_290529</v>
          </cell>
          <cell r="E2152">
            <v>290529</v>
          </cell>
          <cell r="F2152" t="str">
            <v>11.09</v>
          </cell>
          <cell r="G2152" t="str">
            <v>Long-Term MBS Liability &amp; Secured Borrowing Ending UPB Balance (2)--Remaining Maturity Term &gt;3 through 5 Years</v>
          </cell>
          <cell r="H2152" t="str">
            <v>I37</v>
          </cell>
          <cell r="I2152">
            <v>316219425.79000002</v>
          </cell>
        </row>
        <row r="2153">
          <cell r="C2153" t="str">
            <v>2004</v>
          </cell>
          <cell r="D2153" t="str">
            <v>STC_211501_211507</v>
          </cell>
          <cell r="E2153">
            <v>211501</v>
          </cell>
          <cell r="F2153" t="str">
            <v>11.03</v>
          </cell>
          <cell r="G2153" t="str">
            <v>MBS - Liability Ending Balance--Structured Transaction Basis Adjustment--DMBS</v>
          </cell>
          <cell r="H2153" t="str">
            <v>N37</v>
          </cell>
          <cell r="I2153">
            <v>0</v>
          </cell>
        </row>
        <row r="2154">
          <cell r="C2154" t="str">
            <v>2004</v>
          </cell>
          <cell r="D2154" t="str">
            <v>STC_211501_211507</v>
          </cell>
          <cell r="E2154">
            <v>211501</v>
          </cell>
          <cell r="F2154" t="str">
            <v>11.07</v>
          </cell>
          <cell r="G2154" t="str">
            <v>Average Balance--Average Unamortized Balance--DMBS</v>
          </cell>
          <cell r="H2154" t="str">
            <v>I37</v>
          </cell>
          <cell r="I2154">
            <v>0</v>
          </cell>
        </row>
        <row r="2155">
          <cell r="C2155" t="str">
            <v>2004</v>
          </cell>
          <cell r="D2155" t="str">
            <v>STC_211501_211507</v>
          </cell>
          <cell r="E2155">
            <v>211507</v>
          </cell>
          <cell r="F2155" t="str">
            <v>11.03</v>
          </cell>
          <cell r="G2155" t="str">
            <v>MBS - Liability Ending Balance--Structured Transaction Basis Adjustment--DMBS</v>
          </cell>
          <cell r="H2155" t="str">
            <v>N37</v>
          </cell>
          <cell r="I2155">
            <v>-46669268.30999998</v>
          </cell>
        </row>
        <row r="2156">
          <cell r="C2156" t="str">
            <v>2004</v>
          </cell>
          <cell r="D2156" t="str">
            <v>STC_211501_211507</v>
          </cell>
          <cell r="E2156">
            <v>211501</v>
          </cell>
          <cell r="F2156" t="str">
            <v>11.07</v>
          </cell>
          <cell r="G2156" t="str">
            <v>Average Balance--Average Unamortized Balance--DMBS</v>
          </cell>
          <cell r="H2156" t="str">
            <v>I37</v>
          </cell>
          <cell r="I2156">
            <v>0</v>
          </cell>
        </row>
        <row r="2157">
          <cell r="C2157" t="str">
            <v>2004</v>
          </cell>
          <cell r="D2157" t="str">
            <v>STC_211501_211507</v>
          </cell>
          <cell r="E2157">
            <v>211501</v>
          </cell>
          <cell r="F2157" t="str">
            <v>11.03</v>
          </cell>
          <cell r="G2157" t="str">
            <v>MBS - Liability Ending Balance--Structured Transaction Basis Adjustment--DMBS</v>
          </cell>
          <cell r="H2157" t="str">
            <v>J37</v>
          </cell>
          <cell r="I2157">
            <v>3501567.71</v>
          </cell>
        </row>
        <row r="2158">
          <cell r="C2158" t="str">
            <v>2004</v>
          </cell>
          <cell r="D2158" t="str">
            <v>STC_223025_223035</v>
          </cell>
          <cell r="E2158">
            <v>223025</v>
          </cell>
          <cell r="F2158" t="str">
            <v>11.03</v>
          </cell>
          <cell r="G2158" t="str">
            <v>Liabilities Accum Amort</v>
          </cell>
          <cell r="H2158" t="str">
            <v>N56</v>
          </cell>
          <cell r="I2158">
            <v>0</v>
          </cell>
        </row>
        <row r="2159">
          <cell r="C2159" t="str">
            <v>2004</v>
          </cell>
          <cell r="D2159" t="str">
            <v>STC_223025_223035</v>
          </cell>
          <cell r="E2159">
            <v>223035</v>
          </cell>
          <cell r="F2159" t="str">
            <v>11.03</v>
          </cell>
          <cell r="G2159" t="str">
            <v>Liabilities Accum Amort</v>
          </cell>
          <cell r="H2159" t="str">
            <v>N56</v>
          </cell>
          <cell r="I2159">
            <v>46669268.309999995</v>
          </cell>
        </row>
        <row r="2160">
          <cell r="C2160" t="str">
            <v>2004</v>
          </cell>
          <cell r="D2160" t="str">
            <v>STC_223025_223035</v>
          </cell>
          <cell r="E2160">
            <v>223025</v>
          </cell>
          <cell r="F2160" t="str">
            <v>11.03</v>
          </cell>
          <cell r="G2160" t="str">
            <v>Liabilities Accum Amort</v>
          </cell>
          <cell r="H2160" t="str">
            <v>J41</v>
          </cell>
          <cell r="I2160">
            <v>-1887676.74</v>
          </cell>
        </row>
        <row r="2161">
          <cell r="C2161" t="str">
            <v>2004</v>
          </cell>
          <cell r="D2161" t="str">
            <v>STC_420445</v>
          </cell>
          <cell r="E2161">
            <v>420445</v>
          </cell>
          <cell r="F2161" t="str">
            <v>11.06</v>
          </cell>
          <cell r="G2161" t="str">
            <v>Total Securities Consolidated to Loan Level --Income--Amortization Income/Expense</v>
          </cell>
          <cell r="H2161" t="str">
            <v>H100</v>
          </cell>
          <cell r="I2161">
            <v>-5590526.1799999997</v>
          </cell>
        </row>
        <row r="2162">
          <cell r="C2162" t="str">
            <v>2004</v>
          </cell>
          <cell r="D2162" t="str">
            <v>STC_529150</v>
          </cell>
          <cell r="E2162">
            <v>529150</v>
          </cell>
          <cell r="F2162" t="str">
            <v>11.07</v>
          </cell>
          <cell r="G2162" t="str">
            <v>Expense--Amortization Income/Expense--REMIC, Grantor Trust, SMBS</v>
          </cell>
          <cell r="H2162" t="str">
            <v>F34</v>
          </cell>
          <cell r="I2162">
            <v>-15717266.07</v>
          </cell>
        </row>
        <row r="2163">
          <cell r="C2163" t="str">
            <v>2004</v>
          </cell>
          <cell r="D2163" t="str">
            <v>STC_529150</v>
          </cell>
          <cell r="E2163">
            <v>529150</v>
          </cell>
          <cell r="F2163" t="str">
            <v>11.07</v>
          </cell>
          <cell r="G2163" t="str">
            <v>Expense--Amortization Income/Expense--REMIC, Grantor Trust, SMBS</v>
          </cell>
          <cell r="H2163" t="str">
            <v>F34</v>
          </cell>
          <cell r="I2163">
            <v>22502213.66</v>
          </cell>
        </row>
        <row r="2164">
          <cell r="C2164" t="str">
            <v>2004</v>
          </cell>
          <cell r="D2164" t="str">
            <v>STC_116027</v>
          </cell>
          <cell r="E2164">
            <v>116027</v>
          </cell>
          <cell r="F2164" t="str">
            <v>11.06</v>
          </cell>
          <cell r="G2164" t="str">
            <v>Securities Consolidated to Loan Level UPB Activity - Repayment - HFI - Fixed Long Term</v>
          </cell>
          <cell r="H2164" t="str">
            <v>K70</v>
          </cell>
          <cell r="I2164">
            <v>34724604</v>
          </cell>
        </row>
        <row r="2165">
          <cell r="C2165" t="str">
            <v>2004</v>
          </cell>
          <cell r="D2165" t="str">
            <v>STC_116027</v>
          </cell>
          <cell r="E2165">
            <v>116027</v>
          </cell>
          <cell r="F2165" t="str">
            <v>11.06</v>
          </cell>
          <cell r="G2165" t="str">
            <v>Securities Consolidated to Loan Level UPB Activity - Repayment - HFI - ARM</v>
          </cell>
          <cell r="H2165" t="str">
            <v>M70</v>
          </cell>
          <cell r="I2165">
            <v>-34724604</v>
          </cell>
        </row>
        <row r="2166">
          <cell r="C2166" t="str">
            <v>2003</v>
          </cell>
          <cell r="D2166" t="str">
            <v>RE49500</v>
          </cell>
          <cell r="E2166">
            <v>121302</v>
          </cell>
          <cell r="F2166" t="str">
            <v>A01</v>
          </cell>
          <cell r="G2166" t="str">
            <v>Fannie Mae Securities/MBS/Original PremiumDiscount/Run Rate</v>
          </cell>
          <cell r="H2166" t="str">
            <v>D81</v>
          </cell>
          <cell r="I2166">
            <v>-4443102.6600000262</v>
          </cell>
        </row>
        <row r="2167">
          <cell r="C2167" t="str">
            <v>2003</v>
          </cell>
          <cell r="D2167" t="str">
            <v>RE49500</v>
          </cell>
          <cell r="E2167">
            <v>121302</v>
          </cell>
          <cell r="F2167" t="str">
            <v>A01</v>
          </cell>
          <cell r="G2167" t="str">
            <v>Fannie Mae Securities/Mega/Original PremiumDiscount/Run Rate</v>
          </cell>
          <cell r="H2167" t="str">
            <v>E81</v>
          </cell>
          <cell r="I2167">
            <v>-46922.58</v>
          </cell>
        </row>
        <row r="2168">
          <cell r="C2168" t="str">
            <v>2003</v>
          </cell>
          <cell r="D2168" t="str">
            <v>RE49500</v>
          </cell>
          <cell r="E2168">
            <v>121302</v>
          </cell>
          <cell r="F2168" t="str">
            <v>A01</v>
          </cell>
          <cell r="G2168" t="str">
            <v>Other Agency Securities/MBS/Original PremiumDiscount/Run Rate</v>
          </cell>
          <cell r="H2168" t="str">
            <v>J81</v>
          </cell>
          <cell r="I2168">
            <v>0</v>
          </cell>
        </row>
        <row r="2169">
          <cell r="C2169" t="str">
            <v>2003</v>
          </cell>
          <cell r="D2169" t="str">
            <v>RE49500</v>
          </cell>
          <cell r="E2169">
            <v>121302</v>
          </cell>
          <cell r="F2169" t="str">
            <v>A07</v>
          </cell>
          <cell r="G2169" t="str">
            <v>Total Unamortized Balance/Available ForSale/Fannie Mae/MBS</v>
          </cell>
          <cell r="H2169" t="str">
            <v>H32</v>
          </cell>
          <cell r="I2169">
            <v>-4443102.6600000262</v>
          </cell>
        </row>
        <row r="2170">
          <cell r="C2170" t="str">
            <v>2003</v>
          </cell>
          <cell r="D2170" t="str">
            <v>RE49500</v>
          </cell>
          <cell r="E2170">
            <v>121302</v>
          </cell>
          <cell r="F2170" t="str">
            <v>A07</v>
          </cell>
          <cell r="G2170" t="str">
            <v>Total Unamortized Balance/Available ForSale/Fannie Mae/Mega</v>
          </cell>
          <cell r="H2170" t="str">
            <v>H33</v>
          </cell>
          <cell r="I2170">
            <v>-46922.58</v>
          </cell>
        </row>
        <row r="2171">
          <cell r="C2171" t="str">
            <v>2003</v>
          </cell>
          <cell r="D2171" t="str">
            <v>RE49500</v>
          </cell>
          <cell r="E2171">
            <v>121302</v>
          </cell>
          <cell r="F2171" t="str">
            <v>A07</v>
          </cell>
          <cell r="G2171" t="str">
            <v>Total Unamortized Balance/Available ForSale/Other Agency/MBS</v>
          </cell>
          <cell r="H2171" t="str">
            <v>H47</v>
          </cell>
          <cell r="I2171">
            <v>0</v>
          </cell>
        </row>
        <row r="2172">
          <cell r="C2172" t="str">
            <v>2003</v>
          </cell>
          <cell r="D2172" t="str">
            <v>RE49500</v>
          </cell>
          <cell r="E2172">
            <v>121302</v>
          </cell>
          <cell r="F2172" t="str">
            <v>A08</v>
          </cell>
          <cell r="G2172" t="str">
            <v>Total Unamortized Balance/Available For Sale/Single Class/MBS/5.5-6.0</v>
          </cell>
          <cell r="H2172" t="str">
            <v>H36</v>
          </cell>
          <cell r="I2172">
            <v>-38711.51</v>
          </cell>
        </row>
        <row r="2173">
          <cell r="C2173" t="str">
            <v>2003</v>
          </cell>
          <cell r="D2173" t="str">
            <v>RE49500</v>
          </cell>
          <cell r="E2173">
            <v>121302</v>
          </cell>
          <cell r="F2173" t="str">
            <v>A08</v>
          </cell>
          <cell r="G2173" t="str">
            <v>Total Unamortized Balance/Available For Sale/Single Class/MBS/6.0-6.5</v>
          </cell>
          <cell r="H2173" t="str">
            <v>H37</v>
          </cell>
          <cell r="I2173">
            <v>-603288.57999999996</v>
          </cell>
        </row>
        <row r="2174">
          <cell r="C2174" t="str">
            <v>2003</v>
          </cell>
          <cell r="D2174" t="str">
            <v>RE49500</v>
          </cell>
          <cell r="E2174">
            <v>121302</v>
          </cell>
          <cell r="F2174" t="str">
            <v>A08</v>
          </cell>
          <cell r="G2174" t="str">
            <v>Total Unamortized Balance/Available For Sale/Single Class/MBS/6.5-7.0</v>
          </cell>
          <cell r="H2174" t="str">
            <v>H38</v>
          </cell>
          <cell r="I2174">
            <v>-2074173.01</v>
          </cell>
        </row>
        <row r="2175">
          <cell r="C2175" t="str">
            <v>2003</v>
          </cell>
          <cell r="D2175" t="str">
            <v>RE49500</v>
          </cell>
          <cell r="E2175">
            <v>121302</v>
          </cell>
          <cell r="F2175" t="str">
            <v>A08</v>
          </cell>
          <cell r="G2175" t="str">
            <v>Total Unamortized Balance/Available For Sale/Single Class/MBS/7.0-7.5</v>
          </cell>
          <cell r="H2175" t="str">
            <v>H39</v>
          </cell>
          <cell r="I2175">
            <v>-1294271.1599999999</v>
          </cell>
        </row>
        <row r="2176">
          <cell r="C2176" t="str">
            <v>2003</v>
          </cell>
          <cell r="D2176" t="str">
            <v>RE49500</v>
          </cell>
          <cell r="E2176">
            <v>121302</v>
          </cell>
          <cell r="F2176" t="str">
            <v>A08</v>
          </cell>
          <cell r="G2176" t="str">
            <v>Total Unamortized Balance/Available For Sale/Single Class/MBS/7.5-8.0</v>
          </cell>
          <cell r="H2176" t="str">
            <v>H40</v>
          </cell>
          <cell r="I2176">
            <v>-241228.79999999999</v>
          </cell>
        </row>
        <row r="2177">
          <cell r="C2177" t="str">
            <v>2003</v>
          </cell>
          <cell r="D2177" t="str">
            <v>RE49500</v>
          </cell>
          <cell r="E2177">
            <v>121302</v>
          </cell>
          <cell r="F2177" t="str">
            <v>A08</v>
          </cell>
          <cell r="G2177" t="str">
            <v>Total Unamortized Balance/Available For Sale/Single Class/MBS/&gt;=8.0</v>
          </cell>
          <cell r="H2177" t="str">
            <v>H41</v>
          </cell>
          <cell r="I2177">
            <v>-191429.6</v>
          </cell>
        </row>
        <row r="2178">
          <cell r="C2178" t="str">
            <v>2003</v>
          </cell>
          <cell r="D2178" t="str">
            <v>RE49500</v>
          </cell>
          <cell r="E2178">
            <v>121302</v>
          </cell>
          <cell r="F2178" t="str">
            <v>A08</v>
          </cell>
          <cell r="G2178" t="str">
            <v>Total Unamortized Balance/Available For Sale/Single Class/Mega/6.5-7.0</v>
          </cell>
          <cell r="H2178" t="str">
            <v>H50</v>
          </cell>
          <cell r="I2178">
            <v>-923.13</v>
          </cell>
        </row>
        <row r="2179">
          <cell r="C2179" t="str">
            <v>2003</v>
          </cell>
          <cell r="D2179" t="str">
            <v>RE49500</v>
          </cell>
          <cell r="E2179">
            <v>121302</v>
          </cell>
          <cell r="F2179" t="str">
            <v>A08</v>
          </cell>
          <cell r="G2179" t="str">
            <v>Total Unamortized Balance/Available For Sale/Single Class/Mega/7.0-7.5</v>
          </cell>
          <cell r="H2179" t="str">
            <v>H51</v>
          </cell>
          <cell r="I2179">
            <v>-3764.98</v>
          </cell>
        </row>
        <row r="2180">
          <cell r="C2180" t="str">
            <v>2003</v>
          </cell>
          <cell r="D2180" t="str">
            <v>RE49500</v>
          </cell>
          <cell r="E2180">
            <v>121302</v>
          </cell>
          <cell r="F2180" t="str">
            <v>A08</v>
          </cell>
          <cell r="G2180" t="str">
            <v>Total Unamortized Balance/Available For Sale/Single Class/Mega/7.5-8.0</v>
          </cell>
          <cell r="H2180" t="str">
            <v>H52</v>
          </cell>
          <cell r="I2180">
            <v>-10405.1</v>
          </cell>
        </row>
        <row r="2181">
          <cell r="C2181" t="str">
            <v>2003</v>
          </cell>
          <cell r="D2181" t="str">
            <v>RE49500</v>
          </cell>
          <cell r="E2181">
            <v>121302</v>
          </cell>
          <cell r="F2181" t="str">
            <v>A08</v>
          </cell>
          <cell r="G2181" t="str">
            <v>Total Unamortized Balance/Available For Sale/Single Class/Mega/&gt;=8.0</v>
          </cell>
          <cell r="H2181" t="str">
            <v>H53</v>
          </cell>
          <cell r="I2181">
            <v>-31829.37</v>
          </cell>
        </row>
        <row r="2182">
          <cell r="C2182" t="str">
            <v>2003</v>
          </cell>
          <cell r="D2182" t="str">
            <v>RE49500</v>
          </cell>
          <cell r="E2182">
            <v>121302</v>
          </cell>
          <cell r="F2182" t="str">
            <v>A09</v>
          </cell>
          <cell r="G2182" t="str">
            <v>Total Unamortized Balance/Available For Sale/Single Class/MBS/AAA</v>
          </cell>
          <cell r="H2182" t="str">
            <v>H33</v>
          </cell>
          <cell r="I2182">
            <v>-4443102.6600000262</v>
          </cell>
        </row>
        <row r="2183">
          <cell r="C2183" t="str">
            <v>2003</v>
          </cell>
          <cell r="D2183" t="str">
            <v>RE49500</v>
          </cell>
          <cell r="E2183">
            <v>121302</v>
          </cell>
          <cell r="F2183" t="str">
            <v>A09</v>
          </cell>
          <cell r="G2183" t="str">
            <v>Total Unamortized Balance/Available For Sale/Single Class/MEGA/AAA</v>
          </cell>
          <cell r="H2183" t="str">
            <v>H44</v>
          </cell>
          <cell r="I2183">
            <v>-46922.58</v>
          </cell>
        </row>
        <row r="2184">
          <cell r="C2184" t="str">
            <v>2003</v>
          </cell>
          <cell r="D2184" t="str">
            <v>RE49500</v>
          </cell>
          <cell r="E2184">
            <v>121302</v>
          </cell>
          <cell r="F2184" t="str">
            <v>A13 - AFS</v>
          </cell>
          <cell r="G2184" t="str">
            <v>Remaining Maturity Term &gt; 10 Years/Amoritzed Cost/Fannie Mae/MBS</v>
          </cell>
          <cell r="H2184" t="str">
            <v>P32</v>
          </cell>
          <cell r="I2184">
            <v>-4443102.6600000262</v>
          </cell>
        </row>
        <row r="2185">
          <cell r="C2185" t="str">
            <v>2003</v>
          </cell>
          <cell r="D2185" t="str">
            <v>RE49500</v>
          </cell>
          <cell r="E2185">
            <v>121302</v>
          </cell>
          <cell r="F2185" t="str">
            <v>A13 - AFS</v>
          </cell>
          <cell r="G2185" t="str">
            <v>Remaining Maturity Term &gt; 10 Years/Amoritzed Cost/Fannie Mae/MEGA</v>
          </cell>
          <cell r="H2185" t="str">
            <v>P33</v>
          </cell>
          <cell r="I2185">
            <v>-46922.58</v>
          </cell>
        </row>
        <row r="2186">
          <cell r="C2186" t="str">
            <v>2003</v>
          </cell>
          <cell r="D2186" t="str">
            <v>RE49500</v>
          </cell>
          <cell r="E2186">
            <v>121302</v>
          </cell>
          <cell r="F2186" t="str">
            <v>A13 - AFS</v>
          </cell>
          <cell r="G2186" t="str">
            <v>Remaining Maturity Term &gt; 10 Years/Amoritzed Cost/OTHER AGENCY/MBS</v>
          </cell>
          <cell r="H2186" t="str">
            <v>P40</v>
          </cell>
          <cell r="I2186">
            <v>0</v>
          </cell>
        </row>
        <row r="2187">
          <cell r="C2187" t="str">
            <v>2003</v>
          </cell>
          <cell r="D2187" t="str">
            <v>RE49500</v>
          </cell>
          <cell r="E2187">
            <v>121302</v>
          </cell>
          <cell r="F2187" t="str">
            <v>A18</v>
          </cell>
          <cell r="G2187" t="str">
            <v>Remaining Maturity Term &gt; 10 Years/Amortized Cost/MBS</v>
          </cell>
          <cell r="H2187" t="str">
            <v>O31</v>
          </cell>
          <cell r="I2187">
            <v>-4443102.6600000262</v>
          </cell>
        </row>
        <row r="2188">
          <cell r="C2188" t="str">
            <v>2003</v>
          </cell>
          <cell r="D2188" t="str">
            <v>RE49500</v>
          </cell>
          <cell r="E2188">
            <v>121302</v>
          </cell>
          <cell r="F2188" t="str">
            <v>A18</v>
          </cell>
          <cell r="G2188" t="str">
            <v>Remaining Maturity Term &gt; 10 Years/Amortized Cost/MEGA</v>
          </cell>
          <cell r="H2188" t="str">
            <v>O32</v>
          </cell>
          <cell r="I2188">
            <v>-46922.58</v>
          </cell>
        </row>
        <row r="2189">
          <cell r="C2189" t="str">
            <v>2003</v>
          </cell>
          <cell r="D2189" t="str">
            <v>RE49500</v>
          </cell>
          <cell r="E2189">
            <v>121302</v>
          </cell>
          <cell r="F2189" t="str">
            <v>A20</v>
          </cell>
          <cell r="G2189" t="str">
            <v>AFS/Fair Value/Total Mortgage Related Securities</v>
          </cell>
          <cell r="H2189" t="str">
            <v>L42</v>
          </cell>
          <cell r="I2189">
            <v>-4490025.24</v>
          </cell>
        </row>
        <row r="2190">
          <cell r="C2190" t="str">
            <v>2003</v>
          </cell>
          <cell r="D2190" t="str">
            <v>RE49500</v>
          </cell>
          <cell r="E2190">
            <v>428362</v>
          </cell>
          <cell r="F2190" t="str">
            <v>A16</v>
          </cell>
          <cell r="G2190" t="str">
            <v>Income/Amortization Income/Expense/MBS</v>
          </cell>
          <cell r="H2190" t="str">
            <v>G34</v>
          </cell>
          <cell r="I2190">
            <v>-4443102.6600000262</v>
          </cell>
        </row>
        <row r="2191">
          <cell r="C2191" t="str">
            <v>2003</v>
          </cell>
          <cell r="D2191" t="str">
            <v>RE49500</v>
          </cell>
          <cell r="E2191">
            <v>428362</v>
          </cell>
          <cell r="F2191" t="str">
            <v>A16</v>
          </cell>
          <cell r="G2191" t="str">
            <v>Income/Amortization Income/Expense/Mega</v>
          </cell>
          <cell r="H2191" t="str">
            <v>G35</v>
          </cell>
          <cell r="I2191">
            <v>-46922.58</v>
          </cell>
        </row>
        <row r="2192">
          <cell r="C2192" t="str">
            <v>2003</v>
          </cell>
          <cell r="D2192" t="str">
            <v>RE49500</v>
          </cell>
          <cell r="E2192">
            <v>428362</v>
          </cell>
          <cell r="F2192" t="str">
            <v>A18</v>
          </cell>
          <cell r="G2192" t="str">
            <v>Remaining Maturity Term &gt; 10 Years/Total Income/MBS</v>
          </cell>
          <cell r="H2192" t="str">
            <v>N31</v>
          </cell>
          <cell r="I2192">
            <v>-4443102.6600000262</v>
          </cell>
        </row>
        <row r="2193">
          <cell r="C2193" t="str">
            <v>2003</v>
          </cell>
          <cell r="D2193" t="str">
            <v>RE49500</v>
          </cell>
          <cell r="E2193">
            <v>428362</v>
          </cell>
          <cell r="F2193" t="str">
            <v>A18</v>
          </cell>
          <cell r="G2193" t="str">
            <v>Remaining Maturity Term &gt; 10 Years/Total Income/MEGA</v>
          </cell>
          <cell r="H2193" t="str">
            <v>N32</v>
          </cell>
          <cell r="I2193">
            <v>-46922.58</v>
          </cell>
        </row>
        <row r="2194">
          <cell r="C2194" t="str">
            <v>2003</v>
          </cell>
          <cell r="D2194" t="str">
            <v>RR49403</v>
          </cell>
          <cell r="E2194">
            <v>111401</v>
          </cell>
          <cell r="F2194" t="str">
            <v>A01</v>
          </cell>
          <cell r="G2194" t="str">
            <v>UPB/UPB Adj./Fannie/MBS</v>
          </cell>
          <cell r="H2194" t="str">
            <v>D19</v>
          </cell>
          <cell r="I2194">
            <v>1509471.66</v>
          </cell>
        </row>
        <row r="2195">
          <cell r="C2195" t="str">
            <v>2003</v>
          </cell>
          <cell r="D2195" t="str">
            <v>RR49403</v>
          </cell>
          <cell r="E2195">
            <v>111401</v>
          </cell>
          <cell r="F2195" t="str">
            <v>A07</v>
          </cell>
          <cell r="G2195" t="str">
            <v>AFS/Fannie/MBS/Current UPB</v>
          </cell>
          <cell r="H2195" t="str">
            <v>G32</v>
          </cell>
          <cell r="I2195">
            <v>1509471.66</v>
          </cell>
        </row>
        <row r="2196">
          <cell r="C2196" t="str">
            <v>2003</v>
          </cell>
          <cell r="D2196" t="str">
            <v>RR49403</v>
          </cell>
          <cell r="E2196">
            <v>111401</v>
          </cell>
          <cell r="F2196" t="str">
            <v>A09</v>
          </cell>
          <cell r="G2196" t="str">
            <v>AFS/Single Class/MBS/AAA/Current UPB</v>
          </cell>
          <cell r="H2196" t="str">
            <v>G33</v>
          </cell>
          <cell r="I2196">
            <v>1509471.66</v>
          </cell>
        </row>
        <row r="2197">
          <cell r="C2197" t="str">
            <v>2003</v>
          </cell>
          <cell r="D2197" t="str">
            <v>RR49403</v>
          </cell>
          <cell r="E2197">
            <v>111401</v>
          </cell>
          <cell r="F2197" t="str">
            <v>A13 - AFS</v>
          </cell>
          <cell r="G2197" t="str">
            <v>Fannie/MBS/Maturity Term&gt;10/UPB</v>
          </cell>
          <cell r="H2197" t="str">
            <v>O32</v>
          </cell>
          <cell r="I2197">
            <v>1509471.66</v>
          </cell>
        </row>
        <row r="2198">
          <cell r="C2198" t="str">
            <v>2003</v>
          </cell>
          <cell r="D2198" t="str">
            <v>RR49403</v>
          </cell>
          <cell r="E2198">
            <v>111401</v>
          </cell>
          <cell r="F2198" t="str">
            <v>A15</v>
          </cell>
          <cell r="G2198" t="str">
            <v>SFAS 140/FIN 46 Consolidated UPB/UPB</v>
          </cell>
          <cell r="H2198" t="str">
            <v>I78</v>
          </cell>
          <cell r="I2198">
            <v>1509471.66</v>
          </cell>
        </row>
        <row r="2199">
          <cell r="C2199" t="str">
            <v>2003</v>
          </cell>
          <cell r="D2199" t="str">
            <v>RR49403</v>
          </cell>
          <cell r="E2199">
            <v>111401</v>
          </cell>
          <cell r="F2199" t="str">
            <v>A18</v>
          </cell>
          <cell r="G2199" t="str">
            <v>MBS/Maturity Term&gt;10/Amoritized Cost</v>
          </cell>
          <cell r="H2199" t="str">
            <v>O31</v>
          </cell>
          <cell r="I2199">
            <v>1509471.66</v>
          </cell>
        </row>
        <row r="2200">
          <cell r="C2200" t="str">
            <v>2003</v>
          </cell>
          <cell r="D2200" t="str">
            <v>RR49403</v>
          </cell>
          <cell r="E2200">
            <v>111401</v>
          </cell>
          <cell r="F2200" t="str">
            <v>A20</v>
          </cell>
          <cell r="G2200" t="str">
            <v>UPB/Total MRS/AFS</v>
          </cell>
          <cell r="H2200" t="str">
            <v>L33</v>
          </cell>
          <cell r="I2200">
            <v>1509471.66</v>
          </cell>
        </row>
        <row r="2201">
          <cell r="C2201" t="str">
            <v>2003</v>
          </cell>
          <cell r="D2201" t="str">
            <v>RR49403</v>
          </cell>
          <cell r="E2201">
            <v>111401</v>
          </cell>
          <cell r="F2201" t="str">
            <v>A21</v>
          </cell>
          <cell r="G2201" t="str">
            <v>Fannie/Single Family/Conventional</v>
          </cell>
          <cell r="H2201" t="str">
            <v>F31</v>
          </cell>
          <cell r="I2201">
            <v>1509471.66</v>
          </cell>
        </row>
        <row r="2202">
          <cell r="C2202" t="str">
            <v>2003</v>
          </cell>
          <cell r="D2202" t="str">
            <v>RR49403</v>
          </cell>
          <cell r="E2202">
            <v>111601</v>
          </cell>
          <cell r="F2202" t="str">
            <v>A01</v>
          </cell>
          <cell r="G2202" t="str">
            <v>UPB/UPB Adj./Fannie/MBS</v>
          </cell>
          <cell r="H2202" t="str">
            <v>D19</v>
          </cell>
          <cell r="I2202">
            <v>5719393.3399999999</v>
          </cell>
        </row>
        <row r="2203">
          <cell r="C2203" t="str">
            <v>2003</v>
          </cell>
          <cell r="D2203" t="str">
            <v>RR49403</v>
          </cell>
          <cell r="E2203">
            <v>111601</v>
          </cell>
          <cell r="F2203" t="str">
            <v>A07</v>
          </cell>
          <cell r="G2203" t="str">
            <v>HFT/Fannie/MBS/Current UPB</v>
          </cell>
          <cell r="H2203" t="str">
            <v>G74</v>
          </cell>
          <cell r="I2203">
            <v>5719393.3399999999</v>
          </cell>
        </row>
        <row r="2204">
          <cell r="C2204" t="str">
            <v>2003</v>
          </cell>
          <cell r="D2204" t="str">
            <v>RR49403</v>
          </cell>
          <cell r="E2204">
            <v>111601</v>
          </cell>
          <cell r="F2204" t="str">
            <v>A09</v>
          </cell>
          <cell r="G2204" t="str">
            <v>HFT/Single Class/MBS/AAA/Current UPB</v>
          </cell>
          <cell r="H2204" t="str">
            <v>G120</v>
          </cell>
          <cell r="I2204">
            <v>5719393.3399999999</v>
          </cell>
        </row>
        <row r="2205">
          <cell r="C2205" t="str">
            <v>2003</v>
          </cell>
          <cell r="D2205" t="str">
            <v>RR49403</v>
          </cell>
          <cell r="E2205">
            <v>111601</v>
          </cell>
          <cell r="F2205" t="str">
            <v>A13 - HFT</v>
          </cell>
          <cell r="G2205" t="str">
            <v>Fannie/MBS/Maturity Term&gt;10/UPB</v>
          </cell>
          <cell r="H2205" t="str">
            <v>O32</v>
          </cell>
          <cell r="I2205">
            <v>5719393.3399999999</v>
          </cell>
        </row>
        <row r="2206">
          <cell r="C2206" t="str">
            <v>2003</v>
          </cell>
          <cell r="D2206" t="str">
            <v>RR49403</v>
          </cell>
          <cell r="E2206">
            <v>111601</v>
          </cell>
          <cell r="F2206" t="str">
            <v>A15</v>
          </cell>
          <cell r="G2206" t="str">
            <v>SFAS 140/FIN 46 Consolidated UPB/UPB</v>
          </cell>
          <cell r="H2206" t="str">
            <v>I78</v>
          </cell>
          <cell r="I2206">
            <v>5719393.3399999999</v>
          </cell>
        </row>
        <row r="2207">
          <cell r="C2207" t="str">
            <v>2003</v>
          </cell>
          <cell r="D2207" t="str">
            <v>RR49403</v>
          </cell>
          <cell r="E2207">
            <v>111601</v>
          </cell>
          <cell r="F2207" t="str">
            <v>A18</v>
          </cell>
          <cell r="G2207" t="str">
            <v>MBS/Maturity Term&gt;10/Amoritized Cost</v>
          </cell>
          <cell r="H2207" t="str">
            <v>O31</v>
          </cell>
          <cell r="I2207">
            <v>5719393.3399999999</v>
          </cell>
        </row>
        <row r="2208">
          <cell r="C2208" t="str">
            <v>2003</v>
          </cell>
          <cell r="D2208" t="str">
            <v>RR49403</v>
          </cell>
          <cell r="E2208">
            <v>111601</v>
          </cell>
          <cell r="F2208" t="str">
            <v>A20</v>
          </cell>
          <cell r="G2208" t="str">
            <v>UPB/Total MRS/HFT</v>
          </cell>
          <cell r="H2208" t="str">
            <v>M33</v>
          </cell>
          <cell r="I2208">
            <v>5719393.3399999999</v>
          </cell>
        </row>
        <row r="2209">
          <cell r="C2209" t="str">
            <v>2003</v>
          </cell>
          <cell r="D2209" t="str">
            <v>RR49403</v>
          </cell>
          <cell r="E2209">
            <v>111601</v>
          </cell>
          <cell r="F2209" t="str">
            <v>A21</v>
          </cell>
          <cell r="G2209" t="str">
            <v>Fannie/Single Family/Conventional</v>
          </cell>
          <cell r="H2209" t="str">
            <v>F31</v>
          </cell>
          <cell r="I2209">
            <v>5719393.3399999999</v>
          </cell>
        </row>
        <row r="2210">
          <cell r="C2210" t="str">
            <v>2003</v>
          </cell>
          <cell r="D2210" t="str">
            <v>RR49403</v>
          </cell>
          <cell r="E2210">
            <v>116020</v>
          </cell>
          <cell r="F2210" t="str">
            <v>11.01</v>
          </cell>
          <cell r="G2210" t="str">
            <v>Operation/UPB/Loan(HFI)/MBS-SWAP</v>
          </cell>
          <cell r="H2210" t="str">
            <v>S33</v>
          </cell>
          <cell r="I2210">
            <v>-7228865</v>
          </cell>
        </row>
        <row r="2211">
          <cell r="C2211" t="str">
            <v>2003</v>
          </cell>
          <cell r="D2211" t="str">
            <v>RR49403</v>
          </cell>
          <cell r="E2211">
            <v>116020</v>
          </cell>
          <cell r="F2211" t="str">
            <v>11.06 - HFI</v>
          </cell>
          <cell r="G2211" t="str">
            <v>UPB/Single Family/Conventional/Fixed Long Term</v>
          </cell>
          <cell r="H2211" t="str">
            <v>G33</v>
          </cell>
          <cell r="I2211">
            <v>-4749005.2699999996</v>
          </cell>
        </row>
        <row r="2212">
          <cell r="C2212" t="str">
            <v>2003</v>
          </cell>
          <cell r="D2212" t="str">
            <v>RR49403</v>
          </cell>
          <cell r="E2212">
            <v>116020</v>
          </cell>
          <cell r="F2212" t="str">
            <v>11.06 - HFI</v>
          </cell>
          <cell r="G2212" t="str">
            <v>UPB/Single Family/Conventional/Fixed Intermediate</v>
          </cell>
          <cell r="H2212" t="str">
            <v>H33</v>
          </cell>
          <cell r="I2212">
            <v>-2479859.73</v>
          </cell>
        </row>
        <row r="2213">
          <cell r="C2213" t="str">
            <v>2003</v>
          </cell>
          <cell r="D2213" t="str">
            <v>RR49403</v>
          </cell>
          <cell r="E2213">
            <v>116020</v>
          </cell>
          <cell r="F2213" t="str">
            <v>A20</v>
          </cell>
          <cell r="G2213" t="str">
            <v>UPB/Securities Consolidated to Loans/HFI</v>
          </cell>
          <cell r="H2213" t="str">
            <v>N34</v>
          </cell>
          <cell r="I2213">
            <v>-7228865</v>
          </cell>
        </row>
        <row r="2214">
          <cell r="C2214" t="str">
            <v>2003</v>
          </cell>
          <cell r="D2214" t="str">
            <v>RR49403</v>
          </cell>
          <cell r="E2214">
            <v>121620</v>
          </cell>
          <cell r="F2214" t="str">
            <v>11.01</v>
          </cell>
          <cell r="G2214" t="str">
            <v>Operation/Fair Value BA/Loan(HFI)/MBS-SWAP</v>
          </cell>
          <cell r="H2214" t="str">
            <v>S34</v>
          </cell>
          <cell r="I2214">
            <v>41635.53</v>
          </cell>
        </row>
        <row r="2215">
          <cell r="C2215" t="str">
            <v>2003</v>
          </cell>
          <cell r="D2215" t="str">
            <v>RR49403</v>
          </cell>
          <cell r="E2215">
            <v>121620</v>
          </cell>
          <cell r="F2215" t="str">
            <v>11.06 - HFI</v>
          </cell>
          <cell r="G2215" t="str">
            <v>Original CBA/Single Family/Conventional/Fixed Long Term</v>
          </cell>
          <cell r="H2215" t="str">
            <v>G34</v>
          </cell>
          <cell r="I2215">
            <v>1614.24</v>
          </cell>
        </row>
        <row r="2216">
          <cell r="C2216" t="str">
            <v>2003</v>
          </cell>
          <cell r="D2216" t="str">
            <v>RR49403</v>
          </cell>
          <cell r="E2216">
            <v>121620</v>
          </cell>
          <cell r="F2216" t="str">
            <v>11.06 - HFI</v>
          </cell>
          <cell r="G2216" t="str">
            <v>Original CBA/Single Family/Conventional/Fixed Intermediate</v>
          </cell>
          <cell r="H2216" t="str">
            <v>H34</v>
          </cell>
          <cell r="I2216">
            <v>40021.29</v>
          </cell>
        </row>
        <row r="2217">
          <cell r="C2217" t="str">
            <v>2003</v>
          </cell>
          <cell r="D2217" t="str">
            <v>RR49403</v>
          </cell>
          <cell r="E2217">
            <v>138491</v>
          </cell>
          <cell r="F2217" t="str">
            <v>A01</v>
          </cell>
          <cell r="G2217" t="str">
            <v>Consolidation CBA/Original/Consolidation Relief/Fannie/MBS</v>
          </cell>
          <cell r="H2217" t="str">
            <v>D403</v>
          </cell>
          <cell r="I2217">
            <v>-13167.53</v>
          </cell>
        </row>
        <row r="2218">
          <cell r="C2218" t="str">
            <v>2003</v>
          </cell>
          <cell r="D2218" t="str">
            <v>RR49403</v>
          </cell>
          <cell r="E2218">
            <v>138491</v>
          </cell>
          <cell r="F2218" t="str">
            <v>A07</v>
          </cell>
          <cell r="G2218" t="str">
            <v>AFS/Fannie/MBS/Total Unamortized Balance</v>
          </cell>
          <cell r="H2218" t="str">
            <v>H32</v>
          </cell>
          <cell r="I2218">
            <v>-13167.53</v>
          </cell>
        </row>
        <row r="2219">
          <cell r="C2219" t="str">
            <v>2003</v>
          </cell>
          <cell r="D2219" t="str">
            <v>RR49403</v>
          </cell>
          <cell r="E2219">
            <v>138491</v>
          </cell>
          <cell r="F2219" t="str">
            <v>A09</v>
          </cell>
          <cell r="G2219" t="str">
            <v>AFS/Single Class/MBS/AAA/Total Unamortized Balance</v>
          </cell>
          <cell r="H2219" t="str">
            <v>H33</v>
          </cell>
          <cell r="I2219">
            <v>-13167.53</v>
          </cell>
        </row>
        <row r="2220">
          <cell r="C2220" t="str">
            <v>2003</v>
          </cell>
          <cell r="D2220" t="str">
            <v>RR49403</v>
          </cell>
          <cell r="E2220">
            <v>138491</v>
          </cell>
          <cell r="F2220" t="str">
            <v>A13 - AFS</v>
          </cell>
          <cell r="G2220" t="str">
            <v>Fannie/MBS/Maturity Term&gt;10/Amoritized Cost</v>
          </cell>
          <cell r="H2220" t="str">
            <v>P32</v>
          </cell>
          <cell r="I2220">
            <v>-13167.53</v>
          </cell>
        </row>
        <row r="2221">
          <cell r="C2221" t="str">
            <v>2003</v>
          </cell>
          <cell r="D2221" t="str">
            <v>RR49403</v>
          </cell>
          <cell r="E2221">
            <v>138491</v>
          </cell>
          <cell r="F2221" t="str">
            <v>A18</v>
          </cell>
          <cell r="G2221" t="str">
            <v>MBS/Maturity Term&gt;10/Amoritized Cost</v>
          </cell>
          <cell r="H2221" t="str">
            <v>O31</v>
          </cell>
          <cell r="I2221">
            <v>-13167.53</v>
          </cell>
        </row>
        <row r="2222">
          <cell r="C2222" t="str">
            <v>2003</v>
          </cell>
          <cell r="D2222" t="str">
            <v>RR49403</v>
          </cell>
          <cell r="E2222">
            <v>138491</v>
          </cell>
          <cell r="F2222" t="str">
            <v>A20</v>
          </cell>
          <cell r="G2222" t="str">
            <v>Fair Value/Securities Consolidated to Loans/AFS</v>
          </cell>
          <cell r="H2222" t="str">
            <v>L43</v>
          </cell>
          <cell r="I2222">
            <v>-13167.53</v>
          </cell>
        </row>
        <row r="2223">
          <cell r="C2223" t="str">
            <v>2003</v>
          </cell>
          <cell r="D2223" t="str">
            <v>RR49403</v>
          </cell>
          <cell r="E2223">
            <v>138691</v>
          </cell>
          <cell r="F2223" t="str">
            <v>A01</v>
          </cell>
          <cell r="G2223" t="str">
            <v>Consolidation CBA/Original/Consolidation Relief/Fannie/MBS</v>
          </cell>
          <cell r="H2223" t="str">
            <v>D403</v>
          </cell>
          <cell r="I2223">
            <v>-57624.65</v>
          </cell>
        </row>
        <row r="2224">
          <cell r="C2224" t="str">
            <v>2003</v>
          </cell>
          <cell r="D2224" t="str">
            <v>RR49403</v>
          </cell>
          <cell r="E2224">
            <v>138691</v>
          </cell>
          <cell r="F2224" t="str">
            <v>A07</v>
          </cell>
          <cell r="G2224" t="str">
            <v>HFT/Fannie/MBS/Total Unamortized Balance</v>
          </cell>
          <cell r="H2224" t="str">
            <v>H74</v>
          </cell>
          <cell r="I2224">
            <v>-57624.65</v>
          </cell>
        </row>
        <row r="2225">
          <cell r="C2225" t="str">
            <v>2003</v>
          </cell>
          <cell r="D2225" t="str">
            <v>RR49403</v>
          </cell>
          <cell r="E2225">
            <v>138691</v>
          </cell>
          <cell r="F2225" t="str">
            <v>A09</v>
          </cell>
          <cell r="G2225" t="str">
            <v>HFT/Single Class/MBS/AAA/Total Unamortized Balance</v>
          </cell>
          <cell r="H2225" t="str">
            <v>H120</v>
          </cell>
          <cell r="I2225">
            <v>-57624.65</v>
          </cell>
        </row>
        <row r="2226">
          <cell r="C2226" t="str">
            <v>2003</v>
          </cell>
          <cell r="D2226" t="str">
            <v>RR49403</v>
          </cell>
          <cell r="E2226">
            <v>138691</v>
          </cell>
          <cell r="F2226" t="str">
            <v>A13 - HFT</v>
          </cell>
          <cell r="G2226" t="str">
            <v>Fannie/MBS/Maturity Term&gt;10/Amoritized Cost</v>
          </cell>
          <cell r="H2226" t="str">
            <v>P32</v>
          </cell>
          <cell r="I2226">
            <v>-57624.65</v>
          </cell>
        </row>
        <row r="2227">
          <cell r="C2227" t="str">
            <v>2003</v>
          </cell>
          <cell r="D2227" t="str">
            <v>RR49403</v>
          </cell>
          <cell r="E2227">
            <v>138691</v>
          </cell>
          <cell r="F2227" t="str">
            <v>A18</v>
          </cell>
          <cell r="G2227" t="str">
            <v>MBS/Maturity Term&gt;10/Amoritized Cost</v>
          </cell>
          <cell r="H2227" t="str">
            <v>O31</v>
          </cell>
          <cell r="I2227">
            <v>-57624.65</v>
          </cell>
        </row>
        <row r="2228">
          <cell r="C2228" t="str">
            <v>2003</v>
          </cell>
          <cell r="D2228" t="str">
            <v>RR49403</v>
          </cell>
          <cell r="E2228">
            <v>138691</v>
          </cell>
          <cell r="F2228" t="str">
            <v>A20</v>
          </cell>
          <cell r="G2228" t="str">
            <v>Fair Value/Securities Consolidated to Loans/HFT</v>
          </cell>
          <cell r="H2228" t="str">
            <v>M43</v>
          </cell>
          <cell r="I2228">
            <v>-57624.65</v>
          </cell>
        </row>
        <row r="2229">
          <cell r="C2229" t="str">
            <v>2003</v>
          </cell>
          <cell r="D2229" t="str">
            <v>RR49403</v>
          </cell>
          <cell r="E2229">
            <v>111401</v>
          </cell>
          <cell r="F2229" t="str">
            <v>A01</v>
          </cell>
          <cell r="G2229" t="str">
            <v>UPB/UPB Adj./Fannie/MBS</v>
          </cell>
          <cell r="H2229" t="str">
            <v>D19</v>
          </cell>
          <cell r="I2229">
            <v>-1894191.6</v>
          </cell>
        </row>
        <row r="2230">
          <cell r="C2230" t="str">
            <v>2003</v>
          </cell>
          <cell r="D2230" t="str">
            <v>RR49403</v>
          </cell>
          <cell r="E2230">
            <v>111401</v>
          </cell>
          <cell r="F2230" t="str">
            <v>A07</v>
          </cell>
          <cell r="G2230" t="str">
            <v>AFS/Fannie/MBS/Current UPB</v>
          </cell>
          <cell r="H2230" t="str">
            <v>G32</v>
          </cell>
          <cell r="I2230">
            <v>-1894191.6</v>
          </cell>
        </row>
        <row r="2231">
          <cell r="C2231" t="str">
            <v>2003</v>
          </cell>
          <cell r="D2231" t="str">
            <v>RR49403</v>
          </cell>
          <cell r="E2231">
            <v>111401</v>
          </cell>
          <cell r="F2231" t="str">
            <v>A09</v>
          </cell>
          <cell r="G2231" t="str">
            <v>AFS/Single Class/MBS/AAA/Current UPB</v>
          </cell>
          <cell r="H2231" t="str">
            <v>G33</v>
          </cell>
          <cell r="I2231">
            <v>-1894191.6</v>
          </cell>
        </row>
        <row r="2232">
          <cell r="C2232" t="str">
            <v>2003</v>
          </cell>
          <cell r="D2232" t="str">
            <v>RR49403</v>
          </cell>
          <cell r="E2232">
            <v>111401</v>
          </cell>
          <cell r="F2232" t="str">
            <v>A13 - AFS</v>
          </cell>
          <cell r="G2232" t="str">
            <v>Fannie/MBS/Maturity Term&gt;10/UPB</v>
          </cell>
          <cell r="H2232" t="str">
            <v>O32</v>
          </cell>
          <cell r="I2232">
            <v>-1894191.6</v>
          </cell>
        </row>
        <row r="2233">
          <cell r="C2233" t="str">
            <v>2003</v>
          </cell>
          <cell r="D2233" t="str">
            <v>RR49403</v>
          </cell>
          <cell r="E2233">
            <v>111401</v>
          </cell>
          <cell r="F2233" t="str">
            <v>A15</v>
          </cell>
          <cell r="G2233" t="str">
            <v>SFAS 140/FIN 46 Consolidated UPB/UPB</v>
          </cell>
          <cell r="H2233" t="str">
            <v>I78</v>
          </cell>
          <cell r="I2233">
            <v>-1894191.6</v>
          </cell>
        </row>
        <row r="2234">
          <cell r="C2234" t="str">
            <v>2003</v>
          </cell>
          <cell r="D2234" t="str">
            <v>RR49403</v>
          </cell>
          <cell r="E2234">
            <v>111401</v>
          </cell>
          <cell r="F2234" t="str">
            <v>A18</v>
          </cell>
          <cell r="G2234" t="str">
            <v>MBS/Maturity Term&gt;10/Amoritized Cost</v>
          </cell>
          <cell r="H2234" t="str">
            <v>O31</v>
          </cell>
          <cell r="I2234">
            <v>-1894191.6</v>
          </cell>
        </row>
        <row r="2235">
          <cell r="C2235" t="str">
            <v>2003</v>
          </cell>
          <cell r="D2235" t="str">
            <v>RR49403</v>
          </cell>
          <cell r="E2235">
            <v>111401</v>
          </cell>
          <cell r="F2235" t="str">
            <v>A20</v>
          </cell>
          <cell r="G2235" t="str">
            <v>UPB/Total MRS/AFS</v>
          </cell>
          <cell r="H2235" t="str">
            <v>L33</v>
          </cell>
          <cell r="I2235">
            <v>-1894191.6</v>
          </cell>
        </row>
        <row r="2236">
          <cell r="C2236" t="str">
            <v>2003</v>
          </cell>
          <cell r="D2236" t="str">
            <v>RR49403</v>
          </cell>
          <cell r="E2236">
            <v>111401</v>
          </cell>
          <cell r="F2236" t="str">
            <v>A21</v>
          </cell>
          <cell r="G2236" t="str">
            <v>Fannie/Single Family/Conventional</v>
          </cell>
          <cell r="H2236" t="str">
            <v>F31</v>
          </cell>
          <cell r="I2236">
            <v>-1894191.6</v>
          </cell>
        </row>
        <row r="2237">
          <cell r="C2237" t="str">
            <v>2003</v>
          </cell>
          <cell r="D2237" t="str">
            <v>RR49403</v>
          </cell>
          <cell r="E2237">
            <v>111601</v>
          </cell>
          <cell r="F2237" t="str">
            <v>A01</v>
          </cell>
          <cell r="G2237" t="str">
            <v>UPB/UPB Adj./Fannie/MBS</v>
          </cell>
          <cell r="H2237" t="str">
            <v>D19</v>
          </cell>
          <cell r="I2237">
            <v>-4242300</v>
          </cell>
        </row>
        <row r="2238">
          <cell r="C2238" t="str">
            <v>2003</v>
          </cell>
          <cell r="D2238" t="str">
            <v>RR49403</v>
          </cell>
          <cell r="E2238">
            <v>111601</v>
          </cell>
          <cell r="F2238" t="str">
            <v>A07</v>
          </cell>
          <cell r="G2238" t="str">
            <v>HFT/Fannie/MBS/Current UPB</v>
          </cell>
          <cell r="H2238" t="str">
            <v>G74</v>
          </cell>
          <cell r="I2238">
            <v>-4242300</v>
          </cell>
        </row>
        <row r="2239">
          <cell r="C2239" t="str">
            <v>2003</v>
          </cell>
          <cell r="D2239" t="str">
            <v>RR49403</v>
          </cell>
          <cell r="E2239">
            <v>111601</v>
          </cell>
          <cell r="F2239" t="str">
            <v>A09</v>
          </cell>
          <cell r="G2239" t="str">
            <v>HFT/Single Class/MBS/AAA/Current UPB</v>
          </cell>
          <cell r="H2239" t="str">
            <v>G120</v>
          </cell>
          <cell r="I2239">
            <v>-4242300</v>
          </cell>
        </row>
        <row r="2240">
          <cell r="C2240" t="str">
            <v>2003</v>
          </cell>
          <cell r="D2240" t="str">
            <v>RR49403</v>
          </cell>
          <cell r="E2240">
            <v>111601</v>
          </cell>
          <cell r="F2240" t="str">
            <v>A13 - HFT</v>
          </cell>
          <cell r="G2240" t="str">
            <v>Fannie/MBS/Maturity Term&gt;10/UPB</v>
          </cell>
          <cell r="H2240" t="str">
            <v>O32</v>
          </cell>
          <cell r="I2240">
            <v>-4242300</v>
          </cell>
        </row>
        <row r="2241">
          <cell r="C2241" t="str">
            <v>2003</v>
          </cell>
          <cell r="D2241" t="str">
            <v>RR49403</v>
          </cell>
          <cell r="E2241">
            <v>111601</v>
          </cell>
          <cell r="F2241" t="str">
            <v>A15</v>
          </cell>
          <cell r="G2241" t="str">
            <v>SFAS 140/FIN 46 Consolidated UPB/UPB</v>
          </cell>
          <cell r="H2241" t="str">
            <v>I78</v>
          </cell>
          <cell r="I2241">
            <v>-4242300</v>
          </cell>
        </row>
        <row r="2242">
          <cell r="C2242" t="str">
            <v>2003</v>
          </cell>
          <cell r="D2242" t="str">
            <v>RR49403</v>
          </cell>
          <cell r="E2242">
            <v>111601</v>
          </cell>
          <cell r="F2242" t="str">
            <v>A18</v>
          </cell>
          <cell r="G2242" t="str">
            <v>MBS/Maturity Term&gt;10/Amoritized Cost</v>
          </cell>
          <cell r="H2242" t="str">
            <v>O31</v>
          </cell>
          <cell r="I2242">
            <v>-4242300</v>
          </cell>
        </row>
        <row r="2243">
          <cell r="C2243" t="str">
            <v>2003</v>
          </cell>
          <cell r="D2243" t="str">
            <v>RR49403</v>
          </cell>
          <cell r="E2243">
            <v>111601</v>
          </cell>
          <cell r="F2243" t="str">
            <v>A20</v>
          </cell>
          <cell r="G2243" t="str">
            <v>UPB/Total MRS/HFT</v>
          </cell>
          <cell r="H2243" t="str">
            <v>M33</v>
          </cell>
          <cell r="I2243">
            <v>-4242300</v>
          </cell>
        </row>
        <row r="2244">
          <cell r="C2244" t="str">
            <v>2003</v>
          </cell>
          <cell r="D2244" t="str">
            <v>RR49403</v>
          </cell>
          <cell r="E2244">
            <v>111601</v>
          </cell>
          <cell r="F2244" t="str">
            <v>A21</v>
          </cell>
          <cell r="G2244" t="str">
            <v>Fannie/Single Family/Conventional</v>
          </cell>
          <cell r="H2244" t="str">
            <v>F31</v>
          </cell>
          <cell r="I2244">
            <v>-4242300</v>
          </cell>
        </row>
        <row r="2245">
          <cell r="C2245" t="str">
            <v>2003</v>
          </cell>
          <cell r="D2245" t="str">
            <v>RR49403</v>
          </cell>
          <cell r="E2245">
            <v>116020</v>
          </cell>
          <cell r="F2245" t="str">
            <v>11.01</v>
          </cell>
          <cell r="G2245" t="str">
            <v>Operation/UPB/Loan(HFI)/MBS-SWAP</v>
          </cell>
          <cell r="H2245" t="str">
            <v>S33</v>
          </cell>
          <cell r="I2245">
            <v>6136491.5999999996</v>
          </cell>
        </row>
        <row r="2246">
          <cell r="C2246" t="str">
            <v>2003</v>
          </cell>
          <cell r="D2246" t="str">
            <v>RR49403</v>
          </cell>
          <cell r="E2246">
            <v>116020</v>
          </cell>
          <cell r="F2246" t="str">
            <v>11.06 - HFI</v>
          </cell>
          <cell r="G2246" t="str">
            <v>UPB/Single Family/Conventional/Fixed Long Term</v>
          </cell>
          <cell r="H2246" t="str">
            <v>G33</v>
          </cell>
          <cell r="I2246">
            <v>4242300</v>
          </cell>
        </row>
        <row r="2247">
          <cell r="C2247" t="str">
            <v>2003</v>
          </cell>
          <cell r="D2247" t="str">
            <v>RR49403</v>
          </cell>
          <cell r="E2247">
            <v>116020</v>
          </cell>
          <cell r="F2247" t="str">
            <v>11.06 - HFI</v>
          </cell>
          <cell r="G2247" t="str">
            <v>UPB/Single Family/Conventional/Fixed Intermediate</v>
          </cell>
          <cell r="H2247" t="str">
            <v>H33</v>
          </cell>
          <cell r="I2247">
            <v>1894191.6</v>
          </cell>
        </row>
        <row r="2248">
          <cell r="C2248" t="str">
            <v>2003</v>
          </cell>
          <cell r="D2248" t="str">
            <v>RR49403</v>
          </cell>
          <cell r="E2248">
            <v>116020</v>
          </cell>
          <cell r="F2248" t="str">
            <v>A20</v>
          </cell>
          <cell r="G2248" t="str">
            <v>UPB/Securities Consolidated to Loans/HFI</v>
          </cell>
          <cell r="H2248" t="str">
            <v>N34</v>
          </cell>
          <cell r="I2248">
            <v>6136491.5999999996</v>
          </cell>
        </row>
        <row r="2249">
          <cell r="C2249" t="str">
            <v>2003</v>
          </cell>
          <cell r="D2249" t="str">
            <v>RR49403</v>
          </cell>
          <cell r="E2249">
            <v>121620</v>
          </cell>
          <cell r="F2249" t="str">
            <v>11.01</v>
          </cell>
          <cell r="G2249" t="str">
            <v>Operation/Fair Value BA/Loan(HFI)/MBS-SWAP</v>
          </cell>
          <cell r="H2249" t="str">
            <v>S34</v>
          </cell>
          <cell r="I2249">
            <v>-36190.980000000003</v>
          </cell>
        </row>
        <row r="2250">
          <cell r="C2250" t="str">
            <v>2003</v>
          </cell>
          <cell r="D2250" t="str">
            <v>RR49403</v>
          </cell>
          <cell r="E2250">
            <v>121620</v>
          </cell>
          <cell r="F2250" t="str">
            <v>11.06 - HFI</v>
          </cell>
          <cell r="G2250" t="str">
            <v>Original CBA/Single Family/Conventional/Fixed Long Term</v>
          </cell>
          <cell r="H2250" t="str">
            <v>G34</v>
          </cell>
          <cell r="I2250">
            <v>-20447.25</v>
          </cell>
        </row>
        <row r="2251">
          <cell r="C2251" t="str">
            <v>2003</v>
          </cell>
          <cell r="D2251" t="str">
            <v>RR49403</v>
          </cell>
          <cell r="E2251">
            <v>121620</v>
          </cell>
          <cell r="F2251" t="str">
            <v>11.06 - HFI</v>
          </cell>
          <cell r="G2251" t="str">
            <v>Original CBA/Single Family/Conventional/Fixed Intermediate</v>
          </cell>
          <cell r="H2251" t="str">
            <v>H34</v>
          </cell>
          <cell r="I2251">
            <v>-15743.73</v>
          </cell>
        </row>
        <row r="2252">
          <cell r="C2252" t="str">
            <v>2003</v>
          </cell>
          <cell r="D2252" t="str">
            <v>RR49403</v>
          </cell>
          <cell r="E2252">
            <v>138491</v>
          </cell>
          <cell r="F2252" t="str">
            <v>A01</v>
          </cell>
          <cell r="G2252" t="str">
            <v>Consolidation CBA/Original/Consolidation Relief/Fannie/MBS</v>
          </cell>
          <cell r="H2252" t="str">
            <v>D403</v>
          </cell>
          <cell r="I2252">
            <v>17531.22</v>
          </cell>
        </row>
        <row r="2253">
          <cell r="C2253" t="str">
            <v>2003</v>
          </cell>
          <cell r="D2253" t="str">
            <v>RR49403</v>
          </cell>
          <cell r="E2253">
            <v>138491</v>
          </cell>
          <cell r="F2253" t="str">
            <v>A07</v>
          </cell>
          <cell r="G2253" t="str">
            <v>AFS/Fannie/MBS/Total Unamortized Balance</v>
          </cell>
          <cell r="H2253" t="str">
            <v>H32</v>
          </cell>
          <cell r="I2253">
            <v>17531.22</v>
          </cell>
        </row>
        <row r="2254">
          <cell r="C2254" t="str">
            <v>2003</v>
          </cell>
          <cell r="D2254" t="str">
            <v>RR49403</v>
          </cell>
          <cell r="E2254">
            <v>138491</v>
          </cell>
          <cell r="F2254" t="str">
            <v>A09</v>
          </cell>
          <cell r="G2254" t="str">
            <v>AFS/Single Class/MBS/AAA/Total Unamortized Balance</v>
          </cell>
          <cell r="H2254" t="str">
            <v>H33</v>
          </cell>
          <cell r="I2254">
            <v>17531.22</v>
          </cell>
        </row>
        <row r="2255">
          <cell r="C2255" t="str">
            <v>2003</v>
          </cell>
          <cell r="D2255" t="str">
            <v>RR49403</v>
          </cell>
          <cell r="E2255">
            <v>138491</v>
          </cell>
          <cell r="F2255" t="str">
            <v>A13 - AFS</v>
          </cell>
          <cell r="G2255" t="str">
            <v>Fannie/MBS/Maturity Term&gt;10/Amoritized Cost</v>
          </cell>
          <cell r="H2255" t="str">
            <v>P32</v>
          </cell>
          <cell r="I2255">
            <v>17531.22</v>
          </cell>
        </row>
        <row r="2256">
          <cell r="C2256" t="str">
            <v>2003</v>
          </cell>
          <cell r="D2256" t="str">
            <v>RR49403</v>
          </cell>
          <cell r="E2256">
            <v>138491</v>
          </cell>
          <cell r="F2256" t="str">
            <v>A18</v>
          </cell>
          <cell r="G2256" t="str">
            <v>MBS/Maturity Term&gt;10/Amoritized Cost</v>
          </cell>
          <cell r="H2256" t="str">
            <v>O31</v>
          </cell>
          <cell r="I2256">
            <v>17531.22</v>
          </cell>
        </row>
        <row r="2257">
          <cell r="C2257" t="str">
            <v>2003</v>
          </cell>
          <cell r="D2257" t="str">
            <v>RR49403</v>
          </cell>
          <cell r="E2257">
            <v>138491</v>
          </cell>
          <cell r="F2257" t="str">
            <v>A20</v>
          </cell>
          <cell r="G2257" t="str">
            <v>Fair Value/Securities Consolidated to Loans/AFS</v>
          </cell>
          <cell r="H2257" t="str">
            <v>L43</v>
          </cell>
          <cell r="I2257">
            <v>17531.22</v>
          </cell>
        </row>
        <row r="2258">
          <cell r="C2258" t="str">
            <v>2003</v>
          </cell>
          <cell r="D2258" t="str">
            <v>RR49403</v>
          </cell>
          <cell r="E2258">
            <v>138691</v>
          </cell>
          <cell r="F2258" t="str">
            <v>A01</v>
          </cell>
          <cell r="G2258" t="str">
            <v>Consolidation CBA/Original/Consolidation Relief/Fannie/MBS</v>
          </cell>
          <cell r="H2258" t="str">
            <v>D403</v>
          </cell>
          <cell r="I2258">
            <v>41097.279999999999</v>
          </cell>
        </row>
        <row r="2259">
          <cell r="C2259" t="str">
            <v>2003</v>
          </cell>
          <cell r="D2259" t="str">
            <v>RR49403</v>
          </cell>
          <cell r="E2259">
            <v>138691</v>
          </cell>
          <cell r="F2259" t="str">
            <v>A07</v>
          </cell>
          <cell r="G2259" t="str">
            <v>HFT/Fannie/MBS/Total Unamortized Balance</v>
          </cell>
          <cell r="H2259" t="str">
            <v>H74</v>
          </cell>
          <cell r="I2259">
            <v>41097.279999999999</v>
          </cell>
        </row>
        <row r="2260">
          <cell r="C2260" t="str">
            <v>2003</v>
          </cell>
          <cell r="D2260" t="str">
            <v>RR49403</v>
          </cell>
          <cell r="E2260">
            <v>138691</v>
          </cell>
          <cell r="F2260" t="str">
            <v>A09</v>
          </cell>
          <cell r="G2260" t="str">
            <v>HFT/Single Class/MBS/AAA/Total Unamortized Balance</v>
          </cell>
          <cell r="H2260" t="str">
            <v>H120</v>
          </cell>
          <cell r="I2260">
            <v>41097.279999999999</v>
          </cell>
        </row>
        <row r="2261">
          <cell r="C2261" t="str">
            <v>2003</v>
          </cell>
          <cell r="D2261" t="str">
            <v>RR49403</v>
          </cell>
          <cell r="E2261">
            <v>138691</v>
          </cell>
          <cell r="F2261" t="str">
            <v>A13 - HFT</v>
          </cell>
          <cell r="G2261" t="str">
            <v>Fannie/MBS/Maturity Term&gt;10/Amoritized Cost</v>
          </cell>
          <cell r="H2261" t="str">
            <v>P32</v>
          </cell>
          <cell r="I2261">
            <v>41097.279999999999</v>
          </cell>
        </row>
        <row r="2262">
          <cell r="C2262" t="str">
            <v>2003</v>
          </cell>
          <cell r="D2262" t="str">
            <v>RR49403</v>
          </cell>
          <cell r="E2262">
            <v>138691</v>
          </cell>
          <cell r="F2262" t="str">
            <v>A18</v>
          </cell>
          <cell r="G2262" t="str">
            <v>MBS/Maturity Term&gt;10/Amoritized Cost</v>
          </cell>
          <cell r="H2262" t="str">
            <v>O31</v>
          </cell>
          <cell r="I2262">
            <v>41097.279999999999</v>
          </cell>
        </row>
        <row r="2263">
          <cell r="C2263" t="str">
            <v>2003</v>
          </cell>
          <cell r="D2263" t="str">
            <v>RR49403</v>
          </cell>
          <cell r="E2263">
            <v>138691</v>
          </cell>
          <cell r="F2263" t="str">
            <v>A20</v>
          </cell>
          <cell r="G2263" t="str">
            <v>Fair Value/Securities Consolidated to Loans/HFT</v>
          </cell>
          <cell r="H2263" t="str">
            <v>M43</v>
          </cell>
          <cell r="I2263">
            <v>41097.279999999999</v>
          </cell>
        </row>
        <row r="2264">
          <cell r="C2264" t="str">
            <v>2003</v>
          </cell>
          <cell r="D2264" t="str">
            <v>RR49404</v>
          </cell>
          <cell r="E2264">
            <v>118301</v>
          </cell>
          <cell r="F2264" t="str">
            <v>A01</v>
          </cell>
          <cell r="G2264" t="str">
            <v>AFS-UNRZ G/L CrPrd- FNMA-MBS-</v>
          </cell>
          <cell r="H2264" t="str">
            <v>D458</v>
          </cell>
          <cell r="I2264">
            <v>326643.65000000002</v>
          </cell>
        </row>
        <row r="2265">
          <cell r="C2265" t="str">
            <v>2003</v>
          </cell>
          <cell r="D2265" t="str">
            <v>RR49404</v>
          </cell>
          <cell r="E2265">
            <v>118301</v>
          </cell>
          <cell r="F2265" t="str">
            <v>A01</v>
          </cell>
          <cell r="G2265" t="str">
            <v>AFS-UNRZ G/L CrPrd- FNMA-MEGA</v>
          </cell>
          <cell r="H2265" t="str">
            <v>E458</v>
          </cell>
          <cell r="I2265">
            <v>21370.85</v>
          </cell>
        </row>
        <row r="2266">
          <cell r="C2266" t="str">
            <v>2003</v>
          </cell>
          <cell r="D2266" t="str">
            <v>RR49404</v>
          </cell>
          <cell r="E2266">
            <v>118301</v>
          </cell>
          <cell r="F2266" t="str">
            <v>A01</v>
          </cell>
          <cell r="G2266" t="str">
            <v>AFS-UNRZ G/L CrPrd- FNMA-REMIC CLASS</v>
          </cell>
          <cell r="H2266" t="str">
            <v>F458</v>
          </cell>
          <cell r="I2266">
            <v>633.79999999999995</v>
          </cell>
        </row>
        <row r="2267">
          <cell r="C2267" t="str">
            <v>2003</v>
          </cell>
          <cell r="D2267" t="str">
            <v>RR49404</v>
          </cell>
          <cell r="E2267">
            <v>118301</v>
          </cell>
          <cell r="F2267" t="str">
            <v>A01</v>
          </cell>
          <cell r="G2267" t="str">
            <v>AFS-UNRZ G/L CrPrd- OTH AGCY-MBS</v>
          </cell>
          <cell r="H2267" t="str">
            <v>J458</v>
          </cell>
          <cell r="I2267">
            <v>780.11</v>
          </cell>
        </row>
        <row r="2268">
          <cell r="C2268" t="str">
            <v>2003</v>
          </cell>
          <cell r="D2268" t="str">
            <v>RR49404</v>
          </cell>
          <cell r="E2268">
            <v>118301</v>
          </cell>
          <cell r="F2268" t="str">
            <v>A01</v>
          </cell>
          <cell r="G2268" t="str">
            <v>AFS-UNRZ G/L CrPrd- OTH AGCY-MEGA</v>
          </cell>
          <cell r="H2268" t="str">
            <v>K458</v>
          </cell>
          <cell r="I2268">
            <v>3124.55</v>
          </cell>
        </row>
        <row r="2269">
          <cell r="C2269" t="str">
            <v>2003</v>
          </cell>
          <cell r="D2269" t="str">
            <v>RR49404</v>
          </cell>
          <cell r="E2269">
            <v>118301</v>
          </cell>
          <cell r="F2269" t="str">
            <v>A07</v>
          </cell>
          <cell r="G2269" t="str">
            <v>AFS-FNMA-MBS - Gross Unrealized Gain</v>
          </cell>
          <cell r="H2269" t="str">
            <v>K32</v>
          </cell>
          <cell r="I2269">
            <v>326643.65000000002</v>
          </cell>
        </row>
        <row r="2270">
          <cell r="C2270" t="str">
            <v>2003</v>
          </cell>
          <cell r="D2270" t="str">
            <v>RR49404</v>
          </cell>
          <cell r="E2270">
            <v>118301</v>
          </cell>
          <cell r="F2270" t="str">
            <v>A07</v>
          </cell>
          <cell r="G2270" t="str">
            <v>AFS-FNMA-MEGA - Gross Unrealized Gain</v>
          </cell>
          <cell r="H2270" t="str">
            <v>K33</v>
          </cell>
          <cell r="I2270">
            <v>21370.85</v>
          </cell>
        </row>
        <row r="2271">
          <cell r="C2271" t="str">
            <v>2003</v>
          </cell>
          <cell r="D2271" t="str">
            <v>RR49404</v>
          </cell>
          <cell r="E2271">
            <v>118301</v>
          </cell>
          <cell r="F2271" t="str">
            <v>A07</v>
          </cell>
          <cell r="G2271" t="str">
            <v>AFS-FNMA-REMIC,GranTrst,SMBS - Gross Unrealized Gain</v>
          </cell>
          <cell r="H2271" t="str">
            <v>K34</v>
          </cell>
          <cell r="I2271">
            <v>633.79999999999995</v>
          </cell>
        </row>
        <row r="2272">
          <cell r="C2272" t="str">
            <v>2003</v>
          </cell>
          <cell r="D2272" t="str">
            <v>RR49404</v>
          </cell>
          <cell r="E2272">
            <v>118301</v>
          </cell>
          <cell r="F2272" t="str">
            <v>A07</v>
          </cell>
          <cell r="G2272" t="str">
            <v>AFS-OTH AGCY-MBS- Gross Unrealized Gain</v>
          </cell>
          <cell r="H2272" t="str">
            <v>K47</v>
          </cell>
          <cell r="I2272">
            <v>780.11</v>
          </cell>
        </row>
        <row r="2273">
          <cell r="C2273" t="str">
            <v>2003</v>
          </cell>
          <cell r="D2273" t="str">
            <v>RR49404</v>
          </cell>
          <cell r="E2273">
            <v>118301</v>
          </cell>
          <cell r="F2273" t="str">
            <v>A07</v>
          </cell>
          <cell r="G2273" t="str">
            <v>AFS-OTH AGCY-MEGA- Gross Unrealized Gain</v>
          </cell>
          <cell r="H2273" t="str">
            <v>K48</v>
          </cell>
          <cell r="I2273">
            <v>3124.55</v>
          </cell>
        </row>
        <row r="2274">
          <cell r="C2274" t="str">
            <v>2003</v>
          </cell>
          <cell r="D2274" t="str">
            <v>RR49404</v>
          </cell>
          <cell r="E2274">
            <v>118301</v>
          </cell>
          <cell r="F2274" t="str">
            <v>A09</v>
          </cell>
          <cell r="G2274" t="str">
            <v>AFS-MBS-GROSS UNREALIZED  GAIN/AAA</v>
          </cell>
          <cell r="H2274" t="str">
            <v>K33</v>
          </cell>
          <cell r="I2274">
            <v>327423.76</v>
          </cell>
        </row>
        <row r="2275">
          <cell r="C2275" t="str">
            <v>2003</v>
          </cell>
          <cell r="D2275" t="str">
            <v>RR49404</v>
          </cell>
          <cell r="E2275">
            <v>118301</v>
          </cell>
          <cell r="F2275" t="str">
            <v>A09</v>
          </cell>
          <cell r="G2275" t="str">
            <v>AFS-MEGA-GROSS UNREALIZED  GAIN/AAA</v>
          </cell>
          <cell r="H2275" t="str">
            <v>K44</v>
          </cell>
          <cell r="I2275">
            <v>24495.4</v>
          </cell>
        </row>
        <row r="2276">
          <cell r="C2276" t="str">
            <v>2003</v>
          </cell>
          <cell r="D2276" t="str">
            <v>RR49404</v>
          </cell>
          <cell r="E2276">
            <v>118301</v>
          </cell>
          <cell r="F2276" t="str">
            <v>A09</v>
          </cell>
          <cell r="G2276" t="str">
            <v>AFS-REMIC,GranTrst,SMBS-GROSS UNREALIZED  GAIN/AAA</v>
          </cell>
          <cell r="H2276" t="str">
            <v>K58</v>
          </cell>
          <cell r="I2276">
            <v>633.79999999999995</v>
          </cell>
        </row>
        <row r="2277">
          <cell r="C2277" t="str">
            <v>2003</v>
          </cell>
          <cell r="D2277" t="str">
            <v>RR49404</v>
          </cell>
          <cell r="E2277">
            <v>118301</v>
          </cell>
          <cell r="F2277" t="str">
            <v>A13 - AFS</v>
          </cell>
          <cell r="G2277" t="str">
            <v>FNMA-MS &gt; 10yrs-FairValue</v>
          </cell>
          <cell r="H2277" t="str">
            <v>Q32</v>
          </cell>
          <cell r="I2277">
            <v>326643.65000000002</v>
          </cell>
        </row>
        <row r="2278">
          <cell r="C2278" t="str">
            <v>2003</v>
          </cell>
          <cell r="D2278" t="str">
            <v>RR49404</v>
          </cell>
          <cell r="E2278">
            <v>118301</v>
          </cell>
          <cell r="F2278" t="str">
            <v>A13 - AFS</v>
          </cell>
          <cell r="G2278" t="str">
            <v>FNMA_MEGA-&gt;10 yrsFairValue</v>
          </cell>
          <cell r="H2278" t="str">
            <v>Q33</v>
          </cell>
          <cell r="I2278">
            <v>21370.85</v>
          </cell>
        </row>
        <row r="2279">
          <cell r="C2279" t="str">
            <v>2003</v>
          </cell>
          <cell r="D2279" t="str">
            <v>RR49404</v>
          </cell>
          <cell r="E2279">
            <v>118301</v>
          </cell>
          <cell r="F2279" t="str">
            <v>A13 - AFS</v>
          </cell>
          <cell r="G2279" t="str">
            <v>FNMA-GranTr-&gt;10yrsFairValue</v>
          </cell>
          <cell r="H2279" t="str">
            <v>Q34</v>
          </cell>
          <cell r="I2279">
            <v>633.79999999999995</v>
          </cell>
        </row>
        <row r="2280">
          <cell r="C2280" t="str">
            <v>2003</v>
          </cell>
          <cell r="D2280" t="str">
            <v>RR49404</v>
          </cell>
          <cell r="E2280">
            <v>118301</v>
          </cell>
          <cell r="F2280" t="str">
            <v>A13 - AFS</v>
          </cell>
          <cell r="G2280" t="str">
            <v>OTHAGY-MBS-&gt;10FairValue</v>
          </cell>
          <cell r="H2280" t="str">
            <v>Q40</v>
          </cell>
          <cell r="I2280">
            <v>780.11</v>
          </cell>
        </row>
        <row r="2281">
          <cell r="C2281" t="str">
            <v>2003</v>
          </cell>
          <cell r="D2281" t="str">
            <v>RR49404</v>
          </cell>
          <cell r="E2281">
            <v>118301</v>
          </cell>
          <cell r="F2281" t="str">
            <v>A13 - AFS</v>
          </cell>
          <cell r="G2281" t="str">
            <v>OTHAGY-MEGA-&gt;10FairValue</v>
          </cell>
          <cell r="H2281" t="str">
            <v>Q41</v>
          </cell>
          <cell r="I2281">
            <v>3124.55</v>
          </cell>
        </row>
        <row r="2282">
          <cell r="C2282" t="str">
            <v>2003</v>
          </cell>
          <cell r="D2282" t="str">
            <v>RR49404</v>
          </cell>
          <cell r="E2282">
            <v>118301</v>
          </cell>
          <cell r="F2282" t="str">
            <v>A20</v>
          </cell>
          <cell r="G2282" t="str">
            <v>AFS-tot Mtg related sec-Fair Value</v>
          </cell>
          <cell r="H2282" t="str">
            <v>L42</v>
          </cell>
          <cell r="I2282">
            <v>352552.96000000002</v>
          </cell>
        </row>
        <row r="2283">
          <cell r="C2283" t="str">
            <v>2003</v>
          </cell>
          <cell r="D2283" t="str">
            <v>RR49404</v>
          </cell>
          <cell r="E2283">
            <v>118501</v>
          </cell>
          <cell r="F2283" t="str">
            <v>A01</v>
          </cell>
          <cell r="G2283" t="str">
            <v>HFT-UNRZ G/L CrPrd- FNMA-MBS-</v>
          </cell>
          <cell r="H2283" t="str">
            <v>D458</v>
          </cell>
          <cell r="I2283">
            <v>101996.75</v>
          </cell>
        </row>
        <row r="2284">
          <cell r="C2284" t="str">
            <v>2003</v>
          </cell>
          <cell r="D2284" t="str">
            <v>RR49404</v>
          </cell>
          <cell r="E2284">
            <v>118501</v>
          </cell>
          <cell r="F2284" t="str">
            <v>A01</v>
          </cell>
          <cell r="G2284" t="str">
            <v>HFT-UNRZ G/L CrPrd- FNMA-MEGA</v>
          </cell>
          <cell r="H2284" t="str">
            <v>E458</v>
          </cell>
          <cell r="I2284">
            <v>2847.21</v>
          </cell>
        </row>
        <row r="2285">
          <cell r="C2285" t="str">
            <v>2003</v>
          </cell>
          <cell r="D2285" t="str">
            <v>RR49404</v>
          </cell>
          <cell r="E2285">
            <v>118501</v>
          </cell>
          <cell r="F2285" t="str">
            <v>A01</v>
          </cell>
          <cell r="G2285" t="str">
            <v>HFT-UNRZ G/L CrPrd- OTH AGCY-MBS</v>
          </cell>
          <cell r="H2285" t="str">
            <v>J458</v>
          </cell>
          <cell r="I2285">
            <v>84.3</v>
          </cell>
        </row>
        <row r="2286">
          <cell r="C2286" t="str">
            <v>2003</v>
          </cell>
          <cell r="D2286" t="str">
            <v>RR49404</v>
          </cell>
          <cell r="E2286">
            <v>118501</v>
          </cell>
          <cell r="F2286" t="str">
            <v>A07</v>
          </cell>
          <cell r="G2286" t="str">
            <v>HFT-FNMA-MBS- Gross Unrealized Gain</v>
          </cell>
          <cell r="H2286" t="str">
            <v>K74</v>
          </cell>
          <cell r="I2286">
            <v>101996.75</v>
          </cell>
        </row>
        <row r="2287">
          <cell r="C2287" t="str">
            <v>2003</v>
          </cell>
          <cell r="D2287" t="str">
            <v>RR49404</v>
          </cell>
          <cell r="E2287">
            <v>118501</v>
          </cell>
          <cell r="F2287" t="str">
            <v>A07</v>
          </cell>
          <cell r="G2287" t="str">
            <v>HFT-FNMA-MEGA- Gross Unrealized Gain</v>
          </cell>
          <cell r="H2287" t="str">
            <v>K75</v>
          </cell>
          <cell r="I2287">
            <v>2847.21</v>
          </cell>
        </row>
        <row r="2288">
          <cell r="C2288" t="str">
            <v>2003</v>
          </cell>
          <cell r="D2288" t="str">
            <v>RR49404</v>
          </cell>
          <cell r="E2288">
            <v>118501</v>
          </cell>
          <cell r="F2288" t="str">
            <v>A07</v>
          </cell>
          <cell r="G2288" t="str">
            <v>HFT-OTH AGCY-MBS- Gross Unrealized Gain</v>
          </cell>
          <cell r="H2288" t="str">
            <v>K89</v>
          </cell>
          <cell r="I2288">
            <v>84.3</v>
          </cell>
        </row>
        <row r="2289">
          <cell r="C2289" t="str">
            <v>2003</v>
          </cell>
          <cell r="D2289" t="str">
            <v>RR49404</v>
          </cell>
          <cell r="E2289">
            <v>118501</v>
          </cell>
          <cell r="F2289" t="str">
            <v>A09</v>
          </cell>
          <cell r="G2289" t="str">
            <v>HFT-MBS--AAA--Gross Unrealized Gain</v>
          </cell>
          <cell r="H2289" t="str">
            <v>K120</v>
          </cell>
          <cell r="I2289">
            <v>102081.05</v>
          </cell>
        </row>
        <row r="2290">
          <cell r="C2290" t="str">
            <v>2003</v>
          </cell>
          <cell r="D2290" t="str">
            <v>RR49404</v>
          </cell>
          <cell r="E2290">
            <v>118501</v>
          </cell>
          <cell r="F2290" t="str">
            <v>A09</v>
          </cell>
          <cell r="G2290" t="str">
            <v>HFT-MEGA-AAA--Gross Unrealized Gain</v>
          </cell>
          <cell r="H2290" t="str">
            <v>K131</v>
          </cell>
          <cell r="I2290">
            <v>2847.21</v>
          </cell>
        </row>
        <row r="2291">
          <cell r="C2291" t="str">
            <v>2003</v>
          </cell>
          <cell r="D2291" t="str">
            <v>RR49404</v>
          </cell>
          <cell r="E2291">
            <v>118501</v>
          </cell>
          <cell r="F2291" t="str">
            <v>A13 - HFT</v>
          </cell>
          <cell r="G2291" t="str">
            <v>FNMA-MBS &gt; 10yrsFairValue</v>
          </cell>
          <cell r="H2291" t="str">
            <v>Q32</v>
          </cell>
          <cell r="I2291">
            <v>101996.75</v>
          </cell>
        </row>
        <row r="2292">
          <cell r="C2292" t="str">
            <v>2003</v>
          </cell>
          <cell r="D2292" t="str">
            <v>RR49404</v>
          </cell>
          <cell r="E2292">
            <v>118501</v>
          </cell>
          <cell r="F2292" t="str">
            <v>A13 - HFT</v>
          </cell>
          <cell r="G2292" t="str">
            <v>FNMA_MEGA-&gt;10 yrsFairValue</v>
          </cell>
          <cell r="H2292" t="str">
            <v>Q33</v>
          </cell>
          <cell r="I2292">
            <v>2847.21</v>
          </cell>
        </row>
        <row r="2293">
          <cell r="C2293" t="str">
            <v>2003</v>
          </cell>
          <cell r="D2293" t="str">
            <v>RR49404</v>
          </cell>
          <cell r="E2293">
            <v>118501</v>
          </cell>
          <cell r="F2293" t="str">
            <v>A13 - HFT</v>
          </cell>
          <cell r="G2293" t="str">
            <v>OTHAGY-MBS-&gt;10</v>
          </cell>
          <cell r="H2293" t="str">
            <v>Q40</v>
          </cell>
          <cell r="I2293">
            <v>84.3</v>
          </cell>
        </row>
        <row r="2294">
          <cell r="C2294" t="str">
            <v>2003</v>
          </cell>
          <cell r="D2294" t="str">
            <v>RR49404</v>
          </cell>
          <cell r="E2294">
            <v>118501</v>
          </cell>
          <cell r="F2294" t="str">
            <v>A20</v>
          </cell>
          <cell r="G2294" t="str">
            <v>HFT-tot Mtg related sec-Fairvalue</v>
          </cell>
          <cell r="H2294" t="str">
            <v>M42</v>
          </cell>
          <cell r="I2294">
            <v>104928.26</v>
          </cell>
        </row>
        <row r="2295">
          <cell r="C2295" t="str">
            <v>2003</v>
          </cell>
          <cell r="D2295" t="str">
            <v>RR49405</v>
          </cell>
          <cell r="E2295">
            <v>118301</v>
          </cell>
          <cell r="F2295" t="str">
            <v>A01</v>
          </cell>
          <cell r="G2295" t="str">
            <v>Portfolio Walkforward ReportFannie Mae/MBS/MTM/Unrealized Gain-Loss Current Period</v>
          </cell>
          <cell r="H2295" t="str">
            <v>D458</v>
          </cell>
          <cell r="I2295">
            <v>9260095.9900000095</v>
          </cell>
        </row>
        <row r="2296">
          <cell r="C2296" t="str">
            <v>2003</v>
          </cell>
          <cell r="D2296" t="str">
            <v>RR49405</v>
          </cell>
          <cell r="E2296">
            <v>118301</v>
          </cell>
          <cell r="F2296" t="str">
            <v>A07</v>
          </cell>
          <cell r="G2296" t="str">
            <v>FAS 115 Mark-to-Market Summary/Gross Unrealized Gain/AFS/Fannie Mae/MBS</v>
          </cell>
          <cell r="H2296" t="str">
            <v>K32</v>
          </cell>
          <cell r="I2296">
            <v>9260095.9900000095</v>
          </cell>
        </row>
        <row r="2297">
          <cell r="C2297" t="str">
            <v>2003</v>
          </cell>
          <cell r="D2297" t="str">
            <v>RR49405</v>
          </cell>
          <cell r="E2297">
            <v>118301</v>
          </cell>
          <cell r="F2297" t="str">
            <v>A09</v>
          </cell>
          <cell r="G2297" t="str">
            <v>FAS 115 Mark-to-Market AFS - HFT by Rating/Gross Unrealized Gain/AFS/Fannie Mae/MBS/AAA</v>
          </cell>
          <cell r="H2297" t="str">
            <v>K33</v>
          </cell>
          <cell r="I2297">
            <v>9260095.9900000095</v>
          </cell>
        </row>
        <row r="2298">
          <cell r="C2298" t="str">
            <v>2003</v>
          </cell>
          <cell r="D2298" t="str">
            <v>RR49405</v>
          </cell>
          <cell r="E2298">
            <v>118301</v>
          </cell>
          <cell r="F2298" t="str">
            <v>A13 - AFS</v>
          </cell>
          <cell r="G2298" t="str">
            <v>Security Maturity Term Report by Issuer/Remaining Maturity Term &lt;1 yrs/FairValue/Fannie Mae/MBS</v>
          </cell>
          <cell r="H2298" t="str">
            <v>H32</v>
          </cell>
          <cell r="I2298">
            <v>967.72</v>
          </cell>
        </row>
        <row r="2299">
          <cell r="C2299" t="str">
            <v>2003</v>
          </cell>
          <cell r="D2299" t="str">
            <v>RR49405</v>
          </cell>
          <cell r="E2299">
            <v>118301</v>
          </cell>
          <cell r="F2299" t="str">
            <v>A13 - AFS</v>
          </cell>
          <cell r="G2299" t="str">
            <v>Security Maturity Term Report by Issuer/Remaining Maturity Term 1-5 yrs/FairValue/Fannie Mae/MBS</v>
          </cell>
          <cell r="H2299" t="str">
            <v>K32</v>
          </cell>
          <cell r="I2299">
            <v>1749437.88</v>
          </cell>
        </row>
        <row r="2300">
          <cell r="C2300" t="str">
            <v>2003</v>
          </cell>
          <cell r="D2300" t="str">
            <v>RR49405</v>
          </cell>
          <cell r="E2300">
            <v>118301</v>
          </cell>
          <cell r="F2300" t="str">
            <v>A13 - AFS</v>
          </cell>
          <cell r="G2300" t="str">
            <v>Security Maturity Term Report by Issuer/Remaining Maturity Term 5-10 yrs/FairValue/Fannie Mae/MBS</v>
          </cell>
          <cell r="H2300" t="str">
            <v>N32</v>
          </cell>
          <cell r="I2300">
            <v>537721.36</v>
          </cell>
        </row>
        <row r="2301">
          <cell r="C2301" t="str">
            <v>2003</v>
          </cell>
          <cell r="D2301" t="str">
            <v>RR49405</v>
          </cell>
          <cell r="E2301">
            <v>118301</v>
          </cell>
          <cell r="F2301" t="str">
            <v>A13 - AFS</v>
          </cell>
          <cell r="G2301" t="str">
            <v>Security Maturity Term Report by Issuer/Remaining Maturity Term &gt;10yrs/FairValue/Fannie Mae/MBS</v>
          </cell>
          <cell r="H2301" t="str">
            <v>Q32</v>
          </cell>
          <cell r="I2301">
            <v>6971969.0300000031</v>
          </cell>
        </row>
        <row r="2302">
          <cell r="C2302" t="str">
            <v>2003</v>
          </cell>
          <cell r="D2302" t="str">
            <v>RR49405</v>
          </cell>
          <cell r="E2302">
            <v>118301</v>
          </cell>
          <cell r="F2302" t="str">
            <v>A20</v>
          </cell>
          <cell r="G2302" t="str">
            <v>Repurchase Agreement Eligibility &amp; Pledged/AFS/Fair Value/Total MRS</v>
          </cell>
          <cell r="H2302" t="str">
            <v>L42</v>
          </cell>
          <cell r="I2302">
            <v>9260095.9900000095</v>
          </cell>
        </row>
        <row r="2303">
          <cell r="C2303" t="str">
            <v>2003</v>
          </cell>
          <cell r="D2303" t="str">
            <v>RR49406</v>
          </cell>
          <cell r="E2303">
            <v>119900</v>
          </cell>
          <cell r="F2303" t="str">
            <v>A01</v>
          </cell>
          <cell r="G2303" t="str">
            <v>MBS-Fannie MAE/UPB/Supporting Dollar Roll In/MBS</v>
          </cell>
          <cell r="H2303" t="str">
            <v>D28</v>
          </cell>
          <cell r="I2303">
            <v>161263304.91</v>
          </cell>
        </row>
        <row r="2304">
          <cell r="C2304" t="str">
            <v>2003</v>
          </cell>
          <cell r="D2304" t="str">
            <v>RR49406</v>
          </cell>
          <cell r="E2304">
            <v>119900</v>
          </cell>
          <cell r="F2304" t="str">
            <v>A01</v>
          </cell>
          <cell r="G2304" t="str">
            <v>MEGA-Fannie MAE/UPB/Supporting Dollar Roll In/MEGA</v>
          </cell>
          <cell r="H2304" t="str">
            <v>E28</v>
          </cell>
          <cell r="I2304">
            <v>86544075.579999998</v>
          </cell>
        </row>
        <row r="2305">
          <cell r="C2305" t="str">
            <v>2003</v>
          </cell>
          <cell r="D2305" t="str">
            <v>RR49406</v>
          </cell>
          <cell r="E2305">
            <v>119900</v>
          </cell>
          <cell r="F2305" t="str">
            <v>A07</v>
          </cell>
          <cell r="G2305" t="str">
            <v>MBS</v>
          </cell>
          <cell r="H2305" t="str">
            <v>G32</v>
          </cell>
          <cell r="I2305">
            <v>161263304.91</v>
          </cell>
        </row>
        <row r="2306">
          <cell r="C2306" t="str">
            <v>2003</v>
          </cell>
          <cell r="D2306" t="str">
            <v>RR49406</v>
          </cell>
          <cell r="E2306">
            <v>119900</v>
          </cell>
          <cell r="F2306" t="str">
            <v>A07</v>
          </cell>
          <cell r="G2306" t="str">
            <v>MEGA</v>
          </cell>
          <cell r="H2306" t="str">
            <v>G33</v>
          </cell>
          <cell r="I2306">
            <v>86544075.579999998</v>
          </cell>
        </row>
        <row r="2307">
          <cell r="C2307" t="str">
            <v>2003</v>
          </cell>
          <cell r="D2307" t="str">
            <v>RR49406</v>
          </cell>
          <cell r="E2307">
            <v>119900</v>
          </cell>
          <cell r="F2307" t="str">
            <v>A09</v>
          </cell>
          <cell r="G2307" t="str">
            <v>MBS</v>
          </cell>
          <cell r="H2307" t="str">
            <v>G33</v>
          </cell>
          <cell r="I2307">
            <v>161263304.91</v>
          </cell>
        </row>
        <row r="2308">
          <cell r="C2308" t="str">
            <v>2003</v>
          </cell>
          <cell r="D2308" t="str">
            <v>RR49406</v>
          </cell>
          <cell r="E2308">
            <v>119900</v>
          </cell>
          <cell r="F2308" t="str">
            <v>A09</v>
          </cell>
          <cell r="G2308" t="str">
            <v>MEGA</v>
          </cell>
          <cell r="H2308" t="str">
            <v>G44</v>
          </cell>
          <cell r="I2308">
            <v>86544075.579999998</v>
          </cell>
        </row>
        <row r="2309">
          <cell r="C2309" t="str">
            <v>2003</v>
          </cell>
          <cell r="D2309" t="str">
            <v>RR49406</v>
          </cell>
          <cell r="E2309">
            <v>119900</v>
          </cell>
          <cell r="F2309" t="str">
            <v>A13 - AFS</v>
          </cell>
          <cell r="G2309" t="str">
            <v>MBS</v>
          </cell>
          <cell r="H2309" t="str">
            <v>O32</v>
          </cell>
          <cell r="I2309">
            <v>161263304.91</v>
          </cell>
        </row>
        <row r="2310">
          <cell r="C2310" t="str">
            <v>2003</v>
          </cell>
          <cell r="D2310" t="str">
            <v>RR49406</v>
          </cell>
          <cell r="E2310">
            <v>119900</v>
          </cell>
          <cell r="F2310" t="str">
            <v>A13 - AFS</v>
          </cell>
          <cell r="G2310" t="str">
            <v>MEGA</v>
          </cell>
          <cell r="H2310" t="str">
            <v>O33</v>
          </cell>
          <cell r="I2310">
            <v>86544075.579999998</v>
          </cell>
        </row>
        <row r="2311">
          <cell r="C2311" t="str">
            <v>2003</v>
          </cell>
          <cell r="D2311" t="str">
            <v>RR49406</v>
          </cell>
          <cell r="E2311">
            <v>119900</v>
          </cell>
          <cell r="F2311" t="str">
            <v>A18</v>
          </cell>
          <cell r="G2311" t="str">
            <v>MBS</v>
          </cell>
          <cell r="H2311" t="str">
            <v>O31</v>
          </cell>
          <cell r="I2311">
            <v>161263304.91</v>
          </cell>
        </row>
        <row r="2312">
          <cell r="C2312" t="str">
            <v>2003</v>
          </cell>
          <cell r="D2312" t="str">
            <v>RR49406</v>
          </cell>
          <cell r="E2312">
            <v>119900</v>
          </cell>
          <cell r="F2312" t="str">
            <v>A18</v>
          </cell>
          <cell r="G2312" t="str">
            <v>MEGA</v>
          </cell>
          <cell r="H2312" t="str">
            <v>O31</v>
          </cell>
          <cell r="I2312">
            <v>86544075.579999998</v>
          </cell>
        </row>
        <row r="2313">
          <cell r="C2313" t="str">
            <v>2003</v>
          </cell>
          <cell r="D2313" t="str">
            <v>RR49406</v>
          </cell>
          <cell r="E2313">
            <v>119900</v>
          </cell>
          <cell r="F2313" t="str">
            <v>A20</v>
          </cell>
          <cell r="G2313" t="str">
            <v>AFS/Total Mortgage Related Securities/UPB</v>
          </cell>
          <cell r="H2313" t="str">
            <v>L33</v>
          </cell>
          <cell r="I2313">
            <v>247807380.49000001</v>
          </cell>
        </row>
        <row r="2314">
          <cell r="C2314" t="str">
            <v>2003</v>
          </cell>
          <cell r="D2314" t="str">
            <v>RR49406</v>
          </cell>
          <cell r="E2314">
            <v>119900</v>
          </cell>
          <cell r="F2314" t="str">
            <v>A21</v>
          </cell>
          <cell r="G2314" t="str">
            <v>Single Family/Fannie Mae Mortgage Securities-Conventional</v>
          </cell>
          <cell r="H2314" t="str">
            <v>F31</v>
          </cell>
          <cell r="I2314">
            <v>247807380.49000001</v>
          </cell>
        </row>
        <row r="2315">
          <cell r="C2315" t="str">
            <v>2003</v>
          </cell>
          <cell r="D2315" t="str">
            <v>RR49406</v>
          </cell>
          <cell r="E2315">
            <v>163001</v>
          </cell>
          <cell r="F2315" t="str">
            <v>A01</v>
          </cell>
          <cell r="G2315" t="str">
            <v>MBS-Fannie MAE/UPB/Dollar Roll Out/MBS</v>
          </cell>
          <cell r="H2315" t="str">
            <v>D17</v>
          </cell>
          <cell r="I2315">
            <v>-161263304.91</v>
          </cell>
        </row>
        <row r="2316">
          <cell r="C2316" t="str">
            <v>2003</v>
          </cell>
          <cell r="D2316" t="str">
            <v>RR49406</v>
          </cell>
          <cell r="E2316">
            <v>163001</v>
          </cell>
          <cell r="F2316" t="str">
            <v>A01</v>
          </cell>
          <cell r="G2316" t="str">
            <v>MEGA-Fannie MAE/UPB/Dollar Roll Out/MEGA</v>
          </cell>
          <cell r="H2316" t="str">
            <v>E17</v>
          </cell>
          <cell r="I2316">
            <v>-86544075.579999998</v>
          </cell>
        </row>
        <row r="2317">
          <cell r="C2317" t="str">
            <v>2003</v>
          </cell>
          <cell r="D2317" t="str">
            <v>RR49406</v>
          </cell>
          <cell r="E2317">
            <v>163001</v>
          </cell>
          <cell r="F2317" t="str">
            <v>A07</v>
          </cell>
          <cell r="G2317" t="str">
            <v>MBS</v>
          </cell>
          <cell r="H2317" t="str">
            <v>G32</v>
          </cell>
          <cell r="I2317">
            <v>-161263304.91</v>
          </cell>
        </row>
        <row r="2318">
          <cell r="C2318" t="str">
            <v>2003</v>
          </cell>
          <cell r="D2318" t="str">
            <v>RR49406</v>
          </cell>
          <cell r="E2318">
            <v>163001</v>
          </cell>
          <cell r="F2318" t="str">
            <v>A07</v>
          </cell>
          <cell r="G2318" t="str">
            <v>MEGA</v>
          </cell>
          <cell r="H2318" t="str">
            <v>G33</v>
          </cell>
          <cell r="I2318">
            <v>-86544075.579999998</v>
          </cell>
        </row>
        <row r="2319">
          <cell r="C2319" t="str">
            <v>2003</v>
          </cell>
          <cell r="D2319" t="str">
            <v>RR49406</v>
          </cell>
          <cell r="E2319">
            <v>163001</v>
          </cell>
          <cell r="F2319" t="str">
            <v>A09</v>
          </cell>
          <cell r="G2319" t="str">
            <v>MBS</v>
          </cell>
          <cell r="H2319" t="str">
            <v>G33</v>
          </cell>
          <cell r="I2319">
            <v>-161263304.91</v>
          </cell>
        </row>
        <row r="2320">
          <cell r="C2320" t="str">
            <v>2003</v>
          </cell>
          <cell r="D2320" t="str">
            <v>RR49406</v>
          </cell>
          <cell r="E2320">
            <v>163001</v>
          </cell>
          <cell r="F2320" t="str">
            <v>A09</v>
          </cell>
          <cell r="G2320" t="str">
            <v>MEGA</v>
          </cell>
          <cell r="H2320" t="str">
            <v>G44</v>
          </cell>
          <cell r="I2320">
            <v>-86544075.579999998</v>
          </cell>
        </row>
        <row r="2321">
          <cell r="C2321" t="str">
            <v>2003</v>
          </cell>
          <cell r="D2321" t="str">
            <v>RR49406</v>
          </cell>
          <cell r="E2321">
            <v>163001</v>
          </cell>
          <cell r="F2321" t="str">
            <v>A13 - AFS</v>
          </cell>
          <cell r="G2321" t="str">
            <v>MBS</v>
          </cell>
          <cell r="H2321" t="str">
            <v>O32</v>
          </cell>
          <cell r="I2321">
            <v>-161263304.91</v>
          </cell>
        </row>
        <row r="2322">
          <cell r="C2322" t="str">
            <v>2003</v>
          </cell>
          <cell r="D2322" t="str">
            <v>RR49406</v>
          </cell>
          <cell r="E2322">
            <v>163001</v>
          </cell>
          <cell r="F2322" t="str">
            <v>A13 - AFS</v>
          </cell>
          <cell r="G2322" t="str">
            <v>MEGA</v>
          </cell>
          <cell r="H2322" t="str">
            <v>O33</v>
          </cell>
          <cell r="I2322">
            <v>-86544075.579999998</v>
          </cell>
        </row>
        <row r="2323">
          <cell r="C2323" t="str">
            <v>2003</v>
          </cell>
          <cell r="D2323" t="str">
            <v>RR49406</v>
          </cell>
          <cell r="E2323">
            <v>163001</v>
          </cell>
          <cell r="F2323" t="str">
            <v>A18</v>
          </cell>
          <cell r="G2323" t="str">
            <v>MBS</v>
          </cell>
          <cell r="H2323" t="str">
            <v>O31</v>
          </cell>
          <cell r="I2323">
            <v>-161263304.91</v>
          </cell>
        </row>
        <row r="2324">
          <cell r="C2324" t="str">
            <v>2003</v>
          </cell>
          <cell r="D2324" t="str">
            <v>RR49406</v>
          </cell>
          <cell r="E2324">
            <v>163001</v>
          </cell>
          <cell r="F2324" t="str">
            <v>A18</v>
          </cell>
          <cell r="G2324" t="str">
            <v>MEGA</v>
          </cell>
          <cell r="H2324" t="str">
            <v>O31</v>
          </cell>
          <cell r="I2324">
            <v>-86544075.579999998</v>
          </cell>
        </row>
        <row r="2325">
          <cell r="C2325" t="str">
            <v>2003</v>
          </cell>
          <cell r="D2325" t="str">
            <v>RR49406</v>
          </cell>
          <cell r="E2325">
            <v>163001</v>
          </cell>
          <cell r="F2325" t="str">
            <v>A20</v>
          </cell>
          <cell r="G2325" t="str">
            <v>AFS/Total Mortgage Related Securities/UPB</v>
          </cell>
          <cell r="H2325" t="str">
            <v>L33</v>
          </cell>
          <cell r="I2325">
            <v>-247807380.49000001</v>
          </cell>
        </row>
        <row r="2326">
          <cell r="C2326" t="str">
            <v>2003</v>
          </cell>
          <cell r="D2326" t="str">
            <v>RR49406</v>
          </cell>
          <cell r="E2326">
            <v>163001</v>
          </cell>
          <cell r="F2326" t="str">
            <v>A21</v>
          </cell>
          <cell r="G2326" t="str">
            <v>Single Family/Fannie Mae Mortgage Securities-Conventional</v>
          </cell>
          <cell r="H2326" t="str">
            <v>F31</v>
          </cell>
          <cell r="I2326">
            <v>-247807380.49000001</v>
          </cell>
        </row>
        <row r="2327">
          <cell r="C2327" t="str">
            <v>2003</v>
          </cell>
          <cell r="D2327" t="str">
            <v>RR49409</v>
          </cell>
          <cell r="E2327">
            <v>111401</v>
          </cell>
          <cell r="F2327" t="str">
            <v>A01</v>
          </cell>
          <cell r="G2327" t="str">
            <v>Fannie Mae Securities/Mega/UPB/Consolidation Out to  Loans</v>
          </cell>
          <cell r="H2327" t="str">
            <v>E23</v>
          </cell>
          <cell r="I2327">
            <v>-21578696</v>
          </cell>
        </row>
        <row r="2328">
          <cell r="C2328" t="str">
            <v>2003</v>
          </cell>
          <cell r="D2328" t="str">
            <v>RR49409</v>
          </cell>
          <cell r="E2328">
            <v>111401</v>
          </cell>
          <cell r="F2328" t="str">
            <v>A07</v>
          </cell>
          <cell r="G2328" t="str">
            <v>Current UPB/AFS/Fannie Mae/Mega</v>
          </cell>
          <cell r="H2328" t="str">
            <v>G33</v>
          </cell>
          <cell r="I2328">
            <v>-21578696</v>
          </cell>
        </row>
        <row r="2329">
          <cell r="C2329" t="str">
            <v>2003</v>
          </cell>
          <cell r="D2329" t="str">
            <v>RR49409</v>
          </cell>
          <cell r="E2329">
            <v>111401</v>
          </cell>
          <cell r="F2329" t="str">
            <v>A09</v>
          </cell>
          <cell r="G2329" t="str">
            <v>Current UPB/AFS/Single Class/Mega/AAA</v>
          </cell>
          <cell r="H2329" t="str">
            <v>G44</v>
          </cell>
          <cell r="I2329">
            <v>-21578696</v>
          </cell>
        </row>
        <row r="2330">
          <cell r="C2330" t="str">
            <v>2003</v>
          </cell>
          <cell r="D2330" t="str">
            <v>RR49409</v>
          </cell>
          <cell r="E2330">
            <v>111401</v>
          </cell>
          <cell r="F2330" t="str">
            <v>A13 - AFS</v>
          </cell>
          <cell r="G2330" t="str">
            <v>Remaining Maturity Term &gt;5yrs through 10 years/UPB/Fannie Mae/MEGA</v>
          </cell>
          <cell r="H2330" t="str">
            <v>L33</v>
          </cell>
          <cell r="I2330">
            <v>-2518486.61</v>
          </cell>
        </row>
        <row r="2331">
          <cell r="C2331" t="str">
            <v>2003</v>
          </cell>
          <cell r="D2331" t="str">
            <v>RR49409</v>
          </cell>
          <cell r="E2331">
            <v>111401</v>
          </cell>
          <cell r="F2331" t="str">
            <v>A13 - AFS</v>
          </cell>
          <cell r="G2331" t="str">
            <v>Remaining Maturity Term &gt; 10years/UPB/Fannie Mae/MEGA</v>
          </cell>
          <cell r="H2331" t="str">
            <v>O33</v>
          </cell>
          <cell r="I2331">
            <v>-19060209.289999999</v>
          </cell>
        </row>
        <row r="2332">
          <cell r="C2332" t="str">
            <v>2003</v>
          </cell>
          <cell r="D2332" t="str">
            <v>RR49409</v>
          </cell>
          <cell r="E2332">
            <v>111401</v>
          </cell>
          <cell r="F2332" t="str">
            <v>A15</v>
          </cell>
          <cell r="G2332" t="str">
            <v>UPB/SFAS140/FIN46 Consolidated UPB/UPB</v>
          </cell>
          <cell r="H2332" t="str">
            <v>I78</v>
          </cell>
          <cell r="I2332">
            <v>-21578696</v>
          </cell>
        </row>
        <row r="2333">
          <cell r="C2333" t="str">
            <v>2003</v>
          </cell>
          <cell r="D2333" t="str">
            <v>RR49409</v>
          </cell>
          <cell r="E2333">
            <v>111401</v>
          </cell>
          <cell r="F2333" t="str">
            <v>A15</v>
          </cell>
          <cell r="G2333" t="str">
            <v>UPB/SFAS140/FIN46 Consolidated UPB/WAC</v>
          </cell>
          <cell r="H2333" t="str">
            <v>J78</v>
          </cell>
          <cell r="I2333">
            <v>7.0376867565940332E-2</v>
          </cell>
        </row>
        <row r="2334">
          <cell r="C2334" t="str">
            <v>2003</v>
          </cell>
          <cell r="D2334" t="str">
            <v>RR49409</v>
          </cell>
          <cell r="E2334">
            <v>111401</v>
          </cell>
          <cell r="F2334" t="str">
            <v>A18</v>
          </cell>
          <cell r="G2334" t="str">
            <v>Remaining Maturity Term &gt;5yrs through 10yrs/Amortized Cost/MEGA</v>
          </cell>
          <cell r="H2334" t="str">
            <v>L32</v>
          </cell>
          <cell r="I2334">
            <v>-2518486.61</v>
          </cell>
        </row>
        <row r="2335">
          <cell r="C2335" t="str">
            <v>2003</v>
          </cell>
          <cell r="D2335" t="str">
            <v>RR49409</v>
          </cell>
          <cell r="E2335">
            <v>111401</v>
          </cell>
          <cell r="F2335" t="str">
            <v>A18</v>
          </cell>
          <cell r="G2335" t="str">
            <v>Remaining Maturity Term &gt; 10yrs/Amortized Cost/MEGA</v>
          </cell>
          <cell r="H2335" t="str">
            <v>O32</v>
          </cell>
          <cell r="I2335">
            <v>-19060209.289999999</v>
          </cell>
        </row>
        <row r="2336">
          <cell r="C2336" t="str">
            <v>2003</v>
          </cell>
          <cell r="D2336" t="str">
            <v>RR49409</v>
          </cell>
          <cell r="E2336">
            <v>111401</v>
          </cell>
          <cell r="F2336" t="str">
            <v>A20</v>
          </cell>
          <cell r="G2336" t="str">
            <v>AFS/UPB/Plus Securities Consolidated to Loans</v>
          </cell>
          <cell r="H2336" t="str">
            <v>L34</v>
          </cell>
          <cell r="I2336">
            <v>-21578696</v>
          </cell>
        </row>
        <row r="2337">
          <cell r="C2337" t="str">
            <v>2003</v>
          </cell>
          <cell r="D2337" t="str">
            <v>RR49409</v>
          </cell>
          <cell r="E2337">
            <v>111401</v>
          </cell>
          <cell r="F2337" t="str">
            <v>A21</v>
          </cell>
          <cell r="G2337" t="str">
            <v>Single Family/Fannie Mae Mortgage Securities</v>
          </cell>
          <cell r="H2337" t="str">
            <v>F31</v>
          </cell>
          <cell r="I2337">
            <v>-21578696</v>
          </cell>
        </row>
        <row r="2338">
          <cell r="C2338" t="str">
            <v>2003</v>
          </cell>
          <cell r="D2338" t="str">
            <v>RR49409</v>
          </cell>
          <cell r="E2338">
            <v>116020</v>
          </cell>
          <cell r="F2338" t="str">
            <v>11.01</v>
          </cell>
          <cell r="G2338" t="str">
            <v>Loans (HFI)/MEGA/UPB</v>
          </cell>
          <cell r="H2338" t="str">
            <v>R33</v>
          </cell>
          <cell r="I2338">
            <v>21060387</v>
          </cell>
        </row>
        <row r="2339">
          <cell r="C2339" t="str">
            <v>2003</v>
          </cell>
          <cell r="D2339" t="str">
            <v>RR49409</v>
          </cell>
          <cell r="E2339">
            <v>116020</v>
          </cell>
          <cell r="F2339" t="str">
            <v>11.06 - HFI</v>
          </cell>
          <cell r="G2339" t="str">
            <v>SF/Conventional/Fixed Income Long/UPB</v>
          </cell>
          <cell r="H2339" t="str">
            <v>G33</v>
          </cell>
          <cell r="I2339">
            <v>17914343.43</v>
          </cell>
        </row>
        <row r="2340">
          <cell r="C2340" t="str">
            <v>2003</v>
          </cell>
          <cell r="D2340" t="str">
            <v>RR49409</v>
          </cell>
          <cell r="E2340">
            <v>116020</v>
          </cell>
          <cell r="F2340" t="str">
            <v>11.06 - HFI</v>
          </cell>
          <cell r="G2340" t="str">
            <v>SF/Conventional/Fixed Income Interm/UPB</v>
          </cell>
          <cell r="H2340" t="str">
            <v>H33</v>
          </cell>
          <cell r="I2340">
            <v>3146043.47</v>
          </cell>
        </row>
        <row r="2341">
          <cell r="C2341" t="str">
            <v>2003</v>
          </cell>
          <cell r="D2341" t="str">
            <v>RR49409</v>
          </cell>
          <cell r="E2341">
            <v>116020</v>
          </cell>
          <cell r="F2341" t="str">
            <v>A20</v>
          </cell>
          <cell r="G2341" t="str">
            <v>HFI/UPB/Securities Consolidated to Loans</v>
          </cell>
          <cell r="H2341" t="str">
            <v>N34</v>
          </cell>
          <cell r="I2341">
            <v>21060387</v>
          </cell>
        </row>
        <row r="2342">
          <cell r="C2342" t="str">
            <v>2003</v>
          </cell>
          <cell r="D2342" t="str">
            <v>RR49409</v>
          </cell>
          <cell r="E2342">
            <v>111010</v>
          </cell>
          <cell r="F2342" t="str">
            <v>11.01</v>
          </cell>
          <cell r="G2342" t="str">
            <v>Loans (HFS)/MEGA/UPB</v>
          </cell>
          <cell r="H2342" t="str">
            <v>O33</v>
          </cell>
          <cell r="I2342">
            <v>518309</v>
          </cell>
        </row>
        <row r="2343">
          <cell r="C2343" t="str">
            <v>2003</v>
          </cell>
          <cell r="D2343" t="str">
            <v>RR49409</v>
          </cell>
          <cell r="E2343">
            <v>111010</v>
          </cell>
          <cell r="F2343" t="str">
            <v>11.06 - HFS</v>
          </cell>
          <cell r="G2343" t="str">
            <v>SF/Conventional/Fixed Income Long/UPB</v>
          </cell>
          <cell r="H2343" t="str">
            <v>G33</v>
          </cell>
          <cell r="I2343">
            <v>518309</v>
          </cell>
        </row>
        <row r="2344">
          <cell r="C2344" t="str">
            <v>2003</v>
          </cell>
          <cell r="D2344" t="str">
            <v>RR49409</v>
          </cell>
          <cell r="E2344">
            <v>111010</v>
          </cell>
          <cell r="F2344" t="str">
            <v>A20</v>
          </cell>
          <cell r="G2344" t="str">
            <v>HFS/UPB/Securities Consolidated to Loans</v>
          </cell>
          <cell r="H2344" t="str">
            <v>O34</v>
          </cell>
          <cell r="I2344">
            <v>518309</v>
          </cell>
        </row>
        <row r="2345">
          <cell r="C2345" t="str">
            <v>2003</v>
          </cell>
          <cell r="D2345" t="str">
            <v>RR49409</v>
          </cell>
          <cell r="E2345">
            <v>118301</v>
          </cell>
          <cell r="F2345" t="str">
            <v>A01</v>
          </cell>
          <cell r="G2345" t="str">
            <v>Fannie Mae Securities/Mega/Unrealized Gain/(Loss) Current Period</v>
          </cell>
          <cell r="H2345" t="str">
            <v>E458</v>
          </cell>
          <cell r="I2345">
            <v>-1218330</v>
          </cell>
        </row>
        <row r="2346">
          <cell r="C2346" t="str">
            <v>2003</v>
          </cell>
          <cell r="D2346" t="str">
            <v>RR49409</v>
          </cell>
          <cell r="E2346">
            <v>118301</v>
          </cell>
          <cell r="F2346" t="str">
            <v>A07</v>
          </cell>
          <cell r="G2346" t="str">
            <v>Gross Unrealized Gain/AFS/Fannie Mae/Mega</v>
          </cell>
          <cell r="H2346" t="str">
            <v>K33</v>
          </cell>
          <cell r="I2346">
            <v>-1229466.3500000001</v>
          </cell>
        </row>
        <row r="2347">
          <cell r="C2347" t="str">
            <v>2003</v>
          </cell>
          <cell r="D2347" t="str">
            <v>RR49409</v>
          </cell>
          <cell r="E2347">
            <v>118301</v>
          </cell>
          <cell r="F2347" t="str">
            <v>A07</v>
          </cell>
          <cell r="G2347" t="str">
            <v>Gross Unrealized Loss/AFS/Fannie Mae/Mega</v>
          </cell>
          <cell r="H2347" t="str">
            <v>L33</v>
          </cell>
          <cell r="I2347">
            <v>11136.32</v>
          </cell>
        </row>
        <row r="2348">
          <cell r="C2348" t="str">
            <v>2003</v>
          </cell>
          <cell r="D2348" t="str">
            <v>RR49409</v>
          </cell>
          <cell r="E2348">
            <v>118301</v>
          </cell>
          <cell r="F2348" t="str">
            <v>A07</v>
          </cell>
          <cell r="G2348" t="str">
            <v>Gross Unrealized Loss/AFS/Fannie Mae/Mega/&lt;12 months</v>
          </cell>
          <cell r="H2348" t="str">
            <v>N33</v>
          </cell>
          <cell r="I2348">
            <v>11136.32</v>
          </cell>
        </row>
        <row r="2349">
          <cell r="C2349" t="str">
            <v>2003</v>
          </cell>
          <cell r="D2349" t="str">
            <v>RR49409</v>
          </cell>
          <cell r="E2349">
            <v>118301</v>
          </cell>
          <cell r="F2349" t="str">
            <v>A09</v>
          </cell>
          <cell r="G2349" t="str">
            <v>Gross Unrealized Gain/AFS/Single Class/Mega/AAA</v>
          </cell>
          <cell r="H2349" t="str">
            <v>K44</v>
          </cell>
          <cell r="I2349">
            <v>-1229466.3500000001</v>
          </cell>
        </row>
        <row r="2350">
          <cell r="C2350" t="str">
            <v>2003</v>
          </cell>
          <cell r="D2350" t="str">
            <v>RR49409</v>
          </cell>
          <cell r="E2350">
            <v>118301</v>
          </cell>
          <cell r="F2350" t="str">
            <v>A09</v>
          </cell>
          <cell r="G2350" t="str">
            <v>Gross Unrealized Loss/AFS/Single Class/Mega/AAA</v>
          </cell>
          <cell r="H2350" t="str">
            <v>L44</v>
          </cell>
          <cell r="I2350">
            <v>11136.32</v>
          </cell>
        </row>
        <row r="2351">
          <cell r="C2351" t="str">
            <v>2003</v>
          </cell>
          <cell r="D2351" t="str">
            <v>RR49409</v>
          </cell>
          <cell r="E2351">
            <v>118301</v>
          </cell>
          <cell r="F2351" t="str">
            <v>A09</v>
          </cell>
          <cell r="G2351" t="str">
            <v>Gross Unrealized Loss/AFS/Single Class/Mega/AAA/&lt;12 months</v>
          </cell>
          <cell r="H2351" t="str">
            <v>N44</v>
          </cell>
          <cell r="I2351">
            <v>11136.32</v>
          </cell>
        </row>
        <row r="2352">
          <cell r="C2352" t="str">
            <v>2003</v>
          </cell>
          <cell r="D2352" t="str">
            <v>RR49409</v>
          </cell>
          <cell r="E2352">
            <v>118301</v>
          </cell>
          <cell r="F2352" t="str">
            <v>A13 - AFS</v>
          </cell>
          <cell r="G2352" t="str">
            <v>Remaining Maturity Term &gt;5yrs through 10yrs/Fair Value/Fannie Mae/MEGA</v>
          </cell>
          <cell r="H2352" t="str">
            <v>N33</v>
          </cell>
          <cell r="I2352">
            <v>-109152.82</v>
          </cell>
        </row>
        <row r="2353">
          <cell r="C2353" t="str">
            <v>2003</v>
          </cell>
          <cell r="D2353" t="str">
            <v>RR49409</v>
          </cell>
          <cell r="E2353">
            <v>118301</v>
          </cell>
          <cell r="F2353" t="str">
            <v>A13 - AFS</v>
          </cell>
          <cell r="G2353" t="str">
            <v>Remaining Maturity Term &gt; 10yrs/Fannie Mae/Fairvalue/MEGA</v>
          </cell>
          <cell r="H2353" t="str">
            <v>Q33</v>
          </cell>
          <cell r="I2353">
            <v>-1109177.21</v>
          </cell>
        </row>
        <row r="2354">
          <cell r="C2354" t="str">
            <v>2003</v>
          </cell>
          <cell r="D2354" t="str">
            <v>RR49409</v>
          </cell>
          <cell r="E2354">
            <v>118301</v>
          </cell>
          <cell r="F2354" t="str">
            <v>A20</v>
          </cell>
          <cell r="G2354" t="str">
            <v>AFS/Fair Value/Securities Consolidated to Loans</v>
          </cell>
          <cell r="H2354" t="str">
            <v>L43</v>
          </cell>
          <cell r="I2354">
            <v>-1218330</v>
          </cell>
        </row>
        <row r="2355">
          <cell r="C2355" t="str">
            <v>2003</v>
          </cell>
          <cell r="D2355" t="str">
            <v>RR49409</v>
          </cell>
          <cell r="E2355">
            <v>138491</v>
          </cell>
          <cell r="F2355" t="str">
            <v>A01</v>
          </cell>
          <cell r="G2355" t="str">
            <v>Fannie Mae/Mega/Consolidation and Derecognition Basis Adjs/Write Down Beginning Balance</v>
          </cell>
          <cell r="H2355" t="str">
            <v>E442</v>
          </cell>
          <cell r="I2355">
            <v>-1782087</v>
          </cell>
        </row>
        <row r="2356">
          <cell r="C2356" t="str">
            <v>2003</v>
          </cell>
          <cell r="D2356" t="str">
            <v>RR49409</v>
          </cell>
          <cell r="E2356">
            <v>138491</v>
          </cell>
          <cell r="F2356" t="str">
            <v>A07</v>
          </cell>
          <cell r="G2356" t="str">
            <v>Total Unamortized Balance/AFS/Fannie Mae/Mega</v>
          </cell>
          <cell r="H2356" t="str">
            <v>H33</v>
          </cell>
          <cell r="I2356">
            <v>-1782087</v>
          </cell>
        </row>
        <row r="2357">
          <cell r="C2357" t="str">
            <v>2003</v>
          </cell>
          <cell r="D2357" t="str">
            <v>RR49409</v>
          </cell>
          <cell r="E2357">
            <v>138491</v>
          </cell>
          <cell r="F2357" t="str">
            <v>A09</v>
          </cell>
          <cell r="G2357" t="str">
            <v>Total Unamortized Balance/AFS/Single Class/Mega/AAA</v>
          </cell>
          <cell r="H2357" t="str">
            <v>H44</v>
          </cell>
          <cell r="I2357">
            <v>-1782087</v>
          </cell>
        </row>
        <row r="2358">
          <cell r="C2358" t="str">
            <v>2003</v>
          </cell>
          <cell r="D2358" t="str">
            <v>RR49409</v>
          </cell>
          <cell r="E2358">
            <v>138491</v>
          </cell>
          <cell r="F2358" t="str">
            <v>A13 - AFS</v>
          </cell>
          <cell r="G2358" t="str">
            <v>Remaining Maturity Term &gt;5yrs through 10yrs/Amortized Cost/Fannie Mae/MEGA</v>
          </cell>
          <cell r="H2358" t="str">
            <v>M33</v>
          </cell>
          <cell r="I2358">
            <v>13323.04</v>
          </cell>
        </row>
        <row r="2359">
          <cell r="C2359" t="str">
            <v>2003</v>
          </cell>
          <cell r="D2359" t="str">
            <v>RR49409</v>
          </cell>
          <cell r="E2359">
            <v>138491</v>
          </cell>
          <cell r="F2359" t="str">
            <v>A13 - AFS</v>
          </cell>
          <cell r="G2359" t="str">
            <v>Remaining Maturity Term &gt; 10yrs/Fannie Mae/Amortized Cost/Fannie Mae/MEGA</v>
          </cell>
          <cell r="H2359" t="str">
            <v>P33</v>
          </cell>
          <cell r="I2359">
            <v>-1795410.5</v>
          </cell>
        </row>
        <row r="2360">
          <cell r="C2360" t="str">
            <v>2003</v>
          </cell>
          <cell r="D2360" t="str">
            <v>RR49409</v>
          </cell>
          <cell r="E2360">
            <v>138491</v>
          </cell>
          <cell r="F2360" t="str">
            <v>A18</v>
          </cell>
          <cell r="G2360" t="str">
            <v>Remaining Maturity Term &gt;5yrs through 10yrs/Amortized Cost/MEGA</v>
          </cell>
          <cell r="H2360" t="str">
            <v>L32</v>
          </cell>
          <cell r="I2360">
            <v>13323.04</v>
          </cell>
        </row>
        <row r="2361">
          <cell r="C2361" t="str">
            <v>2003</v>
          </cell>
          <cell r="D2361" t="str">
            <v>RR49409</v>
          </cell>
          <cell r="E2361">
            <v>138491</v>
          </cell>
          <cell r="F2361" t="str">
            <v>A18</v>
          </cell>
          <cell r="G2361" t="str">
            <v>Remaining Maturity Term &gt; 10yrs/Amortized Cost/MEGA</v>
          </cell>
          <cell r="H2361" t="str">
            <v>O32</v>
          </cell>
          <cell r="I2361">
            <v>-1795410.5</v>
          </cell>
        </row>
        <row r="2362">
          <cell r="C2362" t="str">
            <v>2003</v>
          </cell>
          <cell r="D2362" t="str">
            <v>RR49409</v>
          </cell>
          <cell r="E2362">
            <v>138491</v>
          </cell>
          <cell r="F2362" t="str">
            <v>A20</v>
          </cell>
          <cell r="G2362" t="str">
            <v>AFS/Fair Value/Securities Consolidated to Loans</v>
          </cell>
          <cell r="H2362" t="str">
            <v>L43</v>
          </cell>
          <cell r="I2362">
            <v>-1782087</v>
          </cell>
        </row>
        <row r="2363">
          <cell r="C2363" t="str">
            <v>2003</v>
          </cell>
          <cell r="D2363" t="str">
            <v>RR49409</v>
          </cell>
          <cell r="E2363">
            <v>121620</v>
          </cell>
          <cell r="F2363" t="str">
            <v>11.01</v>
          </cell>
          <cell r="G2363" t="str">
            <v>Loans (HFI)/MEGA/Operation Ending Balance/Book Value BA</v>
          </cell>
          <cell r="H2363" t="str">
            <v>R35</v>
          </cell>
          <cell r="I2363">
            <v>1691650</v>
          </cell>
        </row>
        <row r="2364">
          <cell r="C2364" t="str">
            <v>2003</v>
          </cell>
          <cell r="D2364" t="str">
            <v>RR49409</v>
          </cell>
          <cell r="E2364">
            <v>121620</v>
          </cell>
          <cell r="F2364" t="str">
            <v>11.06 - HFI</v>
          </cell>
          <cell r="G2364" t="str">
            <v>SF/Conventional/Fixed Income Long/Original CBA</v>
          </cell>
          <cell r="H2364" t="str">
            <v>G34</v>
          </cell>
          <cell r="I2364">
            <v>1750813.87</v>
          </cell>
        </row>
        <row r="2365">
          <cell r="C2365" t="str">
            <v>2003</v>
          </cell>
          <cell r="D2365" t="str">
            <v>RR49409</v>
          </cell>
          <cell r="E2365">
            <v>121620</v>
          </cell>
          <cell r="F2365" t="str">
            <v>11.06 - HFI</v>
          </cell>
          <cell r="G2365" t="str">
            <v>SF/Conventional/Fixed Income Interm/Original CBA</v>
          </cell>
          <cell r="H2365" t="str">
            <v>H34</v>
          </cell>
          <cell r="I2365">
            <v>-59163.41</v>
          </cell>
        </row>
        <row r="2366">
          <cell r="C2366" t="str">
            <v>2003</v>
          </cell>
          <cell r="D2366" t="str">
            <v>RR49409</v>
          </cell>
          <cell r="E2366">
            <v>126635</v>
          </cell>
          <cell r="F2366" t="str">
            <v>11.01</v>
          </cell>
          <cell r="G2366" t="str">
            <v>Loans (HFS)/MEGA/Operation Ending Balance/Book Value BA</v>
          </cell>
          <cell r="H2366" t="str">
            <v>O35</v>
          </cell>
          <cell r="I2366">
            <v>90437</v>
          </cell>
        </row>
        <row r="2367">
          <cell r="C2367" t="str">
            <v>2003</v>
          </cell>
          <cell r="D2367" t="str">
            <v>RR49409</v>
          </cell>
          <cell r="E2367">
            <v>126635</v>
          </cell>
          <cell r="F2367" t="str">
            <v>11.06 - HFS</v>
          </cell>
          <cell r="G2367" t="str">
            <v>SF/Conventional/Fixed Income Long/Original CBA</v>
          </cell>
          <cell r="H2367" t="str">
            <v>H34</v>
          </cell>
          <cell r="I2367">
            <v>90437</v>
          </cell>
        </row>
        <row r="2368">
          <cell r="C2368" t="str">
            <v>2003</v>
          </cell>
          <cell r="D2368" t="str">
            <v>RR49409</v>
          </cell>
          <cell r="E2368">
            <v>138492</v>
          </cell>
          <cell r="F2368" t="str">
            <v>A01</v>
          </cell>
          <cell r="G2368" t="str">
            <v xml:space="preserve">Fannie Mae/Mega/Consolidation and Derecognition Basis Adjs/Accum Am </v>
          </cell>
          <cell r="H2368" t="str">
            <v>E416</v>
          </cell>
          <cell r="I2368">
            <v>1604674</v>
          </cell>
        </row>
        <row r="2369">
          <cell r="C2369" t="str">
            <v>2003</v>
          </cell>
          <cell r="D2369" t="str">
            <v>RR49409</v>
          </cell>
          <cell r="E2369">
            <v>138492</v>
          </cell>
          <cell r="F2369" t="str">
            <v>A07</v>
          </cell>
          <cell r="G2369" t="str">
            <v>Total Unamortized Balance/AFS/Fannie Mae/Mega</v>
          </cell>
          <cell r="H2369" t="str">
            <v>H33</v>
          </cell>
          <cell r="I2369">
            <v>1604674</v>
          </cell>
        </row>
        <row r="2370">
          <cell r="C2370" t="str">
            <v>2003</v>
          </cell>
          <cell r="D2370" t="str">
            <v>RR49409</v>
          </cell>
          <cell r="E2370">
            <v>138492</v>
          </cell>
          <cell r="F2370" t="str">
            <v>A09</v>
          </cell>
          <cell r="G2370" t="str">
            <v>Total Unamortized Balance/AFS/Single Class/Mega/AAA</v>
          </cell>
          <cell r="H2370" t="str">
            <v>H44</v>
          </cell>
          <cell r="I2370">
            <v>1604674</v>
          </cell>
        </row>
        <row r="2371">
          <cell r="C2371" t="str">
            <v>2003</v>
          </cell>
          <cell r="D2371" t="str">
            <v>RR49409</v>
          </cell>
          <cell r="E2371">
            <v>138492</v>
          </cell>
          <cell r="F2371" t="str">
            <v>A13 - AFS</v>
          </cell>
          <cell r="G2371" t="str">
            <v>Remaining Maturity Term &gt;5yrs through 10yrs/Amortized Cost/Fannie Mae/MEGA</v>
          </cell>
          <cell r="H2371" t="str">
            <v>M33</v>
          </cell>
          <cell r="I2371">
            <v>-16575.78</v>
          </cell>
        </row>
        <row r="2372">
          <cell r="C2372" t="str">
            <v>2003</v>
          </cell>
          <cell r="D2372" t="str">
            <v>RR49409</v>
          </cell>
          <cell r="E2372">
            <v>138492</v>
          </cell>
          <cell r="F2372" t="str">
            <v>A13 - AFS</v>
          </cell>
          <cell r="G2372" t="str">
            <v>Remaining Maturity Term &gt; 10yrs/Fannie Mae/Amortized Cost/MEGA</v>
          </cell>
          <cell r="H2372" t="str">
            <v>P33</v>
          </cell>
          <cell r="I2372">
            <v>1621249.7</v>
          </cell>
        </row>
        <row r="2373">
          <cell r="C2373" t="str">
            <v>2003</v>
          </cell>
          <cell r="D2373" t="str">
            <v>RR49409</v>
          </cell>
          <cell r="E2373">
            <v>138492</v>
          </cell>
          <cell r="F2373" t="str">
            <v>A18</v>
          </cell>
          <cell r="G2373" t="str">
            <v>Remaining Maturity Term &gt;5yrs through 10yrs/Amortized Cost/MEGA</v>
          </cell>
          <cell r="H2373" t="str">
            <v>L32</v>
          </cell>
          <cell r="I2373">
            <v>-16575.78</v>
          </cell>
        </row>
        <row r="2374">
          <cell r="C2374" t="str">
            <v>2003</v>
          </cell>
          <cell r="D2374" t="str">
            <v>RR49409</v>
          </cell>
          <cell r="E2374">
            <v>138492</v>
          </cell>
          <cell r="F2374" t="str">
            <v>A18</v>
          </cell>
          <cell r="G2374" t="str">
            <v>Remaining Maturity Term &gt; 10yrs/Amortized Cost/MEGA</v>
          </cell>
          <cell r="H2374" t="str">
            <v>O32</v>
          </cell>
          <cell r="I2374">
            <v>1621249.7</v>
          </cell>
        </row>
        <row r="2375">
          <cell r="C2375" t="str">
            <v>2003</v>
          </cell>
          <cell r="D2375" t="str">
            <v>RR49409</v>
          </cell>
          <cell r="E2375">
            <v>138492</v>
          </cell>
          <cell r="F2375" t="str">
            <v>A20</v>
          </cell>
          <cell r="G2375" t="str">
            <v>AFS/Fair Value/Securities Consolidated to Loans</v>
          </cell>
          <cell r="H2375" t="str">
            <v>L43</v>
          </cell>
          <cell r="I2375">
            <v>1604674</v>
          </cell>
        </row>
        <row r="2376">
          <cell r="C2376" t="str">
            <v>2003</v>
          </cell>
          <cell r="D2376" t="str">
            <v>RR49409</v>
          </cell>
          <cell r="E2376">
            <v>121625</v>
          </cell>
          <cell r="F2376" t="str">
            <v>11.01</v>
          </cell>
          <cell r="G2376" t="str">
            <v>Loans (HFI)/MEGA/Acc Am BV BA</v>
          </cell>
          <cell r="H2376" t="str">
            <v>R41</v>
          </cell>
          <cell r="I2376">
            <v>-1604674</v>
          </cell>
        </row>
        <row r="2377">
          <cell r="C2377" t="str">
            <v>2003</v>
          </cell>
          <cell r="D2377" t="str">
            <v>RR49409</v>
          </cell>
          <cell r="E2377">
            <v>121625</v>
          </cell>
          <cell r="F2377" t="str">
            <v>11.06 - HFI</v>
          </cell>
          <cell r="G2377" t="str">
            <v>SF/Conventional/Fixed Income Long/Accum Am</v>
          </cell>
          <cell r="H2377" t="str">
            <v>G35</v>
          </cell>
          <cell r="I2377">
            <v>-1658193.57</v>
          </cell>
        </row>
        <row r="2378">
          <cell r="C2378" t="str">
            <v>2003</v>
          </cell>
          <cell r="D2378" t="str">
            <v>RR49409</v>
          </cell>
          <cell r="E2378">
            <v>121625</v>
          </cell>
          <cell r="F2378" t="str">
            <v>11.06 - HFI</v>
          </cell>
          <cell r="G2378" t="str">
            <v>SF/Conventional/Fixed Income Interm/Accum Am</v>
          </cell>
          <cell r="H2378" t="str">
            <v>H35</v>
          </cell>
          <cell r="I2378">
            <v>53519.65</v>
          </cell>
        </row>
        <row r="2379">
          <cell r="C2379" t="str">
            <v>2003</v>
          </cell>
          <cell r="D2379" t="str">
            <v>RS49310</v>
          </cell>
          <cell r="E2379">
            <v>420420</v>
          </cell>
          <cell r="F2379" t="str">
            <v>11.06</v>
          </cell>
          <cell r="G2379" t="str">
            <v>Interest Income/Interest Income (HFI)</v>
          </cell>
          <cell r="H2379" t="str">
            <v>G100</v>
          </cell>
          <cell r="I2379">
            <v>17299674</v>
          </cell>
        </row>
        <row r="2380">
          <cell r="C2380" t="str">
            <v>2003</v>
          </cell>
          <cell r="D2380" t="str">
            <v>RS49310</v>
          </cell>
          <cell r="E2380">
            <v>420364</v>
          </cell>
          <cell r="F2380" t="str">
            <v>11.06</v>
          </cell>
          <cell r="G2380" t="str">
            <v>Interest Income/Interest Income (HFS)</v>
          </cell>
          <cell r="H2380" t="str">
            <v>G100</v>
          </cell>
          <cell r="I2380">
            <v>46802</v>
          </cell>
        </row>
        <row r="2381">
          <cell r="C2381" t="str">
            <v>2003</v>
          </cell>
          <cell r="D2381" t="str">
            <v>RS49310</v>
          </cell>
          <cell r="E2381">
            <v>428392</v>
          </cell>
          <cell r="F2381" t="str">
            <v>A16</v>
          </cell>
          <cell r="G2381" t="str">
            <v>Income/Amortization Income/Expense/MEGA</v>
          </cell>
          <cell r="H2381" t="str">
            <v>G35</v>
          </cell>
          <cell r="I2381">
            <v>-145555</v>
          </cell>
        </row>
        <row r="2382">
          <cell r="C2382" t="str">
            <v>2003</v>
          </cell>
          <cell r="D2382" t="str">
            <v>RS49310</v>
          </cell>
          <cell r="E2382">
            <v>428392</v>
          </cell>
          <cell r="F2382" t="str">
            <v>A18</v>
          </cell>
          <cell r="G2382" t="str">
            <v>Remaining Maturity Term &gt; 10 years/Amortized Cost/MEGA</v>
          </cell>
          <cell r="H2382" t="str">
            <v>N32</v>
          </cell>
          <cell r="I2382">
            <v>-145555</v>
          </cell>
        </row>
        <row r="2383">
          <cell r="C2383" t="str">
            <v>2003</v>
          </cell>
          <cell r="D2383" t="str">
            <v>RS49310</v>
          </cell>
          <cell r="E2383">
            <v>420440</v>
          </cell>
          <cell r="F2383" t="str">
            <v>11.06</v>
          </cell>
          <cell r="G2383" t="str">
            <v>Income/Amortization Income/Expense(HFI)</v>
          </cell>
          <cell r="H2383" t="str">
            <v>H100</v>
          </cell>
          <cell r="I2383">
            <v>145555</v>
          </cell>
        </row>
        <row r="2384">
          <cell r="C2384" t="str">
            <v>2003</v>
          </cell>
          <cell r="D2384" t="str">
            <v>RS49310</v>
          </cell>
          <cell r="E2384">
            <v>138492</v>
          </cell>
          <cell r="F2384" t="str">
            <v>A01</v>
          </cell>
          <cell r="G2384" t="str">
            <v xml:space="preserve">Fannie Mae/Mega/Consolidation and Derecognition Basis Adjs/Accum Am </v>
          </cell>
          <cell r="H2384" t="str">
            <v>E416</v>
          </cell>
          <cell r="I2384">
            <v>-6153</v>
          </cell>
        </row>
        <row r="2385">
          <cell r="C2385" t="str">
            <v>2003</v>
          </cell>
          <cell r="D2385" t="str">
            <v>RS49310</v>
          </cell>
          <cell r="E2385">
            <v>138492</v>
          </cell>
          <cell r="F2385" t="str">
            <v>A07</v>
          </cell>
          <cell r="G2385" t="str">
            <v>Total Unamortized Balance/AFS/Fannie Mae/Mega</v>
          </cell>
          <cell r="H2385" t="str">
            <v>H33</v>
          </cell>
          <cell r="I2385">
            <v>-6153</v>
          </cell>
        </row>
        <row r="2386">
          <cell r="C2386" t="str">
            <v>2003</v>
          </cell>
          <cell r="D2386" t="str">
            <v>RS49310</v>
          </cell>
          <cell r="E2386">
            <v>138492</v>
          </cell>
          <cell r="F2386" t="str">
            <v>A09</v>
          </cell>
          <cell r="G2386" t="str">
            <v>Total Unamortized Balance/AFS/Single Class/Mega/AAA</v>
          </cell>
          <cell r="H2386" t="str">
            <v>H44</v>
          </cell>
          <cell r="I2386">
            <v>-6153</v>
          </cell>
        </row>
        <row r="2387">
          <cell r="C2387" t="str">
            <v>2003</v>
          </cell>
          <cell r="D2387" t="str">
            <v>RS49310</v>
          </cell>
          <cell r="E2387">
            <v>138492</v>
          </cell>
          <cell r="F2387" t="str">
            <v>A13 - AFS</v>
          </cell>
          <cell r="G2387" t="str">
            <v>Remaining Maturity Term &gt;5yrs through 10yrs/Amortized Cost/Fannie Mae/MEGA</v>
          </cell>
          <cell r="H2387" t="str">
            <v>M33</v>
          </cell>
          <cell r="I2387">
            <v>-6153</v>
          </cell>
        </row>
        <row r="2388">
          <cell r="C2388" t="str">
            <v>2003</v>
          </cell>
          <cell r="D2388" t="str">
            <v>RS49310</v>
          </cell>
          <cell r="E2388">
            <v>138492</v>
          </cell>
          <cell r="F2388" t="str">
            <v>A18</v>
          </cell>
          <cell r="G2388" t="str">
            <v>Remaining Maturity Term &gt;5yrs through 10yrs/Amortized Cost/MEGA</v>
          </cell>
          <cell r="H2388" t="str">
            <v>L32</v>
          </cell>
          <cell r="I2388">
            <v>-6153</v>
          </cell>
        </row>
        <row r="2389">
          <cell r="C2389" t="str">
            <v>2003</v>
          </cell>
          <cell r="D2389" t="str">
            <v>RS49310</v>
          </cell>
          <cell r="E2389">
            <v>138492</v>
          </cell>
          <cell r="F2389" t="str">
            <v>A20</v>
          </cell>
          <cell r="G2389" t="str">
            <v>AFS/Fair Value/Securities Consolidated to Loans</v>
          </cell>
          <cell r="H2389" t="str">
            <v>L43</v>
          </cell>
          <cell r="I2389">
            <v>-6153</v>
          </cell>
        </row>
        <row r="2390">
          <cell r="C2390" t="str">
            <v>2003</v>
          </cell>
          <cell r="D2390" t="str">
            <v>RS49310</v>
          </cell>
          <cell r="E2390">
            <v>428392</v>
          </cell>
          <cell r="F2390" t="str">
            <v>A16</v>
          </cell>
          <cell r="G2390" t="str">
            <v>Income/Amortization Income/Expense/MEGA</v>
          </cell>
          <cell r="H2390" t="str">
            <v>G35</v>
          </cell>
          <cell r="I2390">
            <v>-6153</v>
          </cell>
        </row>
        <row r="2391">
          <cell r="C2391" t="str">
            <v>2003</v>
          </cell>
          <cell r="D2391" t="str">
            <v>RS49310</v>
          </cell>
          <cell r="E2391">
            <v>428392</v>
          </cell>
          <cell r="F2391" t="str">
            <v>A18</v>
          </cell>
          <cell r="G2391" t="str">
            <v>Remaining Maturity Term &gt; 10 years/Amortized Cost/MEGA</v>
          </cell>
          <cell r="H2391" t="str">
            <v>N32</v>
          </cell>
          <cell r="I2391">
            <v>-6153</v>
          </cell>
        </row>
        <row r="2392">
          <cell r="C2392" t="str">
            <v>2003</v>
          </cell>
          <cell r="D2392" t="str">
            <v>RR49410</v>
          </cell>
          <cell r="E2392">
            <v>118301</v>
          </cell>
          <cell r="F2392" t="str">
            <v>A01</v>
          </cell>
          <cell r="G2392" t="str">
            <v>Unrealized Gain/Loss Current Period/Mark-to Market/Fannie/MBS</v>
          </cell>
          <cell r="H2392" t="str">
            <v>D458</v>
          </cell>
          <cell r="I2392">
            <v>-52695210.609999999</v>
          </cell>
        </row>
        <row r="2393">
          <cell r="C2393" t="str">
            <v>2003</v>
          </cell>
          <cell r="D2393" t="str">
            <v>RR49410</v>
          </cell>
          <cell r="E2393">
            <v>118301</v>
          </cell>
          <cell r="F2393" t="str">
            <v>A07</v>
          </cell>
          <cell r="G2393" t="str">
            <v>AFS/Fannie/MBS/Unrealized Gain</v>
          </cell>
          <cell r="H2393" t="str">
            <v>K32</v>
          </cell>
          <cell r="I2393">
            <v>7185388.8700000001</v>
          </cell>
        </row>
        <row r="2394">
          <cell r="C2394" t="str">
            <v>2003</v>
          </cell>
          <cell r="D2394" t="str">
            <v>RR49410</v>
          </cell>
          <cell r="E2394">
            <v>118301</v>
          </cell>
          <cell r="F2394" t="str">
            <v>A07</v>
          </cell>
          <cell r="G2394" t="str">
            <v>AFS/Fannie/MBS/Unrealized Loss</v>
          </cell>
          <cell r="H2394" t="str">
            <v>L32</v>
          </cell>
          <cell r="I2394">
            <v>-59880599.479999997</v>
          </cell>
        </row>
        <row r="2395">
          <cell r="C2395" t="str">
            <v>2003</v>
          </cell>
          <cell r="D2395" t="str">
            <v>RR49410</v>
          </cell>
          <cell r="E2395">
            <v>118301</v>
          </cell>
          <cell r="F2395" t="str">
            <v>A07</v>
          </cell>
          <cell r="G2395" t="str">
            <v>AFS/Fannie/MBS/Unrealized Loss/&lt;12 months</v>
          </cell>
          <cell r="H2395" t="str">
            <v>N32</v>
          </cell>
          <cell r="I2395">
            <v>-59880599.479999997</v>
          </cell>
        </row>
        <row r="2396">
          <cell r="C2396" t="str">
            <v>2003</v>
          </cell>
          <cell r="D2396" t="str">
            <v>RR49410</v>
          </cell>
          <cell r="E2396">
            <v>118301</v>
          </cell>
          <cell r="F2396" t="str">
            <v>A09</v>
          </cell>
          <cell r="G2396" t="str">
            <v>AFS/Single Class/AAA/MBS/Unrealized Gain</v>
          </cell>
          <cell r="H2396" t="str">
            <v>K33</v>
          </cell>
          <cell r="I2396">
            <v>7185388.8700000001</v>
          </cell>
        </row>
        <row r="2397">
          <cell r="C2397" t="str">
            <v>2003</v>
          </cell>
          <cell r="D2397" t="str">
            <v>RR49410</v>
          </cell>
          <cell r="E2397">
            <v>118301</v>
          </cell>
          <cell r="F2397" t="str">
            <v>A09</v>
          </cell>
          <cell r="G2397" t="str">
            <v>AFS/Single Class/AAA/MBS/Unrealized Loss</v>
          </cell>
          <cell r="H2397" t="str">
            <v>L33</v>
          </cell>
          <cell r="I2397">
            <v>-59880599.479999997</v>
          </cell>
        </row>
        <row r="2398">
          <cell r="C2398" t="str">
            <v>2003</v>
          </cell>
          <cell r="D2398" t="str">
            <v>RR49410</v>
          </cell>
          <cell r="E2398">
            <v>118301</v>
          </cell>
          <cell r="F2398" t="str">
            <v>A09</v>
          </cell>
          <cell r="G2398" t="str">
            <v>AFS/Single Class/AAA/MBS/Unrealized Loss/&lt;12 months</v>
          </cell>
          <cell r="H2398" t="str">
            <v>N33</v>
          </cell>
          <cell r="I2398">
            <v>-59880599.479999997</v>
          </cell>
        </row>
        <row r="2399">
          <cell r="C2399" t="str">
            <v>2003</v>
          </cell>
          <cell r="D2399" t="str">
            <v>RR49410</v>
          </cell>
          <cell r="E2399">
            <v>118301</v>
          </cell>
          <cell r="F2399" t="str">
            <v>A13 - AFS</v>
          </cell>
          <cell r="G2399" t="str">
            <v>Greater Than 10 Years/Fair Value/Fannie Mae/MBS</v>
          </cell>
          <cell r="H2399" t="str">
            <v>Q31</v>
          </cell>
          <cell r="I2399">
            <v>-52695210.609999999</v>
          </cell>
        </row>
        <row r="2400">
          <cell r="C2400" t="str">
            <v>2003</v>
          </cell>
          <cell r="D2400" t="str">
            <v>RR49410</v>
          </cell>
          <cell r="E2400">
            <v>118301</v>
          </cell>
          <cell r="F2400" t="str">
            <v>A20</v>
          </cell>
          <cell r="G2400" t="str">
            <v>AFS/Fair Value/Total Mortgage Related Sec.</v>
          </cell>
          <cell r="H2400" t="str">
            <v>L42</v>
          </cell>
          <cell r="I2400">
            <v>-52695210.609999999</v>
          </cell>
        </row>
        <row r="2401">
          <cell r="C2401" t="str">
            <v>2003</v>
          </cell>
          <cell r="D2401" t="str">
            <v>RR49411</v>
          </cell>
          <cell r="E2401">
            <v>118301</v>
          </cell>
          <cell r="F2401" t="str">
            <v>A01</v>
          </cell>
          <cell r="G2401" t="str">
            <v>Private Label/ Other REMIC/Unrealized Gain/(Loss) Current Period</v>
          </cell>
          <cell r="H2401" t="str">
            <v>R458</v>
          </cell>
          <cell r="I2401">
            <v>-11041976.630000001</v>
          </cell>
        </row>
        <row r="2402">
          <cell r="C2402" t="str">
            <v>2003</v>
          </cell>
          <cell r="D2402" t="str">
            <v>RR49411</v>
          </cell>
          <cell r="E2402">
            <v>118301</v>
          </cell>
          <cell r="F2402" t="str">
            <v>A07</v>
          </cell>
          <cell r="G2402" t="str">
            <v>Gross Unrealized Gain/ Available For Sale/Private/Other REMIC</v>
          </cell>
          <cell r="H2402" t="str">
            <v>K65</v>
          </cell>
          <cell r="I2402">
            <v>118864.46</v>
          </cell>
        </row>
        <row r="2403">
          <cell r="C2403" t="str">
            <v>2003</v>
          </cell>
          <cell r="D2403" t="str">
            <v>RR49411</v>
          </cell>
          <cell r="E2403">
            <v>118301</v>
          </cell>
          <cell r="F2403" t="str">
            <v>A07</v>
          </cell>
          <cell r="G2403" t="str">
            <v>Gross Unrealized Loss/ Available For Sale/Private/Other REMIC</v>
          </cell>
          <cell r="H2403" t="str">
            <v>L65</v>
          </cell>
          <cell r="I2403">
            <v>-11160841.09</v>
          </cell>
        </row>
        <row r="2404">
          <cell r="C2404" t="str">
            <v>2003</v>
          </cell>
          <cell r="D2404" t="str">
            <v>RR49411</v>
          </cell>
          <cell r="E2404">
            <v>118301</v>
          </cell>
          <cell r="F2404" t="str">
            <v>A07</v>
          </cell>
          <cell r="G2404" t="str">
            <v>Gross Unrealized Loss/ Available For Sale/Private/Other REMIC/&lt;12 months</v>
          </cell>
          <cell r="H2404" t="str">
            <v>N65</v>
          </cell>
          <cell r="I2404">
            <v>-11160841.09</v>
          </cell>
        </row>
        <row r="2405">
          <cell r="C2405" t="str">
            <v>2003</v>
          </cell>
          <cell r="D2405" t="str">
            <v>RR49411</v>
          </cell>
          <cell r="E2405">
            <v>118301</v>
          </cell>
          <cell r="F2405" t="str">
            <v>A09</v>
          </cell>
          <cell r="G2405" t="str">
            <v>Gross Unrealized Gain Position/Available For Sale/Multi-Class/REMIC/AAA</v>
          </cell>
          <cell r="H2405" t="str">
            <v>K58</v>
          </cell>
          <cell r="I2405">
            <v>118864.46</v>
          </cell>
        </row>
        <row r="2406">
          <cell r="C2406" t="str">
            <v>2003</v>
          </cell>
          <cell r="D2406" t="str">
            <v>RR49411</v>
          </cell>
          <cell r="E2406">
            <v>118301</v>
          </cell>
          <cell r="F2406" t="str">
            <v>A09</v>
          </cell>
          <cell r="G2406" t="str">
            <v>Gross Unrealized Loss Position/Available For Sale/Multi-Class/REMIC/AAA</v>
          </cell>
          <cell r="H2406" t="str">
            <v>L58</v>
          </cell>
          <cell r="I2406">
            <v>-11160841.09</v>
          </cell>
        </row>
        <row r="2407">
          <cell r="C2407" t="str">
            <v>2003</v>
          </cell>
          <cell r="D2407" t="str">
            <v>RR49411</v>
          </cell>
          <cell r="E2407">
            <v>118301</v>
          </cell>
          <cell r="F2407" t="str">
            <v>A09</v>
          </cell>
          <cell r="G2407" t="str">
            <v>Gross Unrealized Loss Position/Available For Sale/Multi-Class/REMIC/AAA/&lt;12months</v>
          </cell>
          <cell r="H2407" t="str">
            <v>N58</v>
          </cell>
          <cell r="I2407">
            <v>-11160841.09</v>
          </cell>
        </row>
        <row r="2408">
          <cell r="C2408" t="str">
            <v>2003</v>
          </cell>
          <cell r="D2408" t="str">
            <v>RR49411</v>
          </cell>
          <cell r="E2408">
            <v>118301</v>
          </cell>
          <cell r="F2408" t="str">
            <v>A13 - AFS</v>
          </cell>
          <cell r="G2408" t="str">
            <v>Remaining Maturity Term  &gt; 5yrs Through 10yrs/Fair Value/Private/Other REMIC</v>
          </cell>
          <cell r="H2408" t="str">
            <v>N51</v>
          </cell>
          <cell r="I2408">
            <v>19046.740000000002</v>
          </cell>
        </row>
        <row r="2409">
          <cell r="C2409" t="str">
            <v>2003</v>
          </cell>
          <cell r="D2409" t="str">
            <v>RR49411</v>
          </cell>
          <cell r="E2409">
            <v>118301</v>
          </cell>
          <cell r="F2409" t="str">
            <v>A13 - AFS</v>
          </cell>
          <cell r="G2409" t="str">
            <v>Remaining Maturity Term  &gt; 10yrs/Fair Value/Private/Other REMIC</v>
          </cell>
          <cell r="H2409" t="str">
            <v>Q51</v>
          </cell>
          <cell r="I2409">
            <v>-11061023.369999997</v>
          </cell>
        </row>
        <row r="2410">
          <cell r="C2410" t="str">
            <v>2003</v>
          </cell>
          <cell r="D2410" t="str">
            <v>RR49411</v>
          </cell>
          <cell r="E2410">
            <v>118301</v>
          </cell>
          <cell r="F2410" t="str">
            <v>A20</v>
          </cell>
          <cell r="G2410" t="str">
            <v>AFS/Fair Value/Total Mortgage Related Securities</v>
          </cell>
          <cell r="H2410" t="str">
            <v>L42</v>
          </cell>
          <cell r="I2410">
            <v>-11041976.630000001</v>
          </cell>
        </row>
        <row r="2411">
          <cell r="C2411" t="str">
            <v>2003</v>
          </cell>
          <cell r="D2411" t="str">
            <v>RR49419</v>
          </cell>
          <cell r="E2411">
            <v>118301</v>
          </cell>
          <cell r="F2411" t="str">
            <v>A01</v>
          </cell>
          <cell r="G2411" t="str">
            <v>Market-to-Market/Unrealized Gain Loss Current Period/Remic/Fannie Mae</v>
          </cell>
          <cell r="H2411" t="str">
            <v>F458</v>
          </cell>
          <cell r="I2411">
            <v>-1196041.93</v>
          </cell>
        </row>
        <row r="2412">
          <cell r="C2412" t="str">
            <v>2003</v>
          </cell>
          <cell r="D2412" t="str">
            <v>RR49419</v>
          </cell>
          <cell r="E2412">
            <v>118301</v>
          </cell>
          <cell r="F2412" t="str">
            <v>A07</v>
          </cell>
          <cell r="G2412" t="str">
            <v>AFS/Fannie Mae/Mega/Gross Unrelaized Loss</v>
          </cell>
          <cell r="H2412" t="str">
            <v>L34</v>
          </cell>
          <cell r="I2412">
            <v>-1196041.93</v>
          </cell>
        </row>
        <row r="2413">
          <cell r="C2413" t="str">
            <v>2003</v>
          </cell>
          <cell r="D2413" t="str">
            <v>RR49419</v>
          </cell>
          <cell r="E2413">
            <v>118301</v>
          </cell>
          <cell r="F2413" t="str">
            <v>A07</v>
          </cell>
          <cell r="G2413" t="str">
            <v>AFS/Fannie Mae/Mega/Gross Unrelaized Loss/&lt;12 months</v>
          </cell>
          <cell r="H2413" t="str">
            <v>N34</v>
          </cell>
          <cell r="I2413">
            <v>-1196041.93</v>
          </cell>
        </row>
        <row r="2414">
          <cell r="C2414" t="str">
            <v>2003</v>
          </cell>
          <cell r="D2414" t="str">
            <v>RR49419</v>
          </cell>
          <cell r="E2414">
            <v>118301</v>
          </cell>
          <cell r="F2414" t="str">
            <v>A09</v>
          </cell>
          <cell r="G2414" t="str">
            <v>Multi Class/REMIC/AAA/Grpss Unrealized Loss/AFS</v>
          </cell>
          <cell r="H2414" t="str">
            <v>L58</v>
          </cell>
          <cell r="I2414">
            <v>-1196041.93</v>
          </cell>
        </row>
        <row r="2415">
          <cell r="C2415" t="str">
            <v>2003</v>
          </cell>
          <cell r="D2415" t="str">
            <v>RR49419</v>
          </cell>
          <cell r="E2415">
            <v>118301</v>
          </cell>
          <cell r="F2415" t="str">
            <v>A09</v>
          </cell>
          <cell r="G2415" t="str">
            <v>Multi Class/REMIC/AAA/Grpss Unrealized Loss/AFS/&lt;12 months</v>
          </cell>
          <cell r="H2415" t="str">
            <v>N58</v>
          </cell>
          <cell r="I2415">
            <v>-1196041.93</v>
          </cell>
        </row>
        <row r="2416">
          <cell r="C2416" t="str">
            <v>2003</v>
          </cell>
          <cell r="D2416" t="str">
            <v>RR49419</v>
          </cell>
          <cell r="E2416">
            <v>118301</v>
          </cell>
          <cell r="F2416" t="str">
            <v>A13 - AFS</v>
          </cell>
          <cell r="G2416" t="str">
            <v>Fannie Mae/Remic/Fair Value/Greater than 10 Years</v>
          </cell>
          <cell r="H2416" t="str">
            <v>Q34</v>
          </cell>
          <cell r="I2416">
            <v>-1196041.93</v>
          </cell>
        </row>
        <row r="2417">
          <cell r="C2417" t="str">
            <v>2003</v>
          </cell>
          <cell r="D2417" t="str">
            <v>RR49419</v>
          </cell>
          <cell r="E2417">
            <v>118301</v>
          </cell>
          <cell r="F2417" t="str">
            <v>A20</v>
          </cell>
          <cell r="G2417" t="str">
            <v>AFS/Fair Value/Total Mortage Related Sec.</v>
          </cell>
          <cell r="H2417" t="str">
            <v>L42</v>
          </cell>
          <cell r="I2417">
            <v>-1196041.93</v>
          </cell>
        </row>
        <row r="2418">
          <cell r="C2418" t="str">
            <v>2003</v>
          </cell>
          <cell r="D2418" t="str">
            <v>RR49420</v>
          </cell>
          <cell r="E2418">
            <v>138382</v>
          </cell>
          <cell r="F2418" t="str">
            <v>A01</v>
          </cell>
          <cell r="G2418" t="str">
            <v>Accr Imp/Catch-Up/Fannie/Stripped MBS</v>
          </cell>
          <cell r="H2418" t="str">
            <v>G50</v>
          </cell>
          <cell r="I2418">
            <v>1711210.45</v>
          </cell>
        </row>
        <row r="2419">
          <cell r="C2419" t="str">
            <v>2003</v>
          </cell>
          <cell r="D2419" t="str">
            <v>RR49420</v>
          </cell>
          <cell r="E2419">
            <v>138382</v>
          </cell>
          <cell r="F2419" t="str">
            <v>A01</v>
          </cell>
          <cell r="G2419" t="str">
            <v>Accr Imp/Catch-Up/Fannie/ MBS</v>
          </cell>
          <cell r="H2419" t="str">
            <v>D50</v>
          </cell>
          <cell r="I2419">
            <v>397743.77</v>
          </cell>
        </row>
        <row r="2420">
          <cell r="C2420" t="str">
            <v>2003</v>
          </cell>
          <cell r="D2420" t="str">
            <v>RR49420</v>
          </cell>
          <cell r="E2420">
            <v>138382</v>
          </cell>
          <cell r="F2420" t="str">
            <v>A01</v>
          </cell>
          <cell r="G2420" t="str">
            <v>Accr ImpCatch-Up/Fannie/ Mega</v>
          </cell>
          <cell r="H2420" t="str">
            <v>E50</v>
          </cell>
          <cell r="I2420">
            <v>112.6</v>
          </cell>
        </row>
        <row r="2421">
          <cell r="C2421" t="str">
            <v>2003</v>
          </cell>
          <cell r="D2421" t="str">
            <v>RR49420</v>
          </cell>
          <cell r="E2421">
            <v>138382</v>
          </cell>
          <cell r="F2421" t="str">
            <v>A01</v>
          </cell>
          <cell r="G2421" t="str">
            <v>Accr Imp/Catch-Up/Fannie/ REMIC</v>
          </cell>
          <cell r="H2421" t="str">
            <v>F50</v>
          </cell>
          <cell r="I2421">
            <v>112480.72</v>
          </cell>
        </row>
        <row r="2422">
          <cell r="C2422" t="str">
            <v>2003</v>
          </cell>
          <cell r="D2422" t="str">
            <v>RR49420</v>
          </cell>
          <cell r="E2422">
            <v>138382</v>
          </cell>
          <cell r="F2422" t="str">
            <v>A01</v>
          </cell>
          <cell r="G2422" t="str">
            <v>Accr Imp/Catch-Up/Other Issuers/Stripped MBS</v>
          </cell>
          <cell r="H2422" t="str">
            <v>M50</v>
          </cell>
          <cell r="I2422">
            <v>65837.460000000006</v>
          </cell>
        </row>
        <row r="2423">
          <cell r="C2423" t="str">
            <v>2003</v>
          </cell>
          <cell r="D2423" t="str">
            <v>RR49420</v>
          </cell>
          <cell r="E2423">
            <v>138382</v>
          </cell>
          <cell r="F2423" t="str">
            <v>A01</v>
          </cell>
          <cell r="G2423" t="str">
            <v>Accr Imp/Catch-Up/Other Issuers/ REMIC</v>
          </cell>
          <cell r="H2423" t="str">
            <v>L50</v>
          </cell>
          <cell r="I2423">
            <v>40929.11</v>
          </cell>
        </row>
        <row r="2424">
          <cell r="C2424" t="str">
            <v>2003</v>
          </cell>
          <cell r="D2424" t="str">
            <v>RR49420</v>
          </cell>
          <cell r="E2424">
            <v>138382</v>
          </cell>
          <cell r="F2424" t="str">
            <v>A01</v>
          </cell>
          <cell r="G2424" t="str">
            <v>Accr Imp/Catch-Up/Private/ MRB Non Taxable</v>
          </cell>
          <cell r="H2424" t="str">
            <v>P50</v>
          </cell>
          <cell r="I2424">
            <v>1204185.44</v>
          </cell>
        </row>
        <row r="2425">
          <cell r="C2425" t="str">
            <v>2003</v>
          </cell>
          <cell r="D2425" t="str">
            <v>RR49420</v>
          </cell>
          <cell r="E2425">
            <v>138382</v>
          </cell>
          <cell r="F2425" t="str">
            <v>A01</v>
          </cell>
          <cell r="G2425" t="str">
            <v>Accr Imp/Catch-Up/Private/ MRB Taxable</v>
          </cell>
          <cell r="H2425" t="str">
            <v>O50</v>
          </cell>
          <cell r="I2425">
            <v>8483481.7699999977</v>
          </cell>
        </row>
        <row r="2426">
          <cell r="C2426" t="str">
            <v>2003</v>
          </cell>
          <cell r="D2426" t="str">
            <v>RR49420</v>
          </cell>
          <cell r="E2426">
            <v>138382</v>
          </cell>
          <cell r="F2426" t="str">
            <v>A01</v>
          </cell>
          <cell r="G2426" t="str">
            <v>Accr Imp/Catch-Up/Private/ REMIC</v>
          </cell>
          <cell r="H2426" t="str">
            <v>R50</v>
          </cell>
          <cell r="I2426">
            <v>2141668.41</v>
          </cell>
        </row>
        <row r="2427">
          <cell r="C2427" t="str">
            <v>2003</v>
          </cell>
          <cell r="D2427" t="str">
            <v>RR49420</v>
          </cell>
          <cell r="E2427">
            <v>138382</v>
          </cell>
          <cell r="F2427" t="str">
            <v>A07</v>
          </cell>
          <cell r="G2427" t="str">
            <v>AFS/Fannie/IO/Remain Accret. Imp.</v>
          </cell>
          <cell r="H2427" t="str">
            <v>I35</v>
          </cell>
          <cell r="I2427">
            <v>1711210.45</v>
          </cell>
        </row>
        <row r="2428">
          <cell r="C2428" t="str">
            <v>2003</v>
          </cell>
          <cell r="D2428" t="str">
            <v>RR49420</v>
          </cell>
          <cell r="E2428">
            <v>138382</v>
          </cell>
          <cell r="F2428" t="str">
            <v>A07</v>
          </cell>
          <cell r="G2428" t="str">
            <v>AFS/Fannie/ MBS/Remain Accret. Imp.</v>
          </cell>
          <cell r="H2428" t="str">
            <v>I32</v>
          </cell>
          <cell r="I2428">
            <v>397743.77</v>
          </cell>
        </row>
        <row r="2429">
          <cell r="C2429" t="str">
            <v>2003</v>
          </cell>
          <cell r="D2429" t="str">
            <v>RR49420</v>
          </cell>
          <cell r="E2429">
            <v>138382</v>
          </cell>
          <cell r="F2429" t="str">
            <v>A07</v>
          </cell>
          <cell r="G2429" t="str">
            <v>AFS/Fannie/ Mega/Remain Accret. Imp.</v>
          </cell>
          <cell r="H2429" t="str">
            <v>I33</v>
          </cell>
          <cell r="I2429">
            <v>112.6</v>
          </cell>
        </row>
        <row r="2430">
          <cell r="C2430" t="str">
            <v>2003</v>
          </cell>
          <cell r="D2430" t="str">
            <v>RR49420</v>
          </cell>
          <cell r="E2430">
            <v>138382</v>
          </cell>
          <cell r="F2430" t="str">
            <v>A07</v>
          </cell>
          <cell r="G2430" t="str">
            <v>AFS/Fannie/ REMIC/Remain Accret. Imp.</v>
          </cell>
          <cell r="H2430" t="str">
            <v>I34</v>
          </cell>
          <cell r="I2430">
            <v>112480.72</v>
          </cell>
        </row>
        <row r="2431">
          <cell r="C2431" t="str">
            <v>2003</v>
          </cell>
          <cell r="D2431" t="str">
            <v>RR49420</v>
          </cell>
          <cell r="E2431">
            <v>138382</v>
          </cell>
          <cell r="F2431" t="str">
            <v>A07</v>
          </cell>
          <cell r="G2431" t="str">
            <v>AFS/Other Issuers/IO/Remain Accret. Imp.</v>
          </cell>
          <cell r="H2431" t="str">
            <v>I50</v>
          </cell>
          <cell r="I2431">
            <v>65837.460000000006</v>
          </cell>
        </row>
        <row r="2432">
          <cell r="C2432" t="str">
            <v>2003</v>
          </cell>
          <cell r="D2432" t="str">
            <v>RR49420</v>
          </cell>
          <cell r="E2432">
            <v>138382</v>
          </cell>
          <cell r="F2432" t="str">
            <v>A07</v>
          </cell>
          <cell r="G2432" t="str">
            <v>AFS/Other Issuers/ REMIC/Remain Accret. Imp.</v>
          </cell>
          <cell r="H2432" t="str">
            <v>I49</v>
          </cell>
          <cell r="I2432">
            <v>40929.11</v>
          </cell>
        </row>
        <row r="2433">
          <cell r="C2433" t="str">
            <v>2003</v>
          </cell>
          <cell r="D2433" t="str">
            <v>RR49420</v>
          </cell>
          <cell r="E2433">
            <v>138382</v>
          </cell>
          <cell r="F2433" t="str">
            <v>A07</v>
          </cell>
          <cell r="G2433" t="str">
            <v>AFS/Private/ MRB Non Taxable/Remain Accret. Imp.</v>
          </cell>
          <cell r="H2433" t="str">
            <v>I63</v>
          </cell>
          <cell r="I2433">
            <v>1204185.44</v>
          </cell>
        </row>
        <row r="2434">
          <cell r="C2434" t="str">
            <v>2003</v>
          </cell>
          <cell r="D2434" t="str">
            <v>RR49420</v>
          </cell>
          <cell r="E2434">
            <v>138382</v>
          </cell>
          <cell r="F2434" t="str">
            <v>A07</v>
          </cell>
          <cell r="G2434" t="str">
            <v>AFS/Private/ MRB Taxable/Remain Accret. Imp.</v>
          </cell>
          <cell r="H2434" t="str">
            <v>I62</v>
          </cell>
          <cell r="I2434">
            <v>8483481.7699999977</v>
          </cell>
        </row>
        <row r="2435">
          <cell r="C2435" t="str">
            <v>2003</v>
          </cell>
          <cell r="D2435" t="str">
            <v>RR49420</v>
          </cell>
          <cell r="E2435">
            <v>138382</v>
          </cell>
          <cell r="F2435" t="str">
            <v>A07</v>
          </cell>
          <cell r="G2435" t="str">
            <v>AFS/Private/ REMIC/Remain Accret. Imp.</v>
          </cell>
          <cell r="H2435" t="str">
            <v>I65</v>
          </cell>
          <cell r="I2435">
            <v>2141668.41</v>
          </cell>
        </row>
        <row r="2436">
          <cell r="C2436" t="str">
            <v>2003</v>
          </cell>
          <cell r="D2436" t="str">
            <v>RR49420</v>
          </cell>
          <cell r="E2436">
            <v>138382</v>
          </cell>
          <cell r="F2436" t="str">
            <v>A09</v>
          </cell>
          <cell r="G2436" t="str">
            <v>AFS/MRB/A/Remain Accret. Imp.</v>
          </cell>
          <cell r="H2436" t="str">
            <v>I95</v>
          </cell>
          <cell r="I2436">
            <v>283110.58</v>
          </cell>
        </row>
        <row r="2437">
          <cell r="C2437" t="str">
            <v>2003</v>
          </cell>
          <cell r="D2437" t="str">
            <v>RR49420</v>
          </cell>
          <cell r="E2437">
            <v>138382</v>
          </cell>
          <cell r="F2437" t="str">
            <v>A09</v>
          </cell>
          <cell r="G2437" t="str">
            <v>AFS/MRB/AA/Remain Accret. Imp.</v>
          </cell>
          <cell r="H2437" t="str">
            <v>I94</v>
          </cell>
          <cell r="I2437">
            <v>5615718.2200000007</v>
          </cell>
        </row>
        <row r="2438">
          <cell r="C2438" t="str">
            <v>2003</v>
          </cell>
          <cell r="D2438" t="str">
            <v>RR49420</v>
          </cell>
          <cell r="E2438">
            <v>138382</v>
          </cell>
          <cell r="F2438" t="str">
            <v>A09</v>
          </cell>
          <cell r="G2438" t="str">
            <v>AFS/REMIC/AA/Remain Accret. Imp.</v>
          </cell>
          <cell r="H2438" t="str">
            <v>I59</v>
          </cell>
          <cell r="I2438">
            <v>150703.39000000001</v>
          </cell>
        </row>
        <row r="2439">
          <cell r="C2439" t="str">
            <v>2003</v>
          </cell>
          <cell r="D2439" t="str">
            <v>RR49420</v>
          </cell>
          <cell r="E2439">
            <v>138382</v>
          </cell>
          <cell r="F2439" t="str">
            <v>A09</v>
          </cell>
          <cell r="G2439" t="str">
            <v>AFS/IO/AAA/Remain Accret. Imp.</v>
          </cell>
          <cell r="H2439" t="str">
            <v>I80</v>
          </cell>
          <cell r="I2439">
            <v>1777047.91</v>
          </cell>
        </row>
        <row r="2440">
          <cell r="C2440" t="str">
            <v>2003</v>
          </cell>
          <cell r="D2440" t="str">
            <v>RR49420</v>
          </cell>
          <cell r="E2440">
            <v>138382</v>
          </cell>
          <cell r="F2440" t="str">
            <v>A09</v>
          </cell>
          <cell r="G2440" t="str">
            <v>AFS/MBS/AAA/Remain Accret. Imp.</v>
          </cell>
          <cell r="H2440" t="str">
            <v>I33</v>
          </cell>
          <cell r="I2440">
            <v>397743.77</v>
          </cell>
        </row>
        <row r="2441">
          <cell r="C2441" t="str">
            <v>2003</v>
          </cell>
          <cell r="D2441" t="str">
            <v>RR49420</v>
          </cell>
          <cell r="E2441">
            <v>138382</v>
          </cell>
          <cell r="F2441" t="str">
            <v>A09</v>
          </cell>
          <cell r="G2441" t="str">
            <v>AFS/Mega/AAA/Remain Accret. Imp.</v>
          </cell>
          <cell r="H2441" t="str">
            <v>I44</v>
          </cell>
          <cell r="I2441">
            <v>112.6</v>
          </cell>
        </row>
        <row r="2442">
          <cell r="C2442" t="str">
            <v>2003</v>
          </cell>
          <cell r="D2442" t="str">
            <v>RR49420</v>
          </cell>
          <cell r="E2442">
            <v>138382</v>
          </cell>
          <cell r="F2442" t="str">
            <v>A09</v>
          </cell>
          <cell r="G2442" t="str">
            <v>AFS/MRB/AAA/Remain Accret. Imp.</v>
          </cell>
          <cell r="H2442" t="str">
            <v>I93</v>
          </cell>
          <cell r="I2442">
            <v>390522.04</v>
          </cell>
        </row>
        <row r="2443">
          <cell r="C2443" t="str">
            <v>2003</v>
          </cell>
          <cell r="D2443" t="str">
            <v>RR49420</v>
          </cell>
          <cell r="E2443">
            <v>138382</v>
          </cell>
          <cell r="F2443" t="str">
            <v>A09</v>
          </cell>
          <cell r="G2443" t="str">
            <v>AFS/REMIC/AAA/Remain Accret. Imp.</v>
          </cell>
          <cell r="H2443" t="str">
            <v>I58</v>
          </cell>
          <cell r="I2443">
            <v>903492.12</v>
          </cell>
        </row>
        <row r="2444">
          <cell r="C2444" t="str">
            <v>2003</v>
          </cell>
          <cell r="D2444" t="str">
            <v>RR49420</v>
          </cell>
          <cell r="E2444">
            <v>138382</v>
          </cell>
          <cell r="F2444" t="str">
            <v>A09</v>
          </cell>
          <cell r="G2444" t="str">
            <v>AFS/REMIC/B/Remain Accret. Imp.</v>
          </cell>
          <cell r="H2444" t="str">
            <v>I63</v>
          </cell>
          <cell r="I2444">
            <v>107745.56</v>
          </cell>
        </row>
        <row r="2445">
          <cell r="C2445" t="str">
            <v>2003</v>
          </cell>
          <cell r="D2445" t="str">
            <v>RR49420</v>
          </cell>
          <cell r="E2445">
            <v>138382</v>
          </cell>
          <cell r="F2445" t="str">
            <v>A09</v>
          </cell>
          <cell r="G2445" t="str">
            <v>AFS/REMIC/BBB/Remain Accret. Imp.</v>
          </cell>
          <cell r="H2445" t="str">
            <v>I61</v>
          </cell>
          <cell r="I2445">
            <v>70195.33</v>
          </cell>
        </row>
        <row r="2446">
          <cell r="C2446" t="str">
            <v>2003</v>
          </cell>
          <cell r="D2446" t="str">
            <v>RR49420</v>
          </cell>
          <cell r="E2446">
            <v>138382</v>
          </cell>
          <cell r="F2446" t="str">
            <v>A09</v>
          </cell>
          <cell r="G2446" t="str">
            <v>AFS/MRB/Unrated/Remain Accret. Imp.</v>
          </cell>
          <cell r="H2446" t="str">
            <v>I100</v>
          </cell>
          <cell r="I2446">
            <v>3398316.37</v>
          </cell>
        </row>
        <row r="2447">
          <cell r="C2447" t="str">
            <v>2003</v>
          </cell>
          <cell r="D2447" t="str">
            <v>RR49420</v>
          </cell>
          <cell r="E2447">
            <v>138382</v>
          </cell>
          <cell r="F2447" t="str">
            <v>A09</v>
          </cell>
          <cell r="G2447" t="str">
            <v>AFS/REMIC/Unrated/Remain Accret. Imp.</v>
          </cell>
          <cell r="H2447" t="str">
            <v>I65</v>
          </cell>
          <cell r="I2447">
            <v>1062941.8400000001</v>
          </cell>
        </row>
        <row r="2448">
          <cell r="C2448" t="str">
            <v>2003</v>
          </cell>
          <cell r="D2448" t="str">
            <v>RR49420</v>
          </cell>
          <cell r="E2448">
            <v>138382</v>
          </cell>
          <cell r="F2448" t="str">
            <v>A13 - AFS</v>
          </cell>
          <cell r="G2448" t="str">
            <v>Fannie/1-5 Years/IO/Amortized Cost</v>
          </cell>
          <cell r="H2448" t="str">
            <v>J35</v>
          </cell>
          <cell r="I2448">
            <v>93367.97</v>
          </cell>
        </row>
        <row r="2449">
          <cell r="C2449" t="str">
            <v>2003</v>
          </cell>
          <cell r="D2449" t="str">
            <v>RR49420</v>
          </cell>
          <cell r="E2449">
            <v>138382</v>
          </cell>
          <cell r="F2449" t="str">
            <v>A13 - AFS</v>
          </cell>
          <cell r="G2449" t="str">
            <v>Fannie/1-5 Years/MBS/Amortized Cost</v>
          </cell>
          <cell r="H2449" t="str">
            <v>J32</v>
          </cell>
          <cell r="I2449">
            <v>144656.84</v>
          </cell>
        </row>
        <row r="2450">
          <cell r="C2450" t="str">
            <v>2003</v>
          </cell>
          <cell r="D2450" t="str">
            <v>RR49420</v>
          </cell>
          <cell r="E2450">
            <v>138382</v>
          </cell>
          <cell r="F2450" t="str">
            <v>A13 - AFS</v>
          </cell>
          <cell r="G2450" t="str">
            <v>Fannie/1-5 Years/Mega/Amortized Cost</v>
          </cell>
          <cell r="H2450" t="str">
            <v>J33</v>
          </cell>
          <cell r="I2450">
            <v>112.6</v>
          </cell>
        </row>
        <row r="2451">
          <cell r="C2451" t="str">
            <v>2003</v>
          </cell>
          <cell r="D2451" t="str">
            <v>RR49420</v>
          </cell>
          <cell r="E2451">
            <v>138382</v>
          </cell>
          <cell r="F2451" t="str">
            <v>A13 - AFS</v>
          </cell>
          <cell r="G2451" t="str">
            <v>Fannie/1-5 Years/Remic/Amortized Cost</v>
          </cell>
          <cell r="H2451" t="str">
            <v>J34</v>
          </cell>
          <cell r="I2451">
            <v>3432.74</v>
          </cell>
        </row>
        <row r="2452">
          <cell r="C2452" t="str">
            <v>2003</v>
          </cell>
          <cell r="D2452" t="str">
            <v>RR49420</v>
          </cell>
          <cell r="E2452">
            <v>138382</v>
          </cell>
          <cell r="F2452" t="str">
            <v>A13 - AFS</v>
          </cell>
          <cell r="G2452" t="str">
            <v>Fannie/5-10 Years/Mega/Amortized Cost</v>
          </cell>
          <cell r="H2452" t="str">
            <v>M33</v>
          </cell>
          <cell r="I2452">
            <v>18823.55</v>
          </cell>
        </row>
        <row r="2453">
          <cell r="C2453" t="str">
            <v>2003</v>
          </cell>
          <cell r="D2453" t="str">
            <v>RR49420</v>
          </cell>
          <cell r="E2453">
            <v>138382</v>
          </cell>
          <cell r="F2453" t="str">
            <v>A13 - AFS</v>
          </cell>
          <cell r="G2453" t="str">
            <v>Fannie/Greater Than 10Years/IO/Amortized Cost</v>
          </cell>
          <cell r="H2453" t="str">
            <v>P35</v>
          </cell>
          <cell r="I2453">
            <v>1617842.48</v>
          </cell>
        </row>
        <row r="2454">
          <cell r="C2454" t="str">
            <v>2003</v>
          </cell>
          <cell r="D2454" t="str">
            <v>RR49420</v>
          </cell>
          <cell r="E2454">
            <v>138382</v>
          </cell>
          <cell r="F2454" t="str">
            <v>A13 - AFS</v>
          </cell>
          <cell r="G2454" t="str">
            <v>Fannie/Greater Than 10Years/MBS/Amortized Cost</v>
          </cell>
          <cell r="H2454" t="str">
            <v>P32</v>
          </cell>
          <cell r="I2454">
            <v>234263.38</v>
          </cell>
        </row>
        <row r="2455">
          <cell r="C2455" t="str">
            <v>2003</v>
          </cell>
          <cell r="D2455" t="str">
            <v>RR49420</v>
          </cell>
          <cell r="E2455">
            <v>138382</v>
          </cell>
          <cell r="F2455" t="str">
            <v>A13 - AFS</v>
          </cell>
          <cell r="G2455" t="str">
            <v>Fannie/Greater Than 10Years/REMIC/Amortized Cost</v>
          </cell>
          <cell r="H2455" t="str">
            <v>P34</v>
          </cell>
          <cell r="I2455">
            <v>109047.98</v>
          </cell>
        </row>
        <row r="2456">
          <cell r="C2456" t="str">
            <v>2003</v>
          </cell>
          <cell r="D2456" t="str">
            <v>RR49420</v>
          </cell>
          <cell r="E2456">
            <v>138382</v>
          </cell>
          <cell r="F2456" t="str">
            <v>A13 - AFS</v>
          </cell>
          <cell r="G2456" t="str">
            <v>Other/Greater Than 10Years/IO/Amortized Cost</v>
          </cell>
          <cell r="H2456" t="str">
            <v>P43</v>
          </cell>
          <cell r="I2456">
            <v>65837.460000000006</v>
          </cell>
        </row>
        <row r="2457">
          <cell r="C2457" t="str">
            <v>2003</v>
          </cell>
          <cell r="D2457" t="str">
            <v>RR49420</v>
          </cell>
          <cell r="E2457">
            <v>138382</v>
          </cell>
          <cell r="F2457" t="str">
            <v>A13 - AFS</v>
          </cell>
          <cell r="G2457" t="str">
            <v>Other/Greater Than 10Years/REMIC/Amortized Cost</v>
          </cell>
          <cell r="H2457" t="str">
            <v>P42</v>
          </cell>
          <cell r="I2457">
            <v>40929.11</v>
          </cell>
        </row>
        <row r="2458">
          <cell r="C2458" t="str">
            <v>2003</v>
          </cell>
          <cell r="D2458" t="str">
            <v>RR49420</v>
          </cell>
          <cell r="E2458">
            <v>138382</v>
          </cell>
          <cell r="F2458" t="str">
            <v>A13 - AFS</v>
          </cell>
          <cell r="G2458" t="str">
            <v>Private/Less Than 1 Year/MRB Taxable/Amortized Cost</v>
          </cell>
          <cell r="H2458" t="str">
            <v>G48</v>
          </cell>
          <cell r="I2458">
            <v>420</v>
          </cell>
        </row>
        <row r="2459">
          <cell r="C2459" t="str">
            <v>2003</v>
          </cell>
          <cell r="D2459" t="str">
            <v>RR49420</v>
          </cell>
          <cell r="E2459">
            <v>138382</v>
          </cell>
          <cell r="F2459" t="str">
            <v>A13 - AFS</v>
          </cell>
          <cell r="G2459" t="str">
            <v>Private/1-5 Years/MRB Taxable/Amortized Cost</v>
          </cell>
          <cell r="H2459" t="str">
            <v>J48</v>
          </cell>
          <cell r="I2459">
            <v>38764.43</v>
          </cell>
        </row>
        <row r="2460">
          <cell r="C2460" t="str">
            <v>2003</v>
          </cell>
          <cell r="D2460" t="str">
            <v>RR49420</v>
          </cell>
          <cell r="E2460">
            <v>138382</v>
          </cell>
          <cell r="F2460" t="str">
            <v>A13 - AFS</v>
          </cell>
          <cell r="G2460" t="str">
            <v>Private/1-5 Years/MRB Non-Taxable/Amortized Cost</v>
          </cell>
          <cell r="H2460" t="str">
            <v>J49</v>
          </cell>
          <cell r="I2460">
            <v>50284.800000000003</v>
          </cell>
        </row>
        <row r="2461">
          <cell r="C2461" t="str">
            <v>2003</v>
          </cell>
          <cell r="D2461" t="str">
            <v>RR49420</v>
          </cell>
          <cell r="E2461">
            <v>138382</v>
          </cell>
          <cell r="F2461" t="str">
            <v>A13 - AFS</v>
          </cell>
          <cell r="G2461" t="str">
            <v>Private/5-10 Years/MRB Taxable/Amortized Cost</v>
          </cell>
          <cell r="H2461" t="str">
            <v>M48</v>
          </cell>
          <cell r="I2461">
            <v>129271.99</v>
          </cell>
        </row>
        <row r="2462">
          <cell r="C2462" t="str">
            <v>2003</v>
          </cell>
          <cell r="D2462" t="str">
            <v>RR49420</v>
          </cell>
          <cell r="E2462">
            <v>138382</v>
          </cell>
          <cell r="F2462" t="str">
            <v>A13 - AFS</v>
          </cell>
          <cell r="G2462" t="str">
            <v>Private/5-10 Years/MRB Non-Taxable/Amortized Cost</v>
          </cell>
          <cell r="H2462" t="str">
            <v>M49</v>
          </cell>
          <cell r="I2462">
            <v>352407.5</v>
          </cell>
        </row>
        <row r="2463">
          <cell r="C2463" t="str">
            <v>2003</v>
          </cell>
          <cell r="D2463" t="str">
            <v>RR49420</v>
          </cell>
          <cell r="E2463">
            <v>138382</v>
          </cell>
          <cell r="F2463" t="str">
            <v>A13 - AFS</v>
          </cell>
          <cell r="G2463" t="str">
            <v>Private/Greater Than 10Years/MRB Non-Taxable/Amortized Cost</v>
          </cell>
          <cell r="H2463" t="str">
            <v>P49</v>
          </cell>
          <cell r="I2463">
            <v>801493.14</v>
          </cell>
        </row>
        <row r="2464">
          <cell r="C2464" t="str">
            <v>2003</v>
          </cell>
          <cell r="D2464" t="str">
            <v>RR49420</v>
          </cell>
          <cell r="E2464">
            <v>138382</v>
          </cell>
          <cell r="F2464" t="str">
            <v>A13 - AFS</v>
          </cell>
          <cell r="G2464" t="str">
            <v>Private/Greater Than 10Years/MBS Taxable/Amortized Cost</v>
          </cell>
          <cell r="H2464" t="str">
            <v>P48</v>
          </cell>
          <cell r="I2464">
            <v>8315025.3499999996</v>
          </cell>
        </row>
        <row r="2465">
          <cell r="C2465" t="str">
            <v>2003</v>
          </cell>
          <cell r="D2465" t="str">
            <v>RR49420</v>
          </cell>
          <cell r="E2465">
            <v>138382</v>
          </cell>
          <cell r="F2465" t="str">
            <v>A13 - AFS</v>
          </cell>
          <cell r="G2465" t="str">
            <v>Private/Greater Than 10Years/REMIC/Amortized Cost</v>
          </cell>
          <cell r="H2465" t="str">
            <v>P51</v>
          </cell>
          <cell r="I2465">
            <v>2141668.41</v>
          </cell>
        </row>
        <row r="2466">
          <cell r="C2466" t="str">
            <v>2003</v>
          </cell>
          <cell r="D2466" t="str">
            <v>RR49420</v>
          </cell>
          <cell r="E2466">
            <v>138382</v>
          </cell>
          <cell r="F2466" t="str">
            <v>A20</v>
          </cell>
          <cell r="G2466" t="str">
            <v>Fair Value/AFS/Total Mortgage Related Sec</v>
          </cell>
          <cell r="H2466" t="str">
            <v>L42</v>
          </cell>
          <cell r="I2466">
            <v>4469982.5199999996</v>
          </cell>
        </row>
        <row r="2467">
          <cell r="C2467" t="str">
            <v>2003</v>
          </cell>
          <cell r="D2467" t="str">
            <v>RR49420</v>
          </cell>
          <cell r="E2467">
            <v>138382</v>
          </cell>
          <cell r="F2467" t="str">
            <v>A20</v>
          </cell>
          <cell r="G2467" t="str">
            <v>Fair Value/AFS/Less MRB</v>
          </cell>
          <cell r="H2467" t="str">
            <v>L45</v>
          </cell>
          <cell r="I2467">
            <v>9687667.2099999972</v>
          </cell>
        </row>
        <row r="2468">
          <cell r="C2468" t="str">
            <v>2003</v>
          </cell>
          <cell r="D2468" t="str">
            <v>RR49420</v>
          </cell>
          <cell r="E2468">
            <v>118301</v>
          </cell>
          <cell r="F2468" t="str">
            <v>A01</v>
          </cell>
          <cell r="G2468" t="str">
            <v>Mark-to-Market/Unrealized Gain/Loss Current Period/Fannie/Stripped MBS</v>
          </cell>
          <cell r="H2468" t="str">
            <v>G458</v>
          </cell>
          <cell r="I2468">
            <v>-1711210.45</v>
          </cell>
        </row>
        <row r="2469">
          <cell r="C2469" t="str">
            <v>2003</v>
          </cell>
          <cell r="D2469" t="str">
            <v>RR49420</v>
          </cell>
          <cell r="E2469">
            <v>118301</v>
          </cell>
          <cell r="F2469" t="str">
            <v>A01</v>
          </cell>
          <cell r="G2469" t="str">
            <v>Mark-to-Market/Unrealized Gain/Loss Current Period/Fannie/ MBS</v>
          </cell>
          <cell r="H2469" t="str">
            <v>D458</v>
          </cell>
          <cell r="I2469">
            <v>-397743.77</v>
          </cell>
        </row>
        <row r="2470">
          <cell r="C2470" t="str">
            <v>2003</v>
          </cell>
          <cell r="D2470" t="str">
            <v>RR49420</v>
          </cell>
          <cell r="E2470">
            <v>118301</v>
          </cell>
          <cell r="F2470" t="str">
            <v>A01</v>
          </cell>
          <cell r="G2470" t="str">
            <v>Mark-to-Market/Unrealized Gain/Loss Current Period/Fannie/ Mega</v>
          </cell>
          <cell r="H2470" t="str">
            <v>E458</v>
          </cell>
          <cell r="I2470">
            <v>-112.6</v>
          </cell>
        </row>
        <row r="2471">
          <cell r="C2471" t="str">
            <v>2003</v>
          </cell>
          <cell r="D2471" t="str">
            <v>RR49420</v>
          </cell>
          <cell r="E2471">
            <v>118301</v>
          </cell>
          <cell r="F2471" t="str">
            <v>A01</v>
          </cell>
          <cell r="G2471" t="str">
            <v>Mark-to-Market/Unrealized Gain/Loss Current Period/Fannie/ REMIC</v>
          </cell>
          <cell r="H2471" t="str">
            <v>F458</v>
          </cell>
          <cell r="I2471">
            <v>-112480.72</v>
          </cell>
        </row>
        <row r="2472">
          <cell r="C2472" t="str">
            <v>2003</v>
          </cell>
          <cell r="D2472" t="str">
            <v>RR49420</v>
          </cell>
          <cell r="E2472">
            <v>118301</v>
          </cell>
          <cell r="F2472" t="str">
            <v>A01</v>
          </cell>
          <cell r="G2472" t="str">
            <v>Mark-to-Market/Unrealized Gain/Loss Current Period/Other Issuers/Stripped MBS</v>
          </cell>
          <cell r="H2472" t="str">
            <v>M458</v>
          </cell>
          <cell r="I2472">
            <v>-65837.460000000006</v>
          </cell>
        </row>
        <row r="2473">
          <cell r="C2473" t="str">
            <v>2003</v>
          </cell>
          <cell r="D2473" t="str">
            <v>RR49420</v>
          </cell>
          <cell r="E2473">
            <v>118301</v>
          </cell>
          <cell r="F2473" t="str">
            <v>A01</v>
          </cell>
          <cell r="G2473" t="str">
            <v>Mark-to-Market/Unrealized Gain/Loss Current Period/Other Issuers/ REMIC</v>
          </cell>
          <cell r="H2473" t="str">
            <v>L458</v>
          </cell>
          <cell r="I2473">
            <v>-40929.11</v>
          </cell>
        </row>
        <row r="2474">
          <cell r="C2474" t="str">
            <v>2003</v>
          </cell>
          <cell r="D2474" t="str">
            <v>RR49420</v>
          </cell>
          <cell r="E2474">
            <v>118301</v>
          </cell>
          <cell r="F2474" t="str">
            <v>A01</v>
          </cell>
          <cell r="G2474" t="str">
            <v>Mark-to-Market/Unrealized Gain/Loss Current Period/Private/ MRB Non Taxable</v>
          </cell>
          <cell r="H2474" t="str">
            <v>P458</v>
          </cell>
          <cell r="I2474">
            <v>-1204185.44</v>
          </cell>
        </row>
        <row r="2475">
          <cell r="C2475" t="str">
            <v>2003</v>
          </cell>
          <cell r="D2475" t="str">
            <v>RR49420</v>
          </cell>
          <cell r="E2475">
            <v>118301</v>
          </cell>
          <cell r="F2475" t="str">
            <v>A01</v>
          </cell>
          <cell r="G2475" t="str">
            <v>Mark-to-Market/Unrealized Gain/Loss Current Period/Private/ MRB Taxable</v>
          </cell>
          <cell r="H2475" t="str">
            <v>O458</v>
          </cell>
          <cell r="I2475">
            <v>-8483481.7699999977</v>
          </cell>
        </row>
        <row r="2476">
          <cell r="C2476" t="str">
            <v>2003</v>
          </cell>
          <cell r="D2476" t="str">
            <v>RR49420</v>
          </cell>
          <cell r="E2476">
            <v>118301</v>
          </cell>
          <cell r="F2476" t="str">
            <v>A01</v>
          </cell>
          <cell r="G2476" t="str">
            <v>Mark-to-Market/Unrealized Gain/Loss Current Period/Private/ REMIC</v>
          </cell>
          <cell r="H2476" t="str">
            <v>R458</v>
          </cell>
          <cell r="I2476">
            <v>-2141668.41</v>
          </cell>
        </row>
        <row r="2477">
          <cell r="C2477" t="str">
            <v>2003</v>
          </cell>
          <cell r="D2477" t="str">
            <v>RR49420</v>
          </cell>
          <cell r="E2477">
            <v>118301</v>
          </cell>
          <cell r="F2477" t="str">
            <v>A07</v>
          </cell>
          <cell r="G2477" t="str">
            <v>AFS/Fannie/IO/Gross Unrealized Loss</v>
          </cell>
          <cell r="H2477" t="str">
            <v>L35</v>
          </cell>
          <cell r="I2477">
            <v>-1711210.45</v>
          </cell>
        </row>
        <row r="2478">
          <cell r="C2478" t="str">
            <v>2003</v>
          </cell>
          <cell r="D2478" t="str">
            <v>RR49420</v>
          </cell>
          <cell r="E2478">
            <v>118301</v>
          </cell>
          <cell r="F2478" t="str">
            <v>A07</v>
          </cell>
          <cell r="G2478" t="str">
            <v>AFS/Fannie/ MBS/Gross Unrealized Loss</v>
          </cell>
          <cell r="H2478" t="str">
            <v>L32</v>
          </cell>
          <cell r="I2478">
            <v>-397743.77</v>
          </cell>
        </row>
        <row r="2479">
          <cell r="C2479" t="str">
            <v>2003</v>
          </cell>
          <cell r="D2479" t="str">
            <v>RR49420</v>
          </cell>
          <cell r="E2479">
            <v>118301</v>
          </cell>
          <cell r="F2479" t="str">
            <v>A07</v>
          </cell>
          <cell r="G2479" t="str">
            <v>AFS/Fannie/ Mega/Gross Unrealized Loss</v>
          </cell>
          <cell r="H2479" t="str">
            <v>L33</v>
          </cell>
          <cell r="I2479">
            <v>-112.6</v>
          </cell>
        </row>
        <row r="2480">
          <cell r="C2480" t="str">
            <v>2003</v>
          </cell>
          <cell r="D2480" t="str">
            <v>RR49420</v>
          </cell>
          <cell r="E2480">
            <v>118301</v>
          </cell>
          <cell r="F2480" t="str">
            <v>A07</v>
          </cell>
          <cell r="G2480" t="str">
            <v>AFS/Fannie/ REMIC/Gross Unrealized Loss</v>
          </cell>
          <cell r="H2480" t="str">
            <v>L34</v>
          </cell>
          <cell r="I2480">
            <v>-112480.72</v>
          </cell>
        </row>
        <row r="2481">
          <cell r="C2481" t="str">
            <v>2003</v>
          </cell>
          <cell r="D2481" t="str">
            <v>RR49420</v>
          </cell>
          <cell r="E2481">
            <v>118301</v>
          </cell>
          <cell r="F2481" t="str">
            <v>A07</v>
          </cell>
          <cell r="G2481" t="str">
            <v>AFS/Other Issuers/IO/Gross Unrealized Loss</v>
          </cell>
          <cell r="H2481" t="str">
            <v>L50</v>
          </cell>
          <cell r="I2481">
            <v>-65837.460000000006</v>
          </cell>
        </row>
        <row r="2482">
          <cell r="C2482" t="str">
            <v>2003</v>
          </cell>
          <cell r="D2482" t="str">
            <v>RR49420</v>
          </cell>
          <cell r="E2482">
            <v>118301</v>
          </cell>
          <cell r="F2482" t="str">
            <v>A07</v>
          </cell>
          <cell r="G2482" t="str">
            <v>AFS/Other Issuers/ REMIC/Gross Unrealized Loss</v>
          </cell>
          <cell r="H2482" t="str">
            <v>L49</v>
          </cell>
          <cell r="I2482">
            <v>-40929.11</v>
          </cell>
        </row>
        <row r="2483">
          <cell r="C2483" t="str">
            <v>2003</v>
          </cell>
          <cell r="D2483" t="str">
            <v>RR49420</v>
          </cell>
          <cell r="E2483">
            <v>118301</v>
          </cell>
          <cell r="F2483" t="str">
            <v>A07</v>
          </cell>
          <cell r="G2483" t="str">
            <v>AFS/Private/ MRB Non Taxable/Gross Unrealized Loss</v>
          </cell>
          <cell r="H2483" t="str">
            <v>L63</v>
          </cell>
          <cell r="I2483">
            <v>-1204185.44</v>
          </cell>
        </row>
        <row r="2484">
          <cell r="C2484" t="str">
            <v>2003</v>
          </cell>
          <cell r="D2484" t="str">
            <v>RR49420</v>
          </cell>
          <cell r="E2484">
            <v>118301</v>
          </cell>
          <cell r="F2484" t="str">
            <v>A07</v>
          </cell>
          <cell r="G2484" t="str">
            <v>AFS/Private/ MRB Taxable/Gross Unrealized Loss</v>
          </cell>
          <cell r="H2484" t="str">
            <v>L62</v>
          </cell>
          <cell r="I2484">
            <v>-8483481.7699999977</v>
          </cell>
        </row>
        <row r="2485">
          <cell r="C2485" t="str">
            <v>2003</v>
          </cell>
          <cell r="D2485" t="str">
            <v>RR49420</v>
          </cell>
          <cell r="E2485">
            <v>118301</v>
          </cell>
          <cell r="F2485" t="str">
            <v>A07</v>
          </cell>
          <cell r="G2485" t="str">
            <v>AFS/Private/ REMIC/Gross Unrealized Loss</v>
          </cell>
          <cell r="H2485" t="str">
            <v>L65</v>
          </cell>
          <cell r="I2485">
            <v>-2141668.41</v>
          </cell>
        </row>
        <row r="2486">
          <cell r="C2486" t="str">
            <v>2003</v>
          </cell>
          <cell r="D2486" t="str">
            <v>RR49420</v>
          </cell>
          <cell r="E2486">
            <v>118301</v>
          </cell>
          <cell r="F2486" t="str">
            <v>A07</v>
          </cell>
          <cell r="G2486" t="str">
            <v>AFS/Fannie/IO/Gross Unrealized Loss/&lt; 12 months</v>
          </cell>
          <cell r="H2486" t="str">
            <v>N35</v>
          </cell>
          <cell r="I2486">
            <v>-1711210.45</v>
          </cell>
        </row>
        <row r="2487">
          <cell r="C2487" t="str">
            <v>2003</v>
          </cell>
          <cell r="D2487" t="str">
            <v>RR49420</v>
          </cell>
          <cell r="E2487">
            <v>118301</v>
          </cell>
          <cell r="F2487" t="str">
            <v>A07</v>
          </cell>
          <cell r="G2487" t="str">
            <v>AFS/Fannie/ MBS/Gross Unrealized Loss/&lt;12 months</v>
          </cell>
          <cell r="H2487" t="str">
            <v>N32</v>
          </cell>
          <cell r="I2487">
            <v>-397743.77</v>
          </cell>
        </row>
        <row r="2488">
          <cell r="C2488" t="str">
            <v>2003</v>
          </cell>
          <cell r="D2488" t="str">
            <v>RR49420</v>
          </cell>
          <cell r="E2488">
            <v>118301</v>
          </cell>
          <cell r="F2488" t="str">
            <v>A07</v>
          </cell>
          <cell r="G2488" t="str">
            <v>AFS/Fannie/ Mega/Gross Unrealized Loss/ &lt;12 months</v>
          </cell>
          <cell r="H2488" t="str">
            <v>N33</v>
          </cell>
          <cell r="I2488">
            <v>-112.6</v>
          </cell>
        </row>
        <row r="2489">
          <cell r="C2489" t="str">
            <v>2003</v>
          </cell>
          <cell r="D2489" t="str">
            <v>RR49420</v>
          </cell>
          <cell r="E2489">
            <v>118301</v>
          </cell>
          <cell r="F2489" t="str">
            <v>A07</v>
          </cell>
          <cell r="G2489" t="str">
            <v>AFS/Fannie/ REMIC/Gross Unrealized Loss/ &lt; 12 months</v>
          </cell>
          <cell r="H2489" t="str">
            <v>N34</v>
          </cell>
          <cell r="I2489">
            <v>-112480.72</v>
          </cell>
        </row>
        <row r="2490">
          <cell r="C2490" t="str">
            <v>2003</v>
          </cell>
          <cell r="D2490" t="str">
            <v>RR49420</v>
          </cell>
          <cell r="E2490">
            <v>118301</v>
          </cell>
          <cell r="F2490" t="str">
            <v>A07</v>
          </cell>
          <cell r="G2490" t="str">
            <v>AFS/Other Issuers/IO/Gross Unrealized Loss/ &lt; 12 months</v>
          </cell>
          <cell r="H2490" t="str">
            <v>N50</v>
          </cell>
          <cell r="I2490">
            <v>-65837.460000000006</v>
          </cell>
        </row>
        <row r="2491">
          <cell r="C2491" t="str">
            <v>2003</v>
          </cell>
          <cell r="D2491" t="str">
            <v>RR49420</v>
          </cell>
          <cell r="E2491">
            <v>118301</v>
          </cell>
          <cell r="F2491" t="str">
            <v>A07</v>
          </cell>
          <cell r="G2491" t="str">
            <v>AFS/Other Issuers/ REMIC/Gross Unrealized Loss/ &lt; 12 months</v>
          </cell>
          <cell r="H2491" t="str">
            <v>N49</v>
          </cell>
          <cell r="I2491">
            <v>-40929.11</v>
          </cell>
        </row>
        <row r="2492">
          <cell r="C2492" t="str">
            <v>2003</v>
          </cell>
          <cell r="D2492" t="str">
            <v>RR49420</v>
          </cell>
          <cell r="E2492">
            <v>118301</v>
          </cell>
          <cell r="F2492" t="str">
            <v>A07</v>
          </cell>
          <cell r="G2492" t="str">
            <v>AFS/Private/ MRB Non Taxable/Gross Unrealized Loss/ &lt; 12 months</v>
          </cell>
          <cell r="H2492" t="str">
            <v>N63</v>
          </cell>
          <cell r="I2492">
            <v>-1075527.83</v>
          </cell>
        </row>
        <row r="2493">
          <cell r="C2493" t="str">
            <v>2003</v>
          </cell>
          <cell r="D2493" t="str">
            <v>RR49420</v>
          </cell>
          <cell r="E2493">
            <v>118301</v>
          </cell>
          <cell r="F2493" t="str">
            <v>A07</v>
          </cell>
          <cell r="G2493" t="str">
            <v>AFS/Private/ MRB Taxable/Gross Unrealized Loss/ &lt; 12months</v>
          </cell>
          <cell r="H2493" t="str">
            <v>N62</v>
          </cell>
          <cell r="I2493">
            <v>-8410753.2699999977</v>
          </cell>
        </row>
        <row r="2494">
          <cell r="C2494" t="str">
            <v>2003</v>
          </cell>
          <cell r="D2494" t="str">
            <v>RR49420</v>
          </cell>
          <cell r="E2494">
            <v>118301</v>
          </cell>
          <cell r="F2494" t="str">
            <v>A07</v>
          </cell>
          <cell r="G2494" t="str">
            <v>AFS/Private/ REMIC/Gross Unrealized Loss/ &lt; 12months</v>
          </cell>
          <cell r="H2494" t="str">
            <v>N65</v>
          </cell>
          <cell r="I2494">
            <v>-2141668.41</v>
          </cell>
        </row>
        <row r="2495">
          <cell r="C2495" t="str">
            <v>2003</v>
          </cell>
          <cell r="D2495" t="str">
            <v>RR49420</v>
          </cell>
          <cell r="E2495">
            <v>118301</v>
          </cell>
          <cell r="F2495" t="str">
            <v>A07</v>
          </cell>
          <cell r="G2495" t="str">
            <v>AFS/Private/ MRB Non Taxable/Gross Unrealized Loss/ &gt; 12 months</v>
          </cell>
          <cell r="H2495" t="str">
            <v>O63</v>
          </cell>
          <cell r="I2495">
            <v>-128657.61</v>
          </cell>
        </row>
        <row r="2496">
          <cell r="C2496" t="str">
            <v>2003</v>
          </cell>
          <cell r="D2496" t="str">
            <v>RR49420</v>
          </cell>
          <cell r="E2496">
            <v>118301</v>
          </cell>
          <cell r="F2496" t="str">
            <v>A07</v>
          </cell>
          <cell r="G2496" t="str">
            <v>AFS/Private/ MRB Taxable/Gross Unrealized Loss/ &gt; 12months</v>
          </cell>
          <cell r="H2496" t="str">
            <v>O62</v>
          </cell>
          <cell r="I2496">
            <v>-72728.5</v>
          </cell>
        </row>
        <row r="2497">
          <cell r="C2497" t="str">
            <v>2003</v>
          </cell>
          <cell r="D2497" t="str">
            <v>RR49420</v>
          </cell>
          <cell r="E2497">
            <v>118301</v>
          </cell>
          <cell r="F2497" t="str">
            <v>A09</v>
          </cell>
          <cell r="G2497" t="str">
            <v>AFS/MRB/A/Gross Unrealized Loss</v>
          </cell>
          <cell r="H2497" t="str">
            <v>L95</v>
          </cell>
          <cell r="I2497">
            <v>-283110.58</v>
          </cell>
        </row>
        <row r="2498">
          <cell r="C2498" t="str">
            <v>2003</v>
          </cell>
          <cell r="D2498" t="str">
            <v>RR49420</v>
          </cell>
          <cell r="E2498">
            <v>118301</v>
          </cell>
          <cell r="F2498" t="str">
            <v>A09</v>
          </cell>
          <cell r="G2498" t="str">
            <v>AFS/MRB/AA/Gross Unrealized Loss</v>
          </cell>
          <cell r="H2498" t="str">
            <v>L94</v>
          </cell>
          <cell r="I2498">
            <v>-5615718.2200000007</v>
          </cell>
        </row>
        <row r="2499">
          <cell r="C2499" t="str">
            <v>2003</v>
          </cell>
          <cell r="D2499" t="str">
            <v>RR49420</v>
          </cell>
          <cell r="E2499">
            <v>118301</v>
          </cell>
          <cell r="F2499" t="str">
            <v>A09</v>
          </cell>
          <cell r="G2499" t="str">
            <v>AFS/REMIC/AA/Gross Unrealized Loss</v>
          </cell>
          <cell r="H2499" t="str">
            <v>L59</v>
          </cell>
          <cell r="I2499">
            <v>-150703.39000000001</v>
          </cell>
        </row>
        <row r="2500">
          <cell r="C2500" t="str">
            <v>2003</v>
          </cell>
          <cell r="D2500" t="str">
            <v>RR49420</v>
          </cell>
          <cell r="E2500">
            <v>118301</v>
          </cell>
          <cell r="F2500" t="str">
            <v>A09</v>
          </cell>
          <cell r="G2500" t="str">
            <v>AFS/IO/AAA/Gross Unrealized Loss</v>
          </cell>
          <cell r="H2500" t="str">
            <v>L80</v>
          </cell>
          <cell r="I2500">
            <v>-1777047.91</v>
          </cell>
        </row>
        <row r="2501">
          <cell r="C2501" t="str">
            <v>2003</v>
          </cell>
          <cell r="D2501" t="str">
            <v>RR49420</v>
          </cell>
          <cell r="E2501">
            <v>118301</v>
          </cell>
          <cell r="F2501" t="str">
            <v>A09</v>
          </cell>
          <cell r="G2501" t="str">
            <v>AFS/MBS/AAA/Gross Unrealized Loss</v>
          </cell>
          <cell r="H2501" t="str">
            <v>L33</v>
          </cell>
          <cell r="I2501">
            <v>-397743.77</v>
          </cell>
        </row>
        <row r="2502">
          <cell r="C2502" t="str">
            <v>2003</v>
          </cell>
          <cell r="D2502" t="str">
            <v>RR49420</v>
          </cell>
          <cell r="E2502">
            <v>118301</v>
          </cell>
          <cell r="F2502" t="str">
            <v>A09</v>
          </cell>
          <cell r="G2502" t="str">
            <v>AFS/Mega/AAA/Gross Unrealized Loss</v>
          </cell>
          <cell r="H2502" t="str">
            <v>L44</v>
          </cell>
          <cell r="I2502">
            <v>-112.6</v>
          </cell>
        </row>
        <row r="2503">
          <cell r="C2503" t="str">
            <v>2003</v>
          </cell>
          <cell r="D2503" t="str">
            <v>RR49420</v>
          </cell>
          <cell r="E2503">
            <v>118301</v>
          </cell>
          <cell r="F2503" t="str">
            <v>A09</v>
          </cell>
          <cell r="G2503" t="str">
            <v>AFS/MRB/AAA/Gross Unrealized Loss</v>
          </cell>
          <cell r="H2503" t="str">
            <v>L93</v>
          </cell>
          <cell r="I2503">
            <v>-390522.04</v>
          </cell>
        </row>
        <row r="2504">
          <cell r="C2504" t="str">
            <v>2003</v>
          </cell>
          <cell r="D2504" t="str">
            <v>RR49420</v>
          </cell>
          <cell r="E2504">
            <v>118301</v>
          </cell>
          <cell r="F2504" t="str">
            <v>A09</v>
          </cell>
          <cell r="G2504" t="str">
            <v>AFS/REMIC/AAA/Gross Unrealized Loss</v>
          </cell>
          <cell r="H2504" t="str">
            <v>L58</v>
          </cell>
          <cell r="I2504">
            <v>-903492.12</v>
          </cell>
        </row>
        <row r="2505">
          <cell r="C2505" t="str">
            <v>2003</v>
          </cell>
          <cell r="D2505" t="str">
            <v>RR49420</v>
          </cell>
          <cell r="E2505">
            <v>118301</v>
          </cell>
          <cell r="F2505" t="str">
            <v>A09</v>
          </cell>
          <cell r="G2505" t="str">
            <v>AFS/REMIC/B/Gross Unrealized Loss</v>
          </cell>
          <cell r="H2505" t="str">
            <v>L63</v>
          </cell>
          <cell r="I2505">
            <v>-107745.56</v>
          </cell>
        </row>
        <row r="2506">
          <cell r="C2506" t="str">
            <v>2003</v>
          </cell>
          <cell r="D2506" t="str">
            <v>RR49420</v>
          </cell>
          <cell r="E2506">
            <v>118301</v>
          </cell>
          <cell r="F2506" t="str">
            <v>A09</v>
          </cell>
          <cell r="G2506" t="str">
            <v>AFS/REMIC/BBB/Gross Unrealized Loss</v>
          </cell>
          <cell r="H2506" t="str">
            <v>L61</v>
          </cell>
          <cell r="I2506">
            <v>-70195.33</v>
          </cell>
        </row>
        <row r="2507">
          <cell r="C2507" t="str">
            <v>2003</v>
          </cell>
          <cell r="D2507" t="str">
            <v>RR49420</v>
          </cell>
          <cell r="E2507">
            <v>118301</v>
          </cell>
          <cell r="F2507" t="str">
            <v>A09</v>
          </cell>
          <cell r="G2507" t="str">
            <v>AFS/MRB/Unrated/Gross Unrealized Loss</v>
          </cell>
          <cell r="H2507" t="str">
            <v>L100</v>
          </cell>
          <cell r="I2507">
            <v>-3398316.37</v>
          </cell>
        </row>
        <row r="2508">
          <cell r="C2508" t="str">
            <v>2003</v>
          </cell>
          <cell r="D2508" t="str">
            <v>RR49420</v>
          </cell>
          <cell r="E2508">
            <v>118301</v>
          </cell>
          <cell r="F2508" t="str">
            <v>A09</v>
          </cell>
          <cell r="G2508" t="str">
            <v>AFS/REMIC/Unrated/Gross Unrealized Loss</v>
          </cell>
          <cell r="H2508" t="str">
            <v>L65</v>
          </cell>
          <cell r="I2508">
            <v>-1062941.8400000001</v>
          </cell>
        </row>
        <row r="2509">
          <cell r="C2509" t="str">
            <v>2003</v>
          </cell>
          <cell r="D2509" t="str">
            <v>RR49420</v>
          </cell>
          <cell r="E2509">
            <v>118301</v>
          </cell>
          <cell r="F2509" t="str">
            <v>A09</v>
          </cell>
          <cell r="G2509" t="str">
            <v>AFS/MRB/A/Gross Unrealized Loss/ &lt; 12 months</v>
          </cell>
          <cell r="H2509" t="str">
            <v>N95</v>
          </cell>
          <cell r="I2509">
            <v>-283110.58</v>
          </cell>
        </row>
        <row r="2510">
          <cell r="C2510" t="str">
            <v>2003</v>
          </cell>
          <cell r="D2510" t="str">
            <v>RR49420</v>
          </cell>
          <cell r="E2510">
            <v>118301</v>
          </cell>
          <cell r="F2510" t="str">
            <v>A09</v>
          </cell>
          <cell r="G2510" t="str">
            <v>AFS/MRB/AA/Gross Unrealized Loss/ &lt; 12 months</v>
          </cell>
          <cell r="H2510" t="str">
            <v>N94</v>
          </cell>
          <cell r="I2510">
            <v>-5615718.2200000007</v>
          </cell>
        </row>
        <row r="2511">
          <cell r="C2511" t="str">
            <v>2003</v>
          </cell>
          <cell r="D2511" t="str">
            <v>RR49420</v>
          </cell>
          <cell r="E2511">
            <v>118301</v>
          </cell>
          <cell r="F2511" t="str">
            <v>A09</v>
          </cell>
          <cell r="G2511" t="str">
            <v>AFS/REMIC/AA/Gross Unrealized Loss/ &lt; 12 months</v>
          </cell>
          <cell r="H2511" t="str">
            <v>N59</v>
          </cell>
          <cell r="I2511">
            <v>-150703.39000000001</v>
          </cell>
        </row>
        <row r="2512">
          <cell r="C2512" t="str">
            <v>2003</v>
          </cell>
          <cell r="D2512" t="str">
            <v>RR49420</v>
          </cell>
          <cell r="E2512">
            <v>118301</v>
          </cell>
          <cell r="F2512" t="str">
            <v>A09</v>
          </cell>
          <cell r="G2512" t="str">
            <v>AFS/IO/AAA/Gross Unrealized Loss/ &lt; 12 months</v>
          </cell>
          <cell r="H2512" t="str">
            <v>N80</v>
          </cell>
          <cell r="I2512">
            <v>-1777047.91</v>
          </cell>
        </row>
        <row r="2513">
          <cell r="C2513" t="str">
            <v>2003</v>
          </cell>
          <cell r="D2513" t="str">
            <v>RR49420</v>
          </cell>
          <cell r="E2513">
            <v>118301</v>
          </cell>
          <cell r="F2513" t="str">
            <v>A09</v>
          </cell>
          <cell r="G2513" t="str">
            <v>AFS/MBS/AAA/Gross Unrealized Loss/ &lt; 12 months</v>
          </cell>
          <cell r="H2513" t="str">
            <v>N33</v>
          </cell>
          <cell r="I2513">
            <v>-397743.77</v>
          </cell>
        </row>
        <row r="2514">
          <cell r="C2514" t="str">
            <v>2003</v>
          </cell>
          <cell r="D2514" t="str">
            <v>RR49420</v>
          </cell>
          <cell r="E2514">
            <v>118301</v>
          </cell>
          <cell r="F2514" t="str">
            <v>A09</v>
          </cell>
          <cell r="G2514" t="str">
            <v>AFS/Mega/AAA/Gross Unrealized Loss/ &lt; 12 months</v>
          </cell>
          <cell r="H2514" t="str">
            <v>N44</v>
          </cell>
          <cell r="I2514">
            <v>-112.6</v>
          </cell>
        </row>
        <row r="2515">
          <cell r="C2515" t="str">
            <v>2003</v>
          </cell>
          <cell r="D2515" t="str">
            <v>RR49420</v>
          </cell>
          <cell r="E2515">
            <v>118301</v>
          </cell>
          <cell r="F2515" t="str">
            <v>A09</v>
          </cell>
          <cell r="G2515" t="str">
            <v>AFS/MRB/AAA/Gross Unrealized Loss/ &lt; 12 months</v>
          </cell>
          <cell r="H2515" t="str">
            <v>N93</v>
          </cell>
          <cell r="I2515">
            <v>-340705.37</v>
          </cell>
        </row>
        <row r="2516">
          <cell r="C2516" t="str">
            <v>2003</v>
          </cell>
          <cell r="D2516" t="str">
            <v>RR49420</v>
          </cell>
          <cell r="E2516">
            <v>118301</v>
          </cell>
          <cell r="F2516" t="str">
            <v>A09</v>
          </cell>
          <cell r="G2516" t="str">
            <v>AFS/REMIC/AAA/Gross Unrealized Loss/ &lt; 12 months</v>
          </cell>
          <cell r="H2516" t="str">
            <v>N58</v>
          </cell>
          <cell r="I2516">
            <v>-903492.12</v>
          </cell>
        </row>
        <row r="2517">
          <cell r="C2517" t="str">
            <v>2003</v>
          </cell>
          <cell r="D2517" t="str">
            <v>RR49420</v>
          </cell>
          <cell r="E2517">
            <v>118301</v>
          </cell>
          <cell r="F2517" t="str">
            <v>A09</v>
          </cell>
          <cell r="G2517" t="str">
            <v>AFS/REMIC/B/Gross Unrealized Loss/ &lt; 12 months</v>
          </cell>
          <cell r="H2517" t="str">
            <v>N63</v>
          </cell>
          <cell r="I2517">
            <v>-107745.56</v>
          </cell>
        </row>
        <row r="2518">
          <cell r="C2518" t="str">
            <v>2003</v>
          </cell>
          <cell r="D2518" t="str">
            <v>RR49420</v>
          </cell>
          <cell r="E2518">
            <v>118301</v>
          </cell>
          <cell r="F2518" t="str">
            <v>A09</v>
          </cell>
          <cell r="G2518" t="str">
            <v>AFS/REMIC/BBB/Gross Unrealized Loss/ &lt; 12 months</v>
          </cell>
          <cell r="H2518" t="str">
            <v>N61</v>
          </cell>
          <cell r="I2518">
            <v>-70195.33</v>
          </cell>
        </row>
        <row r="2519">
          <cell r="C2519" t="str">
            <v>2003</v>
          </cell>
          <cell r="D2519" t="str">
            <v>RR49420</v>
          </cell>
          <cell r="E2519">
            <v>118301</v>
          </cell>
          <cell r="F2519" t="str">
            <v>A09</v>
          </cell>
          <cell r="G2519" t="str">
            <v>AFS/MRB/Unrated/Gross Unrealized Loss/ &lt; 12 months</v>
          </cell>
          <cell r="H2519" t="str">
            <v>N100</v>
          </cell>
          <cell r="I2519">
            <v>-3246746.93</v>
          </cell>
        </row>
        <row r="2520">
          <cell r="C2520" t="str">
            <v>2003</v>
          </cell>
          <cell r="D2520" t="str">
            <v>RR49420</v>
          </cell>
          <cell r="E2520">
            <v>118301</v>
          </cell>
          <cell r="F2520" t="str">
            <v>A09</v>
          </cell>
          <cell r="G2520" t="str">
            <v>AFS/REMIC/Unrated/Gross Unrealized Loss/ &lt; 12 months</v>
          </cell>
          <cell r="H2520" t="str">
            <v>N65</v>
          </cell>
          <cell r="I2520">
            <v>-1062941.8400000001</v>
          </cell>
        </row>
        <row r="2521">
          <cell r="C2521" t="str">
            <v>2003</v>
          </cell>
          <cell r="D2521" t="str">
            <v>RR49420</v>
          </cell>
          <cell r="E2521">
            <v>118301</v>
          </cell>
          <cell r="F2521" t="str">
            <v>A09</v>
          </cell>
          <cell r="G2521" t="str">
            <v>AFS/MRB/AAA/Gross Unrealized Loss/&gt;12 months</v>
          </cell>
          <cell r="H2521" t="str">
            <v>O93</v>
          </cell>
          <cell r="I2521">
            <v>-49816.67</v>
          </cell>
        </row>
        <row r="2522">
          <cell r="C2522" t="str">
            <v>2003</v>
          </cell>
          <cell r="D2522" t="str">
            <v>RR49420</v>
          </cell>
          <cell r="E2522">
            <v>118301</v>
          </cell>
          <cell r="F2522" t="str">
            <v>A09</v>
          </cell>
          <cell r="G2522" t="str">
            <v>AFS/MRB/Unrated/Gross Unrealized Loss/ &gt;12 months</v>
          </cell>
          <cell r="H2522" t="str">
            <v>O100</v>
          </cell>
          <cell r="I2522">
            <v>-151569.44</v>
          </cell>
        </row>
        <row r="2523">
          <cell r="C2523" t="str">
            <v>2003</v>
          </cell>
          <cell r="D2523" t="str">
            <v>RR49420</v>
          </cell>
          <cell r="E2523">
            <v>118301</v>
          </cell>
          <cell r="F2523" t="str">
            <v>A13 - AFS</v>
          </cell>
          <cell r="G2523" t="str">
            <v>Fannie/1-5 Years/IO/Fair Value</v>
          </cell>
          <cell r="H2523" t="str">
            <v>K35</v>
          </cell>
          <cell r="I2523">
            <v>-93367.97</v>
          </cell>
        </row>
        <row r="2524">
          <cell r="C2524" t="str">
            <v>2003</v>
          </cell>
          <cell r="D2524" t="str">
            <v>RR49420</v>
          </cell>
          <cell r="E2524">
            <v>118301</v>
          </cell>
          <cell r="F2524" t="str">
            <v>A13 - AFS</v>
          </cell>
          <cell r="G2524" t="str">
            <v>Fannie/1-5 Years/MBS/Fair Value</v>
          </cell>
          <cell r="H2524" t="str">
            <v>K32</v>
          </cell>
          <cell r="I2524">
            <v>-144656.84</v>
          </cell>
        </row>
        <row r="2525">
          <cell r="C2525" t="str">
            <v>2003</v>
          </cell>
          <cell r="D2525" t="str">
            <v>RR49420</v>
          </cell>
          <cell r="E2525">
            <v>118301</v>
          </cell>
          <cell r="F2525" t="str">
            <v>A13 - AFS</v>
          </cell>
          <cell r="G2525" t="str">
            <v>Fannie/1-5 Years/Mega/Fair Value</v>
          </cell>
          <cell r="H2525" t="str">
            <v>K33</v>
          </cell>
          <cell r="I2525">
            <v>-112.6</v>
          </cell>
        </row>
        <row r="2526">
          <cell r="C2526" t="str">
            <v>2003</v>
          </cell>
          <cell r="D2526" t="str">
            <v>RR49420</v>
          </cell>
          <cell r="E2526">
            <v>118301</v>
          </cell>
          <cell r="F2526" t="str">
            <v>A13 - AFS</v>
          </cell>
          <cell r="G2526" t="str">
            <v>Fannie/1-5 Years/Remic/Fair Value</v>
          </cell>
          <cell r="H2526" t="str">
            <v>K34</v>
          </cell>
          <cell r="I2526">
            <v>-3432.74</v>
          </cell>
        </row>
        <row r="2527">
          <cell r="C2527" t="str">
            <v>2003</v>
          </cell>
          <cell r="D2527" t="str">
            <v>RR49420</v>
          </cell>
          <cell r="E2527">
            <v>118301</v>
          </cell>
          <cell r="F2527" t="str">
            <v>A13 - AFS</v>
          </cell>
          <cell r="G2527" t="str">
            <v>Fannie/5-10 Years/Mega/Fair Value</v>
          </cell>
          <cell r="H2527" t="str">
            <v>N33</v>
          </cell>
          <cell r="I2527">
            <v>-18823.55</v>
          </cell>
        </row>
        <row r="2528">
          <cell r="C2528" t="str">
            <v>2003</v>
          </cell>
          <cell r="D2528" t="str">
            <v>RR49420</v>
          </cell>
          <cell r="E2528">
            <v>118301</v>
          </cell>
          <cell r="F2528" t="str">
            <v>A13 - AFS</v>
          </cell>
          <cell r="G2528" t="str">
            <v>Fannie/Greater Than 10Years/IO/Fair Value</v>
          </cell>
          <cell r="H2528" t="str">
            <v>Q35</v>
          </cell>
          <cell r="I2528">
            <v>-1617842.48</v>
          </cell>
        </row>
        <row r="2529">
          <cell r="C2529" t="str">
            <v>2003</v>
          </cell>
          <cell r="D2529" t="str">
            <v>RR49420</v>
          </cell>
          <cell r="E2529">
            <v>118301</v>
          </cell>
          <cell r="F2529" t="str">
            <v>A13 - AFS</v>
          </cell>
          <cell r="G2529" t="str">
            <v>Fannie/Greater Than 10Years/MBS/Fair Value</v>
          </cell>
          <cell r="H2529" t="str">
            <v>Q32</v>
          </cell>
          <cell r="I2529">
            <v>-234263.38</v>
          </cell>
        </row>
        <row r="2530">
          <cell r="C2530" t="str">
            <v>2003</v>
          </cell>
          <cell r="D2530" t="str">
            <v>RR49420</v>
          </cell>
          <cell r="E2530">
            <v>118301</v>
          </cell>
          <cell r="F2530" t="str">
            <v>A13 - AFS</v>
          </cell>
          <cell r="G2530" t="str">
            <v>Fannie/Greater Than 10Years/REMIC/Fair Value</v>
          </cell>
          <cell r="H2530" t="str">
            <v>Q34</v>
          </cell>
          <cell r="I2530">
            <v>-109047.98</v>
          </cell>
        </row>
        <row r="2531">
          <cell r="C2531" t="str">
            <v>2003</v>
          </cell>
          <cell r="D2531" t="str">
            <v>RR49420</v>
          </cell>
          <cell r="E2531">
            <v>118301</v>
          </cell>
          <cell r="F2531" t="str">
            <v>A13 - AFS</v>
          </cell>
          <cell r="G2531" t="str">
            <v>Other/Greater Than 10Years/IO/Fair Value</v>
          </cell>
          <cell r="H2531" t="str">
            <v>Q43</v>
          </cell>
          <cell r="I2531">
            <v>-65837.460000000006</v>
          </cell>
        </row>
        <row r="2532">
          <cell r="C2532" t="str">
            <v>2003</v>
          </cell>
          <cell r="D2532" t="str">
            <v>RR49420</v>
          </cell>
          <cell r="E2532">
            <v>118301</v>
          </cell>
          <cell r="F2532" t="str">
            <v>A13 - AFS</v>
          </cell>
          <cell r="G2532" t="str">
            <v>Other/Greater Than 10Years/REMIC/Fair Value</v>
          </cell>
          <cell r="H2532" t="str">
            <v>Q42</v>
          </cell>
          <cell r="I2532">
            <v>-40929.11</v>
          </cell>
        </row>
        <row r="2533">
          <cell r="C2533" t="str">
            <v>2003</v>
          </cell>
          <cell r="D2533" t="str">
            <v>RR49420</v>
          </cell>
          <cell r="E2533">
            <v>118301</v>
          </cell>
          <cell r="F2533" t="str">
            <v>A13 - AFS</v>
          </cell>
          <cell r="G2533" t="str">
            <v>Private/Less Than 1 Year/MRB Taxable/Fair Value</v>
          </cell>
          <cell r="H2533" t="str">
            <v>H48</v>
          </cell>
          <cell r="I2533">
            <v>-420</v>
          </cell>
        </row>
        <row r="2534">
          <cell r="C2534" t="str">
            <v>2003</v>
          </cell>
          <cell r="D2534" t="str">
            <v>RR49420</v>
          </cell>
          <cell r="E2534">
            <v>118301</v>
          </cell>
          <cell r="F2534" t="str">
            <v>A13 - AFS</v>
          </cell>
          <cell r="G2534" t="str">
            <v>Private/1-5 Years/MRB Taxable/Fair Value</v>
          </cell>
          <cell r="H2534" t="str">
            <v>K48</v>
          </cell>
          <cell r="I2534">
            <v>-38764.43</v>
          </cell>
        </row>
        <row r="2535">
          <cell r="C2535" t="str">
            <v>2003</v>
          </cell>
          <cell r="D2535" t="str">
            <v>RR49420</v>
          </cell>
          <cell r="E2535">
            <v>118301</v>
          </cell>
          <cell r="F2535" t="str">
            <v>A13 - AFS</v>
          </cell>
          <cell r="G2535" t="str">
            <v>Private/1-5 Years/MRB Non-Taxable/Fair Value</v>
          </cell>
          <cell r="H2535" t="str">
            <v>K49</v>
          </cell>
          <cell r="I2535">
            <v>-50284.800000000003</v>
          </cell>
        </row>
        <row r="2536">
          <cell r="C2536" t="str">
            <v>2003</v>
          </cell>
          <cell r="D2536" t="str">
            <v>RR49420</v>
          </cell>
          <cell r="E2536">
            <v>118301</v>
          </cell>
          <cell r="F2536" t="str">
            <v>A13 - AFS</v>
          </cell>
          <cell r="G2536" t="str">
            <v>Private/5-10 Years/MRB Taxable/Fair Value</v>
          </cell>
          <cell r="H2536" t="str">
            <v>N48</v>
          </cell>
          <cell r="I2536">
            <v>-129271.99</v>
          </cell>
        </row>
        <row r="2537">
          <cell r="C2537" t="str">
            <v>2003</v>
          </cell>
          <cell r="D2537" t="str">
            <v>RR49420</v>
          </cell>
          <cell r="E2537">
            <v>118301</v>
          </cell>
          <cell r="F2537" t="str">
            <v>A13 - AFS</v>
          </cell>
          <cell r="G2537" t="str">
            <v>Private/5-10 Years/MRB Non-Taxable/Fair Value</v>
          </cell>
          <cell r="H2537" t="str">
            <v>N49</v>
          </cell>
          <cell r="I2537">
            <v>-352407.5</v>
          </cell>
        </row>
        <row r="2538">
          <cell r="C2538" t="str">
            <v>2003</v>
          </cell>
          <cell r="D2538" t="str">
            <v>RR49420</v>
          </cell>
          <cell r="E2538">
            <v>118301</v>
          </cell>
          <cell r="F2538" t="str">
            <v>A13 - AFS</v>
          </cell>
          <cell r="G2538" t="str">
            <v>Private/Greater Than 10Years/MRB Non-Taxable/Fair Value</v>
          </cell>
          <cell r="H2538" t="str">
            <v>Q49</v>
          </cell>
          <cell r="I2538">
            <v>-801493.14</v>
          </cell>
        </row>
        <row r="2539">
          <cell r="C2539" t="str">
            <v>2003</v>
          </cell>
          <cell r="D2539" t="str">
            <v>RR49420</v>
          </cell>
          <cell r="E2539">
            <v>118301</v>
          </cell>
          <cell r="F2539" t="str">
            <v>A13 - AFS</v>
          </cell>
          <cell r="G2539" t="str">
            <v>Private/Greater Than 10Years/MBS Taxable/Fair Value</v>
          </cell>
          <cell r="H2539" t="str">
            <v>Q48</v>
          </cell>
          <cell r="I2539">
            <v>-8315025.3499999996</v>
          </cell>
        </row>
        <row r="2540">
          <cell r="C2540" t="str">
            <v>2003</v>
          </cell>
          <cell r="D2540" t="str">
            <v>RR49420</v>
          </cell>
          <cell r="E2540">
            <v>118301</v>
          </cell>
          <cell r="F2540" t="str">
            <v>A13 - AFS</v>
          </cell>
          <cell r="G2540" t="str">
            <v>Private/Greater Than 10Years/REMIC/Fair Value</v>
          </cell>
          <cell r="H2540" t="str">
            <v>Q51</v>
          </cell>
          <cell r="I2540">
            <v>-2141668.41</v>
          </cell>
        </row>
        <row r="2541">
          <cell r="C2541" t="str">
            <v>2003</v>
          </cell>
          <cell r="D2541" t="str">
            <v>RR49420</v>
          </cell>
          <cell r="E2541">
            <v>118301</v>
          </cell>
          <cell r="F2541" t="str">
            <v>A20</v>
          </cell>
          <cell r="G2541" t="str">
            <v>Fair Value/AFS/Total Mortgage Related Sec</v>
          </cell>
          <cell r="H2541" t="str">
            <v>L42</v>
          </cell>
          <cell r="I2541">
            <v>-4469982.5199999996</v>
          </cell>
        </row>
        <row r="2542">
          <cell r="C2542" t="str">
            <v>2003</v>
          </cell>
          <cell r="D2542" t="str">
            <v>RR49420</v>
          </cell>
          <cell r="E2542">
            <v>118301</v>
          </cell>
          <cell r="F2542" t="str">
            <v>A20</v>
          </cell>
          <cell r="G2542" t="str">
            <v>Fair Value/AFS/Less MRB</v>
          </cell>
          <cell r="H2542" t="str">
            <v>L45</v>
          </cell>
          <cell r="I2542">
            <v>-9687667.2100000009</v>
          </cell>
        </row>
        <row r="2543">
          <cell r="C2543" t="str">
            <v>2003</v>
          </cell>
          <cell r="D2543" t="str">
            <v>RR49967</v>
          </cell>
          <cell r="E2543">
            <v>118301</v>
          </cell>
          <cell r="F2543" t="str">
            <v>A01</v>
          </cell>
          <cell r="G2543" t="str">
            <v>Fannie Mae / MBS / Unrealized GainLoss Current Period</v>
          </cell>
          <cell r="H2543" t="str">
            <v>D458</v>
          </cell>
          <cell r="I2543">
            <v>-1823214.86</v>
          </cell>
        </row>
        <row r="2544">
          <cell r="C2544" t="str">
            <v>2003</v>
          </cell>
          <cell r="D2544" t="str">
            <v>RR49967</v>
          </cell>
          <cell r="E2544">
            <v>118301</v>
          </cell>
          <cell r="F2544" t="str">
            <v>A01</v>
          </cell>
          <cell r="G2544" t="str">
            <v>Fannie Mae / Mega / Unrealized GainLoss Current Period</v>
          </cell>
          <cell r="H2544" t="str">
            <v>E458</v>
          </cell>
          <cell r="I2544">
            <v>-26027.21</v>
          </cell>
        </row>
        <row r="2545">
          <cell r="C2545" t="str">
            <v>2003</v>
          </cell>
          <cell r="D2545" t="str">
            <v>RR49967</v>
          </cell>
          <cell r="E2545">
            <v>118301</v>
          </cell>
          <cell r="F2545" t="str">
            <v>A01</v>
          </cell>
          <cell r="G2545" t="str">
            <v>Other Agency / MBS / Unrealized GainLoss Current Period</v>
          </cell>
          <cell r="H2545" t="str">
            <v>J458</v>
          </cell>
          <cell r="I2545">
            <v>-184337.37</v>
          </cell>
        </row>
        <row r="2546">
          <cell r="C2546" t="str">
            <v>2003</v>
          </cell>
          <cell r="D2546" t="str">
            <v>RR49967</v>
          </cell>
          <cell r="E2546">
            <v>118301</v>
          </cell>
          <cell r="F2546" t="str">
            <v>A07</v>
          </cell>
          <cell r="G2546" t="str">
            <v>Gross Unrealized Loss / AFS / Fannie Mae / MBS</v>
          </cell>
          <cell r="H2546" t="str">
            <v>L32</v>
          </cell>
          <cell r="I2546">
            <v>-1823214.86</v>
          </cell>
        </row>
        <row r="2547">
          <cell r="C2547" t="str">
            <v>2003</v>
          </cell>
          <cell r="D2547" t="str">
            <v>RR49967</v>
          </cell>
          <cell r="E2547">
            <v>118301</v>
          </cell>
          <cell r="F2547" t="str">
            <v>A07</v>
          </cell>
          <cell r="G2547" t="str">
            <v>Gross Unrealized Loss / AFS / Fannie Mae / Mega</v>
          </cell>
          <cell r="H2547" t="str">
            <v>L33</v>
          </cell>
          <cell r="I2547">
            <v>-26027.21</v>
          </cell>
        </row>
        <row r="2548">
          <cell r="C2548" t="str">
            <v>2003</v>
          </cell>
          <cell r="D2548" t="str">
            <v>RR49967</v>
          </cell>
          <cell r="E2548">
            <v>118301</v>
          </cell>
          <cell r="F2548" t="str">
            <v>A07</v>
          </cell>
          <cell r="G2548" t="str">
            <v>Gross Unrealized Loss / AFS / Other Agency / MBS</v>
          </cell>
          <cell r="H2548" t="str">
            <v>L47</v>
          </cell>
          <cell r="I2548">
            <v>-184337.37</v>
          </cell>
        </row>
        <row r="2549">
          <cell r="C2549" t="str">
            <v>2003</v>
          </cell>
          <cell r="D2549" t="str">
            <v>RR49967</v>
          </cell>
          <cell r="E2549">
            <v>118301</v>
          </cell>
          <cell r="F2549" t="str">
            <v>A07</v>
          </cell>
          <cell r="G2549" t="str">
            <v>Gross Unrealized Loss / AFS / Fannie Mae / MBS/ &lt; 12 months</v>
          </cell>
          <cell r="H2549" t="str">
            <v>N32</v>
          </cell>
          <cell r="I2549">
            <v>-1823214.86</v>
          </cell>
        </row>
        <row r="2550">
          <cell r="C2550" t="str">
            <v>2003</v>
          </cell>
          <cell r="D2550" t="str">
            <v>RR49967</v>
          </cell>
          <cell r="E2550">
            <v>118301</v>
          </cell>
          <cell r="F2550" t="str">
            <v>A07</v>
          </cell>
          <cell r="G2550" t="str">
            <v>Gross Unrealized Loss / AFS / Fannie Mae / Mega/ &lt; 12 months</v>
          </cell>
          <cell r="H2550" t="str">
            <v>N33</v>
          </cell>
          <cell r="I2550">
            <v>-26027.21</v>
          </cell>
        </row>
        <row r="2551">
          <cell r="C2551" t="str">
            <v>2003</v>
          </cell>
          <cell r="D2551" t="str">
            <v>RR49967</v>
          </cell>
          <cell r="E2551">
            <v>118301</v>
          </cell>
          <cell r="F2551" t="str">
            <v>A07</v>
          </cell>
          <cell r="G2551" t="str">
            <v>Gross Unrealized Loss / AFS / Other Agency / MBS/ &lt; 12 months</v>
          </cell>
          <cell r="H2551" t="str">
            <v>N47</v>
          </cell>
          <cell r="I2551">
            <v>-184337.37</v>
          </cell>
        </row>
        <row r="2552">
          <cell r="C2552" t="str">
            <v>2003</v>
          </cell>
          <cell r="D2552" t="str">
            <v>RR49967</v>
          </cell>
          <cell r="E2552">
            <v>118301</v>
          </cell>
          <cell r="F2552" t="str">
            <v>A09</v>
          </cell>
          <cell r="G2552" t="str">
            <v>Gross Unrealized Loss / AFS / Single Class / MBS / AAA</v>
          </cell>
          <cell r="H2552" t="str">
            <v>L33</v>
          </cell>
          <cell r="I2552">
            <v>-2007552.23</v>
          </cell>
        </row>
        <row r="2553">
          <cell r="C2553" t="str">
            <v>2003</v>
          </cell>
          <cell r="D2553" t="str">
            <v>RR49967</v>
          </cell>
          <cell r="E2553">
            <v>118301</v>
          </cell>
          <cell r="F2553" t="str">
            <v>A09</v>
          </cell>
          <cell r="G2553" t="str">
            <v>Gross Unrealized Loss / AFS / Single Class / Mega / AAA</v>
          </cell>
          <cell r="H2553" t="str">
            <v>L44</v>
          </cell>
          <cell r="I2553">
            <v>-26027.21</v>
          </cell>
        </row>
        <row r="2554">
          <cell r="C2554" t="str">
            <v>2003</v>
          </cell>
          <cell r="D2554" t="str">
            <v>RR49967</v>
          </cell>
          <cell r="E2554">
            <v>118301</v>
          </cell>
          <cell r="F2554" t="str">
            <v>A09</v>
          </cell>
          <cell r="G2554" t="str">
            <v>Gross Unrealized Loss / AFS / Single Class / MBS / AAA/ &lt; 12 months</v>
          </cell>
          <cell r="H2554" t="str">
            <v>N33</v>
          </cell>
          <cell r="I2554">
            <v>-2007552.23</v>
          </cell>
        </row>
        <row r="2555">
          <cell r="C2555" t="str">
            <v>2003</v>
          </cell>
          <cell r="D2555" t="str">
            <v>RR49967</v>
          </cell>
          <cell r="E2555">
            <v>118301</v>
          </cell>
          <cell r="F2555" t="str">
            <v>A09</v>
          </cell>
          <cell r="G2555" t="str">
            <v>Gross Unrealized Loss / AFS / Single Class / Mega / AAA/ &lt; 12 months</v>
          </cell>
          <cell r="H2555" t="str">
            <v>N44</v>
          </cell>
          <cell r="I2555">
            <v>-26027.21</v>
          </cell>
        </row>
        <row r="2556">
          <cell r="C2556" t="str">
            <v>2003</v>
          </cell>
          <cell r="D2556" t="str">
            <v>RR49967</v>
          </cell>
          <cell r="E2556">
            <v>118301</v>
          </cell>
          <cell r="F2556" t="str">
            <v>A20</v>
          </cell>
          <cell r="G2556" t="str">
            <v>AFS / Fair Value / Total Mortgage Related Securities</v>
          </cell>
          <cell r="H2556" t="str">
            <v>L42</v>
          </cell>
          <cell r="I2556">
            <v>-2033579.44</v>
          </cell>
        </row>
        <row r="2557">
          <cell r="C2557" t="str">
            <v>2003</v>
          </cell>
          <cell r="D2557" t="str">
            <v>RR49967</v>
          </cell>
          <cell r="E2557">
            <v>118301</v>
          </cell>
          <cell r="F2557" t="str">
            <v>A13 - AFS</v>
          </cell>
          <cell r="G2557" t="str">
            <v>&gt;10 years / Fair Value / Fannie Mae / MBS</v>
          </cell>
          <cell r="H2557" t="str">
            <v>Q32</v>
          </cell>
          <cell r="I2557">
            <v>-1773358.37</v>
          </cell>
        </row>
        <row r="2558">
          <cell r="C2558" t="str">
            <v>2003</v>
          </cell>
          <cell r="D2558" t="str">
            <v>RR49967</v>
          </cell>
          <cell r="E2558">
            <v>118301</v>
          </cell>
          <cell r="F2558" t="str">
            <v>A13 - AFS</v>
          </cell>
          <cell r="G2558" t="str">
            <v>&gt;10 years / Fair Value / Other Agency / MBS</v>
          </cell>
          <cell r="H2558" t="str">
            <v>Q40</v>
          </cell>
          <cell r="I2558">
            <v>-184337.37</v>
          </cell>
        </row>
        <row r="2559">
          <cell r="C2559" t="str">
            <v>2003</v>
          </cell>
          <cell r="D2559" t="str">
            <v>RR49967</v>
          </cell>
          <cell r="E2559">
            <v>118301</v>
          </cell>
          <cell r="F2559" t="str">
            <v>A13 - AFS</v>
          </cell>
          <cell r="G2559" t="str">
            <v>1-5 years / Fair Value / Fannie Mae / MBS</v>
          </cell>
          <cell r="H2559" t="str">
            <v>K32</v>
          </cell>
          <cell r="I2559">
            <v>-32240.44</v>
          </cell>
        </row>
        <row r="2560">
          <cell r="C2560" t="str">
            <v>2003</v>
          </cell>
          <cell r="D2560" t="str">
            <v>RR49967</v>
          </cell>
          <cell r="E2560">
            <v>118301</v>
          </cell>
          <cell r="F2560" t="str">
            <v>A13 - AFS</v>
          </cell>
          <cell r="G2560" t="str">
            <v>&gt;10 years / Fair Value / Fannie Mae / Mega</v>
          </cell>
          <cell r="H2560" t="str">
            <v>Q33</v>
          </cell>
          <cell r="I2560">
            <v>-25699.25</v>
          </cell>
        </row>
        <row r="2561">
          <cell r="C2561" t="str">
            <v>2003</v>
          </cell>
          <cell r="D2561" t="str">
            <v>RR49967</v>
          </cell>
          <cell r="E2561">
            <v>118301</v>
          </cell>
          <cell r="F2561" t="str">
            <v>A13 - AFS</v>
          </cell>
          <cell r="G2561" t="str">
            <v>5-10 years / Fair Value / Fannie Mae / MBS</v>
          </cell>
          <cell r="H2561" t="str">
            <v>N32</v>
          </cell>
          <cell r="I2561">
            <v>-17631.27</v>
          </cell>
        </row>
        <row r="2562">
          <cell r="C2562" t="str">
            <v>2003</v>
          </cell>
          <cell r="D2562" t="str">
            <v>RR49967</v>
          </cell>
          <cell r="E2562">
            <v>118301</v>
          </cell>
          <cell r="F2562" t="str">
            <v>A13 - AFS</v>
          </cell>
          <cell r="G2562" t="str">
            <v>5-10 years / Fair Value / Fannie Mae / Mega</v>
          </cell>
          <cell r="H2562" t="str">
            <v>N33</v>
          </cell>
          <cell r="I2562">
            <v>-327.96</v>
          </cell>
        </row>
        <row r="2563">
          <cell r="C2563" t="str">
            <v>2003</v>
          </cell>
          <cell r="D2563" t="str">
            <v>RR49967</v>
          </cell>
          <cell r="E2563">
            <v>118301</v>
          </cell>
          <cell r="F2563" t="str">
            <v>A13 - AFS</v>
          </cell>
          <cell r="G2563" t="str">
            <v>&lt; 1 year / Fair Value / Fannie Mae / MBS</v>
          </cell>
          <cell r="H2563" t="str">
            <v>H32</v>
          </cell>
          <cell r="I2563">
            <v>15.22</v>
          </cell>
        </row>
        <row r="2564">
          <cell r="C2564" t="str">
            <v>2003</v>
          </cell>
          <cell r="D2564" t="str">
            <v>RR49970</v>
          </cell>
          <cell r="E2564">
            <v>118301</v>
          </cell>
          <cell r="F2564" t="str">
            <v>A01</v>
          </cell>
          <cell r="G2564" t="str">
            <v>Unrealized Gain/Loss Current Period/Fannie Mae/MBS</v>
          </cell>
          <cell r="H2564" t="str">
            <v>D458</v>
          </cell>
          <cell r="I2564">
            <v>23664.06</v>
          </cell>
        </row>
        <row r="2565">
          <cell r="C2565" t="str">
            <v>2003</v>
          </cell>
          <cell r="D2565" t="str">
            <v>RR49970</v>
          </cell>
          <cell r="E2565">
            <v>118301</v>
          </cell>
          <cell r="F2565" t="str">
            <v>A07</v>
          </cell>
          <cell r="G2565" t="str">
            <v>Gross Unrealized Gain / Fannie Mae / MBS</v>
          </cell>
          <cell r="H2565" t="str">
            <v>K32</v>
          </cell>
          <cell r="I2565">
            <v>23664.06</v>
          </cell>
        </row>
        <row r="2566">
          <cell r="C2566" t="str">
            <v>2003</v>
          </cell>
          <cell r="D2566" t="str">
            <v>RR49970</v>
          </cell>
          <cell r="E2566">
            <v>118301</v>
          </cell>
          <cell r="F2566" t="str">
            <v>A09</v>
          </cell>
          <cell r="G2566" t="str">
            <v>Gross Unrealized Gain/Single Class/MBS/AAA</v>
          </cell>
          <cell r="H2566" t="str">
            <v>K33</v>
          </cell>
          <cell r="I2566">
            <v>23664.06</v>
          </cell>
        </row>
        <row r="2567">
          <cell r="C2567" t="str">
            <v>2003</v>
          </cell>
          <cell r="D2567" t="str">
            <v>RR49970</v>
          </cell>
          <cell r="E2567">
            <v>118301</v>
          </cell>
          <cell r="F2567" t="str">
            <v>A13 - AFS</v>
          </cell>
          <cell r="G2567" t="str">
            <v>Remaining Maturity &gt; 10yrs/Fair Value/Fannie Mae MBS</v>
          </cell>
          <cell r="H2567" t="str">
            <v>Q32</v>
          </cell>
          <cell r="I2567">
            <v>23664.06</v>
          </cell>
        </row>
        <row r="2568">
          <cell r="C2568" t="str">
            <v>2003</v>
          </cell>
          <cell r="D2568" t="str">
            <v>RR49970</v>
          </cell>
          <cell r="E2568">
            <v>118301</v>
          </cell>
          <cell r="F2568" t="str">
            <v>A20</v>
          </cell>
          <cell r="G2568" t="str">
            <v>Fair Value/Total Mortgage Related Securities/AFS</v>
          </cell>
          <cell r="H2568" t="str">
            <v>L42</v>
          </cell>
          <cell r="I2568">
            <v>23664.06</v>
          </cell>
        </row>
        <row r="2569">
          <cell r="C2569" t="str">
            <v>2003</v>
          </cell>
          <cell r="D2569" t="str">
            <v>RR49978</v>
          </cell>
          <cell r="E2569">
            <v>118301</v>
          </cell>
          <cell r="F2569" t="str">
            <v>A01</v>
          </cell>
          <cell r="G2569" t="str">
            <v>Private Label / MRB-Taxable / Unrealized Gain Loss Current Period</v>
          </cell>
          <cell r="H2569" t="str">
            <v>O458</v>
          </cell>
          <cell r="I2569">
            <v>9067407.0030565467</v>
          </cell>
        </row>
        <row r="2570">
          <cell r="C2570" t="str">
            <v>2003</v>
          </cell>
          <cell r="D2570" t="str">
            <v>RR49978</v>
          </cell>
          <cell r="E2570">
            <v>118301</v>
          </cell>
          <cell r="F2570" t="str">
            <v>A07</v>
          </cell>
          <cell r="G2570" t="str">
            <v>Gross Unrealized Gain / AFS / Private / MRB Taxable</v>
          </cell>
          <cell r="H2570" t="str">
            <v>K62</v>
          </cell>
          <cell r="I2570">
            <v>9067407.0030565467</v>
          </cell>
        </row>
        <row r="2571">
          <cell r="C2571" t="str">
            <v>2003</v>
          </cell>
          <cell r="D2571" t="str">
            <v>RR49978</v>
          </cell>
          <cell r="E2571">
            <v>118301</v>
          </cell>
          <cell r="F2571" t="str">
            <v>A09</v>
          </cell>
          <cell r="G2571" t="str">
            <v>Gross Unrealized Gain / AFS / MRB / AAA</v>
          </cell>
          <cell r="H2571" t="str">
            <v>K93</v>
          </cell>
          <cell r="I2571">
            <v>9067407.0030565467</v>
          </cell>
        </row>
        <row r="2572">
          <cell r="C2572" t="str">
            <v>2003</v>
          </cell>
          <cell r="D2572" t="str">
            <v>RR49978</v>
          </cell>
          <cell r="E2572">
            <v>118301</v>
          </cell>
          <cell r="F2572" t="str">
            <v>A13 - AFS</v>
          </cell>
          <cell r="G2572" t="str">
            <v>&gt;10 years / Fair Value / Private / MRB Taxable</v>
          </cell>
          <cell r="H2572" t="str">
            <v>Q48</v>
          </cell>
          <cell r="I2572">
            <v>9067407.0030565467</v>
          </cell>
        </row>
        <row r="2573">
          <cell r="C2573" t="str">
            <v>2003</v>
          </cell>
          <cell r="D2573" t="str">
            <v>RR49978</v>
          </cell>
          <cell r="E2573">
            <v>118301</v>
          </cell>
          <cell r="F2573" t="str">
            <v>A20</v>
          </cell>
          <cell r="G2573" t="str">
            <v>Fair Value / Less MRB / AFS</v>
          </cell>
          <cell r="H2573" t="str">
            <v>L45</v>
          </cell>
          <cell r="I2573">
            <v>9067407.0030565467</v>
          </cell>
        </row>
        <row r="2574">
          <cell r="C2574" t="str">
            <v>2003</v>
          </cell>
          <cell r="D2574" t="str">
            <v>RR49988</v>
          </cell>
          <cell r="E2574">
            <v>118301</v>
          </cell>
          <cell r="F2574" t="str">
            <v>A01</v>
          </cell>
          <cell r="G2574" t="str">
            <v>MRB TAXABLE/PRIVATE/Unrealized Gain Current Period</v>
          </cell>
          <cell r="H2574" t="str">
            <v>O458</v>
          </cell>
          <cell r="I2574">
            <v>239712.89</v>
          </cell>
        </row>
        <row r="2575">
          <cell r="C2575" t="str">
            <v>2003</v>
          </cell>
          <cell r="D2575" t="str">
            <v>RR49988</v>
          </cell>
          <cell r="E2575">
            <v>118301</v>
          </cell>
          <cell r="F2575" t="str">
            <v>A20</v>
          </cell>
          <cell r="G2575" t="str">
            <v>AFS/FAIR VALUE//Total Mortgage Related Securities</v>
          </cell>
          <cell r="H2575" t="str">
            <v>L42</v>
          </cell>
          <cell r="I2575">
            <v>239712.89</v>
          </cell>
        </row>
        <row r="2576">
          <cell r="C2576" t="str">
            <v>2003</v>
          </cell>
          <cell r="D2576" t="str">
            <v>RR49988</v>
          </cell>
          <cell r="E2576">
            <v>118301</v>
          </cell>
          <cell r="F2576" t="str">
            <v>A07</v>
          </cell>
          <cell r="G2576" t="str">
            <v>AFS/PRIVATE/MRB TAXABLE/GROSS UNREALIZED GAIN</v>
          </cell>
          <cell r="H2576" t="str">
            <v>K62</v>
          </cell>
          <cell r="I2576">
            <v>239712.89</v>
          </cell>
        </row>
        <row r="2577">
          <cell r="C2577" t="str">
            <v>2003</v>
          </cell>
          <cell r="D2577" t="str">
            <v>RR49988</v>
          </cell>
          <cell r="E2577">
            <v>118301</v>
          </cell>
          <cell r="F2577" t="str">
            <v>A09</v>
          </cell>
          <cell r="G2577" t="str">
            <v>MRB/AAA/GROSS UNREALIZED GAIN</v>
          </cell>
          <cell r="H2577" t="str">
            <v>K93</v>
          </cell>
          <cell r="I2577">
            <v>239712.89</v>
          </cell>
        </row>
        <row r="2578">
          <cell r="C2578" t="str">
            <v>2003</v>
          </cell>
          <cell r="D2578" t="str">
            <v>RR49988</v>
          </cell>
          <cell r="E2578">
            <v>118301</v>
          </cell>
          <cell r="F2578" t="str">
            <v>A13 - AFS</v>
          </cell>
          <cell r="G2578" t="str">
            <v>FAIR VALUE/MRB TAXABLE/PRIVATE/1-5YR</v>
          </cell>
          <cell r="H2578">
            <v>0</v>
          </cell>
          <cell r="I2578">
            <v>0</v>
          </cell>
        </row>
        <row r="2579">
          <cell r="C2579" t="str">
            <v>2003</v>
          </cell>
          <cell r="D2579" t="str">
            <v>RR49988</v>
          </cell>
          <cell r="E2579">
            <v>118301</v>
          </cell>
          <cell r="F2579" t="str">
            <v>A13 - AFS</v>
          </cell>
          <cell r="G2579" t="str">
            <v>FAIR VALUE/MRB TAXABLE/PRIVATE/5-10YR</v>
          </cell>
          <cell r="H2579">
            <v>0</v>
          </cell>
          <cell r="I2579">
            <v>0</v>
          </cell>
        </row>
        <row r="2580">
          <cell r="C2580" t="str">
            <v>2003</v>
          </cell>
          <cell r="D2580" t="str">
            <v>RR49988</v>
          </cell>
          <cell r="E2580">
            <v>118301</v>
          </cell>
          <cell r="F2580" t="str">
            <v>A13 - AFS</v>
          </cell>
          <cell r="G2580" t="str">
            <v>FAIR VALUE/MRB TAXABLE/PRIVATE/&gt;10</v>
          </cell>
          <cell r="H2580" t="str">
            <v>Q48</v>
          </cell>
          <cell r="I2580">
            <v>239712.89</v>
          </cell>
        </row>
        <row r="2581">
          <cell r="C2581" t="str">
            <v>2003</v>
          </cell>
          <cell r="D2581" t="str">
            <v>RS49303</v>
          </cell>
          <cell r="E2581">
            <v>111301</v>
          </cell>
          <cell r="F2581" t="str">
            <v>A01</v>
          </cell>
          <cell r="G2581" t="str">
            <v>Private / MRB Taxable / UPB / UPB / Orig / UPB Adjustment</v>
          </cell>
          <cell r="H2581" t="str">
            <v>O19</v>
          </cell>
          <cell r="I2581">
            <v>-14479869</v>
          </cell>
        </row>
        <row r="2582">
          <cell r="C2582" t="str">
            <v>2003</v>
          </cell>
          <cell r="D2582" t="str">
            <v>RS49303</v>
          </cell>
          <cell r="E2582">
            <v>111301</v>
          </cell>
          <cell r="F2582" t="str">
            <v>A07</v>
          </cell>
          <cell r="G2582" t="str">
            <v>Current UPB / AFS / Private / MRB Taxable</v>
          </cell>
          <cell r="H2582" t="str">
            <v>G62</v>
          </cell>
          <cell r="I2582">
            <v>-14479869</v>
          </cell>
        </row>
        <row r="2583">
          <cell r="C2583" t="str">
            <v>2003</v>
          </cell>
          <cell r="D2583" t="str">
            <v>RS49303</v>
          </cell>
          <cell r="E2583">
            <v>111301</v>
          </cell>
          <cell r="F2583" t="str">
            <v>A09</v>
          </cell>
          <cell r="G2583" t="str">
            <v>Current UPB / AFS / MRB / AAA</v>
          </cell>
          <cell r="H2583" t="str">
            <v>G93</v>
          </cell>
          <cell r="I2583">
            <v>-14479869</v>
          </cell>
        </row>
        <row r="2584">
          <cell r="C2584" t="str">
            <v>2003</v>
          </cell>
          <cell r="D2584" t="str">
            <v>RS49303</v>
          </cell>
          <cell r="E2584">
            <v>111301</v>
          </cell>
          <cell r="F2584" t="str">
            <v>A13 - AFS</v>
          </cell>
          <cell r="G2584" t="str">
            <v>&gt; 10 years / UPB / Private / MRB Taxable</v>
          </cell>
          <cell r="H2584" t="str">
            <v>O48</v>
          </cell>
          <cell r="I2584">
            <v>-14479869</v>
          </cell>
        </row>
        <row r="2585">
          <cell r="C2585" t="str">
            <v>2003</v>
          </cell>
          <cell r="D2585" t="str">
            <v>RS49303</v>
          </cell>
          <cell r="E2585">
            <v>111301</v>
          </cell>
          <cell r="F2585" t="str">
            <v>A18</v>
          </cell>
          <cell r="G2585" t="str">
            <v>&gt; 10 years / Amortized Cost / MRB Taxable</v>
          </cell>
          <cell r="H2585" t="str">
            <v>O36</v>
          </cell>
          <cell r="I2585">
            <v>-14479869</v>
          </cell>
        </row>
        <row r="2586">
          <cell r="C2586" t="str">
            <v>2003</v>
          </cell>
          <cell r="D2586" t="str">
            <v>RS49303</v>
          </cell>
          <cell r="E2586">
            <v>111301</v>
          </cell>
          <cell r="F2586" t="str">
            <v>A20</v>
          </cell>
          <cell r="G2586" t="str">
            <v>AFS / UPB / Less-MRB</v>
          </cell>
          <cell r="H2586" t="str">
            <v>L36</v>
          </cell>
          <cell r="I2586">
            <v>-14479869</v>
          </cell>
        </row>
        <row r="2587">
          <cell r="C2587" t="str">
            <v>2003</v>
          </cell>
          <cell r="D2587" t="str">
            <v>RS49303</v>
          </cell>
          <cell r="E2587">
            <v>111301</v>
          </cell>
          <cell r="F2587" t="str">
            <v>A21</v>
          </cell>
          <cell r="G2587" t="str">
            <v>Multifamily / Conventional / MRB</v>
          </cell>
          <cell r="H2587" t="str">
            <v>I33</v>
          </cell>
          <cell r="I2587">
            <v>-14479869</v>
          </cell>
        </row>
        <row r="2588">
          <cell r="C2588" t="str">
            <v>2003</v>
          </cell>
          <cell r="D2588" t="str">
            <v>RS49304</v>
          </cell>
          <cell r="E2588">
            <v>121302</v>
          </cell>
          <cell r="F2588" t="str">
            <v>A01</v>
          </cell>
          <cell r="G2588" t="str">
            <v>MBS/Original Premium/Discount/Accum Amort/PPA</v>
          </cell>
          <cell r="H2588" t="str">
            <v>D83</v>
          </cell>
          <cell r="I2588">
            <v>15258557.59</v>
          </cell>
        </row>
        <row r="2589">
          <cell r="C2589" t="str">
            <v>2003</v>
          </cell>
          <cell r="D2589" t="str">
            <v>RS49304</v>
          </cell>
          <cell r="E2589">
            <v>121302</v>
          </cell>
          <cell r="F2589" t="str">
            <v>A07</v>
          </cell>
          <cell r="G2589" t="str">
            <v>Total Unamortized Balance/AFS/Fannie Mae/MBS</v>
          </cell>
          <cell r="H2589" t="str">
            <v>H32</v>
          </cell>
          <cell r="I2589">
            <v>15258557.59</v>
          </cell>
        </row>
        <row r="2590">
          <cell r="C2590" t="str">
            <v>2003</v>
          </cell>
          <cell r="D2590" t="str">
            <v>RS49304</v>
          </cell>
          <cell r="E2590">
            <v>121302</v>
          </cell>
          <cell r="F2590" t="str">
            <v>A09</v>
          </cell>
          <cell r="G2590" t="str">
            <v>Total Unamortized Balance/AFS/Single Class/MBS/AAA</v>
          </cell>
          <cell r="H2590" t="str">
            <v>H33</v>
          </cell>
          <cell r="I2590">
            <v>15258557.59</v>
          </cell>
        </row>
        <row r="2591">
          <cell r="C2591" t="str">
            <v>2003</v>
          </cell>
          <cell r="D2591" t="str">
            <v>RS49304</v>
          </cell>
          <cell r="E2591">
            <v>121302</v>
          </cell>
          <cell r="F2591" t="str">
            <v>A13 - AFS</v>
          </cell>
          <cell r="G2591" t="str">
            <v>Remaining Maturity Term &gt;10yr/Amortized Cost/Fannie Mae/MBS</v>
          </cell>
          <cell r="H2591" t="str">
            <v>P32</v>
          </cell>
          <cell r="I2591">
            <v>15258557.59</v>
          </cell>
        </row>
        <row r="2592">
          <cell r="C2592" t="str">
            <v>2003</v>
          </cell>
          <cell r="D2592" t="str">
            <v>RS49304</v>
          </cell>
          <cell r="E2592">
            <v>121302</v>
          </cell>
          <cell r="F2592" t="str">
            <v>A18</v>
          </cell>
          <cell r="G2592" t="str">
            <v>Remaining Maturity Term &gt;10yr/Amortized Cost/MBS</v>
          </cell>
          <cell r="H2592" t="str">
            <v>O31</v>
          </cell>
          <cell r="I2592">
            <v>15258557.59</v>
          </cell>
        </row>
        <row r="2593">
          <cell r="C2593" t="str">
            <v>2003</v>
          </cell>
          <cell r="D2593" t="str">
            <v>RS49304</v>
          </cell>
          <cell r="E2593">
            <v>121302</v>
          </cell>
          <cell r="F2593" t="str">
            <v>A20</v>
          </cell>
          <cell r="G2593" t="str">
            <v>AFS/Fair Value/Total Mortgage Related Securities</v>
          </cell>
          <cell r="H2593" t="str">
            <v>L42</v>
          </cell>
          <cell r="I2593">
            <v>15258557.59</v>
          </cell>
        </row>
        <row r="2594">
          <cell r="C2594" t="str">
            <v>2003</v>
          </cell>
          <cell r="D2594" t="str">
            <v>RS49304</v>
          </cell>
          <cell r="E2594">
            <v>121502</v>
          </cell>
          <cell r="F2594" t="str">
            <v>A01</v>
          </cell>
          <cell r="G2594" t="str">
            <v>MBS/Original Premium/Discount/Accum Amort/PPA</v>
          </cell>
          <cell r="H2594" t="str">
            <v>D83</v>
          </cell>
          <cell r="I2594">
            <v>1515688.25</v>
          </cell>
        </row>
        <row r="2595">
          <cell r="C2595" t="str">
            <v>2003</v>
          </cell>
          <cell r="D2595" t="str">
            <v>RS49304</v>
          </cell>
          <cell r="E2595">
            <v>121502</v>
          </cell>
          <cell r="F2595" t="str">
            <v>A07</v>
          </cell>
          <cell r="G2595" t="str">
            <v>Total Unamortized Balance/HFT/Fannie Mae/MBS</v>
          </cell>
          <cell r="H2595" t="str">
            <v>H74</v>
          </cell>
          <cell r="I2595">
            <v>1515688.25</v>
          </cell>
        </row>
        <row r="2596">
          <cell r="C2596" t="str">
            <v>2003</v>
          </cell>
          <cell r="D2596" t="str">
            <v>RS49304</v>
          </cell>
          <cell r="E2596">
            <v>121502</v>
          </cell>
          <cell r="F2596" t="str">
            <v>A09</v>
          </cell>
          <cell r="G2596" t="str">
            <v>Total Unamortized Balance/HFT/Single Class/MBS/AAA</v>
          </cell>
          <cell r="H2596" t="str">
            <v>H120</v>
          </cell>
          <cell r="I2596">
            <v>1515688.25</v>
          </cell>
        </row>
        <row r="2597">
          <cell r="C2597" t="str">
            <v>2003</v>
          </cell>
          <cell r="D2597" t="str">
            <v>RS49304</v>
          </cell>
          <cell r="E2597">
            <v>121502</v>
          </cell>
          <cell r="F2597" t="str">
            <v>A13 - HFT</v>
          </cell>
          <cell r="G2597" t="str">
            <v>Remaining Maturity Term &gt;10yr/Amortized Cost/Fannie Mae/MBS</v>
          </cell>
          <cell r="H2597" t="str">
            <v>P32</v>
          </cell>
          <cell r="I2597">
            <v>1515688.25</v>
          </cell>
        </row>
        <row r="2598">
          <cell r="C2598" t="str">
            <v>2003</v>
          </cell>
          <cell r="D2598" t="str">
            <v>RS49304</v>
          </cell>
          <cell r="E2598">
            <v>121502</v>
          </cell>
          <cell r="F2598" t="str">
            <v>A18</v>
          </cell>
          <cell r="G2598" t="str">
            <v>Remaining Maturity Term &gt;10yr/Amortized Cost/MBS</v>
          </cell>
          <cell r="H2598" t="str">
            <v>O31</v>
          </cell>
          <cell r="I2598">
            <v>1515688.25</v>
          </cell>
        </row>
        <row r="2599">
          <cell r="C2599" t="str">
            <v>2003</v>
          </cell>
          <cell r="D2599" t="str">
            <v>RS49304</v>
          </cell>
          <cell r="E2599">
            <v>121502</v>
          </cell>
          <cell r="F2599" t="str">
            <v>A20</v>
          </cell>
          <cell r="G2599" t="str">
            <v>HFT/Fair Value/Total Mortgage Related Securities</v>
          </cell>
          <cell r="H2599" t="str">
            <v>M42</v>
          </cell>
          <cell r="I2599">
            <v>1515688.25</v>
          </cell>
        </row>
        <row r="2600">
          <cell r="C2600" t="str">
            <v>2003</v>
          </cell>
          <cell r="D2600" t="str">
            <v>RS49304</v>
          </cell>
          <cell r="E2600">
            <v>421302</v>
          </cell>
          <cell r="F2600" t="str">
            <v>A16</v>
          </cell>
          <cell r="G2600" t="str">
            <v>Amortization Income/Expense/MBS</v>
          </cell>
          <cell r="H2600" t="str">
            <v>G34</v>
          </cell>
          <cell r="I2600">
            <v>15258557.59</v>
          </cell>
        </row>
        <row r="2601">
          <cell r="C2601" t="str">
            <v>2003</v>
          </cell>
          <cell r="D2601" t="str">
            <v>RS49304</v>
          </cell>
          <cell r="E2601">
            <v>421302</v>
          </cell>
          <cell r="F2601" t="str">
            <v>A18</v>
          </cell>
          <cell r="G2601" t="str">
            <v>Remaining Matuirty Term &gt; 10 yrs/MBS/Total Income</v>
          </cell>
          <cell r="H2601" t="str">
            <v>N31</v>
          </cell>
          <cell r="I2601">
            <v>15258557.59</v>
          </cell>
        </row>
        <row r="2602">
          <cell r="C2602" t="str">
            <v>2003</v>
          </cell>
          <cell r="D2602" t="str">
            <v>RS49304</v>
          </cell>
          <cell r="E2602">
            <v>421502</v>
          </cell>
          <cell r="F2602" t="str">
            <v>A16</v>
          </cell>
          <cell r="G2602" t="str">
            <v>Amortization Income/Expense/MBS</v>
          </cell>
          <cell r="H2602" t="str">
            <v>G34</v>
          </cell>
          <cell r="I2602">
            <v>1515688.25</v>
          </cell>
        </row>
        <row r="2603">
          <cell r="C2603" t="str">
            <v>2003</v>
          </cell>
          <cell r="D2603" t="str">
            <v>RS49304</v>
          </cell>
          <cell r="E2603">
            <v>421502</v>
          </cell>
          <cell r="F2603" t="str">
            <v>A18</v>
          </cell>
          <cell r="G2603" t="str">
            <v>Remaining Matuirty Term &gt; 10 yrs/MBS/Total Income</v>
          </cell>
          <cell r="H2603" t="str">
            <v>N31</v>
          </cell>
          <cell r="I2603">
            <v>1515688.25</v>
          </cell>
        </row>
        <row r="2604">
          <cell r="C2604" t="str">
            <v>2003</v>
          </cell>
          <cell r="D2604" t="str">
            <v>RS49305</v>
          </cell>
          <cell r="E2604">
            <v>121620</v>
          </cell>
          <cell r="F2604" t="str">
            <v>11.01</v>
          </cell>
          <cell r="G2604" t="str">
            <v>Operation/Fair Value BA/Loans (HFI)/MBS-SWAP</v>
          </cell>
          <cell r="H2604" t="str">
            <v>S34</v>
          </cell>
          <cell r="I2604">
            <v>-1099053.8</v>
          </cell>
        </row>
        <row r="2605">
          <cell r="C2605" t="str">
            <v>2003</v>
          </cell>
          <cell r="D2605" t="str">
            <v>RS49305</v>
          </cell>
          <cell r="E2605">
            <v>121620</v>
          </cell>
          <cell r="F2605" t="str">
            <v>11.06 - HFI</v>
          </cell>
          <cell r="G2605" t="str">
            <v>Orginal Cost BA/Single Family/Conventional/Fixed Income Long</v>
          </cell>
          <cell r="H2605" t="str">
            <v>G34</v>
          </cell>
          <cell r="I2605">
            <v>-1099053.8</v>
          </cell>
        </row>
        <row r="2606">
          <cell r="C2606" t="str">
            <v>2003</v>
          </cell>
          <cell r="D2606" t="str">
            <v>RS49305</v>
          </cell>
          <cell r="E2606">
            <v>121625</v>
          </cell>
          <cell r="F2606" t="str">
            <v>11.01</v>
          </cell>
          <cell r="G2606" t="str">
            <v>Operation/Acc. Amort. Fair Value BA/Loans (HFI)/MBS-SWAP</v>
          </cell>
          <cell r="H2606" t="str">
            <v>S40</v>
          </cell>
          <cell r="I2606">
            <v>51561.16</v>
          </cell>
        </row>
        <row r="2607">
          <cell r="C2607" t="str">
            <v>2003</v>
          </cell>
          <cell r="D2607" t="str">
            <v>RS49305</v>
          </cell>
          <cell r="E2607">
            <v>121625</v>
          </cell>
          <cell r="F2607" t="str">
            <v>11.06 - HFI</v>
          </cell>
          <cell r="G2607" t="str">
            <v>Accum Amort of CBA/Single Family/Conventional/Fixed Income Long</v>
          </cell>
          <cell r="H2607" t="str">
            <v>G35</v>
          </cell>
          <cell r="I2607">
            <v>51561.16</v>
          </cell>
        </row>
        <row r="2608">
          <cell r="C2608" t="str">
            <v>2003</v>
          </cell>
          <cell r="D2608" t="str">
            <v>RS49305</v>
          </cell>
          <cell r="E2608">
            <v>420440</v>
          </cell>
          <cell r="F2608" t="str">
            <v>11.06 - HFI</v>
          </cell>
          <cell r="G2608" t="str">
            <v>Total Securities Consolidated to Loan Level/Amortization Income (Expense)</v>
          </cell>
          <cell r="H2608" t="str">
            <v>H100</v>
          </cell>
          <cell r="I2608">
            <v>51561.16</v>
          </cell>
        </row>
        <row r="2609">
          <cell r="C2609" t="str">
            <v>2003</v>
          </cell>
          <cell r="D2609" t="str">
            <v>RS49307</v>
          </cell>
          <cell r="E2609">
            <v>121320</v>
          </cell>
          <cell r="F2609" t="str">
            <v>A01</v>
          </cell>
          <cell r="G2609" t="str">
            <v>Private Label / Other REMIC / PremDisc / Accum Amort / Run Rate</v>
          </cell>
          <cell r="H2609" t="str">
            <v>R81</v>
          </cell>
          <cell r="I2609">
            <v>322579</v>
          </cell>
        </row>
        <row r="2610">
          <cell r="C2610" t="str">
            <v>2003</v>
          </cell>
          <cell r="D2610" t="str">
            <v>RS49307</v>
          </cell>
          <cell r="E2610">
            <v>121320</v>
          </cell>
          <cell r="F2610" t="str">
            <v>A07</v>
          </cell>
          <cell r="G2610" t="str">
            <v>Total Unam / AFS / Private Label / REMIC</v>
          </cell>
          <cell r="H2610" t="str">
            <v>H65</v>
          </cell>
          <cell r="I2610">
            <v>322579</v>
          </cell>
        </row>
        <row r="2611">
          <cell r="C2611" t="str">
            <v>2003</v>
          </cell>
          <cell r="D2611" t="str">
            <v>RS49307</v>
          </cell>
          <cell r="E2611">
            <v>121320</v>
          </cell>
          <cell r="F2611" t="str">
            <v>A09</v>
          </cell>
          <cell r="G2611" t="str">
            <v>Total Unam / AFS / Multiclass / REMIC / AAA</v>
          </cell>
          <cell r="H2611" t="str">
            <v>H58</v>
          </cell>
          <cell r="I2611">
            <v>322579</v>
          </cell>
        </row>
        <row r="2612">
          <cell r="C2612" t="str">
            <v>2003</v>
          </cell>
          <cell r="D2612" t="str">
            <v>RS49307</v>
          </cell>
          <cell r="E2612">
            <v>121320</v>
          </cell>
          <cell r="F2612" t="str">
            <v>A13 - AFS</v>
          </cell>
          <cell r="G2612" t="str">
            <v>&gt;10 years / Amort Cost / Private Label / Other REMIC</v>
          </cell>
          <cell r="H2612" t="str">
            <v>P51</v>
          </cell>
          <cell r="I2612">
            <v>407212.55</v>
          </cell>
        </row>
        <row r="2613">
          <cell r="C2613" t="str">
            <v>2003</v>
          </cell>
          <cell r="D2613" t="str">
            <v>RS49307</v>
          </cell>
          <cell r="E2613">
            <v>121320</v>
          </cell>
          <cell r="F2613" t="str">
            <v>A13 - AFS</v>
          </cell>
          <cell r="G2613" t="str">
            <v>5-10 years / Amort Cost / Private Label / Other REMIC</v>
          </cell>
          <cell r="H2613" t="str">
            <v>M51</v>
          </cell>
          <cell r="I2613">
            <v>-84633.52</v>
          </cell>
        </row>
        <row r="2614">
          <cell r="C2614" t="str">
            <v>2003</v>
          </cell>
          <cell r="D2614" t="str">
            <v>RS49307</v>
          </cell>
          <cell r="E2614">
            <v>121320</v>
          </cell>
          <cell r="F2614" t="str">
            <v>A18</v>
          </cell>
          <cell r="G2614" t="str">
            <v>5-10 years / Amortized Cost / REMIC</v>
          </cell>
          <cell r="H2614" t="str">
            <v>L33</v>
          </cell>
          <cell r="I2614">
            <v>-84633.52</v>
          </cell>
        </row>
        <row r="2615">
          <cell r="C2615" t="str">
            <v>2003</v>
          </cell>
          <cell r="D2615" t="str">
            <v>RS49307</v>
          </cell>
          <cell r="E2615">
            <v>121320</v>
          </cell>
          <cell r="F2615" t="str">
            <v>A18</v>
          </cell>
          <cell r="G2615" t="str">
            <v>&gt;10 years / Amortized Cost / REMIC</v>
          </cell>
          <cell r="H2615" t="str">
            <v>O33</v>
          </cell>
          <cell r="I2615">
            <v>407212.55</v>
          </cell>
        </row>
        <row r="2616">
          <cell r="C2616" t="str">
            <v>2003</v>
          </cell>
          <cell r="D2616" t="str">
            <v>RS49307</v>
          </cell>
          <cell r="E2616">
            <v>121320</v>
          </cell>
          <cell r="F2616" t="str">
            <v>A20</v>
          </cell>
          <cell r="G2616" t="str">
            <v>AFS / Fair Value / Total MRS</v>
          </cell>
          <cell r="H2616" t="str">
            <v>L42</v>
          </cell>
          <cell r="I2616">
            <v>322579</v>
          </cell>
        </row>
        <row r="2617">
          <cell r="C2617" t="str">
            <v>2003</v>
          </cell>
          <cell r="D2617" t="str">
            <v>RS49307</v>
          </cell>
          <cell r="E2617">
            <v>121330</v>
          </cell>
          <cell r="F2617" t="str">
            <v>A01</v>
          </cell>
          <cell r="G2617" t="str">
            <v>Private Label / REMIC / UPB / UPB Adjustment</v>
          </cell>
          <cell r="H2617" t="str">
            <v>R19</v>
          </cell>
          <cell r="I2617">
            <v>-238641190</v>
          </cell>
        </row>
        <row r="2618">
          <cell r="C2618" t="str">
            <v>2003</v>
          </cell>
          <cell r="D2618" t="str">
            <v>RS49307</v>
          </cell>
          <cell r="E2618">
            <v>121330</v>
          </cell>
          <cell r="F2618" t="str">
            <v>A07</v>
          </cell>
          <cell r="G2618" t="str">
            <v>UPB / AFS / Private Label / REMIC</v>
          </cell>
          <cell r="H2618" t="str">
            <v>G65</v>
          </cell>
          <cell r="I2618">
            <v>-238641190</v>
          </cell>
        </row>
        <row r="2619">
          <cell r="C2619" t="str">
            <v>2003</v>
          </cell>
          <cell r="D2619" t="str">
            <v>RS49307</v>
          </cell>
          <cell r="E2619">
            <v>121330</v>
          </cell>
          <cell r="F2619" t="str">
            <v>A09</v>
          </cell>
          <cell r="G2619" t="str">
            <v>UPB / AFS / Multiclass / REMIC / AAA</v>
          </cell>
          <cell r="H2619" t="str">
            <v>G58</v>
          </cell>
          <cell r="I2619">
            <v>-238641190</v>
          </cell>
        </row>
        <row r="2620">
          <cell r="C2620" t="str">
            <v>2003</v>
          </cell>
          <cell r="D2620" t="str">
            <v>RS49307</v>
          </cell>
          <cell r="E2620">
            <v>121330</v>
          </cell>
          <cell r="F2620" t="str">
            <v>A13 - AFS</v>
          </cell>
          <cell r="G2620" t="str">
            <v>&gt;10 years / UPB / Private Label / Other REMIC</v>
          </cell>
          <cell r="H2620" t="str">
            <v>O51</v>
          </cell>
          <cell r="I2620">
            <v>-231956440.30000001</v>
          </cell>
        </row>
        <row r="2621">
          <cell r="C2621" t="str">
            <v>2003</v>
          </cell>
          <cell r="D2621" t="str">
            <v>RS49307</v>
          </cell>
          <cell r="E2621">
            <v>121330</v>
          </cell>
          <cell r="F2621" t="str">
            <v>A13 - AFS</v>
          </cell>
          <cell r="G2621" t="str">
            <v>5-10 years / UPB / Private Label / Other REMIC</v>
          </cell>
          <cell r="H2621" t="str">
            <v>L51</v>
          </cell>
          <cell r="I2621">
            <v>-6684749.3799999999</v>
          </cell>
        </row>
        <row r="2622">
          <cell r="C2622" t="str">
            <v>2003</v>
          </cell>
          <cell r="D2622" t="str">
            <v>RS49307</v>
          </cell>
          <cell r="E2622">
            <v>121330</v>
          </cell>
          <cell r="F2622" t="str">
            <v>A18</v>
          </cell>
          <cell r="G2622" t="str">
            <v>5-10 years / Amortized Cost / REMIC</v>
          </cell>
          <cell r="H2622" t="str">
            <v>L33</v>
          </cell>
          <cell r="I2622">
            <v>-6684749.3799999999</v>
          </cell>
        </row>
        <row r="2623">
          <cell r="C2623" t="str">
            <v>2003</v>
          </cell>
          <cell r="D2623" t="str">
            <v>RS49307</v>
          </cell>
          <cell r="E2623">
            <v>121330</v>
          </cell>
          <cell r="F2623" t="str">
            <v>A18</v>
          </cell>
          <cell r="G2623" t="str">
            <v>&gt;10 years / Amortized Cost / REMIC</v>
          </cell>
          <cell r="H2623" t="str">
            <v>O33</v>
          </cell>
          <cell r="I2623">
            <v>-231956440.30000001</v>
          </cell>
        </row>
        <row r="2624">
          <cell r="C2624" t="str">
            <v>2003</v>
          </cell>
          <cell r="D2624" t="str">
            <v>RS49307</v>
          </cell>
          <cell r="E2624">
            <v>121330</v>
          </cell>
          <cell r="F2624" t="str">
            <v>A20</v>
          </cell>
          <cell r="G2624" t="str">
            <v>AFS / UPB / Total MRS</v>
          </cell>
          <cell r="H2624" t="str">
            <v>L33</v>
          </cell>
          <cell r="I2624">
            <v>-238641190</v>
          </cell>
        </row>
        <row r="2625">
          <cell r="C2625" t="str">
            <v>2003</v>
          </cell>
          <cell r="D2625" t="str">
            <v>RS49307</v>
          </cell>
          <cell r="E2625">
            <v>121330</v>
          </cell>
          <cell r="F2625" t="str">
            <v>A21</v>
          </cell>
          <cell r="G2625" t="str">
            <v>Single Family / Conventional / Other Agency Mortgage Securities</v>
          </cell>
          <cell r="H2625" t="str">
            <v>F32</v>
          </cell>
          <cell r="I2625">
            <v>-238641190</v>
          </cell>
        </row>
        <row r="2626">
          <cell r="C2626" t="str">
            <v>2003</v>
          </cell>
          <cell r="D2626" t="str">
            <v>RS49311</v>
          </cell>
          <cell r="E2626">
            <v>138361</v>
          </cell>
          <cell r="F2626" t="str">
            <v>A01</v>
          </cell>
          <cell r="G2626" t="str">
            <v>Fannie/Restatment/Catch-Up/MBS</v>
          </cell>
          <cell r="H2626" t="str">
            <v>D365</v>
          </cell>
          <cell r="I2626">
            <v>54289960.390000001</v>
          </cell>
        </row>
        <row r="2627">
          <cell r="C2627" t="str">
            <v>2003</v>
          </cell>
          <cell r="D2627" t="str">
            <v>RS49311</v>
          </cell>
          <cell r="E2627">
            <v>138361</v>
          </cell>
          <cell r="F2627" t="str">
            <v>A01</v>
          </cell>
          <cell r="G2627" t="str">
            <v>Fannie/Restatment/Catch-Up/Mega</v>
          </cell>
          <cell r="H2627" t="str">
            <v>E365</v>
          </cell>
          <cell r="I2627">
            <v>-1594749.78</v>
          </cell>
        </row>
        <row r="2628">
          <cell r="C2628" t="str">
            <v>2003</v>
          </cell>
          <cell r="D2628" t="str">
            <v>RS49311</v>
          </cell>
          <cell r="E2628">
            <v>138361</v>
          </cell>
          <cell r="F2628" t="str">
            <v>A07</v>
          </cell>
          <cell r="G2628" t="str">
            <v>AFS/Fannie/Total Unamortized Bal./MBS</v>
          </cell>
          <cell r="H2628" t="str">
            <v>H32</v>
          </cell>
          <cell r="I2628">
            <v>54289960.390000001</v>
          </cell>
        </row>
        <row r="2629">
          <cell r="C2629" t="str">
            <v>2003</v>
          </cell>
          <cell r="D2629" t="str">
            <v>RS49311</v>
          </cell>
          <cell r="E2629">
            <v>138361</v>
          </cell>
          <cell r="F2629" t="str">
            <v>A07</v>
          </cell>
          <cell r="G2629" t="str">
            <v>AFS/Fannie/Total Unamortized Bal./Mega</v>
          </cell>
          <cell r="H2629" t="str">
            <v>H33</v>
          </cell>
          <cell r="I2629">
            <v>-1594749.78</v>
          </cell>
        </row>
        <row r="2630">
          <cell r="C2630" t="str">
            <v>2003</v>
          </cell>
          <cell r="D2630" t="str">
            <v>RS49311</v>
          </cell>
          <cell r="E2630">
            <v>138361</v>
          </cell>
          <cell r="F2630" t="str">
            <v>A09</v>
          </cell>
          <cell r="G2630" t="str">
            <v>AFS/Single Class/MBS/AAA/Total Unamortized Bal.</v>
          </cell>
          <cell r="H2630" t="str">
            <v>H33</v>
          </cell>
          <cell r="I2630">
            <v>54289960.390000001</v>
          </cell>
        </row>
        <row r="2631">
          <cell r="C2631" t="str">
            <v>2003</v>
          </cell>
          <cell r="D2631" t="str">
            <v>RS49311</v>
          </cell>
          <cell r="E2631">
            <v>138361</v>
          </cell>
          <cell r="F2631" t="str">
            <v>A09</v>
          </cell>
          <cell r="G2631" t="str">
            <v>AFS/Single Class/Mega/AAA/Total Unamortized Bal.</v>
          </cell>
          <cell r="H2631" t="str">
            <v>H44</v>
          </cell>
          <cell r="I2631">
            <v>-1594749.78</v>
          </cell>
        </row>
        <row r="2632">
          <cell r="C2632" t="str">
            <v>2003</v>
          </cell>
          <cell r="D2632" t="str">
            <v>RS49311</v>
          </cell>
          <cell r="E2632">
            <v>138361</v>
          </cell>
          <cell r="F2632" t="str">
            <v>A13 - AFS</v>
          </cell>
          <cell r="G2632" t="str">
            <v>Greater Than 10 Years/Amortized Cost/Fannie Mae/MBS</v>
          </cell>
          <cell r="H2632" t="str">
            <v>P32</v>
          </cell>
          <cell r="I2632">
            <v>54289960.390000001</v>
          </cell>
        </row>
        <row r="2633">
          <cell r="C2633" t="str">
            <v>2003</v>
          </cell>
          <cell r="D2633" t="str">
            <v>RS49311</v>
          </cell>
          <cell r="E2633">
            <v>138361</v>
          </cell>
          <cell r="F2633" t="str">
            <v>A13 - AFS</v>
          </cell>
          <cell r="G2633" t="str">
            <v>Greater Than 10 Years/Amortized Cost/Fannie Mae/Mega</v>
          </cell>
          <cell r="H2633" t="str">
            <v>P33</v>
          </cell>
          <cell r="I2633">
            <v>-1594749.78</v>
          </cell>
        </row>
        <row r="2634">
          <cell r="C2634" t="str">
            <v>2003</v>
          </cell>
          <cell r="D2634" t="str">
            <v>RS49311</v>
          </cell>
          <cell r="E2634">
            <v>138361</v>
          </cell>
          <cell r="F2634" t="str">
            <v>A18</v>
          </cell>
          <cell r="G2634" t="str">
            <v>Greater Than 10 Years/Amortized Cost/MBS</v>
          </cell>
          <cell r="H2634" t="str">
            <v>O31</v>
          </cell>
          <cell r="I2634">
            <v>54289960.390000001</v>
          </cell>
        </row>
        <row r="2635">
          <cell r="C2635" t="str">
            <v>2003</v>
          </cell>
          <cell r="D2635" t="str">
            <v>RS49311</v>
          </cell>
          <cell r="E2635">
            <v>138361</v>
          </cell>
          <cell r="F2635" t="str">
            <v>A18</v>
          </cell>
          <cell r="G2635" t="str">
            <v>Greater Than 10 Years/Amortized Cost/Mega</v>
          </cell>
          <cell r="H2635" t="str">
            <v>O32</v>
          </cell>
          <cell r="I2635">
            <v>-1594749.78</v>
          </cell>
        </row>
        <row r="2636">
          <cell r="C2636" t="str">
            <v>2003</v>
          </cell>
          <cell r="D2636" t="str">
            <v>RS49311</v>
          </cell>
          <cell r="E2636">
            <v>138361</v>
          </cell>
          <cell r="F2636" t="str">
            <v>A20</v>
          </cell>
          <cell r="G2636" t="str">
            <v>AFS/Fair Value/Total Mortgage Related Securities</v>
          </cell>
          <cell r="H2636" t="str">
            <v>L42</v>
          </cell>
          <cell r="I2636">
            <v>52695210.609999999</v>
          </cell>
        </row>
        <row r="2637">
          <cell r="C2637" t="str">
            <v>2003</v>
          </cell>
          <cell r="D2637" t="str">
            <v>RS49311</v>
          </cell>
          <cell r="E2637">
            <v>428362</v>
          </cell>
          <cell r="F2637" t="str">
            <v>A16</v>
          </cell>
          <cell r="G2637" t="str">
            <v>Amortization Income / Expense/ MBS</v>
          </cell>
          <cell r="H2637" t="str">
            <v>G34</v>
          </cell>
          <cell r="I2637">
            <v>-1471466.2</v>
          </cell>
        </row>
        <row r="2638">
          <cell r="C2638" t="str">
            <v>2003</v>
          </cell>
          <cell r="D2638" t="str">
            <v>RS49311</v>
          </cell>
          <cell r="E2638">
            <v>428362</v>
          </cell>
          <cell r="F2638" t="str">
            <v>A18</v>
          </cell>
          <cell r="G2638" t="str">
            <v>Total income</v>
          </cell>
          <cell r="H2638" t="str">
            <v>N31</v>
          </cell>
          <cell r="I2638">
            <v>-1471466.2</v>
          </cell>
        </row>
        <row r="2639">
          <cell r="C2639" t="str">
            <v>2003</v>
          </cell>
          <cell r="D2639" t="str">
            <v>RS49321</v>
          </cell>
          <cell r="E2639">
            <v>223010</v>
          </cell>
          <cell r="F2639" t="str">
            <v>11.03</v>
          </cell>
          <cell r="G2639" t="str">
            <v>MBS PPS / Secued Borrowing Liab/ Accum Amort BV Basis Adj</v>
          </cell>
          <cell r="H2639" t="str">
            <v>L54</v>
          </cell>
          <cell r="I2639">
            <v>-3569.02</v>
          </cell>
        </row>
        <row r="2640">
          <cell r="C2640" t="str">
            <v>2003</v>
          </cell>
          <cell r="D2640" t="str">
            <v>RS49321</v>
          </cell>
          <cell r="E2640">
            <v>223010</v>
          </cell>
          <cell r="F2640" t="str">
            <v>11.07</v>
          </cell>
          <cell r="G2640" t="str">
            <v>Expense / Amort Income Expense / MBS</v>
          </cell>
          <cell r="H2640" t="str">
            <v>F32</v>
          </cell>
          <cell r="I2640">
            <v>3569.02</v>
          </cell>
        </row>
        <row r="2641">
          <cell r="C2641" t="str">
            <v>2003</v>
          </cell>
          <cell r="D2641" t="str">
            <v>RS49321</v>
          </cell>
          <cell r="E2641">
            <v>121620</v>
          </cell>
          <cell r="F2641" t="str">
            <v>11.01</v>
          </cell>
          <cell r="G2641" t="str">
            <v>Loan HFI / MBS Swap / Fair Value Basis Adjustment / Cons Basis Adj.</v>
          </cell>
          <cell r="H2641" t="str">
            <v>S34</v>
          </cell>
          <cell r="I2641">
            <v>-10421296.890000001</v>
          </cell>
        </row>
        <row r="2642">
          <cell r="C2642" t="str">
            <v>2003</v>
          </cell>
          <cell r="D2642" t="str">
            <v>RS49321</v>
          </cell>
          <cell r="E2642">
            <v>121620</v>
          </cell>
          <cell r="F2642" t="str">
            <v>11.06 - HFI</v>
          </cell>
          <cell r="G2642" t="str">
            <v>Single Family / Conventional / Fixed Income Long / Orig CBA</v>
          </cell>
          <cell r="H2642" t="str">
            <v>G34</v>
          </cell>
          <cell r="I2642">
            <v>-10421296.890000001</v>
          </cell>
        </row>
        <row r="2643">
          <cell r="C2643" t="str">
            <v>2003</v>
          </cell>
          <cell r="D2643" t="str">
            <v>RS49321</v>
          </cell>
          <cell r="E2643">
            <v>113130</v>
          </cell>
          <cell r="F2643" t="str">
            <v>11.01</v>
          </cell>
          <cell r="G2643" t="str">
            <v>LOCOM HFS / Loan HFI / MBS Swap</v>
          </cell>
          <cell r="H2643" t="str">
            <v>S59</v>
          </cell>
          <cell r="I2643">
            <v>5540787.7699999996</v>
          </cell>
        </row>
        <row r="2644">
          <cell r="C2644" t="str">
            <v>2003</v>
          </cell>
          <cell r="D2644" t="str">
            <v>RS49321</v>
          </cell>
          <cell r="E2644">
            <v>113130</v>
          </cell>
          <cell r="F2644" t="str">
            <v>11.06 - HFI</v>
          </cell>
          <cell r="G2644" t="str">
            <v>Single Family / Conventional / Fixed Income Long / Tem LOCOM Adj.</v>
          </cell>
          <cell r="H2644" t="str">
            <v>G36</v>
          </cell>
          <cell r="I2644">
            <v>5540787.7699999996</v>
          </cell>
        </row>
        <row r="2645">
          <cell r="C2645" t="str">
            <v>2003</v>
          </cell>
          <cell r="D2645" t="str">
            <v>RS49321</v>
          </cell>
          <cell r="E2645">
            <v>211510</v>
          </cell>
          <cell r="F2645" t="str">
            <v>11.03</v>
          </cell>
          <cell r="G2645" t="str">
            <v>Total Mortgage Backed Security Liability Balance/MBS PPS /Fair Value</v>
          </cell>
          <cell r="H2645" t="str">
            <v>L34</v>
          </cell>
          <cell r="I2645">
            <v>-25546.14</v>
          </cell>
        </row>
        <row r="2646">
          <cell r="C2646" t="str">
            <v>2003</v>
          </cell>
          <cell r="D2646" t="str">
            <v>RS49321</v>
          </cell>
          <cell r="E2646">
            <v>211530</v>
          </cell>
          <cell r="F2646" t="str">
            <v>11.03</v>
          </cell>
          <cell r="G2646" t="str">
            <v>Total Secured Borrowing Liability Balance / Book Value / MBS PPS</v>
          </cell>
          <cell r="H2646" t="str">
            <v>L50</v>
          </cell>
          <cell r="I2646">
            <v>-3976856.3</v>
          </cell>
        </row>
        <row r="2647">
          <cell r="C2647" t="str">
            <v>2003</v>
          </cell>
          <cell r="D2647" t="str">
            <v>RS49329</v>
          </cell>
          <cell r="E2647">
            <v>223010</v>
          </cell>
          <cell r="F2647" t="str">
            <v>11.03</v>
          </cell>
          <cell r="G2647" t="str">
            <v>MEGA-TotSBEndBal</v>
          </cell>
          <cell r="H2647" t="str">
            <v>K58</v>
          </cell>
          <cell r="I2647">
            <v>-1903.5211351886501</v>
          </cell>
        </row>
        <row r="2648">
          <cell r="C2648" t="str">
            <v>2003</v>
          </cell>
          <cell r="D2648" t="str">
            <v>RS49329</v>
          </cell>
          <cell r="E2648">
            <v>223010</v>
          </cell>
          <cell r="F2648" t="str">
            <v>11.07</v>
          </cell>
          <cell r="G2648" t="str">
            <v>MEGA-AmrtInc/Exp</v>
          </cell>
          <cell r="H2648" t="str">
            <v>F33</v>
          </cell>
          <cell r="I2648">
            <v>1903.5211351886501</v>
          </cell>
        </row>
        <row r="2649">
          <cell r="C2649" t="str">
            <v>2003</v>
          </cell>
          <cell r="D2649" t="str">
            <v>RS49330</v>
          </cell>
          <cell r="E2649">
            <v>121610</v>
          </cell>
          <cell r="F2649" t="str">
            <v>11.06 - HFI</v>
          </cell>
          <cell r="G2649" t="str">
            <v>MF-Fx-Int-Conv-OrigCBA</v>
          </cell>
          <cell r="H2649" t="str">
            <v>Q34</v>
          </cell>
          <cell r="I2649">
            <v>-7276512.9545170926</v>
          </cell>
        </row>
        <row r="2650">
          <cell r="C2650" t="str">
            <v>2003</v>
          </cell>
          <cell r="D2650" t="str">
            <v>RS49330</v>
          </cell>
          <cell r="E2650">
            <v>121610</v>
          </cell>
          <cell r="F2650" t="str">
            <v>11.06 - HFI</v>
          </cell>
          <cell r="G2650" t="str">
            <v>MF-Fx-LngTerm-Conv-OrigCBA</v>
          </cell>
          <cell r="H2650" t="str">
            <v>P34</v>
          </cell>
          <cell r="I2650">
            <v>-187273548.83450481</v>
          </cell>
        </row>
        <row r="2651">
          <cell r="C2651" t="str">
            <v>2003</v>
          </cell>
          <cell r="D2651" t="str">
            <v>RS49330</v>
          </cell>
          <cell r="E2651">
            <v>121610</v>
          </cell>
          <cell r="F2651" t="str">
            <v>11.06 - HFI</v>
          </cell>
          <cell r="G2651" t="str">
            <v>MF-Fx-LngTerm-Gov-OrigCBA</v>
          </cell>
          <cell r="H2651" t="str">
            <v>T34</v>
          </cell>
          <cell r="I2651">
            <v>21562474.579021905</v>
          </cell>
        </row>
        <row r="2652">
          <cell r="C2652" t="str">
            <v>2003</v>
          </cell>
          <cell r="D2652" t="str">
            <v>RS49330</v>
          </cell>
          <cell r="E2652">
            <v>121610</v>
          </cell>
          <cell r="F2652" t="str">
            <v>11.01</v>
          </cell>
          <cell r="G2652" t="str">
            <v>HFI-MBS-OthCBS</v>
          </cell>
          <cell r="H2652" t="str">
            <v>S36</v>
          </cell>
          <cell r="I2652">
            <v>-157071232.17504314</v>
          </cell>
        </row>
        <row r="2653">
          <cell r="C2653" t="str">
            <v>2003</v>
          </cell>
          <cell r="D2653" t="str">
            <v>RS49330</v>
          </cell>
          <cell r="E2653">
            <v>121610</v>
          </cell>
          <cell r="F2653" t="str">
            <v>11.01</v>
          </cell>
          <cell r="G2653" t="str">
            <v>HFI-MEGA-OthCBA</v>
          </cell>
          <cell r="H2653" t="str">
            <v>R36</v>
          </cell>
          <cell r="I2653">
            <v>-15916355.034956871</v>
          </cell>
        </row>
        <row r="2654">
          <cell r="C2654" t="str">
            <v>2003</v>
          </cell>
          <cell r="D2654" t="str">
            <v>RS49331</v>
          </cell>
          <cell r="E2654">
            <v>121610</v>
          </cell>
          <cell r="F2654" t="str">
            <v>11.01</v>
          </cell>
          <cell r="G2654" t="str">
            <v>GFASBadj-HFI-MBSSWap</v>
          </cell>
          <cell r="H2654" t="str">
            <v>S37</v>
          </cell>
          <cell r="I2654">
            <v>4399204.5199999996</v>
          </cell>
        </row>
        <row r="2655">
          <cell r="C2655" t="str">
            <v>2003</v>
          </cell>
          <cell r="D2655" t="str">
            <v>RS49331</v>
          </cell>
          <cell r="E2655">
            <v>121610</v>
          </cell>
          <cell r="F2655" t="str">
            <v>11.06 - HFI</v>
          </cell>
          <cell r="G2655" t="str">
            <v>MF-CONV-FXD-OrigCBA</v>
          </cell>
          <cell r="H2655" t="str">
            <v>Q34</v>
          </cell>
          <cell r="I2655">
            <v>4399204.5199999996</v>
          </cell>
        </row>
        <row r="2656">
          <cell r="C2656" t="str">
            <v>2003</v>
          </cell>
          <cell r="D2656" t="str">
            <v>RS49345</v>
          </cell>
          <cell r="E2656">
            <v>428362</v>
          </cell>
          <cell r="F2656" t="str">
            <v>A16</v>
          </cell>
          <cell r="G2656" t="str">
            <v>Income / Amortization Income Expense / MBS</v>
          </cell>
          <cell r="H2656" t="str">
            <v>G34</v>
          </cell>
          <cell r="I2656">
            <v>-8927</v>
          </cell>
        </row>
        <row r="2657">
          <cell r="C2657" t="str">
            <v>2003</v>
          </cell>
          <cell r="D2657" t="str">
            <v>RS49345</v>
          </cell>
          <cell r="E2657">
            <v>428362</v>
          </cell>
          <cell r="F2657" t="str">
            <v>A18</v>
          </cell>
          <cell r="G2657" t="str">
            <v>&gt; 10 years / Total Income / MBS</v>
          </cell>
          <cell r="H2657" t="str">
            <v>N31</v>
          </cell>
          <cell r="I2657">
            <v>-8927</v>
          </cell>
        </row>
        <row r="2658">
          <cell r="C2658" t="str">
            <v>2003</v>
          </cell>
          <cell r="D2658" t="str">
            <v>RS49402</v>
          </cell>
          <cell r="E2658">
            <v>138381</v>
          </cell>
          <cell r="F2658" t="str">
            <v>A01</v>
          </cell>
          <cell r="G2658" t="str">
            <v>Private / MRB-Taxable / Accretable Impairments / Maturity Relief</v>
          </cell>
          <cell r="H2658" t="str">
            <v>O55</v>
          </cell>
          <cell r="I2658">
            <v>269906.28999999998</v>
          </cell>
        </row>
        <row r="2659">
          <cell r="C2659" t="str">
            <v>2003</v>
          </cell>
          <cell r="D2659" t="str">
            <v>RS49402</v>
          </cell>
          <cell r="E2659">
            <v>138381</v>
          </cell>
          <cell r="F2659" t="str">
            <v>A07</v>
          </cell>
          <cell r="G2659" t="str">
            <v>Remaining Accretable Impairments/Private/MRB Taxable</v>
          </cell>
          <cell r="H2659" t="str">
            <v>I62</v>
          </cell>
          <cell r="I2659">
            <v>269906.28999999998</v>
          </cell>
        </row>
        <row r="2660">
          <cell r="C2660" t="str">
            <v>2003</v>
          </cell>
          <cell r="D2660" t="str">
            <v>RS49402</v>
          </cell>
          <cell r="E2660">
            <v>138381</v>
          </cell>
          <cell r="F2660" t="str">
            <v>A09</v>
          </cell>
          <cell r="G2660" t="str">
            <v>Remaining Accretable Impairments/MRB/AAA</v>
          </cell>
          <cell r="H2660" t="str">
            <v>I93</v>
          </cell>
          <cell r="I2660">
            <v>269906.28999999998</v>
          </cell>
        </row>
        <row r="2661">
          <cell r="C2661" t="str">
            <v>2003</v>
          </cell>
          <cell r="D2661" t="str">
            <v>RS49402</v>
          </cell>
          <cell r="E2661">
            <v>138381</v>
          </cell>
          <cell r="F2661" t="str">
            <v>A09</v>
          </cell>
          <cell r="G2661" t="str">
            <v>Remaining Accretable Impairments/MRB/Unrated</v>
          </cell>
          <cell r="H2661" t="str">
            <v>I100</v>
          </cell>
          <cell r="I2661">
            <v>0</v>
          </cell>
        </row>
        <row r="2662">
          <cell r="C2662" t="str">
            <v>2003</v>
          </cell>
          <cell r="D2662" t="str">
            <v>RS49402</v>
          </cell>
          <cell r="E2662">
            <v>138381</v>
          </cell>
          <cell r="F2662" t="str">
            <v>A13 - AFS</v>
          </cell>
          <cell r="G2662" t="str">
            <v>Remaining Maturity 5-10yrs  Amortized Cost/Private/MRB-Taxable</v>
          </cell>
          <cell r="H2662" t="str">
            <v>M48</v>
          </cell>
          <cell r="I2662">
            <v>269906.28999999998</v>
          </cell>
        </row>
        <row r="2663">
          <cell r="C2663" t="str">
            <v>2003</v>
          </cell>
          <cell r="D2663" t="str">
            <v>RS49402</v>
          </cell>
          <cell r="E2663">
            <v>138381</v>
          </cell>
          <cell r="F2663" t="str">
            <v>A18</v>
          </cell>
          <cell r="G2663" t="str">
            <v>Remaining Maturity  5-10yrs /Amortized Cost/MRB-Taxable</v>
          </cell>
          <cell r="H2663" t="str">
            <v>L36</v>
          </cell>
          <cell r="I2663">
            <v>269906.28999999998</v>
          </cell>
        </row>
        <row r="2664">
          <cell r="C2664" t="str">
            <v>2003</v>
          </cell>
          <cell r="D2664" t="str">
            <v>RS49402</v>
          </cell>
          <cell r="E2664">
            <v>138381</v>
          </cell>
          <cell r="F2664" t="str">
            <v>A20</v>
          </cell>
          <cell r="G2664" t="str">
            <v>Fair Value/MRB/AFS</v>
          </cell>
          <cell r="H2664" t="str">
            <v>L45</v>
          </cell>
          <cell r="I2664">
            <v>269906.28999999998</v>
          </cell>
        </row>
        <row r="2665">
          <cell r="C2665" t="str">
            <v>2003</v>
          </cell>
          <cell r="D2665" t="str">
            <v>RS49402</v>
          </cell>
          <cell r="E2665">
            <v>138382</v>
          </cell>
          <cell r="F2665" t="str">
            <v>A01</v>
          </cell>
          <cell r="G2665" t="str">
            <v>Private / MRB-Taxable / Accretable Impairments / Maturity Relief</v>
          </cell>
          <cell r="H2665" t="str">
            <v>O55</v>
          </cell>
          <cell r="I2665">
            <v>-24616.19</v>
          </cell>
        </row>
        <row r="2666">
          <cell r="C2666" t="str">
            <v>2003</v>
          </cell>
          <cell r="D2666" t="str">
            <v>RS49402</v>
          </cell>
          <cell r="E2666">
            <v>138382</v>
          </cell>
          <cell r="F2666" t="str">
            <v>A07</v>
          </cell>
          <cell r="G2666" t="str">
            <v>Remaining Accretable Impairments/Private/MRB Taxable</v>
          </cell>
          <cell r="H2666" t="str">
            <v>I62</v>
          </cell>
          <cell r="I2666">
            <v>-24616.19</v>
          </cell>
        </row>
        <row r="2667">
          <cell r="C2667" t="str">
            <v>2003</v>
          </cell>
          <cell r="D2667" t="str">
            <v>RS49402</v>
          </cell>
          <cell r="E2667">
            <v>138382</v>
          </cell>
          <cell r="F2667" t="str">
            <v>A09</v>
          </cell>
          <cell r="G2667" t="str">
            <v>Remaining Accretable Impairments/MRB/AAA</v>
          </cell>
          <cell r="H2667" t="str">
            <v>I93</v>
          </cell>
          <cell r="I2667">
            <v>-24616.19</v>
          </cell>
        </row>
        <row r="2668">
          <cell r="C2668" t="str">
            <v>2003</v>
          </cell>
          <cell r="D2668" t="str">
            <v>RS49402</v>
          </cell>
          <cell r="E2668">
            <v>138382</v>
          </cell>
          <cell r="F2668" t="str">
            <v>A09</v>
          </cell>
          <cell r="G2668" t="str">
            <v>Remaining Accretable Impairments/MRB/Unrated</v>
          </cell>
          <cell r="H2668" t="str">
            <v>I100</v>
          </cell>
          <cell r="I2668">
            <v>0</v>
          </cell>
        </row>
        <row r="2669">
          <cell r="C2669" t="str">
            <v>2003</v>
          </cell>
          <cell r="D2669" t="str">
            <v>RS49402</v>
          </cell>
          <cell r="E2669">
            <v>138382</v>
          </cell>
          <cell r="F2669" t="str">
            <v>A13 - AFS</v>
          </cell>
          <cell r="G2669" t="str">
            <v>Remaining Maturity 5-10 yes /Amortized Cost/Private/MRB-Taxable</v>
          </cell>
          <cell r="H2669" t="str">
            <v>M48</v>
          </cell>
          <cell r="I2669">
            <v>-24616.19</v>
          </cell>
        </row>
        <row r="2670">
          <cell r="C2670" t="str">
            <v>2003</v>
          </cell>
          <cell r="D2670" t="str">
            <v>RS49402</v>
          </cell>
          <cell r="E2670">
            <v>138382</v>
          </cell>
          <cell r="F2670" t="str">
            <v>A18</v>
          </cell>
          <cell r="G2670" t="str">
            <v>Remaining Maturity 5-10Yrs  /Amortized Cost/MRB-Taxable</v>
          </cell>
          <cell r="H2670" t="str">
            <v>L36</v>
          </cell>
          <cell r="I2670">
            <v>-24616.19</v>
          </cell>
        </row>
        <row r="2671">
          <cell r="C2671" t="str">
            <v>2003</v>
          </cell>
          <cell r="D2671" t="str">
            <v>RS49402</v>
          </cell>
          <cell r="E2671">
            <v>138382</v>
          </cell>
          <cell r="F2671" t="str">
            <v>A20</v>
          </cell>
          <cell r="G2671" t="str">
            <v>Fair Value/MRB/AFS</v>
          </cell>
          <cell r="H2671" t="str">
            <v>L45</v>
          </cell>
          <cell r="I2671">
            <v>-24616.19</v>
          </cell>
        </row>
        <row r="2672">
          <cell r="C2672" t="str">
            <v>2003</v>
          </cell>
          <cell r="D2672" t="str">
            <v>RS49402</v>
          </cell>
          <cell r="E2672">
            <v>421302</v>
          </cell>
          <cell r="F2672" t="str">
            <v>A16</v>
          </cell>
          <cell r="G2672" t="str">
            <v>Income/AmortizationIncomeExpense/REMIC Grantor Trust</v>
          </cell>
          <cell r="H2672" t="str">
            <v>G36</v>
          </cell>
          <cell r="I2672">
            <v>-221379.38</v>
          </cell>
        </row>
        <row r="2673">
          <cell r="C2673" t="str">
            <v>2003</v>
          </cell>
          <cell r="D2673" t="str">
            <v>RS49402</v>
          </cell>
          <cell r="E2673">
            <v>421302</v>
          </cell>
          <cell r="F2673" t="str">
            <v>A18</v>
          </cell>
          <cell r="G2673" t="str">
            <v>Remaining Maturity Term 5-10yrsTotal Income/REMIC GrantorTrust</v>
          </cell>
          <cell r="H2673" t="str">
            <v>K33</v>
          </cell>
          <cell r="I2673">
            <v>-221379.38</v>
          </cell>
        </row>
        <row r="2674">
          <cell r="C2674" t="str">
            <v>2003</v>
          </cell>
          <cell r="D2674" t="str">
            <v>RS49402</v>
          </cell>
          <cell r="E2674">
            <v>121302</v>
          </cell>
          <cell r="F2674" t="str">
            <v>A01</v>
          </cell>
          <cell r="G2674" t="str">
            <v>Private / Other REMIC / PremiumDiscount / Maturity Relief</v>
          </cell>
          <cell r="H2674" t="str">
            <v>R75</v>
          </cell>
          <cell r="I2674">
            <v>-221379.38</v>
          </cell>
        </row>
        <row r="2675">
          <cell r="C2675" t="str">
            <v>2003</v>
          </cell>
          <cell r="D2675" t="str">
            <v>RS49402</v>
          </cell>
          <cell r="E2675">
            <v>121302</v>
          </cell>
          <cell r="F2675" t="str">
            <v>A07</v>
          </cell>
          <cell r="G2675" t="str">
            <v>Total Unam/Private/Other REMIC</v>
          </cell>
          <cell r="H2675" t="str">
            <v>H65</v>
          </cell>
          <cell r="I2675">
            <v>-221379.38</v>
          </cell>
        </row>
        <row r="2676">
          <cell r="C2676" t="str">
            <v>2003</v>
          </cell>
          <cell r="D2676" t="str">
            <v>RS49402</v>
          </cell>
          <cell r="E2676">
            <v>121302</v>
          </cell>
          <cell r="F2676" t="str">
            <v>A09</v>
          </cell>
          <cell r="G2676" t="str">
            <v>Total Unam Balance/Multiclass/REMIC/AAA</v>
          </cell>
          <cell r="H2676" t="str">
            <v>H58</v>
          </cell>
          <cell r="I2676">
            <v>-221379.38</v>
          </cell>
        </row>
        <row r="2677">
          <cell r="C2677" t="str">
            <v>2003</v>
          </cell>
          <cell r="D2677" t="str">
            <v>RS49402</v>
          </cell>
          <cell r="E2677">
            <v>121302</v>
          </cell>
          <cell r="F2677" t="str">
            <v>A13 - AFS</v>
          </cell>
          <cell r="G2677" t="str">
            <v>Remaining Maturity 5-10yrs Amortized Cost/Private/Other REMIC</v>
          </cell>
          <cell r="H2677" t="str">
            <v>M51</v>
          </cell>
          <cell r="I2677">
            <v>-221379.38</v>
          </cell>
        </row>
        <row r="2678">
          <cell r="C2678" t="str">
            <v>2003</v>
          </cell>
          <cell r="D2678" t="str">
            <v>RS49402</v>
          </cell>
          <cell r="E2678">
            <v>121302</v>
          </cell>
          <cell r="F2678" t="str">
            <v>A18</v>
          </cell>
          <cell r="G2678" t="str">
            <v>Remaining Maturity 5-10yrs Amortized Cost/Private/REMIC Grantor Trust</v>
          </cell>
          <cell r="H2678" t="str">
            <v>L33</v>
          </cell>
          <cell r="I2678">
            <v>-221379.38</v>
          </cell>
        </row>
        <row r="2679">
          <cell r="C2679" t="str">
            <v>2003</v>
          </cell>
          <cell r="D2679" t="str">
            <v>RS49402</v>
          </cell>
          <cell r="E2679">
            <v>121302</v>
          </cell>
          <cell r="F2679" t="str">
            <v>A20</v>
          </cell>
          <cell r="G2679" t="str">
            <v>Fair Value/MRB/AFS</v>
          </cell>
          <cell r="H2679" t="str">
            <v>L42</v>
          </cell>
          <cell r="I2679">
            <v>-221379.38</v>
          </cell>
        </row>
        <row r="2680">
          <cell r="C2680" t="str">
            <v>2003</v>
          </cell>
          <cell r="D2680" t="str">
            <v>RS49402</v>
          </cell>
          <cell r="E2680">
            <v>729382</v>
          </cell>
          <cell r="F2680" t="str">
            <v>A16</v>
          </cell>
          <cell r="G2680" t="str">
            <v>Amortization Income Expense / MBS</v>
          </cell>
          <cell r="H2680" t="str">
            <v>G34</v>
          </cell>
          <cell r="I2680">
            <v>245290.1</v>
          </cell>
        </row>
        <row r="2681">
          <cell r="C2681" t="str">
            <v>2003</v>
          </cell>
          <cell r="D2681" t="str">
            <v>RS49402</v>
          </cell>
          <cell r="E2681">
            <v>729382</v>
          </cell>
          <cell r="F2681" t="str">
            <v>A18</v>
          </cell>
          <cell r="G2681" t="str">
            <v>&gt; 10 years / Total Income / MBS</v>
          </cell>
          <cell r="H2681" t="str">
            <v>N31</v>
          </cell>
          <cell r="I2681">
            <v>245290.1</v>
          </cell>
        </row>
        <row r="2682">
          <cell r="C2682" t="str">
            <v>2003</v>
          </cell>
          <cell r="D2682" t="str">
            <v>RS49403</v>
          </cell>
          <cell r="E2682">
            <v>420430</v>
          </cell>
          <cell r="F2682" t="str">
            <v>11.06</v>
          </cell>
          <cell r="G2682" t="str">
            <v>Income / Amortization IncomeExpense / Total Secs Consolidated to Loan Level</v>
          </cell>
          <cell r="H2682" t="str">
            <v>H100</v>
          </cell>
          <cell r="I2682">
            <v>-185026.02</v>
          </cell>
        </row>
        <row r="2683">
          <cell r="C2683" t="str">
            <v>2003</v>
          </cell>
          <cell r="D2683" t="str">
            <v>RS49403</v>
          </cell>
          <cell r="E2683">
            <v>428592</v>
          </cell>
          <cell r="F2683" t="str">
            <v>A16</v>
          </cell>
          <cell r="G2683" t="str">
            <v>Amortization Income Expense / MBS</v>
          </cell>
          <cell r="H2683" t="str">
            <v>G34</v>
          </cell>
          <cell r="I2683">
            <v>40571.58</v>
          </cell>
        </row>
        <row r="2684">
          <cell r="C2684" t="str">
            <v>2003</v>
          </cell>
          <cell r="D2684" t="str">
            <v>RS49403</v>
          </cell>
          <cell r="E2684">
            <v>428592</v>
          </cell>
          <cell r="F2684" t="str">
            <v>A18</v>
          </cell>
          <cell r="G2684" t="str">
            <v>Remaining Term &gt; 10 yr -Total Income/MBS</v>
          </cell>
          <cell r="H2684" t="str">
            <v>N31</v>
          </cell>
          <cell r="I2684">
            <v>40571.58</v>
          </cell>
        </row>
        <row r="2685">
          <cell r="C2685" t="str">
            <v>2003</v>
          </cell>
          <cell r="D2685" t="str">
            <v>RS49403</v>
          </cell>
          <cell r="E2685">
            <v>428542</v>
          </cell>
          <cell r="F2685" t="str">
            <v>A16</v>
          </cell>
          <cell r="G2685" t="str">
            <v>Amortization Income Expense / MBS</v>
          </cell>
          <cell r="H2685" t="str">
            <v>G34</v>
          </cell>
          <cell r="I2685">
            <v>144454.44</v>
          </cell>
        </row>
        <row r="2686">
          <cell r="C2686" t="str">
            <v>2003</v>
          </cell>
          <cell r="D2686" t="str">
            <v>RS49403</v>
          </cell>
          <cell r="E2686">
            <v>428542</v>
          </cell>
          <cell r="F2686" t="str">
            <v>A18</v>
          </cell>
          <cell r="G2686" t="str">
            <v>Remaining Term &gt; 10 yr -Total Income/MBS</v>
          </cell>
          <cell r="H2686" t="str">
            <v>N31</v>
          </cell>
          <cell r="I2686">
            <v>144454.44</v>
          </cell>
        </row>
        <row r="2687">
          <cell r="C2687" t="str">
            <v>2003</v>
          </cell>
          <cell r="D2687" t="str">
            <v>RS49406</v>
          </cell>
          <cell r="E2687">
            <v>420460</v>
          </cell>
          <cell r="F2687" t="str">
            <v>11.07</v>
          </cell>
          <cell r="G2687" t="str">
            <v>Expense / Interest Expense / MBS</v>
          </cell>
          <cell r="H2687" t="str">
            <v>E32</v>
          </cell>
          <cell r="I2687">
            <v>4646852.66</v>
          </cell>
        </row>
        <row r="2688">
          <cell r="C2688" t="str">
            <v>2003</v>
          </cell>
          <cell r="D2688" t="str">
            <v>RS49425</v>
          </cell>
          <cell r="E2688">
            <v>420420</v>
          </cell>
          <cell r="F2688" t="str">
            <v>11.06</v>
          </cell>
          <cell r="G2688" t="str">
            <v xml:space="preserve">Income / Interest Income / Total Securities Consolidated to Loan </v>
          </cell>
          <cell r="H2688" t="str">
            <v>G100</v>
          </cell>
          <cell r="I2688">
            <v>104779</v>
          </cell>
        </row>
        <row r="2689">
          <cell r="C2689" t="str">
            <v>2003</v>
          </cell>
          <cell r="D2689" t="str">
            <v>RS49470</v>
          </cell>
          <cell r="E2689">
            <v>138381</v>
          </cell>
          <cell r="F2689" t="str">
            <v>A01</v>
          </cell>
          <cell r="G2689" t="str">
            <v>Accre Imp/RunRate/Private/MRB Taxable</v>
          </cell>
          <cell r="H2689" t="str">
            <v>O49</v>
          </cell>
          <cell r="I2689">
            <v>3508700.02</v>
          </cell>
        </row>
        <row r="2690">
          <cell r="C2690" t="str">
            <v>2003</v>
          </cell>
          <cell r="D2690" t="str">
            <v>RS49470</v>
          </cell>
          <cell r="E2690">
            <v>138381</v>
          </cell>
          <cell r="F2690" t="str">
            <v>A07</v>
          </cell>
          <cell r="G2690" t="str">
            <v>AFS/MRB Taxable/Private/Accretable Impair</v>
          </cell>
          <cell r="H2690" t="str">
            <v>I62</v>
          </cell>
          <cell r="I2690">
            <v>3508700.02</v>
          </cell>
        </row>
        <row r="2691">
          <cell r="C2691" t="str">
            <v>2003</v>
          </cell>
          <cell r="D2691" t="str">
            <v>RS49470</v>
          </cell>
          <cell r="E2691">
            <v>138381</v>
          </cell>
          <cell r="F2691" t="str">
            <v>A09</v>
          </cell>
          <cell r="G2691" t="str">
            <v>MRB/AAA/Accretable Impair</v>
          </cell>
          <cell r="H2691" t="str">
            <v>I93</v>
          </cell>
          <cell r="I2691">
            <v>3508700.02</v>
          </cell>
        </row>
        <row r="2692">
          <cell r="C2692" t="str">
            <v>2003</v>
          </cell>
          <cell r="D2692" t="str">
            <v>RS49470</v>
          </cell>
          <cell r="E2692">
            <v>138381</v>
          </cell>
          <cell r="F2692" t="str">
            <v>A13 - AFS</v>
          </cell>
          <cell r="G2692" t="str">
            <v>Greater Than 10 Years/Amortized Cost/Private/MRB Taxable</v>
          </cell>
          <cell r="H2692" t="str">
            <v>P48</v>
          </cell>
          <cell r="I2692">
            <v>3508700.02</v>
          </cell>
        </row>
        <row r="2693">
          <cell r="C2693" t="str">
            <v>2003</v>
          </cell>
          <cell r="D2693" t="str">
            <v>RS49470</v>
          </cell>
          <cell r="E2693">
            <v>138381</v>
          </cell>
          <cell r="F2693" t="str">
            <v>A18</v>
          </cell>
          <cell r="G2693" t="str">
            <v>Amortized Cost/Greater Than 10 Years/MRB Taxable</v>
          </cell>
          <cell r="H2693" t="str">
            <v>O36</v>
          </cell>
          <cell r="I2693">
            <v>3508700.02</v>
          </cell>
        </row>
        <row r="2694">
          <cell r="C2694" t="str">
            <v>2003</v>
          </cell>
          <cell r="D2694" t="str">
            <v>RS49470</v>
          </cell>
          <cell r="E2694">
            <v>138381</v>
          </cell>
          <cell r="F2694" t="str">
            <v>A20</v>
          </cell>
          <cell r="G2694" t="str">
            <v>AFS/Fair Value/Less MRB</v>
          </cell>
          <cell r="H2694" t="str">
            <v>L45</v>
          </cell>
          <cell r="I2694">
            <v>3508700.02</v>
          </cell>
        </row>
        <row r="2695">
          <cell r="C2695" t="str">
            <v>2003</v>
          </cell>
          <cell r="D2695" t="str">
            <v>RS49470</v>
          </cell>
          <cell r="E2695">
            <v>729382</v>
          </cell>
          <cell r="F2695" t="str">
            <v>A16</v>
          </cell>
          <cell r="G2695" t="str">
            <v>Amortization Income Expense / MRB Taxable</v>
          </cell>
          <cell r="H2695" t="str">
            <v>G40</v>
          </cell>
          <cell r="I2695">
            <v>3508700.02</v>
          </cell>
        </row>
        <row r="2696">
          <cell r="C2696" t="str">
            <v>2003</v>
          </cell>
          <cell r="D2696" t="str">
            <v>RS49470</v>
          </cell>
          <cell r="E2696">
            <v>729382</v>
          </cell>
          <cell r="F2696" t="str">
            <v>A18</v>
          </cell>
          <cell r="G2696" t="str">
            <v>&gt; 10 years / Total Income / MRB taxable</v>
          </cell>
          <cell r="H2696" t="str">
            <v>N36</v>
          </cell>
          <cell r="I2696">
            <v>3508700.02</v>
          </cell>
        </row>
        <row r="2697">
          <cell r="C2697" t="str">
            <v>2003</v>
          </cell>
          <cell r="D2697" t="str">
            <v>RS49584</v>
          </cell>
          <cell r="E2697">
            <v>420440</v>
          </cell>
          <cell r="F2697" t="str">
            <v>11.06</v>
          </cell>
          <cell r="G2697" t="str">
            <v>Amort Exp Single-Family CBA HFI</v>
          </cell>
          <cell r="H2697" t="str">
            <v>H100</v>
          </cell>
          <cell r="I2697">
            <v>12522.94</v>
          </cell>
        </row>
        <row r="2698">
          <cell r="C2698" t="str">
            <v>2003</v>
          </cell>
          <cell r="D2698" t="str">
            <v>RS49584</v>
          </cell>
          <cell r="E2698">
            <v>428392</v>
          </cell>
          <cell r="F2698" t="str">
            <v>A16</v>
          </cell>
          <cell r="G2698" t="str">
            <v xml:space="preserve"> Amortization Expense AFS</v>
          </cell>
          <cell r="H2698" t="str">
            <v>G34</v>
          </cell>
          <cell r="I2698">
            <v>-2103.7199999999998</v>
          </cell>
        </row>
        <row r="2699">
          <cell r="C2699" t="str">
            <v>2003</v>
          </cell>
          <cell r="D2699" t="str">
            <v>RS49584</v>
          </cell>
          <cell r="E2699">
            <v>428392</v>
          </cell>
          <cell r="F2699" t="str">
            <v>A18</v>
          </cell>
          <cell r="G2699" t="str">
            <v>Total income &gt; 10 yrs</v>
          </cell>
          <cell r="H2699" t="str">
            <v>N31</v>
          </cell>
          <cell r="I2699">
            <v>-2103.7199999999998</v>
          </cell>
        </row>
        <row r="2700">
          <cell r="C2700" t="str">
            <v>2003</v>
          </cell>
          <cell r="D2700" t="str">
            <v>RS49584</v>
          </cell>
          <cell r="E2700">
            <v>428592</v>
          </cell>
          <cell r="F2700" t="str">
            <v>A16</v>
          </cell>
          <cell r="G2700" t="str">
            <v>Amortization Expense HFT</v>
          </cell>
          <cell r="H2700" t="str">
            <v>G34</v>
          </cell>
          <cell r="I2700">
            <v>-5068.41</v>
          </cell>
        </row>
        <row r="2701">
          <cell r="C2701" t="str">
            <v>2003</v>
          </cell>
          <cell r="D2701" t="str">
            <v>RS49584</v>
          </cell>
          <cell r="E2701">
            <v>428592</v>
          </cell>
          <cell r="F2701" t="str">
            <v>A18</v>
          </cell>
          <cell r="G2701" t="str">
            <v>Total income &gt; 10 yrs</v>
          </cell>
          <cell r="H2701" t="str">
            <v>N31</v>
          </cell>
          <cell r="I2701">
            <v>-5068.41</v>
          </cell>
        </row>
        <row r="2702">
          <cell r="C2702" t="str">
            <v>2003</v>
          </cell>
          <cell r="D2702" t="str">
            <v>RS49584</v>
          </cell>
          <cell r="E2702">
            <v>428342</v>
          </cell>
          <cell r="F2702" t="str">
            <v>A16</v>
          </cell>
          <cell r="G2702" t="str">
            <v>Amortization Expense HFT</v>
          </cell>
          <cell r="H2702" t="str">
            <v>G34</v>
          </cell>
          <cell r="I2702">
            <v>-1815.06</v>
          </cell>
        </row>
        <row r="2703">
          <cell r="C2703" t="str">
            <v>2003</v>
          </cell>
          <cell r="D2703" t="str">
            <v>RS49584</v>
          </cell>
          <cell r="E2703">
            <v>428542</v>
          </cell>
          <cell r="F2703" t="str">
            <v>A16</v>
          </cell>
          <cell r="G2703" t="str">
            <v>Amortization Expense HFT</v>
          </cell>
          <cell r="H2703" t="str">
            <v>G34</v>
          </cell>
          <cell r="I2703">
            <v>-3535.75</v>
          </cell>
        </row>
        <row r="2704">
          <cell r="C2704" t="str">
            <v>2003</v>
          </cell>
          <cell r="D2704" t="str">
            <v>RS49584</v>
          </cell>
          <cell r="E2704">
            <v>428342</v>
          </cell>
          <cell r="F2704" t="str">
            <v>A18</v>
          </cell>
          <cell r="G2704" t="str">
            <v>Total income &gt; 10 yrs</v>
          </cell>
          <cell r="H2704" t="str">
            <v>N31</v>
          </cell>
          <cell r="I2704">
            <v>-1815.06</v>
          </cell>
        </row>
        <row r="2705">
          <cell r="C2705" t="str">
            <v>2003</v>
          </cell>
          <cell r="D2705" t="str">
            <v>RS49584</v>
          </cell>
          <cell r="E2705">
            <v>428542</v>
          </cell>
          <cell r="F2705" t="str">
            <v>A18</v>
          </cell>
          <cell r="G2705" t="str">
            <v>Total income &gt; 10 yrs</v>
          </cell>
          <cell r="H2705" t="str">
            <v>N31</v>
          </cell>
          <cell r="I2705">
            <v>-3535.75</v>
          </cell>
        </row>
        <row r="2706">
          <cell r="C2706" t="str">
            <v>2003</v>
          </cell>
          <cell r="D2706" t="str">
            <v xml:space="preserve">RS49601 </v>
          </cell>
          <cell r="E2706">
            <v>116009</v>
          </cell>
          <cell r="F2706" t="str">
            <v>11.05</v>
          </cell>
          <cell r="G2706" t="str">
            <v>Income / Amortization IncomeExpense / Total WL Residing in SL</v>
          </cell>
          <cell r="H2706" t="str">
            <v>H104</v>
          </cell>
          <cell r="I2706">
            <v>6178908.419999999</v>
          </cell>
        </row>
        <row r="2707">
          <cell r="C2707" t="str">
            <v>2003</v>
          </cell>
          <cell r="D2707" t="str">
            <v xml:space="preserve">RS49601 </v>
          </cell>
          <cell r="E2707">
            <v>742716</v>
          </cell>
          <cell r="F2707" t="str">
            <v>11.05</v>
          </cell>
          <cell r="G2707" t="str">
            <v>Single Family / Conventional / Fixed Long Term -Accumulated Amortization of Cost Basis Adjustment</v>
          </cell>
          <cell r="H2707" t="str">
            <v>G36</v>
          </cell>
          <cell r="I2707">
            <v>6178908.419999999</v>
          </cell>
        </row>
        <row r="2708">
          <cell r="C2708" t="str">
            <v>2003</v>
          </cell>
          <cell r="D2708" t="str">
            <v>RS49602</v>
          </cell>
          <cell r="E2708">
            <v>428362</v>
          </cell>
          <cell r="F2708" t="str">
            <v>A16</v>
          </cell>
          <cell r="G2708" t="str">
            <v>Amortization Income Expense / REMIC</v>
          </cell>
          <cell r="H2708" t="str">
            <v>G36</v>
          </cell>
          <cell r="I2708">
            <v>-14454.04</v>
          </cell>
        </row>
        <row r="2709">
          <cell r="C2709" t="str">
            <v>2003</v>
          </cell>
          <cell r="D2709" t="str">
            <v>RS49602</v>
          </cell>
          <cell r="E2709">
            <v>428362</v>
          </cell>
          <cell r="F2709" t="str">
            <v>A18</v>
          </cell>
          <cell r="G2709" t="str">
            <v>&gt;10 Years / Total Income / REMIC</v>
          </cell>
          <cell r="H2709" t="str">
            <v>N33</v>
          </cell>
          <cell r="I2709">
            <v>-14454.04</v>
          </cell>
        </row>
        <row r="2710">
          <cell r="C2710" t="str">
            <v>2003</v>
          </cell>
          <cell r="D2710" t="str">
            <v>RS49602</v>
          </cell>
          <cell r="E2710">
            <v>138362</v>
          </cell>
          <cell r="F2710" t="str">
            <v>A01</v>
          </cell>
          <cell r="G2710" t="str">
            <v>Fannie Mae / REMIC / Restatement Basis Adjustment / Amortization / CatchUp</v>
          </cell>
          <cell r="H2710" t="str">
            <v>F365</v>
          </cell>
          <cell r="I2710">
            <v>116633.34</v>
          </cell>
        </row>
        <row r="2711">
          <cell r="C2711" t="str">
            <v>2003</v>
          </cell>
          <cell r="D2711" t="str">
            <v>RS49602</v>
          </cell>
          <cell r="E2711">
            <v>138362</v>
          </cell>
          <cell r="F2711" t="str">
            <v>A07</v>
          </cell>
          <cell r="G2711" t="str">
            <v>Total Unam Balance / AFS / Fannie Mae / REMIC</v>
          </cell>
          <cell r="H2711" t="str">
            <v>H34</v>
          </cell>
          <cell r="I2711">
            <v>116633.34</v>
          </cell>
        </row>
        <row r="2712">
          <cell r="C2712" t="str">
            <v>2003</v>
          </cell>
          <cell r="D2712" t="str">
            <v>RS49602</v>
          </cell>
          <cell r="E2712">
            <v>138362</v>
          </cell>
          <cell r="F2712" t="str">
            <v>A09</v>
          </cell>
          <cell r="G2712" t="str">
            <v>Total Unam Balance / AFS / MultiClass / REMIC / AAA</v>
          </cell>
          <cell r="H2712" t="str">
            <v>H58</v>
          </cell>
          <cell r="I2712">
            <v>116633.34</v>
          </cell>
        </row>
        <row r="2713">
          <cell r="C2713" t="str">
            <v>2003</v>
          </cell>
          <cell r="D2713" t="str">
            <v>RS49602</v>
          </cell>
          <cell r="E2713">
            <v>138362</v>
          </cell>
          <cell r="F2713" t="str">
            <v>A13 - AFS</v>
          </cell>
          <cell r="G2713" t="str">
            <v>&gt;10 / Amortized Cost / Fannie Mae / REMIC</v>
          </cell>
          <cell r="H2713" t="str">
            <v>P34</v>
          </cell>
          <cell r="I2713">
            <v>116633.34</v>
          </cell>
        </row>
        <row r="2714">
          <cell r="C2714" t="str">
            <v>2003</v>
          </cell>
          <cell r="D2714" t="str">
            <v>RS49602</v>
          </cell>
          <cell r="E2714">
            <v>138362</v>
          </cell>
          <cell r="F2714" t="str">
            <v>A18</v>
          </cell>
          <cell r="G2714" t="str">
            <v>&gt;10 / Amortized Cost / REMIC</v>
          </cell>
          <cell r="H2714" t="str">
            <v>O33</v>
          </cell>
          <cell r="I2714">
            <v>116633.34</v>
          </cell>
        </row>
        <row r="2715">
          <cell r="C2715" t="str">
            <v>2003</v>
          </cell>
          <cell r="D2715" t="str">
            <v>RS49602</v>
          </cell>
          <cell r="E2715">
            <v>138362</v>
          </cell>
          <cell r="F2715" t="str">
            <v>A20</v>
          </cell>
          <cell r="G2715" t="str">
            <v>AFS / Fair Value / Total Mortgage Related Securities</v>
          </cell>
          <cell r="H2715" t="str">
            <v>L42</v>
          </cell>
          <cell r="I2715">
            <v>116633.34</v>
          </cell>
        </row>
        <row r="2716">
          <cell r="C2716" t="str">
            <v>2003</v>
          </cell>
          <cell r="D2716" t="str">
            <v>RS49602</v>
          </cell>
          <cell r="E2716">
            <v>138361</v>
          </cell>
          <cell r="F2716" t="str">
            <v>A01</v>
          </cell>
          <cell r="G2716" t="str">
            <v>Fannie Mae / REMIC / Restatement Basis Adjustment / Original Maturity Relief</v>
          </cell>
          <cell r="H2716" t="str">
            <v>F358</v>
          </cell>
          <cell r="I2716">
            <v>-131087.38</v>
          </cell>
        </row>
        <row r="2717">
          <cell r="C2717" t="str">
            <v>2003</v>
          </cell>
          <cell r="D2717" t="str">
            <v>RS49602</v>
          </cell>
          <cell r="E2717">
            <v>138361</v>
          </cell>
          <cell r="F2717" t="str">
            <v>A07</v>
          </cell>
          <cell r="G2717" t="str">
            <v>Total Unam Balance / AFS / Fannie Mae / REMIC</v>
          </cell>
          <cell r="H2717" t="str">
            <v>H34</v>
          </cell>
          <cell r="I2717">
            <v>-131087.38</v>
          </cell>
        </row>
        <row r="2718">
          <cell r="C2718" t="str">
            <v>2003</v>
          </cell>
          <cell r="D2718" t="str">
            <v>RS49602</v>
          </cell>
          <cell r="E2718">
            <v>138361</v>
          </cell>
          <cell r="F2718" t="str">
            <v>A09</v>
          </cell>
          <cell r="G2718" t="str">
            <v>Total Unam Balance / AFS / MultiClass / REMIC / AAA</v>
          </cell>
          <cell r="H2718" t="str">
            <v>H58</v>
          </cell>
          <cell r="I2718">
            <v>-131087.38</v>
          </cell>
        </row>
        <row r="2719">
          <cell r="C2719" t="str">
            <v>2003</v>
          </cell>
          <cell r="D2719" t="str">
            <v>RS49602</v>
          </cell>
          <cell r="E2719">
            <v>138361</v>
          </cell>
          <cell r="F2719" t="str">
            <v>A13 - AFS</v>
          </cell>
          <cell r="G2719" t="str">
            <v>&gt;10 / Amortized Cost / Fannie Mae / REMIC</v>
          </cell>
          <cell r="H2719" t="str">
            <v>P34</v>
          </cell>
          <cell r="I2719">
            <v>-131087.38</v>
          </cell>
        </row>
        <row r="2720">
          <cell r="C2720" t="str">
            <v>2003</v>
          </cell>
          <cell r="D2720" t="str">
            <v>RS49602</v>
          </cell>
          <cell r="E2720">
            <v>138361</v>
          </cell>
          <cell r="F2720" t="str">
            <v>A18</v>
          </cell>
          <cell r="G2720" t="str">
            <v>&gt;10 / Amortized Cost / REMIC</v>
          </cell>
          <cell r="H2720" t="str">
            <v>O33</v>
          </cell>
          <cell r="I2720">
            <v>-131087.38</v>
          </cell>
        </row>
        <row r="2721">
          <cell r="C2721" t="str">
            <v>2003</v>
          </cell>
          <cell r="D2721" t="str">
            <v>RS49602</v>
          </cell>
          <cell r="E2721">
            <v>138361</v>
          </cell>
          <cell r="F2721" t="str">
            <v>A20</v>
          </cell>
          <cell r="G2721" t="str">
            <v>AFS / Fair Value / Total Mortgage Related Securities</v>
          </cell>
          <cell r="H2721" t="str">
            <v>L42</v>
          </cell>
          <cell r="I2721">
            <v>-131087.38</v>
          </cell>
        </row>
        <row r="2722">
          <cell r="C2722" t="str">
            <v>2003</v>
          </cell>
          <cell r="D2722" t="str">
            <v>RS49602</v>
          </cell>
          <cell r="E2722">
            <v>121302</v>
          </cell>
          <cell r="F2722" t="str">
            <v>A01</v>
          </cell>
          <cell r="G2722" t="str">
            <v>Fannie Mae / REMIC / Premium Discount / Accum Amort / CatchUp</v>
          </cell>
          <cell r="H2722" t="str">
            <v>F82</v>
          </cell>
          <cell r="I2722">
            <v>-6910609.8799999999</v>
          </cell>
        </row>
        <row r="2723">
          <cell r="C2723" t="str">
            <v>2003</v>
          </cell>
          <cell r="D2723" t="str">
            <v>RS49602</v>
          </cell>
          <cell r="E2723">
            <v>121302</v>
          </cell>
          <cell r="F2723" t="str">
            <v>A01</v>
          </cell>
          <cell r="G2723" t="str">
            <v>Private / REMIC / Premium Discount / Accum Amort / CatchUp</v>
          </cell>
          <cell r="H2723" t="str">
            <v>R82</v>
          </cell>
          <cell r="I2723">
            <v>30937.5</v>
          </cell>
        </row>
        <row r="2724">
          <cell r="C2724" t="str">
            <v>2003</v>
          </cell>
          <cell r="D2724" t="str">
            <v>RS49602</v>
          </cell>
          <cell r="E2724">
            <v>121302</v>
          </cell>
          <cell r="F2724" t="str">
            <v>A07</v>
          </cell>
          <cell r="G2724" t="str">
            <v>Total Unam Balance / AFS / Fannie Mae / REMIC</v>
          </cell>
          <cell r="H2724" t="str">
            <v>H34</v>
          </cell>
          <cell r="I2724">
            <v>-6910609.8799999999</v>
          </cell>
        </row>
        <row r="2725">
          <cell r="C2725" t="str">
            <v>2003</v>
          </cell>
          <cell r="D2725" t="str">
            <v>RS49602</v>
          </cell>
          <cell r="E2725">
            <v>121302</v>
          </cell>
          <cell r="F2725" t="str">
            <v>A07</v>
          </cell>
          <cell r="G2725" t="str">
            <v>Total Unam Balance / AFS / Private / REMIC</v>
          </cell>
          <cell r="H2725" t="str">
            <v>H65</v>
          </cell>
          <cell r="I2725">
            <v>30937.5</v>
          </cell>
        </row>
        <row r="2726">
          <cell r="C2726" t="str">
            <v>2003</v>
          </cell>
          <cell r="D2726" t="str">
            <v>RS49602</v>
          </cell>
          <cell r="E2726">
            <v>121302</v>
          </cell>
          <cell r="F2726" t="str">
            <v>A09</v>
          </cell>
          <cell r="G2726" t="str">
            <v>Total Unam Balance / AFS / Multi Class / REMIC / AAA</v>
          </cell>
          <cell r="H2726" t="str">
            <v>H58</v>
          </cell>
          <cell r="I2726">
            <v>-6879672.3799999999</v>
          </cell>
        </row>
        <row r="2727">
          <cell r="C2727" t="str">
            <v>2003</v>
          </cell>
          <cell r="D2727" t="str">
            <v>RS49602</v>
          </cell>
          <cell r="E2727">
            <v>121302</v>
          </cell>
          <cell r="F2727" t="str">
            <v>A13 - AFS</v>
          </cell>
          <cell r="G2727" t="str">
            <v>&gt;10 / Amortized Cost / Fannie Mae / REMIC</v>
          </cell>
          <cell r="H2727" t="str">
            <v>P34</v>
          </cell>
          <cell r="I2727">
            <v>-6910609.8799999999</v>
          </cell>
        </row>
        <row r="2728">
          <cell r="C2728" t="str">
            <v>2003</v>
          </cell>
          <cell r="D2728" t="str">
            <v>RS49602</v>
          </cell>
          <cell r="E2728">
            <v>121302</v>
          </cell>
          <cell r="F2728" t="str">
            <v>A13 - AFS</v>
          </cell>
          <cell r="G2728" t="str">
            <v>&gt;10 / Amortized Cost / Private / REMIC</v>
          </cell>
          <cell r="H2728" t="str">
            <v>P51</v>
          </cell>
          <cell r="I2728">
            <v>30937.5</v>
          </cell>
        </row>
        <row r="2729">
          <cell r="C2729" t="str">
            <v>2003</v>
          </cell>
          <cell r="D2729" t="str">
            <v>RS49602</v>
          </cell>
          <cell r="E2729">
            <v>121302</v>
          </cell>
          <cell r="F2729" t="str">
            <v>A18</v>
          </cell>
          <cell r="G2729" t="str">
            <v>&gt;10 / Amortized Cost / REMIC</v>
          </cell>
          <cell r="H2729" t="str">
            <v>O33</v>
          </cell>
          <cell r="I2729">
            <v>-6879672.3799999999</v>
          </cell>
        </row>
        <row r="2730">
          <cell r="C2730" t="str">
            <v>2003</v>
          </cell>
          <cell r="D2730" t="str">
            <v>RS49602</v>
          </cell>
          <cell r="E2730">
            <v>121302</v>
          </cell>
          <cell r="F2730" t="str">
            <v>A20</v>
          </cell>
          <cell r="G2730" t="str">
            <v>AFS / Fair Value / Total Mortgage Related Securities</v>
          </cell>
          <cell r="H2730" t="str">
            <v>L42</v>
          </cell>
          <cell r="I2730">
            <v>-6879672.3799999999</v>
          </cell>
        </row>
        <row r="2731">
          <cell r="C2731" t="str">
            <v>2003</v>
          </cell>
          <cell r="D2731" t="str">
            <v>RS49602</v>
          </cell>
          <cell r="E2731">
            <v>421302</v>
          </cell>
          <cell r="F2731" t="str">
            <v>A16</v>
          </cell>
          <cell r="G2731" t="str">
            <v>Income / Amort Income Expense / REMIC</v>
          </cell>
          <cell r="H2731" t="str">
            <v>G36</v>
          </cell>
          <cell r="I2731">
            <v>-6879672.3799999999</v>
          </cell>
        </row>
        <row r="2732">
          <cell r="C2732" t="str">
            <v>2003</v>
          </cell>
          <cell r="D2732" t="str">
            <v>RS49602</v>
          </cell>
          <cell r="E2732">
            <v>421302</v>
          </cell>
          <cell r="F2732" t="str">
            <v>A18</v>
          </cell>
          <cell r="G2732" t="str">
            <v>&gt;10 / Total Income / REMIC</v>
          </cell>
          <cell r="H2732" t="str">
            <v>N33</v>
          </cell>
          <cell r="I2732">
            <v>-6879672.3799999999</v>
          </cell>
        </row>
        <row r="2733">
          <cell r="C2733" t="str">
            <v>2003</v>
          </cell>
          <cell r="D2733" t="str">
            <v>RS49765</v>
          </cell>
          <cell r="E2733">
            <v>420411</v>
          </cell>
          <cell r="F2733" t="str">
            <v>11.06</v>
          </cell>
          <cell r="G2733" t="str">
            <v>Interest Income / Total Securities Consolidated to Loan Level</v>
          </cell>
          <cell r="H2733" t="str">
            <v>G100</v>
          </cell>
          <cell r="I2733">
            <v>113285.29</v>
          </cell>
        </row>
        <row r="2734">
          <cell r="C2734" t="str">
            <v>2003</v>
          </cell>
          <cell r="D2734" t="str">
            <v>RS49986</v>
          </cell>
          <cell r="E2734">
            <v>421302</v>
          </cell>
          <cell r="F2734" t="str">
            <v>A16</v>
          </cell>
          <cell r="G2734" t="str">
            <v>Income / Amortization Income Expense / MRB Taxable</v>
          </cell>
          <cell r="H2734" t="str">
            <v>G40</v>
          </cell>
          <cell r="I2734">
            <v>1297410.0330000001</v>
          </cell>
        </row>
        <row r="2735">
          <cell r="C2735" t="str">
            <v>2003</v>
          </cell>
          <cell r="D2735" t="str">
            <v>RS49986</v>
          </cell>
          <cell r="E2735">
            <v>421302</v>
          </cell>
          <cell r="F2735" t="str">
            <v>A18</v>
          </cell>
          <cell r="G2735" t="str">
            <v>&gt;10 years / Total Income / MRB Taxable</v>
          </cell>
          <cell r="H2735" t="str">
            <v>N36</v>
          </cell>
          <cell r="I2735">
            <v>1297410.0330000001</v>
          </cell>
        </row>
        <row r="2736">
          <cell r="C2736" t="str">
            <v>2003</v>
          </cell>
          <cell r="D2736" t="str">
            <v>RR49423</v>
          </cell>
          <cell r="E2736">
            <v>118301</v>
          </cell>
          <cell r="F2736" t="str">
            <v>A01</v>
          </cell>
          <cell r="G2736" t="str">
            <v>Fannie Mae / REMIC / MTM / Unrealized GainLoss Current Period</v>
          </cell>
          <cell r="H2736" t="str">
            <v>F458</v>
          </cell>
          <cell r="I2736">
            <v>4552528.0500000063</v>
          </cell>
        </row>
        <row r="2737">
          <cell r="C2737" t="str">
            <v>2003</v>
          </cell>
          <cell r="D2737" t="str">
            <v>RR49423</v>
          </cell>
          <cell r="E2737">
            <v>118301</v>
          </cell>
          <cell r="F2737" t="str">
            <v>A07</v>
          </cell>
          <cell r="G2737" t="str">
            <v>Gross Unrealized Gain / AFS / Fannie Mae / REMIC</v>
          </cell>
          <cell r="H2737" t="str">
            <v>K34</v>
          </cell>
          <cell r="I2737">
            <v>4552528.0500000063</v>
          </cell>
        </row>
        <row r="2738">
          <cell r="C2738" t="str">
            <v>2003</v>
          </cell>
          <cell r="D2738" t="str">
            <v>RR49423</v>
          </cell>
          <cell r="E2738">
            <v>118301</v>
          </cell>
          <cell r="F2738" t="str">
            <v>A09</v>
          </cell>
          <cell r="G2738" t="str">
            <v>Gross Unrealized Gain / AFS / Multiclass / REMIC / AAA</v>
          </cell>
          <cell r="H2738" t="str">
            <v>K58</v>
          </cell>
          <cell r="I2738">
            <v>4552528.0500000063</v>
          </cell>
        </row>
        <row r="2739">
          <cell r="C2739" t="str">
            <v>2003</v>
          </cell>
          <cell r="D2739" t="str">
            <v>RR49423</v>
          </cell>
          <cell r="E2739">
            <v>118301</v>
          </cell>
          <cell r="F2739" t="str">
            <v>A13 - AFS</v>
          </cell>
          <cell r="G2739" t="str">
            <v>&gt; 10 years / Fair Value / Fannie Mae / REMIC</v>
          </cell>
          <cell r="H2739" t="str">
            <v>Q34</v>
          </cell>
          <cell r="I2739">
            <v>4552528.0500000063</v>
          </cell>
        </row>
        <row r="2740">
          <cell r="C2740" t="str">
            <v>2003</v>
          </cell>
          <cell r="D2740" t="str">
            <v>RR49423</v>
          </cell>
          <cell r="E2740">
            <v>118301</v>
          </cell>
          <cell r="F2740" t="str">
            <v>A20</v>
          </cell>
          <cell r="G2740" t="str">
            <v>AFS / Fair Value / Total MRS</v>
          </cell>
          <cell r="H2740" t="str">
            <v>L42</v>
          </cell>
          <cell r="I2740">
            <v>4552528.0500000063</v>
          </cell>
        </row>
        <row r="2741">
          <cell r="C2741" t="str">
            <v>2003</v>
          </cell>
          <cell r="D2741" t="str">
            <v>RS49323</v>
          </cell>
          <cell r="E2741">
            <v>138381</v>
          </cell>
          <cell r="F2741" t="str">
            <v>A01</v>
          </cell>
          <cell r="G2741" t="str">
            <v>Accre Imp/RunRate/Private/MRB Taxable</v>
          </cell>
          <cell r="H2741" t="str">
            <v>O49</v>
          </cell>
          <cell r="I2741">
            <v>-11474.41</v>
          </cell>
        </row>
        <row r="2742">
          <cell r="C2742" t="str">
            <v>2003</v>
          </cell>
          <cell r="D2742" t="str">
            <v>RS49323</v>
          </cell>
          <cell r="E2742">
            <v>138381</v>
          </cell>
          <cell r="F2742" t="str">
            <v>A07</v>
          </cell>
          <cell r="G2742" t="str">
            <v>AFS/MRB Taxable/Private/Remain Accret. Imp.</v>
          </cell>
          <cell r="H2742" t="str">
            <v>I62</v>
          </cell>
          <cell r="I2742">
            <v>-11474.41</v>
          </cell>
        </row>
        <row r="2743">
          <cell r="C2743" t="str">
            <v>2003</v>
          </cell>
          <cell r="D2743" t="str">
            <v>RS49323</v>
          </cell>
          <cell r="E2743">
            <v>138381</v>
          </cell>
          <cell r="F2743" t="str">
            <v>A09</v>
          </cell>
          <cell r="G2743" t="str">
            <v>MRB/AAA/Remain Accret. Imp.</v>
          </cell>
          <cell r="H2743" t="str">
            <v>I93</v>
          </cell>
          <cell r="I2743">
            <v>-11474.41</v>
          </cell>
        </row>
        <row r="2744">
          <cell r="C2744" t="str">
            <v>2003</v>
          </cell>
          <cell r="D2744" t="str">
            <v>RS49323</v>
          </cell>
          <cell r="E2744">
            <v>138381</v>
          </cell>
          <cell r="F2744" t="str">
            <v>A13 - AFS</v>
          </cell>
          <cell r="G2744" t="str">
            <v>Greater Than 10 Years/Amortized Cost/Private/MRB Taxable</v>
          </cell>
          <cell r="H2744" t="str">
            <v>P48</v>
          </cell>
          <cell r="I2744">
            <v>-11474.41</v>
          </cell>
        </row>
        <row r="2745">
          <cell r="C2745" t="str">
            <v>2003</v>
          </cell>
          <cell r="D2745" t="str">
            <v>RS49323</v>
          </cell>
          <cell r="E2745">
            <v>138381</v>
          </cell>
          <cell r="F2745" t="str">
            <v>A18</v>
          </cell>
          <cell r="G2745" t="str">
            <v>Amortized Cost/Greater Than 10 Years/MRB Taxable</v>
          </cell>
          <cell r="H2745" t="str">
            <v>O36</v>
          </cell>
          <cell r="I2745">
            <v>-11474.41</v>
          </cell>
        </row>
        <row r="2746">
          <cell r="C2746" t="str">
            <v>2003</v>
          </cell>
          <cell r="D2746" t="str">
            <v>RS49323</v>
          </cell>
          <cell r="E2746">
            <v>138381</v>
          </cell>
          <cell r="F2746" t="str">
            <v>A20</v>
          </cell>
          <cell r="G2746" t="str">
            <v>AFS/Fair Value/Less MRB</v>
          </cell>
          <cell r="H2746" t="str">
            <v>L45</v>
          </cell>
          <cell r="I2746">
            <v>-11474.41</v>
          </cell>
        </row>
        <row r="2747">
          <cell r="C2747" t="str">
            <v>2003</v>
          </cell>
          <cell r="D2747" t="str">
            <v>RS49340</v>
          </cell>
          <cell r="E2747">
            <v>118301</v>
          </cell>
          <cell r="F2747" t="str">
            <v>A01</v>
          </cell>
          <cell r="G2747" t="str">
            <v>Fannie Mae / REMIC / MTM / Unrealized Gain Current Period</v>
          </cell>
          <cell r="H2747" t="str">
            <v>F458</v>
          </cell>
          <cell r="I2747">
            <v>-430170.48</v>
          </cell>
        </row>
        <row r="2748">
          <cell r="C2748" t="str">
            <v>2003</v>
          </cell>
          <cell r="D2748" t="str">
            <v>RS49340</v>
          </cell>
          <cell r="E2748">
            <v>118301</v>
          </cell>
          <cell r="F2748" t="str">
            <v>A07</v>
          </cell>
          <cell r="G2748" t="str">
            <v>Gross Unrealized Gain / AFS / Fannie Mae / REMIC</v>
          </cell>
          <cell r="H2748" t="str">
            <v>K34</v>
          </cell>
          <cell r="I2748">
            <v>-430170.48</v>
          </cell>
        </row>
        <row r="2749">
          <cell r="C2749" t="str">
            <v>2003</v>
          </cell>
          <cell r="D2749" t="str">
            <v>RS49340</v>
          </cell>
          <cell r="E2749">
            <v>118301</v>
          </cell>
          <cell r="F2749" t="str">
            <v>A09</v>
          </cell>
          <cell r="G2749" t="str">
            <v>Gross Unrealized Gain / AFS / MultiClass / REMIC / AAA</v>
          </cell>
          <cell r="H2749" t="str">
            <v>K58</v>
          </cell>
          <cell r="I2749">
            <v>-430170.48</v>
          </cell>
        </row>
        <row r="2750">
          <cell r="C2750" t="str">
            <v>2003</v>
          </cell>
          <cell r="D2750" t="str">
            <v>RS49340</v>
          </cell>
          <cell r="E2750">
            <v>118301</v>
          </cell>
          <cell r="F2750" t="str">
            <v>A13 - AFS</v>
          </cell>
          <cell r="G2750" t="str">
            <v>&gt;10 years / Fair Value / Fannie Mae / REMIC</v>
          </cell>
          <cell r="H2750" t="str">
            <v>Q34</v>
          </cell>
          <cell r="I2750">
            <v>-430170.48</v>
          </cell>
        </row>
        <row r="2751">
          <cell r="C2751" t="str">
            <v>2003</v>
          </cell>
          <cell r="D2751" t="str">
            <v>RS49340</v>
          </cell>
          <cell r="E2751">
            <v>118301</v>
          </cell>
          <cell r="F2751" t="str">
            <v>A20</v>
          </cell>
          <cell r="G2751" t="str">
            <v>AFS / Fair Value / Total Mortgage Related Securities</v>
          </cell>
          <cell r="H2751" t="str">
            <v>L42</v>
          </cell>
          <cell r="I2751">
            <v>-430170.48</v>
          </cell>
        </row>
        <row r="2752">
          <cell r="C2752" t="str">
            <v>2003</v>
          </cell>
          <cell r="D2752" t="str">
            <v>RS49344</v>
          </cell>
          <cell r="E2752">
            <v>121330</v>
          </cell>
          <cell r="F2752" t="str">
            <v>A01</v>
          </cell>
          <cell r="G2752" t="str">
            <v>Private Label / REMIC / UPB / Consolidation Out to Loans</v>
          </cell>
          <cell r="H2752" t="str">
            <v>R23</v>
          </cell>
          <cell r="I2752">
            <v>-72525836.939999998</v>
          </cell>
        </row>
        <row r="2753">
          <cell r="C2753" t="str">
            <v>2003</v>
          </cell>
          <cell r="D2753" t="str">
            <v>RS49344</v>
          </cell>
          <cell r="E2753">
            <v>121330</v>
          </cell>
          <cell r="F2753" t="str">
            <v>A07</v>
          </cell>
          <cell r="G2753" t="str">
            <v>AFS / Private Label / REMIC / Current UPB</v>
          </cell>
          <cell r="H2753" t="str">
            <v>G65</v>
          </cell>
          <cell r="I2753">
            <v>-72525836.939999998</v>
          </cell>
        </row>
        <row r="2754">
          <cell r="C2754" t="str">
            <v>2003</v>
          </cell>
          <cell r="D2754" t="str">
            <v>RS49344</v>
          </cell>
          <cell r="E2754">
            <v>121330</v>
          </cell>
          <cell r="F2754" t="str">
            <v>A09</v>
          </cell>
          <cell r="G2754" t="str">
            <v>AFS / Multi-Class / REMIC / AAA / Current UPB</v>
          </cell>
          <cell r="H2754" t="str">
            <v>G58</v>
          </cell>
          <cell r="I2754">
            <v>-72525836.939999998</v>
          </cell>
        </row>
        <row r="2755">
          <cell r="C2755" t="str">
            <v>2003</v>
          </cell>
          <cell r="D2755" t="str">
            <v>RS49344</v>
          </cell>
          <cell r="E2755">
            <v>121330</v>
          </cell>
          <cell r="F2755" t="str">
            <v>A13 - AFS</v>
          </cell>
          <cell r="G2755" t="str">
            <v>Private/ Other REMIC / Term &gt;10 / UPB</v>
          </cell>
          <cell r="H2755" t="str">
            <v>O51</v>
          </cell>
          <cell r="I2755">
            <v>-72525836.939999998</v>
          </cell>
        </row>
        <row r="2756">
          <cell r="C2756" t="str">
            <v>2003</v>
          </cell>
          <cell r="D2756" t="str">
            <v>RS49344</v>
          </cell>
          <cell r="E2756">
            <v>121330</v>
          </cell>
          <cell r="F2756" t="str">
            <v>A18</v>
          </cell>
          <cell r="G2756" t="str">
            <v>REMIC / Term &gt;10 / Amortized Cost</v>
          </cell>
          <cell r="H2756" t="str">
            <v>O33</v>
          </cell>
          <cell r="I2756">
            <v>-72525836.939999998</v>
          </cell>
        </row>
        <row r="2757">
          <cell r="C2757" t="str">
            <v>2003</v>
          </cell>
          <cell r="D2757" t="str">
            <v>RS49344</v>
          </cell>
          <cell r="E2757">
            <v>121330</v>
          </cell>
          <cell r="F2757" t="str">
            <v>A20</v>
          </cell>
          <cell r="G2757" t="str">
            <v>UPB / Plus - Securities Consolidated to Loans / AFS</v>
          </cell>
          <cell r="H2757" t="str">
            <v>L34</v>
          </cell>
          <cell r="I2757">
            <v>-72525836.939999998</v>
          </cell>
        </row>
        <row r="2758">
          <cell r="C2758" t="str">
            <v>2003</v>
          </cell>
          <cell r="D2758" t="str">
            <v>RS49344</v>
          </cell>
          <cell r="E2758">
            <v>121330</v>
          </cell>
          <cell r="F2758" t="str">
            <v>A21</v>
          </cell>
          <cell r="G2758" t="str">
            <v>UPB / Other Mortgage-related securities / Single Family / Conventional</v>
          </cell>
          <cell r="H2758" t="str">
            <v>F35</v>
          </cell>
          <cell r="I2758">
            <v>-72525836.939999998</v>
          </cell>
        </row>
        <row r="2759">
          <cell r="C2759" t="str">
            <v>2003</v>
          </cell>
          <cell r="D2759" t="str">
            <v>RS49344</v>
          </cell>
          <cell r="E2759">
            <v>121320</v>
          </cell>
          <cell r="F2759" t="str">
            <v>A01</v>
          </cell>
          <cell r="G2759" t="str">
            <v>Private Label / REMIC / Premium&amp;Discount / Consolidation Relief</v>
          </cell>
          <cell r="H2759" t="str">
            <v>R76</v>
          </cell>
          <cell r="I2759">
            <v>-33265.78</v>
          </cell>
        </row>
        <row r="2760">
          <cell r="C2760" t="str">
            <v>2003</v>
          </cell>
          <cell r="D2760" t="str">
            <v>RS49344</v>
          </cell>
          <cell r="E2760">
            <v>121320</v>
          </cell>
          <cell r="F2760" t="str">
            <v>A07</v>
          </cell>
          <cell r="G2760" t="str">
            <v>AFS / Private Label / REMIC / Total Unamortized Balance</v>
          </cell>
          <cell r="H2760" t="str">
            <v>H65</v>
          </cell>
          <cell r="I2760">
            <v>-33265.78</v>
          </cell>
        </row>
        <row r="2761">
          <cell r="C2761" t="str">
            <v>2003</v>
          </cell>
          <cell r="D2761" t="str">
            <v>RS49344</v>
          </cell>
          <cell r="E2761">
            <v>121320</v>
          </cell>
          <cell r="F2761" t="str">
            <v>A09</v>
          </cell>
          <cell r="G2761" t="str">
            <v>AFS / Multi-Class / REMIC / AAA / Total Unamortized Balance</v>
          </cell>
          <cell r="H2761" t="str">
            <v>H58</v>
          </cell>
          <cell r="I2761">
            <v>-33265.78</v>
          </cell>
        </row>
        <row r="2762">
          <cell r="C2762" t="str">
            <v>2003</v>
          </cell>
          <cell r="D2762" t="str">
            <v>RS49344</v>
          </cell>
          <cell r="E2762">
            <v>121320</v>
          </cell>
          <cell r="F2762" t="str">
            <v>A13 - AFS</v>
          </cell>
          <cell r="G2762" t="str">
            <v>Private / REMIC / Term &gt;10 / Amortized Cost</v>
          </cell>
          <cell r="H2762" t="str">
            <v>P51</v>
          </cell>
          <cell r="I2762">
            <v>-33265.78</v>
          </cell>
        </row>
        <row r="2763">
          <cell r="C2763" t="str">
            <v>2003</v>
          </cell>
          <cell r="D2763" t="str">
            <v>RS49344</v>
          </cell>
          <cell r="E2763">
            <v>121320</v>
          </cell>
          <cell r="F2763" t="str">
            <v>A18</v>
          </cell>
          <cell r="G2763" t="str">
            <v>REMIC / Term &gt;10 / Amortized Cost</v>
          </cell>
          <cell r="H2763" t="str">
            <v>O33</v>
          </cell>
          <cell r="I2763">
            <v>-33265.78</v>
          </cell>
        </row>
        <row r="2764">
          <cell r="C2764" t="str">
            <v>2003</v>
          </cell>
          <cell r="D2764" t="str">
            <v>RS49344</v>
          </cell>
          <cell r="E2764">
            <v>121320</v>
          </cell>
          <cell r="F2764" t="str">
            <v>A20</v>
          </cell>
          <cell r="G2764" t="str">
            <v>Fair Value / Plus - Securities Consolidated to Loans / AFS</v>
          </cell>
          <cell r="H2764" t="str">
            <v>L43</v>
          </cell>
          <cell r="I2764">
            <v>-33265.78</v>
          </cell>
        </row>
        <row r="2765">
          <cell r="C2765" t="str">
            <v>2003</v>
          </cell>
          <cell r="D2765" t="str">
            <v>RS49355</v>
          </cell>
          <cell r="E2765">
            <v>111301</v>
          </cell>
          <cell r="F2765" t="str">
            <v>A01</v>
          </cell>
          <cell r="G2765" t="str">
            <v>Portfolio Walkforward/FNMA/UPB/UPB Adjustment</v>
          </cell>
          <cell r="H2765" t="str">
            <v>R19</v>
          </cell>
          <cell r="I2765">
            <v>23018534.710000001</v>
          </cell>
        </row>
        <row r="2766">
          <cell r="C2766" t="str">
            <v>2003</v>
          </cell>
          <cell r="D2766" t="str">
            <v>RS49355</v>
          </cell>
          <cell r="E2766">
            <v>111301</v>
          </cell>
          <cell r="F2766" t="str">
            <v>A07</v>
          </cell>
          <cell r="G2766" t="str">
            <v>FAS 115 MTM Summary/Current UPB/AFS/Private Label/REMIC</v>
          </cell>
          <cell r="H2766" t="str">
            <v>G65</v>
          </cell>
          <cell r="I2766">
            <v>23018534.710000001</v>
          </cell>
        </row>
        <row r="2767">
          <cell r="C2767" t="str">
            <v>2003</v>
          </cell>
          <cell r="D2767" t="str">
            <v>RS49355</v>
          </cell>
          <cell r="E2767">
            <v>111301</v>
          </cell>
          <cell r="F2767" t="str">
            <v>A09</v>
          </cell>
          <cell r="G2767" t="str">
            <v>FAS 115 Mark-to-Market AFS - HFT by Rating/AFS/Multi Class/REMIC/AAA</v>
          </cell>
          <cell r="H2767" t="str">
            <v>G65</v>
          </cell>
          <cell r="I2767">
            <v>23018534.710000001</v>
          </cell>
        </row>
        <row r="2768">
          <cell r="C2768" t="str">
            <v>2003</v>
          </cell>
          <cell r="D2768" t="str">
            <v>RS49355</v>
          </cell>
          <cell r="E2768">
            <v>111301</v>
          </cell>
          <cell r="F2768" t="str">
            <v>A13 - AFS</v>
          </cell>
          <cell r="G2768" t="str">
            <v>Security Maturity Term Report by Issuer/ Remaining Mat Term&gt;10/Private/REMIC</v>
          </cell>
          <cell r="H2768" t="str">
            <v>O51</v>
          </cell>
          <cell r="I2768">
            <v>23018534.710000001</v>
          </cell>
        </row>
        <row r="2769">
          <cell r="C2769" t="str">
            <v>2003</v>
          </cell>
          <cell r="D2769" t="str">
            <v>RS49355</v>
          </cell>
          <cell r="E2769">
            <v>111301</v>
          </cell>
          <cell r="F2769" t="str">
            <v>A18</v>
          </cell>
          <cell r="G2769" t="str">
            <v>Interest Yield Maturity Term/Remaining Term&gt;10/Product/REMICAmortized Cost</v>
          </cell>
          <cell r="H2769" t="str">
            <v>O33</v>
          </cell>
          <cell r="I2769">
            <v>23018534.710000001</v>
          </cell>
        </row>
        <row r="2770">
          <cell r="C2770" t="str">
            <v>2003</v>
          </cell>
          <cell r="D2770" t="str">
            <v>RS49355</v>
          </cell>
          <cell r="E2770">
            <v>111301</v>
          </cell>
          <cell r="F2770" t="str">
            <v>A21</v>
          </cell>
          <cell r="G2770" t="str">
            <v>Composition of Mortgage Credit Book of Business/Single Family/Conventional/FNMA</v>
          </cell>
          <cell r="H2770" t="str">
            <v>F31</v>
          </cell>
          <cell r="I2770">
            <v>23018534.710000001</v>
          </cell>
        </row>
        <row r="2771">
          <cell r="C2771" t="str">
            <v>2003</v>
          </cell>
          <cell r="D2771" t="str">
            <v>RS49355</v>
          </cell>
          <cell r="E2771">
            <v>121302</v>
          </cell>
          <cell r="F2771" t="str">
            <v>A01</v>
          </cell>
          <cell r="G2771" t="str">
            <v>Portfolio Walkforward Report/OPD/AccumAm/Run Rate</v>
          </cell>
          <cell r="H2771" t="str">
            <v>R81</v>
          </cell>
          <cell r="I2771">
            <v>-627549.93000000005</v>
          </cell>
        </row>
        <row r="2772">
          <cell r="C2772" t="str">
            <v>2003</v>
          </cell>
          <cell r="D2772" t="str">
            <v>RS49355</v>
          </cell>
          <cell r="E2772">
            <v>121302</v>
          </cell>
          <cell r="F2772" t="str">
            <v>A07</v>
          </cell>
          <cell r="G2772" t="str">
            <v>FAS 115 MTM Summary/Total Unam/AFS/Private Label/REMIC</v>
          </cell>
          <cell r="H2772" t="str">
            <v>H65</v>
          </cell>
          <cell r="I2772">
            <v>-627549.93000000005</v>
          </cell>
        </row>
        <row r="2773">
          <cell r="C2773" t="str">
            <v>2003</v>
          </cell>
          <cell r="D2773" t="str">
            <v>RS49355</v>
          </cell>
          <cell r="E2773">
            <v>121302</v>
          </cell>
          <cell r="F2773" t="str">
            <v>A09</v>
          </cell>
          <cell r="G2773" t="str">
            <v>FAS 115 Mark-to-Market AFS - HFT by Rating/AFS/Multi Class/REMIC/AAA/Total Unam</v>
          </cell>
          <cell r="H2773" t="str">
            <v>H65</v>
          </cell>
          <cell r="I2773">
            <v>-627549.93000000005</v>
          </cell>
        </row>
        <row r="2774">
          <cell r="C2774" t="str">
            <v>2003</v>
          </cell>
          <cell r="D2774" t="str">
            <v>RS49355</v>
          </cell>
          <cell r="E2774">
            <v>121302</v>
          </cell>
          <cell r="F2774" t="str">
            <v>A13 - AFS</v>
          </cell>
          <cell r="G2774" t="str">
            <v>Security Maturity Term Report by Issuer/ Remaining Mat Term&gt;10/Private/REMIC/Amort cost</v>
          </cell>
          <cell r="H2774" t="str">
            <v>P51</v>
          </cell>
          <cell r="I2774">
            <v>-627549.93000000005</v>
          </cell>
        </row>
        <row r="2775">
          <cell r="C2775" t="str">
            <v>2003</v>
          </cell>
          <cell r="D2775" t="str">
            <v>RS49355</v>
          </cell>
          <cell r="E2775">
            <v>121302</v>
          </cell>
          <cell r="F2775" t="str">
            <v>A18</v>
          </cell>
          <cell r="G2775" t="str">
            <v>Interest Yield Maturity Term/Remaining Term&gt;10/Product/REMICAmortized Cost</v>
          </cell>
          <cell r="H2775" t="str">
            <v>O33</v>
          </cell>
          <cell r="I2775">
            <v>-627549.93000000005</v>
          </cell>
        </row>
        <row r="2776">
          <cell r="C2776" t="str">
            <v>2003</v>
          </cell>
          <cell r="D2776" t="str">
            <v>RS49355</v>
          </cell>
          <cell r="E2776">
            <v>121303</v>
          </cell>
          <cell r="F2776" t="str">
            <v>A01</v>
          </cell>
          <cell r="G2776" t="str">
            <v>Portfolio Walkforward Report/OPD/9920 Impair/Expense</v>
          </cell>
          <cell r="H2776" t="str">
            <v>R91</v>
          </cell>
          <cell r="I2776">
            <v>-94145.61</v>
          </cell>
        </row>
        <row r="2777">
          <cell r="C2777" t="str">
            <v>2003</v>
          </cell>
          <cell r="D2777" t="str">
            <v>RS49355</v>
          </cell>
          <cell r="E2777">
            <v>121303</v>
          </cell>
          <cell r="F2777" t="str">
            <v>A07</v>
          </cell>
          <cell r="G2777" t="str">
            <v>FAS 115 MTM Summary/Total Unam/AFS/Private Label/REMIC</v>
          </cell>
          <cell r="H2777" t="str">
            <v>H65</v>
          </cell>
          <cell r="I2777">
            <v>-94145.61</v>
          </cell>
        </row>
        <row r="2778">
          <cell r="C2778" t="str">
            <v>2003</v>
          </cell>
          <cell r="D2778" t="str">
            <v>RS49355</v>
          </cell>
          <cell r="E2778">
            <v>121303</v>
          </cell>
          <cell r="F2778" t="str">
            <v>A09</v>
          </cell>
          <cell r="G2778" t="str">
            <v>FAS 115 Mark-to-Market AFS - HFT by Rating/AFS/Multi Class/REMIC/AAA/Total Unam</v>
          </cell>
          <cell r="H2778" t="str">
            <v>H65</v>
          </cell>
          <cell r="I2778">
            <v>-94145.61</v>
          </cell>
        </row>
        <row r="2779">
          <cell r="C2779" t="str">
            <v>2003</v>
          </cell>
          <cell r="D2779" t="str">
            <v>RS49355</v>
          </cell>
          <cell r="E2779">
            <v>121303</v>
          </cell>
          <cell r="F2779" t="str">
            <v>A13 - AFS</v>
          </cell>
          <cell r="G2779" t="str">
            <v>Security Maturity Term Report by Issuer/ Remaining Mat Term&gt;10/Private/REMIC/Amort cost</v>
          </cell>
          <cell r="H2779" t="str">
            <v>P51</v>
          </cell>
          <cell r="I2779">
            <v>-94145.61</v>
          </cell>
        </row>
        <row r="2780">
          <cell r="C2780" t="str">
            <v>2003</v>
          </cell>
          <cell r="D2780" t="str">
            <v>RS49355</v>
          </cell>
          <cell r="E2780">
            <v>121303</v>
          </cell>
          <cell r="F2780" t="str">
            <v>A18</v>
          </cell>
          <cell r="G2780" t="str">
            <v>Interest Yield Maturity Term/Remaining Term&gt;10/Product/REMICAmortized Cost</v>
          </cell>
          <cell r="H2780" t="str">
            <v>O33</v>
          </cell>
          <cell r="I2780">
            <v>-94145.61</v>
          </cell>
        </row>
        <row r="2781">
          <cell r="C2781" t="str">
            <v>2003</v>
          </cell>
          <cell r="D2781" t="str">
            <v>RS49355</v>
          </cell>
          <cell r="E2781">
            <v>121304</v>
          </cell>
          <cell r="F2781" t="str">
            <v>A01</v>
          </cell>
          <cell r="G2781" t="str">
            <v>Portfolio Walkforward Report/OPD/SFAS 115 Impair/Expense</v>
          </cell>
          <cell r="H2781" t="str">
            <v>R99</v>
          </cell>
          <cell r="I2781">
            <v>-11909.33</v>
          </cell>
        </row>
        <row r="2782">
          <cell r="C2782" t="str">
            <v>2003</v>
          </cell>
          <cell r="D2782" t="str">
            <v>RS49355</v>
          </cell>
          <cell r="E2782">
            <v>121304</v>
          </cell>
          <cell r="F2782" t="str">
            <v>A07</v>
          </cell>
          <cell r="G2782" t="str">
            <v>FAS 115 MTM Summary/Total Unam/AFS/Private Label/REMIC</v>
          </cell>
          <cell r="H2782" t="str">
            <v>H65</v>
          </cell>
          <cell r="I2782">
            <v>-11909.33</v>
          </cell>
        </row>
        <row r="2783">
          <cell r="C2783" t="str">
            <v>2003</v>
          </cell>
          <cell r="D2783" t="str">
            <v>RS49355</v>
          </cell>
          <cell r="E2783">
            <v>121304</v>
          </cell>
          <cell r="F2783" t="str">
            <v>A09</v>
          </cell>
          <cell r="G2783" t="str">
            <v>FAS 115 Mark-to-Market AFS - HFT by Rating/AFS/Multi Class/REMIC/AAA/Total Unam</v>
          </cell>
          <cell r="H2783" t="str">
            <v>H65</v>
          </cell>
          <cell r="I2783">
            <v>-11909.33</v>
          </cell>
        </row>
        <row r="2784">
          <cell r="C2784" t="str">
            <v>2003</v>
          </cell>
          <cell r="D2784" t="str">
            <v>RS49355</v>
          </cell>
          <cell r="E2784">
            <v>121304</v>
          </cell>
          <cell r="F2784" t="str">
            <v>A13 - AFS</v>
          </cell>
          <cell r="G2784" t="str">
            <v>Security Maturity Term Report by Issuer/ Remaining Mat Term&gt;10/Private/REMIC/Amort Cost</v>
          </cell>
          <cell r="H2784" t="str">
            <v>P51</v>
          </cell>
          <cell r="I2784">
            <v>-11909.33</v>
          </cell>
        </row>
        <row r="2785">
          <cell r="C2785" t="str">
            <v>2003</v>
          </cell>
          <cell r="D2785" t="str">
            <v>RS49355</v>
          </cell>
          <cell r="E2785">
            <v>121304</v>
          </cell>
          <cell r="F2785" t="str">
            <v>A18</v>
          </cell>
          <cell r="G2785" t="str">
            <v>Interest Yield Maturity Term/Remaining Term&gt;10/Product/REMICAmortized Cost</v>
          </cell>
          <cell r="H2785" t="str">
            <v>O33</v>
          </cell>
          <cell r="I2785">
            <v>-11909.33</v>
          </cell>
        </row>
        <row r="2786">
          <cell r="C2786" t="str">
            <v>2003</v>
          </cell>
          <cell r="D2786" t="str">
            <v>RS49355</v>
          </cell>
          <cell r="E2786">
            <v>121320</v>
          </cell>
          <cell r="F2786" t="str">
            <v>A01</v>
          </cell>
          <cell r="G2786" t="str">
            <v>Private / REMIC / OPD / Maturity Relief</v>
          </cell>
          <cell r="H2786" t="str">
            <v>R75</v>
          </cell>
          <cell r="I2786">
            <v>1114561.3</v>
          </cell>
        </row>
        <row r="2787">
          <cell r="C2787" t="str">
            <v>2003</v>
          </cell>
          <cell r="D2787" t="str">
            <v>RS49355</v>
          </cell>
          <cell r="E2787">
            <v>121320</v>
          </cell>
          <cell r="F2787" t="str">
            <v>A07</v>
          </cell>
          <cell r="G2787" t="str">
            <v>FAS 115 MTM Summary/Total Unam/AFS/Private Label/REMIC</v>
          </cell>
          <cell r="H2787" t="str">
            <v>H65</v>
          </cell>
          <cell r="I2787">
            <v>1114561.3</v>
          </cell>
        </row>
        <row r="2788">
          <cell r="C2788" t="str">
            <v>2003</v>
          </cell>
          <cell r="D2788" t="str">
            <v>RS49355</v>
          </cell>
          <cell r="E2788">
            <v>121320</v>
          </cell>
          <cell r="F2788" t="str">
            <v>A09</v>
          </cell>
          <cell r="G2788" t="str">
            <v>FAS 115 Mark-to-Market AFS - HFT by Rating/UnAm Balance/REMIC/AAA</v>
          </cell>
          <cell r="H2788" t="str">
            <v>H58</v>
          </cell>
          <cell r="I2788">
            <v>-471488.19</v>
          </cell>
        </row>
        <row r="2789">
          <cell r="C2789" t="str">
            <v>2003</v>
          </cell>
          <cell r="D2789" t="str">
            <v>RS49355</v>
          </cell>
          <cell r="E2789">
            <v>121320</v>
          </cell>
          <cell r="F2789" t="str">
            <v>A09</v>
          </cell>
          <cell r="G2789" t="str">
            <v>FAS 115 Mark-to-Market AFS - HFT by Rating/UnAm Balance/REMIC/Unrated</v>
          </cell>
          <cell r="H2789" t="str">
            <v>H65</v>
          </cell>
          <cell r="I2789">
            <v>1586049.49</v>
          </cell>
        </row>
        <row r="2790">
          <cell r="C2790" t="str">
            <v>2003</v>
          </cell>
          <cell r="D2790" t="str">
            <v>RS49355</v>
          </cell>
          <cell r="E2790">
            <v>121320</v>
          </cell>
          <cell r="F2790" t="str">
            <v>A13 - AFS</v>
          </cell>
          <cell r="G2790" t="str">
            <v>Security Maturity Term Report by Issuer/ Remaining Mat Term&gt;10/Private/REMIC/Amort Cost</v>
          </cell>
          <cell r="H2790" t="str">
            <v>P51</v>
          </cell>
          <cell r="I2790">
            <v>1114561.3</v>
          </cell>
        </row>
        <row r="2791">
          <cell r="C2791" t="str">
            <v>2003</v>
          </cell>
          <cell r="D2791" t="str">
            <v>RS49355</v>
          </cell>
          <cell r="E2791">
            <v>121320</v>
          </cell>
          <cell r="F2791" t="str">
            <v>A18</v>
          </cell>
          <cell r="G2791" t="str">
            <v>Interest Yield Maturity Term/Remaining Term&gt;10/Product/REMICAmortized Cost</v>
          </cell>
          <cell r="H2791" t="str">
            <v>O33</v>
          </cell>
          <cell r="I2791">
            <v>1114561.3</v>
          </cell>
        </row>
        <row r="2792">
          <cell r="C2792" t="str">
            <v>2003</v>
          </cell>
          <cell r="D2792" t="str">
            <v>RS49355</v>
          </cell>
          <cell r="E2792">
            <v>121330</v>
          </cell>
          <cell r="F2792" t="str">
            <v>A01</v>
          </cell>
          <cell r="G2792" t="str">
            <v>Private / REMIC / UPB / UPB Adjustment</v>
          </cell>
          <cell r="H2792" t="str">
            <v>R19</v>
          </cell>
          <cell r="I2792">
            <v>35056468.18</v>
          </cell>
        </row>
        <row r="2793">
          <cell r="C2793" t="str">
            <v>2003</v>
          </cell>
          <cell r="D2793" t="str">
            <v>RS49355</v>
          </cell>
          <cell r="E2793">
            <v>121330</v>
          </cell>
          <cell r="F2793" t="str">
            <v>A07</v>
          </cell>
          <cell r="G2793" t="str">
            <v>FAS 115 MTM Summary/Current UPB/AFS/Private Label/REMIC</v>
          </cell>
          <cell r="H2793" t="str">
            <v>G65</v>
          </cell>
          <cell r="I2793">
            <v>35056468.18</v>
          </cell>
        </row>
        <row r="2794">
          <cell r="C2794" t="str">
            <v>2003</v>
          </cell>
          <cell r="D2794" t="str">
            <v>RS49355</v>
          </cell>
          <cell r="E2794">
            <v>121330</v>
          </cell>
          <cell r="F2794" t="str">
            <v>A09</v>
          </cell>
          <cell r="G2794" t="str">
            <v>FAS 115 Mark-to-Market AFS - HFT by Rating/Current UPB/REMIC/AAA</v>
          </cell>
          <cell r="H2794" t="str">
            <v>G58</v>
          </cell>
          <cell r="I2794">
            <v>-9077082.8200000003</v>
          </cell>
        </row>
        <row r="2795">
          <cell r="C2795" t="str">
            <v>2003</v>
          </cell>
          <cell r="D2795" t="str">
            <v>RS49355</v>
          </cell>
          <cell r="E2795">
            <v>121330</v>
          </cell>
          <cell r="F2795" t="str">
            <v>A09</v>
          </cell>
          <cell r="G2795" t="str">
            <v>FAS 115 Mark-to-Market AFS - HFT by Rating/Current UPB/REMIC/Unrated</v>
          </cell>
          <cell r="H2795" t="str">
            <v>G65</v>
          </cell>
          <cell r="I2795">
            <v>44133551</v>
          </cell>
        </row>
        <row r="2796">
          <cell r="C2796" t="str">
            <v>2003</v>
          </cell>
          <cell r="D2796" t="str">
            <v>RS49355</v>
          </cell>
          <cell r="E2796">
            <v>121330</v>
          </cell>
          <cell r="F2796" t="str">
            <v>A13 - AFS</v>
          </cell>
          <cell r="G2796" t="str">
            <v>Security Maturity Term Report by Issuer/ Remaining Mat Term&gt;10/Private/REMIC/UPB</v>
          </cell>
          <cell r="H2796" t="str">
            <v>O51</v>
          </cell>
          <cell r="I2796">
            <v>35056468.18</v>
          </cell>
        </row>
        <row r="2797">
          <cell r="C2797" t="str">
            <v>2003</v>
          </cell>
          <cell r="D2797" t="str">
            <v>RS49355</v>
          </cell>
          <cell r="E2797">
            <v>121330</v>
          </cell>
          <cell r="F2797" t="str">
            <v>A15</v>
          </cell>
          <cell r="G2797" t="str">
            <v>Weighted Average Coupon Walkforward/UPB/Purchases UPB/REMIC</v>
          </cell>
          <cell r="H2797" t="str">
            <v>I41</v>
          </cell>
          <cell r="I2797">
            <v>35056468.18</v>
          </cell>
        </row>
        <row r="2798">
          <cell r="C2798" t="str">
            <v>2003</v>
          </cell>
          <cell r="D2798" t="str">
            <v>RS49355</v>
          </cell>
          <cell r="E2798">
            <v>121330</v>
          </cell>
          <cell r="F2798" t="str">
            <v>A18</v>
          </cell>
          <cell r="G2798" t="str">
            <v>Interest Yield Maturity Term/Remaining Term&gt;10/Product/REMICAmortized Cost</v>
          </cell>
          <cell r="H2798" t="str">
            <v>O33</v>
          </cell>
          <cell r="I2798">
            <v>35056468.18</v>
          </cell>
        </row>
        <row r="2799">
          <cell r="C2799" t="str">
            <v>2003</v>
          </cell>
          <cell r="D2799" t="str">
            <v>RS49355</v>
          </cell>
          <cell r="E2799">
            <v>121330</v>
          </cell>
          <cell r="F2799" t="str">
            <v>A21</v>
          </cell>
          <cell r="G2799" t="str">
            <v>Composition of Mortgage Credit Book of Business/Single Family/Conventional/FNMA</v>
          </cell>
          <cell r="H2799" t="str">
            <v>F31</v>
          </cell>
          <cell r="I2799">
            <v>35056468.18</v>
          </cell>
        </row>
        <row r="2800">
          <cell r="C2800" t="str">
            <v>2003</v>
          </cell>
          <cell r="D2800" t="str">
            <v>RS49358</v>
          </cell>
          <cell r="E2800">
            <v>111530</v>
          </cell>
          <cell r="F2800" t="str">
            <v>A01</v>
          </cell>
          <cell r="G2800" t="str">
            <v>UPB/MBS/Sales</v>
          </cell>
          <cell r="H2800" t="str">
            <v>D12</v>
          </cell>
          <cell r="I2800">
            <v>-259954176</v>
          </cell>
        </row>
        <row r="2801">
          <cell r="C2801" t="str">
            <v>2003</v>
          </cell>
          <cell r="D2801" t="str">
            <v>RS49358</v>
          </cell>
          <cell r="E2801">
            <v>111530</v>
          </cell>
          <cell r="F2801" t="str">
            <v>A07</v>
          </cell>
          <cell r="G2801" t="str">
            <v>UPB/Fannie/MBS</v>
          </cell>
          <cell r="H2801" t="str">
            <v>G74</v>
          </cell>
          <cell r="I2801">
            <v>-259954176</v>
          </cell>
        </row>
        <row r="2802">
          <cell r="C2802" t="str">
            <v>2003</v>
          </cell>
          <cell r="D2802" t="str">
            <v>RS49358</v>
          </cell>
          <cell r="E2802">
            <v>111530</v>
          </cell>
          <cell r="F2802" t="str">
            <v>A09</v>
          </cell>
          <cell r="G2802" t="str">
            <v>Single Class/MBS/AAA/Current UPB/HFT</v>
          </cell>
          <cell r="H2802" t="str">
            <v>G120</v>
          </cell>
          <cell r="I2802">
            <v>-259954176</v>
          </cell>
        </row>
        <row r="2803">
          <cell r="C2803" t="str">
            <v>2003</v>
          </cell>
          <cell r="D2803" t="str">
            <v>RS49358</v>
          </cell>
          <cell r="E2803">
            <v>111530</v>
          </cell>
          <cell r="F2803" t="str">
            <v>A13 - HFT</v>
          </cell>
          <cell r="G2803" t="str">
            <v>UPB/Greater Than 10 Years/MBS/HFT</v>
          </cell>
          <cell r="H2803" t="str">
            <v>O32</v>
          </cell>
          <cell r="I2803">
            <v>-259954176</v>
          </cell>
        </row>
        <row r="2804">
          <cell r="C2804" t="str">
            <v>2003</v>
          </cell>
          <cell r="D2804" t="str">
            <v>RS49358</v>
          </cell>
          <cell r="E2804">
            <v>111530</v>
          </cell>
          <cell r="F2804" t="str">
            <v>A18</v>
          </cell>
          <cell r="G2804" t="str">
            <v>Amortized Cost/Greater Than 10 years/MBS</v>
          </cell>
          <cell r="H2804" t="str">
            <v>O31</v>
          </cell>
          <cell r="I2804">
            <v>-259954176</v>
          </cell>
        </row>
        <row r="2805">
          <cell r="C2805" t="str">
            <v>2003</v>
          </cell>
          <cell r="D2805" t="str">
            <v>RS49358</v>
          </cell>
          <cell r="E2805">
            <v>111530</v>
          </cell>
          <cell r="F2805" t="str">
            <v>A20</v>
          </cell>
          <cell r="G2805" t="str">
            <v>UPB/HFT/Total Mortgage Related Sec.</v>
          </cell>
          <cell r="H2805" t="str">
            <v>M33</v>
          </cell>
          <cell r="I2805">
            <v>-259954176</v>
          </cell>
        </row>
        <row r="2806">
          <cell r="C2806" t="str">
            <v>2003</v>
          </cell>
          <cell r="D2806" t="str">
            <v>RS49358</v>
          </cell>
          <cell r="E2806">
            <v>111530</v>
          </cell>
          <cell r="F2806" t="str">
            <v>A21</v>
          </cell>
          <cell r="G2806" t="str">
            <v>Fannie Mae/ Conventional/ Single Family</v>
          </cell>
          <cell r="H2806" t="str">
            <v>F31</v>
          </cell>
          <cell r="I2806">
            <v>-259954176</v>
          </cell>
        </row>
        <row r="2807">
          <cell r="C2807" t="str">
            <v>2003</v>
          </cell>
          <cell r="D2807" t="str">
            <v>RS49358</v>
          </cell>
          <cell r="E2807">
            <v>121302</v>
          </cell>
          <cell r="F2807" t="str">
            <v>A01</v>
          </cell>
          <cell r="G2807" t="str">
            <v>Fannie Mae / MBS / Orig-Prem-Disc / Catch-Up</v>
          </cell>
          <cell r="H2807" t="str">
            <v>D82</v>
          </cell>
          <cell r="I2807">
            <v>-13535.67</v>
          </cell>
        </row>
        <row r="2808">
          <cell r="C2808" t="str">
            <v>2003</v>
          </cell>
          <cell r="D2808" t="str">
            <v>RS49358</v>
          </cell>
          <cell r="E2808">
            <v>121302</v>
          </cell>
          <cell r="F2808" t="str">
            <v>A07</v>
          </cell>
          <cell r="G2808" t="str">
            <v>Fannie Mae / AFS / Total Unam Balance / MBS</v>
          </cell>
          <cell r="H2808" t="str">
            <v>H32</v>
          </cell>
          <cell r="I2808">
            <v>-13535.67</v>
          </cell>
        </row>
        <row r="2809">
          <cell r="C2809" t="str">
            <v>2003</v>
          </cell>
          <cell r="D2809" t="str">
            <v>RS49358</v>
          </cell>
          <cell r="E2809">
            <v>121302</v>
          </cell>
          <cell r="F2809" t="str">
            <v>A09</v>
          </cell>
          <cell r="G2809" t="str">
            <v>Total Unam Balance / Single Class / MBS / AFS / AAA</v>
          </cell>
          <cell r="H2809" t="str">
            <v>H33</v>
          </cell>
          <cell r="I2809">
            <v>-13535.67</v>
          </cell>
        </row>
        <row r="2810">
          <cell r="C2810" t="str">
            <v>2003</v>
          </cell>
          <cell r="D2810" t="str">
            <v>RS49358</v>
          </cell>
          <cell r="E2810">
            <v>121302</v>
          </cell>
          <cell r="F2810" t="str">
            <v>A13 - AFS</v>
          </cell>
          <cell r="G2810" t="str">
            <v>Fannnie Mae / Amortized Cost / Greater Than 10 Years/ MBS</v>
          </cell>
          <cell r="H2810" t="str">
            <v>P32</v>
          </cell>
          <cell r="I2810">
            <v>-13535.67</v>
          </cell>
        </row>
        <row r="2811">
          <cell r="C2811" t="str">
            <v>2003</v>
          </cell>
          <cell r="D2811" t="str">
            <v>RS49358</v>
          </cell>
          <cell r="E2811">
            <v>121302</v>
          </cell>
          <cell r="F2811" t="str">
            <v>A18</v>
          </cell>
          <cell r="G2811" t="str">
            <v>Amortized Cost / Greater Than 10 Years / MBS</v>
          </cell>
          <cell r="H2811" t="str">
            <v>O31</v>
          </cell>
          <cell r="I2811">
            <v>-13535.67</v>
          </cell>
        </row>
        <row r="2812">
          <cell r="C2812" t="str">
            <v>2003</v>
          </cell>
          <cell r="D2812" t="str">
            <v>RS49358</v>
          </cell>
          <cell r="E2812">
            <v>121302</v>
          </cell>
          <cell r="F2812" t="str">
            <v>A20</v>
          </cell>
          <cell r="G2812" t="str">
            <v>AFS / Fair Value / Total Mortgage Related Securities</v>
          </cell>
          <cell r="H2812" t="str">
            <v>L42</v>
          </cell>
          <cell r="I2812">
            <v>-13535.67</v>
          </cell>
        </row>
        <row r="2813">
          <cell r="C2813" t="str">
            <v>2003</v>
          </cell>
          <cell r="D2813" t="str">
            <v>RS49358</v>
          </cell>
          <cell r="E2813">
            <v>121320</v>
          </cell>
          <cell r="F2813" t="str">
            <v>A01</v>
          </cell>
          <cell r="G2813" t="str">
            <v>Fannie Mae / MBS / Orig-Prem-Disc / Catch-Up</v>
          </cell>
          <cell r="H2813" t="str">
            <v>D82</v>
          </cell>
          <cell r="I2813">
            <v>1440000</v>
          </cell>
        </row>
        <row r="2814">
          <cell r="C2814" t="str">
            <v>2003</v>
          </cell>
          <cell r="D2814" t="str">
            <v>RS49358</v>
          </cell>
          <cell r="E2814">
            <v>121320</v>
          </cell>
          <cell r="F2814" t="str">
            <v>A07</v>
          </cell>
          <cell r="G2814" t="str">
            <v>Fannie Mae / AFS / Total Unam Balance / MBS</v>
          </cell>
          <cell r="H2814" t="str">
            <v>H32</v>
          </cell>
          <cell r="I2814">
            <v>1440000</v>
          </cell>
        </row>
        <row r="2815">
          <cell r="C2815" t="str">
            <v>2003</v>
          </cell>
          <cell r="D2815" t="str">
            <v>RS49358</v>
          </cell>
          <cell r="E2815">
            <v>121320</v>
          </cell>
          <cell r="F2815" t="str">
            <v>A09</v>
          </cell>
          <cell r="G2815" t="str">
            <v>Total Unam Balance / Single Class / MBS / AFS / AAA</v>
          </cell>
          <cell r="H2815" t="str">
            <v>H33</v>
          </cell>
          <cell r="I2815">
            <v>1440000</v>
          </cell>
        </row>
        <row r="2816">
          <cell r="C2816" t="str">
            <v>2003</v>
          </cell>
          <cell r="D2816" t="str">
            <v>RS49358</v>
          </cell>
          <cell r="E2816">
            <v>121320</v>
          </cell>
          <cell r="F2816" t="str">
            <v>A13 - AFS</v>
          </cell>
          <cell r="G2816" t="str">
            <v>Fannnie Mae / Amortized Cost / Greater Than 10 Years/ MBS</v>
          </cell>
          <cell r="H2816" t="str">
            <v>P32</v>
          </cell>
          <cell r="I2816">
            <v>1440000</v>
          </cell>
        </row>
        <row r="2817">
          <cell r="C2817" t="str">
            <v>2003</v>
          </cell>
          <cell r="D2817" t="str">
            <v>RS49358</v>
          </cell>
          <cell r="E2817">
            <v>121320</v>
          </cell>
          <cell r="F2817" t="str">
            <v>A18</v>
          </cell>
          <cell r="G2817" t="str">
            <v>Amortized Cost / Greater Than 10 Years / MBS</v>
          </cell>
          <cell r="H2817" t="str">
            <v>O31</v>
          </cell>
          <cell r="I2817">
            <v>1440000</v>
          </cell>
        </row>
        <row r="2818">
          <cell r="C2818" t="str">
            <v>2003</v>
          </cell>
          <cell r="D2818" t="str">
            <v>RS49358</v>
          </cell>
          <cell r="E2818">
            <v>121320</v>
          </cell>
          <cell r="F2818" t="str">
            <v>A20</v>
          </cell>
          <cell r="G2818" t="str">
            <v>AFS / Fair Value / Total Mortgage Related Securities</v>
          </cell>
          <cell r="H2818" t="str">
            <v>L42</v>
          </cell>
          <cell r="I2818">
            <v>1440000</v>
          </cell>
        </row>
        <row r="2819">
          <cell r="C2819" t="str">
            <v>2003</v>
          </cell>
          <cell r="D2819" t="str">
            <v>RS49358</v>
          </cell>
          <cell r="E2819">
            <v>121330</v>
          </cell>
          <cell r="F2819" t="str">
            <v>A01</v>
          </cell>
          <cell r="G2819" t="str">
            <v>UPB/MBS/Sales</v>
          </cell>
          <cell r="H2819" t="str">
            <v>F12</v>
          </cell>
          <cell r="I2819">
            <v>144000000</v>
          </cell>
        </row>
        <row r="2820">
          <cell r="C2820" t="str">
            <v>2003</v>
          </cell>
          <cell r="D2820" t="str">
            <v>RS49358</v>
          </cell>
          <cell r="E2820">
            <v>121330</v>
          </cell>
          <cell r="F2820" t="str">
            <v>A07</v>
          </cell>
          <cell r="G2820" t="str">
            <v>UPB/Fannie/MBS</v>
          </cell>
          <cell r="H2820" t="str">
            <v>G32</v>
          </cell>
          <cell r="I2820">
            <v>144000000</v>
          </cell>
        </row>
        <row r="2821">
          <cell r="C2821" t="str">
            <v>2003</v>
          </cell>
          <cell r="D2821" t="str">
            <v>RS49358</v>
          </cell>
          <cell r="E2821">
            <v>121330</v>
          </cell>
          <cell r="F2821" t="str">
            <v>A09</v>
          </cell>
          <cell r="G2821" t="str">
            <v>Single Class/MBS/AAA/Current UPB/AFS</v>
          </cell>
          <cell r="H2821" t="str">
            <v>G33</v>
          </cell>
          <cell r="I2821">
            <v>144000000</v>
          </cell>
        </row>
        <row r="2822">
          <cell r="C2822" t="str">
            <v>2003</v>
          </cell>
          <cell r="D2822" t="str">
            <v>RS49358</v>
          </cell>
          <cell r="E2822">
            <v>121330</v>
          </cell>
          <cell r="F2822" t="str">
            <v>A13 - AFS</v>
          </cell>
          <cell r="G2822" t="str">
            <v>UPB/Greater Than 10 Years/MBS/AFS</v>
          </cell>
          <cell r="H2822" t="str">
            <v>O34</v>
          </cell>
          <cell r="I2822">
            <v>144000000</v>
          </cell>
        </row>
        <row r="2823">
          <cell r="C2823" t="str">
            <v>2003</v>
          </cell>
          <cell r="D2823" t="str">
            <v>RS49358</v>
          </cell>
          <cell r="E2823">
            <v>121330</v>
          </cell>
          <cell r="F2823" t="str">
            <v>A18</v>
          </cell>
          <cell r="G2823" t="str">
            <v>Amortized Cost/Greater Than 10 years/MBS</v>
          </cell>
          <cell r="H2823" t="str">
            <v>O33</v>
          </cell>
          <cell r="I2823">
            <v>144000000</v>
          </cell>
        </row>
        <row r="2824">
          <cell r="C2824" t="str">
            <v>2003</v>
          </cell>
          <cell r="D2824" t="str">
            <v>RS49358</v>
          </cell>
          <cell r="E2824">
            <v>121330</v>
          </cell>
          <cell r="F2824" t="str">
            <v>A20</v>
          </cell>
          <cell r="G2824" t="str">
            <v>UPB/AFS/Total Mortgage Related Sec.</v>
          </cell>
          <cell r="H2824" t="str">
            <v>L33</v>
          </cell>
          <cell r="I2824">
            <v>144000000</v>
          </cell>
        </row>
        <row r="2825">
          <cell r="C2825" t="str">
            <v>2003</v>
          </cell>
          <cell r="D2825" t="str">
            <v>RS49358</v>
          </cell>
          <cell r="E2825">
            <v>121330</v>
          </cell>
          <cell r="F2825" t="str">
            <v>A21</v>
          </cell>
          <cell r="G2825" t="str">
            <v>Fannie Mae/ Conventional/ Single Family</v>
          </cell>
          <cell r="H2825" t="str">
            <v>F31</v>
          </cell>
          <cell r="I2825">
            <v>144000000</v>
          </cell>
        </row>
        <row r="2826">
          <cell r="C2826" t="str">
            <v>2003</v>
          </cell>
          <cell r="D2826" t="str">
            <v>RS49358</v>
          </cell>
          <cell r="E2826">
            <v>121512</v>
          </cell>
          <cell r="F2826" t="str">
            <v>A01</v>
          </cell>
          <cell r="G2826" t="str">
            <v>Accum Am/Consolidation Derec/Catch-Up</v>
          </cell>
          <cell r="H2826" t="str">
            <v>D414</v>
          </cell>
          <cell r="I2826">
            <v>4607687.7699999996</v>
          </cell>
        </row>
        <row r="2827">
          <cell r="C2827" t="str">
            <v>2003</v>
          </cell>
          <cell r="D2827" t="str">
            <v>RS49358</v>
          </cell>
          <cell r="E2827">
            <v>121512</v>
          </cell>
          <cell r="F2827" t="str">
            <v>A07</v>
          </cell>
          <cell r="G2827" t="str">
            <v>Total Unam Balance/Fannie/MBS/HFT</v>
          </cell>
          <cell r="H2827" t="str">
            <v>H74</v>
          </cell>
          <cell r="I2827">
            <v>4607687.7699999996</v>
          </cell>
        </row>
        <row r="2828">
          <cell r="C2828" t="str">
            <v>2003</v>
          </cell>
          <cell r="D2828" t="str">
            <v>RS49358</v>
          </cell>
          <cell r="E2828">
            <v>121512</v>
          </cell>
          <cell r="F2828" t="str">
            <v>A09</v>
          </cell>
          <cell r="G2828" t="str">
            <v>Total Unam Balance/AAA/MBS/HFT</v>
          </cell>
          <cell r="H2828" t="str">
            <v>H120</v>
          </cell>
          <cell r="I2828">
            <v>4607687.7699999996</v>
          </cell>
        </row>
        <row r="2829">
          <cell r="C2829" t="str">
            <v>2003</v>
          </cell>
          <cell r="D2829" t="str">
            <v>RS49358</v>
          </cell>
          <cell r="E2829">
            <v>121512</v>
          </cell>
          <cell r="F2829" t="str">
            <v>A13 - HFT</v>
          </cell>
          <cell r="G2829" t="str">
            <v>Amortized Cost/Greater Than 10 Years/MBS</v>
          </cell>
          <cell r="H2829" t="str">
            <v>P32</v>
          </cell>
          <cell r="I2829">
            <v>4607687.7699999996</v>
          </cell>
        </row>
        <row r="2830">
          <cell r="C2830" t="str">
            <v>2003</v>
          </cell>
          <cell r="D2830" t="str">
            <v>RS49358</v>
          </cell>
          <cell r="E2830">
            <v>121512</v>
          </cell>
          <cell r="F2830" t="str">
            <v>A18</v>
          </cell>
          <cell r="G2830" t="str">
            <v>Amortized Cost/Greater Than 10 years/MBS</v>
          </cell>
          <cell r="H2830" t="str">
            <v>O31</v>
          </cell>
          <cell r="I2830">
            <v>4607687.7699999996</v>
          </cell>
        </row>
        <row r="2831">
          <cell r="C2831" t="str">
            <v>2003</v>
          </cell>
          <cell r="D2831" t="str">
            <v>RS49358</v>
          </cell>
          <cell r="E2831">
            <v>121512</v>
          </cell>
          <cell r="F2831" t="str">
            <v>A20</v>
          </cell>
          <cell r="G2831" t="str">
            <v>Fair Value/HFT/Total Mortgage Related Sec.</v>
          </cell>
          <cell r="H2831" t="str">
            <v>M42</v>
          </cell>
          <cell r="I2831">
            <v>4607687.7699999996</v>
          </cell>
        </row>
        <row r="2832">
          <cell r="C2832" t="str">
            <v>2003</v>
          </cell>
          <cell r="D2832" t="str">
            <v>RS49358</v>
          </cell>
          <cell r="E2832">
            <v>121610</v>
          </cell>
          <cell r="F2832" t="str">
            <v>11.01</v>
          </cell>
          <cell r="G2832" t="str">
            <v>Loans HFS / MBS - PPS / Operation Ending Balance / Fair Value Basis Adj</v>
          </cell>
          <cell r="H2832" t="str">
            <v>P34</v>
          </cell>
          <cell r="I2832">
            <v>-4399204.5199999996</v>
          </cell>
        </row>
        <row r="2833">
          <cell r="C2833" t="str">
            <v>2003</v>
          </cell>
          <cell r="D2833" t="str">
            <v>RS49358</v>
          </cell>
          <cell r="E2833">
            <v>121610</v>
          </cell>
          <cell r="F2833" t="str">
            <v>11.06 - HFI</v>
          </cell>
          <cell r="G2833" t="str">
            <v>Conventioanl / Fixed Income Interim/Orig CBA</v>
          </cell>
          <cell r="H2833" t="str">
            <v>H34</v>
          </cell>
          <cell r="I2833">
            <v>-4399204.5199999996</v>
          </cell>
        </row>
        <row r="2834">
          <cell r="C2834" t="str">
            <v>2003</v>
          </cell>
          <cell r="D2834" t="str">
            <v>RS49358</v>
          </cell>
          <cell r="E2834">
            <v>138331</v>
          </cell>
          <cell r="F2834" t="str">
            <v>A01</v>
          </cell>
          <cell r="G2834" t="str">
            <v>Commitments CBA Non-OCI / Catch-Up / Fannie Mae / MBS</v>
          </cell>
          <cell r="H2834" t="str">
            <v>D224</v>
          </cell>
          <cell r="I2834">
            <v>-1517958.29</v>
          </cell>
        </row>
        <row r="2835">
          <cell r="C2835" t="str">
            <v>2003</v>
          </cell>
          <cell r="D2835" t="str">
            <v>RS49358</v>
          </cell>
          <cell r="E2835">
            <v>138331</v>
          </cell>
          <cell r="F2835" t="str">
            <v>A07</v>
          </cell>
          <cell r="G2835" t="str">
            <v>Fannie Mae / AFS / Total Unam Balance / MBS</v>
          </cell>
          <cell r="H2835" t="str">
            <v>H32</v>
          </cell>
          <cell r="I2835">
            <v>-1517958.29</v>
          </cell>
        </row>
        <row r="2836">
          <cell r="C2836" t="str">
            <v>2003</v>
          </cell>
          <cell r="D2836" t="str">
            <v>RS49358</v>
          </cell>
          <cell r="E2836">
            <v>138331</v>
          </cell>
          <cell r="F2836" t="str">
            <v>A09</v>
          </cell>
          <cell r="G2836" t="str">
            <v>Total Unam Balance / Single Class / MBS / AFS / AAA</v>
          </cell>
          <cell r="H2836" t="str">
            <v>H33</v>
          </cell>
          <cell r="I2836">
            <v>-1517958.29</v>
          </cell>
        </row>
        <row r="2837">
          <cell r="C2837" t="str">
            <v>2003</v>
          </cell>
          <cell r="D2837" t="str">
            <v>RS49358</v>
          </cell>
          <cell r="E2837">
            <v>138331</v>
          </cell>
          <cell r="F2837" t="str">
            <v>A13 - AFS</v>
          </cell>
          <cell r="G2837" t="str">
            <v>Fannnie Mae / Amortized Cost / Greater Than 10 Years/ MBS</v>
          </cell>
          <cell r="H2837" t="str">
            <v>P32</v>
          </cell>
          <cell r="I2837">
            <v>-1517958.29</v>
          </cell>
        </row>
        <row r="2838">
          <cell r="C2838" t="str">
            <v>2003</v>
          </cell>
          <cell r="D2838" t="str">
            <v>RS49358</v>
          </cell>
          <cell r="E2838">
            <v>138331</v>
          </cell>
          <cell r="F2838" t="str">
            <v>A18</v>
          </cell>
          <cell r="G2838" t="str">
            <v>Amortized Cost / Greater Than 10 Years / MBS</v>
          </cell>
          <cell r="H2838" t="str">
            <v>O31</v>
          </cell>
          <cell r="I2838">
            <v>-1517958.29</v>
          </cell>
        </row>
        <row r="2839">
          <cell r="C2839" t="str">
            <v>2003</v>
          </cell>
          <cell r="D2839" t="str">
            <v>RS49358</v>
          </cell>
          <cell r="E2839">
            <v>138331</v>
          </cell>
          <cell r="F2839" t="str">
            <v>A20</v>
          </cell>
          <cell r="G2839" t="str">
            <v>AFS / Fair Value / Total Mortgage Related Securities</v>
          </cell>
          <cell r="H2839" t="str">
            <v>L42</v>
          </cell>
          <cell r="I2839">
            <v>-1517958.29</v>
          </cell>
        </row>
        <row r="2840">
          <cell r="C2840" t="str">
            <v>2003</v>
          </cell>
          <cell r="D2840" t="str">
            <v>RS49358</v>
          </cell>
          <cell r="E2840">
            <v>138332</v>
          </cell>
          <cell r="F2840" t="str">
            <v>A01</v>
          </cell>
          <cell r="G2840" t="str">
            <v>Commitments CBA Non-OCI / Catch-Up / Fannie Mae / MBS</v>
          </cell>
          <cell r="H2840" t="str">
            <v>D224</v>
          </cell>
          <cell r="I2840">
            <v>14268.46</v>
          </cell>
        </row>
        <row r="2841">
          <cell r="C2841" t="str">
            <v>2003</v>
          </cell>
          <cell r="D2841" t="str">
            <v>RS49358</v>
          </cell>
          <cell r="E2841">
            <v>138332</v>
          </cell>
          <cell r="F2841" t="str">
            <v>A07</v>
          </cell>
          <cell r="G2841" t="str">
            <v>Fannie Mae / AFS / Total Unam Balance / MBS</v>
          </cell>
          <cell r="H2841" t="str">
            <v>H32</v>
          </cell>
          <cell r="I2841">
            <v>14268.46</v>
          </cell>
        </row>
        <row r="2842">
          <cell r="C2842" t="str">
            <v>2003</v>
          </cell>
          <cell r="D2842" t="str">
            <v>RS49358</v>
          </cell>
          <cell r="E2842">
            <v>138332</v>
          </cell>
          <cell r="F2842" t="str">
            <v>A09</v>
          </cell>
          <cell r="G2842" t="str">
            <v>Total Unam Balance / Single Class / MBS / AFS / AAA</v>
          </cell>
          <cell r="H2842" t="str">
            <v>H33</v>
          </cell>
          <cell r="I2842">
            <v>14268.46</v>
          </cell>
        </row>
        <row r="2843">
          <cell r="C2843" t="str">
            <v>2003</v>
          </cell>
          <cell r="D2843" t="str">
            <v>RS49358</v>
          </cell>
          <cell r="E2843">
            <v>138332</v>
          </cell>
          <cell r="F2843" t="str">
            <v>A13 - AFS</v>
          </cell>
          <cell r="G2843" t="str">
            <v>Fannnie Mae / Amortized Cost / Greater Than 10 Years/ MBS</v>
          </cell>
          <cell r="H2843" t="str">
            <v>P32</v>
          </cell>
          <cell r="I2843">
            <v>14268.46</v>
          </cell>
        </row>
        <row r="2844">
          <cell r="C2844" t="str">
            <v>2003</v>
          </cell>
          <cell r="D2844" t="str">
            <v>RS49358</v>
          </cell>
          <cell r="E2844">
            <v>138332</v>
          </cell>
          <cell r="F2844" t="str">
            <v>A18</v>
          </cell>
          <cell r="G2844" t="str">
            <v>Amortized Cost / Greater Than 10 Years / MBS</v>
          </cell>
          <cell r="H2844" t="str">
            <v>O31</v>
          </cell>
          <cell r="I2844">
            <v>14268.46</v>
          </cell>
        </row>
        <row r="2845">
          <cell r="C2845" t="str">
            <v>2003</v>
          </cell>
          <cell r="D2845" t="str">
            <v>RS49358</v>
          </cell>
          <cell r="E2845">
            <v>138332</v>
          </cell>
          <cell r="F2845" t="str">
            <v>A20</v>
          </cell>
          <cell r="G2845" t="str">
            <v>AFS / Fair Value / Total Mortgage Related Securities</v>
          </cell>
          <cell r="H2845" t="str">
            <v>L42</v>
          </cell>
          <cell r="I2845">
            <v>14268.46</v>
          </cell>
        </row>
        <row r="2846">
          <cell r="C2846" t="str">
            <v>2003</v>
          </cell>
          <cell r="D2846" t="str">
            <v>RS49358</v>
          </cell>
          <cell r="E2846">
            <v>290528</v>
          </cell>
          <cell r="F2846" t="str">
            <v>11.03</v>
          </cell>
          <cell r="G2846" t="str">
            <v>MBS PPS / UPB</v>
          </cell>
          <cell r="H2846" t="str">
            <v>L33</v>
          </cell>
          <cell r="I2846">
            <v>259954176</v>
          </cell>
        </row>
        <row r="2847">
          <cell r="C2847" t="str">
            <v>2003</v>
          </cell>
          <cell r="D2847" t="str">
            <v>RS49358</v>
          </cell>
          <cell r="E2847">
            <v>290528</v>
          </cell>
          <cell r="F2847" t="str">
            <v>11.09</v>
          </cell>
          <cell r="G2847" t="str">
            <v>Long-Term MBS Liability &amp; Secured Borrowing Ending UPB Balance/ Greater than 5 Years</v>
          </cell>
          <cell r="H2847" t="str">
            <v>I37</v>
          </cell>
          <cell r="I2847">
            <v>259954176</v>
          </cell>
        </row>
        <row r="2848">
          <cell r="C2848" t="str">
            <v>2003</v>
          </cell>
          <cell r="D2848" t="str">
            <v>RS49358</v>
          </cell>
          <cell r="E2848">
            <v>428332</v>
          </cell>
          <cell r="F2848" t="str">
            <v>A16</v>
          </cell>
          <cell r="G2848" t="str">
            <v xml:space="preserve">AMtz Income / MBS </v>
          </cell>
          <cell r="H2848" t="str">
            <v>G34</v>
          </cell>
          <cell r="I2848">
            <v>14268.46</v>
          </cell>
        </row>
        <row r="2849">
          <cell r="C2849" t="str">
            <v>2003</v>
          </cell>
          <cell r="D2849" t="str">
            <v>RS49358</v>
          </cell>
          <cell r="E2849">
            <v>428332</v>
          </cell>
          <cell r="F2849" t="str">
            <v>A18</v>
          </cell>
          <cell r="G2849" t="str">
            <v>Total Income / MBS / Greater than 10 years</v>
          </cell>
          <cell r="H2849" t="str">
            <v>N31</v>
          </cell>
          <cell r="I2849">
            <v>14268.46</v>
          </cell>
        </row>
        <row r="2850">
          <cell r="C2850" t="str">
            <v>2003</v>
          </cell>
          <cell r="D2850" t="str">
            <v>RS49358</v>
          </cell>
          <cell r="E2850">
            <v>428362</v>
          </cell>
          <cell r="F2850" t="str">
            <v>A16</v>
          </cell>
          <cell r="G2850" t="str">
            <v xml:space="preserve">AMtz / MBS </v>
          </cell>
          <cell r="H2850" t="str">
            <v>G34</v>
          </cell>
          <cell r="I2850">
            <v>-13535.67</v>
          </cell>
        </row>
        <row r="2851">
          <cell r="C2851" t="str">
            <v>2003</v>
          </cell>
          <cell r="D2851" t="str">
            <v>RS49358</v>
          </cell>
          <cell r="E2851">
            <v>428362</v>
          </cell>
          <cell r="F2851" t="str">
            <v>A18</v>
          </cell>
          <cell r="G2851" t="str">
            <v>Total Income / MBS / Greater than 10 years</v>
          </cell>
          <cell r="H2851" t="str">
            <v>N31</v>
          </cell>
          <cell r="I2851">
            <v>-13535.67</v>
          </cell>
        </row>
        <row r="2852">
          <cell r="C2852" t="str">
            <v>2003</v>
          </cell>
          <cell r="D2852" t="str">
            <v>RS49376</v>
          </cell>
          <cell r="E2852">
            <v>421302</v>
          </cell>
          <cell r="F2852" t="str">
            <v>A16</v>
          </cell>
          <cell r="G2852" t="str">
            <v>Income/Amortization Income/Expense</v>
          </cell>
          <cell r="H2852" t="str">
            <v>G34</v>
          </cell>
          <cell r="I2852">
            <v>10319508.57</v>
          </cell>
        </row>
        <row r="2853">
          <cell r="C2853" t="str">
            <v>2003</v>
          </cell>
          <cell r="D2853" t="str">
            <v>RS49376</v>
          </cell>
          <cell r="E2853">
            <v>421302</v>
          </cell>
          <cell r="F2853" t="str">
            <v>A18</v>
          </cell>
          <cell r="G2853" t="str">
            <v>Remaining Term &gt; 10 years/Interest Income/MBS</v>
          </cell>
          <cell r="H2853" t="str">
            <v>N31</v>
          </cell>
          <cell r="I2853">
            <v>10319508.57</v>
          </cell>
        </row>
        <row r="2854">
          <cell r="C2854" t="str">
            <v>2003</v>
          </cell>
          <cell r="D2854" t="str">
            <v>RR49436</v>
          </cell>
          <cell r="E2854">
            <v>118301</v>
          </cell>
          <cell r="F2854" t="str">
            <v>A01</v>
          </cell>
          <cell r="G2854" t="str">
            <v>Fannie Mae / MBS / MTM / Unrealized Gain Loss Current Period</v>
          </cell>
          <cell r="H2854" t="str">
            <v>D458</v>
          </cell>
          <cell r="I2854">
            <v>-2299488.7000000002</v>
          </cell>
        </row>
        <row r="2855">
          <cell r="C2855" t="str">
            <v>2003</v>
          </cell>
          <cell r="D2855" t="str">
            <v>RR49436</v>
          </cell>
          <cell r="E2855">
            <v>118301</v>
          </cell>
          <cell r="F2855" t="str">
            <v>A07</v>
          </cell>
          <cell r="G2855" t="str">
            <v>AFS / Fannie Mae / MBS / Gross Unrealized Loss</v>
          </cell>
          <cell r="H2855" t="str">
            <v>L32</v>
          </cell>
          <cell r="I2855">
            <v>-2299488.7000000002</v>
          </cell>
        </row>
        <row r="2856">
          <cell r="C2856" t="str">
            <v>2003</v>
          </cell>
          <cell r="D2856" t="str">
            <v>RR49436</v>
          </cell>
          <cell r="E2856">
            <v>118301</v>
          </cell>
          <cell r="F2856" t="str">
            <v>A07</v>
          </cell>
          <cell r="G2856" t="str">
            <v>AFS / Fannie Mae / MBS / Gross Unrealized Loss/&lt;12 months</v>
          </cell>
          <cell r="H2856" t="str">
            <v>N32</v>
          </cell>
          <cell r="I2856">
            <v>-2299488.7000000002</v>
          </cell>
        </row>
        <row r="2857">
          <cell r="C2857" t="str">
            <v>2003</v>
          </cell>
          <cell r="D2857" t="str">
            <v>RR49436</v>
          </cell>
          <cell r="E2857">
            <v>118301</v>
          </cell>
          <cell r="F2857" t="str">
            <v>A09</v>
          </cell>
          <cell r="G2857" t="str">
            <v>AFS / Single Class / AAA / MBS</v>
          </cell>
          <cell r="H2857" t="str">
            <v>L33</v>
          </cell>
          <cell r="I2857">
            <v>-2299488.7000000002</v>
          </cell>
        </row>
        <row r="2858">
          <cell r="C2858" t="str">
            <v>2003</v>
          </cell>
          <cell r="D2858" t="str">
            <v>RR49436</v>
          </cell>
          <cell r="E2858">
            <v>118301</v>
          </cell>
          <cell r="F2858" t="str">
            <v>A09</v>
          </cell>
          <cell r="G2858" t="str">
            <v>AFS / Fannie Mae / MBS / Gross Unrealized Loss/&lt;12 months</v>
          </cell>
          <cell r="H2858" t="str">
            <v>N33</v>
          </cell>
          <cell r="I2858">
            <v>-2299488.7000000002</v>
          </cell>
        </row>
        <row r="2859">
          <cell r="C2859" t="str">
            <v>2003</v>
          </cell>
          <cell r="D2859" t="str">
            <v>RR49436</v>
          </cell>
          <cell r="E2859">
            <v>118301</v>
          </cell>
          <cell r="F2859" t="str">
            <v>A13 - AFS</v>
          </cell>
          <cell r="G2859" t="str">
            <v>Fair Value / Greater Than 10 Years / MBS</v>
          </cell>
          <cell r="H2859" t="str">
            <v>Q32</v>
          </cell>
          <cell r="I2859">
            <v>-2299488.7000000002</v>
          </cell>
        </row>
        <row r="2860">
          <cell r="C2860" t="str">
            <v>2003</v>
          </cell>
          <cell r="D2860" t="str">
            <v>RR49436</v>
          </cell>
          <cell r="E2860">
            <v>118301</v>
          </cell>
          <cell r="F2860" t="str">
            <v>A20</v>
          </cell>
          <cell r="G2860" t="str">
            <v>AFS / Fair Value / Total Mortgage Related Securities</v>
          </cell>
          <cell r="H2860" t="str">
            <v>L42</v>
          </cell>
          <cell r="I2860">
            <v>-2299488.7000000002</v>
          </cell>
        </row>
        <row r="2861">
          <cell r="C2861" t="str">
            <v>2003</v>
          </cell>
          <cell r="D2861" t="str">
            <v>RS49364</v>
          </cell>
          <cell r="E2861">
            <v>121625</v>
          </cell>
          <cell r="F2861" t="str">
            <v>11.01</v>
          </cell>
          <cell r="G2861" t="str">
            <v>Accum Amort Fair Value Adj./Loans HFI/MBS Swap</v>
          </cell>
          <cell r="H2861" t="str">
            <v>S40</v>
          </cell>
          <cell r="I2861">
            <v>-4000000</v>
          </cell>
        </row>
        <row r="2862">
          <cell r="C2862" t="str">
            <v>2003</v>
          </cell>
          <cell r="D2862" t="str">
            <v>RS49384</v>
          </cell>
          <cell r="E2862">
            <v>138381</v>
          </cell>
          <cell r="F2862" t="str">
            <v>A01</v>
          </cell>
          <cell r="G2862" t="str">
            <v>Accr Impair Basis Adj./MBS/Fannie Mae/Catch-Up</v>
          </cell>
          <cell r="H2862" t="str">
            <v>D50</v>
          </cell>
          <cell r="I2862">
            <v>2299488.7000000002</v>
          </cell>
        </row>
        <row r="2863">
          <cell r="C2863" t="str">
            <v>2003</v>
          </cell>
          <cell r="D2863" t="str">
            <v>RS49384</v>
          </cell>
          <cell r="E2863">
            <v>138381</v>
          </cell>
          <cell r="F2863" t="str">
            <v>A07</v>
          </cell>
          <cell r="G2863" t="str">
            <v>Remaining Accr. Impairments/Fannie Mae/MBS</v>
          </cell>
          <cell r="H2863" t="str">
            <v>I32</v>
          </cell>
          <cell r="I2863">
            <v>2299488.7000000002</v>
          </cell>
        </row>
        <row r="2864">
          <cell r="C2864" t="str">
            <v>2003</v>
          </cell>
          <cell r="D2864" t="str">
            <v>RS49384</v>
          </cell>
          <cell r="E2864">
            <v>138381</v>
          </cell>
          <cell r="F2864" t="str">
            <v>A09</v>
          </cell>
          <cell r="G2864" t="str">
            <v>Remaining Accr. Impairments/AFS Single Family/MBS/AAA</v>
          </cell>
          <cell r="H2864" t="str">
            <v>I33</v>
          </cell>
          <cell r="I2864">
            <v>2299488.7000000002</v>
          </cell>
        </row>
        <row r="2865">
          <cell r="C2865" t="str">
            <v>2003</v>
          </cell>
          <cell r="D2865" t="str">
            <v>RS49384</v>
          </cell>
          <cell r="E2865">
            <v>138381</v>
          </cell>
          <cell r="F2865" t="str">
            <v>A13 - AFS</v>
          </cell>
          <cell r="G2865" t="str">
            <v>Greater than 10 years/Amortized Cost/MBS</v>
          </cell>
          <cell r="H2865" t="str">
            <v>P32</v>
          </cell>
          <cell r="I2865">
            <v>2299488.7000000002</v>
          </cell>
        </row>
        <row r="2866">
          <cell r="C2866" t="str">
            <v>2003</v>
          </cell>
          <cell r="D2866" t="str">
            <v>RS49384</v>
          </cell>
          <cell r="E2866">
            <v>138381</v>
          </cell>
          <cell r="F2866" t="str">
            <v>A18</v>
          </cell>
          <cell r="G2866" t="str">
            <v>Greater than 10 years/MBS/Amortized Cost</v>
          </cell>
          <cell r="H2866" t="str">
            <v>O31</v>
          </cell>
          <cell r="I2866">
            <v>2299488.7000000002</v>
          </cell>
        </row>
        <row r="2867">
          <cell r="C2867" t="str">
            <v>2003</v>
          </cell>
          <cell r="D2867" t="str">
            <v>RS49384</v>
          </cell>
          <cell r="E2867">
            <v>138381</v>
          </cell>
          <cell r="F2867" t="str">
            <v>A20</v>
          </cell>
          <cell r="G2867" t="str">
            <v>AFS/Fair Value/Total Mortgage Related Sec.</v>
          </cell>
          <cell r="H2867" t="str">
            <v>L42</v>
          </cell>
          <cell r="I2867">
            <v>2299488.7000000002</v>
          </cell>
        </row>
        <row r="2868">
          <cell r="C2868" t="str">
            <v>2003</v>
          </cell>
          <cell r="D2868" t="str">
            <v>RS49385</v>
          </cell>
          <cell r="E2868">
            <v>121302</v>
          </cell>
          <cell r="F2868" t="str">
            <v>A01</v>
          </cell>
          <cell r="G2868" t="str">
            <v>OrigP/D/Accum Amort/Dollar Roll Relief/Fannie/MBS</v>
          </cell>
          <cell r="H2868" t="str">
            <v>D85</v>
          </cell>
          <cell r="I2868">
            <v>14780.32</v>
          </cell>
        </row>
        <row r="2869">
          <cell r="C2869" t="str">
            <v>2003</v>
          </cell>
          <cell r="D2869" t="str">
            <v>RS49385</v>
          </cell>
          <cell r="E2869">
            <v>121302</v>
          </cell>
          <cell r="F2869" t="str">
            <v>A07</v>
          </cell>
          <cell r="G2869" t="str">
            <v>AFS/Fannie/Total Unamortized Balance</v>
          </cell>
          <cell r="H2869" t="str">
            <v>H32</v>
          </cell>
          <cell r="I2869">
            <v>14780.32</v>
          </cell>
        </row>
        <row r="2870">
          <cell r="C2870" t="str">
            <v>2003</v>
          </cell>
          <cell r="D2870" t="str">
            <v>RS49385</v>
          </cell>
          <cell r="E2870">
            <v>121302</v>
          </cell>
          <cell r="F2870" t="str">
            <v>A09</v>
          </cell>
          <cell r="G2870" t="str">
            <v>AFS/Single Class/MBS/AAA/Total Unamortized Balance</v>
          </cell>
          <cell r="H2870" t="str">
            <v>H33</v>
          </cell>
          <cell r="I2870">
            <v>14780.32</v>
          </cell>
        </row>
        <row r="2871">
          <cell r="C2871" t="str">
            <v>2003</v>
          </cell>
          <cell r="D2871" t="str">
            <v>RS49385</v>
          </cell>
          <cell r="E2871">
            <v>121302</v>
          </cell>
          <cell r="F2871" t="str">
            <v>A13 - AFS</v>
          </cell>
          <cell r="G2871" t="str">
            <v>Fannie/MBS/&gt;10 Year/Amoritized Cost</v>
          </cell>
          <cell r="H2871" t="str">
            <v>P32</v>
          </cell>
          <cell r="I2871">
            <v>14780.32</v>
          </cell>
        </row>
        <row r="2872">
          <cell r="C2872" t="str">
            <v>2003</v>
          </cell>
          <cell r="D2872" t="str">
            <v>RS49385</v>
          </cell>
          <cell r="E2872">
            <v>121302</v>
          </cell>
          <cell r="F2872" t="str">
            <v>A18</v>
          </cell>
          <cell r="G2872" t="str">
            <v>MBS/&gt;10 Year/Amoritized Cost</v>
          </cell>
          <cell r="H2872" t="str">
            <v>O31</v>
          </cell>
          <cell r="I2872">
            <v>14780.32</v>
          </cell>
        </row>
        <row r="2873">
          <cell r="C2873" t="str">
            <v>2003</v>
          </cell>
          <cell r="D2873" t="str">
            <v>RS49385</v>
          </cell>
          <cell r="E2873">
            <v>121302</v>
          </cell>
          <cell r="F2873" t="str">
            <v>A20</v>
          </cell>
          <cell r="G2873" t="str">
            <v>Fair Value/Total Mortgage Related Securities/AFS</v>
          </cell>
          <cell r="H2873" t="str">
            <v>L42</v>
          </cell>
          <cell r="I2873">
            <v>14780.32</v>
          </cell>
        </row>
        <row r="2874">
          <cell r="C2874" t="str">
            <v>2003</v>
          </cell>
          <cell r="D2874" t="str">
            <v>RS49385</v>
          </cell>
          <cell r="E2874">
            <v>121305</v>
          </cell>
          <cell r="F2874" t="str">
            <v>A01</v>
          </cell>
          <cell r="G2874" t="str">
            <v>OrigP/D/Consol &amp; Dere./Dollar Roll Relief/Fannie/MBS</v>
          </cell>
          <cell r="H2874" t="str">
            <v>D109</v>
          </cell>
          <cell r="I2874">
            <v>2311.19</v>
          </cell>
        </row>
        <row r="2875">
          <cell r="C2875" t="str">
            <v>2003</v>
          </cell>
          <cell r="D2875" t="str">
            <v>RS49385</v>
          </cell>
          <cell r="E2875">
            <v>121305</v>
          </cell>
          <cell r="F2875" t="str">
            <v>A07</v>
          </cell>
          <cell r="G2875" t="str">
            <v>AFS/Fannie/Total Unamortized Balance</v>
          </cell>
          <cell r="H2875" t="str">
            <v>H32</v>
          </cell>
          <cell r="I2875">
            <v>2311.19</v>
          </cell>
        </row>
        <row r="2876">
          <cell r="C2876" t="str">
            <v>2003</v>
          </cell>
          <cell r="D2876" t="str">
            <v>RS49385</v>
          </cell>
          <cell r="E2876">
            <v>121305</v>
          </cell>
          <cell r="F2876" t="str">
            <v>A09</v>
          </cell>
          <cell r="G2876" t="str">
            <v>AFS/Single Class/MBS/AAA/Total Unamortized Balance</v>
          </cell>
          <cell r="H2876" t="str">
            <v>H33</v>
          </cell>
          <cell r="I2876">
            <v>2311.19</v>
          </cell>
        </row>
        <row r="2877">
          <cell r="C2877" t="str">
            <v>2003</v>
          </cell>
          <cell r="D2877" t="str">
            <v>RS49385</v>
          </cell>
          <cell r="E2877">
            <v>121305</v>
          </cell>
          <cell r="F2877" t="str">
            <v>A13 - AFS</v>
          </cell>
          <cell r="G2877" t="str">
            <v>Fannie/MBS/&gt;10 Year/Amoritized Cost</v>
          </cell>
          <cell r="H2877" t="str">
            <v>P32</v>
          </cell>
          <cell r="I2877">
            <v>2311.19</v>
          </cell>
        </row>
        <row r="2878">
          <cell r="C2878" t="str">
            <v>2003</v>
          </cell>
          <cell r="D2878" t="str">
            <v>RS49385</v>
          </cell>
          <cell r="E2878">
            <v>121305</v>
          </cell>
          <cell r="F2878" t="str">
            <v>A18</v>
          </cell>
          <cell r="G2878" t="str">
            <v>MBS/&gt;10 Year/Amoritized Cost</v>
          </cell>
          <cell r="H2878" t="str">
            <v>O31</v>
          </cell>
          <cell r="I2878">
            <v>2311.19</v>
          </cell>
        </row>
        <row r="2879">
          <cell r="C2879" t="str">
            <v>2003</v>
          </cell>
          <cell r="D2879" t="str">
            <v>RS49385</v>
          </cell>
          <cell r="E2879">
            <v>121305</v>
          </cell>
          <cell r="F2879" t="str">
            <v>A20</v>
          </cell>
          <cell r="G2879" t="str">
            <v>Fair Value/Total Mortgage Related Securities/AFS</v>
          </cell>
          <cell r="H2879" t="str">
            <v>L42</v>
          </cell>
          <cell r="I2879">
            <v>2311.19</v>
          </cell>
        </row>
        <row r="2880">
          <cell r="C2880" t="str">
            <v>2003</v>
          </cell>
          <cell r="D2880" t="str">
            <v>RS49385</v>
          </cell>
          <cell r="E2880">
            <v>121502</v>
          </cell>
          <cell r="F2880" t="str">
            <v>A01</v>
          </cell>
          <cell r="G2880" t="str">
            <v>OrigP/D/Accum Amort/Dollar Roll Relief/Fannie/MBS</v>
          </cell>
          <cell r="H2880" t="str">
            <v>D85</v>
          </cell>
          <cell r="I2880">
            <v>10109.56</v>
          </cell>
        </row>
        <row r="2881">
          <cell r="C2881" t="str">
            <v>2003</v>
          </cell>
          <cell r="D2881" t="str">
            <v>RS49385</v>
          </cell>
          <cell r="E2881">
            <v>121502</v>
          </cell>
          <cell r="F2881" t="str">
            <v>A07</v>
          </cell>
          <cell r="G2881" t="str">
            <v>HFT/Fannie/Total Unamortized Balance</v>
          </cell>
          <cell r="H2881" t="str">
            <v>H74</v>
          </cell>
          <cell r="I2881">
            <v>10109.56</v>
          </cell>
        </row>
        <row r="2882">
          <cell r="C2882" t="str">
            <v>2003</v>
          </cell>
          <cell r="D2882" t="str">
            <v>RS49385</v>
          </cell>
          <cell r="E2882">
            <v>121502</v>
          </cell>
          <cell r="F2882" t="str">
            <v>A09</v>
          </cell>
          <cell r="G2882" t="str">
            <v>HFT/Single Class/MBS/AAA/Total Unamortized Balance</v>
          </cell>
          <cell r="H2882" t="str">
            <v>H120</v>
          </cell>
          <cell r="I2882">
            <v>10109.56</v>
          </cell>
        </row>
        <row r="2883">
          <cell r="C2883" t="str">
            <v>2003</v>
          </cell>
          <cell r="D2883" t="str">
            <v>RS49385</v>
          </cell>
          <cell r="E2883">
            <v>121502</v>
          </cell>
          <cell r="F2883" t="str">
            <v>A13 - HFT</v>
          </cell>
          <cell r="G2883" t="str">
            <v>Fannie/MBS/&gt;10 Year/Amoritized Cost</v>
          </cell>
          <cell r="H2883" t="str">
            <v>P32</v>
          </cell>
          <cell r="I2883">
            <v>10109.56</v>
          </cell>
        </row>
        <row r="2884">
          <cell r="C2884" t="str">
            <v>2003</v>
          </cell>
          <cell r="D2884" t="str">
            <v>RS49385</v>
          </cell>
          <cell r="E2884">
            <v>121502</v>
          </cell>
          <cell r="F2884" t="str">
            <v>A18</v>
          </cell>
          <cell r="G2884" t="str">
            <v>MBS/&gt;10 Year/Amoritized Cost</v>
          </cell>
          <cell r="H2884" t="str">
            <v>O31</v>
          </cell>
          <cell r="I2884">
            <v>10109.56</v>
          </cell>
        </row>
        <row r="2885">
          <cell r="C2885" t="str">
            <v>2003</v>
          </cell>
          <cell r="D2885" t="str">
            <v>RS49385</v>
          </cell>
          <cell r="E2885">
            <v>121502</v>
          </cell>
          <cell r="F2885" t="str">
            <v>A20</v>
          </cell>
          <cell r="G2885" t="str">
            <v>Fair Value/Total Mortgage Related Securities/HFT</v>
          </cell>
          <cell r="H2885" t="str">
            <v>M42</v>
          </cell>
          <cell r="I2885">
            <v>10109.56</v>
          </cell>
        </row>
        <row r="2886">
          <cell r="C2886" t="str">
            <v>2003</v>
          </cell>
          <cell r="D2886" t="str">
            <v>RS49385</v>
          </cell>
          <cell r="E2886">
            <v>131305</v>
          </cell>
          <cell r="F2886" t="str">
            <v>A01</v>
          </cell>
          <cell r="G2886" t="str">
            <v>Def Fee/Consol &amp; Dere./Dollar Roll Relief/Fannie/MBS</v>
          </cell>
          <cell r="H2886" t="str">
            <v>D157</v>
          </cell>
          <cell r="I2886">
            <v>-169.63</v>
          </cell>
        </row>
        <row r="2887">
          <cell r="C2887" t="str">
            <v>2003</v>
          </cell>
          <cell r="D2887" t="str">
            <v>RS49385</v>
          </cell>
          <cell r="E2887">
            <v>131305</v>
          </cell>
          <cell r="F2887" t="str">
            <v>A07</v>
          </cell>
          <cell r="G2887" t="str">
            <v>AFS/Fannie/Total Unamortized Balance</v>
          </cell>
          <cell r="H2887" t="str">
            <v>H32</v>
          </cell>
          <cell r="I2887">
            <v>-169.63</v>
          </cell>
        </row>
        <row r="2888">
          <cell r="C2888" t="str">
            <v>2003</v>
          </cell>
          <cell r="D2888" t="str">
            <v>RS49385</v>
          </cell>
          <cell r="E2888">
            <v>131305</v>
          </cell>
          <cell r="F2888" t="str">
            <v>A09</v>
          </cell>
          <cell r="G2888" t="str">
            <v>AFS/Single Class/MBS/AAA/Total Unamortized Balance</v>
          </cell>
          <cell r="H2888" t="str">
            <v>H33</v>
          </cell>
          <cell r="I2888">
            <v>-169.63</v>
          </cell>
        </row>
        <row r="2889">
          <cell r="C2889" t="str">
            <v>2003</v>
          </cell>
          <cell r="D2889" t="str">
            <v>RS49385</v>
          </cell>
          <cell r="E2889">
            <v>131305</v>
          </cell>
          <cell r="F2889" t="str">
            <v>A13 - AFS</v>
          </cell>
          <cell r="G2889" t="str">
            <v>Fannie/MBS/&gt;10 Year/Amoritized Cost</v>
          </cell>
          <cell r="H2889" t="str">
            <v>P32</v>
          </cell>
          <cell r="I2889">
            <v>-169.63</v>
          </cell>
        </row>
        <row r="2890">
          <cell r="C2890" t="str">
            <v>2003</v>
          </cell>
          <cell r="D2890" t="str">
            <v>RS49385</v>
          </cell>
          <cell r="E2890">
            <v>131305</v>
          </cell>
          <cell r="F2890" t="str">
            <v>A18</v>
          </cell>
          <cell r="G2890" t="str">
            <v>MBS/&gt;10 Year/Amoritized Cost</v>
          </cell>
          <cell r="H2890" t="str">
            <v>O31</v>
          </cell>
          <cell r="I2890">
            <v>-169.63</v>
          </cell>
        </row>
        <row r="2891">
          <cell r="C2891" t="str">
            <v>2003</v>
          </cell>
          <cell r="D2891" t="str">
            <v>RS49385</v>
          </cell>
          <cell r="E2891">
            <v>131305</v>
          </cell>
          <cell r="F2891" t="str">
            <v>A20</v>
          </cell>
          <cell r="G2891" t="str">
            <v>Fair Value/Total Mortgage Related Securities/AFS</v>
          </cell>
          <cell r="H2891" t="str">
            <v>L42</v>
          </cell>
          <cell r="I2891">
            <v>-169.63</v>
          </cell>
        </row>
        <row r="2892">
          <cell r="C2892" t="str">
            <v>2003</v>
          </cell>
          <cell r="D2892" t="str">
            <v>RS49385</v>
          </cell>
          <cell r="E2892">
            <v>138331</v>
          </cell>
          <cell r="F2892" t="str">
            <v>A01</v>
          </cell>
          <cell r="G2892" t="str">
            <v>Non-OCI/Original/Dollar Roll Relief/Fannie/MBS</v>
          </cell>
          <cell r="H2892" t="str">
            <v>D215</v>
          </cell>
          <cell r="I2892">
            <v>321341.15000000002</v>
          </cell>
        </row>
        <row r="2893">
          <cell r="C2893" t="str">
            <v>2003</v>
          </cell>
          <cell r="D2893" t="str">
            <v>RS49385</v>
          </cell>
          <cell r="E2893">
            <v>138331</v>
          </cell>
          <cell r="F2893" t="str">
            <v>A07</v>
          </cell>
          <cell r="G2893" t="str">
            <v>AFS/Fannie/Total Unamortized Balance</v>
          </cell>
          <cell r="H2893" t="str">
            <v>H32</v>
          </cell>
          <cell r="I2893">
            <v>321341.15000000002</v>
          </cell>
        </row>
        <row r="2894">
          <cell r="C2894" t="str">
            <v>2003</v>
          </cell>
          <cell r="D2894" t="str">
            <v>RS49385</v>
          </cell>
          <cell r="E2894">
            <v>138331</v>
          </cell>
          <cell r="F2894" t="str">
            <v>A09</v>
          </cell>
          <cell r="G2894" t="str">
            <v>AFS/Single Class/MBS/AAA/Total Unamortized Balance</v>
          </cell>
          <cell r="H2894" t="str">
            <v>H33</v>
          </cell>
          <cell r="I2894">
            <v>321341.15000000002</v>
          </cell>
        </row>
        <row r="2895">
          <cell r="C2895" t="str">
            <v>2003</v>
          </cell>
          <cell r="D2895" t="str">
            <v>RS49385</v>
          </cell>
          <cell r="E2895">
            <v>138331</v>
          </cell>
          <cell r="F2895" t="str">
            <v>A13 - AFS</v>
          </cell>
          <cell r="G2895" t="str">
            <v>Fannie/MBS/&gt;10 Year/Amoritized Cost</v>
          </cell>
          <cell r="H2895" t="str">
            <v>P32</v>
          </cell>
          <cell r="I2895">
            <v>321341.15000000002</v>
          </cell>
        </row>
        <row r="2896">
          <cell r="C2896" t="str">
            <v>2003</v>
          </cell>
          <cell r="D2896" t="str">
            <v>RS49385</v>
          </cell>
          <cell r="E2896">
            <v>138331</v>
          </cell>
          <cell r="F2896" t="str">
            <v>A18</v>
          </cell>
          <cell r="G2896" t="str">
            <v>MBS/&gt;10 Year/Amoritized Cost</v>
          </cell>
          <cell r="H2896" t="str">
            <v>O31</v>
          </cell>
          <cell r="I2896">
            <v>321341.15000000002</v>
          </cell>
        </row>
        <row r="2897">
          <cell r="C2897" t="str">
            <v>2003</v>
          </cell>
          <cell r="D2897" t="str">
            <v>RS49385</v>
          </cell>
          <cell r="E2897">
            <v>138331</v>
          </cell>
          <cell r="F2897" t="str">
            <v>A20</v>
          </cell>
          <cell r="G2897" t="str">
            <v>Fair Value/Total Mortgage Related Securities/AFS</v>
          </cell>
          <cell r="H2897" t="str">
            <v>L42</v>
          </cell>
          <cell r="I2897">
            <v>321341.15000000002</v>
          </cell>
        </row>
        <row r="2898">
          <cell r="C2898" t="str">
            <v>2003</v>
          </cell>
          <cell r="D2898" t="str">
            <v>RS49385</v>
          </cell>
          <cell r="E2898">
            <v>138332</v>
          </cell>
          <cell r="F2898" t="str">
            <v>A01</v>
          </cell>
          <cell r="G2898" t="str">
            <v>Non-OCI/Accum Amort/Dollar Roll Relief/Fannie/MBS</v>
          </cell>
          <cell r="H2898" t="str">
            <v>D227</v>
          </cell>
          <cell r="I2898">
            <v>-24024.959999999999</v>
          </cell>
        </row>
        <row r="2899">
          <cell r="C2899" t="str">
            <v>2003</v>
          </cell>
          <cell r="D2899" t="str">
            <v>RS49385</v>
          </cell>
          <cell r="E2899">
            <v>138332</v>
          </cell>
          <cell r="F2899" t="str">
            <v>A07</v>
          </cell>
          <cell r="G2899" t="str">
            <v>AFS/Fannie/Total Unamortized Balance</v>
          </cell>
          <cell r="H2899" t="str">
            <v>H32</v>
          </cell>
          <cell r="I2899">
            <v>-24024.959999999999</v>
          </cell>
        </row>
        <row r="2900">
          <cell r="C2900" t="str">
            <v>2003</v>
          </cell>
          <cell r="D2900" t="str">
            <v>RS49385</v>
          </cell>
          <cell r="E2900">
            <v>138332</v>
          </cell>
          <cell r="F2900" t="str">
            <v>A09</v>
          </cell>
          <cell r="G2900" t="str">
            <v>AFS/Single Class/MBS/AAA/Total Unamortized Balance</v>
          </cell>
          <cell r="H2900" t="str">
            <v>H33</v>
          </cell>
          <cell r="I2900">
            <v>-24024.959999999999</v>
          </cell>
        </row>
        <row r="2901">
          <cell r="C2901" t="str">
            <v>2003</v>
          </cell>
          <cell r="D2901" t="str">
            <v>RS49385</v>
          </cell>
          <cell r="E2901">
            <v>138332</v>
          </cell>
          <cell r="F2901" t="str">
            <v>A13 - AFS</v>
          </cell>
          <cell r="G2901" t="str">
            <v>Fannie/MBS/&gt;10 Year/Amoritized Cost</v>
          </cell>
          <cell r="H2901" t="str">
            <v>P32</v>
          </cell>
          <cell r="I2901">
            <v>-24024.959999999999</v>
          </cell>
        </row>
        <row r="2902">
          <cell r="C2902" t="str">
            <v>2003</v>
          </cell>
          <cell r="D2902" t="str">
            <v>RS49385</v>
          </cell>
          <cell r="E2902">
            <v>138332</v>
          </cell>
          <cell r="F2902" t="str">
            <v>A18</v>
          </cell>
          <cell r="G2902" t="str">
            <v>MBS/&gt;10 Year/Amoritized Cost</v>
          </cell>
          <cell r="H2902" t="str">
            <v>O31</v>
          </cell>
          <cell r="I2902">
            <v>-24024.959999999999</v>
          </cell>
        </row>
        <row r="2903">
          <cell r="C2903" t="str">
            <v>2003</v>
          </cell>
          <cell r="D2903" t="str">
            <v>RS49385</v>
          </cell>
          <cell r="E2903">
            <v>138332</v>
          </cell>
          <cell r="F2903" t="str">
            <v>A20</v>
          </cell>
          <cell r="G2903" t="str">
            <v>Fair Value/Total Mortgage Related Securities/AFS</v>
          </cell>
          <cell r="H2903" t="str">
            <v>L42</v>
          </cell>
          <cell r="I2903">
            <v>-24024.959999999999</v>
          </cell>
        </row>
        <row r="2904">
          <cell r="C2904" t="str">
            <v>2003</v>
          </cell>
          <cell r="D2904" t="str">
            <v>RS49385</v>
          </cell>
          <cell r="E2904">
            <v>138351</v>
          </cell>
          <cell r="F2904" t="str">
            <v>A01</v>
          </cell>
          <cell r="G2904" t="str">
            <v>Whole Loan/Original/Dollar Roll Relief/Fannie/MBS</v>
          </cell>
          <cell r="H2904" t="str">
            <v>D262</v>
          </cell>
          <cell r="I2904">
            <v>5841.88</v>
          </cell>
        </row>
        <row r="2905">
          <cell r="C2905" t="str">
            <v>2003</v>
          </cell>
          <cell r="D2905" t="str">
            <v>RS49385</v>
          </cell>
          <cell r="E2905">
            <v>138351</v>
          </cell>
          <cell r="F2905" t="str">
            <v>A07</v>
          </cell>
          <cell r="G2905" t="str">
            <v>AFS/Fannie/Total Unamortized Balance</v>
          </cell>
          <cell r="H2905" t="str">
            <v>H32</v>
          </cell>
          <cell r="I2905">
            <v>5841.88</v>
          </cell>
        </row>
        <row r="2906">
          <cell r="C2906" t="str">
            <v>2003</v>
          </cell>
          <cell r="D2906" t="str">
            <v>RS49385</v>
          </cell>
          <cell r="E2906">
            <v>138351</v>
          </cell>
          <cell r="F2906" t="str">
            <v>A09</v>
          </cell>
          <cell r="G2906" t="str">
            <v>AFS/Single Class/MBS/AAA/Total Unamortized Balance</v>
          </cell>
          <cell r="H2906" t="str">
            <v>H33</v>
          </cell>
          <cell r="I2906">
            <v>5841.88</v>
          </cell>
        </row>
        <row r="2907">
          <cell r="C2907" t="str">
            <v>2003</v>
          </cell>
          <cell r="D2907" t="str">
            <v>RS49385</v>
          </cell>
          <cell r="E2907">
            <v>138351</v>
          </cell>
          <cell r="F2907" t="str">
            <v>A13 - AFS</v>
          </cell>
          <cell r="G2907" t="str">
            <v>Fannie/MBS/&gt;10 Year/Amoritized Cost</v>
          </cell>
          <cell r="H2907" t="str">
            <v>P32</v>
          </cell>
          <cell r="I2907">
            <v>5841.88</v>
          </cell>
        </row>
        <row r="2908">
          <cell r="C2908" t="str">
            <v>2003</v>
          </cell>
          <cell r="D2908" t="str">
            <v>RS49385</v>
          </cell>
          <cell r="E2908">
            <v>138351</v>
          </cell>
          <cell r="F2908" t="str">
            <v>A18</v>
          </cell>
          <cell r="G2908" t="str">
            <v>MBS/&gt;10 Year/Amoritized Cost</v>
          </cell>
          <cell r="H2908" t="str">
            <v>O31</v>
          </cell>
          <cell r="I2908">
            <v>5841.88</v>
          </cell>
        </row>
        <row r="2909">
          <cell r="C2909" t="str">
            <v>2003</v>
          </cell>
          <cell r="D2909" t="str">
            <v>RS49385</v>
          </cell>
          <cell r="E2909">
            <v>138351</v>
          </cell>
          <cell r="F2909" t="str">
            <v>A20</v>
          </cell>
          <cell r="G2909" t="str">
            <v>Fair Value/Total Mortgage Related Securities/AFS</v>
          </cell>
          <cell r="H2909" t="str">
            <v>L42</v>
          </cell>
          <cell r="I2909">
            <v>5841.88</v>
          </cell>
        </row>
        <row r="2910">
          <cell r="C2910" t="str">
            <v>2003</v>
          </cell>
          <cell r="D2910" t="str">
            <v>RS49385</v>
          </cell>
          <cell r="E2910">
            <v>138355</v>
          </cell>
          <cell r="F2910" t="str">
            <v>A01</v>
          </cell>
          <cell r="G2910" t="str">
            <v>Whole Loan/Consol &amp; Dere./Dollar Roll Relief/Fannie/MBS</v>
          </cell>
          <cell r="H2910" t="str">
            <v>D298</v>
          </cell>
          <cell r="I2910">
            <v>-5841.88</v>
          </cell>
        </row>
        <row r="2911">
          <cell r="C2911" t="str">
            <v>2003</v>
          </cell>
          <cell r="D2911" t="str">
            <v>RS49385</v>
          </cell>
          <cell r="E2911">
            <v>138355</v>
          </cell>
          <cell r="F2911" t="str">
            <v>A07</v>
          </cell>
          <cell r="G2911" t="str">
            <v>AFS/Fannie/Total Unamortized Balance</v>
          </cell>
          <cell r="H2911" t="str">
            <v>H32</v>
          </cell>
          <cell r="I2911">
            <v>-5841.88</v>
          </cell>
        </row>
        <row r="2912">
          <cell r="C2912" t="str">
            <v>2003</v>
          </cell>
          <cell r="D2912" t="str">
            <v>RS49385</v>
          </cell>
          <cell r="E2912">
            <v>138355</v>
          </cell>
          <cell r="F2912" t="str">
            <v>A09</v>
          </cell>
          <cell r="G2912" t="str">
            <v>AFS/Single Class/MBS/AAA/Total Unamortized Balance</v>
          </cell>
          <cell r="H2912" t="str">
            <v>H33</v>
          </cell>
          <cell r="I2912">
            <v>-5841.88</v>
          </cell>
        </row>
        <row r="2913">
          <cell r="C2913" t="str">
            <v>2003</v>
          </cell>
          <cell r="D2913" t="str">
            <v>RS49385</v>
          </cell>
          <cell r="E2913">
            <v>138355</v>
          </cell>
          <cell r="F2913" t="str">
            <v>A13 - AFS</v>
          </cell>
          <cell r="G2913" t="str">
            <v>Fannie/MBS/&gt;10 Year/Amoritized Cost</v>
          </cell>
          <cell r="H2913" t="str">
            <v>P32</v>
          </cell>
          <cell r="I2913">
            <v>-5841.88</v>
          </cell>
        </row>
        <row r="2914">
          <cell r="C2914" t="str">
            <v>2003</v>
          </cell>
          <cell r="D2914" t="str">
            <v>RS49385</v>
          </cell>
          <cell r="E2914">
            <v>138355</v>
          </cell>
          <cell r="F2914" t="str">
            <v>A18</v>
          </cell>
          <cell r="G2914" t="str">
            <v>MBS/&gt;10 Year/Amoritized Cost</v>
          </cell>
          <cell r="H2914" t="str">
            <v>O31</v>
          </cell>
          <cell r="I2914">
            <v>-5841.88</v>
          </cell>
        </row>
        <row r="2915">
          <cell r="C2915" t="str">
            <v>2003</v>
          </cell>
          <cell r="D2915" t="str">
            <v>RS49385</v>
          </cell>
          <cell r="E2915">
            <v>138355</v>
          </cell>
          <cell r="F2915" t="str">
            <v>A20</v>
          </cell>
          <cell r="G2915" t="str">
            <v>Fair Value/Total Mortgage Related Securities/AFS</v>
          </cell>
          <cell r="H2915" t="str">
            <v>L42</v>
          </cell>
          <cell r="I2915">
            <v>-5841.88</v>
          </cell>
        </row>
        <row r="2916">
          <cell r="C2916" t="str">
            <v>2003</v>
          </cell>
          <cell r="D2916" t="str">
            <v>RS49385</v>
          </cell>
          <cell r="E2916">
            <v>138361</v>
          </cell>
          <cell r="F2916" t="str">
            <v>A01</v>
          </cell>
          <cell r="G2916" t="str">
            <v>Restatement CBA/Original/Dollar Roll Relief/Fannie/MBS</v>
          </cell>
          <cell r="H2916" t="str">
            <v>D356</v>
          </cell>
          <cell r="I2916">
            <v>27570.12</v>
          </cell>
        </row>
        <row r="2917">
          <cell r="C2917" t="str">
            <v>2003</v>
          </cell>
          <cell r="D2917" t="str">
            <v>RS49385</v>
          </cell>
          <cell r="E2917">
            <v>138361</v>
          </cell>
          <cell r="F2917" t="str">
            <v>A07</v>
          </cell>
          <cell r="G2917" t="str">
            <v>AFS/Fannie/Total Unamortized Balance</v>
          </cell>
          <cell r="H2917" t="str">
            <v>H32</v>
          </cell>
          <cell r="I2917">
            <v>27570.12</v>
          </cell>
        </row>
        <row r="2918">
          <cell r="C2918" t="str">
            <v>2003</v>
          </cell>
          <cell r="D2918" t="str">
            <v>RS49385</v>
          </cell>
          <cell r="E2918">
            <v>138361</v>
          </cell>
          <cell r="F2918" t="str">
            <v>A09</v>
          </cell>
          <cell r="G2918" t="str">
            <v>AFS/Single Class/MBS/AAA/Total Unamortized Balance</v>
          </cell>
          <cell r="H2918" t="str">
            <v>H33</v>
          </cell>
          <cell r="I2918">
            <v>27570.12</v>
          </cell>
        </row>
        <row r="2919">
          <cell r="C2919" t="str">
            <v>2003</v>
          </cell>
          <cell r="D2919" t="str">
            <v>RS49385</v>
          </cell>
          <cell r="E2919">
            <v>138361</v>
          </cell>
          <cell r="F2919" t="str">
            <v>A13 - AFS</v>
          </cell>
          <cell r="G2919" t="str">
            <v>Fannie/MBS/&gt;10 Year/Amoritized Cost</v>
          </cell>
          <cell r="H2919" t="str">
            <v>P32</v>
          </cell>
          <cell r="I2919">
            <v>27570.12</v>
          </cell>
        </row>
        <row r="2920">
          <cell r="C2920" t="str">
            <v>2003</v>
          </cell>
          <cell r="D2920" t="str">
            <v>RS49385</v>
          </cell>
          <cell r="E2920">
            <v>138361</v>
          </cell>
          <cell r="F2920" t="str">
            <v>A18</v>
          </cell>
          <cell r="G2920" t="str">
            <v>MBS/&gt;10 Year/Amoritized Cost</v>
          </cell>
          <cell r="H2920" t="str">
            <v>O31</v>
          </cell>
          <cell r="I2920">
            <v>27570.12</v>
          </cell>
        </row>
        <row r="2921">
          <cell r="C2921" t="str">
            <v>2003</v>
          </cell>
          <cell r="D2921" t="str">
            <v>RS49385</v>
          </cell>
          <cell r="E2921">
            <v>138361</v>
          </cell>
          <cell r="F2921" t="str">
            <v>A20</v>
          </cell>
          <cell r="G2921" t="str">
            <v>Fair Value/Total Mortgage Related Securities/AFS</v>
          </cell>
          <cell r="H2921" t="str">
            <v>L42</v>
          </cell>
          <cell r="I2921">
            <v>27570.12</v>
          </cell>
        </row>
        <row r="2922">
          <cell r="C2922" t="str">
            <v>2003</v>
          </cell>
          <cell r="D2922" t="str">
            <v>RS49385</v>
          </cell>
          <cell r="E2922">
            <v>138362</v>
          </cell>
          <cell r="F2922" t="str">
            <v>A01</v>
          </cell>
          <cell r="G2922" t="str">
            <v>Restatement CBA/Accum Amort/Dollar Roll Relief/Fannie/MBS</v>
          </cell>
          <cell r="H2922" t="str">
            <v>D368</v>
          </cell>
          <cell r="I2922">
            <v>-1661.23</v>
          </cell>
        </row>
        <row r="2923">
          <cell r="C2923" t="str">
            <v>2003</v>
          </cell>
          <cell r="D2923" t="str">
            <v>RS49385</v>
          </cell>
          <cell r="E2923">
            <v>138362</v>
          </cell>
          <cell r="F2923" t="str">
            <v>A07</v>
          </cell>
          <cell r="G2923" t="str">
            <v>AFS/Fannie/Total Unamortized Balance</v>
          </cell>
          <cell r="H2923" t="str">
            <v>H32</v>
          </cell>
          <cell r="I2923">
            <v>-1661.23</v>
          </cell>
        </row>
        <row r="2924">
          <cell r="C2924" t="str">
            <v>2003</v>
          </cell>
          <cell r="D2924" t="str">
            <v>RS49385</v>
          </cell>
          <cell r="E2924">
            <v>138362</v>
          </cell>
          <cell r="F2924" t="str">
            <v>A09</v>
          </cell>
          <cell r="G2924" t="str">
            <v>AFS/Single Class/MBS/AAA/Total Unamortized Balance</v>
          </cell>
          <cell r="H2924" t="str">
            <v>H33</v>
          </cell>
          <cell r="I2924">
            <v>-1661.23</v>
          </cell>
        </row>
        <row r="2925">
          <cell r="C2925" t="str">
            <v>2003</v>
          </cell>
          <cell r="D2925" t="str">
            <v>RS49385</v>
          </cell>
          <cell r="E2925">
            <v>138362</v>
          </cell>
          <cell r="F2925" t="str">
            <v>A13 - AFS</v>
          </cell>
          <cell r="G2925" t="str">
            <v>Fannie/MBS/&gt;10 Year/Amoritized Cost</v>
          </cell>
          <cell r="H2925" t="str">
            <v>P32</v>
          </cell>
          <cell r="I2925">
            <v>-1661.23</v>
          </cell>
        </row>
        <row r="2926">
          <cell r="C2926" t="str">
            <v>2003</v>
          </cell>
          <cell r="D2926" t="str">
            <v>RS49385</v>
          </cell>
          <cell r="E2926">
            <v>138362</v>
          </cell>
          <cell r="F2926" t="str">
            <v>A18</v>
          </cell>
          <cell r="G2926" t="str">
            <v>MBS/&gt;10 Year/Amoritized Cost</v>
          </cell>
          <cell r="H2926" t="str">
            <v>O31</v>
          </cell>
          <cell r="I2926">
            <v>-1661.23</v>
          </cell>
        </row>
        <row r="2927">
          <cell r="C2927" t="str">
            <v>2003</v>
          </cell>
          <cell r="D2927" t="str">
            <v>RS49385</v>
          </cell>
          <cell r="E2927">
            <v>138362</v>
          </cell>
          <cell r="F2927" t="str">
            <v>A20</v>
          </cell>
          <cell r="G2927" t="str">
            <v>Fair Value/Total Mortgage Related Securities/AFS</v>
          </cell>
          <cell r="H2927" t="str">
            <v>L42</v>
          </cell>
          <cell r="I2927">
            <v>-1661.23</v>
          </cell>
        </row>
        <row r="2928">
          <cell r="C2928" t="str">
            <v>2003</v>
          </cell>
          <cell r="D2928" t="str">
            <v>RS49385</v>
          </cell>
          <cell r="E2928">
            <v>138371</v>
          </cell>
          <cell r="F2928" t="str">
            <v>A01</v>
          </cell>
          <cell r="G2928" t="str">
            <v>Trade Support/Original/Dollar Roll Relief/Fannie/MBS</v>
          </cell>
          <cell r="H2928" t="str">
            <v>D309</v>
          </cell>
          <cell r="I2928">
            <v>53054.42</v>
          </cell>
        </row>
        <row r="2929">
          <cell r="C2929" t="str">
            <v>2003</v>
          </cell>
          <cell r="D2929" t="str">
            <v>RS49385</v>
          </cell>
          <cell r="E2929">
            <v>138371</v>
          </cell>
          <cell r="F2929" t="str">
            <v>A07</v>
          </cell>
          <cell r="G2929" t="str">
            <v>AFS/Fannie/Total Unamortized Balance</v>
          </cell>
          <cell r="H2929" t="str">
            <v>H32</v>
          </cell>
          <cell r="I2929">
            <v>53054.42</v>
          </cell>
        </row>
        <row r="2930">
          <cell r="C2930" t="str">
            <v>2003</v>
          </cell>
          <cell r="D2930" t="str">
            <v>RS49385</v>
          </cell>
          <cell r="E2930">
            <v>138371</v>
          </cell>
          <cell r="F2930" t="str">
            <v>A09</v>
          </cell>
          <cell r="G2930" t="str">
            <v>AFS/Single Class/MBS/AAA/Total Unamortized Balance</v>
          </cell>
          <cell r="H2930" t="str">
            <v>H33</v>
          </cell>
          <cell r="I2930">
            <v>53054.42</v>
          </cell>
        </row>
        <row r="2931">
          <cell r="C2931" t="str">
            <v>2003</v>
          </cell>
          <cell r="D2931" t="str">
            <v>RS49385</v>
          </cell>
          <cell r="E2931">
            <v>138371</v>
          </cell>
          <cell r="F2931" t="str">
            <v>A13 - AFS</v>
          </cell>
          <cell r="G2931" t="str">
            <v>Fannie/MBS/&gt;10 Year/Amoritized Cost</v>
          </cell>
          <cell r="H2931" t="str">
            <v>P32</v>
          </cell>
          <cell r="I2931">
            <v>53054.42</v>
          </cell>
        </row>
        <row r="2932">
          <cell r="C2932" t="str">
            <v>2003</v>
          </cell>
          <cell r="D2932" t="str">
            <v>RS49385</v>
          </cell>
          <cell r="E2932">
            <v>138371</v>
          </cell>
          <cell r="F2932" t="str">
            <v>A18</v>
          </cell>
          <cell r="G2932" t="str">
            <v>MBS/&gt;10 Year/Amoritized Cost</v>
          </cell>
          <cell r="H2932" t="str">
            <v>O31</v>
          </cell>
          <cell r="I2932">
            <v>53054.42</v>
          </cell>
        </row>
        <row r="2933">
          <cell r="C2933" t="str">
            <v>2003</v>
          </cell>
          <cell r="D2933" t="str">
            <v>RS49385</v>
          </cell>
          <cell r="E2933">
            <v>138371</v>
          </cell>
          <cell r="F2933" t="str">
            <v>A20</v>
          </cell>
          <cell r="G2933" t="str">
            <v>Fair Value/Total Mortgage Related Securities/AFS</v>
          </cell>
          <cell r="H2933" t="str">
            <v>L42</v>
          </cell>
          <cell r="I2933">
            <v>53054.42</v>
          </cell>
        </row>
        <row r="2934">
          <cell r="C2934" t="str">
            <v>2003</v>
          </cell>
          <cell r="D2934" t="str">
            <v>RS49385</v>
          </cell>
          <cell r="E2934">
            <v>138372</v>
          </cell>
          <cell r="F2934" t="str">
            <v>A01</v>
          </cell>
          <cell r="G2934" t="str">
            <v>Trade Support/Accum Amort/Dollar Roll Relief/Fannie/MBS</v>
          </cell>
          <cell r="H2934" t="str">
            <v>D321</v>
          </cell>
          <cell r="I2934">
            <v>-3871.19</v>
          </cell>
        </row>
        <row r="2935">
          <cell r="C2935" t="str">
            <v>2003</v>
          </cell>
          <cell r="D2935" t="str">
            <v>RS49385</v>
          </cell>
          <cell r="E2935">
            <v>138372</v>
          </cell>
          <cell r="F2935" t="str">
            <v>A07</v>
          </cell>
          <cell r="G2935" t="str">
            <v>AFS/Fannie/Total Unamortized Balance</v>
          </cell>
          <cell r="H2935" t="str">
            <v>H32</v>
          </cell>
          <cell r="I2935">
            <v>-3871.19</v>
          </cell>
        </row>
        <row r="2936">
          <cell r="C2936" t="str">
            <v>2003</v>
          </cell>
          <cell r="D2936" t="str">
            <v>RS49385</v>
          </cell>
          <cell r="E2936">
            <v>138372</v>
          </cell>
          <cell r="F2936" t="str">
            <v>A09</v>
          </cell>
          <cell r="G2936" t="str">
            <v>AFS/Single Class/MBS/AAA/Total Unamortized Balance</v>
          </cell>
          <cell r="H2936" t="str">
            <v>H33</v>
          </cell>
          <cell r="I2936">
            <v>-3871.19</v>
          </cell>
        </row>
        <row r="2937">
          <cell r="C2937" t="str">
            <v>2003</v>
          </cell>
          <cell r="D2937" t="str">
            <v>RS49385</v>
          </cell>
          <cell r="E2937">
            <v>138372</v>
          </cell>
          <cell r="F2937" t="str">
            <v>A13 - AFS</v>
          </cell>
          <cell r="G2937" t="str">
            <v>Fannie/MBS/&gt;10 Year/Amoritized Cost</v>
          </cell>
          <cell r="H2937" t="str">
            <v>P32</v>
          </cell>
          <cell r="I2937">
            <v>-3871.19</v>
          </cell>
        </row>
        <row r="2938">
          <cell r="C2938" t="str">
            <v>2003</v>
          </cell>
          <cell r="D2938" t="str">
            <v>RS49385</v>
          </cell>
          <cell r="E2938">
            <v>138372</v>
          </cell>
          <cell r="F2938" t="str">
            <v>A18</v>
          </cell>
          <cell r="G2938" t="str">
            <v>MBS/&gt;10 Year/Amoritized Cost</v>
          </cell>
          <cell r="H2938" t="str">
            <v>O31</v>
          </cell>
          <cell r="I2938">
            <v>-3871.19</v>
          </cell>
        </row>
        <row r="2939">
          <cell r="C2939" t="str">
            <v>2003</v>
          </cell>
          <cell r="D2939" t="str">
            <v>RS49385</v>
          </cell>
          <cell r="E2939">
            <v>138372</v>
          </cell>
          <cell r="F2939" t="str">
            <v>A20</v>
          </cell>
          <cell r="G2939" t="str">
            <v>Fair Value/Total Mortgage Related Securities/AFS</v>
          </cell>
          <cell r="H2939" t="str">
            <v>L42</v>
          </cell>
          <cell r="I2939">
            <v>-3871.19</v>
          </cell>
        </row>
        <row r="2940">
          <cell r="C2940" t="str">
            <v>2003</v>
          </cell>
          <cell r="D2940" t="str">
            <v>RS49385</v>
          </cell>
          <cell r="E2940">
            <v>138391</v>
          </cell>
          <cell r="F2940" t="str">
            <v>A01</v>
          </cell>
          <cell r="G2940" t="str">
            <v>Consolidation CBA/Original/Dollar Roll Relief/Fannie/MBS</v>
          </cell>
          <cell r="H2940" t="str">
            <v>D406</v>
          </cell>
          <cell r="I2940">
            <v>4738.12</v>
          </cell>
        </row>
        <row r="2941">
          <cell r="C2941" t="str">
            <v>2003</v>
          </cell>
          <cell r="D2941" t="str">
            <v>RS49385</v>
          </cell>
          <cell r="E2941">
            <v>138391</v>
          </cell>
          <cell r="F2941" t="str">
            <v>A07</v>
          </cell>
          <cell r="G2941" t="str">
            <v>AFS/Fannie/Total Unamortized Balance</v>
          </cell>
          <cell r="H2941" t="str">
            <v>H32</v>
          </cell>
          <cell r="I2941">
            <v>4738.12</v>
          </cell>
        </row>
        <row r="2942">
          <cell r="C2942" t="str">
            <v>2003</v>
          </cell>
          <cell r="D2942" t="str">
            <v>RS49385</v>
          </cell>
          <cell r="E2942">
            <v>138391</v>
          </cell>
          <cell r="F2942" t="str">
            <v>A09</v>
          </cell>
          <cell r="G2942" t="str">
            <v>AFS/Single Class/MBS/AAA/Total Unamortized Balance</v>
          </cell>
          <cell r="H2942" t="str">
            <v>H33</v>
          </cell>
          <cell r="I2942">
            <v>4738.12</v>
          </cell>
        </row>
        <row r="2943">
          <cell r="C2943" t="str">
            <v>2003</v>
          </cell>
          <cell r="D2943" t="str">
            <v>RS49385</v>
          </cell>
          <cell r="E2943">
            <v>138391</v>
          </cell>
          <cell r="F2943" t="str">
            <v>A13 - AFS</v>
          </cell>
          <cell r="G2943" t="str">
            <v>Fannie/MBS/&gt;10 Year/Amoritized Cost</v>
          </cell>
          <cell r="H2943" t="str">
            <v>P32</v>
          </cell>
          <cell r="I2943">
            <v>4738.12</v>
          </cell>
        </row>
        <row r="2944">
          <cell r="C2944" t="str">
            <v>2003</v>
          </cell>
          <cell r="D2944" t="str">
            <v>RS49385</v>
          </cell>
          <cell r="E2944">
            <v>138391</v>
          </cell>
          <cell r="F2944" t="str">
            <v>A18</v>
          </cell>
          <cell r="G2944" t="str">
            <v>MBS/&gt;10 Year/Amoritized Cost</v>
          </cell>
          <cell r="H2944" t="str">
            <v>O31</v>
          </cell>
          <cell r="I2944">
            <v>4738.12</v>
          </cell>
        </row>
        <row r="2945">
          <cell r="C2945" t="str">
            <v>2003</v>
          </cell>
          <cell r="D2945" t="str">
            <v>RS49385</v>
          </cell>
          <cell r="E2945">
            <v>138391</v>
          </cell>
          <cell r="F2945" t="str">
            <v>A20</v>
          </cell>
          <cell r="G2945" t="str">
            <v>Fair Value/Total Mortgage Related Securities/AFS</v>
          </cell>
          <cell r="H2945" t="str">
            <v>L42</v>
          </cell>
          <cell r="I2945">
            <v>4738.12</v>
          </cell>
        </row>
        <row r="2946">
          <cell r="C2946" t="str">
            <v>2003</v>
          </cell>
          <cell r="D2946" t="str">
            <v>RS49385</v>
          </cell>
          <cell r="E2946">
            <v>138392</v>
          </cell>
          <cell r="F2946" t="str">
            <v>A01</v>
          </cell>
          <cell r="G2946" t="str">
            <v>Consolidation CBA/Accum Amort/Dollar Roll Relief/Fannie/MBS</v>
          </cell>
          <cell r="H2946" t="str">
            <v>D419</v>
          </cell>
          <cell r="I2946">
            <v>-206.58</v>
          </cell>
        </row>
        <row r="2947">
          <cell r="C2947" t="str">
            <v>2003</v>
          </cell>
          <cell r="D2947" t="str">
            <v>RS49385</v>
          </cell>
          <cell r="E2947">
            <v>138392</v>
          </cell>
          <cell r="F2947" t="str">
            <v>A07</v>
          </cell>
          <cell r="G2947" t="str">
            <v>AFS/Fannie/Total Unamortized Balance</v>
          </cell>
          <cell r="H2947" t="str">
            <v>H32</v>
          </cell>
          <cell r="I2947">
            <v>-206.58</v>
          </cell>
        </row>
        <row r="2948">
          <cell r="C2948" t="str">
            <v>2003</v>
          </cell>
          <cell r="D2948" t="str">
            <v>RS49385</v>
          </cell>
          <cell r="E2948">
            <v>138392</v>
          </cell>
          <cell r="F2948" t="str">
            <v>A09</v>
          </cell>
          <cell r="G2948" t="str">
            <v>AFS/Single Class/MBS/AAA/Total Unamortized Balance</v>
          </cell>
          <cell r="H2948" t="str">
            <v>H33</v>
          </cell>
          <cell r="I2948">
            <v>-206.58</v>
          </cell>
        </row>
        <row r="2949">
          <cell r="C2949" t="str">
            <v>2003</v>
          </cell>
          <cell r="D2949" t="str">
            <v>RS49385</v>
          </cell>
          <cell r="E2949">
            <v>138392</v>
          </cell>
          <cell r="F2949" t="str">
            <v>A13 - AFS</v>
          </cell>
          <cell r="G2949" t="str">
            <v>Fannie/MBS/&gt;10 Year/Amoritized Cost</v>
          </cell>
          <cell r="H2949" t="str">
            <v>P32</v>
          </cell>
          <cell r="I2949">
            <v>-206.58</v>
          </cell>
        </row>
        <row r="2950">
          <cell r="C2950" t="str">
            <v>2003</v>
          </cell>
          <cell r="D2950" t="str">
            <v>RS49385</v>
          </cell>
          <cell r="E2950">
            <v>138392</v>
          </cell>
          <cell r="F2950" t="str">
            <v>A18</v>
          </cell>
          <cell r="G2950" t="str">
            <v>MBS/&gt;10 Year/Amoritized Cost</v>
          </cell>
          <cell r="H2950" t="str">
            <v>O31</v>
          </cell>
          <cell r="I2950">
            <v>-206.58</v>
          </cell>
        </row>
        <row r="2951">
          <cell r="C2951" t="str">
            <v>2003</v>
          </cell>
          <cell r="D2951" t="str">
            <v>RS49385</v>
          </cell>
          <cell r="E2951">
            <v>138392</v>
          </cell>
          <cell r="F2951" t="str">
            <v>A20</v>
          </cell>
          <cell r="G2951" t="str">
            <v>Fair Value/Total Mortgage Related Securities/AFS</v>
          </cell>
          <cell r="H2951" t="str">
            <v>L42</v>
          </cell>
          <cell r="I2951">
            <v>-206.58</v>
          </cell>
        </row>
        <row r="2952">
          <cell r="C2952" t="str">
            <v>2003</v>
          </cell>
          <cell r="D2952" t="str">
            <v>RS49385</v>
          </cell>
          <cell r="E2952">
            <v>138531</v>
          </cell>
          <cell r="F2952" t="str">
            <v>A01</v>
          </cell>
          <cell r="G2952" t="str">
            <v>Non-OCI/Original/Dollar Roll Relief/Fannie/MBS</v>
          </cell>
          <cell r="H2952" t="str">
            <v>D215</v>
          </cell>
          <cell r="I2952">
            <v>203972.3</v>
          </cell>
        </row>
        <row r="2953">
          <cell r="C2953" t="str">
            <v>2003</v>
          </cell>
          <cell r="D2953" t="str">
            <v>RS49385</v>
          </cell>
          <cell r="E2953">
            <v>138531</v>
          </cell>
          <cell r="F2953" t="str">
            <v>A07</v>
          </cell>
          <cell r="G2953" t="str">
            <v>HFT/Fannie/Total Unamortized Balance</v>
          </cell>
          <cell r="H2953" t="str">
            <v>H74</v>
          </cell>
          <cell r="I2953">
            <v>203972.3</v>
          </cell>
        </row>
        <row r="2954">
          <cell r="C2954" t="str">
            <v>2003</v>
          </cell>
          <cell r="D2954" t="str">
            <v>RS49385</v>
          </cell>
          <cell r="E2954">
            <v>138531</v>
          </cell>
          <cell r="F2954" t="str">
            <v>A09</v>
          </cell>
          <cell r="G2954" t="str">
            <v>HFT/Single Class/MBS/AAA/Total Unamortized Balance</v>
          </cell>
          <cell r="H2954" t="str">
            <v>H120</v>
          </cell>
          <cell r="I2954">
            <v>203972.3</v>
          </cell>
        </row>
        <row r="2955">
          <cell r="C2955" t="str">
            <v>2003</v>
          </cell>
          <cell r="D2955" t="str">
            <v>RS49385</v>
          </cell>
          <cell r="E2955">
            <v>138531</v>
          </cell>
          <cell r="F2955" t="str">
            <v>A13 - HFT</v>
          </cell>
          <cell r="G2955" t="str">
            <v>Fannie/MBS/&gt;10 Year/Amoritized Cost</v>
          </cell>
          <cell r="H2955" t="str">
            <v>P32</v>
          </cell>
          <cell r="I2955">
            <v>203972.3</v>
          </cell>
        </row>
        <row r="2956">
          <cell r="C2956" t="str">
            <v>2003</v>
          </cell>
          <cell r="D2956" t="str">
            <v>RS49385</v>
          </cell>
          <cell r="E2956">
            <v>138531</v>
          </cell>
          <cell r="F2956" t="str">
            <v>A18</v>
          </cell>
          <cell r="G2956" t="str">
            <v>MBS/&gt;10 Year/Amoritized Cost</v>
          </cell>
          <cell r="H2956" t="str">
            <v>O31</v>
          </cell>
          <cell r="I2956">
            <v>203972.3</v>
          </cell>
        </row>
        <row r="2957">
          <cell r="C2957" t="str">
            <v>2003</v>
          </cell>
          <cell r="D2957" t="str">
            <v>RS49385</v>
          </cell>
          <cell r="E2957">
            <v>138531</v>
          </cell>
          <cell r="F2957" t="str">
            <v>A20</v>
          </cell>
          <cell r="G2957" t="str">
            <v>Fair Value/Total Mortgage Related Securities/HFT</v>
          </cell>
          <cell r="H2957" t="str">
            <v>M42</v>
          </cell>
          <cell r="I2957">
            <v>203972.3</v>
          </cell>
        </row>
        <row r="2958">
          <cell r="C2958" t="str">
            <v>2003</v>
          </cell>
          <cell r="D2958" t="str">
            <v>RS49385</v>
          </cell>
          <cell r="E2958">
            <v>138532</v>
          </cell>
          <cell r="F2958" t="str">
            <v>A01</v>
          </cell>
          <cell r="G2958" t="str">
            <v>Non-OCI/Accum Amort/Dollar Roll Relief/Fannie/MBS</v>
          </cell>
          <cell r="H2958" t="str">
            <v>D227</v>
          </cell>
          <cell r="I2958">
            <v>-15301.19</v>
          </cell>
        </row>
        <row r="2959">
          <cell r="C2959" t="str">
            <v>2003</v>
          </cell>
          <cell r="D2959" t="str">
            <v>RS49385</v>
          </cell>
          <cell r="E2959">
            <v>138532</v>
          </cell>
          <cell r="F2959" t="str">
            <v>A07</v>
          </cell>
          <cell r="G2959" t="str">
            <v>HFT/Fannie/Total Unamortized Balance</v>
          </cell>
          <cell r="H2959" t="str">
            <v>H74</v>
          </cell>
          <cell r="I2959">
            <v>-15301.19</v>
          </cell>
        </row>
        <row r="2960">
          <cell r="C2960" t="str">
            <v>2003</v>
          </cell>
          <cell r="D2960" t="str">
            <v>RS49385</v>
          </cell>
          <cell r="E2960">
            <v>138532</v>
          </cell>
          <cell r="F2960" t="str">
            <v>A09</v>
          </cell>
          <cell r="G2960" t="str">
            <v>HFT/Single Class/MBS/AAA/Total Unamortized Balance</v>
          </cell>
          <cell r="H2960" t="str">
            <v>H120</v>
          </cell>
          <cell r="I2960">
            <v>-15301.19</v>
          </cell>
        </row>
        <row r="2961">
          <cell r="C2961" t="str">
            <v>2003</v>
          </cell>
          <cell r="D2961" t="str">
            <v>RS49385</v>
          </cell>
          <cell r="E2961">
            <v>138532</v>
          </cell>
          <cell r="F2961" t="str">
            <v>A13 - HFT</v>
          </cell>
          <cell r="G2961" t="str">
            <v>Fannie/MBS/&gt;10 Year/Amoritized Cost</v>
          </cell>
          <cell r="H2961" t="str">
            <v>P32</v>
          </cell>
          <cell r="I2961">
            <v>-15301.19</v>
          </cell>
        </row>
        <row r="2962">
          <cell r="C2962" t="str">
            <v>2003</v>
          </cell>
          <cell r="D2962" t="str">
            <v>RS49385</v>
          </cell>
          <cell r="E2962">
            <v>138532</v>
          </cell>
          <cell r="F2962" t="str">
            <v>A18</v>
          </cell>
          <cell r="G2962" t="str">
            <v>MBS/&gt;10 Year/Amoritized Cost</v>
          </cell>
          <cell r="H2962" t="str">
            <v>O31</v>
          </cell>
          <cell r="I2962">
            <v>-15301.19</v>
          </cell>
        </row>
        <row r="2963">
          <cell r="C2963" t="str">
            <v>2003</v>
          </cell>
          <cell r="D2963" t="str">
            <v>RS49385</v>
          </cell>
          <cell r="E2963">
            <v>138532</v>
          </cell>
          <cell r="F2963" t="str">
            <v>A20</v>
          </cell>
          <cell r="G2963" t="str">
            <v>Fair Value/Total Mortgage Related Securities/HFT</v>
          </cell>
          <cell r="H2963" t="str">
            <v>M42</v>
          </cell>
          <cell r="I2963">
            <v>-15301.19</v>
          </cell>
        </row>
        <row r="2964">
          <cell r="C2964" t="str">
            <v>2003</v>
          </cell>
          <cell r="D2964" t="str">
            <v>RS49385</v>
          </cell>
          <cell r="E2964">
            <v>138571</v>
          </cell>
          <cell r="F2964" t="str">
            <v>A01</v>
          </cell>
          <cell r="G2964" t="str">
            <v>Trade Support/Original/Dollar Roll Relief/Fannie/MBS</v>
          </cell>
          <cell r="H2964" t="str">
            <v>D309</v>
          </cell>
          <cell r="I2964">
            <v>27636</v>
          </cell>
        </row>
        <row r="2965">
          <cell r="C2965" t="str">
            <v>2003</v>
          </cell>
          <cell r="D2965" t="str">
            <v>RS49385</v>
          </cell>
          <cell r="E2965">
            <v>138571</v>
          </cell>
          <cell r="F2965" t="str">
            <v>A07</v>
          </cell>
          <cell r="G2965" t="str">
            <v>HFT/Fannie/Total Unamortized Balance</v>
          </cell>
          <cell r="H2965" t="str">
            <v>H74</v>
          </cell>
          <cell r="I2965">
            <v>27636</v>
          </cell>
        </row>
        <row r="2966">
          <cell r="C2966" t="str">
            <v>2003</v>
          </cell>
          <cell r="D2966" t="str">
            <v>RS49385</v>
          </cell>
          <cell r="E2966">
            <v>138571</v>
          </cell>
          <cell r="F2966" t="str">
            <v>A09</v>
          </cell>
          <cell r="G2966" t="str">
            <v>HFT/Single Class/MBS/AAA/Total Unamortized Balance</v>
          </cell>
          <cell r="H2966" t="str">
            <v>H120</v>
          </cell>
          <cell r="I2966">
            <v>27636</v>
          </cell>
        </row>
        <row r="2967">
          <cell r="C2967" t="str">
            <v>2003</v>
          </cell>
          <cell r="D2967" t="str">
            <v>RS49385</v>
          </cell>
          <cell r="E2967">
            <v>138571</v>
          </cell>
          <cell r="F2967" t="str">
            <v>A13 - HFT</v>
          </cell>
          <cell r="G2967" t="str">
            <v>Fannie/MBS/&gt;10 Year/Amoritized Cost</v>
          </cell>
          <cell r="H2967" t="str">
            <v>P32</v>
          </cell>
          <cell r="I2967">
            <v>27636</v>
          </cell>
        </row>
        <row r="2968">
          <cell r="C2968" t="str">
            <v>2003</v>
          </cell>
          <cell r="D2968" t="str">
            <v>RS49385</v>
          </cell>
          <cell r="E2968">
            <v>138571</v>
          </cell>
          <cell r="F2968" t="str">
            <v>A18</v>
          </cell>
          <cell r="G2968" t="str">
            <v>MBS/&gt;10 Year/Amoritized Cost</v>
          </cell>
          <cell r="H2968" t="str">
            <v>O31</v>
          </cell>
          <cell r="I2968">
            <v>27636</v>
          </cell>
        </row>
        <row r="2969">
          <cell r="C2969" t="str">
            <v>2003</v>
          </cell>
          <cell r="D2969" t="str">
            <v>RS49385</v>
          </cell>
          <cell r="E2969">
            <v>138571</v>
          </cell>
          <cell r="F2969" t="str">
            <v>A20</v>
          </cell>
          <cell r="G2969" t="str">
            <v>Fair Value/Total Mortgage Related Securities/HFT</v>
          </cell>
          <cell r="H2969" t="str">
            <v>M42</v>
          </cell>
          <cell r="I2969">
            <v>27636</v>
          </cell>
        </row>
        <row r="2970">
          <cell r="C2970" t="str">
            <v>2003</v>
          </cell>
          <cell r="D2970" t="str">
            <v>RS49385</v>
          </cell>
          <cell r="E2970">
            <v>138572</v>
          </cell>
          <cell r="F2970" t="str">
            <v>A01</v>
          </cell>
          <cell r="G2970" t="str">
            <v>Trade Support/Accum Amort/Dollar Roll Relief/Fannie/MBS</v>
          </cell>
          <cell r="H2970" t="str">
            <v>D321</v>
          </cell>
          <cell r="I2970">
            <v>-2073.44</v>
          </cell>
        </row>
        <row r="2971">
          <cell r="C2971" t="str">
            <v>2003</v>
          </cell>
          <cell r="D2971" t="str">
            <v>RS49385</v>
          </cell>
          <cell r="E2971">
            <v>138572</v>
          </cell>
          <cell r="F2971" t="str">
            <v>A07</v>
          </cell>
          <cell r="G2971" t="str">
            <v>HFT/Fannie/Total Unamortized Balance</v>
          </cell>
          <cell r="H2971" t="str">
            <v>H74</v>
          </cell>
          <cell r="I2971">
            <v>-2073.44</v>
          </cell>
        </row>
        <row r="2972">
          <cell r="C2972" t="str">
            <v>2003</v>
          </cell>
          <cell r="D2972" t="str">
            <v>RS49385</v>
          </cell>
          <cell r="E2972">
            <v>138572</v>
          </cell>
          <cell r="F2972" t="str">
            <v>A09</v>
          </cell>
          <cell r="G2972" t="str">
            <v>HFT/Single Class/MBS/AAA/Total Unamortized Balance</v>
          </cell>
          <cell r="H2972" t="str">
            <v>H120</v>
          </cell>
          <cell r="I2972">
            <v>-2073.44</v>
          </cell>
        </row>
        <row r="2973">
          <cell r="C2973" t="str">
            <v>2003</v>
          </cell>
          <cell r="D2973" t="str">
            <v>RS49385</v>
          </cell>
          <cell r="E2973">
            <v>138572</v>
          </cell>
          <cell r="F2973" t="str">
            <v>A13 - HFT</v>
          </cell>
          <cell r="G2973" t="str">
            <v>Fannie/MBS/&gt;10 Year/Amoritized Cost</v>
          </cell>
          <cell r="H2973" t="str">
            <v>P32</v>
          </cell>
          <cell r="I2973">
            <v>-2073.44</v>
          </cell>
        </row>
        <row r="2974">
          <cell r="C2974" t="str">
            <v>2003</v>
          </cell>
          <cell r="D2974" t="str">
            <v>RS49385</v>
          </cell>
          <cell r="E2974">
            <v>138572</v>
          </cell>
          <cell r="F2974" t="str">
            <v>A18</v>
          </cell>
          <cell r="G2974" t="str">
            <v>MBS/&gt;10 Year/Amoritized Cost</v>
          </cell>
          <cell r="H2974" t="str">
            <v>O31</v>
          </cell>
          <cell r="I2974">
            <v>-2073.44</v>
          </cell>
        </row>
        <row r="2975">
          <cell r="C2975" t="str">
            <v>2003</v>
          </cell>
          <cell r="D2975" t="str">
            <v>RS49385</v>
          </cell>
          <cell r="E2975">
            <v>138572</v>
          </cell>
          <cell r="F2975" t="str">
            <v>A20</v>
          </cell>
          <cell r="G2975" t="str">
            <v>Fair Value/Total Mortgage Related Securities/HFT</v>
          </cell>
          <cell r="H2975" t="str">
            <v>M42</v>
          </cell>
          <cell r="I2975">
            <v>-2073.44</v>
          </cell>
        </row>
        <row r="2976">
          <cell r="C2976" t="str">
            <v>2003</v>
          </cell>
          <cell r="D2976" t="str">
            <v>RS49386</v>
          </cell>
          <cell r="E2976">
            <v>420381</v>
          </cell>
          <cell r="F2976" t="str">
            <v>A11</v>
          </cell>
          <cell r="G2976" t="str">
            <v>Unam CBA / Deferred Gain Loss on Secured Borrowing / PPS</v>
          </cell>
          <cell r="H2976" t="str">
            <v>O88</v>
          </cell>
          <cell r="I2976">
            <v>3569.02</v>
          </cell>
        </row>
        <row r="2977">
          <cell r="C2977" t="str">
            <v>2003</v>
          </cell>
          <cell r="D2977" t="str">
            <v>RS49386</v>
          </cell>
          <cell r="E2977">
            <v>529155</v>
          </cell>
          <cell r="F2977" t="str">
            <v>11.07</v>
          </cell>
          <cell r="G2977" t="str">
            <v>Amortization Income Expense / MBS</v>
          </cell>
          <cell r="H2977" t="str">
            <v>F32</v>
          </cell>
          <cell r="I2977">
            <v>55549.06</v>
          </cell>
        </row>
        <row r="2978">
          <cell r="C2978" t="str">
            <v>2003</v>
          </cell>
          <cell r="D2978" t="str">
            <v>RS49387</v>
          </cell>
          <cell r="E2978">
            <v>121610</v>
          </cell>
          <cell r="F2978" t="str">
            <v>11.01</v>
          </cell>
          <cell r="G2978" t="str">
            <v>Fair value Basis Adj./Loans HFI/MBS Swap</v>
          </cell>
          <cell r="H2978" t="str">
            <v>S34</v>
          </cell>
          <cell r="I2978">
            <v>-10218261.439999999</v>
          </cell>
        </row>
        <row r="2979">
          <cell r="C2979" t="str">
            <v>2003</v>
          </cell>
          <cell r="D2979" t="str">
            <v>RS49387</v>
          </cell>
          <cell r="E2979">
            <v>121615</v>
          </cell>
          <cell r="F2979" t="str">
            <v>11.01</v>
          </cell>
          <cell r="G2979" t="str">
            <v>Accum Fair value Basis Adj./Loans HFI/MBS Swap</v>
          </cell>
          <cell r="H2979" t="str">
            <v>S40</v>
          </cell>
          <cell r="I2979">
            <v>318062.67</v>
          </cell>
        </row>
        <row r="2980">
          <cell r="C2980" t="str">
            <v>2003</v>
          </cell>
          <cell r="D2980" t="str">
            <v>RS49387</v>
          </cell>
          <cell r="E2980">
            <v>121610</v>
          </cell>
          <cell r="F2980" t="str">
            <v>11.06</v>
          </cell>
          <cell r="G2980" t="str">
            <v>Orginal Cost Basis Adjustments - Fixed Income Interm</v>
          </cell>
          <cell r="H2980" t="str">
            <v>Q34</v>
          </cell>
          <cell r="I2980">
            <v>-9881524.0144169703</v>
          </cell>
        </row>
        <row r="2981">
          <cell r="C2981" t="str">
            <v>2003</v>
          </cell>
          <cell r="D2981" t="str">
            <v>RS49387</v>
          </cell>
          <cell r="E2981">
            <v>121610</v>
          </cell>
          <cell r="F2981" t="str">
            <v>11.06</v>
          </cell>
          <cell r="G2981" t="str">
            <v xml:space="preserve">Orginal Cost Basis Adjustments - Fixed Income Long </v>
          </cell>
          <cell r="H2981" t="str">
            <v>P34</v>
          </cell>
          <cell r="I2981">
            <v>-336737.43040499999</v>
          </cell>
        </row>
        <row r="2982">
          <cell r="C2982" t="str">
            <v>2003</v>
          </cell>
          <cell r="D2982" t="str">
            <v>RS49387</v>
          </cell>
          <cell r="E2982">
            <v>121615</v>
          </cell>
          <cell r="F2982" t="str">
            <v>11.06</v>
          </cell>
          <cell r="G2982" t="str">
            <v>Accumulated Amortization of Cost Basis Adjustment - Fixed Income Interm</v>
          </cell>
          <cell r="H2982" t="str">
            <v>Q35</v>
          </cell>
          <cell r="I2982">
            <v>314864.49606200383</v>
          </cell>
        </row>
        <row r="2983">
          <cell r="C2983" t="str">
            <v>2003</v>
          </cell>
          <cell r="D2983" t="str">
            <v>RS49387</v>
          </cell>
          <cell r="E2983">
            <v>121615</v>
          </cell>
          <cell r="F2983" t="str">
            <v>11.06</v>
          </cell>
          <cell r="G2983" t="str">
            <v xml:space="preserve">Accumulated Amortization of Cost Basis Adjustment- Fixed Income Long </v>
          </cell>
          <cell r="H2983" t="str">
            <v>P35</v>
          </cell>
          <cell r="I2983">
            <v>3198.1757847103559</v>
          </cell>
        </row>
        <row r="2984">
          <cell r="C2984" t="str">
            <v>2003</v>
          </cell>
          <cell r="D2984" t="str">
            <v>RS49467</v>
          </cell>
          <cell r="E2984">
            <v>420450</v>
          </cell>
          <cell r="F2984" t="str">
            <v>11.07</v>
          </cell>
          <cell r="G2984" t="str">
            <v>MBS / Expense / Interest Expense</v>
          </cell>
          <cell r="H2984" t="str">
            <v>E32</v>
          </cell>
          <cell r="I2984">
            <v>27739089.57</v>
          </cell>
        </row>
        <row r="2985">
          <cell r="C2985" t="str">
            <v>2003</v>
          </cell>
          <cell r="D2985" t="str">
            <v>DM_01</v>
          </cell>
          <cell r="E2985" t="str">
            <v>N/A</v>
          </cell>
          <cell r="F2985" t="str">
            <v>A22</v>
          </cell>
          <cell r="G2985" t="str">
            <v>Sold Principal / AFS</v>
          </cell>
          <cell r="H2985" t="str">
            <v>K91</v>
          </cell>
          <cell r="I2985">
            <v>438777453.49000001</v>
          </cell>
        </row>
        <row r="2986">
          <cell r="C2986" t="str">
            <v>2003</v>
          </cell>
          <cell r="D2986" t="str">
            <v>DM_01</v>
          </cell>
          <cell r="E2986" t="str">
            <v>N/A</v>
          </cell>
          <cell r="F2986" t="str">
            <v>A22</v>
          </cell>
          <cell r="G2986" t="str">
            <v>Sold Principal / HFT</v>
          </cell>
          <cell r="H2986" t="str">
            <v>L91</v>
          </cell>
          <cell r="I2986">
            <v>105394.85</v>
          </cell>
        </row>
        <row r="2987">
          <cell r="C2987" t="str">
            <v>2003</v>
          </cell>
          <cell r="D2987" t="str">
            <v>DM_03</v>
          </cell>
          <cell r="E2987" t="str">
            <v>N/A</v>
          </cell>
          <cell r="F2987" t="str">
            <v>A23</v>
          </cell>
          <cell r="G2987" t="str">
            <v>Derecognition Transfers from Loans/UPB Transferred</v>
          </cell>
          <cell r="H2987" t="str">
            <v>L91</v>
          </cell>
          <cell r="I2987">
            <v>59624657</v>
          </cell>
        </row>
        <row r="2988">
          <cell r="C2988" t="str">
            <v>2003</v>
          </cell>
          <cell r="D2988" t="str">
            <v>DM_03</v>
          </cell>
          <cell r="E2988" t="str">
            <v>N/A</v>
          </cell>
          <cell r="F2988" t="str">
            <v>A23</v>
          </cell>
          <cell r="G2988" t="str">
            <v>Derecognition Transfers from Loans/FV Derecognition BA</v>
          </cell>
          <cell r="H2988" t="str">
            <v>L93</v>
          </cell>
          <cell r="I2988">
            <v>-1028553.03</v>
          </cell>
        </row>
        <row r="2989">
          <cell r="C2989" t="str">
            <v>2003</v>
          </cell>
          <cell r="D2989" t="str">
            <v>DM_04</v>
          </cell>
          <cell r="E2989" t="str">
            <v>N/A</v>
          </cell>
          <cell r="F2989" t="str">
            <v>A01</v>
          </cell>
          <cell r="G2989" t="str">
            <v>Private Label/MRB Taxable/UPB/Consolidation Reclass</v>
          </cell>
          <cell r="H2989" t="str">
            <v>O24</v>
          </cell>
          <cell r="I2989">
            <v>-135934794.57999998</v>
          </cell>
        </row>
        <row r="2990">
          <cell r="C2990" t="str">
            <v>2003</v>
          </cell>
          <cell r="D2990" t="str">
            <v>DM_04</v>
          </cell>
          <cell r="E2990" t="str">
            <v>N/A</v>
          </cell>
          <cell r="F2990" t="str">
            <v>A01</v>
          </cell>
          <cell r="G2990" t="str">
            <v>Fannie Mae Securities/MBS/UPB/Consolidation Reclass</v>
          </cell>
          <cell r="H2990" t="str">
            <v>D24</v>
          </cell>
          <cell r="I2990">
            <v>1277929.17</v>
          </cell>
        </row>
        <row r="2991">
          <cell r="C2991" t="str">
            <v>2003</v>
          </cell>
          <cell r="D2991" t="str">
            <v>DM_04</v>
          </cell>
          <cell r="E2991" t="str">
            <v>N/A</v>
          </cell>
          <cell r="F2991" t="str">
            <v>A01</v>
          </cell>
          <cell r="G2991" t="str">
            <v>Other Agency Securities/MBS/UPB/Consolidation Reclass</v>
          </cell>
          <cell r="H2991" t="str">
            <v>J24</v>
          </cell>
          <cell r="I2991">
            <v>134656865.41</v>
          </cell>
        </row>
        <row r="2992">
          <cell r="C2992" t="str">
            <v>2003</v>
          </cell>
          <cell r="D2992" t="str">
            <v>DM_04</v>
          </cell>
          <cell r="E2992" t="str">
            <v>N/A</v>
          </cell>
          <cell r="F2992" t="str">
            <v>A01</v>
          </cell>
          <cell r="G2992" t="str">
            <v>Private Label/MRB Taxable/Consolidation and Derecognition BA/ Consolidation Relief</v>
          </cell>
          <cell r="H2992" t="str">
            <v>O443</v>
          </cell>
          <cell r="I2992">
            <v>-6332062.560000062</v>
          </cell>
        </row>
        <row r="2993">
          <cell r="C2993" t="str">
            <v>2003</v>
          </cell>
          <cell r="D2993" t="str">
            <v>DM_04</v>
          </cell>
          <cell r="E2993" t="str">
            <v>N/A</v>
          </cell>
          <cell r="F2993" t="str">
            <v>A01</v>
          </cell>
          <cell r="G2993" t="str">
            <v>Fannie Mae Securities/MBS/Consolidation and Derecognition BA/ Consolidation Relief</v>
          </cell>
          <cell r="H2993" t="str">
            <v>D443</v>
          </cell>
          <cell r="I2993">
            <v>1921752.4121000003</v>
          </cell>
        </row>
        <row r="2994">
          <cell r="C2994" t="str">
            <v>2003</v>
          </cell>
          <cell r="D2994" t="str">
            <v>DM_04</v>
          </cell>
          <cell r="E2994" t="str">
            <v>N/A</v>
          </cell>
          <cell r="F2994" t="str">
            <v>A01</v>
          </cell>
          <cell r="G2994" t="str">
            <v>Other Agency Securities/MBS/Consolidation and Derecognition BA/ Consolidation Relief</v>
          </cell>
          <cell r="H2994" t="str">
            <v>J443</v>
          </cell>
          <cell r="I2994">
            <v>4410310.1478999555</v>
          </cell>
        </row>
        <row r="2995">
          <cell r="C2995" t="str">
            <v>2003</v>
          </cell>
          <cell r="D2995" t="str">
            <v>DM_04</v>
          </cell>
          <cell r="E2995" t="str">
            <v>N/A</v>
          </cell>
          <cell r="F2995" t="str">
            <v>A01</v>
          </cell>
          <cell r="G2995" t="str">
            <v>Private Label/MRB Taxable/MTM/Unrealized G/L Current Period</v>
          </cell>
          <cell r="H2995" t="str">
            <v>O458</v>
          </cell>
          <cell r="I2995">
            <v>-84062.233056545258</v>
          </cell>
        </row>
        <row r="2996">
          <cell r="C2996" t="str">
            <v>2003</v>
          </cell>
          <cell r="D2996" t="str">
            <v>DM_04</v>
          </cell>
          <cell r="E2996" t="str">
            <v>N/A</v>
          </cell>
          <cell r="F2996" t="str">
            <v>A01</v>
          </cell>
          <cell r="G2996" t="str">
            <v>Fannie Mae Securities/MBS/MTM/Unrealized G/L Current Period</v>
          </cell>
          <cell r="H2996" t="str">
            <v>D458</v>
          </cell>
          <cell r="I2996">
            <v>5913.866699999664</v>
          </cell>
        </row>
        <row r="2997">
          <cell r="C2997" t="str">
            <v>2003</v>
          </cell>
          <cell r="D2997" t="str">
            <v>DM_04</v>
          </cell>
          <cell r="E2997" t="str">
            <v>N/A</v>
          </cell>
          <cell r="F2997" t="str">
            <v>A01</v>
          </cell>
          <cell r="G2997" t="str">
            <v>Other Agency Securities/MBS/MTM/Unrealized G/L Current Period</v>
          </cell>
          <cell r="H2997" t="str">
            <v>J458</v>
          </cell>
          <cell r="I2997">
            <v>78148.366356641054</v>
          </cell>
        </row>
        <row r="2998">
          <cell r="C2998" t="str">
            <v>2003</v>
          </cell>
          <cell r="D2998" t="str">
            <v>DM_04</v>
          </cell>
          <cell r="E2998" t="str">
            <v>N/A</v>
          </cell>
          <cell r="F2998" t="str">
            <v>A07</v>
          </cell>
          <cell r="G2998" t="str">
            <v>Current UPB/AFS/Private/MRB Taxable</v>
          </cell>
          <cell r="H2998" t="str">
            <v>G62</v>
          </cell>
          <cell r="I2998">
            <v>-135934794.57999998</v>
          </cell>
        </row>
        <row r="2999">
          <cell r="C2999" t="str">
            <v>2003</v>
          </cell>
          <cell r="D2999" t="str">
            <v>DM_04</v>
          </cell>
          <cell r="E2999" t="str">
            <v>N/A</v>
          </cell>
          <cell r="F2999" t="str">
            <v>A07</v>
          </cell>
          <cell r="G2999" t="str">
            <v>Current UPB/AFS/Fannie Mae MBS</v>
          </cell>
          <cell r="H2999" t="str">
            <v>G32</v>
          </cell>
          <cell r="I2999">
            <v>1277929.17</v>
          </cell>
        </row>
        <row r="3000">
          <cell r="C3000" t="str">
            <v>2003</v>
          </cell>
          <cell r="D3000" t="str">
            <v>DM_04</v>
          </cell>
          <cell r="E3000" t="str">
            <v>N/A</v>
          </cell>
          <cell r="F3000" t="str">
            <v>A07</v>
          </cell>
          <cell r="G3000" t="str">
            <v>Current UPB/AFS/Other Agency MBS</v>
          </cell>
          <cell r="H3000" t="str">
            <v>G47</v>
          </cell>
          <cell r="I3000">
            <v>134656865.41</v>
          </cell>
        </row>
        <row r="3001">
          <cell r="C3001" t="str">
            <v>2003</v>
          </cell>
          <cell r="D3001" t="str">
            <v>DM_04</v>
          </cell>
          <cell r="E3001" t="str">
            <v>N/A</v>
          </cell>
          <cell r="F3001" t="str">
            <v>A07</v>
          </cell>
          <cell r="G3001" t="str">
            <v>Total Unamortized Balance/AFS/Private/MRB Taxable</v>
          </cell>
          <cell r="H3001" t="str">
            <v>H62</v>
          </cell>
          <cell r="I3001">
            <v>-6332062.560000062</v>
          </cell>
        </row>
        <row r="3002">
          <cell r="C3002" t="str">
            <v>2003</v>
          </cell>
          <cell r="D3002" t="str">
            <v>DM_04</v>
          </cell>
          <cell r="E3002" t="str">
            <v>N/A</v>
          </cell>
          <cell r="F3002" t="str">
            <v>A07</v>
          </cell>
          <cell r="G3002" t="str">
            <v>Total Unamortized Balance/AFS/Fannie Mae MBS</v>
          </cell>
          <cell r="H3002" t="str">
            <v>H32</v>
          </cell>
          <cell r="I3002">
            <v>1921752.4121000003</v>
          </cell>
        </row>
        <row r="3003">
          <cell r="C3003" t="str">
            <v>2003</v>
          </cell>
          <cell r="D3003" t="str">
            <v>DM_04</v>
          </cell>
          <cell r="E3003" t="str">
            <v>N/A</v>
          </cell>
          <cell r="F3003" t="str">
            <v>A07</v>
          </cell>
          <cell r="G3003" t="str">
            <v>Total Unamortized Balance/AFS/Other Agency MBS</v>
          </cell>
          <cell r="H3003" t="str">
            <v>H47</v>
          </cell>
          <cell r="I3003">
            <v>4410310.1478999555</v>
          </cell>
        </row>
        <row r="3004">
          <cell r="C3004" t="str">
            <v>2003</v>
          </cell>
          <cell r="D3004" t="str">
            <v>DM_04</v>
          </cell>
          <cell r="E3004" t="str">
            <v>N/A</v>
          </cell>
          <cell r="F3004" t="str">
            <v>A07</v>
          </cell>
          <cell r="G3004" t="str">
            <v>Gross Unrealized Gain/AFS/Private/MRB Taxable</v>
          </cell>
          <cell r="H3004" t="str">
            <v>K62</v>
          </cell>
          <cell r="I3004">
            <v>-84062.233056545258</v>
          </cell>
        </row>
        <row r="3005">
          <cell r="C3005" t="str">
            <v>2003</v>
          </cell>
          <cell r="D3005" t="str">
            <v>DM_04</v>
          </cell>
          <cell r="E3005" t="str">
            <v>N/A</v>
          </cell>
          <cell r="F3005" t="str">
            <v>A07</v>
          </cell>
          <cell r="G3005" t="str">
            <v>Gross Unrealized Gain/AFS/Fannie Mae MBS</v>
          </cell>
          <cell r="H3005" t="str">
            <v>K32</v>
          </cell>
          <cell r="I3005">
            <v>5913.866699999664</v>
          </cell>
        </row>
        <row r="3006">
          <cell r="C3006" t="str">
            <v>2003</v>
          </cell>
          <cell r="D3006" t="str">
            <v>DM_04</v>
          </cell>
          <cell r="E3006" t="str">
            <v>N/A</v>
          </cell>
          <cell r="F3006" t="str">
            <v>A07</v>
          </cell>
          <cell r="G3006" t="str">
            <v>Gross Unrealized Gain/AFS/Other Agency MBS</v>
          </cell>
          <cell r="H3006" t="str">
            <v>K47</v>
          </cell>
          <cell r="I3006">
            <v>78148.366356641054</v>
          </cell>
        </row>
        <row r="3007">
          <cell r="C3007" t="str">
            <v>2003</v>
          </cell>
          <cell r="D3007" t="str">
            <v>DM_04</v>
          </cell>
          <cell r="E3007" t="str">
            <v>N/A</v>
          </cell>
          <cell r="F3007" t="str">
            <v>A09</v>
          </cell>
          <cell r="G3007" t="str">
            <v>Current UPB/AFS/MRB/AAA</v>
          </cell>
          <cell r="H3007" t="str">
            <v>G93</v>
          </cell>
          <cell r="I3007">
            <v>-135934794.57999998</v>
          </cell>
        </row>
        <row r="3008">
          <cell r="C3008" t="str">
            <v>2003</v>
          </cell>
          <cell r="D3008" t="str">
            <v>DM_04</v>
          </cell>
          <cell r="E3008" t="str">
            <v>N/A</v>
          </cell>
          <cell r="F3008" t="str">
            <v>A09</v>
          </cell>
          <cell r="G3008" t="str">
            <v>Current UPB/AFS/Single Class/MBS/AAA</v>
          </cell>
          <cell r="H3008" t="str">
            <v>G33</v>
          </cell>
          <cell r="I3008">
            <v>135934794.57999998</v>
          </cell>
        </row>
        <row r="3009">
          <cell r="C3009" t="str">
            <v>2003</v>
          </cell>
          <cell r="D3009" t="str">
            <v>DM_04</v>
          </cell>
          <cell r="E3009" t="str">
            <v>N/A</v>
          </cell>
          <cell r="F3009" t="str">
            <v>A09</v>
          </cell>
          <cell r="G3009" t="str">
            <v>Total Unamortized Balance/AFS/MRB/AAA</v>
          </cell>
          <cell r="H3009" t="str">
            <v>H93</v>
          </cell>
          <cell r="I3009">
            <v>-6332062.560000062</v>
          </cell>
        </row>
        <row r="3010">
          <cell r="C3010" t="str">
            <v>2003</v>
          </cell>
          <cell r="D3010" t="str">
            <v>DM_04</v>
          </cell>
          <cell r="E3010" t="str">
            <v>N/A</v>
          </cell>
          <cell r="F3010" t="str">
            <v>A09</v>
          </cell>
          <cell r="G3010" t="str">
            <v>Total Unamortized Balance/AFS/Single Class/MBS/AAA</v>
          </cell>
          <cell r="H3010" t="str">
            <v>H33</v>
          </cell>
          <cell r="I3010">
            <v>6332062.5599999558</v>
          </cell>
        </row>
        <row r="3011">
          <cell r="C3011" t="str">
            <v>2003</v>
          </cell>
          <cell r="D3011" t="str">
            <v>DM_04</v>
          </cell>
          <cell r="E3011" t="str">
            <v>N/A</v>
          </cell>
          <cell r="F3011" t="str">
            <v>A09</v>
          </cell>
          <cell r="G3011" t="str">
            <v>Gross Unrealized Gain/AFS/MRB/AAA</v>
          </cell>
          <cell r="H3011" t="str">
            <v>K93</v>
          </cell>
          <cell r="I3011">
            <v>-84062.233056545258</v>
          </cell>
        </row>
        <row r="3012">
          <cell r="C3012" t="str">
            <v>2003</v>
          </cell>
          <cell r="D3012" t="str">
            <v>DM_04</v>
          </cell>
          <cell r="E3012" t="str">
            <v>N/A</v>
          </cell>
          <cell r="F3012" t="str">
            <v>A09</v>
          </cell>
          <cell r="G3012" t="str">
            <v>Gross Unrealized Gain/AFS/Single Class/MBS/AAA</v>
          </cell>
          <cell r="H3012" t="str">
            <v>K33</v>
          </cell>
          <cell r="I3012">
            <v>84062.233056640718</v>
          </cell>
        </row>
        <row r="3013">
          <cell r="C3013" t="str">
            <v>2003</v>
          </cell>
          <cell r="D3013" t="str">
            <v>DM_04</v>
          </cell>
          <cell r="E3013" t="str">
            <v>N/A</v>
          </cell>
          <cell r="F3013" t="str">
            <v>A13 - AFS</v>
          </cell>
          <cell r="G3013" t="str">
            <v>Remaining Term &gt;10 years/UPB/ Private/MRB Taxable</v>
          </cell>
          <cell r="H3013" t="str">
            <v>O48</v>
          </cell>
          <cell r="I3013">
            <v>-135934794.57999998</v>
          </cell>
        </row>
        <row r="3014">
          <cell r="C3014" t="str">
            <v>2003</v>
          </cell>
          <cell r="D3014" t="str">
            <v>DM_04</v>
          </cell>
          <cell r="E3014" t="str">
            <v>N/A</v>
          </cell>
          <cell r="F3014" t="str">
            <v>A13 - AFS</v>
          </cell>
          <cell r="G3014" t="str">
            <v>Remaining Term &gt;10 years/UPB/ Fannie Mae/MBS</v>
          </cell>
          <cell r="H3014" t="str">
            <v>O32</v>
          </cell>
          <cell r="I3014">
            <v>1277929.17</v>
          </cell>
        </row>
        <row r="3015">
          <cell r="C3015" t="str">
            <v>2003</v>
          </cell>
          <cell r="D3015" t="str">
            <v>DM_04</v>
          </cell>
          <cell r="E3015" t="str">
            <v>N/A</v>
          </cell>
          <cell r="F3015" t="str">
            <v>A13 - AFS</v>
          </cell>
          <cell r="G3015" t="str">
            <v>Remaining Term &gt; 10 years/UPB/Other Agency/MBS</v>
          </cell>
          <cell r="H3015" t="str">
            <v>O40</v>
          </cell>
          <cell r="I3015">
            <v>134656865.41</v>
          </cell>
        </row>
        <row r="3016">
          <cell r="C3016" t="str">
            <v>2003</v>
          </cell>
          <cell r="D3016" t="str">
            <v>DM_04</v>
          </cell>
          <cell r="E3016" t="str">
            <v>N/A</v>
          </cell>
          <cell r="F3016" t="str">
            <v>A13 - AFS</v>
          </cell>
          <cell r="G3016" t="str">
            <v>Remaining Term &gt;10 years/Amortized Cost/ Private/MRB Taxable</v>
          </cell>
          <cell r="H3016" t="str">
            <v>P48</v>
          </cell>
          <cell r="I3016">
            <v>-6332062.560000062</v>
          </cell>
        </row>
        <row r="3017">
          <cell r="C3017" t="str">
            <v>2003</v>
          </cell>
          <cell r="D3017" t="str">
            <v>DM_04</v>
          </cell>
          <cell r="E3017" t="str">
            <v>N/A</v>
          </cell>
          <cell r="F3017" t="str">
            <v>A13 - AFS</v>
          </cell>
          <cell r="G3017" t="str">
            <v>Remaining Term &gt;10 years/Amortized Cost/ Fannie Mae/MBS</v>
          </cell>
          <cell r="H3017" t="str">
            <v>P32</v>
          </cell>
          <cell r="I3017">
            <v>1921752.4121000003</v>
          </cell>
        </row>
        <row r="3018">
          <cell r="C3018" t="str">
            <v>2003</v>
          </cell>
          <cell r="D3018" t="str">
            <v>DM_04</v>
          </cell>
          <cell r="E3018" t="str">
            <v>N/A</v>
          </cell>
          <cell r="F3018" t="str">
            <v>A13 - AFS</v>
          </cell>
          <cell r="G3018" t="str">
            <v>Remaining Term &gt; 10 years/Amortized Cost/Other Agency/MBS</v>
          </cell>
          <cell r="H3018" t="str">
            <v>P40</v>
          </cell>
          <cell r="I3018">
            <v>4410310.1478999555</v>
          </cell>
        </row>
        <row r="3019">
          <cell r="C3019" t="str">
            <v>2003</v>
          </cell>
          <cell r="D3019" t="str">
            <v>DM_04</v>
          </cell>
          <cell r="E3019" t="str">
            <v>N/A</v>
          </cell>
          <cell r="F3019" t="str">
            <v>A13 - AFS</v>
          </cell>
          <cell r="G3019" t="str">
            <v>Remaining Term &gt;10 years/ Fair Value/ Private/MRB Taxable</v>
          </cell>
          <cell r="H3019" t="str">
            <v>Q48</v>
          </cell>
          <cell r="I3019">
            <v>-84062.233056545258</v>
          </cell>
        </row>
        <row r="3020">
          <cell r="C3020" t="str">
            <v>2003</v>
          </cell>
          <cell r="D3020" t="str">
            <v>DM_04</v>
          </cell>
          <cell r="E3020" t="str">
            <v>N/A</v>
          </cell>
          <cell r="F3020" t="str">
            <v>A13 - AFS</v>
          </cell>
          <cell r="G3020" t="str">
            <v>Remaining Term &gt;10 years/ Fair Value/Fannie Mae/MBS</v>
          </cell>
          <cell r="H3020" t="str">
            <v>Q32</v>
          </cell>
          <cell r="I3020">
            <v>5913.866699999664</v>
          </cell>
        </row>
        <row r="3021">
          <cell r="C3021" t="str">
            <v>2003</v>
          </cell>
          <cell r="D3021" t="str">
            <v>DM_04</v>
          </cell>
          <cell r="E3021" t="str">
            <v>N/A</v>
          </cell>
          <cell r="F3021" t="str">
            <v>A13 - AFS</v>
          </cell>
          <cell r="G3021" t="str">
            <v>Remaining Term &gt; 10 years/Fair Value/Other Agency/MBS</v>
          </cell>
          <cell r="H3021" t="str">
            <v>Q40</v>
          </cell>
          <cell r="I3021">
            <v>78148.366356641054</v>
          </cell>
        </row>
        <row r="3022">
          <cell r="C3022" t="str">
            <v>2003</v>
          </cell>
          <cell r="D3022" t="str">
            <v>DM_04</v>
          </cell>
          <cell r="E3022" t="str">
            <v>N/A</v>
          </cell>
          <cell r="F3022" t="str">
            <v>A21</v>
          </cell>
          <cell r="G3022" t="str">
            <v>Single Family/Government/MRBs</v>
          </cell>
          <cell r="H3022" t="str">
            <v>G33</v>
          </cell>
          <cell r="I3022">
            <v>-135934794.57999998</v>
          </cell>
        </row>
        <row r="3023">
          <cell r="C3023" t="str">
            <v>2003</v>
          </cell>
          <cell r="D3023" t="str">
            <v>DM_04</v>
          </cell>
          <cell r="E3023" t="str">
            <v>N/A</v>
          </cell>
          <cell r="F3023" t="str">
            <v>A21</v>
          </cell>
          <cell r="G3023" t="str">
            <v>Single Family/Conventional/Fannie Mae Mortgage Securities</v>
          </cell>
          <cell r="H3023" t="str">
            <v>F31</v>
          </cell>
          <cell r="I3023">
            <v>1277929.17</v>
          </cell>
        </row>
        <row r="3024">
          <cell r="C3024" t="str">
            <v>2003</v>
          </cell>
          <cell r="D3024" t="str">
            <v>DM_04</v>
          </cell>
          <cell r="E3024" t="str">
            <v>N/A</v>
          </cell>
          <cell r="F3024" t="str">
            <v>A21</v>
          </cell>
          <cell r="G3024" t="str">
            <v>Single Family/Government/Other Agency Mortgage Securities.</v>
          </cell>
          <cell r="H3024" t="str">
            <v>G32</v>
          </cell>
          <cell r="I3024">
            <v>134656865.41</v>
          </cell>
        </row>
        <row r="3025">
          <cell r="C3025" t="str">
            <v>2003</v>
          </cell>
          <cell r="D3025" t="str">
            <v>DM_04</v>
          </cell>
          <cell r="E3025" t="str">
            <v>N/A</v>
          </cell>
          <cell r="F3025" t="str">
            <v>11.01</v>
          </cell>
          <cell r="G3025" t="str">
            <v>MBS/Structured Multi-Class Securities/Operation Ending Balance/UPB</v>
          </cell>
          <cell r="H3025" t="str">
            <v>L33</v>
          </cell>
          <cell r="I3025">
            <v>135934794.57999998</v>
          </cell>
        </row>
        <row r="3026">
          <cell r="C3026" t="str">
            <v>2003</v>
          </cell>
          <cell r="D3026" t="str">
            <v>DM_04</v>
          </cell>
          <cell r="E3026" t="str">
            <v>N/A</v>
          </cell>
          <cell r="F3026" t="str">
            <v>11.01</v>
          </cell>
          <cell r="G3026" t="str">
            <v>MBS/Structured Multi-Class Securities/Operation Ending Balance/FV</v>
          </cell>
          <cell r="H3026" t="str">
            <v>L34</v>
          </cell>
          <cell r="I3026">
            <v>84062.233056545258</v>
          </cell>
        </row>
        <row r="3027">
          <cell r="C3027" t="str">
            <v>2003</v>
          </cell>
          <cell r="D3027" t="str">
            <v>DM_04</v>
          </cell>
          <cell r="E3027" t="str">
            <v>N/A</v>
          </cell>
          <cell r="F3027" t="str">
            <v>11.01</v>
          </cell>
          <cell r="G3027" t="str">
            <v>MBS/Structured Multi-Class Securities/Operation Ending Balance/BV</v>
          </cell>
          <cell r="H3027" t="str">
            <v>L35</v>
          </cell>
          <cell r="I3027">
            <v>6332062.560000062</v>
          </cell>
        </row>
        <row r="3028">
          <cell r="C3028" t="str">
            <v>2003</v>
          </cell>
          <cell r="D3028" t="str">
            <v>DM_06</v>
          </cell>
          <cell r="E3028" t="str">
            <v>N/A</v>
          </cell>
          <cell r="F3028" t="str">
            <v>11.03</v>
          </cell>
          <cell r="G3028" t="str">
            <v>Debt Extinguishment on In-Consolidation Purchases</v>
          </cell>
          <cell r="H3028" t="str">
            <v>O64</v>
          </cell>
          <cell r="I3028">
            <v>516426.14000000193</v>
          </cell>
        </row>
        <row r="3029">
          <cell r="C3029" t="str">
            <v>2003</v>
          </cell>
          <cell r="D3029" t="str">
            <v>DM_105</v>
          </cell>
          <cell r="E3029" t="str">
            <v>N/A</v>
          </cell>
          <cell r="F3029" t="str">
            <v>11.06 - HFI</v>
          </cell>
          <cell r="G3029" t="str">
            <v>UPB Loans SF Gov-Fx-Long</v>
          </cell>
          <cell r="H3029" t="str">
            <v>K33</v>
          </cell>
          <cell r="I3029">
            <v>2373944.1800000002</v>
          </cell>
        </row>
        <row r="3030">
          <cell r="C3030" t="str">
            <v>2003</v>
          </cell>
          <cell r="D3030" t="str">
            <v>DM_105</v>
          </cell>
          <cell r="E3030" t="str">
            <v>N/A</v>
          </cell>
          <cell r="F3030" t="str">
            <v>11.06 - HFI</v>
          </cell>
          <cell r="G3030" t="str">
            <v>UPB Loans SF Conv Fx-Long</v>
          </cell>
          <cell r="H3030" t="str">
            <v>G33</v>
          </cell>
          <cell r="I3030">
            <v>-85439552.409999847</v>
          </cell>
        </row>
        <row r="3031">
          <cell r="C3031" t="str">
            <v>2003</v>
          </cell>
          <cell r="D3031" t="str">
            <v>DM_105</v>
          </cell>
          <cell r="E3031" t="str">
            <v>N/A</v>
          </cell>
          <cell r="F3031" t="str">
            <v>11.06 - HFI</v>
          </cell>
          <cell r="G3031" t="str">
            <v>UPB Loans SF Conv ARM</v>
          </cell>
          <cell r="H3031" t="str">
            <v>I33</v>
          </cell>
          <cell r="I3031">
            <v>83065608.229999974</v>
          </cell>
        </row>
        <row r="3032">
          <cell r="C3032" t="str">
            <v>2003</v>
          </cell>
          <cell r="D3032" t="str">
            <v>DM_107</v>
          </cell>
          <cell r="E3032" t="str">
            <v>N/A</v>
          </cell>
          <cell r="F3032" t="str">
            <v>A01</v>
          </cell>
          <cell r="G3032" t="str">
            <v>Fannie Mae-MBS-REPUR_ASSET</v>
          </cell>
          <cell r="H3032" t="str">
            <v>D31</v>
          </cell>
          <cell r="I3032">
            <v>-1497978390.46</v>
          </cell>
        </row>
        <row r="3033">
          <cell r="C3033" t="str">
            <v>2003</v>
          </cell>
          <cell r="D3033" t="str">
            <v>DM_107</v>
          </cell>
          <cell r="E3033" t="str">
            <v>N/A</v>
          </cell>
          <cell r="F3033" t="str">
            <v>A01</v>
          </cell>
          <cell r="G3033" t="str">
            <v>Fannie Mae-Mega-REPUR_ASSET</v>
          </cell>
          <cell r="H3033" t="str">
            <v>E31</v>
          </cell>
          <cell r="I3033">
            <v>-120063548.84</v>
          </cell>
        </row>
        <row r="3034">
          <cell r="C3034" t="str">
            <v>2003</v>
          </cell>
          <cell r="D3034" t="str">
            <v>DM_107</v>
          </cell>
          <cell r="E3034" t="str">
            <v>N/A</v>
          </cell>
          <cell r="F3034" t="str">
            <v>A01</v>
          </cell>
          <cell r="G3034" t="str">
            <v>Freddie Mac-Mega-REPUR_ASSET</v>
          </cell>
          <cell r="H3034" t="str">
            <v>K31</v>
          </cell>
          <cell r="I3034">
            <v>-250025000</v>
          </cell>
        </row>
        <row r="3035">
          <cell r="C3035" t="str">
            <v>2003</v>
          </cell>
          <cell r="D3035" t="str">
            <v>DM_107</v>
          </cell>
          <cell r="E3035" t="str">
            <v>N/A</v>
          </cell>
          <cell r="F3035" t="str">
            <v>A01</v>
          </cell>
          <cell r="G3035" t="str">
            <v>Fannie Mae-MBS-REPUR_PD</v>
          </cell>
          <cell r="H3035" t="str">
            <v>D33</v>
          </cell>
          <cell r="I3035">
            <v>951264964.33000004</v>
          </cell>
        </row>
        <row r="3036">
          <cell r="C3036" t="str">
            <v>2003</v>
          </cell>
          <cell r="D3036" t="str">
            <v>DM_107</v>
          </cell>
          <cell r="E3036" t="str">
            <v>N/A</v>
          </cell>
          <cell r="F3036" t="str">
            <v>A01</v>
          </cell>
          <cell r="G3036" t="str">
            <v>Fannie Mae-Mega-REPUR_PD</v>
          </cell>
          <cell r="H3036" t="str">
            <v>E33</v>
          </cell>
          <cell r="I3036">
            <v>32951056.73</v>
          </cell>
        </row>
        <row r="3037">
          <cell r="C3037" t="str">
            <v>2003</v>
          </cell>
          <cell r="D3037" t="str">
            <v>DM_107</v>
          </cell>
          <cell r="E3037" t="str">
            <v>N/A</v>
          </cell>
          <cell r="F3037" t="str">
            <v>A01</v>
          </cell>
          <cell r="G3037" t="str">
            <v>Freddie Mac-Mega-REPUR_PD</v>
          </cell>
          <cell r="H3037" t="str">
            <v>K32</v>
          </cell>
          <cell r="I3037">
            <v>238671247.5</v>
          </cell>
        </row>
        <row r="3038">
          <cell r="C3038" t="str">
            <v>2003</v>
          </cell>
          <cell r="D3038" t="str">
            <v>DM_107</v>
          </cell>
          <cell r="E3038" t="str">
            <v>N/A</v>
          </cell>
          <cell r="F3038" t="str">
            <v>A01</v>
          </cell>
          <cell r="G3038" t="str">
            <v>Fannie Mae-MBS-REPUR_RECLASS</v>
          </cell>
          <cell r="H3038" t="str">
            <v>D32</v>
          </cell>
          <cell r="I3038">
            <v>11192501.119999999</v>
          </cell>
        </row>
        <row r="3039">
          <cell r="C3039" t="str">
            <v>2003</v>
          </cell>
          <cell r="D3039" t="str">
            <v>DM_107</v>
          </cell>
          <cell r="E3039" t="str">
            <v>N/A</v>
          </cell>
          <cell r="F3039" t="str">
            <v>A01</v>
          </cell>
          <cell r="G3039" t="str">
            <v>Fannie Mae-Mega-REPUR_RECLASS</v>
          </cell>
          <cell r="H3039" t="str">
            <v>E32</v>
          </cell>
          <cell r="I3039">
            <v>1380625.63</v>
          </cell>
        </row>
        <row r="3040">
          <cell r="C3040" t="str">
            <v>2003</v>
          </cell>
          <cell r="D3040" t="str">
            <v>DM_107</v>
          </cell>
          <cell r="E3040" t="str">
            <v>N/A</v>
          </cell>
          <cell r="F3040" t="str">
            <v>A01</v>
          </cell>
          <cell r="G3040" t="str">
            <v>Freddie Mac-Mega-REPUR_RECLASS</v>
          </cell>
          <cell r="H3040" t="str">
            <v>K33</v>
          </cell>
          <cell r="I3040">
            <v>11353752.5</v>
          </cell>
        </row>
        <row r="3041">
          <cell r="C3041" t="str">
            <v>2003</v>
          </cell>
          <cell r="D3041" t="str">
            <v>DM_107</v>
          </cell>
          <cell r="E3041" t="str">
            <v>N/A</v>
          </cell>
          <cell r="F3041" t="str">
            <v>A07</v>
          </cell>
          <cell r="G3041" t="str">
            <v>AFS-FNMA-MBS</v>
          </cell>
          <cell r="H3041" t="str">
            <v>G32</v>
          </cell>
          <cell r="I3041">
            <v>-535520925.00999928</v>
          </cell>
        </row>
        <row r="3042">
          <cell r="C3042" t="str">
            <v>2003</v>
          </cell>
          <cell r="D3042" t="str">
            <v>DM_107</v>
          </cell>
          <cell r="E3042" t="str">
            <v>N/A</v>
          </cell>
          <cell r="F3042" t="str">
            <v>A07</v>
          </cell>
          <cell r="G3042" t="str">
            <v>AFS-FNMA-MEGA</v>
          </cell>
          <cell r="H3042" t="str">
            <v>G33</v>
          </cell>
          <cell r="I3042">
            <v>-85731866.480000019</v>
          </cell>
        </row>
        <row r="3043">
          <cell r="C3043" t="str">
            <v>2003</v>
          </cell>
          <cell r="D3043" t="str">
            <v>DM_107</v>
          </cell>
          <cell r="E3043" t="str">
            <v>N/A</v>
          </cell>
          <cell r="F3043" t="str">
            <v>A09</v>
          </cell>
          <cell r="G3043" t="str">
            <v>AFS-FNMA-MBS-AAA</v>
          </cell>
          <cell r="H3043" t="str">
            <v>G33</v>
          </cell>
          <cell r="I3043">
            <v>-535520925.00999928</v>
          </cell>
        </row>
        <row r="3044">
          <cell r="C3044" t="str">
            <v>2003</v>
          </cell>
          <cell r="D3044" t="str">
            <v>DM_107</v>
          </cell>
          <cell r="E3044" t="str">
            <v>N/A</v>
          </cell>
          <cell r="F3044" t="str">
            <v>A09</v>
          </cell>
          <cell r="G3044" t="str">
            <v>AFS-FNMA-MEGA-AAA</v>
          </cell>
          <cell r="H3044" t="str">
            <v>G44</v>
          </cell>
          <cell r="I3044">
            <v>-85731866.480000019</v>
          </cell>
        </row>
        <row r="3045">
          <cell r="C3045" t="str">
            <v>2003</v>
          </cell>
          <cell r="D3045" t="str">
            <v>DM_107</v>
          </cell>
          <cell r="E3045" t="str">
            <v>N/A</v>
          </cell>
          <cell r="F3045" t="str">
            <v>A13 - AFS</v>
          </cell>
          <cell r="G3045" t="str">
            <v>Fannie Mae-MBS-&gt;10</v>
          </cell>
          <cell r="H3045" t="str">
            <v>O32</v>
          </cell>
          <cell r="I3045">
            <v>-535520925.00999928</v>
          </cell>
        </row>
        <row r="3046">
          <cell r="C3046" t="str">
            <v>2003</v>
          </cell>
          <cell r="D3046" t="str">
            <v>DM_107</v>
          </cell>
          <cell r="E3046" t="str">
            <v>N/A</v>
          </cell>
          <cell r="F3046" t="str">
            <v>A13 - AFS</v>
          </cell>
          <cell r="G3046" t="str">
            <v>Fannie Mae-Mega-&gt;10</v>
          </cell>
          <cell r="H3046" t="str">
            <v>O33</v>
          </cell>
          <cell r="I3046">
            <v>-85731866.480000019</v>
          </cell>
        </row>
        <row r="3047">
          <cell r="C3047" t="str">
            <v>2003</v>
          </cell>
          <cell r="D3047" t="str">
            <v>DM_107</v>
          </cell>
          <cell r="E3047" t="str">
            <v>N/A</v>
          </cell>
          <cell r="F3047" t="str">
            <v>A16</v>
          </cell>
          <cell r="G3047" t="str">
            <v>MBS - Average Unamortizaed Balance</v>
          </cell>
          <cell r="H3047" t="str">
            <v>K34</v>
          </cell>
          <cell r="I3047">
            <v>-267760462.505</v>
          </cell>
        </row>
        <row r="3048">
          <cell r="C3048" t="str">
            <v>2003</v>
          </cell>
          <cell r="D3048" t="str">
            <v>DM_107</v>
          </cell>
          <cell r="E3048" t="str">
            <v>N/A</v>
          </cell>
          <cell r="F3048" t="str">
            <v>A16</v>
          </cell>
          <cell r="G3048" t="str">
            <v>Mega - Average Unamortizaed Balance</v>
          </cell>
          <cell r="H3048" t="str">
            <v>K35</v>
          </cell>
          <cell r="I3048">
            <v>-42865933.240000002</v>
          </cell>
        </row>
        <row r="3049">
          <cell r="C3049" t="str">
            <v>2003</v>
          </cell>
          <cell r="D3049" t="str">
            <v>DM_107</v>
          </cell>
          <cell r="E3049" t="str">
            <v>N/A</v>
          </cell>
          <cell r="F3049" t="str">
            <v>A18</v>
          </cell>
          <cell r="G3049" t="str">
            <v>MBS-&gt; 10yr -Amoritized Cost</v>
          </cell>
          <cell r="H3049" t="str">
            <v>O31</v>
          </cell>
          <cell r="I3049">
            <v>-535520925.00999928</v>
          </cell>
        </row>
        <row r="3050">
          <cell r="C3050" t="str">
            <v>2003</v>
          </cell>
          <cell r="D3050" t="str">
            <v>DM_107</v>
          </cell>
          <cell r="E3050" t="str">
            <v>N/A</v>
          </cell>
          <cell r="F3050" t="str">
            <v>A18</v>
          </cell>
          <cell r="G3050" t="str">
            <v>Mega -&gt;10yr - Amoritized Cost</v>
          </cell>
          <cell r="H3050" t="str">
            <v>O32</v>
          </cell>
          <cell r="I3050">
            <v>-85731866.480000019</v>
          </cell>
        </row>
        <row r="3051">
          <cell r="C3051" t="str">
            <v>2003</v>
          </cell>
          <cell r="D3051" t="str">
            <v>DM_107</v>
          </cell>
          <cell r="E3051" t="str">
            <v>N/A</v>
          </cell>
          <cell r="F3051" t="str">
            <v>A21</v>
          </cell>
          <cell r="G3051" t="str">
            <v>FNMA-SF-Conven</v>
          </cell>
          <cell r="H3051" t="str">
            <v>F31</v>
          </cell>
          <cell r="I3051">
            <v>-621252791.49000001</v>
          </cell>
        </row>
        <row r="3052">
          <cell r="C3052" t="str">
            <v>2003</v>
          </cell>
          <cell r="D3052" t="str">
            <v>DM_107</v>
          </cell>
          <cell r="E3052" t="str">
            <v>N/A</v>
          </cell>
          <cell r="F3052" t="str">
            <v>A01</v>
          </cell>
          <cell r="G3052" t="str">
            <v>Fannie Mae-MBS-DR IN</v>
          </cell>
          <cell r="H3052" t="str">
            <v>D18</v>
          </cell>
          <cell r="I3052">
            <v>375589945.19999999</v>
          </cell>
        </row>
        <row r="3053">
          <cell r="C3053" t="str">
            <v>2003</v>
          </cell>
          <cell r="D3053" t="str">
            <v>DM_107</v>
          </cell>
          <cell r="E3053" t="str">
            <v>N/A</v>
          </cell>
          <cell r="F3053" t="str">
            <v>A07</v>
          </cell>
          <cell r="G3053" t="str">
            <v>AFS-FNMA-MBS</v>
          </cell>
          <cell r="H3053" t="str">
            <v>G32</v>
          </cell>
          <cell r="I3053">
            <v>375589945.19999999</v>
          </cell>
        </row>
        <row r="3054">
          <cell r="C3054" t="str">
            <v>2003</v>
          </cell>
          <cell r="D3054" t="str">
            <v>DM_107</v>
          </cell>
          <cell r="E3054" t="str">
            <v>N/A</v>
          </cell>
          <cell r="F3054" t="str">
            <v>A09</v>
          </cell>
          <cell r="G3054" t="str">
            <v>AFS-FNMA-MBS-AAA</v>
          </cell>
          <cell r="H3054" t="str">
            <v>G33</v>
          </cell>
          <cell r="I3054">
            <v>375589945.19999999</v>
          </cell>
        </row>
        <row r="3055">
          <cell r="C3055" t="str">
            <v>2003</v>
          </cell>
          <cell r="D3055" t="str">
            <v>DM_107</v>
          </cell>
          <cell r="E3055" t="str">
            <v>N/A</v>
          </cell>
          <cell r="F3055" t="str">
            <v>A13 - AFS</v>
          </cell>
          <cell r="G3055" t="str">
            <v>Fannie Mae-MBS-&gt;10</v>
          </cell>
          <cell r="H3055" t="str">
            <v>O32</v>
          </cell>
          <cell r="I3055">
            <v>375589945.19999999</v>
          </cell>
        </row>
        <row r="3056">
          <cell r="C3056" t="str">
            <v>2003</v>
          </cell>
          <cell r="D3056" t="str">
            <v>DM_107</v>
          </cell>
          <cell r="E3056" t="str">
            <v>N/A</v>
          </cell>
          <cell r="F3056" t="str">
            <v>A16</v>
          </cell>
          <cell r="G3056" t="str">
            <v>MBS - Average Unamortized Balance</v>
          </cell>
          <cell r="H3056" t="str">
            <v>K34</v>
          </cell>
          <cell r="I3056">
            <v>187794972.59999999</v>
          </cell>
        </row>
        <row r="3057">
          <cell r="C3057" t="str">
            <v>2003</v>
          </cell>
          <cell r="D3057" t="str">
            <v>DM_107</v>
          </cell>
          <cell r="E3057" t="str">
            <v>N/A</v>
          </cell>
          <cell r="F3057" t="str">
            <v>A18</v>
          </cell>
          <cell r="G3057" t="str">
            <v>MBS-&gt; 10yr -Amortized Cost</v>
          </cell>
          <cell r="H3057" t="str">
            <v>O31</v>
          </cell>
          <cell r="I3057">
            <v>375589945.19999999</v>
          </cell>
        </row>
        <row r="3058">
          <cell r="C3058" t="str">
            <v>2003</v>
          </cell>
          <cell r="D3058" t="str">
            <v>DM_107</v>
          </cell>
          <cell r="E3058" t="str">
            <v>N/A</v>
          </cell>
          <cell r="F3058" t="str">
            <v>A21</v>
          </cell>
          <cell r="G3058" t="str">
            <v>Single Family / Conventional / Fannie Mae</v>
          </cell>
          <cell r="H3058" t="str">
            <v>F31</v>
          </cell>
          <cell r="I3058">
            <v>375589945.19999999</v>
          </cell>
        </row>
        <row r="3059">
          <cell r="C3059" t="str">
            <v>2003</v>
          </cell>
          <cell r="D3059" t="str">
            <v>DM110</v>
          </cell>
          <cell r="E3059" t="str">
            <v>N/A</v>
          </cell>
          <cell r="F3059" t="str">
            <v>11.05</v>
          </cell>
          <cell r="G3059" t="str">
            <v>Single Family-Conventional-Fixed LT-UPB</v>
          </cell>
          <cell r="H3059" t="str">
            <v>G34</v>
          </cell>
          <cell r="I3059">
            <v>-244075000</v>
          </cell>
        </row>
        <row r="3060">
          <cell r="C3060" t="str">
            <v>2003</v>
          </cell>
          <cell r="D3060" t="str">
            <v>DM_116</v>
          </cell>
          <cell r="E3060" t="str">
            <v>NA</v>
          </cell>
          <cell r="F3060" t="str">
            <v>11.01</v>
          </cell>
          <cell r="G3060" t="str">
            <v xml:space="preserve">UPB - MEGA to MBS - </v>
          </cell>
          <cell r="H3060" t="str">
            <v>M33</v>
          </cell>
          <cell r="I3060">
            <v>-12573172.890000001</v>
          </cell>
        </row>
        <row r="3061">
          <cell r="C3061" t="str">
            <v>2003</v>
          </cell>
          <cell r="D3061" t="str">
            <v>DM_116</v>
          </cell>
          <cell r="E3061" t="str">
            <v>NA</v>
          </cell>
          <cell r="F3061" t="str">
            <v>11.02</v>
          </cell>
          <cell r="G3061" t="str">
            <v xml:space="preserve">UPB - MEGA to MBS - </v>
          </cell>
          <cell r="H3061" t="str">
            <v>N33</v>
          </cell>
          <cell r="I3061">
            <v>-9005523.0099999998</v>
          </cell>
        </row>
        <row r="3062">
          <cell r="C3062" t="str">
            <v>2003</v>
          </cell>
          <cell r="D3062" t="str">
            <v>DM_118</v>
          </cell>
          <cell r="E3062">
            <v>110272</v>
          </cell>
          <cell r="F3062" t="str">
            <v>A01</v>
          </cell>
          <cell r="G3062" t="str">
            <v>Private / MRB Taxable / UPB / UPB Adjustment</v>
          </cell>
          <cell r="H3062" t="str">
            <v>O19</v>
          </cell>
          <cell r="I3062">
            <v>-8113824.29</v>
          </cell>
        </row>
        <row r="3063">
          <cell r="C3063" t="str">
            <v>2003</v>
          </cell>
          <cell r="D3063" t="str">
            <v>DM_118</v>
          </cell>
          <cell r="E3063">
            <v>110272</v>
          </cell>
          <cell r="F3063" t="str">
            <v>A07</v>
          </cell>
          <cell r="G3063" t="str">
            <v>Current UPB / AFS / Private / MRB Taxable</v>
          </cell>
          <cell r="H3063" t="str">
            <v>G62</v>
          </cell>
          <cell r="I3063">
            <v>-8113824.29</v>
          </cell>
        </row>
        <row r="3064">
          <cell r="C3064" t="str">
            <v>2003</v>
          </cell>
          <cell r="D3064" t="str">
            <v>DM_118</v>
          </cell>
          <cell r="E3064">
            <v>110272</v>
          </cell>
          <cell r="F3064" t="str">
            <v>A09</v>
          </cell>
          <cell r="G3064" t="str">
            <v>Current UPB / AFS / MRB / AAA</v>
          </cell>
          <cell r="H3064" t="str">
            <v>G93</v>
          </cell>
          <cell r="I3064">
            <v>-8113824.29</v>
          </cell>
        </row>
        <row r="3065">
          <cell r="C3065" t="str">
            <v>2003</v>
          </cell>
          <cell r="D3065" t="str">
            <v>DM_118</v>
          </cell>
          <cell r="E3065">
            <v>110272</v>
          </cell>
          <cell r="F3065" t="str">
            <v>A13 - AFS</v>
          </cell>
          <cell r="G3065" t="str">
            <v>&gt;10 years / UPB / Private / MRB Taxable</v>
          </cell>
          <cell r="H3065" t="str">
            <v>G48</v>
          </cell>
          <cell r="I3065">
            <v>-8113824.29</v>
          </cell>
        </row>
        <row r="3066">
          <cell r="C3066" t="str">
            <v>2003</v>
          </cell>
          <cell r="D3066" t="str">
            <v>DM_118</v>
          </cell>
          <cell r="E3066">
            <v>110272</v>
          </cell>
          <cell r="F3066" t="str">
            <v>A20</v>
          </cell>
          <cell r="G3066" t="str">
            <v>AFS / UPB / Less MRB</v>
          </cell>
          <cell r="H3066" t="str">
            <v>L36</v>
          </cell>
          <cell r="I3066">
            <v>-8113824.29</v>
          </cell>
        </row>
        <row r="3067">
          <cell r="C3067" t="str">
            <v>2003</v>
          </cell>
          <cell r="D3067" t="str">
            <v>DM_118</v>
          </cell>
          <cell r="E3067">
            <v>110272</v>
          </cell>
          <cell r="F3067" t="str">
            <v>A21</v>
          </cell>
          <cell r="G3067" t="str">
            <v>Single Family / Conventional / Fannie Mae  Mortgage Securities</v>
          </cell>
          <cell r="H3067" t="str">
            <v>F31</v>
          </cell>
          <cell r="I3067">
            <v>-8113824.29</v>
          </cell>
        </row>
        <row r="3068">
          <cell r="C3068" t="str">
            <v>2003</v>
          </cell>
          <cell r="D3068" t="str">
            <v>DM_118</v>
          </cell>
          <cell r="E3068">
            <v>110272</v>
          </cell>
          <cell r="F3068" t="str">
            <v>A16</v>
          </cell>
          <cell r="G3068" t="str">
            <v>MRB - Taxable - UPB Average Balance</v>
          </cell>
          <cell r="H3068" t="str">
            <v>J40</v>
          </cell>
          <cell r="I3068">
            <v>-4056912.145</v>
          </cell>
        </row>
        <row r="3069">
          <cell r="C3069" t="str">
            <v>2003</v>
          </cell>
          <cell r="D3069" t="str">
            <v>DM_118</v>
          </cell>
          <cell r="E3069">
            <v>110272</v>
          </cell>
          <cell r="F3069" t="str">
            <v>A18</v>
          </cell>
          <cell r="G3069" t="str">
            <v>MRB - Taxable - Amortized cost - &gt; 10 yr</v>
          </cell>
          <cell r="H3069" t="str">
            <v>O36</v>
          </cell>
          <cell r="I3069">
            <v>-8113824.29</v>
          </cell>
        </row>
        <row r="3070">
          <cell r="C3070" t="str">
            <v>2003</v>
          </cell>
          <cell r="D3070" t="str">
            <v>DM_11</v>
          </cell>
          <cell r="E3070" t="str">
            <v>N/A</v>
          </cell>
          <cell r="F3070" t="str">
            <v>A22</v>
          </cell>
          <cell r="G3070" t="str">
            <v>Secu-AFS-Repayment Interest</v>
          </cell>
          <cell r="H3070" t="str">
            <v>K117</v>
          </cell>
          <cell r="I3070">
            <v>2839588.64</v>
          </cell>
        </row>
        <row r="3071">
          <cell r="C3071" t="str">
            <v>2003</v>
          </cell>
          <cell r="D3071" t="str">
            <v>DM_11</v>
          </cell>
          <cell r="E3071" t="str">
            <v>N/A</v>
          </cell>
          <cell r="F3071" t="str">
            <v>A22</v>
          </cell>
          <cell r="G3071" t="str">
            <v>Secu-AFS-Repayment Princ</v>
          </cell>
          <cell r="H3071" t="str">
            <v>K114</v>
          </cell>
          <cell r="I3071">
            <v>12772999.019999996</v>
          </cell>
        </row>
        <row r="3072">
          <cell r="C3072" t="str">
            <v>2003</v>
          </cell>
          <cell r="D3072" t="str">
            <v>DM_11</v>
          </cell>
          <cell r="E3072" t="str">
            <v>N/A</v>
          </cell>
          <cell r="F3072" t="str">
            <v>A03</v>
          </cell>
          <cell r="G3072" t="str">
            <v>Secu-AFS-Repayment Princ/Long-Term</v>
          </cell>
          <cell r="H3072" t="str">
            <v>H36</v>
          </cell>
          <cell r="I3072">
            <v>-11375191.369999999</v>
          </cell>
        </row>
        <row r="3073">
          <cell r="C3073" t="str">
            <v>2003</v>
          </cell>
          <cell r="D3073" t="str">
            <v>DM_11</v>
          </cell>
          <cell r="E3073" t="str">
            <v>N/A</v>
          </cell>
          <cell r="F3073" t="str">
            <v>A03</v>
          </cell>
          <cell r="G3073" t="str">
            <v>Secu-AFS-Repayment Princ/Intermediate</v>
          </cell>
          <cell r="H3073" t="str">
            <v>I36</v>
          </cell>
          <cell r="I3073">
            <v>-1397807.65</v>
          </cell>
        </row>
        <row r="3074">
          <cell r="C3074" t="str">
            <v>2003</v>
          </cell>
          <cell r="D3074" t="str">
            <v>DM_27</v>
          </cell>
          <cell r="E3074" t="str">
            <v>N/A</v>
          </cell>
          <cell r="F3074" t="str">
            <v>A03</v>
          </cell>
          <cell r="G3074" t="str">
            <v>AFS/Fixed Long Term/Mtg Sec/Repayment UPB</v>
          </cell>
          <cell r="H3074" t="str">
            <v>H36</v>
          </cell>
          <cell r="I3074">
            <v>-65322982.880000003</v>
          </cell>
        </row>
        <row r="3075">
          <cell r="C3075" t="str">
            <v>2003</v>
          </cell>
          <cell r="D3075" t="str">
            <v>DM_27</v>
          </cell>
          <cell r="E3075" t="str">
            <v>N/A</v>
          </cell>
          <cell r="F3075" t="str">
            <v>A03</v>
          </cell>
          <cell r="G3075" t="str">
            <v>AFS/Fixed Intermediate/Mtg Sec/Repayment UPB</v>
          </cell>
          <cell r="H3075" t="str">
            <v>I36</v>
          </cell>
          <cell r="I3075">
            <v>-16731795.540000001</v>
          </cell>
        </row>
        <row r="3076">
          <cell r="C3076" t="str">
            <v>2003</v>
          </cell>
          <cell r="D3076" t="str">
            <v>DM_27</v>
          </cell>
          <cell r="E3076" t="str">
            <v>N/A</v>
          </cell>
          <cell r="F3076" t="str">
            <v>A22</v>
          </cell>
          <cell r="G3076" t="str">
            <v>Repayments Principal - AFS Securities</v>
          </cell>
          <cell r="H3076" t="str">
            <v>K114</v>
          </cell>
          <cell r="I3076">
            <v>82054778</v>
          </cell>
        </row>
        <row r="3077">
          <cell r="C3077" t="str">
            <v>2003</v>
          </cell>
          <cell r="D3077" t="str">
            <v>DM_34</v>
          </cell>
          <cell r="E3077" t="str">
            <v>N/A</v>
          </cell>
          <cell r="F3077" t="str">
            <v>11.06</v>
          </cell>
          <cell r="G3077" t="str">
            <v>HFS/ARM/Sec Consol to Loan Level UPB Activity/Repayment UPB</v>
          </cell>
          <cell r="H3077" t="str">
            <v>I70</v>
          </cell>
          <cell r="I3077">
            <v>-35529544.899999999</v>
          </cell>
        </row>
        <row r="3078">
          <cell r="C3078" t="str">
            <v>2003</v>
          </cell>
          <cell r="D3078" t="str">
            <v>DM_34</v>
          </cell>
          <cell r="E3078" t="str">
            <v>N/A</v>
          </cell>
          <cell r="F3078" t="str">
            <v>A22</v>
          </cell>
          <cell r="G3078" t="str">
            <v>Repayments Principal - HFS Loans</v>
          </cell>
          <cell r="H3078" t="str">
            <v>Y114</v>
          </cell>
          <cell r="I3078">
            <v>35529544</v>
          </cell>
        </row>
        <row r="3079">
          <cell r="C3079" t="str">
            <v>2003</v>
          </cell>
          <cell r="D3079" t="str">
            <v>DM_39</v>
          </cell>
          <cell r="E3079" t="str">
            <v>N/A</v>
          </cell>
          <cell r="F3079" t="str">
            <v>A22</v>
          </cell>
          <cell r="G3079" t="str">
            <v>Repayments Principal - AFS Securities</v>
          </cell>
          <cell r="H3079" t="str">
            <v>K114</v>
          </cell>
          <cell r="I3079">
            <v>2430535</v>
          </cell>
        </row>
        <row r="3080">
          <cell r="C3080" t="str">
            <v>2003</v>
          </cell>
          <cell r="D3080" t="str">
            <v>DM_39</v>
          </cell>
          <cell r="E3080" t="str">
            <v>N/A</v>
          </cell>
          <cell r="F3080" t="str">
            <v>A22</v>
          </cell>
          <cell r="G3080" t="str">
            <v>Repayments Interest - AFS Securities</v>
          </cell>
          <cell r="H3080" t="str">
            <v>K117</v>
          </cell>
          <cell r="I3080">
            <v>3902482</v>
          </cell>
        </row>
        <row r="3081">
          <cell r="C3081" t="str">
            <v>2003</v>
          </cell>
          <cell r="D3081" t="str">
            <v>DM_39</v>
          </cell>
          <cell r="E3081" t="str">
            <v>N/A</v>
          </cell>
          <cell r="F3081" t="str">
            <v>A22</v>
          </cell>
          <cell r="G3081" t="str">
            <v>Repayments Principal - HFI Loans</v>
          </cell>
          <cell r="H3081" t="str">
            <v>X114</v>
          </cell>
          <cell r="I3081">
            <v>118761416</v>
          </cell>
        </row>
        <row r="3082">
          <cell r="C3082" t="str">
            <v>2003</v>
          </cell>
          <cell r="D3082" t="str">
            <v>DM_39</v>
          </cell>
          <cell r="E3082" t="str">
            <v>N/A</v>
          </cell>
          <cell r="F3082" t="str">
            <v>A22</v>
          </cell>
          <cell r="G3082" t="str">
            <v>Repayments Interest - HFI Loans</v>
          </cell>
          <cell r="H3082" t="str">
            <v>X117</v>
          </cell>
          <cell r="I3082">
            <v>21283964</v>
          </cell>
        </row>
        <row r="3083">
          <cell r="C3083" t="str">
            <v>2003</v>
          </cell>
          <cell r="D3083" t="str">
            <v>DM_39</v>
          </cell>
          <cell r="E3083" t="str">
            <v>N/A</v>
          </cell>
          <cell r="F3083" t="str">
            <v>A22</v>
          </cell>
          <cell r="G3083" t="str">
            <v>Repayments Principal - MBS Liability</v>
          </cell>
          <cell r="H3083" t="str">
            <v>V114</v>
          </cell>
          <cell r="I3083">
            <v>-109731904</v>
          </cell>
        </row>
        <row r="3084">
          <cell r="C3084" t="str">
            <v>2003</v>
          </cell>
          <cell r="D3084" t="str">
            <v>DM_39</v>
          </cell>
          <cell r="E3084" t="str">
            <v>N/A</v>
          </cell>
          <cell r="F3084" t="str">
            <v>A22</v>
          </cell>
          <cell r="G3084" t="str">
            <v>Repayments Interest - MBS Liability</v>
          </cell>
          <cell r="H3084" t="str">
            <v>V117</v>
          </cell>
          <cell r="I3084">
            <v>-20432120</v>
          </cell>
        </row>
        <row r="3085">
          <cell r="C3085" t="str">
            <v>2003</v>
          </cell>
          <cell r="D3085" t="str">
            <v>DM_39</v>
          </cell>
          <cell r="E3085" t="str">
            <v>N/A</v>
          </cell>
          <cell r="F3085" t="str">
            <v>A03</v>
          </cell>
          <cell r="G3085" t="str">
            <v>Repurchase UPB/AFS/FIXEd/LONG</v>
          </cell>
          <cell r="H3085" t="str">
            <v>H36</v>
          </cell>
          <cell r="I3085">
            <v>-2699828</v>
          </cell>
        </row>
        <row r="3086">
          <cell r="C3086" t="str">
            <v>2003</v>
          </cell>
          <cell r="D3086" t="str">
            <v>DM_39_47_25</v>
          </cell>
          <cell r="E3086" t="str">
            <v>N/A</v>
          </cell>
          <cell r="F3086" t="str">
            <v>11.06</v>
          </cell>
          <cell r="G3086" t="str">
            <v>Sec Consol to Loan Level/HFI/Fixed Long Term/Sec Consol to Loan Level UPB/Repayment UPB</v>
          </cell>
          <cell r="H3086" t="str">
            <v>K70</v>
          </cell>
          <cell r="I3086">
            <v>-118761416</v>
          </cell>
        </row>
        <row r="3087">
          <cell r="C3087" t="str">
            <v>2003</v>
          </cell>
          <cell r="D3087" t="str">
            <v>DM_39_47_25</v>
          </cell>
          <cell r="E3087" t="str">
            <v>N/A</v>
          </cell>
          <cell r="F3087" t="str">
            <v>11.06</v>
          </cell>
          <cell r="G3087" t="str">
            <v>Consolidated Accounting/Avg Bal and Yield Statistics/Income/Interest Income/Total Sec Consol to Loan Level</v>
          </cell>
          <cell r="H3087" t="str">
            <v>G100</v>
          </cell>
          <cell r="I3087">
            <v>21283964.52</v>
          </cell>
        </row>
        <row r="3088">
          <cell r="C3088" t="str">
            <v>2003</v>
          </cell>
          <cell r="D3088" t="str">
            <v>DM_39_47_25</v>
          </cell>
          <cell r="E3088" t="str">
            <v>N/A</v>
          </cell>
          <cell r="F3088" t="str">
            <v>11.07</v>
          </cell>
          <cell r="G3088" t="str">
            <v>Consolidation Gross Up/Yield Report/Expense/Interest Expense/REMIC</v>
          </cell>
          <cell r="H3088" t="str">
            <v>E34</v>
          </cell>
          <cell r="I3088">
            <v>-10216059.68</v>
          </cell>
        </row>
        <row r="3089">
          <cell r="C3089" t="str">
            <v>2003</v>
          </cell>
          <cell r="D3089" t="str">
            <v>DM_40</v>
          </cell>
          <cell r="E3089" t="str">
            <v>N/A</v>
          </cell>
          <cell r="F3089" t="str">
            <v>11.01</v>
          </cell>
          <cell r="G3089" t="str">
            <v>Loans HFS/MBS PPS/Consol Acct Bal/115 MTM</v>
          </cell>
          <cell r="H3089" t="str">
            <v>P56</v>
          </cell>
          <cell r="I3089">
            <v>-25053.93</v>
          </cell>
        </row>
        <row r="3090">
          <cell r="C3090" t="str">
            <v>2003</v>
          </cell>
          <cell r="D3090" t="str">
            <v>DM_41</v>
          </cell>
          <cell r="E3090" t="str">
            <v>N/A</v>
          </cell>
          <cell r="F3090" t="str">
            <v>A01</v>
          </cell>
          <cell r="G3090" t="str">
            <v>UPB / Sales / Private / MRB-Tax Exempt</v>
          </cell>
          <cell r="H3090" t="str">
            <v>P12</v>
          </cell>
          <cell r="I3090">
            <v>-749641.97</v>
          </cell>
        </row>
        <row r="3091">
          <cell r="C3091" t="str">
            <v>2003</v>
          </cell>
          <cell r="D3091" t="str">
            <v>DM_41</v>
          </cell>
          <cell r="E3091" t="str">
            <v>N/A</v>
          </cell>
          <cell r="F3091" t="str">
            <v>A01</v>
          </cell>
          <cell r="G3091" t="str">
            <v>UPB / Capital Appreciation Bonds / Private / MRB-Tax Exempt</v>
          </cell>
          <cell r="H3091" t="str">
            <v>P16</v>
          </cell>
          <cell r="I3091">
            <v>749641.95</v>
          </cell>
        </row>
        <row r="3092">
          <cell r="C3092" t="str">
            <v>2003</v>
          </cell>
          <cell r="D3092" t="str">
            <v>DM_46</v>
          </cell>
          <cell r="E3092" t="str">
            <v>N/A</v>
          </cell>
          <cell r="F3092" t="str">
            <v>A16</v>
          </cell>
          <cell r="G3092" t="str">
            <v>Incm-Amrt Inc/Exp-Remic, GrTrust</v>
          </cell>
          <cell r="H3092" t="str">
            <v>G36</v>
          </cell>
          <cell r="I3092">
            <v>-59920007</v>
          </cell>
        </row>
        <row r="3093">
          <cell r="C3093" t="str">
            <v>2003</v>
          </cell>
          <cell r="D3093" t="str">
            <v>DM_46</v>
          </cell>
          <cell r="E3093" t="str">
            <v>N/A</v>
          </cell>
          <cell r="F3093" t="str">
            <v>A18</v>
          </cell>
          <cell r="G3093" t="str">
            <v>Remaining Maturity Term &gt; 10 Years-Total 
Income</v>
          </cell>
          <cell r="H3093" t="str">
            <v>N45</v>
          </cell>
          <cell r="I3093">
            <v>-59920007</v>
          </cell>
        </row>
        <row r="3094">
          <cell r="C3094" t="str">
            <v>2003</v>
          </cell>
          <cell r="D3094" t="str">
            <v>DM_47</v>
          </cell>
          <cell r="E3094" t="str">
            <v>N/A</v>
          </cell>
          <cell r="F3094" t="str">
            <v>A16</v>
          </cell>
          <cell r="G3094" t="str">
            <v>Detailed Portfolio Interest Yield/Income/Sec Tax Equiv/REMIC</v>
          </cell>
          <cell r="H3094" t="str">
            <v>F36</v>
          </cell>
          <cell r="I3094">
            <v>3902483</v>
          </cell>
        </row>
        <row r="3095">
          <cell r="C3095" t="str">
            <v>2003</v>
          </cell>
          <cell r="D3095" t="str">
            <v>DM_47</v>
          </cell>
          <cell r="E3095" t="str">
            <v>N/A</v>
          </cell>
          <cell r="F3095" t="str">
            <v>A16</v>
          </cell>
          <cell r="G3095" t="str">
            <v>Detailed Portfolio Interest Yield/Avg Bal/UPB Avg Bal/REMIC</v>
          </cell>
          <cell r="H3095" t="str">
            <v>J36</v>
          </cell>
          <cell r="I3095">
            <v>-674957</v>
          </cell>
        </row>
        <row r="3096">
          <cell r="C3096" t="str">
            <v>2003</v>
          </cell>
          <cell r="D3096" t="str">
            <v>DM_47</v>
          </cell>
          <cell r="E3096" t="str">
            <v>N/A</v>
          </cell>
          <cell r="F3096" t="str">
            <v>A16</v>
          </cell>
          <cell r="G3096" t="str">
            <v>Detailed Portfolio Interest Yield/Avg Bal/ Avg Unam Bal/REMIC</v>
          </cell>
          <cell r="H3096" t="str">
            <v>K36</v>
          </cell>
          <cell r="I3096">
            <v>618710</v>
          </cell>
        </row>
        <row r="3097">
          <cell r="C3097" t="str">
            <v>2003</v>
          </cell>
          <cell r="D3097" t="str">
            <v>DM_47</v>
          </cell>
          <cell r="E3097" t="str">
            <v>N/A</v>
          </cell>
          <cell r="F3097" t="str">
            <v>A18</v>
          </cell>
          <cell r="G3097" t="str">
            <v>REMIC, Grantor Trust, SMBS- Total Income - &gt; 10 yr</v>
          </cell>
          <cell r="H3097" t="str">
            <v>K36</v>
          </cell>
          <cell r="I3097">
            <v>3902483</v>
          </cell>
        </row>
        <row r="3098">
          <cell r="C3098" t="str">
            <v>2003</v>
          </cell>
          <cell r="D3098" t="str">
            <v>DM_52</v>
          </cell>
          <cell r="E3098" t="str">
            <v>N/A</v>
          </cell>
          <cell r="F3098" t="str">
            <v>A01</v>
          </cell>
          <cell r="G3098" t="str">
            <v>Portfolio Walkforward/FNMA/MBS/UPB/Sales</v>
          </cell>
          <cell r="H3098" t="str">
            <v>D12</v>
          </cell>
          <cell r="I3098">
            <v>-147587</v>
          </cell>
        </row>
        <row r="3099">
          <cell r="C3099" t="str">
            <v>2003</v>
          </cell>
          <cell r="D3099" t="str">
            <v>DM_52</v>
          </cell>
          <cell r="E3099" t="str">
            <v>N/A</v>
          </cell>
          <cell r="F3099" t="str">
            <v>A01</v>
          </cell>
          <cell r="G3099" t="str">
            <v>Portfolio Walkforward/FNMA/MBS/OPD/Original/Sales Relief</v>
          </cell>
          <cell r="H3099" t="str">
            <v>D72</v>
          </cell>
          <cell r="I3099">
            <v>-636</v>
          </cell>
        </row>
        <row r="3100">
          <cell r="C3100" t="str">
            <v>2003</v>
          </cell>
          <cell r="D3100" t="str">
            <v>DM_52</v>
          </cell>
          <cell r="E3100" t="str">
            <v>N/A</v>
          </cell>
          <cell r="F3100" t="str">
            <v>A01</v>
          </cell>
          <cell r="G3100" t="str">
            <v>Portfolio Walkforward/FNMA/MBS/OPD/Accum Amm/Sales Relief</v>
          </cell>
          <cell r="H3100" t="str">
            <v>D84</v>
          </cell>
          <cell r="I3100">
            <v>-12</v>
          </cell>
        </row>
        <row r="3101">
          <cell r="C3101" t="str">
            <v>2003</v>
          </cell>
          <cell r="D3101" t="str">
            <v>DM_52</v>
          </cell>
          <cell r="E3101" t="str">
            <v>N/A</v>
          </cell>
          <cell r="F3101" t="str">
            <v>A01</v>
          </cell>
          <cell r="G3101" t="str">
            <v>Portfolio Walkforward/FNMA/MBS/Non-OCI/Original/Sales Relief</v>
          </cell>
          <cell r="H3101" t="str">
            <v>D214</v>
          </cell>
          <cell r="I3101">
            <v>-371</v>
          </cell>
        </row>
        <row r="3102">
          <cell r="C3102" t="str">
            <v>2003</v>
          </cell>
          <cell r="D3102" t="str">
            <v>DM_52</v>
          </cell>
          <cell r="E3102" t="str">
            <v>N/A</v>
          </cell>
          <cell r="F3102" t="str">
            <v>A01</v>
          </cell>
          <cell r="G3102" t="str">
            <v>Portfolio Walkforward/FNMA/MBS/Non-OCI/Accum Am/Sales Relief</v>
          </cell>
          <cell r="H3102" t="str">
            <v>D226</v>
          </cell>
          <cell r="I3102">
            <v>-7</v>
          </cell>
        </row>
        <row r="3103">
          <cell r="C3103" t="str">
            <v>2003</v>
          </cell>
          <cell r="D3103" t="str">
            <v>DM_52</v>
          </cell>
          <cell r="E3103" t="str">
            <v>N/A</v>
          </cell>
          <cell r="F3103" t="str">
            <v>A01</v>
          </cell>
          <cell r="G3103" t="str">
            <v>Portfolio Walkforward/FNMA/MBS/Trade Support/Original/Sales Relief</v>
          </cell>
          <cell r="H3103" t="str">
            <v>D308</v>
          </cell>
          <cell r="I3103">
            <v>-342</v>
          </cell>
        </row>
        <row r="3104">
          <cell r="C3104" t="str">
            <v>2003</v>
          </cell>
          <cell r="D3104" t="str">
            <v>DM_52</v>
          </cell>
          <cell r="E3104" t="str">
            <v>N/A</v>
          </cell>
          <cell r="F3104" t="str">
            <v>A01</v>
          </cell>
          <cell r="G3104" t="str">
            <v>Portfolio Walkforward/FNMA/MBS/Trade Support/Accum Am/Sales Relief</v>
          </cell>
          <cell r="H3104" t="str">
            <v>D320</v>
          </cell>
          <cell r="I3104">
            <v>-7</v>
          </cell>
        </row>
        <row r="3105">
          <cell r="C3105" t="str">
            <v>2003</v>
          </cell>
          <cell r="D3105" t="str">
            <v>DM_52</v>
          </cell>
          <cell r="E3105" t="str">
            <v>N/A</v>
          </cell>
          <cell r="F3105" t="str">
            <v>A07</v>
          </cell>
          <cell r="G3105" t="str">
            <v>FNMA-MBS-Current UPB</v>
          </cell>
          <cell r="H3105" t="str">
            <v>G32</v>
          </cell>
          <cell r="I3105">
            <v>-147587</v>
          </cell>
        </row>
        <row r="3106">
          <cell r="C3106" t="str">
            <v>2003</v>
          </cell>
          <cell r="D3106" t="str">
            <v>DM_52</v>
          </cell>
          <cell r="E3106" t="str">
            <v>N/A</v>
          </cell>
          <cell r="F3106" t="str">
            <v>A07</v>
          </cell>
          <cell r="G3106" t="str">
            <v>FNMA-MBS-Current Total Unamortized Balance</v>
          </cell>
          <cell r="H3106" t="str">
            <v>H32</v>
          </cell>
          <cell r="I3106">
            <v>-1375</v>
          </cell>
        </row>
        <row r="3107">
          <cell r="C3107" t="str">
            <v>2003</v>
          </cell>
          <cell r="D3107" t="str">
            <v>DM_52</v>
          </cell>
          <cell r="E3107" t="str">
            <v>N/A</v>
          </cell>
          <cell r="F3107" t="str">
            <v>A03</v>
          </cell>
          <cell r="G3107" t="str">
            <v xml:space="preserve">AFS-Fixed-Sales -Long </v>
          </cell>
          <cell r="H3107" t="str">
            <v>H35</v>
          </cell>
          <cell r="I3107">
            <v>-147587</v>
          </cell>
        </row>
        <row r="3108">
          <cell r="C3108" t="str">
            <v>2003</v>
          </cell>
          <cell r="D3108" t="str">
            <v>DM_52</v>
          </cell>
          <cell r="E3108" t="str">
            <v>N/A</v>
          </cell>
          <cell r="F3108" t="str">
            <v>A09</v>
          </cell>
          <cell r="G3108" t="str">
            <v>MBS-AAA-Current UPB</v>
          </cell>
          <cell r="H3108" t="str">
            <v>G33</v>
          </cell>
          <cell r="I3108">
            <v>-147587</v>
          </cell>
        </row>
        <row r="3109">
          <cell r="C3109" t="str">
            <v>2003</v>
          </cell>
          <cell r="D3109" t="str">
            <v>DM_52</v>
          </cell>
          <cell r="E3109" t="str">
            <v>N/A</v>
          </cell>
          <cell r="F3109" t="str">
            <v>A09</v>
          </cell>
          <cell r="G3109" t="str">
            <v>MBS-AAA-Current Total Unamortized Balance</v>
          </cell>
          <cell r="H3109" t="str">
            <v>H33</v>
          </cell>
          <cell r="I3109">
            <v>-1375</v>
          </cell>
        </row>
        <row r="3110">
          <cell r="C3110" t="str">
            <v>2003</v>
          </cell>
          <cell r="D3110" t="str">
            <v>DM_52</v>
          </cell>
          <cell r="E3110" t="str">
            <v>N/A</v>
          </cell>
          <cell r="F3110" t="str">
            <v>A13 - AFS</v>
          </cell>
          <cell r="G3110" t="str">
            <v>&gt;10yr FNMA -Amort Cost</v>
          </cell>
          <cell r="H3110" t="str">
            <v>O32</v>
          </cell>
          <cell r="I3110">
            <v>-147587</v>
          </cell>
        </row>
        <row r="3111">
          <cell r="C3111" t="str">
            <v>2003</v>
          </cell>
          <cell r="D3111" t="str">
            <v>DM_52</v>
          </cell>
          <cell r="E3111" t="str">
            <v>N/A</v>
          </cell>
          <cell r="F3111" t="str">
            <v>A13 - AFS</v>
          </cell>
          <cell r="G3111" t="str">
            <v>&gt;10yr UPB-Priv label-Fairvalue</v>
          </cell>
          <cell r="H3111" t="str">
            <v>P32</v>
          </cell>
          <cell r="I3111">
            <v>-1375</v>
          </cell>
        </row>
        <row r="3112">
          <cell r="C3112" t="str">
            <v>2003</v>
          </cell>
          <cell r="D3112" t="str">
            <v>DM_52</v>
          </cell>
          <cell r="E3112" t="str">
            <v>N/A</v>
          </cell>
          <cell r="F3112" t="str">
            <v>A18</v>
          </cell>
          <cell r="G3112" t="str">
            <v>&gt;10yr Amortized cost-MBS</v>
          </cell>
          <cell r="H3112" t="str">
            <v>O31</v>
          </cell>
          <cell r="I3112">
            <v>-74481</v>
          </cell>
        </row>
        <row r="3113">
          <cell r="C3113" t="str">
            <v>2003</v>
          </cell>
          <cell r="D3113" t="str">
            <v>DM_52</v>
          </cell>
          <cell r="E3113" t="str">
            <v>N/A</v>
          </cell>
          <cell r="F3113" t="str">
            <v>A16</v>
          </cell>
          <cell r="G3113" t="str">
            <v>&gt;10yr UPB Averege cost-MBS</v>
          </cell>
          <cell r="H3113" t="str">
            <v>J34</v>
          </cell>
          <cell r="I3113">
            <v>-73793.5</v>
          </cell>
        </row>
        <row r="3114">
          <cell r="C3114" t="str">
            <v>2003</v>
          </cell>
          <cell r="D3114" t="str">
            <v>DM_52</v>
          </cell>
          <cell r="E3114" t="str">
            <v>N/A</v>
          </cell>
          <cell r="F3114" t="str">
            <v>A16</v>
          </cell>
          <cell r="G3114" t="str">
            <v>&gt;10yr Average Unamortizaed Balance-MBS</v>
          </cell>
          <cell r="H3114" t="str">
            <v>K34</v>
          </cell>
          <cell r="I3114">
            <v>-687.5</v>
          </cell>
        </row>
        <row r="3115">
          <cell r="C3115" t="str">
            <v>2003</v>
          </cell>
          <cell r="D3115" t="str">
            <v>DM_52</v>
          </cell>
          <cell r="E3115" t="str">
            <v>N/A</v>
          </cell>
          <cell r="F3115" t="str">
            <v>A21</v>
          </cell>
          <cell r="G3115" t="str">
            <v>SF-Conv-Other MortRelated Secu</v>
          </cell>
          <cell r="H3115" t="str">
            <v>F31</v>
          </cell>
          <cell r="I3115">
            <v>-147587</v>
          </cell>
        </row>
        <row r="3116">
          <cell r="C3116" t="str">
            <v>2003</v>
          </cell>
          <cell r="D3116" t="str">
            <v>DM_52</v>
          </cell>
          <cell r="E3116" t="str">
            <v>N/A</v>
          </cell>
          <cell r="F3116" t="str">
            <v>A18</v>
          </cell>
          <cell r="G3116" t="str">
            <v>&gt;10yr Amortized cost-MBS</v>
          </cell>
          <cell r="H3116" t="str">
            <v>O31</v>
          </cell>
          <cell r="I3116">
            <v>-147587</v>
          </cell>
        </row>
        <row r="3117">
          <cell r="C3117" t="str">
            <v>2003</v>
          </cell>
          <cell r="D3117" t="str">
            <v>DM_52</v>
          </cell>
          <cell r="E3117" t="str">
            <v>N/A</v>
          </cell>
          <cell r="F3117" t="str">
            <v>A18</v>
          </cell>
          <cell r="G3117" t="str">
            <v>&gt;10yr Amortized cost-MBS-UNAM</v>
          </cell>
          <cell r="H3117" t="str">
            <v>O31</v>
          </cell>
          <cell r="I3117">
            <v>-1375</v>
          </cell>
        </row>
        <row r="3118">
          <cell r="C3118" t="str">
            <v>2003</v>
          </cell>
          <cell r="D3118" t="str">
            <v>DM_53</v>
          </cell>
          <cell r="E3118" t="str">
            <v>N/A</v>
          </cell>
          <cell r="F3118" t="str">
            <v>A01</v>
          </cell>
          <cell r="G3118" t="str">
            <v>Fannie Mae / MBS / UPB / Purchases</v>
          </cell>
          <cell r="H3118" t="str">
            <v>D11</v>
          </cell>
          <cell r="I3118">
            <v>-444034183.86999983</v>
          </cell>
        </row>
        <row r="3119">
          <cell r="C3119" t="str">
            <v>2003</v>
          </cell>
          <cell r="D3119" t="str">
            <v>DM_53</v>
          </cell>
          <cell r="E3119" t="str">
            <v>N/A</v>
          </cell>
          <cell r="F3119" t="str">
            <v>A01</v>
          </cell>
          <cell r="G3119" t="str">
            <v>Fannie Mae / Mega / UPB / Purchases</v>
          </cell>
          <cell r="H3119" t="str">
            <v>E11</v>
          </cell>
          <cell r="I3119">
            <v>-72812665.210000023</v>
          </cell>
        </row>
        <row r="3120">
          <cell r="C3120" t="str">
            <v>2003</v>
          </cell>
          <cell r="D3120" t="str">
            <v>DM_53</v>
          </cell>
          <cell r="E3120" t="str">
            <v>N/A</v>
          </cell>
          <cell r="F3120" t="str">
            <v>A01</v>
          </cell>
          <cell r="G3120" t="str">
            <v>Fannie Mae / REMIC / UPB / Purchases</v>
          </cell>
          <cell r="H3120" t="str">
            <v>F11</v>
          </cell>
          <cell r="I3120">
            <v>-7394992.9100000001</v>
          </cell>
        </row>
        <row r="3121">
          <cell r="C3121" t="str">
            <v>2003</v>
          </cell>
          <cell r="D3121" t="str">
            <v>DM_53</v>
          </cell>
          <cell r="E3121" t="str">
            <v>N/A</v>
          </cell>
          <cell r="F3121" t="str">
            <v>A01</v>
          </cell>
          <cell r="G3121" t="str">
            <v>Freddie Mac / MBS / UPB / Purchases</v>
          </cell>
          <cell r="H3121" t="str">
            <v>J11</v>
          </cell>
          <cell r="I3121">
            <v>-1794810.07</v>
          </cell>
        </row>
        <row r="3122">
          <cell r="C3122" t="str">
            <v>2003</v>
          </cell>
          <cell r="D3122" t="str">
            <v>DM_53</v>
          </cell>
          <cell r="E3122" t="str">
            <v>N/A</v>
          </cell>
          <cell r="F3122" t="str">
            <v>A01</v>
          </cell>
          <cell r="G3122" t="str">
            <v>Freddie Mac / Mega / UPB / Purchases</v>
          </cell>
          <cell r="H3122" t="str">
            <v>K11</v>
          </cell>
          <cell r="I3122">
            <v>-715380.33</v>
          </cell>
        </row>
        <row r="3123">
          <cell r="C3123" t="str">
            <v>2003</v>
          </cell>
          <cell r="D3123" t="str">
            <v>DM_53</v>
          </cell>
          <cell r="E3123" t="str">
            <v>N/A</v>
          </cell>
          <cell r="F3123" t="str">
            <v>A01</v>
          </cell>
          <cell r="G3123" t="str">
            <v>Freddie Mac / Stripped MBS / UPB / Purchases</v>
          </cell>
          <cell r="H3123" t="str">
            <v>M11</v>
          </cell>
          <cell r="I3123">
            <v>-1538930</v>
          </cell>
        </row>
        <row r="3124">
          <cell r="C3124" t="str">
            <v>2003</v>
          </cell>
          <cell r="D3124" t="str">
            <v>DM_53</v>
          </cell>
          <cell r="E3124" t="str">
            <v>N/A</v>
          </cell>
          <cell r="F3124" t="str">
            <v>A01</v>
          </cell>
          <cell r="G3124" t="str">
            <v>Private / MRB Taxable / UPB / Purchases</v>
          </cell>
          <cell r="H3124" t="str">
            <v>O11</v>
          </cell>
          <cell r="I3124">
            <v>-8961.48</v>
          </cell>
        </row>
        <row r="3125">
          <cell r="C3125" t="str">
            <v>2003</v>
          </cell>
          <cell r="D3125" t="str">
            <v>DM_53</v>
          </cell>
          <cell r="E3125" t="str">
            <v>N/A</v>
          </cell>
          <cell r="F3125" t="str">
            <v>A01</v>
          </cell>
          <cell r="G3125" t="str">
            <v>Private / Other REMIC / UPB / Purchases</v>
          </cell>
          <cell r="H3125" t="str">
            <v>R11</v>
          </cell>
          <cell r="I3125">
            <v>-10684142.690000001</v>
          </cell>
        </row>
        <row r="3126">
          <cell r="C3126" t="str">
            <v>2003</v>
          </cell>
          <cell r="D3126" t="str">
            <v>DM_53</v>
          </cell>
          <cell r="E3126" t="str">
            <v>N/A</v>
          </cell>
          <cell r="F3126" t="str">
            <v>A01</v>
          </cell>
          <cell r="G3126" t="str">
            <v>Fannie Mae / MBS / UPB / Sales</v>
          </cell>
          <cell r="H3126" t="str">
            <v>D12</v>
          </cell>
          <cell r="I3126">
            <v>17467052.52</v>
          </cell>
        </row>
        <row r="3127">
          <cell r="C3127" t="str">
            <v>2003</v>
          </cell>
          <cell r="D3127" t="str">
            <v>DM_53</v>
          </cell>
          <cell r="E3127" t="str">
            <v>N/A</v>
          </cell>
          <cell r="F3127" t="str">
            <v>A01</v>
          </cell>
          <cell r="G3127" t="str">
            <v>Fannie Mae / Mega / UPB / Sales</v>
          </cell>
          <cell r="H3127" t="str">
            <v>E12</v>
          </cell>
          <cell r="I3127">
            <v>339902.53</v>
          </cell>
        </row>
        <row r="3128">
          <cell r="C3128" t="str">
            <v>2003</v>
          </cell>
          <cell r="D3128" t="str">
            <v>DM_53</v>
          </cell>
          <cell r="E3128" t="str">
            <v>N/A</v>
          </cell>
          <cell r="F3128" t="str">
            <v>A01</v>
          </cell>
          <cell r="G3128" t="str">
            <v>Fannie Mae / REMIC / UPB / Sales</v>
          </cell>
          <cell r="H3128" t="str">
            <v>F12</v>
          </cell>
          <cell r="I3128">
            <v>398823761.06999999</v>
          </cell>
        </row>
        <row r="3129">
          <cell r="C3129" t="str">
            <v>2003</v>
          </cell>
          <cell r="D3129" t="str">
            <v>DM_53</v>
          </cell>
          <cell r="E3129" t="str">
            <v>N/A</v>
          </cell>
          <cell r="F3129" t="str">
            <v>A01</v>
          </cell>
          <cell r="G3129" t="str">
            <v>Private / MRB Taxable / UPB / Sales</v>
          </cell>
          <cell r="H3129" t="str">
            <v>O12</v>
          </cell>
          <cell r="I3129">
            <v>-1869539.22</v>
          </cell>
        </row>
        <row r="3130">
          <cell r="C3130" t="str">
            <v>2003</v>
          </cell>
          <cell r="D3130" t="str">
            <v>DM_53</v>
          </cell>
          <cell r="E3130" t="str">
            <v>N/A</v>
          </cell>
          <cell r="F3130" t="str">
            <v>A01</v>
          </cell>
          <cell r="G3130" t="str">
            <v>Private / MRB NonTaxable / UPB / Sales</v>
          </cell>
          <cell r="H3130" t="str">
            <v>P12</v>
          </cell>
          <cell r="I3130">
            <v>-4368340.5999999996</v>
          </cell>
        </row>
        <row r="3131">
          <cell r="C3131" t="str">
            <v>2003</v>
          </cell>
          <cell r="D3131" t="str">
            <v>DM_53</v>
          </cell>
          <cell r="E3131" t="str">
            <v>N/A</v>
          </cell>
          <cell r="F3131" t="str">
            <v>A01</v>
          </cell>
          <cell r="G3131" t="str">
            <v>Private / Other REMIC / UPB / Sales</v>
          </cell>
          <cell r="H3131" t="str">
            <v>R12</v>
          </cell>
          <cell r="I3131">
            <v>76336871.840000004</v>
          </cell>
        </row>
        <row r="3132">
          <cell r="C3132" t="str">
            <v>2003</v>
          </cell>
          <cell r="D3132" t="str">
            <v>DM_53</v>
          </cell>
          <cell r="E3132" t="str">
            <v>N/A</v>
          </cell>
          <cell r="F3132" t="str">
            <v>A01</v>
          </cell>
          <cell r="G3132" t="str">
            <v>Fannie Mae / MBS / UPB Adjustment</v>
          </cell>
          <cell r="H3132" t="str">
            <v>D19</v>
          </cell>
          <cell r="I3132">
            <v>426567112.30000001</v>
          </cell>
        </row>
        <row r="3133">
          <cell r="C3133" t="str">
            <v>2003</v>
          </cell>
          <cell r="D3133" t="str">
            <v>DM_53</v>
          </cell>
          <cell r="E3133" t="str">
            <v>N/A</v>
          </cell>
          <cell r="F3133" t="str">
            <v>A01</v>
          </cell>
          <cell r="G3133" t="str">
            <v>Fannie Mae / Mega / UPB Adjustment</v>
          </cell>
          <cell r="H3133" t="str">
            <v>E19</v>
          </cell>
          <cell r="I3133">
            <v>72472762.670000017</v>
          </cell>
        </row>
        <row r="3134">
          <cell r="C3134" t="str">
            <v>2003</v>
          </cell>
          <cell r="D3134" t="str">
            <v>DM_53</v>
          </cell>
          <cell r="E3134" t="str">
            <v>N/A</v>
          </cell>
          <cell r="F3134" t="str">
            <v>A01</v>
          </cell>
          <cell r="G3134" t="str">
            <v>Fannie Mae / REMIC / UPB / UPB Adjustment</v>
          </cell>
          <cell r="H3134" t="str">
            <v>F19</v>
          </cell>
          <cell r="I3134">
            <v>-391428768.15999997</v>
          </cell>
        </row>
        <row r="3135">
          <cell r="C3135" t="str">
            <v>2003</v>
          </cell>
          <cell r="D3135" t="str">
            <v>DM_53</v>
          </cell>
          <cell r="E3135" t="str">
            <v>N/A</v>
          </cell>
          <cell r="F3135" t="str">
            <v>A01</v>
          </cell>
          <cell r="G3135" t="str">
            <v>Freddie Mac / MBS / UPB / UPB Adjustment</v>
          </cell>
          <cell r="H3135" t="str">
            <v>J19</v>
          </cell>
          <cell r="I3135">
            <v>1794810.07</v>
          </cell>
        </row>
        <row r="3136">
          <cell r="C3136" t="str">
            <v>2003</v>
          </cell>
          <cell r="D3136" t="str">
            <v>DM_53</v>
          </cell>
          <cell r="E3136" t="str">
            <v>N/A</v>
          </cell>
          <cell r="F3136" t="str">
            <v>A01</v>
          </cell>
          <cell r="G3136" t="str">
            <v>Freddie Mac / Mega / UPB / UPB Adjustment</v>
          </cell>
          <cell r="H3136" t="str">
            <v>K19</v>
          </cell>
          <cell r="I3136">
            <v>715380.33</v>
          </cell>
        </row>
        <row r="3137">
          <cell r="C3137" t="str">
            <v>2003</v>
          </cell>
          <cell r="D3137" t="str">
            <v>DM_53</v>
          </cell>
          <cell r="E3137" t="str">
            <v>N/A</v>
          </cell>
          <cell r="F3137" t="str">
            <v>A01</v>
          </cell>
          <cell r="G3137" t="str">
            <v>Freddie Mac / Stripped MBS / UPB / UPB Adjustment</v>
          </cell>
          <cell r="H3137" t="str">
            <v>M19</v>
          </cell>
          <cell r="I3137">
            <v>1538930</v>
          </cell>
        </row>
        <row r="3138">
          <cell r="C3138" t="str">
            <v>2003</v>
          </cell>
          <cell r="D3138" t="str">
            <v>DM_53</v>
          </cell>
          <cell r="E3138" t="str">
            <v>N/A</v>
          </cell>
          <cell r="F3138" t="str">
            <v>A01</v>
          </cell>
          <cell r="G3138" t="str">
            <v>Private / MRB Taxable / UPB / UPB Adjustment</v>
          </cell>
          <cell r="H3138" t="str">
            <v>O19</v>
          </cell>
          <cell r="I3138">
            <v>1878500.7</v>
          </cell>
        </row>
        <row r="3139">
          <cell r="C3139" t="str">
            <v>2003</v>
          </cell>
          <cell r="D3139" t="str">
            <v>DM_53</v>
          </cell>
          <cell r="E3139" t="str">
            <v>N/A</v>
          </cell>
          <cell r="F3139" t="str">
            <v>A01</v>
          </cell>
          <cell r="G3139" t="str">
            <v>Private / MRB NonTaxable / UPB / UPB Adjustment</v>
          </cell>
          <cell r="H3139" t="str">
            <v>P19</v>
          </cell>
          <cell r="I3139">
            <v>4368340.5999999996</v>
          </cell>
        </row>
        <row r="3140">
          <cell r="C3140" t="str">
            <v>2003</v>
          </cell>
          <cell r="D3140" t="str">
            <v>DM_53</v>
          </cell>
          <cell r="E3140" t="str">
            <v>N/A</v>
          </cell>
          <cell r="F3140" t="str">
            <v>A01</v>
          </cell>
          <cell r="G3140" t="str">
            <v>Private / Other REMIC / UPB / UPB Adjustments</v>
          </cell>
          <cell r="H3140" t="str">
            <v>R19</v>
          </cell>
          <cell r="I3140">
            <v>-65652729.149999999</v>
          </cell>
        </row>
        <row r="3141">
          <cell r="C3141" t="str">
            <v>2003</v>
          </cell>
          <cell r="D3141" t="str">
            <v>DM_53</v>
          </cell>
          <cell r="E3141" t="str">
            <v>N/A</v>
          </cell>
          <cell r="F3141" t="str">
            <v>A03</v>
          </cell>
          <cell r="G3141" t="str">
            <v>AFS / Fixed Long Term / Purchases</v>
          </cell>
          <cell r="H3141" t="str">
            <v>H34</v>
          </cell>
          <cell r="I3141">
            <v>-427769226.69230002</v>
          </cell>
        </row>
        <row r="3142">
          <cell r="C3142" t="str">
            <v>2003</v>
          </cell>
          <cell r="D3142" t="str">
            <v>DM_53</v>
          </cell>
          <cell r="E3142" t="str">
            <v>N/A</v>
          </cell>
          <cell r="F3142" t="str">
            <v>A03</v>
          </cell>
          <cell r="G3142" t="str">
            <v>AFS / Fixed Interm Term / Purchases</v>
          </cell>
          <cell r="H3142" t="str">
            <v>I34</v>
          </cell>
          <cell r="I3142">
            <v>-36659980.582299985</v>
          </cell>
        </row>
        <row r="3143">
          <cell r="C3143" t="str">
            <v>2003</v>
          </cell>
          <cell r="D3143" t="str">
            <v>DM_53</v>
          </cell>
          <cell r="E3143" t="str">
            <v>N/A</v>
          </cell>
          <cell r="F3143" t="str">
            <v>A03</v>
          </cell>
          <cell r="G3143" t="str">
            <v>HFT / Fixed Long Term / Purchases</v>
          </cell>
          <cell r="H3143" t="str">
            <v>M34</v>
          </cell>
          <cell r="I3143">
            <v>-67248702.857700005</v>
          </cell>
        </row>
        <row r="3144">
          <cell r="C3144" t="str">
            <v>2003</v>
          </cell>
          <cell r="D3144" t="str">
            <v>DM_53</v>
          </cell>
          <cell r="E3144" t="str">
            <v>N/A</v>
          </cell>
          <cell r="F3144" t="str">
            <v>A03</v>
          </cell>
          <cell r="G3144" t="str">
            <v>HFT / Fixed Interm Term / Purchases</v>
          </cell>
          <cell r="H3144" t="str">
            <v>N34</v>
          </cell>
          <cell r="I3144">
            <v>-7306156.4276999915</v>
          </cell>
        </row>
        <row r="3145">
          <cell r="C3145" t="str">
            <v>2003</v>
          </cell>
          <cell r="D3145" t="str">
            <v>DM_53</v>
          </cell>
          <cell r="E3145" t="str">
            <v>N/A</v>
          </cell>
          <cell r="F3145" t="str">
            <v>A03</v>
          </cell>
          <cell r="G3145" t="str">
            <v>AFS / Fixed Long Term / Sales</v>
          </cell>
          <cell r="H3145" t="str">
            <v>H35</v>
          </cell>
          <cell r="I3145">
            <v>472185482.72790003</v>
          </cell>
        </row>
        <row r="3146">
          <cell r="C3146" t="str">
            <v>2003</v>
          </cell>
          <cell r="D3146" t="str">
            <v>DM_53</v>
          </cell>
          <cell r="E3146" t="str">
            <v>N/A</v>
          </cell>
          <cell r="F3146" t="str">
            <v>A03</v>
          </cell>
          <cell r="G3146" t="str">
            <v>AFS / Fixed Interm Term / Sales</v>
          </cell>
          <cell r="H3146" t="str">
            <v>I35</v>
          </cell>
          <cell r="I3146">
            <v>11081001.403200001</v>
          </cell>
        </row>
        <row r="3147">
          <cell r="C3147" t="str">
            <v>2003</v>
          </cell>
          <cell r="D3147" t="str">
            <v>DM_53</v>
          </cell>
          <cell r="E3147" t="str">
            <v>N/A</v>
          </cell>
          <cell r="F3147" t="str">
            <v>A03</v>
          </cell>
          <cell r="G3147" t="str">
            <v>HFT / Fixed Long Term / Sales</v>
          </cell>
          <cell r="H3147" t="str">
            <v>M35</v>
          </cell>
          <cell r="I3147">
            <v>331892.05209999997</v>
          </cell>
        </row>
        <row r="3148">
          <cell r="C3148" t="str">
            <v>2003</v>
          </cell>
          <cell r="D3148" t="str">
            <v>DM_53</v>
          </cell>
          <cell r="E3148" t="str">
            <v>N/A</v>
          </cell>
          <cell r="F3148" t="str">
            <v>A03</v>
          </cell>
          <cell r="G3148" t="str">
            <v>HFT / Fixed Interm Term / Sales</v>
          </cell>
          <cell r="H3148" t="str">
            <v>N35</v>
          </cell>
          <cell r="I3148">
            <v>3131331.9567999998</v>
          </cell>
        </row>
        <row r="3149">
          <cell r="C3149" t="str">
            <v>2003</v>
          </cell>
          <cell r="D3149" t="str">
            <v>DM_53</v>
          </cell>
          <cell r="E3149" t="str">
            <v>N/A</v>
          </cell>
          <cell r="F3149" t="str">
            <v>A03</v>
          </cell>
          <cell r="G3149" t="str">
            <v>AFS / Fixed Long Term / Liq</v>
          </cell>
          <cell r="H3149" t="str">
            <v>H36</v>
          </cell>
          <cell r="I3149">
            <v>-44416259.673399851</v>
          </cell>
        </row>
        <row r="3150">
          <cell r="C3150" t="str">
            <v>2003</v>
          </cell>
          <cell r="D3150" t="str">
            <v>DM_53</v>
          </cell>
          <cell r="E3150" t="str">
            <v>N/A</v>
          </cell>
          <cell r="F3150" t="str">
            <v>A03</v>
          </cell>
          <cell r="G3150" t="str">
            <v>AFS / Fixed Interm Term / Liq</v>
          </cell>
          <cell r="H3150" t="str">
            <v>I36</v>
          </cell>
          <cell r="I3150">
            <v>25578964.857900001</v>
          </cell>
        </row>
        <row r="3151">
          <cell r="C3151" t="str">
            <v>2003</v>
          </cell>
          <cell r="D3151" t="str">
            <v>DM_53</v>
          </cell>
          <cell r="E3151" t="str">
            <v>N/A</v>
          </cell>
          <cell r="F3151" t="str">
            <v>A03</v>
          </cell>
          <cell r="G3151" t="str">
            <v>HFT / Fixed Long Term / Liq</v>
          </cell>
          <cell r="H3151" t="str">
            <v>M36</v>
          </cell>
          <cell r="I3151">
            <v>66916810.073400013</v>
          </cell>
        </row>
        <row r="3152">
          <cell r="C3152" t="str">
            <v>2003</v>
          </cell>
          <cell r="D3152" t="str">
            <v>DM_53</v>
          </cell>
          <cell r="E3152" t="str">
            <v>N/A</v>
          </cell>
          <cell r="F3152" t="str">
            <v>A03</v>
          </cell>
          <cell r="G3152" t="str">
            <v>HFT / Fixed Interm Term / Liq</v>
          </cell>
          <cell r="H3152" t="str">
            <v>N36</v>
          </cell>
          <cell r="I3152">
            <v>4174824.1020999998</v>
          </cell>
        </row>
        <row r="3153">
          <cell r="C3153" t="str">
            <v>2003</v>
          </cell>
          <cell r="D3153" t="str">
            <v>DM_53</v>
          </cell>
          <cell r="E3153" t="str">
            <v>N/A</v>
          </cell>
          <cell r="F3153" t="str">
            <v>A22</v>
          </cell>
          <cell r="G3153" t="str">
            <v>Securities/AFS/Purchase Principal</v>
          </cell>
          <cell r="H3153" t="str">
            <v>K49</v>
          </cell>
          <cell r="I3153">
            <v>464429207.27460003</v>
          </cell>
        </row>
        <row r="3154">
          <cell r="C3154" t="str">
            <v>2003</v>
          </cell>
          <cell r="D3154" t="str">
            <v>DM_53</v>
          </cell>
          <cell r="E3154" t="str">
            <v>N/A</v>
          </cell>
          <cell r="F3154" t="str">
            <v>A22</v>
          </cell>
          <cell r="G3154" t="str">
            <v>Securities/AFS/Sold Principal</v>
          </cell>
          <cell r="H3154" t="str">
            <v>K91</v>
          </cell>
          <cell r="I3154">
            <v>-483266484.1311</v>
          </cell>
        </row>
        <row r="3155">
          <cell r="C3155" t="str">
            <v>2003</v>
          </cell>
          <cell r="D3155" t="str">
            <v>DM_53</v>
          </cell>
          <cell r="E3155" t="str">
            <v>N/A</v>
          </cell>
          <cell r="F3155" t="str">
            <v>A22</v>
          </cell>
          <cell r="G3155" t="str">
            <v>Securities/AFS/Repayment Principal</v>
          </cell>
          <cell r="H3155" t="str">
            <v>K114</v>
          </cell>
          <cell r="I3155">
            <v>18837294.815499801</v>
          </cell>
        </row>
        <row r="3156">
          <cell r="C3156" t="str">
            <v>2003</v>
          </cell>
          <cell r="D3156" t="str">
            <v>DM_53</v>
          </cell>
          <cell r="E3156" t="str">
            <v>N/A</v>
          </cell>
          <cell r="F3156" t="str">
            <v>A22</v>
          </cell>
          <cell r="G3156" t="str">
            <v>Securities/HFT/Purchase Principal</v>
          </cell>
          <cell r="H3156" t="str">
            <v>L49</v>
          </cell>
          <cell r="I3156">
            <v>74554859.285400003</v>
          </cell>
        </row>
        <row r="3157">
          <cell r="C3157" t="str">
            <v>2003</v>
          </cell>
          <cell r="D3157" t="str">
            <v>DM_53</v>
          </cell>
          <cell r="E3157" t="str">
            <v>N/A</v>
          </cell>
          <cell r="F3157" t="str">
            <v>A22</v>
          </cell>
          <cell r="G3157" t="str">
            <v>Securities/HFT/Sold Principal</v>
          </cell>
          <cell r="H3157" t="str">
            <v>L91</v>
          </cell>
          <cell r="I3157">
            <v>-3463224.0088999998</v>
          </cell>
        </row>
        <row r="3158">
          <cell r="C3158" t="str">
            <v>2003</v>
          </cell>
          <cell r="D3158" t="str">
            <v>DM_53</v>
          </cell>
          <cell r="E3158" t="str">
            <v>N/A</v>
          </cell>
          <cell r="F3158" t="str">
            <v>A22</v>
          </cell>
          <cell r="G3158" t="str">
            <v>Securities/HFT/Repayment Principal</v>
          </cell>
          <cell r="H3158" t="str">
            <v>L114</v>
          </cell>
          <cell r="I3158">
            <v>-71091634.175500005</v>
          </cell>
        </row>
        <row r="3159">
          <cell r="C3159" t="str">
            <v>2003</v>
          </cell>
          <cell r="D3159" t="str">
            <v>DM_60</v>
          </cell>
          <cell r="E3159" t="str">
            <v>N/A</v>
          </cell>
          <cell r="F3159" t="str">
            <v>A01</v>
          </cell>
          <cell r="G3159" t="str">
            <v>UPB-Adj-OtherRemic-Priv</v>
          </cell>
          <cell r="H3159" t="str">
            <v>R19</v>
          </cell>
          <cell r="I3159">
            <v>4514766.4400000004</v>
          </cell>
        </row>
        <row r="3160">
          <cell r="C3160" t="str">
            <v>2003</v>
          </cell>
          <cell r="D3160" t="str">
            <v>DM_60</v>
          </cell>
          <cell r="E3160" t="str">
            <v>N/A</v>
          </cell>
          <cell r="F3160" t="str">
            <v>A01</v>
          </cell>
          <cell r="G3160" t="str">
            <v>Consolidation Reclass-OtherRemic-Priv</v>
          </cell>
          <cell r="H3160" t="str">
            <v>R24</v>
          </cell>
          <cell r="I3160">
            <v>0</v>
          </cell>
        </row>
        <row r="3161">
          <cell r="C3161" t="str">
            <v>2003</v>
          </cell>
          <cell r="D3161" t="str">
            <v>DM_60</v>
          </cell>
          <cell r="E3161" t="str">
            <v>N/A</v>
          </cell>
          <cell r="F3161" t="str">
            <v>A01</v>
          </cell>
          <cell r="G3161" t="str">
            <v>MTM curr period-FNMA-GrTrust</v>
          </cell>
          <cell r="H3161" t="str">
            <v>H458</v>
          </cell>
          <cell r="I3161">
            <v>-4787109.68</v>
          </cell>
        </row>
        <row r="3162">
          <cell r="C3162" t="str">
            <v>2003</v>
          </cell>
          <cell r="D3162" t="str">
            <v>DM_60</v>
          </cell>
          <cell r="E3162" t="str">
            <v>N/A</v>
          </cell>
          <cell r="F3162" t="str">
            <v>A07</v>
          </cell>
          <cell r="G3162" t="str">
            <v>REMIC, Grantor Trust, GrossUn rlG/L-PriLabel-AFS-Current UPB</v>
          </cell>
          <cell r="H3162" t="str">
            <v>G65</v>
          </cell>
          <cell r="I3162">
            <v>4514766.4400000004</v>
          </cell>
        </row>
        <row r="3163">
          <cell r="C3163" t="str">
            <v>2003</v>
          </cell>
          <cell r="D3163" t="str">
            <v>DM_60</v>
          </cell>
          <cell r="E3163" t="str">
            <v>N/A</v>
          </cell>
          <cell r="F3163" t="str">
            <v>A07</v>
          </cell>
          <cell r="G3163" t="str">
            <v>Other REMIC-UPB-PrivLabel-AFS-UnRealized G/L</v>
          </cell>
          <cell r="H3163" t="str">
            <v>L65</v>
          </cell>
          <cell r="I3163">
            <v>-4787109.68</v>
          </cell>
        </row>
        <row r="3164">
          <cell r="C3164" t="str">
            <v>2003</v>
          </cell>
          <cell r="D3164" t="str">
            <v>DM_60</v>
          </cell>
          <cell r="E3164" t="str">
            <v>N/A</v>
          </cell>
          <cell r="F3164" t="str">
            <v>A07</v>
          </cell>
          <cell r="G3164" t="str">
            <v>Other REMIC-UPB-PrivLabel-AFSGross Unrealized Loss Position &lt;12 Months</v>
          </cell>
          <cell r="H3164" t="str">
            <v>N65</v>
          </cell>
          <cell r="I3164">
            <v>-4787109.68</v>
          </cell>
        </row>
        <row r="3165">
          <cell r="C3165" t="str">
            <v>2003</v>
          </cell>
          <cell r="D3165" t="str">
            <v>DM_60</v>
          </cell>
          <cell r="E3165" t="str">
            <v>N/A</v>
          </cell>
          <cell r="F3165" t="str">
            <v>A03</v>
          </cell>
          <cell r="G3165" t="str">
            <v>Purchase UPB</v>
          </cell>
          <cell r="H3165" t="str">
            <v>H35</v>
          </cell>
          <cell r="I3165">
            <v>0</v>
          </cell>
        </row>
        <row r="3166">
          <cell r="C3166" t="str">
            <v>2003</v>
          </cell>
          <cell r="D3166" t="str">
            <v>DM_60</v>
          </cell>
          <cell r="E3166" t="str">
            <v>N/A</v>
          </cell>
          <cell r="F3166" t="str">
            <v>A09</v>
          </cell>
          <cell r="G3166" t="str">
            <v>Afs-Current UPB-Unrated-multiclass</v>
          </cell>
          <cell r="H3166" t="str">
            <v>G104</v>
          </cell>
          <cell r="I3166">
            <v>4514766.4400000004</v>
          </cell>
        </row>
        <row r="3167">
          <cell r="C3167" t="str">
            <v>2003</v>
          </cell>
          <cell r="D3167" t="str">
            <v>DM_60</v>
          </cell>
          <cell r="E3167" t="str">
            <v>N/A</v>
          </cell>
          <cell r="F3167" t="str">
            <v>A09</v>
          </cell>
          <cell r="G3167" t="str">
            <v>Afs-Current Gross Unrealized Loss-Unrated-multiclass</v>
          </cell>
          <cell r="H3167" t="str">
            <v>L104</v>
          </cell>
          <cell r="I3167">
            <v>-4787109.68</v>
          </cell>
        </row>
        <row r="3168">
          <cell r="C3168" t="str">
            <v>2003</v>
          </cell>
          <cell r="D3168" t="str">
            <v>DM_60</v>
          </cell>
          <cell r="E3168" t="str">
            <v>N/A</v>
          </cell>
          <cell r="F3168" t="str">
            <v>A09</v>
          </cell>
          <cell r="G3168" t="str">
            <v>Afs-Current UPB-Unrated-multiclass</v>
          </cell>
          <cell r="H3168" t="str">
            <v>N104</v>
          </cell>
          <cell r="I3168">
            <v>-4787109.68</v>
          </cell>
        </row>
        <row r="3169">
          <cell r="C3169" t="str">
            <v>2003</v>
          </cell>
          <cell r="D3169" t="str">
            <v>DM_60</v>
          </cell>
          <cell r="E3169" t="str">
            <v>N/A</v>
          </cell>
          <cell r="F3169" t="str">
            <v>A13 - AFS</v>
          </cell>
          <cell r="G3169" t="str">
            <v>&gt;10yr UPB-Priv label-UPB</v>
          </cell>
          <cell r="H3169" t="str">
            <v>O51</v>
          </cell>
          <cell r="I3169">
            <v>4514766.4400000004</v>
          </cell>
        </row>
        <row r="3170">
          <cell r="C3170" t="str">
            <v>2003</v>
          </cell>
          <cell r="D3170" t="str">
            <v>DM_60</v>
          </cell>
          <cell r="E3170" t="str">
            <v>N/A</v>
          </cell>
          <cell r="F3170" t="str">
            <v>A13 - AFS</v>
          </cell>
          <cell r="G3170" t="str">
            <v>&gt;10yr UPB-Priv label-Fairvalue</v>
          </cell>
          <cell r="H3170" t="str">
            <v>Q51</v>
          </cell>
          <cell r="I3170">
            <v>-4787109.68</v>
          </cell>
        </row>
        <row r="3171">
          <cell r="C3171" t="str">
            <v>2003</v>
          </cell>
          <cell r="D3171" t="str">
            <v>DM_60</v>
          </cell>
          <cell r="E3171" t="str">
            <v>N/A</v>
          </cell>
          <cell r="F3171" t="str">
            <v>A18</v>
          </cell>
          <cell r="G3171" t="str">
            <v>&gt;10yr Amortized cost-Remic, Gr trustPriv label-</v>
          </cell>
          <cell r="H3171" t="str">
            <v>O33</v>
          </cell>
          <cell r="I3171">
            <v>4514766.4400000004</v>
          </cell>
        </row>
        <row r="3172">
          <cell r="C3172" t="str">
            <v>2003</v>
          </cell>
          <cell r="D3172" t="str">
            <v>DM_60</v>
          </cell>
          <cell r="E3172" t="str">
            <v>N/A</v>
          </cell>
          <cell r="F3172" t="str">
            <v>A21</v>
          </cell>
          <cell r="G3172" t="str">
            <v>SF-Conv-Other MortRelated Secu</v>
          </cell>
          <cell r="H3172" t="str">
            <v>F35</v>
          </cell>
          <cell r="I3172">
            <v>4514766.4400000004</v>
          </cell>
        </row>
        <row r="3173">
          <cell r="C3173" t="str">
            <v>2003</v>
          </cell>
          <cell r="D3173" t="str">
            <v>DM_60</v>
          </cell>
          <cell r="E3173" t="str">
            <v>N/A</v>
          </cell>
          <cell r="F3173" t="str">
            <v>A16</v>
          </cell>
          <cell r="G3173" t="str">
            <v xml:space="preserve">UPB Average Balance- REMIC…- </v>
          </cell>
          <cell r="H3173" t="str">
            <v>J36</v>
          </cell>
          <cell r="I3173">
            <v>2257383.2200000002</v>
          </cell>
        </row>
        <row r="3174">
          <cell r="C3174" t="str">
            <v>2003</v>
          </cell>
          <cell r="D3174" t="str">
            <v>DM_61</v>
          </cell>
          <cell r="E3174" t="str">
            <v>N/A</v>
          </cell>
          <cell r="F3174" t="str">
            <v>A20</v>
          </cell>
          <cell r="G3174" t="str">
            <v>AFS/UPB/Less Pledged Collateral Out on Repurchase Agreement</v>
          </cell>
          <cell r="H3174" t="str">
            <v>L38</v>
          </cell>
          <cell r="I3174">
            <v>4405110809.0900002</v>
          </cell>
        </row>
        <row r="3175">
          <cell r="C3175" t="str">
            <v>2003</v>
          </cell>
          <cell r="D3175" t="str">
            <v>DM_61</v>
          </cell>
          <cell r="E3175" t="str">
            <v>N/A</v>
          </cell>
          <cell r="F3175" t="str">
            <v>A20</v>
          </cell>
          <cell r="G3175" t="str">
            <v>HFT/UPB/Less Pledged Collateral Out on Repurchase Agreement</v>
          </cell>
          <cell r="H3175" t="str">
            <v>M38</v>
          </cell>
          <cell r="I3175">
            <v>194522196.94999999</v>
          </cell>
        </row>
        <row r="3176">
          <cell r="C3176" t="str">
            <v>2003</v>
          </cell>
          <cell r="D3176" t="str">
            <v>DM_61</v>
          </cell>
          <cell r="E3176" t="str">
            <v>N/A</v>
          </cell>
          <cell r="F3176" t="str">
            <v>A20</v>
          </cell>
          <cell r="G3176" t="str">
            <v>AFS/Fair Value/Less Pledged Collateral Out on Repurchase Agreement</v>
          </cell>
          <cell r="H3176" t="str">
            <v>L47</v>
          </cell>
          <cell r="I3176">
            <v>4567553109.2966099</v>
          </cell>
        </row>
        <row r="3177">
          <cell r="C3177" t="str">
            <v>2003</v>
          </cell>
          <cell r="D3177" t="str">
            <v>DM_61</v>
          </cell>
          <cell r="E3177" t="str">
            <v>N/A</v>
          </cell>
          <cell r="F3177" t="str">
            <v>A20</v>
          </cell>
          <cell r="G3177" t="str">
            <v>HFT/Fair Value/Less Pledged Collateral Out on Repurchase Agreement</v>
          </cell>
          <cell r="H3177" t="str">
            <v>M47</v>
          </cell>
          <cell r="I3177">
            <v>201243351.82073301</v>
          </cell>
        </row>
        <row r="3178">
          <cell r="C3178" t="str">
            <v>2003</v>
          </cell>
          <cell r="D3178" t="str">
            <v>DM_62</v>
          </cell>
          <cell r="E3178" t="str">
            <v>N/A</v>
          </cell>
          <cell r="F3178" t="str">
            <v>A16</v>
          </cell>
          <cell r="G3178" t="str">
            <v>MRB Tax Exmp-Income-TaxEquiv Int Inc</v>
          </cell>
          <cell r="H3178" t="str">
            <v>F41</v>
          </cell>
          <cell r="I3178">
            <v>-457135</v>
          </cell>
        </row>
        <row r="3179">
          <cell r="C3179" t="str">
            <v>2003</v>
          </cell>
          <cell r="D3179" t="str">
            <v>DM_62</v>
          </cell>
          <cell r="E3179" t="str">
            <v>N/A</v>
          </cell>
          <cell r="F3179" t="str">
            <v>A18</v>
          </cell>
          <cell r="G3179" t="str">
            <v>Remaining Maturity Term &gt; 10 Years-Total Income</v>
          </cell>
          <cell r="H3179" t="str">
            <v>N45</v>
          </cell>
          <cell r="I3179">
            <v>-457135</v>
          </cell>
        </row>
        <row r="3180">
          <cell r="C3180" t="str">
            <v>2003</v>
          </cell>
          <cell r="D3180" t="str">
            <v>DM_62</v>
          </cell>
          <cell r="E3180" t="str">
            <v>N/A</v>
          </cell>
          <cell r="F3180" t="str">
            <v>A16</v>
          </cell>
          <cell r="G3180" t="str">
            <v>Tax Equiv Adjustment</v>
          </cell>
          <cell r="H3180" t="str">
            <v>F47</v>
          </cell>
          <cell r="I3180">
            <v>-159997</v>
          </cell>
        </row>
        <row r="3181">
          <cell r="C3181" t="str">
            <v>2003</v>
          </cell>
          <cell r="D3181" t="str">
            <v>DM_78</v>
          </cell>
          <cell r="E3181" t="str">
            <v>N/A</v>
          </cell>
          <cell r="F3181" t="str">
            <v>11.06</v>
          </cell>
          <cell r="G3181" t="str">
            <v>Securities Consolidated to Loan Level/Income/Interest Income/Total Securities to Loan Level</v>
          </cell>
          <cell r="H3181" t="str">
            <v>G100</v>
          </cell>
          <cell r="I3181">
            <v>64940.94</v>
          </cell>
        </row>
        <row r="3182">
          <cell r="C3182" t="str">
            <v>2003</v>
          </cell>
          <cell r="D3182" t="str">
            <v>DM_78</v>
          </cell>
          <cell r="E3182" t="str">
            <v>N/A</v>
          </cell>
          <cell r="F3182" t="str">
            <v>11.06</v>
          </cell>
          <cell r="G3182" t="str">
            <v>Securities Consolidated to Loan Level/Income/mortization Income Expense /Total Securities to Loan Level</v>
          </cell>
          <cell r="H3182" t="str">
            <v>H100</v>
          </cell>
          <cell r="I3182">
            <v>-19467</v>
          </cell>
        </row>
        <row r="3183">
          <cell r="C3183" t="str">
            <v>2003</v>
          </cell>
          <cell r="D3183" t="str">
            <v>DM_80</v>
          </cell>
          <cell r="E3183" t="str">
            <v>N/A</v>
          </cell>
          <cell r="F3183" t="str">
            <v>A07</v>
          </cell>
          <cell r="G3183" t="str">
            <v>AFS-FannieMae-MBS-Gross Unrealized Loss Position &lt; 12 months</v>
          </cell>
          <cell r="H3183" t="str">
            <v>N32</v>
          </cell>
          <cell r="I3183">
            <v>7393.69</v>
          </cell>
        </row>
        <row r="3184">
          <cell r="C3184" t="str">
            <v>2003</v>
          </cell>
          <cell r="D3184" t="str">
            <v>DM_80</v>
          </cell>
          <cell r="E3184" t="str">
            <v>N/A</v>
          </cell>
          <cell r="F3184" t="str">
            <v>A07</v>
          </cell>
          <cell r="G3184" t="str">
            <v>AFS-FannieMae-MBS-Gross Unrealized Loss Position &gt;= 12 months</v>
          </cell>
          <cell r="H3184" t="str">
            <v>O32</v>
          </cell>
          <cell r="I3184">
            <v>-7393.69</v>
          </cell>
        </row>
        <row r="3185">
          <cell r="C3185" t="str">
            <v>2003</v>
          </cell>
          <cell r="D3185" t="str">
            <v>DM_80</v>
          </cell>
          <cell r="E3185" t="str">
            <v>N/A</v>
          </cell>
          <cell r="F3185" t="str">
            <v>A07</v>
          </cell>
          <cell r="G3185" t="str">
            <v>AFS-FannieMae-MBS-Gross Unrealized Loss Position &lt;12 months Fair Value</v>
          </cell>
          <cell r="H3185" t="str">
            <v>P32</v>
          </cell>
          <cell r="I3185">
            <v>-1070776.43</v>
          </cell>
        </row>
        <row r="3186">
          <cell r="C3186" t="str">
            <v>2003</v>
          </cell>
          <cell r="D3186" t="str">
            <v>DM_80</v>
          </cell>
          <cell r="E3186" t="str">
            <v>N/A</v>
          </cell>
          <cell r="F3186" t="str">
            <v>A07</v>
          </cell>
          <cell r="G3186" t="str">
            <v>AFS-FannieMae-MBS-Gross Unrealized Loss Position &gt;=12 months Fair Value</v>
          </cell>
          <cell r="H3186" t="str">
            <v>Q32</v>
          </cell>
          <cell r="I3186">
            <v>1070776.43</v>
          </cell>
        </row>
        <row r="3187">
          <cell r="C3187" t="str">
            <v>2003</v>
          </cell>
          <cell r="D3187" t="str">
            <v>DM_80</v>
          </cell>
          <cell r="E3187" t="str">
            <v>N/A</v>
          </cell>
          <cell r="F3187" t="str">
            <v>A07</v>
          </cell>
          <cell r="G3187" t="str">
            <v>AFS-FannieMae-REMIC-GT-SMBS-Gross Unrealized Loss Position &lt; 12 months</v>
          </cell>
          <cell r="H3187" t="str">
            <v>N34</v>
          </cell>
          <cell r="I3187">
            <v>294315.25</v>
          </cell>
        </row>
        <row r="3188">
          <cell r="C3188" t="str">
            <v>2003</v>
          </cell>
          <cell r="D3188" t="str">
            <v>DM_80</v>
          </cell>
          <cell r="E3188" t="str">
            <v>N/A</v>
          </cell>
          <cell r="F3188" t="str">
            <v>A07</v>
          </cell>
          <cell r="G3188" t="str">
            <v>AFS-FannieMae-REMIC-GT-SMBS-Gross Unrealized Loss Position &gt;= 12 months</v>
          </cell>
          <cell r="H3188" t="str">
            <v>O34</v>
          </cell>
          <cell r="I3188">
            <v>-294315.25</v>
          </cell>
        </row>
        <row r="3189">
          <cell r="C3189" t="str">
            <v>2003</v>
          </cell>
          <cell r="D3189" t="str">
            <v>DM_80</v>
          </cell>
          <cell r="E3189" t="str">
            <v>N/A</v>
          </cell>
          <cell r="F3189" t="str">
            <v>A07</v>
          </cell>
          <cell r="G3189" t="str">
            <v>AFS-FannieMae-REMIC-GT-SMBS-Gross Unrealized Loss Position &lt;12 months Fair Value</v>
          </cell>
          <cell r="H3189" t="str">
            <v>P34</v>
          </cell>
          <cell r="I3189">
            <v>-268202618.71000001</v>
          </cell>
        </row>
        <row r="3190">
          <cell r="C3190" t="str">
            <v>2003</v>
          </cell>
          <cell r="D3190" t="str">
            <v>DM_80</v>
          </cell>
          <cell r="E3190" t="str">
            <v>N/A</v>
          </cell>
          <cell r="F3190" t="str">
            <v>A07</v>
          </cell>
          <cell r="G3190" t="str">
            <v>AFS-FannieMae-REMIC-GT-SMBS-Gross Unrealized Loss Position &gt;=12 months Fair Value</v>
          </cell>
          <cell r="H3190" t="str">
            <v>Q34</v>
          </cell>
          <cell r="I3190">
            <v>268202618.71000001</v>
          </cell>
        </row>
        <row r="3191">
          <cell r="C3191" t="str">
            <v>2003</v>
          </cell>
          <cell r="D3191" t="str">
            <v>DM_80</v>
          </cell>
          <cell r="E3191" t="str">
            <v>N/A</v>
          </cell>
          <cell r="F3191" t="str">
            <v>A09</v>
          </cell>
          <cell r="G3191" t="str">
            <v>AFS-FannieMae-MBS-AAAGross Unrealized Loss Position &lt; 12 months</v>
          </cell>
          <cell r="H3191" t="str">
            <v>N33</v>
          </cell>
          <cell r="I3191">
            <v>7393.69</v>
          </cell>
        </row>
        <row r="3192">
          <cell r="C3192" t="str">
            <v>2003</v>
          </cell>
          <cell r="D3192" t="str">
            <v>DM_80</v>
          </cell>
          <cell r="E3192" t="str">
            <v>N/A</v>
          </cell>
          <cell r="F3192" t="str">
            <v>A09</v>
          </cell>
          <cell r="G3192" t="str">
            <v>AFS-FannieMae-MBS-AAA-Gross Unrealized Loss Position &gt;= 12 months</v>
          </cell>
          <cell r="H3192" t="str">
            <v>O33</v>
          </cell>
          <cell r="I3192">
            <v>-7393.69</v>
          </cell>
        </row>
        <row r="3193">
          <cell r="C3193" t="str">
            <v>2003</v>
          </cell>
          <cell r="D3193" t="str">
            <v>DM_80</v>
          </cell>
          <cell r="E3193" t="str">
            <v>N/A</v>
          </cell>
          <cell r="F3193" t="str">
            <v>A09</v>
          </cell>
          <cell r="G3193" t="str">
            <v>AFS-FannieMae-MBS-AAA-Gross Unrealized Loss Position &lt;12 months Fair Value</v>
          </cell>
          <cell r="H3193" t="str">
            <v>P33</v>
          </cell>
          <cell r="I3193">
            <v>-1070776.43</v>
          </cell>
        </row>
        <row r="3194">
          <cell r="C3194" t="str">
            <v>2003</v>
          </cell>
          <cell r="D3194" t="str">
            <v>DM_80</v>
          </cell>
          <cell r="E3194" t="str">
            <v>N/A</v>
          </cell>
          <cell r="F3194" t="str">
            <v>A09</v>
          </cell>
          <cell r="G3194" t="str">
            <v>AFS-FannieMae-MBS-AAA-Gross Unrealized Loss Position &gt;=12 months Fair Value</v>
          </cell>
          <cell r="H3194" t="str">
            <v>Q33</v>
          </cell>
          <cell r="I3194">
            <v>1070776.43</v>
          </cell>
        </row>
        <row r="3195">
          <cell r="C3195" t="str">
            <v>2003</v>
          </cell>
          <cell r="D3195" t="str">
            <v>DM_80</v>
          </cell>
          <cell r="E3195" t="str">
            <v>N/A</v>
          </cell>
          <cell r="F3195" t="str">
            <v>A09</v>
          </cell>
          <cell r="G3195" t="str">
            <v>AFS-FannieMae-REMIC-GT-AAA-SMBS-Gross Unrealized Loss Position &lt; 12 months</v>
          </cell>
          <cell r="H3195" t="str">
            <v>N58</v>
          </cell>
          <cell r="I3195">
            <v>294315.25</v>
          </cell>
        </row>
        <row r="3196">
          <cell r="C3196" t="str">
            <v>2003</v>
          </cell>
          <cell r="D3196" t="str">
            <v>DM_80</v>
          </cell>
          <cell r="E3196" t="str">
            <v>N/A</v>
          </cell>
          <cell r="F3196" t="str">
            <v>A09</v>
          </cell>
          <cell r="G3196" t="str">
            <v>AFS-FannieMae-REMIC-GT-AAA-SMBS-Gross Unrealized Loss Position &gt;= 12 months</v>
          </cell>
          <cell r="H3196" t="str">
            <v>O58</v>
          </cell>
          <cell r="I3196">
            <v>-294315.25</v>
          </cell>
        </row>
        <row r="3197">
          <cell r="C3197" t="str">
            <v>2003</v>
          </cell>
          <cell r="D3197" t="str">
            <v>DM_80</v>
          </cell>
          <cell r="E3197" t="str">
            <v>N/A</v>
          </cell>
          <cell r="F3197" t="str">
            <v>A09</v>
          </cell>
          <cell r="G3197" t="str">
            <v>AFS-FannieMae-REMIC-GT-SMBS-AAA-Gross Unrealized Loss Position &lt;12 months Fair Value</v>
          </cell>
          <cell r="H3197" t="str">
            <v>P58</v>
          </cell>
          <cell r="I3197">
            <v>-268202618.71000001</v>
          </cell>
        </row>
        <row r="3198">
          <cell r="C3198" t="str">
            <v>2003</v>
          </cell>
          <cell r="D3198" t="str">
            <v>DM_80</v>
          </cell>
          <cell r="E3198" t="str">
            <v>N/A</v>
          </cell>
          <cell r="F3198" t="str">
            <v>A09</v>
          </cell>
          <cell r="G3198" t="str">
            <v>AFS-FannieMae-REMIC-GT-SMBS-AAA-Gross Unrealized Loss Position &gt;=12 months Fair Value</v>
          </cell>
          <cell r="H3198" t="str">
            <v>Q58</v>
          </cell>
          <cell r="I3198">
            <v>268202618.71000001</v>
          </cell>
        </row>
        <row r="3199">
          <cell r="C3199" t="str">
            <v>2003</v>
          </cell>
          <cell r="D3199" t="str">
            <v>DM_93</v>
          </cell>
          <cell r="E3199" t="str">
            <v>N/A</v>
          </cell>
          <cell r="F3199" t="str">
            <v>A20</v>
          </cell>
          <cell r="G3199" t="str">
            <v>AFS/UPB/Total Mortgage Related Securities</v>
          </cell>
          <cell r="H3199" t="str">
            <v>L33</v>
          </cell>
          <cell r="I3199">
            <v>-1100369224</v>
          </cell>
        </row>
        <row r="3200">
          <cell r="C3200" t="str">
            <v>2003</v>
          </cell>
          <cell r="D3200" t="str">
            <v>DM_93</v>
          </cell>
          <cell r="E3200" t="str">
            <v>N/A</v>
          </cell>
          <cell r="F3200" t="str">
            <v>A20</v>
          </cell>
          <cell r="G3200" t="str">
            <v>HFT/UPB/Total Mortgage Related Securities</v>
          </cell>
          <cell r="H3200" t="str">
            <v>M33</v>
          </cell>
          <cell r="I3200">
            <v>-461766294</v>
          </cell>
        </row>
        <row r="3201">
          <cell r="C3201" t="str">
            <v>2003</v>
          </cell>
          <cell r="D3201" t="str">
            <v>DM_93</v>
          </cell>
          <cell r="E3201" t="str">
            <v>N/A</v>
          </cell>
          <cell r="F3201" t="str">
            <v>A20</v>
          </cell>
          <cell r="G3201" t="str">
            <v>HFI/UPB/Securities Consolidated to Loans</v>
          </cell>
          <cell r="H3201" t="str">
            <v>N34</v>
          </cell>
          <cell r="I3201">
            <v>-2385759836</v>
          </cell>
        </row>
        <row r="3202">
          <cell r="C3202" t="str">
            <v>2003</v>
          </cell>
          <cell r="D3202" t="str">
            <v>DM_93</v>
          </cell>
          <cell r="E3202" t="str">
            <v>N/A</v>
          </cell>
          <cell r="F3202" t="str">
            <v>A20</v>
          </cell>
          <cell r="G3202" t="str">
            <v>AFS/Fair Value/Total Mortgage Related Securities</v>
          </cell>
          <cell r="H3202" t="str">
            <v>L42</v>
          </cell>
          <cell r="I3202">
            <v>-1130475439</v>
          </cell>
        </row>
        <row r="3203">
          <cell r="C3203" t="str">
            <v>2003</v>
          </cell>
          <cell r="D3203" t="str">
            <v>DM_93</v>
          </cell>
          <cell r="E3203" t="str">
            <v>N/A</v>
          </cell>
          <cell r="F3203" t="str">
            <v>A20</v>
          </cell>
          <cell r="G3203" t="str">
            <v>HFT/Fair Value/Total Mortgage Related Securities</v>
          </cell>
          <cell r="H3203" t="str">
            <v>M42</v>
          </cell>
          <cell r="I3203">
            <v>-310926584</v>
          </cell>
        </row>
        <row r="3204">
          <cell r="C3204" t="str">
            <v>2003</v>
          </cell>
          <cell r="D3204" t="str">
            <v>DM_93</v>
          </cell>
          <cell r="E3204" t="str">
            <v>N/A</v>
          </cell>
          <cell r="F3204" t="str">
            <v>A20</v>
          </cell>
          <cell r="G3204" t="str">
            <v>HFI/Fair Value/Securities Consolidated to Loans</v>
          </cell>
          <cell r="H3204" t="str">
            <v>N43</v>
          </cell>
          <cell r="I3204">
            <v>-2383133242</v>
          </cell>
        </row>
        <row r="3205">
          <cell r="C3205" t="str">
            <v>2003</v>
          </cell>
          <cell r="D3205" t="str">
            <v>DM_112</v>
          </cell>
          <cell r="E3205" t="str">
            <v>N/A</v>
          </cell>
          <cell r="F3205" t="str">
            <v>A22</v>
          </cell>
          <cell r="G3205" t="str">
            <v>Loan / HFI / Repayment Principal</v>
          </cell>
          <cell r="H3205" t="str">
            <v>Y114</v>
          </cell>
          <cell r="I3205">
            <v>1237091.8700000001</v>
          </cell>
        </row>
        <row r="3206">
          <cell r="C3206" t="str">
            <v>2003</v>
          </cell>
          <cell r="D3206" t="str">
            <v>DM_112</v>
          </cell>
          <cell r="E3206" t="str">
            <v>N/A</v>
          </cell>
          <cell r="F3206" t="str">
            <v>A22</v>
          </cell>
          <cell r="G3206" t="str">
            <v>Loan / HFI / Repayment Interest</v>
          </cell>
          <cell r="H3206" t="str">
            <v>Y117</v>
          </cell>
          <cell r="I3206">
            <v>68745.77</v>
          </cell>
        </row>
        <row r="3207">
          <cell r="C3207" t="str">
            <v>2003</v>
          </cell>
          <cell r="D3207" t="str">
            <v>DM_112</v>
          </cell>
          <cell r="E3207" t="str">
            <v>N/A</v>
          </cell>
          <cell r="F3207" t="str">
            <v>A22</v>
          </cell>
          <cell r="G3207" t="str">
            <v>Securities / AFS / Repayment Principal</v>
          </cell>
          <cell r="H3207" t="str">
            <v>K114</v>
          </cell>
          <cell r="I3207">
            <v>6189739</v>
          </cell>
        </row>
        <row r="3208">
          <cell r="C3208" t="str">
            <v>2003</v>
          </cell>
          <cell r="D3208" t="str">
            <v>DM_112</v>
          </cell>
          <cell r="E3208" t="str">
            <v>N/A</v>
          </cell>
          <cell r="F3208" t="str">
            <v>A22</v>
          </cell>
          <cell r="G3208" t="str">
            <v>Securities / AFS / Repayment Interest</v>
          </cell>
          <cell r="H3208" t="str">
            <v>K117</v>
          </cell>
          <cell r="I3208">
            <v>658793</v>
          </cell>
        </row>
        <row r="3209">
          <cell r="C3209" t="str">
            <v>2003</v>
          </cell>
          <cell r="D3209" t="str">
            <v>DM_112</v>
          </cell>
          <cell r="E3209" t="str">
            <v>N/A</v>
          </cell>
          <cell r="F3209" t="str">
            <v>A22</v>
          </cell>
          <cell r="G3209" t="str">
            <v>Loan / HFI / Repayment Principal</v>
          </cell>
          <cell r="H3209" t="str">
            <v>X114</v>
          </cell>
          <cell r="I3209">
            <v>5008824.3200000003</v>
          </cell>
        </row>
        <row r="3210">
          <cell r="C3210" t="str">
            <v>2003</v>
          </cell>
          <cell r="D3210" t="str">
            <v>DM_112</v>
          </cell>
          <cell r="E3210" t="str">
            <v>N/A</v>
          </cell>
          <cell r="F3210" t="str">
            <v>A22</v>
          </cell>
          <cell r="G3210" t="str">
            <v>Loan / HFI / Repayment Interest</v>
          </cell>
          <cell r="H3210" t="str">
            <v>X117</v>
          </cell>
          <cell r="I3210">
            <v>902630.1</v>
          </cell>
        </row>
        <row r="3211">
          <cell r="C3211" t="str">
            <v>2003</v>
          </cell>
          <cell r="D3211" t="str">
            <v>DM_112</v>
          </cell>
          <cell r="E3211" t="str">
            <v>N/A</v>
          </cell>
          <cell r="F3211" t="str">
            <v>A22</v>
          </cell>
          <cell r="G3211" t="str">
            <v>Securities / AFS / Repayment Principal</v>
          </cell>
          <cell r="H3211" t="str">
            <v>K114</v>
          </cell>
          <cell r="I3211">
            <v>2597964.96</v>
          </cell>
        </row>
        <row r="3212">
          <cell r="C3212" t="str">
            <v>2003</v>
          </cell>
          <cell r="D3212" t="str">
            <v>DM_112</v>
          </cell>
          <cell r="E3212" t="str">
            <v>N/A</v>
          </cell>
          <cell r="F3212" t="str">
            <v>A22</v>
          </cell>
          <cell r="G3212" t="str">
            <v>Securities / AFS / Repayment Interest</v>
          </cell>
          <cell r="H3212" t="str">
            <v>K117</v>
          </cell>
          <cell r="I3212">
            <v>414721.72</v>
          </cell>
        </row>
        <row r="3213">
          <cell r="C3213" t="str">
            <v>2003</v>
          </cell>
          <cell r="D3213" t="str">
            <v>DM_112</v>
          </cell>
          <cell r="E3213" t="str">
            <v>N/A</v>
          </cell>
          <cell r="F3213" t="str">
            <v>A03</v>
          </cell>
          <cell r="G3213" t="str">
            <v>Securities / AFS / Repayment Principal/Long Term Fixed</v>
          </cell>
          <cell r="H3213" t="str">
            <v>H36</v>
          </cell>
          <cell r="I3213">
            <v>-6189739</v>
          </cell>
        </row>
        <row r="3214">
          <cell r="C3214" t="str">
            <v>2003</v>
          </cell>
          <cell r="D3214" t="str">
            <v>DM_112</v>
          </cell>
          <cell r="E3214" t="str">
            <v>N/A</v>
          </cell>
          <cell r="F3214" t="str">
            <v>A03</v>
          </cell>
          <cell r="G3214" t="str">
            <v>Securities / AFS / Repayment Principal/ARM</v>
          </cell>
          <cell r="H3214" t="str">
            <v>J36</v>
          </cell>
          <cell r="I3214">
            <v>-613396.4</v>
          </cell>
        </row>
        <row r="3215">
          <cell r="C3215" t="str">
            <v>2003</v>
          </cell>
          <cell r="D3215" t="str">
            <v>DM_112</v>
          </cell>
          <cell r="E3215" t="str">
            <v>N/A</v>
          </cell>
          <cell r="F3215" t="str">
            <v>A03</v>
          </cell>
          <cell r="G3215" t="str">
            <v>Securities / AFS / Repayment Principal/Long Term Fixed</v>
          </cell>
          <cell r="H3215" t="str">
            <v>H36</v>
          </cell>
          <cell r="I3215">
            <v>-1984568.56</v>
          </cell>
        </row>
        <row r="3216">
          <cell r="C3216" t="str">
            <v>2003</v>
          </cell>
          <cell r="D3216" t="str">
            <v>DM_114</v>
          </cell>
          <cell r="E3216" t="str">
            <v>N/A</v>
          </cell>
          <cell r="F3216" t="str">
            <v>11.01</v>
          </cell>
          <cell r="G3216" t="str">
            <v>MBS-PPS/Loan(HFI)/UPB</v>
          </cell>
          <cell r="H3216" t="str">
            <v>P33</v>
          </cell>
          <cell r="I3216">
            <v>2313</v>
          </cell>
        </row>
        <row r="3217">
          <cell r="C3217" t="str">
            <v>2003</v>
          </cell>
          <cell r="D3217" t="str">
            <v>DM_114</v>
          </cell>
          <cell r="E3217" t="str">
            <v>N/A</v>
          </cell>
          <cell r="F3217" t="str">
            <v>11.01</v>
          </cell>
          <cell r="G3217" t="str">
            <v>MBS-SWAP/Loan(HFI)/UPB</v>
          </cell>
          <cell r="H3217" t="str">
            <v>S33</v>
          </cell>
          <cell r="I3217">
            <v>4774194</v>
          </cell>
        </row>
        <row r="3218">
          <cell r="C3218" t="str">
            <v>2003</v>
          </cell>
          <cell r="D3218" t="str">
            <v>DM_114</v>
          </cell>
          <cell r="E3218" t="str">
            <v>N/A</v>
          </cell>
          <cell r="F3218" t="str">
            <v>11.06 - HFI</v>
          </cell>
          <cell r="G3218" t="str">
            <v>Fixed Income Long/UPB/Single Family</v>
          </cell>
          <cell r="H3218" t="str">
            <v>G33</v>
          </cell>
          <cell r="I3218">
            <v>4251352</v>
          </cell>
        </row>
        <row r="3219">
          <cell r="C3219" t="str">
            <v>2003</v>
          </cell>
          <cell r="D3219" t="str">
            <v>DM_114</v>
          </cell>
          <cell r="E3219" t="str">
            <v>N/A</v>
          </cell>
          <cell r="F3219" t="str">
            <v>11.06 - HFS</v>
          </cell>
          <cell r="G3219" t="str">
            <v>Fixed Income Long/UPB/Single Family</v>
          </cell>
          <cell r="H3219" t="str">
            <v>G33</v>
          </cell>
          <cell r="I3219">
            <v>2313</v>
          </cell>
        </row>
        <row r="3220">
          <cell r="C3220" t="str">
            <v>2003</v>
          </cell>
          <cell r="D3220" t="str">
            <v>DM_114</v>
          </cell>
          <cell r="E3220" t="str">
            <v>N/A</v>
          </cell>
          <cell r="F3220" t="str">
            <v>11.06 - HFI</v>
          </cell>
          <cell r="G3220" t="str">
            <v>Fixed Income Long/UPB/Multi Family</v>
          </cell>
          <cell r="H3220" t="str">
            <v>T33</v>
          </cell>
          <cell r="I3220">
            <v>522842</v>
          </cell>
        </row>
        <row r="3221">
          <cell r="C3221" t="str">
            <v>2003</v>
          </cell>
          <cell r="D3221" t="str">
            <v>DM_115</v>
          </cell>
          <cell r="E3221" t="str">
            <v>N/A</v>
          </cell>
          <cell r="F3221" t="str">
            <v>11.05</v>
          </cell>
          <cell r="G3221" t="str">
            <v>Income / Interest Income / Total WL Residing in SL</v>
          </cell>
          <cell r="H3221" t="str">
            <v>G104</v>
          </cell>
          <cell r="I3221">
            <v>-25385993</v>
          </cell>
        </row>
        <row r="3222">
          <cell r="C3222" t="str">
            <v>2003</v>
          </cell>
          <cell r="D3222" t="str">
            <v>DM_115</v>
          </cell>
          <cell r="E3222" t="str">
            <v>N/A</v>
          </cell>
          <cell r="F3222" t="str">
            <v>11.06</v>
          </cell>
          <cell r="G3222" t="str">
            <v>Income / Interest Income / Total Secs Consolidated to Loan</v>
          </cell>
          <cell r="H3222" t="str">
            <v>G100</v>
          </cell>
          <cell r="I3222">
            <v>17765595</v>
          </cell>
        </row>
        <row r="3223">
          <cell r="C3223" t="str">
            <v>2003</v>
          </cell>
          <cell r="D3223" t="str">
            <v>DM_127</v>
          </cell>
          <cell r="E3223" t="str">
            <v>N/A</v>
          </cell>
          <cell r="F3223" t="str">
            <v>A01</v>
          </cell>
          <cell r="G3223" t="str">
            <v>Private / OtherRemic / UPB / UPB Adjustment</v>
          </cell>
          <cell r="H3223" t="str">
            <v>R19</v>
          </cell>
          <cell r="I3223">
            <v>1349914</v>
          </cell>
        </row>
        <row r="3224">
          <cell r="C3224" t="str">
            <v>2003</v>
          </cell>
          <cell r="D3224" t="str">
            <v>DM_127</v>
          </cell>
          <cell r="E3224" t="str">
            <v>N/A</v>
          </cell>
          <cell r="F3224" t="str">
            <v>A07</v>
          </cell>
          <cell r="G3224" t="str">
            <v>Current UPB / AFS / Private / OtherRemic</v>
          </cell>
          <cell r="H3224" t="str">
            <v>G65</v>
          </cell>
          <cell r="I3224">
            <v>1349914</v>
          </cell>
        </row>
        <row r="3225">
          <cell r="C3225" t="str">
            <v>2003</v>
          </cell>
          <cell r="D3225" t="str">
            <v>DM_127</v>
          </cell>
          <cell r="E3225" t="str">
            <v>N/A</v>
          </cell>
          <cell r="F3225" t="str">
            <v>A09</v>
          </cell>
          <cell r="G3225" t="str">
            <v>Current UPB / AFS / Remic / unrated</v>
          </cell>
          <cell r="H3225" t="str">
            <v>G65</v>
          </cell>
          <cell r="I3225">
            <v>1349914</v>
          </cell>
        </row>
        <row r="3226">
          <cell r="C3226" t="str">
            <v>2003</v>
          </cell>
          <cell r="D3226" t="str">
            <v>DM_127</v>
          </cell>
          <cell r="E3226" t="str">
            <v>N/A</v>
          </cell>
          <cell r="F3226" t="str">
            <v>A13 - AFS</v>
          </cell>
          <cell r="G3226" t="str">
            <v>&gt;10 years / UPB / Private / Other Remic</v>
          </cell>
          <cell r="H3226" t="str">
            <v>O51</v>
          </cell>
          <cell r="I3226">
            <v>1349914</v>
          </cell>
        </row>
        <row r="3227">
          <cell r="C3227" t="str">
            <v>2003</v>
          </cell>
          <cell r="D3227" t="str">
            <v>DM_127</v>
          </cell>
          <cell r="E3227" t="str">
            <v>N/A</v>
          </cell>
          <cell r="F3227" t="str">
            <v>A20</v>
          </cell>
          <cell r="G3227" t="str">
            <v>Total Mortgage Related Securities-AFS</v>
          </cell>
          <cell r="H3227" t="str">
            <v>L33</v>
          </cell>
          <cell r="I3227">
            <v>1349914</v>
          </cell>
        </row>
        <row r="3228">
          <cell r="C3228" t="str">
            <v>2003</v>
          </cell>
          <cell r="D3228" t="str">
            <v>DM_127</v>
          </cell>
          <cell r="E3228" t="str">
            <v>N/A</v>
          </cell>
          <cell r="F3228" t="str">
            <v>A21</v>
          </cell>
          <cell r="G3228" t="str">
            <v>Single Family / Conventional / Private Label</v>
          </cell>
          <cell r="H3228" t="str">
            <v>F35</v>
          </cell>
          <cell r="I3228">
            <v>1349914</v>
          </cell>
        </row>
        <row r="3229">
          <cell r="C3229" t="str">
            <v>2003</v>
          </cell>
          <cell r="D3229" t="str">
            <v>DM_128</v>
          </cell>
          <cell r="E3229" t="str">
            <v>N/A</v>
          </cell>
          <cell r="F3229" t="str">
            <v>A16</v>
          </cell>
          <cell r="G3229" t="str">
            <v>Security Equivalent Interest Income</v>
          </cell>
          <cell r="H3229" t="str">
            <v>F44</v>
          </cell>
          <cell r="I3229">
            <v>62256097</v>
          </cell>
        </row>
        <row r="3230">
          <cell r="C3230" t="str">
            <v>2003</v>
          </cell>
          <cell r="D3230" t="str">
            <v>DM_128</v>
          </cell>
          <cell r="E3230" t="str">
            <v>N/A</v>
          </cell>
          <cell r="F3230" t="str">
            <v>A18</v>
          </cell>
          <cell r="G3230" t="str">
            <v>Total Income /Remaining Term &gt;10 year</v>
          </cell>
          <cell r="H3230" t="str">
            <v>N45</v>
          </cell>
          <cell r="I3230">
            <v>62256097</v>
          </cell>
        </row>
        <row r="3231">
          <cell r="C3231" t="str">
            <v>2003</v>
          </cell>
          <cell r="D3231" t="str">
            <v>DM_129</v>
          </cell>
          <cell r="E3231" t="str">
            <v>N/A</v>
          </cell>
          <cell r="F3231" t="str">
            <v>A11</v>
          </cell>
          <cell r="G3231" t="str">
            <v>Total Sales Proceeds/Fannie Mae</v>
          </cell>
          <cell r="H3231" t="str">
            <v>I32</v>
          </cell>
          <cell r="I3231">
            <v>3332879245.610002</v>
          </cell>
        </row>
        <row r="3232">
          <cell r="C3232" t="str">
            <v>2003</v>
          </cell>
          <cell r="D3232" t="str">
            <v>DM_129</v>
          </cell>
          <cell r="E3232" t="str">
            <v>N/A</v>
          </cell>
          <cell r="F3232" t="str">
            <v>A11</v>
          </cell>
          <cell r="G3232" t="str">
            <v>Interest Sales Proceeds/Fannie Mae</v>
          </cell>
          <cell r="H3232" t="str">
            <v>J32</v>
          </cell>
          <cell r="I3232">
            <v>5866954.3000000007</v>
          </cell>
        </row>
        <row r="3233">
          <cell r="C3233" t="str">
            <v>2003</v>
          </cell>
          <cell r="D3233" t="str">
            <v>DM_129</v>
          </cell>
          <cell r="E3233" t="str">
            <v>N/A</v>
          </cell>
          <cell r="F3233" t="str">
            <v>A11</v>
          </cell>
          <cell r="G3233" t="str">
            <v>UPB Relief/Fannie Mae</v>
          </cell>
          <cell r="H3233" t="str">
            <v>L32</v>
          </cell>
          <cell r="I3233">
            <v>-3001005692.4099994</v>
          </cell>
        </row>
        <row r="3234">
          <cell r="C3234" t="str">
            <v>2003</v>
          </cell>
          <cell r="D3234" t="str">
            <v>DM_129</v>
          </cell>
          <cell r="E3234" t="str">
            <v>N/A</v>
          </cell>
          <cell r="F3234" t="str">
            <v>A11</v>
          </cell>
          <cell r="G3234" t="str">
            <v>Unamortized Cost Basis Adj Relief/Fannie Mae</v>
          </cell>
          <cell r="H3234" t="str">
            <v>O32</v>
          </cell>
          <cell r="I3234">
            <v>78271551</v>
          </cell>
        </row>
        <row r="3235">
          <cell r="C3235" t="str">
            <v>2003</v>
          </cell>
          <cell r="D3235" t="str">
            <v>DM_129</v>
          </cell>
          <cell r="E3235" t="str">
            <v>N/A</v>
          </cell>
          <cell r="F3235" t="str">
            <v>A11</v>
          </cell>
          <cell r="G3235" t="str">
            <v>Derivative Sales Adj./Fannie Mae</v>
          </cell>
          <cell r="H3235" t="str">
            <v>S32</v>
          </cell>
          <cell r="I3235">
            <v>-715112139.90000343</v>
          </cell>
        </row>
        <row r="3236">
          <cell r="C3236" t="str">
            <v>2003</v>
          </cell>
          <cell r="D3236" t="str">
            <v>DM_129</v>
          </cell>
          <cell r="E3236" t="str">
            <v>N/A</v>
          </cell>
          <cell r="F3236" t="str">
            <v>A11</v>
          </cell>
          <cell r="G3236" t="str">
            <v>Adjusted Gross Gain/Fannie Mae</v>
          </cell>
          <cell r="H3236" t="str">
            <v>T32</v>
          </cell>
          <cell r="I3236">
            <v>16126724045</v>
          </cell>
        </row>
        <row r="3237">
          <cell r="C3237" t="str">
            <v>2003</v>
          </cell>
          <cell r="D3237" t="str">
            <v>DM_129</v>
          </cell>
          <cell r="E3237" t="str">
            <v>N/A</v>
          </cell>
          <cell r="F3237" t="str">
            <v>A11</v>
          </cell>
          <cell r="G3237" t="str">
            <v>Adjusted Gross Loss/Fannie Mae</v>
          </cell>
          <cell r="H3237" t="str">
            <v>U32</v>
          </cell>
          <cell r="I3237">
            <v>-16808034466.009968</v>
          </cell>
        </row>
        <row r="3238">
          <cell r="C3238" t="str">
            <v>2003</v>
          </cell>
          <cell r="D3238" t="str">
            <v>DM_129</v>
          </cell>
          <cell r="E3238" t="str">
            <v>N/A</v>
          </cell>
          <cell r="F3238" t="str">
            <v>A11</v>
          </cell>
          <cell r="G3238" t="str">
            <v>Total Sales Proceeds/Freddie Mac</v>
          </cell>
          <cell r="H3238" t="str">
            <v>I33</v>
          </cell>
          <cell r="I3238">
            <v>-455131</v>
          </cell>
        </row>
        <row r="3239">
          <cell r="C3239" t="str">
            <v>2003</v>
          </cell>
          <cell r="D3239" t="str">
            <v>DM_129</v>
          </cell>
          <cell r="E3239" t="str">
            <v>N/A</v>
          </cell>
          <cell r="F3239" t="str">
            <v>A11</v>
          </cell>
          <cell r="G3239" t="str">
            <v>Unamortized Cost Basis Adj Relief/Freddie Mac</v>
          </cell>
          <cell r="H3239" t="str">
            <v>O33</v>
          </cell>
          <cell r="I3239">
            <v>2601852</v>
          </cell>
        </row>
        <row r="3240">
          <cell r="C3240" t="str">
            <v>2003</v>
          </cell>
          <cell r="D3240" t="str">
            <v>DM_129</v>
          </cell>
          <cell r="E3240" t="str">
            <v>N/A</v>
          </cell>
          <cell r="F3240" t="str">
            <v>A11</v>
          </cell>
          <cell r="G3240" t="str">
            <v>Derivative Sales Adj./Freddie Mac</v>
          </cell>
          <cell r="H3240" t="str">
            <v>S33</v>
          </cell>
          <cell r="I3240">
            <v>27045287</v>
          </cell>
        </row>
        <row r="3241">
          <cell r="C3241" t="str">
            <v>2003</v>
          </cell>
          <cell r="D3241" t="str">
            <v>DM_129</v>
          </cell>
          <cell r="E3241" t="str">
            <v>N/A</v>
          </cell>
          <cell r="F3241" t="str">
            <v>A11</v>
          </cell>
          <cell r="G3241" t="str">
            <v>Adjusted Gross Gain/Freddie Mac</v>
          </cell>
          <cell r="H3241" t="str">
            <v>T33</v>
          </cell>
          <cell r="I3241">
            <v>198503715</v>
          </cell>
        </row>
        <row r="3242">
          <cell r="C3242" t="str">
            <v>2003</v>
          </cell>
          <cell r="D3242" t="str">
            <v>DM_129</v>
          </cell>
          <cell r="E3242" t="str">
            <v>N/A</v>
          </cell>
          <cell r="F3242" t="str">
            <v>A11</v>
          </cell>
          <cell r="G3242" t="str">
            <v>Adjusted Gross Loss/Freddie Mac</v>
          </cell>
          <cell r="H3242" t="str">
            <v>U33</v>
          </cell>
          <cell r="I3242">
            <v>-169311706</v>
          </cell>
        </row>
        <row r="3243">
          <cell r="C3243" t="str">
            <v>2003</v>
          </cell>
          <cell r="D3243" t="str">
            <v>DM_129</v>
          </cell>
          <cell r="E3243" t="str">
            <v>N/A</v>
          </cell>
          <cell r="F3243" t="str">
            <v>A11</v>
          </cell>
          <cell r="G3243" t="str">
            <v>Total Sales Proceeds/Ginnie Mae</v>
          </cell>
          <cell r="H3243" t="str">
            <v>I34</v>
          </cell>
          <cell r="I3243">
            <v>-1075325</v>
          </cell>
        </row>
        <row r="3244">
          <cell r="C3244" t="str">
            <v>2003</v>
          </cell>
          <cell r="D3244" t="str">
            <v>DM_129</v>
          </cell>
          <cell r="E3244" t="str">
            <v>N/A</v>
          </cell>
          <cell r="F3244" t="str">
            <v>A11</v>
          </cell>
          <cell r="G3244" t="str">
            <v>Derivative Sales Adj./Ginnie Mae</v>
          </cell>
          <cell r="H3244" t="str">
            <v>S34</v>
          </cell>
          <cell r="I3244">
            <v>51173267</v>
          </cell>
        </row>
        <row r="3245">
          <cell r="C3245" t="str">
            <v>2003</v>
          </cell>
          <cell r="D3245" t="str">
            <v>DM_129</v>
          </cell>
          <cell r="E3245" t="str">
            <v>N/A</v>
          </cell>
          <cell r="F3245" t="str">
            <v>A11</v>
          </cell>
          <cell r="G3245" t="str">
            <v>Adjusted Gross Gain/Ginnie Mae</v>
          </cell>
          <cell r="H3245" t="str">
            <v>T34</v>
          </cell>
          <cell r="I3245">
            <v>155772165</v>
          </cell>
        </row>
        <row r="3246">
          <cell r="C3246" t="str">
            <v>2003</v>
          </cell>
          <cell r="D3246" t="str">
            <v>DM_129</v>
          </cell>
          <cell r="E3246" t="str">
            <v>N/A</v>
          </cell>
          <cell r="F3246" t="str">
            <v>A11</v>
          </cell>
          <cell r="G3246" t="str">
            <v>Adjusted Gross Loss/Ginnie Mae</v>
          </cell>
          <cell r="H3246" t="str">
            <v>U34</v>
          </cell>
          <cell r="I3246">
            <v>-105674224</v>
          </cell>
        </row>
        <row r="3247">
          <cell r="C3247" t="str">
            <v>2003</v>
          </cell>
          <cell r="D3247" t="str">
            <v>DM_129</v>
          </cell>
          <cell r="E3247" t="str">
            <v>N/A</v>
          </cell>
          <cell r="F3247" t="str">
            <v>A11</v>
          </cell>
          <cell r="G3247" t="str">
            <v>Total Sales Proceeds/Private</v>
          </cell>
          <cell r="H3247" t="str">
            <v>I35</v>
          </cell>
          <cell r="I3247">
            <v>68405684.359999999</v>
          </cell>
        </row>
        <row r="3248">
          <cell r="C3248" t="str">
            <v>2003</v>
          </cell>
          <cell r="D3248" t="str">
            <v>DM_129</v>
          </cell>
          <cell r="E3248" t="str">
            <v>N/A</v>
          </cell>
          <cell r="F3248" t="str">
            <v>A11</v>
          </cell>
          <cell r="G3248" t="str">
            <v>UPB Relief/Private</v>
          </cell>
          <cell r="H3248" t="str">
            <v>L35</v>
          </cell>
          <cell r="I3248">
            <v>0</v>
          </cell>
        </row>
        <row r="3249">
          <cell r="C3249" t="str">
            <v>2003</v>
          </cell>
          <cell r="D3249" t="str">
            <v>DM_129</v>
          </cell>
          <cell r="E3249" t="str">
            <v>N/A</v>
          </cell>
          <cell r="F3249" t="str">
            <v>A11</v>
          </cell>
          <cell r="G3249" t="str">
            <v>Derivative Sales Adj./Private</v>
          </cell>
          <cell r="H3249" t="str">
            <v>S35</v>
          </cell>
          <cell r="I3249">
            <v>39432</v>
          </cell>
        </row>
        <row r="3250">
          <cell r="C3250" t="str">
            <v>2003</v>
          </cell>
          <cell r="D3250" t="str">
            <v>DM_129</v>
          </cell>
          <cell r="E3250" t="str">
            <v>N/A</v>
          </cell>
          <cell r="F3250" t="str">
            <v>A11</v>
          </cell>
          <cell r="G3250" t="str">
            <v>Adjusted Gross Gain/Private</v>
          </cell>
          <cell r="H3250" t="str">
            <v>T35</v>
          </cell>
          <cell r="I3250">
            <v>203054</v>
          </cell>
        </row>
        <row r="3251">
          <cell r="C3251" t="str">
            <v>2003</v>
          </cell>
          <cell r="D3251" t="str">
            <v>DM_129</v>
          </cell>
          <cell r="E3251" t="str">
            <v>N/A</v>
          </cell>
          <cell r="F3251" t="str">
            <v>A11</v>
          </cell>
          <cell r="G3251" t="str">
            <v>Adjusted Gross Loss/Private</v>
          </cell>
          <cell r="H3251" t="str">
            <v>U35</v>
          </cell>
          <cell r="I3251">
            <v>1291379</v>
          </cell>
        </row>
        <row r="3252">
          <cell r="C3252" t="str">
            <v>2003</v>
          </cell>
          <cell r="D3252" t="str">
            <v>DM_129</v>
          </cell>
          <cell r="E3252" t="str">
            <v>N/A</v>
          </cell>
          <cell r="F3252" t="str">
            <v>A11</v>
          </cell>
          <cell r="G3252" t="str">
            <v>Total Sales Proceeds/AFS</v>
          </cell>
          <cell r="H3252" t="str">
            <v>I62</v>
          </cell>
          <cell r="I3252">
            <v>441023088.98000002</v>
          </cell>
        </row>
        <row r="3253">
          <cell r="C3253" t="str">
            <v>2003</v>
          </cell>
          <cell r="D3253" t="str">
            <v>DM_129</v>
          </cell>
          <cell r="E3253" t="str">
            <v>N/A</v>
          </cell>
          <cell r="F3253" t="str">
            <v>A11</v>
          </cell>
          <cell r="G3253" t="str">
            <v>Interest Sales Proceeds/AFS</v>
          </cell>
          <cell r="H3253" t="str">
            <v>J62</v>
          </cell>
          <cell r="I3253">
            <v>14637.99</v>
          </cell>
        </row>
        <row r="3254">
          <cell r="C3254" t="str">
            <v>2003</v>
          </cell>
          <cell r="D3254" t="str">
            <v>DM_129</v>
          </cell>
          <cell r="E3254" t="str">
            <v>N/A</v>
          </cell>
          <cell r="F3254" t="str">
            <v>A11</v>
          </cell>
          <cell r="G3254" t="str">
            <v>UPB Relief/AFS</v>
          </cell>
          <cell r="H3254" t="str">
            <v>L62</v>
          </cell>
          <cell r="I3254">
            <v>-1947339.95</v>
          </cell>
        </row>
        <row r="3255">
          <cell r="C3255" t="str">
            <v>2003</v>
          </cell>
          <cell r="D3255" t="str">
            <v>DM_129</v>
          </cell>
          <cell r="E3255" t="str">
            <v>N/A</v>
          </cell>
          <cell r="F3255" t="str">
            <v>A11</v>
          </cell>
          <cell r="G3255" t="str">
            <v>Unamortized Cost Basis Adj Relief/AFS</v>
          </cell>
          <cell r="H3255" t="str">
            <v>O62</v>
          </cell>
          <cell r="I3255">
            <v>91669586</v>
          </cell>
        </row>
        <row r="3256">
          <cell r="C3256" t="str">
            <v>2003</v>
          </cell>
          <cell r="D3256" t="str">
            <v>DM_129</v>
          </cell>
          <cell r="E3256" t="str">
            <v>N/A</v>
          </cell>
          <cell r="F3256" t="str">
            <v>A11</v>
          </cell>
          <cell r="G3256" t="str">
            <v>Derivative Sales Adj./AFS</v>
          </cell>
          <cell r="H3256" t="str">
            <v>S62</v>
          </cell>
          <cell r="I3256">
            <v>50241236</v>
          </cell>
        </row>
        <row r="3257">
          <cell r="C3257" t="str">
            <v>2003</v>
          </cell>
          <cell r="D3257" t="str">
            <v>DM_129</v>
          </cell>
          <cell r="E3257" t="str">
            <v>N/A</v>
          </cell>
          <cell r="F3257" t="str">
            <v>A11</v>
          </cell>
          <cell r="G3257" t="str">
            <v>Adjusted Gross Gain/AFS</v>
          </cell>
          <cell r="H3257" t="str">
            <v>T62</v>
          </cell>
          <cell r="I3257">
            <v>138994686</v>
          </cell>
        </row>
        <row r="3258">
          <cell r="C3258" t="str">
            <v>2003</v>
          </cell>
          <cell r="D3258" t="str">
            <v>DM_129</v>
          </cell>
          <cell r="E3258" t="str">
            <v>N/A</v>
          </cell>
          <cell r="F3258" t="str">
            <v>A11</v>
          </cell>
          <cell r="G3258" t="str">
            <v>Adjusted Gross Loss/AFS</v>
          </cell>
          <cell r="H3258" t="str">
            <v>U62</v>
          </cell>
          <cell r="I3258">
            <v>4650562.5299995933</v>
          </cell>
        </row>
        <row r="3259">
          <cell r="C3259" t="str">
            <v>2003</v>
          </cell>
          <cell r="D3259" t="str">
            <v>DM_129</v>
          </cell>
          <cell r="E3259" t="str">
            <v>N/A</v>
          </cell>
          <cell r="F3259" t="str">
            <v>A11</v>
          </cell>
          <cell r="G3259" t="str">
            <v>Total Sales Proceeds/HFTPortfolio</v>
          </cell>
          <cell r="H3259" t="str">
            <v>I65</v>
          </cell>
          <cell r="I3259">
            <v>78264</v>
          </cell>
        </row>
        <row r="3260">
          <cell r="C3260" t="str">
            <v>2003</v>
          </cell>
          <cell r="D3260" t="str">
            <v>DM_129</v>
          </cell>
          <cell r="E3260" t="str">
            <v>N/A</v>
          </cell>
          <cell r="F3260" t="str">
            <v>A11</v>
          </cell>
          <cell r="G3260" t="str">
            <v>Interest Sales Proceeds/HFTPortfolio</v>
          </cell>
          <cell r="H3260" t="str">
            <v>J65</v>
          </cell>
          <cell r="I3260">
            <v>166</v>
          </cell>
        </row>
        <row r="3261">
          <cell r="C3261" t="str">
            <v>2003</v>
          </cell>
          <cell r="D3261" t="str">
            <v>DM_129</v>
          </cell>
          <cell r="E3261" t="str">
            <v>N/A</v>
          </cell>
          <cell r="F3261" t="str">
            <v>A11</v>
          </cell>
          <cell r="G3261" t="str">
            <v>UPB Relief/HFTPortfolio</v>
          </cell>
          <cell r="H3261" t="str">
            <v>L65</v>
          </cell>
          <cell r="I3261">
            <v>-78165</v>
          </cell>
        </row>
        <row r="3262">
          <cell r="C3262" t="str">
            <v>2003</v>
          </cell>
          <cell r="D3262" t="str">
            <v>DM_129</v>
          </cell>
          <cell r="E3262" t="str">
            <v>N/A</v>
          </cell>
          <cell r="F3262" t="str">
            <v>A11</v>
          </cell>
          <cell r="G3262" t="str">
            <v>Unamortized Cost Basis Adj Relief/HFTPortfolio</v>
          </cell>
          <cell r="H3262" t="str">
            <v>O65</v>
          </cell>
          <cell r="I3262">
            <v>4782268</v>
          </cell>
        </row>
        <row r="3263">
          <cell r="C3263" t="str">
            <v>2003</v>
          </cell>
          <cell r="D3263" t="str">
            <v>DM_129</v>
          </cell>
          <cell r="E3263" t="str">
            <v>N/A</v>
          </cell>
          <cell r="F3263" t="str">
            <v>A11</v>
          </cell>
          <cell r="G3263" t="str">
            <v>Derivative Sales Adj./HFTPortfolio</v>
          </cell>
          <cell r="H3263" t="str">
            <v>S65</v>
          </cell>
          <cell r="I3263">
            <v>-31881186.290000003</v>
          </cell>
        </row>
        <row r="3264">
          <cell r="C3264" t="str">
            <v>2003</v>
          </cell>
          <cell r="D3264" t="str">
            <v>DM_129</v>
          </cell>
          <cell r="E3264" t="str">
            <v>N/A</v>
          </cell>
          <cell r="F3264" t="str">
            <v>A11</v>
          </cell>
          <cell r="G3264" t="str">
            <v>Adjusted Gross Gain/HFTPortfolio</v>
          </cell>
          <cell r="H3264" t="str">
            <v>T65</v>
          </cell>
          <cell r="I3264">
            <v>47709270.485696264</v>
          </cell>
        </row>
        <row r="3265">
          <cell r="C3265" t="str">
            <v>2003</v>
          </cell>
          <cell r="D3265" t="str">
            <v>DM_129</v>
          </cell>
          <cell r="E3265" t="str">
            <v>N/A</v>
          </cell>
          <cell r="F3265" t="str">
            <v>A11</v>
          </cell>
          <cell r="G3265" t="str">
            <v>Adjusted Gross Loss/HFTPortfolio</v>
          </cell>
          <cell r="H3265" t="str">
            <v>U65</v>
          </cell>
          <cell r="I3265">
            <v>-74808256.565696299</v>
          </cell>
        </row>
        <row r="3266">
          <cell r="C3266" t="str">
            <v>2003</v>
          </cell>
          <cell r="D3266" t="str">
            <v>DM_129</v>
          </cell>
          <cell r="E3266" t="str">
            <v>N/A</v>
          </cell>
          <cell r="F3266" t="str">
            <v>A11</v>
          </cell>
          <cell r="G3266" t="str">
            <v>Total Sales Proceeds/AFS/Omnibus</v>
          </cell>
          <cell r="H3266" t="str">
            <v>I71</v>
          </cell>
          <cell r="I3266">
            <v>792869813.87000012</v>
          </cell>
        </row>
        <row r="3267">
          <cell r="C3267" t="str">
            <v>2003</v>
          </cell>
          <cell r="D3267" t="str">
            <v>DM_129</v>
          </cell>
          <cell r="E3267" t="str">
            <v>N/A</v>
          </cell>
          <cell r="F3267" t="str">
            <v>A11</v>
          </cell>
          <cell r="G3267" t="str">
            <v>Interest Sales Proceeds/AFS/Omnibus</v>
          </cell>
          <cell r="H3267" t="str">
            <v>J71</v>
          </cell>
          <cell r="I3267">
            <v>1539852</v>
          </cell>
        </row>
        <row r="3268">
          <cell r="C3268" t="str">
            <v>2003</v>
          </cell>
          <cell r="D3268" t="str">
            <v>DM_129</v>
          </cell>
          <cell r="E3268" t="str">
            <v>N/A</v>
          </cell>
          <cell r="F3268" t="str">
            <v>A11</v>
          </cell>
          <cell r="G3268" t="str">
            <v>UPB Relief/AFS/Omnibus</v>
          </cell>
          <cell r="H3268" t="str">
            <v>L71</v>
          </cell>
          <cell r="I3268">
            <v>-783588946</v>
          </cell>
        </row>
        <row r="3269">
          <cell r="C3269" t="str">
            <v>2003</v>
          </cell>
          <cell r="D3269" t="str">
            <v>DM_129</v>
          </cell>
          <cell r="E3269" t="str">
            <v>N/A</v>
          </cell>
          <cell r="F3269" t="str">
            <v>A11</v>
          </cell>
          <cell r="G3269" t="str">
            <v>Unamortized Cost Basis Adj Relief/AFS/Omnibus</v>
          </cell>
          <cell r="H3269" t="str">
            <v>O71</v>
          </cell>
          <cell r="I3269">
            <v>-9717163</v>
          </cell>
        </row>
        <row r="3270">
          <cell r="C3270" t="str">
            <v>2003</v>
          </cell>
          <cell r="D3270" t="str">
            <v>DM_129</v>
          </cell>
          <cell r="E3270" t="str">
            <v>N/A</v>
          </cell>
          <cell r="F3270" t="str">
            <v>A11</v>
          </cell>
          <cell r="G3270" t="str">
            <v>Derivative Sales Adj./AFS/Omnibus</v>
          </cell>
          <cell r="H3270" t="str">
            <v>S71</v>
          </cell>
          <cell r="I3270">
            <v>-384184918</v>
          </cell>
        </row>
        <row r="3271">
          <cell r="C3271" t="str">
            <v>2003</v>
          </cell>
          <cell r="D3271" t="str">
            <v>DM_129</v>
          </cell>
          <cell r="E3271" t="str">
            <v>N/A</v>
          </cell>
          <cell r="F3271" t="str">
            <v>A11</v>
          </cell>
          <cell r="G3271" t="str">
            <v>Adjusted Gross Gain/AFS/Omnibus</v>
          </cell>
          <cell r="H3271" t="str">
            <v>T71</v>
          </cell>
          <cell r="I3271">
            <v>-481684857</v>
          </cell>
        </row>
        <row r="3272">
          <cell r="C3272" t="str">
            <v>2003</v>
          </cell>
          <cell r="D3272" t="str">
            <v>DM_129</v>
          </cell>
          <cell r="E3272" t="str">
            <v>N/A</v>
          </cell>
          <cell r="F3272" t="str">
            <v>A11</v>
          </cell>
          <cell r="G3272" t="str">
            <v>Adjusted Gross Loss/AFS/Omnibus</v>
          </cell>
          <cell r="H3272" t="str">
            <v>U71</v>
          </cell>
          <cell r="I3272">
            <v>95528022</v>
          </cell>
        </row>
        <row r="3273">
          <cell r="C3273" t="str">
            <v>2003</v>
          </cell>
          <cell r="D3273" t="str">
            <v>DM_129</v>
          </cell>
          <cell r="E3273" t="str">
            <v>N/A</v>
          </cell>
          <cell r="F3273" t="str">
            <v>A11</v>
          </cell>
          <cell r="G3273" t="str">
            <v>Total Sales Proceeds/HFT/Omnibus</v>
          </cell>
          <cell r="H3273" t="str">
            <v>I74</v>
          </cell>
          <cell r="I3273">
            <v>2165784039.590004</v>
          </cell>
        </row>
        <row r="3274">
          <cell r="C3274" t="str">
            <v>2003</v>
          </cell>
          <cell r="D3274" t="str">
            <v>DM_129</v>
          </cell>
          <cell r="E3274" t="str">
            <v>N/A</v>
          </cell>
          <cell r="F3274" t="str">
            <v>A11</v>
          </cell>
          <cell r="G3274" t="str">
            <v>Interest Sales Proceeds/HFT/Omnibus</v>
          </cell>
          <cell r="H3274" t="str">
            <v>J74</v>
          </cell>
          <cell r="I3274">
            <v>4312299</v>
          </cell>
        </row>
        <row r="3275">
          <cell r="C3275" t="str">
            <v>2003</v>
          </cell>
          <cell r="D3275" t="str">
            <v>DM_129</v>
          </cell>
          <cell r="E3275" t="str">
            <v>N/A</v>
          </cell>
          <cell r="F3275" t="str">
            <v>A11</v>
          </cell>
          <cell r="G3275" t="str">
            <v>UPB Relief/HFT/Omnibus</v>
          </cell>
          <cell r="H3275" t="str">
            <v>L74</v>
          </cell>
          <cell r="I3275">
            <v>-2215391241</v>
          </cell>
        </row>
        <row r="3276">
          <cell r="C3276" t="str">
            <v>2003</v>
          </cell>
          <cell r="D3276" t="str">
            <v>DM_129</v>
          </cell>
          <cell r="E3276" t="str">
            <v>N/A</v>
          </cell>
          <cell r="F3276" t="str">
            <v>A11</v>
          </cell>
          <cell r="G3276" t="str">
            <v>Unamortized Cost Basis Adj Relief/HFT/Omnibus</v>
          </cell>
          <cell r="H3276" t="str">
            <v>O74</v>
          </cell>
          <cell r="I3276">
            <v>-5861286</v>
          </cell>
        </row>
        <row r="3277">
          <cell r="C3277" t="str">
            <v>2003</v>
          </cell>
          <cell r="D3277" t="str">
            <v>DM_129</v>
          </cell>
          <cell r="E3277" t="str">
            <v>N/A</v>
          </cell>
          <cell r="F3277" t="str">
            <v>A11</v>
          </cell>
          <cell r="G3277" t="str">
            <v>Derivative Sales Adj./HFT/Omnibus</v>
          </cell>
          <cell r="H3277" t="str">
            <v>S74</v>
          </cell>
          <cell r="I3277">
            <v>-271029285.21000254</v>
          </cell>
        </row>
        <row r="3278">
          <cell r="C3278" t="str">
            <v>2003</v>
          </cell>
          <cell r="D3278" t="str">
            <v>DM_129</v>
          </cell>
          <cell r="E3278" t="str">
            <v>N/A</v>
          </cell>
          <cell r="F3278" t="str">
            <v>A11</v>
          </cell>
          <cell r="G3278" t="str">
            <v>Adjusted Gross Gain/HFT/Omnibus</v>
          </cell>
          <cell r="H3278" t="str">
            <v>T74</v>
          </cell>
          <cell r="I3278">
            <v>16776183879.344215</v>
          </cell>
        </row>
        <row r="3279">
          <cell r="C3279" t="str">
            <v>2003</v>
          </cell>
          <cell r="D3279" t="str">
            <v>DM_129</v>
          </cell>
          <cell r="E3279" t="str">
            <v>N/A</v>
          </cell>
          <cell r="F3279" t="str">
            <v>A11</v>
          </cell>
          <cell r="G3279" t="str">
            <v>Adjusted Gross Loss/HFT/Omnibus</v>
          </cell>
          <cell r="H3279" t="str">
            <v>U74</v>
          </cell>
          <cell r="I3279">
            <v>-17107099345.574308</v>
          </cell>
        </row>
        <row r="3280">
          <cell r="C3280" t="str">
            <v>2003</v>
          </cell>
          <cell r="D3280" t="str">
            <v>DM_130</v>
          </cell>
          <cell r="E3280" t="str">
            <v>N/A</v>
          </cell>
          <cell r="F3280" t="str">
            <v>A23</v>
          </cell>
          <cell r="G3280" t="str">
            <v>ASAP Transfer In - UPB Transferred</v>
          </cell>
          <cell r="H3280" t="str">
            <v>L98</v>
          </cell>
          <cell r="I3280">
            <v>14927183</v>
          </cell>
        </row>
        <row r="3281">
          <cell r="C3281" t="str">
            <v>2003</v>
          </cell>
          <cell r="D3281" t="str">
            <v>DM_130</v>
          </cell>
          <cell r="E3281" t="str">
            <v>N/A</v>
          </cell>
          <cell r="F3281" t="str">
            <v>A23</v>
          </cell>
          <cell r="G3281" t="str">
            <v>ASAP Transfer In - Total ASAP Basis Adjustment Transferred</v>
          </cell>
          <cell r="H3281" t="str">
            <v>L99</v>
          </cell>
          <cell r="I3281">
            <v>-353887.69000005722</v>
          </cell>
        </row>
        <row r="3282">
          <cell r="C3282" t="str">
            <v>2003</v>
          </cell>
          <cell r="D3282" t="str">
            <v>DM_132</v>
          </cell>
          <cell r="E3282" t="str">
            <v>N/A</v>
          </cell>
          <cell r="F3282" t="str">
            <v>A22</v>
          </cell>
          <cell r="G3282" t="str">
            <v>Sold Interest - AFS- Securities</v>
          </cell>
          <cell r="H3282" t="str">
            <v>K68</v>
          </cell>
          <cell r="I3282">
            <v>1554489.55</v>
          </cell>
        </row>
        <row r="3283">
          <cell r="C3283" t="str">
            <v>2003</v>
          </cell>
          <cell r="D3283" t="str">
            <v>DM_132</v>
          </cell>
          <cell r="E3283" t="str">
            <v>N/A</v>
          </cell>
          <cell r="F3283" t="str">
            <v>A22</v>
          </cell>
          <cell r="G3283" t="str">
            <v>Sold Interest - HFT- Securities</v>
          </cell>
          <cell r="H3283" t="str">
            <v>L68</v>
          </cell>
          <cell r="I3283">
            <v>4312464.75</v>
          </cell>
        </row>
        <row r="3284">
          <cell r="C3284" t="str">
            <v>2003</v>
          </cell>
          <cell r="D3284" t="str">
            <v>DM_132</v>
          </cell>
          <cell r="E3284" t="str">
            <v>N/A</v>
          </cell>
          <cell r="F3284" t="str">
            <v>A22</v>
          </cell>
          <cell r="G3284" t="str">
            <v>Sold Interest - MBS Liability</v>
          </cell>
          <cell r="H3284" t="str">
            <v>V68</v>
          </cell>
          <cell r="I3284">
            <v>-5881954.3000000007</v>
          </cell>
        </row>
        <row r="3285">
          <cell r="C3285" t="str">
            <v>2003</v>
          </cell>
          <cell r="D3285" t="str">
            <v>DM_132</v>
          </cell>
          <cell r="E3285" t="str">
            <v>N/A</v>
          </cell>
          <cell r="F3285" t="str">
            <v>A22</v>
          </cell>
          <cell r="G3285" t="str">
            <v>Sold Principal - AFS- Securities</v>
          </cell>
          <cell r="H3285" t="str">
            <v>K91</v>
          </cell>
          <cell r="I3285">
            <v>793560960</v>
          </cell>
        </row>
        <row r="3286">
          <cell r="C3286" t="str">
            <v>2003</v>
          </cell>
          <cell r="D3286" t="str">
            <v>DM_132</v>
          </cell>
          <cell r="E3286" t="str">
            <v>N/A</v>
          </cell>
          <cell r="F3286" t="str">
            <v>A22</v>
          </cell>
          <cell r="G3286" t="str">
            <v>Sold Principal - HFT- Securities</v>
          </cell>
          <cell r="H3286" t="str">
            <v>L91</v>
          </cell>
          <cell r="I3286">
            <v>2161444444</v>
          </cell>
        </row>
        <row r="3287">
          <cell r="C3287" t="str">
            <v>2003</v>
          </cell>
          <cell r="D3287" t="str">
            <v>DM_132</v>
          </cell>
          <cell r="E3287" t="str">
            <v>N/A</v>
          </cell>
          <cell r="F3287" t="str">
            <v>A22</v>
          </cell>
          <cell r="G3287" t="str">
            <v>Sold Principal - MBS Liability</v>
          </cell>
          <cell r="H3287" t="str">
            <v>V91</v>
          </cell>
          <cell r="I3287">
            <v>-3033031900.6100016</v>
          </cell>
        </row>
        <row r="3288">
          <cell r="C3288" t="str">
            <v>2003</v>
          </cell>
          <cell r="D3288" t="str">
            <v>DM_133</v>
          </cell>
          <cell r="E3288" t="str">
            <v>N/A</v>
          </cell>
          <cell r="F3288" t="str">
            <v>A16</v>
          </cell>
          <cell r="G3288" t="str">
            <v>Amortization Income / Expense- MRB - Non-Taxable</v>
          </cell>
          <cell r="H3288" t="str">
            <v>G41</v>
          </cell>
          <cell r="I3288">
            <v>5333112</v>
          </cell>
        </row>
        <row r="3289">
          <cell r="C3289" t="str">
            <v>2003</v>
          </cell>
          <cell r="D3289" t="str">
            <v>DM_133</v>
          </cell>
          <cell r="E3289" t="str">
            <v>N/A</v>
          </cell>
          <cell r="F3289" t="str">
            <v>A18</v>
          </cell>
          <cell r="G3289" t="str">
            <v>Total Income - Non-Taxable - Remaining Maturity Term &gt; 10 Years</v>
          </cell>
          <cell r="H3289" t="str">
            <v>N37</v>
          </cell>
          <cell r="I3289">
            <v>5333112</v>
          </cell>
        </row>
        <row r="3290">
          <cell r="C3290" t="str">
            <v>2003</v>
          </cell>
          <cell r="D3290" t="str">
            <v>DM_135</v>
          </cell>
          <cell r="E3290" t="str">
            <v>N/A</v>
          </cell>
          <cell r="F3290" t="str">
            <v>A11</v>
          </cell>
          <cell r="G3290" t="str">
            <v>Derivative Sales Adjustments - FAS140 Qualified PPS Sales</v>
          </cell>
          <cell r="H3290" t="str">
            <v>S94</v>
          </cell>
          <cell r="I3290">
            <v>2630005.23999999</v>
          </cell>
        </row>
        <row r="3291">
          <cell r="C3291" t="str">
            <v>2003</v>
          </cell>
          <cell r="D3291" t="str">
            <v>DM_135</v>
          </cell>
          <cell r="E3291" t="str">
            <v>N/A</v>
          </cell>
          <cell r="F3291" t="str">
            <v>A11</v>
          </cell>
          <cell r="G3291" t="str">
            <v>Adjusted Gross Gain - FAS140 Qualified PPS Sales</v>
          </cell>
          <cell r="H3291" t="str">
            <v>T94</v>
          </cell>
          <cell r="I3291">
            <v>1315002.6199999941</v>
          </cell>
        </row>
        <row r="3292">
          <cell r="C3292" t="str">
            <v>2003</v>
          </cell>
          <cell r="D3292" t="str">
            <v>DM_135</v>
          </cell>
          <cell r="E3292" t="str">
            <v>N/A</v>
          </cell>
          <cell r="F3292" t="str">
            <v>A11</v>
          </cell>
          <cell r="G3292" t="str">
            <v>Adjusted Gross Loss - FAS140 Qualified PPS Sales</v>
          </cell>
          <cell r="H3292" t="str">
            <v>U94</v>
          </cell>
          <cell r="I3292">
            <v>1315002.6199999941</v>
          </cell>
        </row>
        <row r="3293">
          <cell r="C3293" t="str">
            <v>2003</v>
          </cell>
          <cell r="D3293" t="str">
            <v>DM_136</v>
          </cell>
          <cell r="E3293" t="str">
            <v>N/A</v>
          </cell>
          <cell r="F3293" t="str">
            <v>A23</v>
          </cell>
          <cell r="G3293" t="str">
            <v>Derecognition Transfers/UPB Tranferred/Non-Cash Transfer Amount</v>
          </cell>
          <cell r="H3293" t="str">
            <v>L91</v>
          </cell>
          <cell r="I3293">
            <v>16873478018.310471</v>
          </cell>
        </row>
        <row r="3294">
          <cell r="C3294" t="str">
            <v>2003</v>
          </cell>
          <cell r="D3294" t="str">
            <v>DM_136</v>
          </cell>
          <cell r="E3294" t="str">
            <v>N/A</v>
          </cell>
          <cell r="F3294" t="str">
            <v>A23</v>
          </cell>
          <cell r="G3294" t="str">
            <v>Derecognition Transfers/Book Value Derecognition BA/Non-Cash Transfer Amount</v>
          </cell>
          <cell r="H3294" t="str">
            <v>L92</v>
          </cell>
          <cell r="I3294">
            <v>-869773980.03001344</v>
          </cell>
        </row>
        <row r="3295">
          <cell r="C3295" t="str">
            <v>2003</v>
          </cell>
          <cell r="D3295" t="str">
            <v>DM_54_55_56</v>
          </cell>
          <cell r="E3295" t="str">
            <v>N/A</v>
          </cell>
          <cell r="F3295" t="str">
            <v>A01</v>
          </cell>
          <cell r="G3295" t="str">
            <v>Total Am Cost/Fannie Mae/REMIC</v>
          </cell>
          <cell r="H3295" t="str">
            <v>F453</v>
          </cell>
          <cell r="I3295">
            <v>-14454.04</v>
          </cell>
        </row>
        <row r="3296">
          <cell r="C3296" t="str">
            <v>2003</v>
          </cell>
          <cell r="D3296" t="str">
            <v>DM_54_55_56</v>
          </cell>
          <cell r="E3296" t="str">
            <v>N/A</v>
          </cell>
          <cell r="F3296" t="str">
            <v>A01</v>
          </cell>
          <cell r="G3296" t="str">
            <v>Total Am Cost/Private/REMIC</v>
          </cell>
          <cell r="H3296" t="str">
            <v>L453</v>
          </cell>
          <cell r="I3296">
            <v>-789351.41</v>
          </cell>
        </row>
        <row r="3297">
          <cell r="C3297" t="str">
            <v>2003</v>
          </cell>
          <cell r="D3297" t="str">
            <v>DM_54_55_56</v>
          </cell>
          <cell r="E3297" t="str">
            <v>N/A</v>
          </cell>
          <cell r="F3297" t="str">
            <v>A01</v>
          </cell>
          <cell r="G3297" t="str">
            <v>Total Am Cost/Private/MRB Taxable</v>
          </cell>
          <cell r="H3297" t="str">
            <v>O453</v>
          </cell>
          <cell r="I3297">
            <v>131227.32</v>
          </cell>
        </row>
        <row r="3298">
          <cell r="C3298" t="str">
            <v>2003</v>
          </cell>
          <cell r="D3298" t="str">
            <v>DM_54_55_56</v>
          </cell>
          <cell r="E3298" t="str">
            <v>N/A</v>
          </cell>
          <cell r="F3298" t="str">
            <v>A07</v>
          </cell>
          <cell r="G3298" t="str">
            <v>Fannie Mae/AFS/Fair Value/IO/Fair Value</v>
          </cell>
          <cell r="H3298" t="str">
            <v>M35</v>
          </cell>
          <cell r="I3298">
            <v>-32.159999999999997</v>
          </cell>
        </row>
        <row r="3299">
          <cell r="C3299" t="str">
            <v>2003</v>
          </cell>
          <cell r="D3299" t="str">
            <v>DM_54_55_56</v>
          </cell>
          <cell r="E3299" t="str">
            <v>N/A</v>
          </cell>
          <cell r="F3299" t="str">
            <v>A07</v>
          </cell>
          <cell r="G3299" t="str">
            <v>Fannie Mae/AFS/Fair Value/MBS/Fair Value</v>
          </cell>
          <cell r="H3299" t="str">
            <v>M32</v>
          </cell>
          <cell r="I3299">
            <v>113456364.47000003</v>
          </cell>
        </row>
        <row r="3300">
          <cell r="C3300" t="str">
            <v>2003</v>
          </cell>
          <cell r="D3300" t="str">
            <v>DM_54_55_56</v>
          </cell>
          <cell r="E3300" t="str">
            <v>N/A</v>
          </cell>
          <cell r="F3300" t="str">
            <v>A07</v>
          </cell>
          <cell r="G3300" t="str">
            <v>Fannie Mae/AFS/Fair Value/MEGA/Fair Value</v>
          </cell>
          <cell r="H3300" t="str">
            <v>M33</v>
          </cell>
          <cell r="I3300">
            <v>87517614.570000023</v>
          </cell>
        </row>
        <row r="3301">
          <cell r="C3301" t="str">
            <v>2003</v>
          </cell>
          <cell r="D3301" t="str">
            <v>DM_54_55_56</v>
          </cell>
          <cell r="E3301" t="str">
            <v>N/A</v>
          </cell>
          <cell r="F3301" t="str">
            <v>A07</v>
          </cell>
          <cell r="G3301" t="str">
            <v>Fannie Mae/AFS/Fair Value/REMIC/Fair Value</v>
          </cell>
          <cell r="H3301" t="str">
            <v>M34</v>
          </cell>
          <cell r="I3301">
            <v>14454.04</v>
          </cell>
        </row>
        <row r="3302">
          <cell r="C3302" t="str">
            <v>2003</v>
          </cell>
          <cell r="D3302" t="str">
            <v>DM_54_55_56</v>
          </cell>
          <cell r="E3302" t="str">
            <v>N/A</v>
          </cell>
          <cell r="F3302" t="str">
            <v>A07</v>
          </cell>
          <cell r="G3302" t="str">
            <v>Other Agency/AFS/Fair Value/MBS/Fair Value</v>
          </cell>
          <cell r="H3302" t="str">
            <v>M47</v>
          </cell>
          <cell r="I3302">
            <v>73.099999999999994</v>
          </cell>
        </row>
        <row r="3303">
          <cell r="C3303" t="str">
            <v>2003</v>
          </cell>
          <cell r="D3303" t="str">
            <v>DM_54_55_56</v>
          </cell>
          <cell r="E3303" t="str">
            <v>N/A</v>
          </cell>
          <cell r="F3303" t="str">
            <v>A07</v>
          </cell>
          <cell r="G3303" t="str">
            <v>Private/AFS/Fair Value/MRB Taxable/Fair Value</v>
          </cell>
          <cell r="H3303" t="str">
            <v>M62</v>
          </cell>
          <cell r="I3303">
            <v>789351.41</v>
          </cell>
        </row>
        <row r="3304">
          <cell r="C3304" t="str">
            <v>2003</v>
          </cell>
          <cell r="D3304" t="str">
            <v>DM_54_55_56</v>
          </cell>
          <cell r="E3304" t="str">
            <v>N/A</v>
          </cell>
          <cell r="F3304" t="str">
            <v>A07</v>
          </cell>
          <cell r="G3304" t="str">
            <v>Private/AFS/Fair Value/REMIC/Fair Value</v>
          </cell>
          <cell r="H3304" t="str">
            <v>M65</v>
          </cell>
          <cell r="I3304">
            <v>-131227.32</v>
          </cell>
        </row>
        <row r="3305">
          <cell r="C3305" t="str">
            <v>2003</v>
          </cell>
          <cell r="D3305" t="str">
            <v>DM_54_55_56</v>
          </cell>
          <cell r="E3305" t="str">
            <v>N/A</v>
          </cell>
          <cell r="F3305" t="str">
            <v>A07</v>
          </cell>
          <cell r="G3305" t="str">
            <v>Fannie Mae/HFT/Fair Value/MBS/Fair Value</v>
          </cell>
          <cell r="H3305" t="str">
            <v>M74</v>
          </cell>
          <cell r="I3305">
            <v>-7812081.7100000009</v>
          </cell>
        </row>
        <row r="3306">
          <cell r="C3306" t="str">
            <v>2003</v>
          </cell>
          <cell r="D3306" t="str">
            <v>DM_54_55_56</v>
          </cell>
          <cell r="E3306" t="str">
            <v>N/A</v>
          </cell>
          <cell r="F3306" t="str">
            <v>A07</v>
          </cell>
          <cell r="G3306" t="str">
            <v>Other Agnecy/HFT/Fair Value/MBS/Fair Value</v>
          </cell>
          <cell r="H3306" t="str">
            <v>M89</v>
          </cell>
          <cell r="I3306">
            <v>-24.47</v>
          </cell>
        </row>
        <row r="3307">
          <cell r="C3307" t="str">
            <v>2003</v>
          </cell>
          <cell r="D3307" t="str">
            <v>DM_54_55_56</v>
          </cell>
          <cell r="E3307" t="str">
            <v>N/A</v>
          </cell>
          <cell r="F3307" t="str">
            <v>A07</v>
          </cell>
          <cell r="G3307" t="str">
            <v>Fannie Mae/AFS/REMIC/Amortized Cost</v>
          </cell>
          <cell r="H3307" t="str">
            <v>J34</v>
          </cell>
          <cell r="I3307">
            <v>-14454.04</v>
          </cell>
        </row>
        <row r="3308">
          <cell r="C3308" t="str">
            <v>2003</v>
          </cell>
          <cell r="D3308" t="str">
            <v>DM_54_55_56</v>
          </cell>
          <cell r="E3308" t="str">
            <v>N/A</v>
          </cell>
          <cell r="F3308" t="str">
            <v>A07</v>
          </cell>
          <cell r="G3308" t="str">
            <v>Private/AFS/REMIC/Amortized Cost</v>
          </cell>
          <cell r="H3308" t="str">
            <v>J62</v>
          </cell>
          <cell r="I3308">
            <v>-789351.41</v>
          </cell>
        </row>
        <row r="3309">
          <cell r="C3309" t="str">
            <v>2003</v>
          </cell>
          <cell r="D3309" t="str">
            <v>DM_54_55_56</v>
          </cell>
          <cell r="E3309" t="str">
            <v>N/A</v>
          </cell>
          <cell r="F3309" t="str">
            <v>A07</v>
          </cell>
          <cell r="G3309" t="str">
            <v>Private/AFS/MRB Taxable/Amortized Cost</v>
          </cell>
          <cell r="H3309" t="str">
            <v>J65</v>
          </cell>
          <cell r="I3309">
            <v>131227.32</v>
          </cell>
        </row>
        <row r="3310">
          <cell r="C3310" t="str">
            <v>2003</v>
          </cell>
          <cell r="D3310" t="str">
            <v>DM_54_55_56</v>
          </cell>
          <cell r="E3310" t="str">
            <v>N/A</v>
          </cell>
          <cell r="F3310" t="str">
            <v>A09</v>
          </cell>
          <cell r="G3310" t="str">
            <v>AFS/AAA/IO/Fair Value</v>
          </cell>
          <cell r="H3310" t="str">
            <v>M80</v>
          </cell>
          <cell r="I3310">
            <v>-32.159999999999997</v>
          </cell>
        </row>
        <row r="3311">
          <cell r="C3311" t="str">
            <v>2003</v>
          </cell>
          <cell r="D3311" t="str">
            <v>DM_54_55_56</v>
          </cell>
          <cell r="E3311" t="str">
            <v>N/A</v>
          </cell>
          <cell r="F3311" t="str">
            <v>A09</v>
          </cell>
          <cell r="G3311" t="str">
            <v>AFS/AAA/MEGA/Fair Value</v>
          </cell>
          <cell r="H3311" t="str">
            <v>M44</v>
          </cell>
          <cell r="I3311">
            <v>87517614.570000023</v>
          </cell>
        </row>
        <row r="3312">
          <cell r="C3312" t="str">
            <v>2003</v>
          </cell>
          <cell r="D3312" t="str">
            <v>DM_54_55_56</v>
          </cell>
          <cell r="E3312" t="str">
            <v>N/A</v>
          </cell>
          <cell r="F3312" t="str">
            <v>A09</v>
          </cell>
          <cell r="G3312" t="str">
            <v>AFS/AAA/MBS/Fair Value</v>
          </cell>
          <cell r="H3312" t="str">
            <v>M33</v>
          </cell>
          <cell r="I3312">
            <v>113456437.57000004</v>
          </cell>
        </row>
        <row r="3313">
          <cell r="C3313" t="str">
            <v>2003</v>
          </cell>
          <cell r="D3313" t="str">
            <v>DM_54_55_56</v>
          </cell>
          <cell r="E3313" t="str">
            <v>N/A</v>
          </cell>
          <cell r="F3313" t="str">
            <v>A09</v>
          </cell>
          <cell r="G3313" t="str">
            <v>AFS/AAA/MRB Taxable/Fair Value</v>
          </cell>
          <cell r="H3313" t="str">
            <v>M93</v>
          </cell>
          <cell r="I3313">
            <v>-67752.429999999993</v>
          </cell>
        </row>
        <row r="3314">
          <cell r="C3314" t="str">
            <v>2003</v>
          </cell>
          <cell r="D3314" t="str">
            <v>DM_54_55_56</v>
          </cell>
          <cell r="E3314" t="str">
            <v>N/A</v>
          </cell>
          <cell r="F3314" t="str">
            <v>A09</v>
          </cell>
          <cell r="G3314" t="str">
            <v>AFS/AAA/REMIC/Fair Value</v>
          </cell>
          <cell r="H3314" t="str">
            <v>M58</v>
          </cell>
          <cell r="I3314">
            <v>-116773.28</v>
          </cell>
        </row>
        <row r="3315">
          <cell r="C3315" t="str">
            <v>2003</v>
          </cell>
          <cell r="D3315" t="str">
            <v>DM_54_55_56</v>
          </cell>
          <cell r="E3315" t="str">
            <v>N/A</v>
          </cell>
          <cell r="F3315" t="str">
            <v>A09</v>
          </cell>
          <cell r="G3315" t="str">
            <v>AFS/D/MRB Taxable/Fair Value</v>
          </cell>
          <cell r="H3315" t="str">
            <v>M99</v>
          </cell>
          <cell r="I3315">
            <v>1189291.73</v>
          </cell>
        </row>
        <row r="3316">
          <cell r="C3316" t="str">
            <v>2003</v>
          </cell>
          <cell r="D3316" t="str">
            <v>DM_54_55_56</v>
          </cell>
          <cell r="E3316" t="str">
            <v>N/A</v>
          </cell>
          <cell r="F3316" t="str">
            <v>A09</v>
          </cell>
          <cell r="G3316" t="str">
            <v>AFS/Unrated/MRB Taxable/Fair Value</v>
          </cell>
          <cell r="H3316" t="str">
            <v>M100</v>
          </cell>
          <cell r="I3316">
            <v>-332187.89</v>
          </cell>
        </row>
        <row r="3317">
          <cell r="C3317" t="str">
            <v>2003</v>
          </cell>
          <cell r="D3317" t="str">
            <v>DM_54_55_56</v>
          </cell>
          <cell r="E3317" t="str">
            <v>N/A</v>
          </cell>
          <cell r="F3317" t="str">
            <v>A09</v>
          </cell>
          <cell r="G3317" t="str">
            <v>HFT/AAA/MBS/Fair Value</v>
          </cell>
          <cell r="H3317" t="str">
            <v>M120</v>
          </cell>
          <cell r="I3317">
            <v>-7812106.1800000006</v>
          </cell>
        </row>
        <row r="3318">
          <cell r="C3318" t="str">
            <v>2003</v>
          </cell>
          <cell r="D3318" t="str">
            <v>DM_54_55_56</v>
          </cell>
          <cell r="E3318" t="str">
            <v>N/A</v>
          </cell>
          <cell r="F3318" t="str">
            <v>A09</v>
          </cell>
          <cell r="G3318" t="str">
            <v>AFS/AAA/REMIC/Amortized Cost</v>
          </cell>
          <cell r="H3318" t="str">
            <v>J58</v>
          </cell>
          <cell r="I3318">
            <v>67752.429999999993</v>
          </cell>
        </row>
        <row r="3319">
          <cell r="C3319" t="str">
            <v>2003</v>
          </cell>
          <cell r="D3319" t="str">
            <v>DM_54_55_56</v>
          </cell>
          <cell r="E3319" t="str">
            <v>N/A</v>
          </cell>
          <cell r="F3319" t="str">
            <v>A09</v>
          </cell>
          <cell r="G3319" t="str">
            <v>AFS/AAA/MRB Taxable/Amortized Cost</v>
          </cell>
          <cell r="H3319" t="str">
            <v>J93</v>
          </cell>
          <cell r="I3319">
            <v>116773.28</v>
          </cell>
        </row>
        <row r="3320">
          <cell r="C3320" t="str">
            <v>2003</v>
          </cell>
          <cell r="D3320" t="str">
            <v>DM_54_55_56</v>
          </cell>
          <cell r="E3320" t="str">
            <v>N/A</v>
          </cell>
          <cell r="F3320" t="str">
            <v>A09</v>
          </cell>
          <cell r="G3320" t="str">
            <v>AFS/D/MRB Taxable/Amortized Cost</v>
          </cell>
          <cell r="H3320" t="str">
            <v>J99</v>
          </cell>
          <cell r="I3320">
            <v>-1189291.73</v>
          </cell>
        </row>
        <row r="3321">
          <cell r="C3321" t="str">
            <v>2003</v>
          </cell>
          <cell r="D3321" t="str">
            <v>DM_54_55_56</v>
          </cell>
          <cell r="E3321" t="str">
            <v>N/A</v>
          </cell>
          <cell r="F3321" t="str">
            <v>A09</v>
          </cell>
          <cell r="G3321" t="str">
            <v>AFS/Unrated/MRB Taxable/Amortized Cost</v>
          </cell>
          <cell r="H3321" t="str">
            <v>J100</v>
          </cell>
          <cell r="I3321">
            <v>332187.89</v>
          </cell>
        </row>
        <row r="3322">
          <cell r="C3322" t="str">
            <v>2003</v>
          </cell>
          <cell r="D3322" t="str">
            <v>DM_54_55_56</v>
          </cell>
          <cell r="E3322" t="str">
            <v>N/A</v>
          </cell>
          <cell r="F3322" t="str">
            <v>A13 - AFS</v>
          </cell>
          <cell r="G3322" t="str">
            <v>Fannie Mae/ 1 THRU 5 Years/MBS/Fair Value</v>
          </cell>
          <cell r="H3322" t="str">
            <v>K32</v>
          </cell>
          <cell r="I3322">
            <v>-1750405.6</v>
          </cell>
        </row>
        <row r="3323">
          <cell r="C3323" t="str">
            <v>2003</v>
          </cell>
          <cell r="D3323" t="str">
            <v>DM_54_55_56</v>
          </cell>
          <cell r="E3323" t="str">
            <v>N/A</v>
          </cell>
          <cell r="F3323" t="str">
            <v>A13 - AFS</v>
          </cell>
          <cell r="G3323" t="str">
            <v>Fannie Mae/ 5 THRU 10 Years/MBS/Fair Value</v>
          </cell>
          <cell r="H3323" t="str">
            <v>N32</v>
          </cell>
          <cell r="I3323">
            <v>-511725.2</v>
          </cell>
        </row>
        <row r="3324">
          <cell r="C3324" t="str">
            <v>2003</v>
          </cell>
          <cell r="D3324" t="str">
            <v>DM_54_55_56</v>
          </cell>
          <cell r="E3324" t="str">
            <v>N/A</v>
          </cell>
          <cell r="F3324" t="str">
            <v>A13 - AFS</v>
          </cell>
          <cell r="G3324" t="str">
            <v>Fannie Mae/Greater Than 10/IO/Fair Value</v>
          </cell>
          <cell r="H3324" t="str">
            <v>Q35</v>
          </cell>
          <cell r="I3324">
            <v>-32.159999999999997</v>
          </cell>
        </row>
        <row r="3325">
          <cell r="C3325" t="str">
            <v>2003</v>
          </cell>
          <cell r="D3325" t="str">
            <v>DM_54_55_56</v>
          </cell>
          <cell r="E3325" t="str">
            <v>N/A</v>
          </cell>
          <cell r="F3325" t="str">
            <v>A13 - AFS</v>
          </cell>
          <cell r="G3325" t="str">
            <v>Fannie Mae/Greater Than 10/MBS/Fair Value</v>
          </cell>
          <cell r="H3325" t="str">
            <v>Q32</v>
          </cell>
          <cell r="I3325">
            <v>115718495.27000004</v>
          </cell>
        </row>
        <row r="3326">
          <cell r="C3326" t="str">
            <v>2003</v>
          </cell>
          <cell r="D3326" t="str">
            <v>DM_54_55_56</v>
          </cell>
          <cell r="E3326" t="str">
            <v>N/A</v>
          </cell>
          <cell r="F3326" t="str">
            <v>A13 - AFS</v>
          </cell>
          <cell r="G3326" t="str">
            <v>Fannie Mae/Greater Than 10/MEGA/Fair Value</v>
          </cell>
          <cell r="H3326" t="str">
            <v>Q33</v>
          </cell>
          <cell r="I3326">
            <v>87517614.570000023</v>
          </cell>
        </row>
        <row r="3327">
          <cell r="C3327" t="str">
            <v>2003</v>
          </cell>
          <cell r="D3327" t="str">
            <v>DM_54_55_56</v>
          </cell>
          <cell r="E3327" t="str">
            <v>N/A</v>
          </cell>
          <cell r="F3327" t="str">
            <v>A13 - AFS</v>
          </cell>
          <cell r="G3327" t="str">
            <v>Fannie Mae/Greater Than 10/REMIC/Fair Value</v>
          </cell>
          <cell r="H3327" t="str">
            <v>Q34</v>
          </cell>
          <cell r="I3327">
            <v>14454.04</v>
          </cell>
        </row>
        <row r="3328">
          <cell r="C3328" t="str">
            <v>2003</v>
          </cell>
          <cell r="D3328" t="str">
            <v>DM_54_55_56</v>
          </cell>
          <cell r="E3328" t="str">
            <v>N/A</v>
          </cell>
          <cell r="F3328" t="str">
            <v>A13 - AFS</v>
          </cell>
          <cell r="G3328" t="str">
            <v>Other Agency/Greater Than 10/MBS/Fair Value</v>
          </cell>
          <cell r="H3328" t="str">
            <v>Q40</v>
          </cell>
          <cell r="I3328">
            <v>73.099999999999994</v>
          </cell>
        </row>
        <row r="3329">
          <cell r="C3329" t="str">
            <v>2003</v>
          </cell>
          <cell r="D3329" t="str">
            <v>DM_54_55_56</v>
          </cell>
          <cell r="E3329" t="str">
            <v>N/A</v>
          </cell>
          <cell r="F3329" t="str">
            <v>A13 - AFS</v>
          </cell>
          <cell r="G3329" t="str">
            <v>Private/ 5 THRU 10 Years/MRB Taxable/Fair Value</v>
          </cell>
          <cell r="H3329" t="str">
            <v>N48</v>
          </cell>
          <cell r="I3329">
            <v>-283325.45</v>
          </cell>
        </row>
        <row r="3330">
          <cell r="C3330" t="str">
            <v>2003</v>
          </cell>
          <cell r="D3330" t="str">
            <v>DM_54_55_56</v>
          </cell>
          <cell r="E3330" t="str">
            <v>N/A</v>
          </cell>
          <cell r="F3330" t="str">
            <v>A13 - AFS</v>
          </cell>
          <cell r="G3330" t="str">
            <v>Private/ Greater Than 10/MRB Taxable/Fair Value</v>
          </cell>
          <cell r="H3330" t="str">
            <v>Q48</v>
          </cell>
          <cell r="I3330">
            <v>1072676.8600000001</v>
          </cell>
        </row>
        <row r="3331">
          <cell r="C3331" t="str">
            <v>2003</v>
          </cell>
          <cell r="D3331" t="str">
            <v>DM_54_55_56</v>
          </cell>
          <cell r="E3331" t="str">
            <v>N/A</v>
          </cell>
          <cell r="F3331" t="str">
            <v>A13 - AFS</v>
          </cell>
          <cell r="G3331" t="str">
            <v>Private/ Greater Than 10/REMIC/Fair Value</v>
          </cell>
          <cell r="H3331" t="str">
            <v>Q51</v>
          </cell>
          <cell r="I3331">
            <v>-131227.32</v>
          </cell>
        </row>
        <row r="3332">
          <cell r="C3332" t="str">
            <v>2003</v>
          </cell>
          <cell r="D3332" t="str">
            <v>DM_54_55_56</v>
          </cell>
          <cell r="E3332" t="str">
            <v>N/A</v>
          </cell>
          <cell r="F3332" t="str">
            <v>A13 - HFT</v>
          </cell>
          <cell r="G3332" t="str">
            <v>Fannie Mae/Greater Than 10/MBS/Fair Value</v>
          </cell>
          <cell r="H3332" t="str">
            <v>Q32</v>
          </cell>
          <cell r="I3332">
            <v>-7812081.7100000009</v>
          </cell>
        </row>
        <row r="3333">
          <cell r="C3333" t="str">
            <v>2003</v>
          </cell>
          <cell r="D3333" t="str">
            <v>DM_54_55_56</v>
          </cell>
          <cell r="E3333" t="str">
            <v>N/A</v>
          </cell>
          <cell r="F3333" t="str">
            <v>A13 - HFT</v>
          </cell>
          <cell r="G3333" t="str">
            <v>Other Agency/Greater Than 10/MBS/Fair Value</v>
          </cell>
          <cell r="H3333" t="str">
            <v>Q40</v>
          </cell>
          <cell r="I3333">
            <v>-24.47</v>
          </cell>
        </row>
        <row r="3334">
          <cell r="C3334" t="str">
            <v>2003</v>
          </cell>
          <cell r="D3334" t="str">
            <v>DM_54_55_56</v>
          </cell>
          <cell r="E3334" t="str">
            <v>N/A</v>
          </cell>
          <cell r="F3334" t="str">
            <v>A13 - AFS</v>
          </cell>
          <cell r="G3334" t="str">
            <v>Private/ 5 THRU 10 Years/MRB Taxable/Amortized Cost</v>
          </cell>
          <cell r="H3334" t="str">
            <v>M48</v>
          </cell>
          <cell r="I3334">
            <v>283325.45</v>
          </cell>
        </row>
        <row r="3335">
          <cell r="C3335" t="str">
            <v>2003</v>
          </cell>
          <cell r="D3335" t="str">
            <v>DM_54_55_56</v>
          </cell>
          <cell r="E3335" t="str">
            <v>N/A</v>
          </cell>
          <cell r="F3335" t="str">
            <v>A13 - AFS</v>
          </cell>
          <cell r="G3335" t="str">
            <v>Fannie Mae/Greater Than 10/REMIC/Amortized Cost</v>
          </cell>
          <cell r="H3335" t="str">
            <v>P34</v>
          </cell>
          <cell r="I3335">
            <v>-14454.04</v>
          </cell>
        </row>
        <row r="3336">
          <cell r="C3336" t="str">
            <v>2003</v>
          </cell>
          <cell r="D3336" t="str">
            <v>DM_54_55_56</v>
          </cell>
          <cell r="E3336" t="str">
            <v>N/A</v>
          </cell>
          <cell r="F3336" t="str">
            <v>A13 - AFS</v>
          </cell>
          <cell r="G3336" t="str">
            <v>Private/ Greater Than 10/MRB Taxable/Amortized Cost</v>
          </cell>
          <cell r="H3336" t="str">
            <v>P48</v>
          </cell>
          <cell r="I3336">
            <v>-1072676.8600000001</v>
          </cell>
        </row>
        <row r="3337">
          <cell r="C3337" t="str">
            <v>2003</v>
          </cell>
          <cell r="D3337" t="str">
            <v>DM_54_55_56</v>
          </cell>
          <cell r="E3337" t="str">
            <v>N/A</v>
          </cell>
          <cell r="F3337" t="str">
            <v>A13 - AFS</v>
          </cell>
          <cell r="G3337" t="str">
            <v>Private/ Greater Than 10/REMIC/Amortized Cost</v>
          </cell>
          <cell r="H3337" t="str">
            <v>P51</v>
          </cell>
          <cell r="I3337">
            <v>131227.32</v>
          </cell>
        </row>
        <row r="3338">
          <cell r="C3338" t="str">
            <v>2003</v>
          </cell>
          <cell r="D3338" t="str">
            <v>DM_54_55_56</v>
          </cell>
          <cell r="E3338" t="str">
            <v>N/A</v>
          </cell>
          <cell r="F3338" t="str">
            <v>A20</v>
          </cell>
          <cell r="G3338" t="str">
            <v>AFS/Fair Value/Total Mortgage Related Securities</v>
          </cell>
          <cell r="H3338" t="str">
            <v>L42</v>
          </cell>
          <cell r="I3338">
            <v>201646598.10999992</v>
          </cell>
        </row>
        <row r="3339">
          <cell r="C3339" t="str">
            <v>2003</v>
          </cell>
          <cell r="D3339" t="str">
            <v>DM_54_55_56</v>
          </cell>
          <cell r="E3339" t="str">
            <v>N/A</v>
          </cell>
          <cell r="F3339" t="str">
            <v>A20</v>
          </cell>
          <cell r="G3339" t="str">
            <v>HFT/Fair Value/Total Mortgage Related Securities</v>
          </cell>
          <cell r="H3339" t="str">
            <v>M42</v>
          </cell>
          <cell r="I3339">
            <v>-7812106.1800000006</v>
          </cell>
        </row>
        <row r="3340">
          <cell r="C3340" t="str">
            <v>2003</v>
          </cell>
          <cell r="D3340" t="str">
            <v>DM_54_55_56</v>
          </cell>
          <cell r="E3340" t="str">
            <v>N/A</v>
          </cell>
          <cell r="F3340" t="str">
            <v>A18</v>
          </cell>
          <cell r="G3340" t="str">
            <v>5 THRU 10 Years/MRB Taxable/Amortized Cost</v>
          </cell>
          <cell r="H3340" t="str">
            <v>L36</v>
          </cell>
          <cell r="I3340">
            <v>283325.45</v>
          </cell>
        </row>
        <row r="3341">
          <cell r="C3341" t="str">
            <v>2003</v>
          </cell>
          <cell r="D3341" t="str">
            <v>DM_54_55_56</v>
          </cell>
          <cell r="E3341" t="str">
            <v>N/A</v>
          </cell>
          <cell r="F3341" t="str">
            <v>A18</v>
          </cell>
          <cell r="G3341" t="str">
            <v>Greater Than 10/REMIC/Amortized Cost</v>
          </cell>
          <cell r="H3341" t="str">
            <v>O33</v>
          </cell>
          <cell r="I3341">
            <v>116773.28</v>
          </cell>
        </row>
        <row r="3342">
          <cell r="C3342" t="str">
            <v>2003</v>
          </cell>
          <cell r="D3342" t="str">
            <v>DM_54_55_56</v>
          </cell>
          <cell r="E3342" t="str">
            <v>N/A</v>
          </cell>
          <cell r="F3342" t="str">
            <v>A18</v>
          </cell>
          <cell r="G3342" t="str">
            <v>Greater Than 10/MRB Taxable/Amortized Cost</v>
          </cell>
          <cell r="H3342" t="str">
            <v>O36</v>
          </cell>
          <cell r="I3342">
            <v>-1072676.8600000001</v>
          </cell>
        </row>
        <row r="3343">
          <cell r="C3343" t="str">
            <v>2003</v>
          </cell>
          <cell r="D3343" t="str">
            <v>MES_2003_REVERSAL</v>
          </cell>
          <cell r="E3343">
            <v>121302</v>
          </cell>
          <cell r="F3343" t="str">
            <v>A01</v>
          </cell>
          <cell r="G3343" t="str">
            <v>Fannie Mae / MBS / Orig-Prem-Disc / Catch-Up</v>
          </cell>
          <cell r="H3343" t="str">
            <v>D82</v>
          </cell>
          <cell r="I3343">
            <v>-5392506.4899999984</v>
          </cell>
        </row>
        <row r="3344">
          <cell r="C3344" t="str">
            <v>2003</v>
          </cell>
          <cell r="D3344" t="str">
            <v>MES_2003_REVERSAL</v>
          </cell>
          <cell r="E3344">
            <v>121302</v>
          </cell>
          <cell r="F3344" t="str">
            <v>A07</v>
          </cell>
          <cell r="G3344" t="str">
            <v>Fannie Mae / AFS / Total Unam Balance / MBS</v>
          </cell>
          <cell r="H3344" t="str">
            <v>H32</v>
          </cell>
          <cell r="I3344">
            <v>-5392506.4899999984</v>
          </cell>
        </row>
        <row r="3345">
          <cell r="C3345" t="str">
            <v>2003</v>
          </cell>
          <cell r="D3345" t="str">
            <v>MES_2003_REVERSAL</v>
          </cell>
          <cell r="E3345">
            <v>121302</v>
          </cell>
          <cell r="F3345" t="str">
            <v>A09</v>
          </cell>
          <cell r="G3345" t="str">
            <v>Total Unam Balance / Single Class / MBS / AFS / AAA</v>
          </cell>
          <cell r="H3345" t="str">
            <v>H33</v>
          </cell>
          <cell r="I3345">
            <v>-5392506.4899999984</v>
          </cell>
        </row>
        <row r="3346">
          <cell r="C3346" t="str">
            <v>2003</v>
          </cell>
          <cell r="D3346" t="str">
            <v>MES_2003_REVERSAL</v>
          </cell>
          <cell r="E3346">
            <v>121302</v>
          </cell>
          <cell r="F3346" t="str">
            <v>A13 - AFS</v>
          </cell>
          <cell r="G3346" t="str">
            <v>Fannnie Mae / Amortized Cost / Greater Than 10 Years/ MBS</v>
          </cell>
          <cell r="H3346" t="str">
            <v>P32</v>
          </cell>
          <cell r="I3346">
            <v>-5392506.4899999984</v>
          </cell>
        </row>
        <row r="3347">
          <cell r="C3347" t="str">
            <v>2003</v>
          </cell>
          <cell r="D3347" t="str">
            <v>MES_2003_REVERSAL</v>
          </cell>
          <cell r="E3347">
            <v>121302</v>
          </cell>
          <cell r="F3347" t="str">
            <v>A18</v>
          </cell>
          <cell r="G3347" t="str">
            <v>Amortized Cost / Greater Than 10 Years / MBS</v>
          </cell>
          <cell r="H3347" t="str">
            <v>O31</v>
          </cell>
          <cell r="I3347">
            <v>-5392506.4899999984</v>
          </cell>
        </row>
        <row r="3348">
          <cell r="C3348" t="str">
            <v>2003</v>
          </cell>
          <cell r="D3348" t="str">
            <v>MES_2003_REVERSAL</v>
          </cell>
          <cell r="E3348">
            <v>121302</v>
          </cell>
          <cell r="F3348" t="str">
            <v>A20</v>
          </cell>
          <cell r="G3348" t="str">
            <v>AFS / Fair Value / Total Mortgage Related Securities</v>
          </cell>
          <cell r="H3348" t="str">
            <v>L42</v>
          </cell>
          <cell r="I3348">
            <v>-5392506.4899999984</v>
          </cell>
        </row>
        <row r="3349">
          <cell r="C3349" t="str">
            <v>2003</v>
          </cell>
          <cell r="D3349" t="str">
            <v>MES_2003_REVERSAL</v>
          </cell>
          <cell r="E3349">
            <v>138331</v>
          </cell>
          <cell r="F3349" t="str">
            <v>A01</v>
          </cell>
          <cell r="G3349" t="str">
            <v>Commitments CBA Non-OCI / Catch-Up / Fannie Mae / MBS</v>
          </cell>
          <cell r="H3349" t="str">
            <v>D224</v>
          </cell>
          <cell r="I3349">
            <v>108656.21</v>
          </cell>
        </row>
        <row r="3350">
          <cell r="C3350" t="str">
            <v>2003</v>
          </cell>
          <cell r="D3350" t="str">
            <v>MES_2003_REVERSAL</v>
          </cell>
          <cell r="E3350">
            <v>138331</v>
          </cell>
          <cell r="F3350" t="str">
            <v>A07</v>
          </cell>
          <cell r="G3350" t="str">
            <v>Fannie Mae / AFS / Total Unam Balance / MBS</v>
          </cell>
          <cell r="H3350" t="str">
            <v>H32</v>
          </cell>
          <cell r="I3350">
            <v>108656.21</v>
          </cell>
        </row>
        <row r="3351">
          <cell r="C3351" t="str">
            <v>2003</v>
          </cell>
          <cell r="D3351" t="str">
            <v>MES_2003_REVERSAL</v>
          </cell>
          <cell r="E3351">
            <v>138331</v>
          </cell>
          <cell r="F3351" t="str">
            <v>A09</v>
          </cell>
          <cell r="G3351" t="str">
            <v>Total Unam Balance / Single Class / MBS / AFS / AAA</v>
          </cell>
          <cell r="H3351" t="str">
            <v>H33</v>
          </cell>
          <cell r="I3351">
            <v>108656.21</v>
          </cell>
        </row>
        <row r="3352">
          <cell r="C3352" t="str">
            <v>2003</v>
          </cell>
          <cell r="D3352" t="str">
            <v>MES_2003_REVERSAL</v>
          </cell>
          <cell r="E3352">
            <v>138331</v>
          </cell>
          <cell r="F3352" t="str">
            <v>A13 - AFS</v>
          </cell>
          <cell r="G3352" t="str">
            <v>Fannnie Mae / Amortized Cost / Greater Than 10 Years/ MBS</v>
          </cell>
          <cell r="H3352" t="str">
            <v>P32</v>
          </cell>
          <cell r="I3352">
            <v>108656.21</v>
          </cell>
        </row>
        <row r="3353">
          <cell r="C3353" t="str">
            <v>2003</v>
          </cell>
          <cell r="D3353" t="str">
            <v>MES_2003_REVERSAL</v>
          </cell>
          <cell r="E3353">
            <v>138331</v>
          </cell>
          <cell r="F3353" t="str">
            <v>A18</v>
          </cell>
          <cell r="G3353" t="str">
            <v>Amortized Cost / Greater Than 10 Years / MBS</v>
          </cell>
          <cell r="H3353" t="str">
            <v>O31</v>
          </cell>
          <cell r="I3353">
            <v>108656.21</v>
          </cell>
        </row>
        <row r="3354">
          <cell r="C3354" t="str">
            <v>2003</v>
          </cell>
          <cell r="D3354" t="str">
            <v>MES_2003_REVERSAL</v>
          </cell>
          <cell r="E3354">
            <v>138331</v>
          </cell>
          <cell r="F3354" t="str">
            <v>A20</v>
          </cell>
          <cell r="G3354" t="str">
            <v>AFS / Fair Value / Total Mortgage Related Securities</v>
          </cell>
          <cell r="H3354" t="str">
            <v>L42</v>
          </cell>
          <cell r="I3354">
            <v>108656.21</v>
          </cell>
        </row>
        <row r="3355">
          <cell r="C3355" t="str">
            <v>2003</v>
          </cell>
          <cell r="D3355" t="str">
            <v>MES_2003_REVERSAL</v>
          </cell>
          <cell r="E3355">
            <v>138332</v>
          </cell>
          <cell r="F3355" t="str">
            <v>A01</v>
          </cell>
          <cell r="G3355" t="str">
            <v>Commitments CBA Non-OCI / Catch-Up / Fannie Mae / MBS</v>
          </cell>
          <cell r="H3355" t="str">
            <v>D224</v>
          </cell>
          <cell r="I3355">
            <v>581702.25</v>
          </cell>
        </row>
        <row r="3356">
          <cell r="C3356" t="str">
            <v>2003</v>
          </cell>
          <cell r="D3356" t="str">
            <v>MES_2003_REVERSAL</v>
          </cell>
          <cell r="E3356">
            <v>138332</v>
          </cell>
          <cell r="F3356" t="str">
            <v>A07</v>
          </cell>
          <cell r="G3356" t="str">
            <v>Fannie Mae / AFS / Total Unam Balance / MBS</v>
          </cell>
          <cell r="H3356" t="str">
            <v>H32</v>
          </cell>
          <cell r="I3356">
            <v>581702.25</v>
          </cell>
        </row>
        <row r="3357">
          <cell r="C3357" t="str">
            <v>2003</v>
          </cell>
          <cell r="D3357" t="str">
            <v>MES_2003_REVERSAL</v>
          </cell>
          <cell r="E3357">
            <v>138332</v>
          </cell>
          <cell r="F3357" t="str">
            <v>A09</v>
          </cell>
          <cell r="G3357" t="str">
            <v>Total Unam Balance / Single Class / MBS / AFS / AAA</v>
          </cell>
          <cell r="H3357" t="str">
            <v>H33</v>
          </cell>
          <cell r="I3357">
            <v>581702.25</v>
          </cell>
        </row>
        <row r="3358">
          <cell r="C3358" t="str">
            <v>2003</v>
          </cell>
          <cell r="D3358" t="str">
            <v>MES_2003_REVERSAL</v>
          </cell>
          <cell r="E3358">
            <v>138332</v>
          </cell>
          <cell r="F3358" t="str">
            <v>A13 - AFS</v>
          </cell>
          <cell r="G3358" t="str">
            <v>Fannnie Mae / Amortized Cost / Greater Than 10 Years/ MBS</v>
          </cell>
          <cell r="H3358" t="str">
            <v>P32</v>
          </cell>
          <cell r="I3358">
            <v>581702.25</v>
          </cell>
        </row>
        <row r="3359">
          <cell r="C3359" t="str">
            <v>2003</v>
          </cell>
          <cell r="D3359" t="str">
            <v>MES_2003_REVERSAL</v>
          </cell>
          <cell r="E3359">
            <v>138332</v>
          </cell>
          <cell r="F3359" t="str">
            <v>A18</v>
          </cell>
          <cell r="G3359" t="str">
            <v>Amortized Cost / Greater Than 10 Years / MBS</v>
          </cell>
          <cell r="H3359" t="str">
            <v>O31</v>
          </cell>
          <cell r="I3359">
            <v>581702.25</v>
          </cell>
        </row>
        <row r="3360">
          <cell r="C3360" t="str">
            <v>2003</v>
          </cell>
          <cell r="D3360" t="str">
            <v>MES_2003_REVERSAL</v>
          </cell>
          <cell r="E3360">
            <v>138332</v>
          </cell>
          <cell r="F3360" t="str">
            <v>A20</v>
          </cell>
          <cell r="G3360" t="str">
            <v>AFS / Fair Value / Total Mortgage Related Securities</v>
          </cell>
          <cell r="H3360" t="str">
            <v>L42</v>
          </cell>
          <cell r="I3360">
            <v>581702.25</v>
          </cell>
        </row>
        <row r="3361">
          <cell r="C3361" t="str">
            <v>2003</v>
          </cell>
          <cell r="D3361" t="str">
            <v>MES_2003_REVERSAL</v>
          </cell>
          <cell r="E3361">
            <v>138392</v>
          </cell>
          <cell r="F3361" t="str">
            <v>A01</v>
          </cell>
          <cell r="G3361" t="str">
            <v>Consolidation/Deconsolidation / Catch-Up / MBS / Fannie Mae</v>
          </cell>
          <cell r="H3361" t="str">
            <v>D414</v>
          </cell>
          <cell r="I3361">
            <v>2224427.7799999998</v>
          </cell>
        </row>
        <row r="3362">
          <cell r="C3362" t="str">
            <v>2003</v>
          </cell>
          <cell r="D3362" t="str">
            <v>MES_2003_REVERSAL</v>
          </cell>
          <cell r="E3362">
            <v>138392</v>
          </cell>
          <cell r="F3362" t="str">
            <v>A07</v>
          </cell>
          <cell r="G3362" t="str">
            <v>Fannie Mae / AFS / Total Unam Balance / MBS</v>
          </cell>
          <cell r="H3362" t="str">
            <v>H32</v>
          </cell>
          <cell r="I3362">
            <v>2224427.7799999998</v>
          </cell>
        </row>
        <row r="3363">
          <cell r="C3363" t="str">
            <v>2003</v>
          </cell>
          <cell r="D3363" t="str">
            <v>MES_2003_REVERSAL</v>
          </cell>
          <cell r="E3363">
            <v>138392</v>
          </cell>
          <cell r="F3363" t="str">
            <v>A09</v>
          </cell>
          <cell r="G3363" t="str">
            <v>Total Unam Balance / Single Class / MBS / AFS / AAA</v>
          </cell>
          <cell r="H3363" t="str">
            <v>H33</v>
          </cell>
          <cell r="I3363">
            <v>2224427.7799999998</v>
          </cell>
        </row>
        <row r="3364">
          <cell r="C3364" t="str">
            <v>2003</v>
          </cell>
          <cell r="D3364" t="str">
            <v>MES_2003_REVERSAL</v>
          </cell>
          <cell r="E3364">
            <v>138392</v>
          </cell>
          <cell r="F3364" t="str">
            <v>A13 - AFS</v>
          </cell>
          <cell r="G3364" t="str">
            <v>Fannnie Mae / Amortized Cost / Greater Than 10 Years/ MBS</v>
          </cell>
          <cell r="H3364" t="str">
            <v>P32</v>
          </cell>
          <cell r="I3364">
            <v>2224427.7799999998</v>
          </cell>
        </row>
        <row r="3365">
          <cell r="C3365" t="str">
            <v>2003</v>
          </cell>
          <cell r="D3365" t="str">
            <v>MES_2003_REVERSAL</v>
          </cell>
          <cell r="E3365">
            <v>138392</v>
          </cell>
          <cell r="F3365" t="str">
            <v>A18</v>
          </cell>
          <cell r="G3365" t="str">
            <v>Amortized Cost / Greater Than 10 Years / MBS</v>
          </cell>
          <cell r="H3365" t="str">
            <v>O31</v>
          </cell>
          <cell r="I3365">
            <v>2224427.7799999998</v>
          </cell>
        </row>
        <row r="3366">
          <cell r="C3366" t="str">
            <v>2003</v>
          </cell>
          <cell r="D3366" t="str">
            <v>MES_2003_REVERSAL</v>
          </cell>
          <cell r="E3366">
            <v>138392</v>
          </cell>
          <cell r="F3366" t="str">
            <v>A20</v>
          </cell>
          <cell r="G3366" t="str">
            <v>AFS / Fair Value / Total Mortgage Related Securities</v>
          </cell>
          <cell r="H3366" t="str">
            <v>L42</v>
          </cell>
          <cell r="I3366">
            <v>2224427.7799999998</v>
          </cell>
        </row>
        <row r="3367">
          <cell r="C3367" t="str">
            <v>2003</v>
          </cell>
          <cell r="D3367" t="str">
            <v>MES_2003_REVERSAL</v>
          </cell>
          <cell r="E3367">
            <v>138531</v>
          </cell>
          <cell r="F3367" t="str">
            <v>A01</v>
          </cell>
          <cell r="G3367" t="str">
            <v>Commitments CBA Non-OCI / Catch-Up / Fannie Mae / MBS</v>
          </cell>
          <cell r="H3367" t="str">
            <v>D224</v>
          </cell>
          <cell r="I3367">
            <v>441.54</v>
          </cell>
        </row>
        <row r="3368">
          <cell r="C3368" t="str">
            <v>2003</v>
          </cell>
          <cell r="D3368" t="str">
            <v>MES_2003_REVERSAL</v>
          </cell>
          <cell r="E3368">
            <v>138531</v>
          </cell>
          <cell r="F3368" t="str">
            <v>A07</v>
          </cell>
          <cell r="G3368" t="str">
            <v>Fannie Mae / HFT / Total Unam Balance / MBS</v>
          </cell>
          <cell r="H3368" t="str">
            <v>H74</v>
          </cell>
          <cell r="I3368">
            <v>441.54</v>
          </cell>
        </row>
        <row r="3369">
          <cell r="C3369" t="str">
            <v>2003</v>
          </cell>
          <cell r="D3369" t="str">
            <v>MES_2003_REVERSAL</v>
          </cell>
          <cell r="E3369">
            <v>138531</v>
          </cell>
          <cell r="F3369" t="str">
            <v>A09</v>
          </cell>
          <cell r="G3369" t="str">
            <v>Total Unam Balance / Single Class / MBS / HFT / AAA</v>
          </cell>
          <cell r="H3369" t="str">
            <v>H120</v>
          </cell>
          <cell r="I3369">
            <v>441.54</v>
          </cell>
        </row>
        <row r="3370">
          <cell r="C3370" t="str">
            <v>2003</v>
          </cell>
          <cell r="D3370" t="str">
            <v>MES_2003_REVERSAL</v>
          </cell>
          <cell r="E3370">
            <v>138531</v>
          </cell>
          <cell r="F3370" t="str">
            <v>A13 - HFT</v>
          </cell>
          <cell r="G3370" t="str">
            <v>Fannnie Mae / Amortized Cost / Greater Than 10 Years/ MBS</v>
          </cell>
          <cell r="H3370" t="str">
            <v>P32</v>
          </cell>
          <cell r="I3370">
            <v>441.54</v>
          </cell>
        </row>
        <row r="3371">
          <cell r="C3371" t="str">
            <v>2003</v>
          </cell>
          <cell r="D3371" t="str">
            <v>MES_2003_REVERSAL</v>
          </cell>
          <cell r="E3371">
            <v>138531</v>
          </cell>
          <cell r="F3371" t="str">
            <v>A18</v>
          </cell>
          <cell r="G3371" t="str">
            <v>Amortized Cost / Greater Than 10 Years / MBS</v>
          </cell>
          <cell r="H3371" t="str">
            <v>O31</v>
          </cell>
          <cell r="I3371">
            <v>441.54</v>
          </cell>
        </row>
        <row r="3372">
          <cell r="C3372" t="str">
            <v>2003</v>
          </cell>
          <cell r="D3372" t="str">
            <v>MES_2003_REVERSAL</v>
          </cell>
          <cell r="E3372">
            <v>138531</v>
          </cell>
          <cell r="F3372" t="str">
            <v>A20</v>
          </cell>
          <cell r="G3372" t="str">
            <v>HFT / Fair Value / Total Mortgage Related Securities</v>
          </cell>
          <cell r="H3372" t="str">
            <v>M42</v>
          </cell>
          <cell r="I3372">
            <v>441.54</v>
          </cell>
        </row>
        <row r="3373">
          <cell r="C3373" t="str">
            <v>2003</v>
          </cell>
          <cell r="D3373" t="str">
            <v>MES_2003_REVERSAL</v>
          </cell>
          <cell r="E3373">
            <v>138372</v>
          </cell>
          <cell r="F3373" t="str">
            <v>A01</v>
          </cell>
          <cell r="G3373" t="str">
            <v>Trade Support / Catch-Up / MBS / Fannie Mae</v>
          </cell>
          <cell r="H3373" t="str">
            <v>D318</v>
          </cell>
          <cell r="I3373">
            <v>2626993.98</v>
          </cell>
        </row>
        <row r="3374">
          <cell r="C3374" t="str">
            <v>2003</v>
          </cell>
          <cell r="D3374" t="str">
            <v>MES_2003_REVERSAL</v>
          </cell>
          <cell r="E3374">
            <v>138372</v>
          </cell>
          <cell r="F3374" t="str">
            <v>A07</v>
          </cell>
          <cell r="G3374" t="str">
            <v>Fannie Mae / AFS / Total Unam Balance / MBS</v>
          </cell>
          <cell r="H3374" t="str">
            <v>H32</v>
          </cell>
          <cell r="I3374">
            <v>2626993.98</v>
          </cell>
        </row>
        <row r="3375">
          <cell r="C3375" t="str">
            <v>2003</v>
          </cell>
          <cell r="D3375" t="str">
            <v>MES_2003_REVERSAL</v>
          </cell>
          <cell r="E3375">
            <v>138372</v>
          </cell>
          <cell r="F3375" t="str">
            <v>A09</v>
          </cell>
          <cell r="G3375" t="str">
            <v>Total Unam Balance / Single Class / MBS / AFS / AAA</v>
          </cell>
          <cell r="H3375" t="str">
            <v>H33</v>
          </cell>
          <cell r="I3375">
            <v>2626993.98</v>
          </cell>
        </row>
        <row r="3376">
          <cell r="C3376" t="str">
            <v>2003</v>
          </cell>
          <cell r="D3376" t="str">
            <v>MES_2003_REVERSAL</v>
          </cell>
          <cell r="E3376">
            <v>138372</v>
          </cell>
          <cell r="F3376" t="str">
            <v>A13 - AFS</v>
          </cell>
          <cell r="G3376" t="str">
            <v>Fannnie Mae / Amortized Cost / Greater Than 10 Years/ MBS</v>
          </cell>
          <cell r="H3376" t="str">
            <v>P32</v>
          </cell>
          <cell r="I3376">
            <v>2626993.98</v>
          </cell>
        </row>
        <row r="3377">
          <cell r="C3377" t="str">
            <v>2003</v>
          </cell>
          <cell r="D3377" t="str">
            <v>MES_2003_REVERSAL</v>
          </cell>
          <cell r="E3377">
            <v>138372</v>
          </cell>
          <cell r="F3377" t="str">
            <v>A18</v>
          </cell>
          <cell r="G3377" t="str">
            <v>Amortized Cost / Greater Than 10 Years / MBS</v>
          </cell>
          <cell r="H3377" t="str">
            <v>O31</v>
          </cell>
          <cell r="I3377">
            <v>2626993.98</v>
          </cell>
        </row>
        <row r="3378">
          <cell r="C3378" t="str">
            <v>2003</v>
          </cell>
          <cell r="D3378" t="str">
            <v>MES_2003_REVERSAL</v>
          </cell>
          <cell r="E3378">
            <v>138372</v>
          </cell>
          <cell r="F3378" t="str">
            <v>A20</v>
          </cell>
          <cell r="G3378" t="str">
            <v>AFS / Fair Value / Total Mortgage Related Securities</v>
          </cell>
          <cell r="H3378" t="str">
            <v>L42</v>
          </cell>
          <cell r="I3378">
            <v>2626993.98</v>
          </cell>
        </row>
        <row r="3379">
          <cell r="C3379" t="str">
            <v>2003</v>
          </cell>
          <cell r="D3379" t="str">
            <v>MES_2003_REVERSAL</v>
          </cell>
          <cell r="E3379">
            <v>138572</v>
          </cell>
          <cell r="F3379" t="str">
            <v>A01</v>
          </cell>
          <cell r="G3379" t="str">
            <v>Trade Support / Catch-Up / MBS / Fannie Mae</v>
          </cell>
          <cell r="H3379" t="str">
            <v>D318</v>
          </cell>
          <cell r="I3379">
            <v>1259931.71</v>
          </cell>
        </row>
        <row r="3380">
          <cell r="C3380" t="str">
            <v>2003</v>
          </cell>
          <cell r="D3380" t="str">
            <v>MES_2003_REVERSAL</v>
          </cell>
          <cell r="E3380">
            <v>138572</v>
          </cell>
          <cell r="F3380" t="str">
            <v>A07</v>
          </cell>
          <cell r="G3380" t="str">
            <v>Fannie Mae / HFT / Total Unam Balance / MBS</v>
          </cell>
          <cell r="H3380" t="str">
            <v>H74</v>
          </cell>
          <cell r="I3380">
            <v>1259931.71</v>
          </cell>
        </row>
        <row r="3381">
          <cell r="C3381" t="str">
            <v>2003</v>
          </cell>
          <cell r="D3381" t="str">
            <v>MES_2003_REVERSAL</v>
          </cell>
          <cell r="E3381">
            <v>138572</v>
          </cell>
          <cell r="F3381" t="str">
            <v>A09</v>
          </cell>
          <cell r="G3381" t="str">
            <v>Total Unam Balance / Single Class / MBS / HFT / AAA</v>
          </cell>
          <cell r="H3381" t="str">
            <v>H120</v>
          </cell>
          <cell r="I3381">
            <v>1259931.71</v>
          </cell>
        </row>
        <row r="3382">
          <cell r="C3382" t="str">
            <v>2003</v>
          </cell>
          <cell r="D3382" t="str">
            <v>MES_2003_REVERSAL</v>
          </cell>
          <cell r="E3382">
            <v>138572</v>
          </cell>
          <cell r="F3382" t="str">
            <v>A13 - HFT</v>
          </cell>
          <cell r="G3382" t="str">
            <v>Fannnie Mae / Amortized Cost / Greater Than 10 Years/ MBS</v>
          </cell>
          <cell r="H3382" t="str">
            <v>P32</v>
          </cell>
          <cell r="I3382">
            <v>1259931.71</v>
          </cell>
        </row>
        <row r="3383">
          <cell r="C3383" t="str">
            <v>2003</v>
          </cell>
          <cell r="D3383" t="str">
            <v>MES_2003_REVERSAL</v>
          </cell>
          <cell r="E3383">
            <v>138572</v>
          </cell>
          <cell r="F3383" t="str">
            <v>A18</v>
          </cell>
          <cell r="G3383" t="str">
            <v>Amortized Cost / Greater Than 10 Years / MBS</v>
          </cell>
          <cell r="H3383" t="str">
            <v>O31</v>
          </cell>
          <cell r="I3383">
            <v>1259931.71</v>
          </cell>
        </row>
        <row r="3384">
          <cell r="C3384" t="str">
            <v>2003</v>
          </cell>
          <cell r="D3384" t="str">
            <v>MES_2003_REVERSAL</v>
          </cell>
          <cell r="E3384">
            <v>138572</v>
          </cell>
          <cell r="F3384" t="str">
            <v>A20</v>
          </cell>
          <cell r="G3384" t="str">
            <v>HFT / Fair Value / Total Mortgage Related Securities</v>
          </cell>
          <cell r="H3384" t="str">
            <v>M42</v>
          </cell>
          <cell r="I3384">
            <v>1259931.71</v>
          </cell>
        </row>
        <row r="3385">
          <cell r="C3385" t="str">
            <v>2003</v>
          </cell>
          <cell r="D3385" t="str">
            <v>MES_2003_REVERSAL</v>
          </cell>
          <cell r="E3385">
            <v>131302</v>
          </cell>
          <cell r="F3385" t="str">
            <v>A01</v>
          </cell>
          <cell r="G3385" t="str">
            <v>Deferred Fees / Catch-Up / Fannie Mae / MBS</v>
          </cell>
          <cell r="H3385" t="str">
            <v>D130</v>
          </cell>
          <cell r="I3385">
            <v>2739.1</v>
          </cell>
        </row>
        <row r="3386">
          <cell r="C3386" t="str">
            <v>2003</v>
          </cell>
          <cell r="D3386" t="str">
            <v>MES_2003_REVERSAL</v>
          </cell>
          <cell r="E3386">
            <v>131302</v>
          </cell>
          <cell r="F3386" t="str">
            <v>A07</v>
          </cell>
          <cell r="G3386" t="str">
            <v>Fannie Mae / AFS / Total Unam Balance / MBS</v>
          </cell>
          <cell r="H3386" t="str">
            <v>H32</v>
          </cell>
          <cell r="I3386">
            <v>2739.1</v>
          </cell>
        </row>
        <row r="3387">
          <cell r="C3387" t="str">
            <v>2003</v>
          </cell>
          <cell r="D3387" t="str">
            <v>MES_2003_REVERSAL</v>
          </cell>
          <cell r="E3387">
            <v>131302</v>
          </cell>
          <cell r="F3387" t="str">
            <v>A09</v>
          </cell>
          <cell r="G3387" t="str">
            <v>Total Unam Balance / Single Class / MBS / AFS / AAA</v>
          </cell>
          <cell r="H3387" t="str">
            <v>H33</v>
          </cell>
          <cell r="I3387">
            <v>2739.1</v>
          </cell>
        </row>
        <row r="3388">
          <cell r="C3388" t="str">
            <v>2003</v>
          </cell>
          <cell r="D3388" t="str">
            <v>MES_2003_REVERSAL</v>
          </cell>
          <cell r="E3388">
            <v>131302</v>
          </cell>
          <cell r="F3388" t="str">
            <v>A13 - AFS</v>
          </cell>
          <cell r="G3388" t="str">
            <v>Fannnie Mae / Amortized Cost / Greater Than 10 Years/ MBS</v>
          </cell>
          <cell r="H3388" t="str">
            <v>P32</v>
          </cell>
          <cell r="I3388">
            <v>2739.1</v>
          </cell>
        </row>
        <row r="3389">
          <cell r="C3389" t="str">
            <v>2003</v>
          </cell>
          <cell r="D3389" t="str">
            <v>MES_2003_REVERSAL</v>
          </cell>
          <cell r="E3389">
            <v>131302</v>
          </cell>
          <cell r="F3389" t="str">
            <v>A18</v>
          </cell>
          <cell r="G3389" t="str">
            <v>Amortized Cost / Greater Than 10 Years / MBS</v>
          </cell>
          <cell r="H3389" t="str">
            <v>O31</v>
          </cell>
          <cell r="I3389">
            <v>2739.1</v>
          </cell>
        </row>
        <row r="3390">
          <cell r="C3390" t="str">
            <v>2003</v>
          </cell>
          <cell r="D3390" t="str">
            <v>MES_2003_REVERSAL</v>
          </cell>
          <cell r="E3390">
            <v>131302</v>
          </cell>
          <cell r="F3390" t="str">
            <v>A20</v>
          </cell>
          <cell r="G3390" t="str">
            <v>AFS / Fair Value / Total Mortgage Related Securities</v>
          </cell>
          <cell r="H3390" t="str">
            <v>L42</v>
          </cell>
          <cell r="I3390">
            <v>2739.1</v>
          </cell>
        </row>
        <row r="3391">
          <cell r="C3391" t="str">
            <v>2003</v>
          </cell>
          <cell r="D3391" t="str">
            <v>MES_2003_REVERSAL</v>
          </cell>
          <cell r="E3391">
            <v>138532</v>
          </cell>
          <cell r="F3391" t="str">
            <v>A01</v>
          </cell>
          <cell r="G3391" t="str">
            <v>Commitments CBA Non-OCI / Catch-Up / Fannie Mae / MBS</v>
          </cell>
          <cell r="H3391" t="str">
            <v>D224</v>
          </cell>
          <cell r="I3391">
            <v>-1054933.05</v>
          </cell>
        </row>
        <row r="3392">
          <cell r="C3392" t="str">
            <v>2003</v>
          </cell>
          <cell r="D3392" t="str">
            <v>MES_2003_REVERSAL</v>
          </cell>
          <cell r="E3392">
            <v>138532</v>
          </cell>
          <cell r="F3392" t="str">
            <v>A07</v>
          </cell>
          <cell r="G3392" t="str">
            <v>Fannie Mae / HFT / Total Unam Balance / MBS</v>
          </cell>
          <cell r="H3392" t="str">
            <v>H74</v>
          </cell>
          <cell r="I3392">
            <v>-1054933.05</v>
          </cell>
        </row>
        <row r="3393">
          <cell r="C3393" t="str">
            <v>2003</v>
          </cell>
          <cell r="D3393" t="str">
            <v>MES_2003_REVERSAL</v>
          </cell>
          <cell r="E3393">
            <v>138532</v>
          </cell>
          <cell r="F3393" t="str">
            <v>A09</v>
          </cell>
          <cell r="G3393" t="str">
            <v>Total Unam Balance / Single Class / MBS / HFT / AAA</v>
          </cell>
          <cell r="H3393" t="str">
            <v>H120</v>
          </cell>
          <cell r="I3393">
            <v>-1054933.05</v>
          </cell>
        </row>
        <row r="3394">
          <cell r="C3394" t="str">
            <v>2003</v>
          </cell>
          <cell r="D3394" t="str">
            <v>MES_2003_REVERSAL</v>
          </cell>
          <cell r="E3394">
            <v>138532</v>
          </cell>
          <cell r="F3394" t="str">
            <v>A13 - HFT</v>
          </cell>
          <cell r="G3394" t="str">
            <v>Fannnie Mae / Amortized Cost / Greater Than 10 Years/ MBS</v>
          </cell>
          <cell r="H3394" t="str">
            <v>P32</v>
          </cell>
          <cell r="I3394">
            <v>-1054933.05</v>
          </cell>
        </row>
        <row r="3395">
          <cell r="C3395" t="str">
            <v>2003</v>
          </cell>
          <cell r="D3395" t="str">
            <v>MES_2003_REVERSAL</v>
          </cell>
          <cell r="E3395">
            <v>138532</v>
          </cell>
          <cell r="F3395" t="str">
            <v>A18</v>
          </cell>
          <cell r="G3395" t="str">
            <v>Amortized Cost / Greater Than 10 Years / MBS</v>
          </cell>
          <cell r="H3395" t="str">
            <v>O31</v>
          </cell>
          <cell r="I3395">
            <v>-1054933.05</v>
          </cell>
        </row>
        <row r="3396">
          <cell r="C3396" t="str">
            <v>2003</v>
          </cell>
          <cell r="D3396" t="str">
            <v>MES_2003_REVERSAL</v>
          </cell>
          <cell r="E3396">
            <v>138532</v>
          </cell>
          <cell r="F3396" t="str">
            <v>A20</v>
          </cell>
          <cell r="G3396" t="str">
            <v>HFT / Fair Value / Total Mortgage Related Securities</v>
          </cell>
          <cell r="H3396" t="str">
            <v>M42</v>
          </cell>
          <cell r="I3396">
            <v>-1054933.05</v>
          </cell>
        </row>
        <row r="3397">
          <cell r="C3397" t="str">
            <v>2003</v>
          </cell>
          <cell r="D3397" t="str">
            <v>MES_2003_REVERSAL</v>
          </cell>
          <cell r="E3397">
            <v>121502</v>
          </cell>
          <cell r="F3397" t="str">
            <v>A01</v>
          </cell>
          <cell r="G3397" t="str">
            <v>Fannie Mae / MBS / Orig-Prem-Disc / Catch-Up</v>
          </cell>
          <cell r="H3397" t="str">
            <v>D82</v>
          </cell>
          <cell r="I3397">
            <v>-2245196.52</v>
          </cell>
        </row>
        <row r="3398">
          <cell r="C3398" t="str">
            <v>2003</v>
          </cell>
          <cell r="D3398" t="str">
            <v>MES_2003_REVERSAL</v>
          </cell>
          <cell r="E3398">
            <v>121502</v>
          </cell>
          <cell r="F3398" t="str">
            <v>A07</v>
          </cell>
          <cell r="G3398" t="str">
            <v>Fannie Mae / HFT / Total Unam Balance / MBS</v>
          </cell>
          <cell r="H3398" t="str">
            <v>H74</v>
          </cell>
          <cell r="I3398">
            <v>-2245196.52</v>
          </cell>
        </row>
        <row r="3399">
          <cell r="C3399" t="str">
            <v>2003</v>
          </cell>
          <cell r="D3399" t="str">
            <v>MES_2003_REVERSAL</v>
          </cell>
          <cell r="E3399">
            <v>121502</v>
          </cell>
          <cell r="F3399" t="str">
            <v>A09</v>
          </cell>
          <cell r="G3399" t="str">
            <v>Total Unam Balance / Single Class / MBS / HFT / AAA</v>
          </cell>
          <cell r="H3399" t="str">
            <v>H120</v>
          </cell>
          <cell r="I3399">
            <v>-2245196.52</v>
          </cell>
        </row>
        <row r="3400">
          <cell r="C3400" t="str">
            <v>2003</v>
          </cell>
          <cell r="D3400" t="str">
            <v>MES_2003_REVERSAL</v>
          </cell>
          <cell r="E3400">
            <v>121502</v>
          </cell>
          <cell r="F3400" t="str">
            <v>A13 - HFT</v>
          </cell>
          <cell r="G3400" t="str">
            <v>Fannnie Mae / Amortized Cost / Greater Than 10 Years/ MBS</v>
          </cell>
          <cell r="H3400" t="str">
            <v>P32</v>
          </cell>
          <cell r="I3400">
            <v>-2245196.52</v>
          </cell>
        </row>
        <row r="3401">
          <cell r="C3401" t="str">
            <v>2003</v>
          </cell>
          <cell r="D3401" t="str">
            <v>MES_2003_REVERSAL</v>
          </cell>
          <cell r="E3401">
            <v>121502</v>
          </cell>
          <cell r="F3401" t="str">
            <v>A18</v>
          </cell>
          <cell r="G3401" t="str">
            <v>Amortized Cost / Greater Than 10 Years / MBS</v>
          </cell>
          <cell r="H3401" t="str">
            <v>O31</v>
          </cell>
          <cell r="I3401">
            <v>-2245196.52</v>
          </cell>
        </row>
        <row r="3402">
          <cell r="C3402" t="str">
            <v>2003</v>
          </cell>
          <cell r="D3402" t="str">
            <v>MES_2003_REVERSAL</v>
          </cell>
          <cell r="E3402">
            <v>121502</v>
          </cell>
          <cell r="F3402" t="str">
            <v>A20</v>
          </cell>
          <cell r="G3402" t="str">
            <v>HFT / Fair Value / Total Mortgage Related Securities</v>
          </cell>
          <cell r="H3402" t="str">
            <v>M42</v>
          </cell>
          <cell r="I3402">
            <v>-2245196.52</v>
          </cell>
        </row>
        <row r="3403">
          <cell r="C3403" t="str">
            <v>2003</v>
          </cell>
          <cell r="D3403" t="str">
            <v>MES_2003_REVERSAL</v>
          </cell>
          <cell r="E3403">
            <v>138362</v>
          </cell>
          <cell r="F3403" t="str">
            <v>A01</v>
          </cell>
          <cell r="G3403" t="str">
            <v>Restatement CBA / Fannie Mae / Catch-Up / MBS</v>
          </cell>
          <cell r="H3403" t="str">
            <v>D365</v>
          </cell>
          <cell r="I3403">
            <v>730567.21</v>
          </cell>
        </row>
        <row r="3404">
          <cell r="C3404" t="str">
            <v>2003</v>
          </cell>
          <cell r="D3404" t="str">
            <v>MES_2003_REVERSAL</v>
          </cell>
          <cell r="E3404">
            <v>138362</v>
          </cell>
          <cell r="F3404" t="str">
            <v>A07</v>
          </cell>
          <cell r="G3404" t="str">
            <v>Fannie Mae / AFS / Total Unam Balance / MBS</v>
          </cell>
          <cell r="H3404" t="str">
            <v>H32</v>
          </cell>
          <cell r="I3404">
            <v>730567.21</v>
          </cell>
        </row>
        <row r="3405">
          <cell r="C3405" t="str">
            <v>2003</v>
          </cell>
          <cell r="D3405" t="str">
            <v>MES_2003_REVERSAL</v>
          </cell>
          <cell r="E3405">
            <v>138362</v>
          </cell>
          <cell r="F3405" t="str">
            <v>A09</v>
          </cell>
          <cell r="G3405" t="str">
            <v>Total Unam Balance / Single Class / MBS / AFS / AAA</v>
          </cell>
          <cell r="H3405" t="str">
            <v>H33</v>
          </cell>
          <cell r="I3405">
            <v>730567.21</v>
          </cell>
        </row>
        <row r="3406">
          <cell r="C3406" t="str">
            <v>2003</v>
          </cell>
          <cell r="D3406" t="str">
            <v>MES_2003_REVERSAL</v>
          </cell>
          <cell r="E3406">
            <v>138362</v>
          </cell>
          <cell r="F3406" t="str">
            <v>A13 - AFS</v>
          </cell>
          <cell r="G3406" t="str">
            <v>Fannnie Mae / Amortized Cost / Greater Than 10 Years/ MBS</v>
          </cell>
          <cell r="H3406" t="str">
            <v>P32</v>
          </cell>
          <cell r="I3406">
            <v>730567.21</v>
          </cell>
        </row>
        <row r="3407">
          <cell r="C3407" t="str">
            <v>2003</v>
          </cell>
          <cell r="D3407" t="str">
            <v>MES_2003_REVERSAL</v>
          </cell>
          <cell r="E3407">
            <v>138362</v>
          </cell>
          <cell r="F3407" t="str">
            <v>A18</v>
          </cell>
          <cell r="G3407" t="str">
            <v>Amortized Cost / Greater Than 10 Years / MBS</v>
          </cell>
          <cell r="H3407" t="str">
            <v>O31</v>
          </cell>
          <cell r="I3407">
            <v>730567.21</v>
          </cell>
        </row>
        <row r="3408">
          <cell r="C3408" t="str">
            <v>2003</v>
          </cell>
          <cell r="D3408" t="str">
            <v>MES_2003_REVERSAL</v>
          </cell>
          <cell r="E3408">
            <v>138362</v>
          </cell>
          <cell r="F3408" t="str">
            <v>A20</v>
          </cell>
          <cell r="G3408" t="str">
            <v>AFS / Fair Value / Total Mortgage Related Securities</v>
          </cell>
          <cell r="H3408" t="str">
            <v>L42</v>
          </cell>
          <cell r="I3408">
            <v>730567.21</v>
          </cell>
        </row>
        <row r="3409">
          <cell r="C3409" t="str">
            <v>2003</v>
          </cell>
          <cell r="D3409" t="str">
            <v>MES_2003_REVERSAL</v>
          </cell>
          <cell r="E3409">
            <v>138351</v>
          </cell>
          <cell r="F3409" t="str">
            <v>A01</v>
          </cell>
          <cell r="G3409" t="str">
            <v>Whole Loan / Catch-Up / MBS / Fannie Mae</v>
          </cell>
          <cell r="H3409" t="str">
            <v>D271</v>
          </cell>
          <cell r="I3409">
            <v>-324.17</v>
          </cell>
        </row>
        <row r="3410">
          <cell r="C3410" t="str">
            <v>2003</v>
          </cell>
          <cell r="D3410" t="str">
            <v>MES_2003_REVERSAL</v>
          </cell>
          <cell r="E3410">
            <v>138351</v>
          </cell>
          <cell r="F3410" t="str">
            <v>A07</v>
          </cell>
          <cell r="G3410" t="str">
            <v>Fannie Mae / AFS / Total Unam Balance / MBS</v>
          </cell>
          <cell r="H3410" t="str">
            <v>H32</v>
          </cell>
          <cell r="I3410">
            <v>-324.17</v>
          </cell>
        </row>
        <row r="3411">
          <cell r="C3411" t="str">
            <v>2003</v>
          </cell>
          <cell r="D3411" t="str">
            <v>MES_2003_REVERSAL</v>
          </cell>
          <cell r="E3411">
            <v>138351</v>
          </cell>
          <cell r="F3411" t="str">
            <v>A09</v>
          </cell>
          <cell r="G3411" t="str">
            <v>Total Unam Balance / Single Class / MBS / AFS / AAA</v>
          </cell>
          <cell r="H3411" t="str">
            <v>H33</v>
          </cell>
          <cell r="I3411">
            <v>-324.17</v>
          </cell>
        </row>
        <row r="3412">
          <cell r="C3412" t="str">
            <v>2003</v>
          </cell>
          <cell r="D3412" t="str">
            <v>MES_2003_REVERSAL</v>
          </cell>
          <cell r="E3412">
            <v>138351</v>
          </cell>
          <cell r="F3412" t="str">
            <v>A13 - AFS</v>
          </cell>
          <cell r="G3412" t="str">
            <v>Fannnie Mae / Amortized Cost / Greater Than 10 Years/ MBS</v>
          </cell>
          <cell r="H3412" t="str">
            <v>P32</v>
          </cell>
          <cell r="I3412">
            <v>-324.17</v>
          </cell>
        </row>
        <row r="3413">
          <cell r="C3413" t="str">
            <v>2003</v>
          </cell>
          <cell r="D3413" t="str">
            <v>MES_2003_REVERSAL</v>
          </cell>
          <cell r="E3413">
            <v>138351</v>
          </cell>
          <cell r="F3413" t="str">
            <v>A18</v>
          </cell>
          <cell r="G3413" t="str">
            <v>Amortized Cost / Greater Than 10 Years / MBS</v>
          </cell>
          <cell r="H3413" t="str">
            <v>O31</v>
          </cell>
          <cell r="I3413">
            <v>-324.17</v>
          </cell>
        </row>
        <row r="3414">
          <cell r="C3414" t="str">
            <v>2003</v>
          </cell>
          <cell r="D3414" t="str">
            <v>MES_2003_REVERSAL</v>
          </cell>
          <cell r="E3414">
            <v>138351</v>
          </cell>
          <cell r="F3414" t="str">
            <v>A20</v>
          </cell>
          <cell r="G3414" t="str">
            <v>AFS / Fair Value / Total Mortgage Related Securities</v>
          </cell>
          <cell r="H3414" t="str">
            <v>L42</v>
          </cell>
          <cell r="I3414">
            <v>-324.17</v>
          </cell>
        </row>
        <row r="3415">
          <cell r="C3415" t="str">
            <v>2003</v>
          </cell>
          <cell r="D3415" t="str">
            <v>MES_2003_REVERSAL</v>
          </cell>
          <cell r="E3415">
            <v>138371</v>
          </cell>
          <cell r="F3415" t="str">
            <v>A01</v>
          </cell>
          <cell r="G3415" t="str">
            <v>Trade Support / Catch-Up / MBS / Fannie Mae</v>
          </cell>
          <cell r="H3415" t="str">
            <v>D318</v>
          </cell>
          <cell r="I3415">
            <v>14482.09</v>
          </cell>
        </row>
        <row r="3416">
          <cell r="C3416" t="str">
            <v>2003</v>
          </cell>
          <cell r="D3416" t="str">
            <v>MES_2003_REVERSAL</v>
          </cell>
          <cell r="E3416">
            <v>138371</v>
          </cell>
          <cell r="F3416" t="str">
            <v>A07</v>
          </cell>
          <cell r="G3416" t="str">
            <v>Fannie Mae / AFS / Total Unam Balance / MBS</v>
          </cell>
          <cell r="H3416" t="str">
            <v>H32</v>
          </cell>
          <cell r="I3416">
            <v>14482.09</v>
          </cell>
        </row>
        <row r="3417">
          <cell r="C3417" t="str">
            <v>2003</v>
          </cell>
          <cell r="D3417" t="str">
            <v>MES_2003_REVERSAL</v>
          </cell>
          <cell r="E3417">
            <v>138371</v>
          </cell>
          <cell r="F3417" t="str">
            <v>A09</v>
          </cell>
          <cell r="G3417" t="str">
            <v>Total Unam Balance / Single Class / MBS / AFS / AAA</v>
          </cell>
          <cell r="H3417" t="str">
            <v>H33</v>
          </cell>
          <cell r="I3417">
            <v>14482.09</v>
          </cell>
        </row>
        <row r="3418">
          <cell r="C3418" t="str">
            <v>2003</v>
          </cell>
          <cell r="D3418" t="str">
            <v>MES_2003_REVERSAL</v>
          </cell>
          <cell r="E3418">
            <v>138371</v>
          </cell>
          <cell r="F3418" t="str">
            <v>A13 - AFS</v>
          </cell>
          <cell r="G3418" t="str">
            <v>Fannnie Mae / Amortized Cost / Greater Than 10 Years/ MBS</v>
          </cell>
          <cell r="H3418" t="str">
            <v>P32</v>
          </cell>
          <cell r="I3418">
            <v>14482.09</v>
          </cell>
        </row>
        <row r="3419">
          <cell r="C3419" t="str">
            <v>2003</v>
          </cell>
          <cell r="D3419" t="str">
            <v>MES_2003_REVERSAL</v>
          </cell>
          <cell r="E3419">
            <v>138371</v>
          </cell>
          <cell r="F3419" t="str">
            <v>A18</v>
          </cell>
          <cell r="G3419" t="str">
            <v>Amortized Cost / Greater Than 10 Years / MBS</v>
          </cell>
          <cell r="H3419" t="str">
            <v>O31</v>
          </cell>
          <cell r="I3419">
            <v>14482.09</v>
          </cell>
        </row>
        <row r="3420">
          <cell r="C3420" t="str">
            <v>2003</v>
          </cell>
          <cell r="D3420" t="str">
            <v>MES_2003_REVERSAL</v>
          </cell>
          <cell r="E3420">
            <v>138371</v>
          </cell>
          <cell r="F3420" t="str">
            <v>A20</v>
          </cell>
          <cell r="G3420" t="str">
            <v>AFS / Fair Value / Total Mortgage Related Securities</v>
          </cell>
          <cell r="H3420" t="str">
            <v>L42</v>
          </cell>
          <cell r="I3420">
            <v>14482.09</v>
          </cell>
        </row>
        <row r="3421">
          <cell r="C3421" t="str">
            <v>2003</v>
          </cell>
          <cell r="D3421" t="str">
            <v>MES_2003_REVERSAL</v>
          </cell>
          <cell r="E3421">
            <v>138571</v>
          </cell>
          <cell r="F3421" t="str">
            <v>A01</v>
          </cell>
          <cell r="G3421" t="str">
            <v>Trade Support / Catch-Up / MBS / Fannie Mae</v>
          </cell>
          <cell r="H3421" t="str">
            <v>D318</v>
          </cell>
          <cell r="I3421">
            <v>-1866.09</v>
          </cell>
        </row>
        <row r="3422">
          <cell r="C3422" t="str">
            <v>2003</v>
          </cell>
          <cell r="D3422" t="str">
            <v>MES_2003_REVERSAL</v>
          </cell>
          <cell r="E3422">
            <v>138571</v>
          </cell>
          <cell r="F3422" t="str">
            <v>A07</v>
          </cell>
          <cell r="G3422" t="str">
            <v>Fannie Mae / HFT / Total Unam Balance / MBS</v>
          </cell>
          <cell r="H3422" t="str">
            <v>H74</v>
          </cell>
          <cell r="I3422">
            <v>-1866.09</v>
          </cell>
        </row>
        <row r="3423">
          <cell r="C3423" t="str">
            <v>2003</v>
          </cell>
          <cell r="D3423" t="str">
            <v>MES_2003_REVERSAL</v>
          </cell>
          <cell r="E3423">
            <v>138571</v>
          </cell>
          <cell r="F3423" t="str">
            <v>A09</v>
          </cell>
          <cell r="G3423" t="str">
            <v>Total Unam Balance / Single Class / MBS / HFT / AAA</v>
          </cell>
          <cell r="H3423" t="str">
            <v>H120</v>
          </cell>
          <cell r="I3423">
            <v>-1866.09</v>
          </cell>
        </row>
        <row r="3424">
          <cell r="C3424" t="str">
            <v>2003</v>
          </cell>
          <cell r="D3424" t="str">
            <v>MES_2003_REVERSAL</v>
          </cell>
          <cell r="E3424">
            <v>138571</v>
          </cell>
          <cell r="F3424" t="str">
            <v>A13 - HFT</v>
          </cell>
          <cell r="G3424" t="str">
            <v>Fannnie Mae / Amortized Cost / Greater Than 10 Years/ MBS</v>
          </cell>
          <cell r="H3424" t="str">
            <v>P32</v>
          </cell>
          <cell r="I3424">
            <v>-1866.09</v>
          </cell>
        </row>
        <row r="3425">
          <cell r="C3425" t="str">
            <v>2003</v>
          </cell>
          <cell r="D3425" t="str">
            <v>MES_2003_REVERSAL</v>
          </cell>
          <cell r="E3425">
            <v>138571</v>
          </cell>
          <cell r="F3425" t="str">
            <v>A18</v>
          </cell>
          <cell r="G3425" t="str">
            <v>Amortized Cost / Greater Than 10 Years / MBS</v>
          </cell>
          <cell r="H3425" t="str">
            <v>O31</v>
          </cell>
          <cell r="I3425">
            <v>-1866.09</v>
          </cell>
        </row>
        <row r="3426">
          <cell r="C3426" t="str">
            <v>2003</v>
          </cell>
          <cell r="D3426" t="str">
            <v>MES_2003_REVERSAL</v>
          </cell>
          <cell r="E3426">
            <v>138571</v>
          </cell>
          <cell r="F3426" t="str">
            <v>A20</v>
          </cell>
          <cell r="G3426" t="str">
            <v>HFT / Fair Value / Total Mortgage Related Securities</v>
          </cell>
          <cell r="H3426" t="str">
            <v>M42</v>
          </cell>
          <cell r="I3426">
            <v>-1866.09</v>
          </cell>
        </row>
        <row r="3427">
          <cell r="C3427" t="str">
            <v>2003</v>
          </cell>
          <cell r="D3427" t="str">
            <v>MES_2003_REVERSAL</v>
          </cell>
          <cell r="E3427">
            <v>138361</v>
          </cell>
          <cell r="F3427" t="str">
            <v>A01</v>
          </cell>
          <cell r="G3427" t="str">
            <v>Restatement CBA / Fannie Mae / Catch-Up / MBS</v>
          </cell>
          <cell r="H3427" t="str">
            <v>D365</v>
          </cell>
          <cell r="I3427">
            <v>6590.97</v>
          </cell>
        </row>
        <row r="3428">
          <cell r="C3428" t="str">
            <v>2003</v>
          </cell>
          <cell r="D3428" t="str">
            <v>MES_2003_REVERSAL</v>
          </cell>
          <cell r="E3428">
            <v>138361</v>
          </cell>
          <cell r="F3428" t="str">
            <v>A07</v>
          </cell>
          <cell r="G3428" t="str">
            <v>Fannie Mae / AFS / Total Unam Balance / MBS</v>
          </cell>
          <cell r="H3428" t="str">
            <v>H32</v>
          </cell>
          <cell r="I3428">
            <v>6590.97</v>
          </cell>
        </row>
        <row r="3429">
          <cell r="C3429" t="str">
            <v>2003</v>
          </cell>
          <cell r="D3429" t="str">
            <v>MES_2003_REVERSAL</v>
          </cell>
          <cell r="E3429">
            <v>138361</v>
          </cell>
          <cell r="F3429" t="str">
            <v>A09</v>
          </cell>
          <cell r="G3429" t="str">
            <v>Total Unam Balance / Single Class / MBS / AFS / AAA</v>
          </cell>
          <cell r="H3429" t="str">
            <v>H33</v>
          </cell>
          <cell r="I3429">
            <v>6590.97</v>
          </cell>
        </row>
        <row r="3430">
          <cell r="C3430" t="str">
            <v>2003</v>
          </cell>
          <cell r="D3430" t="str">
            <v>MES_2003_REVERSAL</v>
          </cell>
          <cell r="E3430">
            <v>138361</v>
          </cell>
          <cell r="F3430" t="str">
            <v>A13 - AFS</v>
          </cell>
          <cell r="G3430" t="str">
            <v>Fannnie Mae / Amortized Cost / Greater Than 10 Years/ MBS</v>
          </cell>
          <cell r="H3430" t="str">
            <v>P32</v>
          </cell>
          <cell r="I3430">
            <v>6590.97</v>
          </cell>
        </row>
        <row r="3431">
          <cell r="C3431" t="str">
            <v>2003</v>
          </cell>
          <cell r="D3431" t="str">
            <v>MES_2003_REVERSAL</v>
          </cell>
          <cell r="E3431">
            <v>138361</v>
          </cell>
          <cell r="F3431" t="str">
            <v>A18</v>
          </cell>
          <cell r="G3431" t="str">
            <v>Amortized Cost / Greater Than 10 Years / MBS</v>
          </cell>
          <cell r="H3431" t="str">
            <v>O31</v>
          </cell>
          <cell r="I3431">
            <v>6590.97</v>
          </cell>
        </row>
        <row r="3432">
          <cell r="C3432" t="str">
            <v>2003</v>
          </cell>
          <cell r="D3432" t="str">
            <v>MES_2003_REVERSAL</v>
          </cell>
          <cell r="E3432">
            <v>138361</v>
          </cell>
          <cell r="F3432" t="str">
            <v>A20</v>
          </cell>
          <cell r="G3432" t="str">
            <v>AFS / Fair Value / Total Mortgage Related Securities</v>
          </cell>
          <cell r="H3432" t="str">
            <v>L42</v>
          </cell>
          <cell r="I3432">
            <v>6590.97</v>
          </cell>
        </row>
        <row r="3433">
          <cell r="C3433" t="str">
            <v>2003</v>
          </cell>
          <cell r="D3433" t="str">
            <v>MES_2003_REVERSAL</v>
          </cell>
          <cell r="E3433">
            <v>138391</v>
          </cell>
          <cell r="F3433" t="str">
            <v>A01</v>
          </cell>
          <cell r="G3433" t="str">
            <v>Consolidation/Deconsolidation / Catch-Up / MBS / Fannie Mae</v>
          </cell>
          <cell r="H3433" t="str">
            <v>D414</v>
          </cell>
          <cell r="I3433">
            <v>5378.65</v>
          </cell>
        </row>
        <row r="3434">
          <cell r="C3434" t="str">
            <v>2003</v>
          </cell>
          <cell r="D3434" t="str">
            <v>MES_2003_REVERSAL</v>
          </cell>
          <cell r="E3434">
            <v>138391</v>
          </cell>
          <cell r="F3434" t="str">
            <v>A07</v>
          </cell>
          <cell r="G3434" t="str">
            <v>Fannie Mae / AFS / Total Unam Balance / MBS</v>
          </cell>
          <cell r="H3434" t="str">
            <v>H32</v>
          </cell>
          <cell r="I3434">
            <v>5378.65</v>
          </cell>
        </row>
        <row r="3435">
          <cell r="C3435" t="str">
            <v>2003</v>
          </cell>
          <cell r="D3435" t="str">
            <v>MES_2003_REVERSAL</v>
          </cell>
          <cell r="E3435">
            <v>138391</v>
          </cell>
          <cell r="F3435" t="str">
            <v>A09</v>
          </cell>
          <cell r="G3435" t="str">
            <v>Total Unam Balance / Single Class / MBS / AFS / AAA</v>
          </cell>
          <cell r="H3435" t="str">
            <v>H33</v>
          </cell>
          <cell r="I3435">
            <v>5378.65</v>
          </cell>
        </row>
        <row r="3436">
          <cell r="C3436" t="str">
            <v>2003</v>
          </cell>
          <cell r="D3436" t="str">
            <v>MES_2003_REVERSAL</v>
          </cell>
          <cell r="E3436">
            <v>138391</v>
          </cell>
          <cell r="F3436" t="str">
            <v>A13 - AFS</v>
          </cell>
          <cell r="G3436" t="str">
            <v>Fannnie Mae / Amortized Cost / Greater Than 10 Years/ MBS</v>
          </cell>
          <cell r="H3436" t="str">
            <v>P32</v>
          </cell>
          <cell r="I3436">
            <v>5378.65</v>
          </cell>
        </row>
        <row r="3437">
          <cell r="C3437" t="str">
            <v>2003</v>
          </cell>
          <cell r="D3437" t="str">
            <v>MES_2003_REVERSAL</v>
          </cell>
          <cell r="E3437">
            <v>138391</v>
          </cell>
          <cell r="F3437" t="str">
            <v>A18</v>
          </cell>
          <cell r="G3437" t="str">
            <v>Amortized Cost / Greater Than 10 Years / MBS</v>
          </cell>
          <cell r="H3437" t="str">
            <v>O31</v>
          </cell>
          <cell r="I3437">
            <v>5378.65</v>
          </cell>
        </row>
        <row r="3438">
          <cell r="C3438" t="str">
            <v>2003</v>
          </cell>
          <cell r="D3438" t="str">
            <v>MES_2003_REVERSAL</v>
          </cell>
          <cell r="E3438">
            <v>138391</v>
          </cell>
          <cell r="F3438" t="str">
            <v>A20</v>
          </cell>
          <cell r="G3438" t="str">
            <v>AFS / Fair Value / Total Mortgage Related Securities</v>
          </cell>
          <cell r="H3438" t="str">
            <v>L42</v>
          </cell>
          <cell r="I3438">
            <v>5378.65</v>
          </cell>
        </row>
        <row r="3439">
          <cell r="C3439" t="str">
            <v>2003</v>
          </cell>
          <cell r="D3439" t="str">
            <v>MES_2003_REVERSAL</v>
          </cell>
          <cell r="E3439">
            <v>138561</v>
          </cell>
          <cell r="F3439" t="str">
            <v>A01</v>
          </cell>
          <cell r="G3439" t="str">
            <v>Restatement CBA / Fannie Mae / Catch-Up / MBS</v>
          </cell>
          <cell r="H3439" t="str">
            <v>D365</v>
          </cell>
          <cell r="I3439">
            <v>-4595.6499999999996</v>
          </cell>
        </row>
        <row r="3440">
          <cell r="C3440" t="str">
            <v>2003</v>
          </cell>
          <cell r="D3440" t="str">
            <v>MES_2003_REVERSAL</v>
          </cell>
          <cell r="E3440">
            <v>138561</v>
          </cell>
          <cell r="F3440" t="str">
            <v>A07</v>
          </cell>
          <cell r="G3440" t="str">
            <v>Fannie Mae / HFT / Total Unam Balance / MBS</v>
          </cell>
          <cell r="H3440" t="str">
            <v>H74</v>
          </cell>
          <cell r="I3440">
            <v>-4595.6499999999996</v>
          </cell>
        </row>
        <row r="3441">
          <cell r="C3441" t="str">
            <v>2003</v>
          </cell>
          <cell r="D3441" t="str">
            <v>MES_2003_REVERSAL</v>
          </cell>
          <cell r="E3441">
            <v>138561</v>
          </cell>
          <cell r="F3441" t="str">
            <v>A09</v>
          </cell>
          <cell r="G3441" t="str">
            <v>Total Unam Balance / Single Class / MBS / HFT / AAA</v>
          </cell>
          <cell r="H3441" t="str">
            <v>H120</v>
          </cell>
          <cell r="I3441">
            <v>-4595.6499999999996</v>
          </cell>
        </row>
        <row r="3442">
          <cell r="C3442" t="str">
            <v>2003</v>
          </cell>
          <cell r="D3442" t="str">
            <v>MES_2003_REVERSAL</v>
          </cell>
          <cell r="E3442">
            <v>138561</v>
          </cell>
          <cell r="F3442" t="str">
            <v>A13 - HFT</v>
          </cell>
          <cell r="G3442" t="str">
            <v>Fannnie Mae / Amortized Cost / Greater Than 10 Years/ MBS</v>
          </cell>
          <cell r="H3442" t="str">
            <v>P32</v>
          </cell>
          <cell r="I3442">
            <v>-4595.6499999999996</v>
          </cell>
        </row>
        <row r="3443">
          <cell r="C3443" t="str">
            <v>2003</v>
          </cell>
          <cell r="D3443" t="str">
            <v>MES_2003_REVERSAL</v>
          </cell>
          <cell r="E3443">
            <v>138561</v>
          </cell>
          <cell r="F3443" t="str">
            <v>A18</v>
          </cell>
          <cell r="G3443" t="str">
            <v>Amortized Cost / Greater Than 10 Years / MBS</v>
          </cell>
          <cell r="H3443" t="str">
            <v>O31</v>
          </cell>
          <cell r="I3443">
            <v>-4595.6499999999996</v>
          </cell>
        </row>
        <row r="3444">
          <cell r="C3444" t="str">
            <v>2003</v>
          </cell>
          <cell r="D3444" t="str">
            <v>MES_2003_REVERSAL</v>
          </cell>
          <cell r="E3444">
            <v>138561</v>
          </cell>
          <cell r="F3444" t="str">
            <v>A20</v>
          </cell>
          <cell r="G3444" t="str">
            <v>HFT / Fair Value / Total Mortgage Related Securities</v>
          </cell>
          <cell r="H3444" t="str">
            <v>M42</v>
          </cell>
          <cell r="I3444">
            <v>-4595.6499999999996</v>
          </cell>
        </row>
        <row r="3445">
          <cell r="C3445" t="str">
            <v>2003</v>
          </cell>
          <cell r="D3445" t="str">
            <v>MES_2003_REVERSAL</v>
          </cell>
          <cell r="E3445">
            <v>138562</v>
          </cell>
          <cell r="F3445" t="str">
            <v>A01</v>
          </cell>
          <cell r="G3445" t="str">
            <v>Restatement CBA / Fannie Mae / Catch-Up / MBS</v>
          </cell>
          <cell r="H3445" t="str">
            <v>D365</v>
          </cell>
          <cell r="I3445">
            <v>22737.23</v>
          </cell>
        </row>
        <row r="3446">
          <cell r="C3446" t="str">
            <v>2003</v>
          </cell>
          <cell r="D3446" t="str">
            <v>MES_2003_REVERSAL</v>
          </cell>
          <cell r="E3446">
            <v>138562</v>
          </cell>
          <cell r="F3446" t="str">
            <v>A07</v>
          </cell>
          <cell r="G3446" t="str">
            <v>Fannie Mae / HFT / Total Unam Balance / MBS</v>
          </cell>
          <cell r="H3446" t="str">
            <v>H74</v>
          </cell>
          <cell r="I3446">
            <v>22737.23</v>
          </cell>
        </row>
        <row r="3447">
          <cell r="C3447" t="str">
            <v>2003</v>
          </cell>
          <cell r="D3447" t="str">
            <v>MES_2003_REVERSAL</v>
          </cell>
          <cell r="E3447">
            <v>138562</v>
          </cell>
          <cell r="F3447" t="str">
            <v>A09</v>
          </cell>
          <cell r="G3447" t="str">
            <v>Total Unam Balance / Single Class / MBS / HFT / AAA</v>
          </cell>
          <cell r="H3447" t="str">
            <v>H120</v>
          </cell>
          <cell r="I3447">
            <v>22737.23</v>
          </cell>
        </row>
        <row r="3448">
          <cell r="C3448" t="str">
            <v>2003</v>
          </cell>
          <cell r="D3448" t="str">
            <v>MES_2003_REVERSAL</v>
          </cell>
          <cell r="E3448">
            <v>138562</v>
          </cell>
          <cell r="F3448" t="str">
            <v>A13 - HFT</v>
          </cell>
          <cell r="G3448" t="str">
            <v>Fannnie Mae / Amortized Cost / Greater Than 10 Years/ MBS</v>
          </cell>
          <cell r="H3448" t="str">
            <v>P32</v>
          </cell>
          <cell r="I3448">
            <v>22737.23</v>
          </cell>
        </row>
        <row r="3449">
          <cell r="C3449" t="str">
            <v>2003</v>
          </cell>
          <cell r="D3449" t="str">
            <v>MES_2003_REVERSAL</v>
          </cell>
          <cell r="E3449">
            <v>138562</v>
          </cell>
          <cell r="F3449" t="str">
            <v>A18</v>
          </cell>
          <cell r="G3449" t="str">
            <v>Amortized Cost / Greater Than 10 Years / MBS</v>
          </cell>
          <cell r="H3449" t="str">
            <v>O31</v>
          </cell>
          <cell r="I3449">
            <v>22737.23</v>
          </cell>
        </row>
        <row r="3450">
          <cell r="C3450" t="str">
            <v>2003</v>
          </cell>
          <cell r="D3450" t="str">
            <v>MES_2003_REVERSAL</v>
          </cell>
          <cell r="E3450">
            <v>138562</v>
          </cell>
          <cell r="F3450" t="str">
            <v>A20</v>
          </cell>
          <cell r="G3450" t="str">
            <v>HFT / Fair Value / Total Mortgage Related Securities</v>
          </cell>
          <cell r="H3450" t="str">
            <v>M42</v>
          </cell>
          <cell r="I3450">
            <v>22737.23</v>
          </cell>
        </row>
        <row r="3451">
          <cell r="C3451" t="str">
            <v>2003</v>
          </cell>
          <cell r="D3451" t="str">
            <v>MES_2003_REVERSAL</v>
          </cell>
          <cell r="E3451">
            <v>138575</v>
          </cell>
          <cell r="F3451" t="str">
            <v>A01</v>
          </cell>
          <cell r="G3451" t="str">
            <v>Trade Support / Catch-Up / MBS / Fannie Mae</v>
          </cell>
          <cell r="H3451" t="str">
            <v>D318</v>
          </cell>
          <cell r="I3451">
            <v>745.62</v>
          </cell>
        </row>
        <row r="3452">
          <cell r="C3452" t="str">
            <v>2003</v>
          </cell>
          <cell r="D3452" t="str">
            <v>MES_2003_REVERSAL</v>
          </cell>
          <cell r="E3452">
            <v>138575</v>
          </cell>
          <cell r="F3452" t="str">
            <v>A07</v>
          </cell>
          <cell r="G3452" t="str">
            <v>Fannie Mae / HFT / Total Unam Balance / MBS</v>
          </cell>
          <cell r="H3452" t="str">
            <v>H74</v>
          </cell>
          <cell r="I3452">
            <v>745.62</v>
          </cell>
        </row>
        <row r="3453">
          <cell r="C3453" t="str">
            <v>2003</v>
          </cell>
          <cell r="D3453" t="str">
            <v>MES_2003_REVERSAL</v>
          </cell>
          <cell r="E3453">
            <v>138575</v>
          </cell>
          <cell r="F3453" t="str">
            <v>A09</v>
          </cell>
          <cell r="G3453" t="str">
            <v>Total Unam Balance / Single Class / MBS / HFT / AAA</v>
          </cell>
          <cell r="H3453" t="str">
            <v>H120</v>
          </cell>
          <cell r="I3453">
            <v>745.62</v>
          </cell>
        </row>
        <row r="3454">
          <cell r="C3454" t="str">
            <v>2003</v>
          </cell>
          <cell r="D3454" t="str">
            <v>MES_2003_REVERSAL</v>
          </cell>
          <cell r="E3454">
            <v>138575</v>
          </cell>
          <cell r="F3454" t="str">
            <v>A13 - HFT</v>
          </cell>
          <cell r="G3454" t="str">
            <v>Fannnie Mae / Amortized Cost / Greater Than 10 Years/ MBS</v>
          </cell>
          <cell r="H3454" t="str">
            <v>P32</v>
          </cell>
          <cell r="I3454">
            <v>745.62</v>
          </cell>
        </row>
        <row r="3455">
          <cell r="C3455" t="str">
            <v>2003</v>
          </cell>
          <cell r="D3455" t="str">
            <v>MES_2003_REVERSAL</v>
          </cell>
          <cell r="E3455">
            <v>138575</v>
          </cell>
          <cell r="F3455" t="str">
            <v>A18</v>
          </cell>
          <cell r="G3455" t="str">
            <v>Amortized Cost / Greater Than 10 Years / MBS</v>
          </cell>
          <cell r="H3455" t="str">
            <v>O31</v>
          </cell>
          <cell r="I3455">
            <v>745.62</v>
          </cell>
        </row>
        <row r="3456">
          <cell r="C3456" t="str">
            <v>2003</v>
          </cell>
          <cell r="D3456" t="str">
            <v>MES_2003_REVERSAL</v>
          </cell>
          <cell r="E3456">
            <v>138575</v>
          </cell>
          <cell r="F3456" t="str">
            <v>A20</v>
          </cell>
          <cell r="G3456" t="str">
            <v>HFT / Fair Value / Total Mortgage Related Securities</v>
          </cell>
          <cell r="H3456" t="str">
            <v>M42</v>
          </cell>
          <cell r="I3456">
            <v>745.62</v>
          </cell>
        </row>
        <row r="3457">
          <cell r="C3457" t="str">
            <v>2003</v>
          </cell>
          <cell r="D3457" t="str">
            <v>MES_2003_REVERSAL</v>
          </cell>
          <cell r="E3457">
            <v>138592</v>
          </cell>
          <cell r="F3457" t="str">
            <v>A01</v>
          </cell>
          <cell r="G3457" t="str">
            <v>Consolidation/Deconsolidation / Catch-Up / MBS / Fannie Mae</v>
          </cell>
          <cell r="H3457" t="str">
            <v>D414</v>
          </cell>
          <cell r="I3457">
            <v>257540.4</v>
          </cell>
        </row>
        <row r="3458">
          <cell r="C3458" t="str">
            <v>2003</v>
          </cell>
          <cell r="D3458" t="str">
            <v>MES_2003_REVERSAL</v>
          </cell>
          <cell r="E3458">
            <v>138592</v>
          </cell>
          <cell r="F3458" t="str">
            <v>A07</v>
          </cell>
          <cell r="G3458" t="str">
            <v>Fannie Mae / HFT / Total Unam Balance / MBS</v>
          </cell>
          <cell r="H3458" t="str">
            <v>H74</v>
          </cell>
          <cell r="I3458">
            <v>257540.4</v>
          </cell>
        </row>
        <row r="3459">
          <cell r="C3459" t="str">
            <v>2003</v>
          </cell>
          <cell r="D3459" t="str">
            <v>MES_2003_REVERSAL</v>
          </cell>
          <cell r="E3459">
            <v>138592</v>
          </cell>
          <cell r="F3459" t="str">
            <v>A09</v>
          </cell>
          <cell r="G3459" t="str">
            <v>Total Unam Balance / Single Class / MBS / HFT / AAA</v>
          </cell>
          <cell r="H3459" t="str">
            <v>H120</v>
          </cell>
          <cell r="I3459">
            <v>257540.4</v>
          </cell>
        </row>
        <row r="3460">
          <cell r="C3460" t="str">
            <v>2003</v>
          </cell>
          <cell r="D3460" t="str">
            <v>MES_2003_REVERSAL</v>
          </cell>
          <cell r="E3460">
            <v>138592</v>
          </cell>
          <cell r="F3460" t="str">
            <v>A13 - HFT</v>
          </cell>
          <cell r="G3460" t="str">
            <v>Fannnie Mae / Amortized Cost / Greater Than 10 Years/ MBS</v>
          </cell>
          <cell r="H3460" t="str">
            <v>P32</v>
          </cell>
          <cell r="I3460">
            <v>257540.4</v>
          </cell>
        </row>
        <row r="3461">
          <cell r="C3461" t="str">
            <v>2003</v>
          </cell>
          <cell r="D3461" t="str">
            <v>MES_2003_REVERSAL</v>
          </cell>
          <cell r="E3461">
            <v>138592</v>
          </cell>
          <cell r="F3461" t="str">
            <v>A18</v>
          </cell>
          <cell r="G3461" t="str">
            <v>Amortized Cost / Greater Than 10 Years / MBS</v>
          </cell>
          <cell r="H3461" t="str">
            <v>O31</v>
          </cell>
          <cell r="I3461">
            <v>257540.4</v>
          </cell>
        </row>
        <row r="3462">
          <cell r="C3462" t="str">
            <v>2003</v>
          </cell>
          <cell r="D3462" t="str">
            <v>MES_2003_REVERSAL</v>
          </cell>
          <cell r="E3462">
            <v>138592</v>
          </cell>
          <cell r="F3462" t="str">
            <v>A20</v>
          </cell>
          <cell r="G3462" t="str">
            <v>AFS / Fair Value / Total Mortgage Related Securities</v>
          </cell>
          <cell r="H3462" t="str">
            <v>L42</v>
          </cell>
          <cell r="I3462">
            <v>257540.4</v>
          </cell>
        </row>
        <row r="3463">
          <cell r="C3463" t="str">
            <v>2003</v>
          </cell>
          <cell r="D3463" t="str">
            <v>MES_2003_REVERSAL</v>
          </cell>
          <cell r="E3463">
            <v>138595</v>
          </cell>
          <cell r="F3463" t="str">
            <v>A01</v>
          </cell>
          <cell r="G3463" t="str">
            <v>Consolidation/Deconsolidation / Catch-Up / MBS / Fannie Mae</v>
          </cell>
          <cell r="H3463" t="str">
            <v>D414</v>
          </cell>
          <cell r="I3463">
            <v>-332.75</v>
          </cell>
        </row>
        <row r="3464">
          <cell r="C3464" t="str">
            <v>2003</v>
          </cell>
          <cell r="D3464" t="str">
            <v>MES_2003_REVERSAL</v>
          </cell>
          <cell r="E3464">
            <v>138595</v>
          </cell>
          <cell r="F3464" t="str">
            <v>A07</v>
          </cell>
          <cell r="G3464" t="str">
            <v>Fannie Mae / HFT / Total Unam Balance / MBS</v>
          </cell>
          <cell r="H3464" t="str">
            <v>H74</v>
          </cell>
          <cell r="I3464">
            <v>-332.75</v>
          </cell>
        </row>
        <row r="3465">
          <cell r="C3465" t="str">
            <v>2003</v>
          </cell>
          <cell r="D3465" t="str">
            <v>MES_2003_REVERSAL</v>
          </cell>
          <cell r="E3465">
            <v>138595</v>
          </cell>
          <cell r="F3465" t="str">
            <v>A09</v>
          </cell>
          <cell r="G3465" t="str">
            <v>Total Unam Balance / Single Class / MBS / HFT / AAA</v>
          </cell>
          <cell r="H3465" t="str">
            <v>H120</v>
          </cell>
          <cell r="I3465">
            <v>-332.75</v>
          </cell>
        </row>
        <row r="3466">
          <cell r="C3466" t="str">
            <v>2003</v>
          </cell>
          <cell r="D3466" t="str">
            <v>MES_2003_REVERSAL</v>
          </cell>
          <cell r="E3466">
            <v>138595</v>
          </cell>
          <cell r="F3466" t="str">
            <v>A13 - HFT</v>
          </cell>
          <cell r="G3466" t="str">
            <v>Fannnie Mae / Amortized Cost / Greater Than 10 Years/ MBS</v>
          </cell>
          <cell r="H3466" t="str">
            <v>P32</v>
          </cell>
          <cell r="I3466">
            <v>-332.75</v>
          </cell>
        </row>
        <row r="3467">
          <cell r="C3467" t="str">
            <v>2003</v>
          </cell>
          <cell r="D3467" t="str">
            <v>MES_2003_REVERSAL</v>
          </cell>
          <cell r="E3467">
            <v>138595</v>
          </cell>
          <cell r="F3467" t="str">
            <v>A18</v>
          </cell>
          <cell r="G3467" t="str">
            <v>Amortized Cost / Greater Than 10 Years / MBS</v>
          </cell>
          <cell r="H3467" t="str">
            <v>O31</v>
          </cell>
          <cell r="I3467">
            <v>-332.75</v>
          </cell>
        </row>
        <row r="3468">
          <cell r="C3468" t="str">
            <v>2003</v>
          </cell>
          <cell r="D3468" t="str">
            <v>MES_2003_REVERSAL</v>
          </cell>
          <cell r="E3468">
            <v>138595</v>
          </cell>
          <cell r="F3468" t="str">
            <v>A20</v>
          </cell>
          <cell r="G3468" t="str">
            <v>AFS / Fair Value / Total Mortgage Related Securities</v>
          </cell>
          <cell r="H3468" t="str">
            <v>L42</v>
          </cell>
          <cell r="I3468">
            <v>-332.75</v>
          </cell>
        </row>
        <row r="3469">
          <cell r="C3469" t="str">
            <v>2003</v>
          </cell>
          <cell r="D3469" t="str">
            <v>MES_2003_REVERSAL</v>
          </cell>
          <cell r="E3469">
            <v>121505</v>
          </cell>
          <cell r="F3469" t="str">
            <v>A01</v>
          </cell>
          <cell r="G3469" t="str">
            <v>Fannie Mae / MBS / Orig-Prem-Disc / Catch-Up</v>
          </cell>
          <cell r="H3469" t="str">
            <v>D82</v>
          </cell>
          <cell r="I3469">
            <v>-1083.96</v>
          </cell>
        </row>
        <row r="3470">
          <cell r="C3470" t="str">
            <v>2003</v>
          </cell>
          <cell r="D3470" t="str">
            <v>MES_2003_REVERSAL</v>
          </cell>
          <cell r="E3470">
            <v>121505</v>
          </cell>
          <cell r="F3470" t="str">
            <v>A07</v>
          </cell>
          <cell r="G3470" t="str">
            <v>Fannie Mae / HFT / Total Unam Balance / MBS</v>
          </cell>
          <cell r="H3470" t="str">
            <v>H74</v>
          </cell>
          <cell r="I3470">
            <v>-1083.96</v>
          </cell>
        </row>
        <row r="3471">
          <cell r="C3471" t="str">
            <v>2003</v>
          </cell>
          <cell r="D3471" t="str">
            <v>MES_2003_REVERSAL</v>
          </cell>
          <cell r="E3471">
            <v>121505</v>
          </cell>
          <cell r="F3471" t="str">
            <v>A09</v>
          </cell>
          <cell r="G3471" t="str">
            <v>Total Unam Balance / Single Class / MBS / HFT / AAA</v>
          </cell>
          <cell r="H3471" t="str">
            <v>H120</v>
          </cell>
          <cell r="I3471">
            <v>-1083.96</v>
          </cell>
        </row>
        <row r="3472">
          <cell r="C3472" t="str">
            <v>2003</v>
          </cell>
          <cell r="D3472" t="str">
            <v>MES_2003_REVERSAL</v>
          </cell>
          <cell r="E3472">
            <v>121505</v>
          </cell>
          <cell r="F3472" t="str">
            <v>A13 - HFT</v>
          </cell>
          <cell r="G3472" t="str">
            <v>Fannnie Mae / Amortized Cost / Greater Than 10 Years/ MBS</v>
          </cell>
          <cell r="H3472" t="str">
            <v>P32</v>
          </cell>
          <cell r="I3472">
            <v>-1083.96</v>
          </cell>
        </row>
        <row r="3473">
          <cell r="C3473" t="str">
            <v>2003</v>
          </cell>
          <cell r="D3473" t="str">
            <v>MES_2003_REVERSAL</v>
          </cell>
          <cell r="E3473">
            <v>121505</v>
          </cell>
          <cell r="F3473" t="str">
            <v>A18</v>
          </cell>
          <cell r="G3473" t="str">
            <v>Amortized Cost / Greater Than 10 Years / MBS</v>
          </cell>
          <cell r="H3473" t="str">
            <v>O31</v>
          </cell>
          <cell r="I3473">
            <v>-1083.96</v>
          </cell>
        </row>
        <row r="3474">
          <cell r="C3474" t="str">
            <v>2003</v>
          </cell>
          <cell r="D3474" t="str">
            <v>MES_2003_REVERSAL</v>
          </cell>
          <cell r="E3474">
            <v>121505</v>
          </cell>
          <cell r="F3474" t="str">
            <v>A20</v>
          </cell>
          <cell r="G3474" t="str">
            <v>HFT / Fair Value / Total Mortgage Related Securities</v>
          </cell>
          <cell r="H3474" t="str">
            <v>M42</v>
          </cell>
          <cell r="I3474">
            <v>-1083.96</v>
          </cell>
        </row>
        <row r="3475">
          <cell r="C3475" t="str">
            <v>2003</v>
          </cell>
          <cell r="D3475" t="str">
            <v>MES_2003_REVERSAL</v>
          </cell>
          <cell r="E3475">
            <v>138591</v>
          </cell>
          <cell r="F3475" t="str">
            <v>A01</v>
          </cell>
          <cell r="G3475" t="str">
            <v>Consolidation/Deconsolidation / Catch-Up / MBS / Fannie Mae</v>
          </cell>
          <cell r="H3475" t="str">
            <v>D414</v>
          </cell>
          <cell r="I3475">
            <v>3937.27</v>
          </cell>
        </row>
        <row r="3476">
          <cell r="C3476" t="str">
            <v>2003</v>
          </cell>
          <cell r="D3476" t="str">
            <v>MES_2003_REVERSAL</v>
          </cell>
          <cell r="E3476">
            <v>138591</v>
          </cell>
          <cell r="F3476" t="str">
            <v>A07</v>
          </cell>
          <cell r="G3476" t="str">
            <v>Fannie Mae / HFT / Total Unam Balance / MBS</v>
          </cell>
          <cell r="H3476" t="str">
            <v>H74</v>
          </cell>
          <cell r="I3476">
            <v>3937.27</v>
          </cell>
        </row>
        <row r="3477">
          <cell r="C3477" t="str">
            <v>2003</v>
          </cell>
          <cell r="D3477" t="str">
            <v>MES_2003_REVERSAL</v>
          </cell>
          <cell r="E3477">
            <v>138591</v>
          </cell>
          <cell r="F3477" t="str">
            <v>A09</v>
          </cell>
          <cell r="G3477" t="str">
            <v>Total Unam Balance / Single Class / MBS / HFT / AAA</v>
          </cell>
          <cell r="H3477" t="str">
            <v>H120</v>
          </cell>
          <cell r="I3477">
            <v>3937.27</v>
          </cell>
        </row>
        <row r="3478">
          <cell r="C3478" t="str">
            <v>2003</v>
          </cell>
          <cell r="D3478" t="str">
            <v>MES_2003_REVERSAL</v>
          </cell>
          <cell r="E3478">
            <v>138591</v>
          </cell>
          <cell r="F3478" t="str">
            <v>A13 - HFT</v>
          </cell>
          <cell r="G3478" t="str">
            <v>Fannnie Mae / Amortized Cost / Greater Than 10 Years/ MBS</v>
          </cell>
          <cell r="H3478" t="str">
            <v>P32</v>
          </cell>
          <cell r="I3478">
            <v>3937.27</v>
          </cell>
        </row>
        <row r="3479">
          <cell r="C3479" t="str">
            <v>2003</v>
          </cell>
          <cell r="D3479" t="str">
            <v>MES_2003_REVERSAL</v>
          </cell>
          <cell r="E3479">
            <v>138591</v>
          </cell>
          <cell r="F3479" t="str">
            <v>A18</v>
          </cell>
          <cell r="G3479" t="str">
            <v>Amortized Cost / Greater Than 10 Years / MBS</v>
          </cell>
          <cell r="H3479" t="str">
            <v>O31</v>
          </cell>
          <cell r="I3479">
            <v>3937.27</v>
          </cell>
        </row>
        <row r="3480">
          <cell r="C3480" t="str">
            <v>2003</v>
          </cell>
          <cell r="D3480" t="str">
            <v>MES_2003_REVERSAL</v>
          </cell>
          <cell r="E3480">
            <v>138591</v>
          </cell>
          <cell r="F3480" t="str">
            <v>A20</v>
          </cell>
          <cell r="G3480" t="str">
            <v>HFT / Fair Value / Total Mortgage Related Securities</v>
          </cell>
          <cell r="H3480" t="str">
            <v>M42</v>
          </cell>
          <cell r="I3480">
            <v>3937.27</v>
          </cell>
        </row>
        <row r="3481">
          <cell r="C3481" t="str">
            <v>2003</v>
          </cell>
          <cell r="D3481" t="str">
            <v>STC_529151</v>
          </cell>
          <cell r="E3481">
            <v>529151</v>
          </cell>
          <cell r="F3481" t="str">
            <v>A22</v>
          </cell>
          <cell r="G3481" t="str">
            <v>Repayment Interest--All Intents--MBS Liability</v>
          </cell>
          <cell r="H3481" t="str">
            <v>V117</v>
          </cell>
          <cell r="I3481">
            <v>-14426171.049999999</v>
          </cell>
        </row>
        <row r="3482">
          <cell r="C3482" t="str">
            <v>2003</v>
          </cell>
          <cell r="D3482" t="str">
            <v>STC_420362_420415</v>
          </cell>
          <cell r="E3482">
            <v>420362</v>
          </cell>
          <cell r="F3482" t="str">
            <v>A16</v>
          </cell>
          <cell r="G3482" t="str">
            <v>MBS- Sec.Tax Equiv Interest Income</v>
          </cell>
          <cell r="H3482" t="str">
            <v>F34</v>
          </cell>
          <cell r="I3482">
            <v>0</v>
          </cell>
        </row>
        <row r="3483">
          <cell r="C3483" t="str">
            <v>2003</v>
          </cell>
          <cell r="D3483" t="str">
            <v>STC_420362_420415</v>
          </cell>
          <cell r="E3483">
            <v>420415</v>
          </cell>
          <cell r="F3483" t="str">
            <v>A16</v>
          </cell>
          <cell r="G3483" t="str">
            <v>MBS- Sec.Tax Equiv Interest Income</v>
          </cell>
          <cell r="H3483" t="str">
            <v>F34</v>
          </cell>
          <cell r="I3483">
            <v>0</v>
          </cell>
        </row>
        <row r="3484">
          <cell r="C3484" t="str">
            <v>2003</v>
          </cell>
          <cell r="D3484" t="str">
            <v>STC_420362_420415</v>
          </cell>
          <cell r="E3484">
            <v>420362</v>
          </cell>
          <cell r="F3484" t="str">
            <v>A18</v>
          </cell>
          <cell r="G3484" t="str">
            <v xml:space="preserve">MBS-TOTAL Income &lt; 1year </v>
          </cell>
          <cell r="H3484" t="str">
            <v>E31</v>
          </cell>
          <cell r="I3484">
            <v>0</v>
          </cell>
        </row>
        <row r="3485">
          <cell r="C3485" t="str">
            <v>2003</v>
          </cell>
          <cell r="D3485" t="str">
            <v>STC_420362_420415</v>
          </cell>
          <cell r="E3485">
            <v>420415</v>
          </cell>
          <cell r="F3485" t="str">
            <v>A18</v>
          </cell>
          <cell r="G3485" t="str">
            <v xml:space="preserve">MBS-TOTAL Income &lt; 1year </v>
          </cell>
          <cell r="H3485" t="str">
            <v>E31</v>
          </cell>
          <cell r="I3485">
            <v>0</v>
          </cell>
        </row>
        <row r="3486">
          <cell r="C3486" t="str">
            <v>2003</v>
          </cell>
          <cell r="D3486" t="str">
            <v>STC_420362_420415</v>
          </cell>
          <cell r="E3486">
            <v>420415</v>
          </cell>
          <cell r="F3486" t="str">
            <v>11.07</v>
          </cell>
          <cell r="G3486" t="str">
            <v>DMBS-Amortization Income/Expense</v>
          </cell>
          <cell r="H3486" t="str">
            <v>F37</v>
          </cell>
          <cell r="I3486">
            <v>-16677252.630000001</v>
          </cell>
        </row>
        <row r="3487">
          <cell r="C3487" t="str">
            <v>2003</v>
          </cell>
          <cell r="D3487" t="str">
            <v>STC_420362_420415</v>
          </cell>
          <cell r="E3487">
            <v>420362</v>
          </cell>
          <cell r="F3487" t="str">
            <v>11.06</v>
          </cell>
          <cell r="G3487" t="str">
            <v>MBS- Sec.Tax Equiv Interest Income</v>
          </cell>
          <cell r="H3487" t="str">
            <v>G100</v>
          </cell>
          <cell r="I3487">
            <v>16677252.630000001</v>
          </cell>
        </row>
        <row r="3488">
          <cell r="C3488" t="str">
            <v>2003</v>
          </cell>
          <cell r="D3488" t="str">
            <v>STC_420362_420415</v>
          </cell>
          <cell r="E3488">
            <v>420415</v>
          </cell>
          <cell r="F3488" t="str">
            <v>11.06</v>
          </cell>
          <cell r="G3488" t="str">
            <v>MBS- Sec.Tax Equiv Interest Income</v>
          </cell>
          <cell r="H3488" t="str">
            <v>G100</v>
          </cell>
          <cell r="I3488">
            <v>6254295.8699999992</v>
          </cell>
        </row>
        <row r="3489">
          <cell r="C3489" t="str">
            <v>2003</v>
          </cell>
          <cell r="D3489" t="str">
            <v>STC_420362</v>
          </cell>
          <cell r="E3489">
            <v>420362</v>
          </cell>
          <cell r="F3489" t="str">
            <v>A22</v>
          </cell>
          <cell r="G3489" t="str">
            <v>Repayment Interest--HFI--Loans</v>
          </cell>
          <cell r="H3489" t="str">
            <v>X117</v>
          </cell>
          <cell r="I3489">
            <v>14426171.049999982</v>
          </cell>
        </row>
        <row r="3490">
          <cell r="C3490" t="str">
            <v>2003</v>
          </cell>
          <cell r="D3490" t="str">
            <v>STC_118303</v>
          </cell>
          <cell r="E3490">
            <v>118303</v>
          </cell>
          <cell r="F3490" t="str">
            <v>A07</v>
          </cell>
          <cell r="G3490" t="str">
            <v>AFS-Fannie Mae-MBS-Unrlz Gain</v>
          </cell>
          <cell r="H3490" t="str">
            <v>K32</v>
          </cell>
          <cell r="I3490">
            <v>3436510.93</v>
          </cell>
        </row>
        <row r="3491">
          <cell r="C3491" t="str">
            <v>2003</v>
          </cell>
          <cell r="D3491" t="str">
            <v>STC_118303</v>
          </cell>
          <cell r="E3491">
            <v>118303</v>
          </cell>
          <cell r="F3491" t="str">
            <v>A09</v>
          </cell>
          <cell r="G3491" t="str">
            <v>Single Class-MBS-AAA--Unrlz Gain</v>
          </cell>
          <cell r="H3491" t="str">
            <v>K40</v>
          </cell>
          <cell r="I3491">
            <v>3436510.93</v>
          </cell>
        </row>
        <row r="3492">
          <cell r="C3492" t="str">
            <v>2003</v>
          </cell>
          <cell r="D3492" t="str">
            <v>STC_118303</v>
          </cell>
          <cell r="E3492">
            <v>118303</v>
          </cell>
          <cell r="F3492" t="str">
            <v>A01</v>
          </cell>
          <cell r="G3492" t="str">
            <v>AFS-Fannie Mae-MBS-Unrlz Gain</v>
          </cell>
          <cell r="H3492" t="str">
            <v>D458</v>
          </cell>
          <cell r="I3492">
            <v>3436510.93</v>
          </cell>
        </row>
        <row r="3493">
          <cell r="C3493" t="str">
            <v>2003</v>
          </cell>
          <cell r="D3493" t="str">
            <v>STC_118303</v>
          </cell>
          <cell r="E3493">
            <v>118303</v>
          </cell>
          <cell r="F3493" t="str">
            <v>A07</v>
          </cell>
          <cell r="G3493" t="str">
            <v>AFS-Fannie Mae-MBS-Unrlz Gain</v>
          </cell>
          <cell r="H3493" t="str">
            <v>K32</v>
          </cell>
          <cell r="I3493">
            <v>1842649.87</v>
          </cell>
        </row>
        <row r="3494">
          <cell r="C3494" t="str">
            <v>2003</v>
          </cell>
          <cell r="D3494" t="str">
            <v>STC_118303</v>
          </cell>
          <cell r="E3494">
            <v>118303</v>
          </cell>
          <cell r="F3494" t="str">
            <v>A09</v>
          </cell>
          <cell r="G3494" t="str">
            <v>AFS-Fannie Mae-MBS-Unrlz Gain</v>
          </cell>
          <cell r="H3494" t="str">
            <v>K40</v>
          </cell>
          <cell r="I3494">
            <v>1842649.87</v>
          </cell>
        </row>
        <row r="3495">
          <cell r="C3495" t="str">
            <v>2003</v>
          </cell>
          <cell r="D3495" t="str">
            <v>STC_118303</v>
          </cell>
          <cell r="E3495">
            <v>118303</v>
          </cell>
          <cell r="F3495" t="str">
            <v>A19</v>
          </cell>
          <cell r="G3495" t="str">
            <v>Fair Value--Other Multi-Class Securities(2)</v>
          </cell>
          <cell r="H3495" t="str">
            <v>G34</v>
          </cell>
          <cell r="I3495">
            <v>-4383425.6994872205</v>
          </cell>
        </row>
        <row r="3496">
          <cell r="C3496" t="str">
            <v>2003</v>
          </cell>
          <cell r="D3496" t="str">
            <v>STC_118303</v>
          </cell>
          <cell r="E3496">
            <v>118303</v>
          </cell>
          <cell r="F3496">
            <v>11.02</v>
          </cell>
          <cell r="G3496" t="str">
            <v>115 Mark-to-Market--Structured Multi-Class Securities--Structured Multi-Class Securities</v>
          </cell>
          <cell r="H3496" t="str">
            <v>J62</v>
          </cell>
          <cell r="I3496">
            <v>-4383425.6994872103</v>
          </cell>
        </row>
        <row r="3497">
          <cell r="C3497" t="str">
            <v>2003</v>
          </cell>
          <cell r="D3497" t="str">
            <v>STC_118303</v>
          </cell>
          <cell r="E3497">
            <v>118303</v>
          </cell>
          <cell r="F3497" t="str">
            <v>A01</v>
          </cell>
          <cell r="G3497" t="str">
            <v>Mark-to-Market--Unrealized Gain/(Loss) Current Period--Remic--Fannie Mae</v>
          </cell>
          <cell r="H3497" t="str">
            <v>F458</v>
          </cell>
          <cell r="I3497">
            <v>-4383425.6994872103</v>
          </cell>
        </row>
        <row r="3498">
          <cell r="C3498" t="str">
            <v>2003</v>
          </cell>
          <cell r="D3498" t="str">
            <v>STC_118303</v>
          </cell>
          <cell r="E3498">
            <v>118303</v>
          </cell>
          <cell r="F3498" t="str">
            <v>A07</v>
          </cell>
          <cell r="G3498" t="str">
            <v>AFS--Fannie Mae--Remic--Fair Value</v>
          </cell>
          <cell r="H3498" t="str">
            <v>M34</v>
          </cell>
          <cell r="I3498">
            <v>-4383425.6994872103</v>
          </cell>
        </row>
        <row r="3499">
          <cell r="C3499" t="str">
            <v>2003</v>
          </cell>
          <cell r="D3499" t="str">
            <v>STC_118303</v>
          </cell>
          <cell r="E3499">
            <v>118303</v>
          </cell>
          <cell r="F3499" t="str">
            <v>A09</v>
          </cell>
          <cell r="G3499" t="str">
            <v>AFS--Multi-Class--Remic--Fair Value</v>
          </cell>
          <cell r="H3499" t="str">
            <v>M57</v>
          </cell>
          <cell r="I3499">
            <v>-4383425.6994872103</v>
          </cell>
        </row>
        <row r="3500">
          <cell r="C3500" t="str">
            <v>2003</v>
          </cell>
          <cell r="D3500" t="str">
            <v>STC_428395</v>
          </cell>
          <cell r="E3500">
            <v>428395</v>
          </cell>
          <cell r="F3500" t="str">
            <v>A16</v>
          </cell>
          <cell r="G3500" t="str">
            <v>MBS - Amortization Income / Expense</v>
          </cell>
          <cell r="H3500" t="str">
            <v>G34</v>
          </cell>
          <cell r="I3500">
            <v>-19400574</v>
          </cell>
        </row>
        <row r="3501">
          <cell r="C3501" t="str">
            <v>2003</v>
          </cell>
          <cell r="D3501" t="str">
            <v>STC_428395</v>
          </cell>
          <cell r="E3501">
            <v>428395</v>
          </cell>
          <cell r="F3501" t="str">
            <v>A16</v>
          </cell>
          <cell r="G3501" t="str">
            <v>MBS - Amortization Income / Expense</v>
          </cell>
          <cell r="H3501" t="str">
            <v>G34</v>
          </cell>
          <cell r="I3501">
            <v>30123300</v>
          </cell>
        </row>
        <row r="3502">
          <cell r="C3502" t="str">
            <v>2003</v>
          </cell>
          <cell r="D3502" t="str">
            <v>STC_168991</v>
          </cell>
          <cell r="E3502">
            <v>168991</v>
          </cell>
          <cell r="F3502" t="str">
            <v>11.06</v>
          </cell>
          <cell r="G3502" t="str">
            <v>SF-HFI - LOAN-UPB-FIXED LONG TERM - Repayment</v>
          </cell>
          <cell r="H3502" t="str">
            <v>K70</v>
          </cell>
          <cell r="I3502">
            <v>0</v>
          </cell>
        </row>
        <row r="3503">
          <cell r="C3503" t="str">
            <v>2003</v>
          </cell>
          <cell r="D3503" t="str">
            <v>STC_168991</v>
          </cell>
          <cell r="E3503">
            <v>168991</v>
          </cell>
          <cell r="F3503" t="str">
            <v>11.06</v>
          </cell>
          <cell r="G3503" t="str">
            <v>SF-HFI - LOAN-UPB-FIXED LONG TERM - Repayment</v>
          </cell>
          <cell r="H3503" t="str">
            <v>K70</v>
          </cell>
          <cell r="I3503">
            <v>0</v>
          </cell>
        </row>
        <row r="3504">
          <cell r="C3504" t="str">
            <v>2003</v>
          </cell>
          <cell r="D3504" t="str">
            <v>STC_118305</v>
          </cell>
          <cell r="E3504">
            <v>118305</v>
          </cell>
          <cell r="F3504" t="str">
            <v>11.01</v>
          </cell>
          <cell r="G3504" t="str">
            <v>115 MTM-Structured Multi-Class Securities - Structured Multi-Class Securities</v>
          </cell>
          <cell r="H3504" t="str">
            <v>I56</v>
          </cell>
          <cell r="I3504">
            <v>2027991</v>
          </cell>
        </row>
        <row r="3505">
          <cell r="C3505" t="str">
            <v>2003</v>
          </cell>
          <cell r="D3505" t="str">
            <v>STC_118305</v>
          </cell>
          <cell r="E3505">
            <v>118305</v>
          </cell>
          <cell r="F3505" t="str">
            <v>11.02</v>
          </cell>
          <cell r="G3505" t="str">
            <v>115 MTM-Structured Multi-Class Securities - Structured Multi-Class Securities</v>
          </cell>
          <cell r="H3505" t="str">
            <v>J62</v>
          </cell>
          <cell r="I3505">
            <v>-2027991</v>
          </cell>
        </row>
        <row r="3506">
          <cell r="C3506" t="str">
            <v>2003</v>
          </cell>
          <cell r="D3506" t="str">
            <v>STC_118305</v>
          </cell>
          <cell r="E3506">
            <v>118305</v>
          </cell>
          <cell r="F3506" t="str">
            <v>A07</v>
          </cell>
          <cell r="G3506" t="str">
            <v>AFS-Fannie Mae-MBS-Unrlz Gain</v>
          </cell>
          <cell r="H3506" t="str">
            <v>K34</v>
          </cell>
          <cell r="I3506">
            <v>-1842649.87</v>
          </cell>
        </row>
        <row r="3507">
          <cell r="C3507" t="str">
            <v>2003</v>
          </cell>
          <cell r="D3507" t="str">
            <v>STC_118305</v>
          </cell>
          <cell r="E3507">
            <v>118305</v>
          </cell>
          <cell r="F3507" t="str">
            <v>A09</v>
          </cell>
          <cell r="G3507" t="str">
            <v>AFS-Fannie Mae-REMIC GRANTOR-Unrlz Gain</v>
          </cell>
          <cell r="H3507" t="str">
            <v>K65</v>
          </cell>
          <cell r="I3507">
            <v>-1842649.87</v>
          </cell>
        </row>
        <row r="3508">
          <cell r="C3508" t="str">
            <v>2003</v>
          </cell>
          <cell r="D3508" t="str">
            <v>STC_118305</v>
          </cell>
          <cell r="E3508">
            <v>118305</v>
          </cell>
          <cell r="F3508" t="str">
            <v>A01</v>
          </cell>
          <cell r="G3508" t="str">
            <v>AFS-Fannie Mae-MBS-Unrlz Gain</v>
          </cell>
          <cell r="H3508" t="str">
            <v>F458</v>
          </cell>
          <cell r="I3508">
            <v>-1842649.87</v>
          </cell>
        </row>
        <row r="3509">
          <cell r="C3509" t="str">
            <v>2003</v>
          </cell>
          <cell r="D3509" t="str">
            <v>STC_118305</v>
          </cell>
          <cell r="E3509">
            <v>118305</v>
          </cell>
          <cell r="F3509" t="str">
            <v>A01</v>
          </cell>
          <cell r="G3509" t="str">
            <v>AFS-Fannie Mae-MBS-Unrlz Gain</v>
          </cell>
          <cell r="H3509" t="str">
            <v>D458</v>
          </cell>
          <cell r="I3509">
            <v>1842649.87</v>
          </cell>
        </row>
        <row r="3510">
          <cell r="C3510" t="str">
            <v>2003</v>
          </cell>
          <cell r="D3510" t="str">
            <v>STC_411305</v>
          </cell>
          <cell r="E3510">
            <v>411305</v>
          </cell>
          <cell r="F3510" t="str">
            <v>A19</v>
          </cell>
          <cell r="G3510" t="str">
            <v>PPS - PAL &amp; INTEREST CASH FLOW</v>
          </cell>
          <cell r="H3510" t="str">
            <v>E35</v>
          </cell>
          <cell r="I3510">
            <v>-1302031.71</v>
          </cell>
        </row>
        <row r="3511">
          <cell r="C3511" t="str">
            <v>2003</v>
          </cell>
          <cell r="D3511" t="str">
            <v>STC_411305</v>
          </cell>
          <cell r="E3511">
            <v>411305</v>
          </cell>
          <cell r="F3511" t="str">
            <v>A19</v>
          </cell>
          <cell r="G3511" t="str">
            <v>Prop Mega - PAL &amp; INTEREST CASH FLOW</v>
          </cell>
          <cell r="H3511" t="str">
            <v>F35</v>
          </cell>
          <cell r="I3511">
            <v>110890253.29000001</v>
          </cell>
        </row>
        <row r="3512">
          <cell r="C3512" t="str">
            <v>2003</v>
          </cell>
          <cell r="D3512" t="str">
            <v>STC_411305</v>
          </cell>
          <cell r="E3512">
            <v>411305</v>
          </cell>
          <cell r="F3512" t="str">
            <v>A19</v>
          </cell>
          <cell r="G3512" t="str">
            <v>Other Multi class - PAL &amp; INTEREST CASH FLOW</v>
          </cell>
          <cell r="H3512" t="str">
            <v>G35</v>
          </cell>
          <cell r="I3512">
            <v>-110740450.69000001</v>
          </cell>
        </row>
        <row r="3513">
          <cell r="C3513" t="str">
            <v>2003</v>
          </cell>
          <cell r="D3513" t="str">
            <v>STC_411305</v>
          </cell>
          <cell r="E3513">
            <v>411305</v>
          </cell>
          <cell r="F3513" t="str">
            <v>A16</v>
          </cell>
          <cell r="G3513" t="str">
            <v>MBS - Security Tax Equivalent Interest Income</v>
          </cell>
          <cell r="H3513" t="str">
            <v>F34</v>
          </cell>
          <cell r="I3513">
            <v>-843025145</v>
          </cell>
        </row>
        <row r="3514">
          <cell r="C3514" t="str">
            <v>2003</v>
          </cell>
          <cell r="D3514" t="str">
            <v>STC_411305</v>
          </cell>
          <cell r="E3514">
            <v>411305</v>
          </cell>
          <cell r="F3514" t="str">
            <v>A16</v>
          </cell>
          <cell r="G3514" t="str">
            <v>MBS - Security Tax Equivalent Interest Income</v>
          </cell>
          <cell r="H3514" t="str">
            <v>F34</v>
          </cell>
          <cell r="I3514">
            <v>843587295</v>
          </cell>
        </row>
        <row r="3515">
          <cell r="C3515" t="str">
            <v>2003</v>
          </cell>
          <cell r="D3515" t="str">
            <v>NOGL</v>
          </cell>
          <cell r="E3515" t="str">
            <v>NOGL</v>
          </cell>
          <cell r="F3515" t="str">
            <v>11.06</v>
          </cell>
          <cell r="G3515" t="str">
            <v>Total Securities Consolidated to Loan Level - UPB Average Balance</v>
          </cell>
          <cell r="H3515" t="str">
            <v>J100</v>
          </cell>
          <cell r="I3515">
            <v>-1168857476</v>
          </cell>
        </row>
        <row r="3516">
          <cell r="C3516" t="str">
            <v>2003</v>
          </cell>
          <cell r="D3516" t="str">
            <v>NOGL</v>
          </cell>
          <cell r="E3516" t="str">
            <v>NOGL</v>
          </cell>
          <cell r="F3516" t="str">
            <v>11.06</v>
          </cell>
          <cell r="G3516" t="str">
            <v>Total Securities Consolidated to Loan Level - UPB Average Balance</v>
          </cell>
          <cell r="H3516" t="str">
            <v>J100</v>
          </cell>
          <cell r="I3516">
            <v>1204238285.5699999</v>
          </cell>
        </row>
        <row r="3517">
          <cell r="C3517" t="str">
            <v>2003</v>
          </cell>
          <cell r="D3517" t="str">
            <v>NOGL</v>
          </cell>
          <cell r="E3517" t="str">
            <v>NOGL</v>
          </cell>
          <cell r="F3517" t="str">
            <v>11.06</v>
          </cell>
          <cell r="G3517" t="str">
            <v>Total Securities Consolidated to Loan Level - Average Unamortized Balance</v>
          </cell>
          <cell r="H3517" t="str">
            <v>K100</v>
          </cell>
          <cell r="I3517">
            <v>55397115</v>
          </cell>
        </row>
        <row r="3518">
          <cell r="C3518" t="str">
            <v>2003</v>
          </cell>
          <cell r="D3518" t="str">
            <v>NOGL</v>
          </cell>
          <cell r="E3518" t="str">
            <v>NOGL</v>
          </cell>
          <cell r="F3518" t="str">
            <v>11.06</v>
          </cell>
          <cell r="G3518" t="str">
            <v>Total Securities Consolidated to Loan Level - Average Unamortized Balance</v>
          </cell>
          <cell r="H3518" t="str">
            <v>K100</v>
          </cell>
          <cell r="I3518">
            <v>-6174956.25</v>
          </cell>
        </row>
        <row r="3519">
          <cell r="C3519" t="str">
            <v>2003</v>
          </cell>
          <cell r="D3519" t="str">
            <v>NOGL</v>
          </cell>
          <cell r="E3519" t="str">
            <v>NOGL</v>
          </cell>
          <cell r="F3519" t="str">
            <v>11.07</v>
          </cell>
          <cell r="G3519" t="str">
            <v>Remic, Grantor Trust,SMBS - UPB Average Balance</v>
          </cell>
          <cell r="H3519" t="str">
            <v>H34</v>
          </cell>
          <cell r="I3519">
            <v>339758570.30999994</v>
          </cell>
        </row>
        <row r="3520">
          <cell r="C3520" t="str">
            <v>2003</v>
          </cell>
          <cell r="D3520" t="str">
            <v>NOGL</v>
          </cell>
          <cell r="E3520" t="str">
            <v>NOGL</v>
          </cell>
          <cell r="F3520" t="str">
            <v>11.07</v>
          </cell>
          <cell r="G3520" t="str">
            <v>Remic, Grantor Trust,SMBS -Average Unamortized Balance</v>
          </cell>
          <cell r="H3520" t="str">
            <v>I34</v>
          </cell>
          <cell r="I3520">
            <v>-5855901</v>
          </cell>
        </row>
        <row r="3521">
          <cell r="C3521" t="str">
            <v>2003</v>
          </cell>
          <cell r="D3521" t="str">
            <v>NOGL</v>
          </cell>
          <cell r="E3521" t="str">
            <v>NOGL</v>
          </cell>
          <cell r="F3521" t="str">
            <v>11.07</v>
          </cell>
          <cell r="G3521" t="str">
            <v>MEGA - UPB Average Balance</v>
          </cell>
          <cell r="H3521" t="str">
            <v>H33</v>
          </cell>
          <cell r="I3521">
            <v>-500000</v>
          </cell>
        </row>
        <row r="3522">
          <cell r="C3522" t="str">
            <v>2003</v>
          </cell>
          <cell r="D3522" t="str">
            <v>NOGL</v>
          </cell>
          <cell r="E3522" t="str">
            <v>NOGL</v>
          </cell>
          <cell r="F3522" t="str">
            <v>A23</v>
          </cell>
          <cell r="G3522" t="str">
            <v>FIN46 SECURITIES CONSOLIDATION FROM SECURITIES---GFAS Basis Adjustment</v>
          </cell>
          <cell r="H3522" t="str">
            <v>L74</v>
          </cell>
          <cell r="I3522">
            <v>401095.64</v>
          </cell>
        </row>
        <row r="3523">
          <cell r="C3523" t="str">
            <v>2003</v>
          </cell>
          <cell r="D3523" t="str">
            <v>NOGL</v>
          </cell>
          <cell r="E3523" t="str">
            <v>NOGL</v>
          </cell>
          <cell r="F3523" t="str">
            <v>11.07</v>
          </cell>
          <cell r="G3523" t="str">
            <v>MEGA - Average Unamortized Balance</v>
          </cell>
          <cell r="H3523" t="str">
            <v>I33</v>
          </cell>
          <cell r="I3523">
            <v>-244750</v>
          </cell>
        </row>
        <row r="3524">
          <cell r="C3524" t="str">
            <v>2003</v>
          </cell>
          <cell r="D3524" t="str">
            <v>NOGL</v>
          </cell>
          <cell r="E3524" t="str">
            <v>NOGL</v>
          </cell>
          <cell r="F3524" t="str">
            <v>11.07</v>
          </cell>
          <cell r="G3524" t="str">
            <v>DMBS--UPB Average Balance</v>
          </cell>
          <cell r="H3524" t="str">
            <v>H37</v>
          </cell>
          <cell r="I3524">
            <v>-1362278090</v>
          </cell>
        </row>
        <row r="3525">
          <cell r="C3525" t="str">
            <v>2003</v>
          </cell>
          <cell r="D3525" t="str">
            <v>NOGL</v>
          </cell>
          <cell r="E3525" t="str">
            <v>NOGL</v>
          </cell>
          <cell r="F3525" t="str">
            <v>11.07</v>
          </cell>
          <cell r="G3525" t="str">
            <v>DMBS--Average Unamortized Balance</v>
          </cell>
          <cell r="H3525" t="str">
            <v>I37</v>
          </cell>
          <cell r="I3525">
            <v>1981100.4958333333</v>
          </cell>
        </row>
        <row r="3526">
          <cell r="C3526" t="str">
            <v>2003</v>
          </cell>
          <cell r="D3526" t="str">
            <v>STC_DM122_121614</v>
          </cell>
          <cell r="E3526" t="str">
            <v>121614</v>
          </cell>
          <cell r="F3526" t="str">
            <v>A23</v>
          </cell>
          <cell r="G3526" t="str">
            <v>FIN46 TRANSFER (Loan Consolidation from Securities)--GFAS Basis Adjustment</v>
          </cell>
          <cell r="H3526" t="str">
            <v>L49</v>
          </cell>
          <cell r="I3526">
            <v>5.8800000000046566</v>
          </cell>
        </row>
        <row r="3527">
          <cell r="C3527" t="str">
            <v>2003</v>
          </cell>
          <cell r="D3527" t="str">
            <v>STC_DM122_111025</v>
          </cell>
          <cell r="E3527" t="str">
            <v>111025</v>
          </cell>
          <cell r="F3527" t="str">
            <v>A23</v>
          </cell>
          <cell r="G3527" t="str">
            <v>Derecognition Transfers From Loans--Relative Fair Value Derecognotion Basis Adjustment</v>
          </cell>
          <cell r="H3527" t="str">
            <v>L93</v>
          </cell>
          <cell r="I3527">
            <v>-1701911.53</v>
          </cell>
        </row>
        <row r="3528">
          <cell r="C3528" t="str">
            <v>2003</v>
          </cell>
          <cell r="D3528" t="str">
            <v>STC_116017</v>
          </cell>
          <cell r="E3528">
            <v>116017</v>
          </cell>
          <cell r="F3528" t="str">
            <v>11.06</v>
          </cell>
          <cell r="G3528" t="str">
            <v xml:space="preserve">Loans HFI UPB Paydowns </v>
          </cell>
          <cell r="H3528" t="str">
            <v>L70</v>
          </cell>
          <cell r="I3528">
            <v>-1639678666</v>
          </cell>
        </row>
        <row r="3529">
          <cell r="C3529" t="str">
            <v>2003</v>
          </cell>
          <cell r="D3529" t="str">
            <v>STC_116017</v>
          </cell>
          <cell r="E3529" t="str">
            <v>116017</v>
          </cell>
          <cell r="F3529" t="str">
            <v>A23</v>
          </cell>
          <cell r="G3529" t="str">
            <v>Derecognition Transfers From Loans--UPB Transferred</v>
          </cell>
          <cell r="H3529" t="str">
            <v>L91</v>
          </cell>
          <cell r="I3529">
            <v>22454150.180000067</v>
          </cell>
        </row>
        <row r="3530">
          <cell r="C3530" t="str">
            <v>2003</v>
          </cell>
          <cell r="D3530" t="str">
            <v>STC_116017</v>
          </cell>
          <cell r="E3530" t="str">
            <v>116017</v>
          </cell>
          <cell r="F3530" t="str">
            <v>A22</v>
          </cell>
          <cell r="G3530" t="str">
            <v>Repayment Principal--HFI-LOAN</v>
          </cell>
          <cell r="H3530" t="str">
            <v>X114</v>
          </cell>
          <cell r="I3530">
            <v>1820793274.8599997</v>
          </cell>
        </row>
        <row r="3531">
          <cell r="C3531" t="str">
            <v>2003</v>
          </cell>
          <cell r="D3531" t="str">
            <v>STC_111303</v>
          </cell>
          <cell r="E3531">
            <v>111303</v>
          </cell>
          <cell r="F3531" t="str">
            <v>11.01</v>
          </cell>
          <cell r="G3531" t="str">
            <v>UPB-Structured Multi-Class Securities - Structured Multi-Class Securities</v>
          </cell>
          <cell r="H3531" t="str">
            <v>I33</v>
          </cell>
          <cell r="I3531">
            <v>9643627</v>
          </cell>
        </row>
        <row r="3532">
          <cell r="C3532" t="str">
            <v>2003</v>
          </cell>
          <cell r="D3532" t="str">
            <v>STC_111303</v>
          </cell>
          <cell r="E3532">
            <v>111303</v>
          </cell>
          <cell r="F3532" t="str">
            <v>11.02</v>
          </cell>
          <cell r="G3532" t="str">
            <v>UPB-Structured Multi-Class Securities - Structured Multi-Class Securities</v>
          </cell>
          <cell r="H3532" t="str">
            <v>J33</v>
          </cell>
          <cell r="I3532">
            <v>-9643627</v>
          </cell>
        </row>
        <row r="3533">
          <cell r="C3533" t="str">
            <v>2003</v>
          </cell>
          <cell r="D3533" t="str">
            <v>STC_111303</v>
          </cell>
          <cell r="E3533">
            <v>111303</v>
          </cell>
          <cell r="F3533" t="str">
            <v>A23</v>
          </cell>
          <cell r="G3533" t="str">
            <v>FAS140 SECURITIES CONSOLIDATION FROM SECURITIES - UPB Transferred</v>
          </cell>
          <cell r="H3533" t="str">
            <v>L80</v>
          </cell>
          <cell r="I3533">
            <v>2160913289.8200002</v>
          </cell>
        </row>
        <row r="3534">
          <cell r="C3534" t="str">
            <v>2003</v>
          </cell>
          <cell r="D3534" t="str">
            <v>STC_211511</v>
          </cell>
          <cell r="E3534">
            <v>211511</v>
          </cell>
          <cell r="F3534" t="str">
            <v>A22</v>
          </cell>
          <cell r="G3534" t="str">
            <v>Repayment Principal--All Intents--MBS Liability</v>
          </cell>
          <cell r="H3534" t="str">
            <v>V114</v>
          </cell>
          <cell r="I3534">
            <v>-2147049987.9999998</v>
          </cell>
        </row>
        <row r="3535">
          <cell r="C3535" t="str">
            <v>2003</v>
          </cell>
          <cell r="D3535" t="str">
            <v>STC_138398</v>
          </cell>
          <cell r="E3535">
            <v>138398</v>
          </cell>
          <cell r="F3535" t="str">
            <v>A01</v>
          </cell>
          <cell r="G3535" t="str">
            <v>Fannie Mae-Remic--Consolidation Basis ADJ-Maturity Relief- FNMA-REMIC</v>
          </cell>
          <cell r="H3535" t="str">
            <v>F408</v>
          </cell>
          <cell r="I3535">
            <v>-24189686.199999999</v>
          </cell>
        </row>
        <row r="3536">
          <cell r="C3536" t="str">
            <v>2003</v>
          </cell>
          <cell r="D3536" t="str">
            <v>STC_138398</v>
          </cell>
          <cell r="E3536">
            <v>138387</v>
          </cell>
          <cell r="F3536" t="str">
            <v>A01</v>
          </cell>
          <cell r="G3536" t="str">
            <v>Fannie Mae-Remic--Consolidation Basis ADJ-Maturity Relief- FNMA-REMIC</v>
          </cell>
          <cell r="H3536" t="str">
            <v>F421</v>
          </cell>
          <cell r="I3536">
            <v>24189686.199999999</v>
          </cell>
        </row>
        <row r="3537">
          <cell r="C3537" t="str">
            <v>2003</v>
          </cell>
          <cell r="D3537" t="str">
            <v>STC_138398</v>
          </cell>
          <cell r="E3537">
            <v>138398</v>
          </cell>
          <cell r="F3537" t="str">
            <v>11.01</v>
          </cell>
          <cell r="G3537" t="str">
            <v>Structured Transaction Basis Adjustment--Structured Multi-Class Securities--Structured Multi-Class Securities</v>
          </cell>
          <cell r="H3537" t="str">
            <v>I38</v>
          </cell>
          <cell r="I3537">
            <v>-60886251</v>
          </cell>
        </row>
        <row r="3538">
          <cell r="C3538" t="str">
            <v>2003</v>
          </cell>
          <cell r="D3538" t="str">
            <v>STC_138398</v>
          </cell>
          <cell r="E3538">
            <v>138398</v>
          </cell>
          <cell r="F3538" t="str">
            <v>11.02</v>
          </cell>
          <cell r="G3538" t="str">
            <v>Structured Transaction Basis Adjustment--Structured Multi-Class Securities--Structured Multi-Class Securities</v>
          </cell>
          <cell r="H3538" t="str">
            <v>J43</v>
          </cell>
          <cell r="I3538">
            <v>36696566</v>
          </cell>
        </row>
        <row r="3539">
          <cell r="C3539" t="str">
            <v>2003</v>
          </cell>
          <cell r="D3539" t="str">
            <v>STC_138397</v>
          </cell>
          <cell r="E3539">
            <v>138397</v>
          </cell>
          <cell r="F3539" t="str">
            <v>11.01</v>
          </cell>
          <cell r="G3539" t="str">
            <v>Acc. Amort. Structured Transaction Basis Adjustment--Structured Multi-Class Securities--Structured Multi-Class Securities</v>
          </cell>
          <cell r="H3539" t="str">
            <v>I43</v>
          </cell>
          <cell r="I3539">
            <v>57832179</v>
          </cell>
        </row>
        <row r="3540">
          <cell r="C3540" t="str">
            <v>2003</v>
          </cell>
          <cell r="D3540" t="str">
            <v>STC_138397</v>
          </cell>
          <cell r="E3540">
            <v>138397</v>
          </cell>
          <cell r="F3540" t="str">
            <v>11.02</v>
          </cell>
          <cell r="G3540" t="str">
            <v>Acc. Amort. Structured Transaction Basis Adjustment--Structured Multi-Class Securities--Structured Multi-Class Securities</v>
          </cell>
          <cell r="H3540" t="str">
            <v>J54</v>
          </cell>
          <cell r="I3540">
            <v>-33642492</v>
          </cell>
        </row>
        <row r="3541">
          <cell r="C3541" t="str">
            <v>2003</v>
          </cell>
          <cell r="D3541" t="str">
            <v>STC_138397</v>
          </cell>
          <cell r="E3541">
            <v>138397</v>
          </cell>
          <cell r="F3541" t="str">
            <v>A19</v>
          </cell>
          <cell r="G3541" t="str">
            <v>PPS- FV</v>
          </cell>
          <cell r="H3541" t="str">
            <v>E34</v>
          </cell>
          <cell r="I3541">
            <v>641681.62000000058</v>
          </cell>
        </row>
        <row r="3542">
          <cell r="C3542" t="str">
            <v>2003</v>
          </cell>
          <cell r="D3542" t="str">
            <v>STC_138397</v>
          </cell>
          <cell r="E3542">
            <v>138397</v>
          </cell>
          <cell r="F3542" t="str">
            <v>A19</v>
          </cell>
          <cell r="G3542" t="str">
            <v>Prop Mega - FV</v>
          </cell>
          <cell r="H3542" t="str">
            <v>F34</v>
          </cell>
          <cell r="I3542">
            <v>-72484945.850000024</v>
          </cell>
        </row>
        <row r="3543">
          <cell r="C3543" t="str">
            <v>2003</v>
          </cell>
          <cell r="D3543" t="str">
            <v>STC_138397</v>
          </cell>
          <cell r="E3543">
            <v>138397</v>
          </cell>
          <cell r="F3543" t="str">
            <v>A19</v>
          </cell>
          <cell r="G3543" t="str">
            <v>Other Multi-Class  - FV</v>
          </cell>
          <cell r="H3543" t="str">
            <v>G34</v>
          </cell>
          <cell r="I3543">
            <v>90124890.98999995</v>
          </cell>
        </row>
        <row r="3544">
          <cell r="C3544" t="str">
            <v>2003</v>
          </cell>
          <cell r="D3544" t="str">
            <v>STC_138390</v>
          </cell>
          <cell r="E3544">
            <v>138390</v>
          </cell>
          <cell r="F3544" t="str">
            <v>A01</v>
          </cell>
          <cell r="G3544" t="str">
            <v>Consolidation CBA-Unamortized Maturity relief-Fannie Mae Securities-MBS</v>
          </cell>
          <cell r="H3544" t="str">
            <v>D408</v>
          </cell>
          <cell r="I3544">
            <v>-8909188.7799999993</v>
          </cell>
        </row>
        <row r="3545">
          <cell r="C3545" t="str">
            <v>2003</v>
          </cell>
          <cell r="D3545" t="str">
            <v>STC_138390</v>
          </cell>
          <cell r="E3545">
            <v>138390</v>
          </cell>
          <cell r="F3545" t="str">
            <v>A01</v>
          </cell>
          <cell r="G3545" t="str">
            <v>Consolidation CBA-Unamortized Maturity relief-Fannie Mae Securities-MBS</v>
          </cell>
          <cell r="H3545" t="str">
            <v>D408</v>
          </cell>
          <cell r="I3545">
            <v>22115965</v>
          </cell>
        </row>
        <row r="3546">
          <cell r="C3546" t="str">
            <v>2003</v>
          </cell>
          <cell r="D3546" t="str">
            <v>STC_138390</v>
          </cell>
          <cell r="E3546">
            <v>138390</v>
          </cell>
          <cell r="F3546" t="str">
            <v>A01</v>
          </cell>
          <cell r="G3546" t="str">
            <v>Consolidation CBA-Unamortized Maturity relief-Fannie Mae Securities-MBS</v>
          </cell>
          <cell r="H3546" t="str">
            <v>D408</v>
          </cell>
          <cell r="I3546">
            <v>758352</v>
          </cell>
        </row>
        <row r="3547">
          <cell r="C3547" t="str">
            <v>2003</v>
          </cell>
          <cell r="D3547" t="str">
            <v>STC_138390</v>
          </cell>
          <cell r="E3547">
            <v>138390</v>
          </cell>
          <cell r="F3547" t="str">
            <v>11.01</v>
          </cell>
          <cell r="G3547" t="str">
            <v>Structured Transaction Basis Adjustment - MEGA- Loans HFI</v>
          </cell>
          <cell r="H3547" t="str">
            <v>R38</v>
          </cell>
          <cell r="I3547">
            <v>-8909189</v>
          </cell>
        </row>
        <row r="3548">
          <cell r="C3548" t="str">
            <v>2003</v>
          </cell>
          <cell r="D3548" t="str">
            <v>STC_138390</v>
          </cell>
          <cell r="E3548">
            <v>138390</v>
          </cell>
          <cell r="F3548" t="str">
            <v>A01</v>
          </cell>
          <cell r="G3548" t="str">
            <v>Consolidation Basis Adjustment--Maturity Relief--Fannie Mae--MBS</v>
          </cell>
          <cell r="H3548" t="str">
            <v>D408</v>
          </cell>
          <cell r="I3548">
            <v>-758352.35000005004</v>
          </cell>
        </row>
        <row r="3549">
          <cell r="C3549" t="str">
            <v>2003</v>
          </cell>
          <cell r="D3549" t="str">
            <v>STC_116023</v>
          </cell>
          <cell r="E3549">
            <v>116023</v>
          </cell>
          <cell r="F3549" t="str">
            <v>11.06</v>
          </cell>
          <cell r="G3549" t="str">
            <v>UPB-SF-CONV-FIXED-ARM</v>
          </cell>
          <cell r="H3549" t="str">
            <v>I33</v>
          </cell>
          <cell r="I3549">
            <v>83065608</v>
          </cell>
        </row>
        <row r="3550">
          <cell r="C3550" t="str">
            <v>2003</v>
          </cell>
          <cell r="D3550" t="str">
            <v>STC_116023</v>
          </cell>
          <cell r="E3550">
            <v>116023</v>
          </cell>
          <cell r="F3550" t="str">
            <v>11.06</v>
          </cell>
          <cell r="G3550" t="str">
            <v>UPB-SF-GOVT-FIXED-Long</v>
          </cell>
          <cell r="H3550" t="str">
            <v>K33</v>
          </cell>
          <cell r="I3550">
            <v>2373944</v>
          </cell>
        </row>
        <row r="3551">
          <cell r="C3551" t="str">
            <v>2003</v>
          </cell>
          <cell r="D3551" t="str">
            <v>STC_116025</v>
          </cell>
          <cell r="E3551">
            <v>116025</v>
          </cell>
          <cell r="F3551" t="str">
            <v>11.06</v>
          </cell>
          <cell r="G3551" t="str">
            <v>UPB-SF-CONV-FIXED-LONG</v>
          </cell>
          <cell r="H3551" t="str">
            <v>G33</v>
          </cell>
          <cell r="I3551">
            <v>-85439552</v>
          </cell>
        </row>
        <row r="3552">
          <cell r="C3552" t="str">
            <v>2003</v>
          </cell>
          <cell r="D3552" t="str">
            <v>STC_111302</v>
          </cell>
          <cell r="E3552">
            <v>111302</v>
          </cell>
          <cell r="F3552" t="str">
            <v>11.02</v>
          </cell>
          <cell r="G3552" t="str">
            <v>UPB-MBS-Structured Multi-Class Securities</v>
          </cell>
          <cell r="H3552" t="str">
            <v>M33</v>
          </cell>
          <cell r="I3552">
            <v>22454150.210000001</v>
          </cell>
        </row>
        <row r="3553">
          <cell r="C3553" t="str">
            <v>2003</v>
          </cell>
          <cell r="D3553" t="str">
            <v>STC_111302</v>
          </cell>
          <cell r="E3553">
            <v>111302</v>
          </cell>
          <cell r="F3553" t="str">
            <v>11.02</v>
          </cell>
          <cell r="G3553" t="str">
            <v>UPB (Op. Value UPB + Gross Up UPB)-MBS-Structured Multi-Class Securities</v>
          </cell>
          <cell r="H3553" t="str">
            <v>M90</v>
          </cell>
          <cell r="I3553">
            <v>22454150.210000001</v>
          </cell>
        </row>
        <row r="3554">
          <cell r="C3554" t="str">
            <v>2003</v>
          </cell>
          <cell r="D3554" t="str">
            <v>STC_111302</v>
          </cell>
          <cell r="E3554">
            <v>111302</v>
          </cell>
          <cell r="F3554" t="str">
            <v>A01</v>
          </cell>
          <cell r="G3554" t="str">
            <v>UPB -Consolidation Reclass-Fannie Mae Securities-MBS-AFS</v>
          </cell>
          <cell r="H3554" t="str">
            <v>D24</v>
          </cell>
          <cell r="I3554">
            <v>-31978184.469999999</v>
          </cell>
        </row>
        <row r="3555">
          <cell r="C3555" t="str">
            <v>2003</v>
          </cell>
          <cell r="D3555" t="str">
            <v>STC_111302</v>
          </cell>
          <cell r="E3555">
            <v>111302</v>
          </cell>
          <cell r="F3555" t="str">
            <v>A01</v>
          </cell>
          <cell r="G3555" t="str">
            <v>UPB -Consolidation Reclass-Fannie Mae Securities-Mega-AFS</v>
          </cell>
          <cell r="H3555" t="str">
            <v>E24</v>
          </cell>
          <cell r="I3555">
            <v>-22567359.710000001</v>
          </cell>
        </row>
        <row r="3556">
          <cell r="C3556" t="str">
            <v>2003</v>
          </cell>
          <cell r="D3556" t="str">
            <v>STC_111302</v>
          </cell>
          <cell r="E3556">
            <v>111302</v>
          </cell>
          <cell r="F3556" t="str">
            <v>A01</v>
          </cell>
          <cell r="G3556" t="str">
            <v>UPB -Consolidation Reclass-Fannie Mae Securities-MBS-HFT</v>
          </cell>
          <cell r="H3556" t="str">
            <v>D24</v>
          </cell>
          <cell r="I3556">
            <v>47718382.869999997</v>
          </cell>
        </row>
        <row r="3557">
          <cell r="C3557" t="str">
            <v>2003</v>
          </cell>
          <cell r="D3557" t="str">
            <v>STC_111302</v>
          </cell>
          <cell r="E3557">
            <v>111302</v>
          </cell>
          <cell r="F3557" t="str">
            <v>A01</v>
          </cell>
          <cell r="G3557" t="str">
            <v>UPB -Consolidation Reclass-Fannie Mae Securities-Mega-HFT</v>
          </cell>
          <cell r="H3557" t="str">
            <v>E24</v>
          </cell>
          <cell r="I3557">
            <v>22567359.710000001</v>
          </cell>
        </row>
        <row r="3558">
          <cell r="C3558" t="str">
            <v>2003</v>
          </cell>
          <cell r="D3558" t="str">
            <v>STC_111302</v>
          </cell>
          <cell r="E3558">
            <v>111302</v>
          </cell>
          <cell r="F3558" t="str">
            <v>A07</v>
          </cell>
          <cell r="G3558" t="str">
            <v>Current UPB -AFS-Fannie Mae-MBS</v>
          </cell>
          <cell r="H3558" t="str">
            <v>G32</v>
          </cell>
          <cell r="I3558">
            <v>-31978184.469999999</v>
          </cell>
        </row>
        <row r="3559">
          <cell r="C3559" t="str">
            <v>2003</v>
          </cell>
          <cell r="D3559" t="str">
            <v>STC_111302</v>
          </cell>
          <cell r="E3559">
            <v>111302</v>
          </cell>
          <cell r="F3559" t="str">
            <v>A07</v>
          </cell>
          <cell r="G3559" t="str">
            <v>Current UPB -AFS-Fannie Mae-MBS</v>
          </cell>
          <cell r="H3559" t="str">
            <v>G32</v>
          </cell>
          <cell r="I3559">
            <v>6713951.8099999996</v>
          </cell>
        </row>
        <row r="3560">
          <cell r="C3560" t="str">
            <v>2003</v>
          </cell>
          <cell r="D3560" t="str">
            <v>STC_111302</v>
          </cell>
          <cell r="E3560">
            <v>111302</v>
          </cell>
          <cell r="F3560" t="str">
            <v>A07</v>
          </cell>
          <cell r="G3560" t="str">
            <v>Current UPB -AFS-Fannie Mae-REMIC</v>
          </cell>
          <cell r="H3560" t="str">
            <v>G34</v>
          </cell>
          <cell r="I3560">
            <v>-6711837</v>
          </cell>
        </row>
        <row r="3561">
          <cell r="C3561" t="str">
            <v>2003</v>
          </cell>
          <cell r="D3561" t="str">
            <v>STC_111302</v>
          </cell>
          <cell r="E3561">
            <v>111302</v>
          </cell>
          <cell r="F3561" t="str">
            <v>A07</v>
          </cell>
          <cell r="G3561" t="str">
            <v>Current UPB -AFS-Fannie Mae-MEGA</v>
          </cell>
          <cell r="H3561" t="str">
            <v>G33</v>
          </cell>
          <cell r="I3561">
            <v>-22567359.710000001</v>
          </cell>
        </row>
        <row r="3562">
          <cell r="C3562" t="str">
            <v>2003</v>
          </cell>
          <cell r="D3562" t="str">
            <v>STC_111302</v>
          </cell>
          <cell r="E3562">
            <v>111302</v>
          </cell>
          <cell r="F3562" t="str">
            <v>A07</v>
          </cell>
          <cell r="G3562" t="str">
            <v>Current UPB -HFT-Fannie Mae-MBS</v>
          </cell>
          <cell r="H3562" t="str">
            <v>G74</v>
          </cell>
          <cell r="I3562">
            <v>47718382.869999997</v>
          </cell>
        </row>
        <row r="3563">
          <cell r="C3563" t="str">
            <v>2003</v>
          </cell>
          <cell r="D3563" t="str">
            <v>STC_111302</v>
          </cell>
          <cell r="E3563">
            <v>111302</v>
          </cell>
          <cell r="F3563" t="str">
            <v>A07</v>
          </cell>
          <cell r="G3563" t="str">
            <v>Current UPB -HFT-Fannie Mae-MEGA</v>
          </cell>
          <cell r="H3563" t="str">
            <v>G75</v>
          </cell>
          <cell r="I3563">
            <v>22567359.710000001</v>
          </cell>
        </row>
        <row r="3564">
          <cell r="C3564" t="str">
            <v>2003</v>
          </cell>
          <cell r="D3564" t="str">
            <v>STC_111302</v>
          </cell>
          <cell r="E3564">
            <v>111302</v>
          </cell>
          <cell r="F3564" t="str">
            <v>A09</v>
          </cell>
          <cell r="G3564" t="str">
            <v>Current UPB-AFS-MBS-FNMA-AAA</v>
          </cell>
          <cell r="H3564" t="str">
            <v>G40</v>
          </cell>
          <cell r="I3564">
            <v>-31978184.469999999</v>
          </cell>
        </row>
        <row r="3565">
          <cell r="C3565" t="str">
            <v>2003</v>
          </cell>
          <cell r="D3565" t="str">
            <v>STC_111302</v>
          </cell>
          <cell r="E3565">
            <v>111302</v>
          </cell>
          <cell r="F3565" t="str">
            <v>A09</v>
          </cell>
          <cell r="G3565" t="str">
            <v>Current UPB -AFS-Fannie Mae-MBS</v>
          </cell>
          <cell r="H3565" t="str">
            <v>G40</v>
          </cell>
          <cell r="I3565">
            <v>6713951.8099999996</v>
          </cell>
        </row>
        <row r="3566">
          <cell r="C3566" t="str">
            <v>2003</v>
          </cell>
          <cell r="D3566" t="str">
            <v>STC_111302</v>
          </cell>
          <cell r="E3566">
            <v>111302</v>
          </cell>
          <cell r="F3566" t="str">
            <v>A09</v>
          </cell>
          <cell r="G3566" t="str">
            <v>Current UPB -AFS-Fannie Mae-REMIC</v>
          </cell>
          <cell r="H3566" t="str">
            <v>G65</v>
          </cell>
          <cell r="I3566">
            <v>-6711837</v>
          </cell>
        </row>
        <row r="3567">
          <cell r="C3567" t="str">
            <v>2003</v>
          </cell>
          <cell r="D3567" t="str">
            <v>STC_111302</v>
          </cell>
          <cell r="E3567">
            <v>111302</v>
          </cell>
          <cell r="F3567" t="str">
            <v>A09</v>
          </cell>
          <cell r="G3567" t="str">
            <v>Current UPB-AFS-MEGA-FNMA-AAA</v>
          </cell>
          <cell r="H3567" t="str">
            <v>G51</v>
          </cell>
          <cell r="I3567">
            <v>-22567359.710000001</v>
          </cell>
        </row>
        <row r="3568">
          <cell r="C3568" t="str">
            <v>2003</v>
          </cell>
          <cell r="D3568" t="str">
            <v>STC_111302</v>
          </cell>
          <cell r="E3568">
            <v>111302</v>
          </cell>
          <cell r="F3568" t="str">
            <v>A09</v>
          </cell>
          <cell r="G3568" t="str">
            <v>Current UPB-AFS-MBS-FNMA-AAA</v>
          </cell>
          <cell r="H3568" t="str">
            <v>G127</v>
          </cell>
          <cell r="I3568">
            <v>47718382.869999997</v>
          </cell>
        </row>
        <row r="3569">
          <cell r="C3569" t="str">
            <v>2003</v>
          </cell>
          <cell r="D3569" t="str">
            <v>STC_111302</v>
          </cell>
          <cell r="E3569">
            <v>111302</v>
          </cell>
          <cell r="F3569" t="str">
            <v>A09</v>
          </cell>
          <cell r="G3569" t="str">
            <v>Current UPB-AFS-MEGA-FNMA-AAA</v>
          </cell>
          <cell r="H3569" t="str">
            <v>G138</v>
          </cell>
          <cell r="I3569">
            <v>22567359.710000001</v>
          </cell>
        </row>
        <row r="3570">
          <cell r="C3570" t="str">
            <v>2003</v>
          </cell>
          <cell r="D3570" t="str">
            <v>STC_111302</v>
          </cell>
          <cell r="E3570">
            <v>111302</v>
          </cell>
          <cell r="F3570" t="str">
            <v>A13 - AFS</v>
          </cell>
          <cell r="G3570" t="str">
            <v>Remaining Maturity Term &gt;10 Year--UPB-MBS-AFS</v>
          </cell>
          <cell r="H3570" t="str">
            <v>O32</v>
          </cell>
          <cell r="I3570">
            <v>-31978184.469999999</v>
          </cell>
        </row>
        <row r="3571">
          <cell r="C3571" t="str">
            <v>2003</v>
          </cell>
          <cell r="D3571" t="str">
            <v>STC_111302</v>
          </cell>
          <cell r="E3571">
            <v>111302</v>
          </cell>
          <cell r="F3571" t="str">
            <v>A13 - AFS</v>
          </cell>
          <cell r="G3571" t="str">
            <v>Remaining Maturity Term &gt;10 Year--UPB-MEGA-AFS</v>
          </cell>
          <cell r="H3571" t="str">
            <v>O33</v>
          </cell>
          <cell r="I3571">
            <v>-22567359.710000001</v>
          </cell>
        </row>
        <row r="3572">
          <cell r="C3572" t="str">
            <v>2003</v>
          </cell>
          <cell r="D3572" t="str">
            <v>STC_111302</v>
          </cell>
          <cell r="E3572">
            <v>111302</v>
          </cell>
          <cell r="F3572" t="str">
            <v>A13 - HFT</v>
          </cell>
          <cell r="G3572" t="str">
            <v>Remaining Maturity Term &gt;10 Year--UPB-MBS-HFT</v>
          </cell>
          <cell r="H3572" t="str">
            <v>O32</v>
          </cell>
          <cell r="I3572">
            <v>47718382.869999997</v>
          </cell>
        </row>
        <row r="3573">
          <cell r="C3573" t="str">
            <v>2003</v>
          </cell>
          <cell r="D3573" t="str">
            <v>STC_111302</v>
          </cell>
          <cell r="E3573">
            <v>111302</v>
          </cell>
          <cell r="F3573" t="str">
            <v>A13 - HFT</v>
          </cell>
          <cell r="G3573" t="str">
            <v>Remaining Maturity Term &gt;10 Year--UPB-MEGA-HFT</v>
          </cell>
          <cell r="H3573" t="str">
            <v>O33</v>
          </cell>
          <cell r="I3573">
            <v>22567359.710000001</v>
          </cell>
        </row>
        <row r="3574">
          <cell r="C3574" t="str">
            <v>2003</v>
          </cell>
          <cell r="D3574" t="str">
            <v>STC_111302</v>
          </cell>
          <cell r="E3574">
            <v>111302</v>
          </cell>
          <cell r="F3574" t="str">
            <v>A20</v>
          </cell>
          <cell r="G3574" t="str">
            <v>UPB -Total Mortgage Related Securities-AFS</v>
          </cell>
          <cell r="H3574" t="str">
            <v>L33</v>
          </cell>
          <cell r="I3574">
            <v>-54545544.18</v>
          </cell>
        </row>
        <row r="3575">
          <cell r="C3575" t="str">
            <v>2003</v>
          </cell>
          <cell r="D3575" t="str">
            <v>STC_111302</v>
          </cell>
          <cell r="E3575">
            <v>111302</v>
          </cell>
          <cell r="F3575" t="str">
            <v>A20</v>
          </cell>
          <cell r="G3575" t="str">
            <v>UPB -Total Mortgage Related Securities-HFT</v>
          </cell>
          <cell r="H3575" t="str">
            <v>M33</v>
          </cell>
          <cell r="I3575">
            <v>70285742.579999998</v>
          </cell>
        </row>
        <row r="3576">
          <cell r="C3576" t="str">
            <v>2003</v>
          </cell>
          <cell r="D3576" t="str">
            <v>STC_111302</v>
          </cell>
          <cell r="E3576">
            <v>111302</v>
          </cell>
          <cell r="F3576" t="str">
            <v>A21</v>
          </cell>
          <cell r="G3576" t="str">
            <v>Fannie Mae Mortgage Securities-Single-Family-Conventional-AFS</v>
          </cell>
          <cell r="H3576" t="str">
            <v>F31</v>
          </cell>
          <cell r="I3576">
            <v>0</v>
          </cell>
        </row>
        <row r="3577">
          <cell r="C3577" t="str">
            <v>2003</v>
          </cell>
          <cell r="D3577" t="str">
            <v>STC_111302</v>
          </cell>
          <cell r="E3577">
            <v>111302</v>
          </cell>
          <cell r="F3577" t="str">
            <v>A21</v>
          </cell>
          <cell r="G3577" t="str">
            <v>Fannie Mae Mortgage Securities-Multi-Family-Conventional-AFS</v>
          </cell>
          <cell r="H3577" t="str">
            <v>I31</v>
          </cell>
          <cell r="I3577">
            <v>15740198.4</v>
          </cell>
        </row>
        <row r="3578">
          <cell r="C3578" t="str">
            <v>2003</v>
          </cell>
          <cell r="D3578" t="str">
            <v>STC_111302</v>
          </cell>
          <cell r="E3578">
            <v>111302</v>
          </cell>
          <cell r="F3578" t="str">
            <v>A21</v>
          </cell>
          <cell r="G3578" t="str">
            <v>Fannie Mae Mortgage Securities-Single-Family-Conventional-HFT</v>
          </cell>
          <cell r="H3578" t="str">
            <v>F31</v>
          </cell>
          <cell r="I3578">
            <v>0</v>
          </cell>
        </row>
        <row r="3579">
          <cell r="C3579" t="str">
            <v>2003</v>
          </cell>
          <cell r="D3579" t="str">
            <v>STC_111302</v>
          </cell>
          <cell r="E3579">
            <v>111302</v>
          </cell>
          <cell r="F3579" t="str">
            <v>A19</v>
          </cell>
          <cell r="G3579" t="str">
            <v>PPS - UPB</v>
          </cell>
          <cell r="H3579" t="str">
            <v>E33</v>
          </cell>
          <cell r="I3579">
            <v>615484.58000000054</v>
          </cell>
        </row>
        <row r="3580">
          <cell r="C3580" t="str">
            <v>2003</v>
          </cell>
          <cell r="D3580" t="str">
            <v>STC_111302</v>
          </cell>
          <cell r="E3580">
            <v>111302</v>
          </cell>
          <cell r="F3580" t="str">
            <v>A19</v>
          </cell>
          <cell r="G3580" t="str">
            <v>Prop Mega - UPB</v>
          </cell>
          <cell r="H3580" t="str">
            <v>F33</v>
          </cell>
          <cell r="I3580">
            <v>-84929840.24000001</v>
          </cell>
        </row>
        <row r="3581">
          <cell r="C3581" t="str">
            <v>2003</v>
          </cell>
          <cell r="D3581" t="str">
            <v>STC_111302</v>
          </cell>
          <cell r="E3581">
            <v>111302</v>
          </cell>
          <cell r="F3581" t="str">
            <v>A19</v>
          </cell>
          <cell r="G3581" t="str">
            <v>Other Multi-Class  - UPB</v>
          </cell>
          <cell r="H3581" t="str">
            <v>G33</v>
          </cell>
          <cell r="I3581">
            <v>84929840.239999995</v>
          </cell>
        </row>
        <row r="3582">
          <cell r="C3582" t="str">
            <v>2003</v>
          </cell>
          <cell r="D3582" t="str">
            <v>STC_111302</v>
          </cell>
          <cell r="E3582">
            <v>111302</v>
          </cell>
          <cell r="F3582" t="str">
            <v>A16</v>
          </cell>
          <cell r="G3582" t="str">
            <v>MBS-UPB Avg.BAL</v>
          </cell>
          <cell r="H3582" t="str">
            <v>J34</v>
          </cell>
          <cell r="I3582">
            <v>-14790270412</v>
          </cell>
        </row>
        <row r="3583">
          <cell r="C3583" t="str">
            <v>2003</v>
          </cell>
          <cell r="D3583" t="str">
            <v>STC_111302</v>
          </cell>
          <cell r="E3583">
            <v>111302</v>
          </cell>
          <cell r="F3583" t="str">
            <v>A16</v>
          </cell>
          <cell r="G3583" t="str">
            <v>MBS-UPB Avg.BAL</v>
          </cell>
          <cell r="H3583" t="str">
            <v>J34</v>
          </cell>
          <cell r="I3583">
            <v>14433455303</v>
          </cell>
        </row>
        <row r="3584">
          <cell r="C3584" t="str">
            <v>2003</v>
          </cell>
          <cell r="D3584" t="str">
            <v>STC_111302</v>
          </cell>
          <cell r="E3584">
            <v>111302</v>
          </cell>
          <cell r="F3584" t="str">
            <v>A18</v>
          </cell>
          <cell r="G3584" t="str">
            <v>MBS - Tot Incm - &lt; 1 yr</v>
          </cell>
          <cell r="H3584" t="str">
            <v>E31</v>
          </cell>
          <cell r="I3584">
            <v>-862425719</v>
          </cell>
        </row>
        <row r="3585">
          <cell r="C3585" t="str">
            <v>2003</v>
          </cell>
          <cell r="D3585" t="str">
            <v>STC_111302</v>
          </cell>
          <cell r="E3585">
            <v>111302</v>
          </cell>
          <cell r="F3585" t="str">
            <v>A18</v>
          </cell>
          <cell r="G3585" t="str">
            <v>MBS - Tot Incm - &gt;  10 yr</v>
          </cell>
          <cell r="H3585" t="str">
            <v>N31</v>
          </cell>
          <cell r="I3585">
            <v>873710595</v>
          </cell>
        </row>
        <row r="3586">
          <cell r="C3586" t="str">
            <v>2003</v>
          </cell>
          <cell r="D3586" t="str">
            <v>STC_111302</v>
          </cell>
          <cell r="E3586">
            <v>111302</v>
          </cell>
          <cell r="F3586" t="str">
            <v>A03</v>
          </cell>
          <cell r="G3586" t="str">
            <v>Repurchase UPB--Fixed Long Term--AFS</v>
          </cell>
          <cell r="H3586" t="str">
            <v>H36</v>
          </cell>
          <cell r="I3586">
            <v>179877516.98999786</v>
          </cell>
        </row>
        <row r="3587">
          <cell r="C3587" t="str">
            <v>2003</v>
          </cell>
          <cell r="D3587" t="str">
            <v>STC_111302</v>
          </cell>
          <cell r="E3587">
            <v>111302</v>
          </cell>
          <cell r="F3587" t="str">
            <v>A22</v>
          </cell>
          <cell r="G3587" t="str">
            <v>Repayment Principal--AFS--Securities</v>
          </cell>
          <cell r="H3587" t="str">
            <v>K114</v>
          </cell>
          <cell r="I3587">
            <v>-179877516.98999786</v>
          </cell>
        </row>
        <row r="3588">
          <cell r="C3588" t="str">
            <v>2003</v>
          </cell>
          <cell r="D3588" t="str">
            <v>STC_111302</v>
          </cell>
          <cell r="E3588">
            <v>111302</v>
          </cell>
          <cell r="F3588" t="str">
            <v>A01</v>
          </cell>
          <cell r="G3588" t="str">
            <v>Beginning Unpaid Principal Balance--  UPB Adjustment (3)--MBS--Fannie Mae</v>
          </cell>
          <cell r="H3588" t="str">
            <v>D19</v>
          </cell>
          <cell r="I3588">
            <v>-22454150.204999998</v>
          </cell>
        </row>
        <row r="3589">
          <cell r="C3589" t="str">
            <v>2003</v>
          </cell>
          <cell r="D3589" t="str">
            <v>STC_111302</v>
          </cell>
          <cell r="E3589">
            <v>111302</v>
          </cell>
          <cell r="F3589" t="str">
            <v>A07</v>
          </cell>
          <cell r="G3589" t="str">
            <v>AFS--Fannie Mae--MBS--Current UPB</v>
          </cell>
          <cell r="H3589" t="str">
            <v>G32</v>
          </cell>
          <cell r="I3589">
            <v>-22454150.2055104</v>
          </cell>
        </row>
        <row r="3590">
          <cell r="C3590" t="str">
            <v>2003</v>
          </cell>
          <cell r="D3590" t="str">
            <v>STC_111302</v>
          </cell>
          <cell r="E3590">
            <v>111302</v>
          </cell>
          <cell r="F3590" t="str">
            <v>A09</v>
          </cell>
          <cell r="G3590" t="str">
            <v>AFS--Single Class-MBS--Current UPB</v>
          </cell>
          <cell r="H3590" t="str">
            <v>G32</v>
          </cell>
          <cell r="I3590">
            <v>-22454150.2055104</v>
          </cell>
        </row>
        <row r="3591">
          <cell r="C3591" t="str">
            <v>2003</v>
          </cell>
          <cell r="D3591" t="str">
            <v>STC_138386</v>
          </cell>
          <cell r="E3591">
            <v>138386</v>
          </cell>
          <cell r="F3591" t="str">
            <v>A01</v>
          </cell>
          <cell r="G3591" t="str">
            <v>Original Premium/Discount-Unamortized Premium/Discount Ending Balance-Fannie Mae Securities-MBS</v>
          </cell>
          <cell r="H3591" t="str">
            <v>D114</v>
          </cell>
          <cell r="I3591">
            <v>0</v>
          </cell>
        </row>
        <row r="3592">
          <cell r="C3592" t="str">
            <v>2003</v>
          </cell>
          <cell r="D3592" t="str">
            <v>STC_138386</v>
          </cell>
          <cell r="E3592">
            <v>138386</v>
          </cell>
          <cell r="F3592" t="str">
            <v>11.02</v>
          </cell>
          <cell r="G3592" t="str">
            <v>REMIC to MBS - STRUC Trans CBA</v>
          </cell>
          <cell r="H3592" t="str">
            <v>M43</v>
          </cell>
          <cell r="I3592">
            <v>-1168608.21</v>
          </cell>
        </row>
        <row r="3593">
          <cell r="C3593" t="str">
            <v>2003</v>
          </cell>
          <cell r="D3593" t="str">
            <v>STC_138386</v>
          </cell>
          <cell r="E3593">
            <v>138386</v>
          </cell>
          <cell r="F3593" t="str">
            <v>A01</v>
          </cell>
          <cell r="G3593" t="str">
            <v>Original Premium/Discount-Unamortized Premium/Discount Ending Balance-Fannie Mae Securities-MBS</v>
          </cell>
          <cell r="H3593" t="str">
            <v>D114</v>
          </cell>
          <cell r="I3593">
            <v>0</v>
          </cell>
        </row>
        <row r="3594">
          <cell r="C3594" t="str">
            <v>2003</v>
          </cell>
          <cell r="D3594" t="str">
            <v>STC_138386</v>
          </cell>
          <cell r="E3594">
            <v>138386</v>
          </cell>
          <cell r="F3594" t="str">
            <v>11.01</v>
          </cell>
          <cell r="G3594" t="str">
            <v>REMIC to MBS - STRUC Trans CBA</v>
          </cell>
          <cell r="H3594" t="str">
            <v>L38</v>
          </cell>
          <cell r="I3594">
            <v>-101429.02</v>
          </cell>
        </row>
        <row r="3595">
          <cell r="C3595" t="str">
            <v>2003</v>
          </cell>
          <cell r="D3595" t="str">
            <v>STC_138386</v>
          </cell>
          <cell r="E3595">
            <v>138386</v>
          </cell>
          <cell r="F3595" t="str">
            <v>11.01</v>
          </cell>
          <cell r="G3595" t="str">
            <v>Accum - REMIC to MBS - STRUC Trans CBA</v>
          </cell>
          <cell r="H3595" t="str">
            <v>L43</v>
          </cell>
          <cell r="I3595">
            <v>101429.02</v>
          </cell>
        </row>
        <row r="3596">
          <cell r="C3596" t="str">
            <v>2003</v>
          </cell>
          <cell r="D3596" t="str">
            <v>STC_138386</v>
          </cell>
          <cell r="E3596">
            <v>138386</v>
          </cell>
          <cell r="F3596" t="str">
            <v>11.02</v>
          </cell>
          <cell r="G3596" t="str">
            <v>Accum - REMIC to MBS - STRUC Trans CBA</v>
          </cell>
          <cell r="H3596" t="str">
            <v>M54</v>
          </cell>
          <cell r="I3596">
            <v>15133736</v>
          </cell>
        </row>
        <row r="3597">
          <cell r="C3597" t="str">
            <v>2003</v>
          </cell>
          <cell r="D3597" t="str">
            <v>STC_138386</v>
          </cell>
          <cell r="E3597">
            <v>138386</v>
          </cell>
          <cell r="F3597" t="str">
            <v>A07</v>
          </cell>
          <cell r="G3597" t="str">
            <v>AFS-FannieMae- MBS -Total Unamortized Balance</v>
          </cell>
          <cell r="H3597" t="str">
            <v>H32</v>
          </cell>
          <cell r="I3597">
            <v>-1168608.21</v>
          </cell>
        </row>
        <row r="3598">
          <cell r="C3598" t="str">
            <v>2003</v>
          </cell>
          <cell r="D3598" t="str">
            <v>STC_138386</v>
          </cell>
          <cell r="E3598">
            <v>138386</v>
          </cell>
          <cell r="F3598" t="str">
            <v>A09</v>
          </cell>
          <cell r="G3598" t="str">
            <v>MBS--AAA-  -Total Unamortized Balance</v>
          </cell>
          <cell r="H3598" t="str">
            <v>H40</v>
          </cell>
          <cell r="I3598">
            <v>-1168608.21</v>
          </cell>
        </row>
        <row r="3599">
          <cell r="C3599" t="str">
            <v>2003</v>
          </cell>
          <cell r="D3599" t="str">
            <v>STC_138386</v>
          </cell>
          <cell r="E3599">
            <v>138386</v>
          </cell>
          <cell r="F3599" t="str">
            <v>A13 - AFS</v>
          </cell>
          <cell r="G3599" t="str">
            <v>FannieMae- MBS -Amoritized Cost--Remaining Maturity Term &gt; 10 Years</v>
          </cell>
          <cell r="H3599" t="str">
            <v>P32</v>
          </cell>
          <cell r="I3599">
            <v>-1168608.21</v>
          </cell>
        </row>
        <row r="3600">
          <cell r="C3600" t="str">
            <v>2003</v>
          </cell>
          <cell r="D3600" t="str">
            <v>STC_138386</v>
          </cell>
          <cell r="E3600">
            <v>138386</v>
          </cell>
          <cell r="F3600" t="str">
            <v>A07</v>
          </cell>
          <cell r="G3600" t="str">
            <v>AFS-FannieMae- MBS -Total Unamortized Balance</v>
          </cell>
          <cell r="H3600" t="str">
            <v>H32</v>
          </cell>
          <cell r="I3600">
            <v>-101429.02</v>
          </cell>
        </row>
        <row r="3601">
          <cell r="C3601" t="str">
            <v>2003</v>
          </cell>
          <cell r="D3601" t="str">
            <v>STC_138386</v>
          </cell>
          <cell r="E3601">
            <v>138386</v>
          </cell>
          <cell r="F3601" t="str">
            <v>A09</v>
          </cell>
          <cell r="G3601" t="str">
            <v>MBS--AAA-  -Total Unamortized Balance</v>
          </cell>
          <cell r="H3601" t="str">
            <v>H40</v>
          </cell>
          <cell r="I3601">
            <v>-101429.02</v>
          </cell>
        </row>
        <row r="3602">
          <cell r="C3602" t="str">
            <v>2003</v>
          </cell>
          <cell r="D3602" t="str">
            <v>STC_138386</v>
          </cell>
          <cell r="E3602">
            <v>138386</v>
          </cell>
          <cell r="F3602" t="str">
            <v>A13 - AFS</v>
          </cell>
          <cell r="G3602" t="str">
            <v>FannieMae- MBS -Amoritized Cost--Remaining Maturity Term &gt; 10 Years</v>
          </cell>
          <cell r="H3602" t="str">
            <v>P32</v>
          </cell>
          <cell r="I3602">
            <v>-101429.02</v>
          </cell>
        </row>
        <row r="3603">
          <cell r="C3603" t="str">
            <v>2003</v>
          </cell>
          <cell r="D3603" t="str">
            <v>STC_138386</v>
          </cell>
          <cell r="E3603">
            <v>138386</v>
          </cell>
          <cell r="F3603" t="str">
            <v>A07</v>
          </cell>
          <cell r="G3603" t="str">
            <v>Total Un am - AFS - Mega</v>
          </cell>
          <cell r="H3603" t="str">
            <v>H33</v>
          </cell>
          <cell r="I3603">
            <v>15133736</v>
          </cell>
        </row>
        <row r="3604">
          <cell r="C3604" t="str">
            <v>2003</v>
          </cell>
          <cell r="D3604" t="str">
            <v>STC_138386</v>
          </cell>
          <cell r="E3604">
            <v>138386</v>
          </cell>
          <cell r="F3604" t="str">
            <v>A09</v>
          </cell>
          <cell r="G3604" t="str">
            <v>Total Un am - AFS - Mega - Unrated</v>
          </cell>
          <cell r="H3604" t="str">
            <v>H51</v>
          </cell>
          <cell r="I3604">
            <v>15133736</v>
          </cell>
        </row>
        <row r="3605">
          <cell r="C3605" t="str">
            <v>2003</v>
          </cell>
          <cell r="D3605" t="str">
            <v>STC_138386</v>
          </cell>
          <cell r="E3605" t="str">
            <v>138386</v>
          </cell>
          <cell r="F3605" t="str">
            <v>A23</v>
          </cell>
          <cell r="G3605" t="str">
            <v>FAS140 SECURITIES CONSOLIDATION FROM SECURITIES --Structured Transaction Basis Adjustment</v>
          </cell>
          <cell r="H3605" t="str">
            <v>L84</v>
          </cell>
          <cell r="I3605">
            <v>-90649588.269999996</v>
          </cell>
        </row>
        <row r="3606">
          <cell r="C3606" t="str">
            <v>2003</v>
          </cell>
          <cell r="D3606" t="str">
            <v>STC_138386</v>
          </cell>
          <cell r="E3606" t="str">
            <v>138386</v>
          </cell>
          <cell r="F3606" t="str">
            <v>A16</v>
          </cell>
          <cell r="G3606" t="str">
            <v>MBS - Average Unamortizaed Balance</v>
          </cell>
          <cell r="H3606" t="str">
            <v>K34</v>
          </cell>
          <cell r="I3606">
            <v>31178966</v>
          </cell>
        </row>
        <row r="3607">
          <cell r="C3607" t="str">
            <v>2003</v>
          </cell>
          <cell r="D3607" t="str">
            <v>STC_138386</v>
          </cell>
          <cell r="E3607" t="str">
            <v>138386</v>
          </cell>
          <cell r="F3607" t="str">
            <v>A16</v>
          </cell>
          <cell r="G3607" t="str">
            <v>MBS - Average Unamortizaed Balance</v>
          </cell>
          <cell r="H3607" t="str">
            <v>K34</v>
          </cell>
          <cell r="I3607">
            <v>-26413989</v>
          </cell>
        </row>
        <row r="3608">
          <cell r="C3608" t="str">
            <v>2003</v>
          </cell>
          <cell r="D3608" t="str">
            <v>STC_138386</v>
          </cell>
          <cell r="E3608" t="str">
            <v>138386</v>
          </cell>
          <cell r="F3608" t="str">
            <v>A18</v>
          </cell>
          <cell r="G3608" t="str">
            <v>MBS - amrt cost &lt; 1yr</v>
          </cell>
          <cell r="H3608" t="str">
            <v>F31</v>
          </cell>
          <cell r="I3608">
            <v>-9804170846</v>
          </cell>
        </row>
        <row r="3609">
          <cell r="C3609" t="str">
            <v>2003</v>
          </cell>
          <cell r="D3609" t="str">
            <v>STC_138386</v>
          </cell>
          <cell r="E3609" t="str">
            <v>138386</v>
          </cell>
          <cell r="F3609" t="str">
            <v>A18</v>
          </cell>
          <cell r="G3609" t="str">
            <v>MBS -amrt cost &lt; &gt;10 yrs</v>
          </cell>
          <cell r="H3609" t="str">
            <v>O31</v>
          </cell>
          <cell r="I3609">
            <v>9833737083</v>
          </cell>
        </row>
        <row r="3610">
          <cell r="C3610" t="str">
            <v>2003</v>
          </cell>
          <cell r="D3610" t="str">
            <v>STC_318305</v>
          </cell>
          <cell r="E3610">
            <v>318305</v>
          </cell>
          <cell r="F3610" t="str">
            <v>A01</v>
          </cell>
          <cell r="G3610" t="str">
            <v>Unrealized Gain/(Loss) Current Period--Fannie Mae Securities--MBS</v>
          </cell>
          <cell r="H3610" t="str">
            <v>D458</v>
          </cell>
          <cell r="I3610">
            <v>3028710.01</v>
          </cell>
        </row>
        <row r="3611">
          <cell r="C3611" t="str">
            <v>2003</v>
          </cell>
          <cell r="D3611" t="str">
            <v>STC_318305</v>
          </cell>
          <cell r="E3611">
            <v>318305</v>
          </cell>
          <cell r="F3611" t="str">
            <v>A01</v>
          </cell>
          <cell r="G3611" t="str">
            <v>Unrealized Gain/(Loss) Current Period--Fannie Mae Securities--MEGA</v>
          </cell>
          <cell r="H3611" t="str">
            <v>E458</v>
          </cell>
          <cell r="I3611">
            <v>0</v>
          </cell>
        </row>
        <row r="3612">
          <cell r="C3612" t="str">
            <v>2003</v>
          </cell>
          <cell r="D3612" t="str">
            <v>STC_318305</v>
          </cell>
          <cell r="E3612">
            <v>318305</v>
          </cell>
          <cell r="F3612" t="str">
            <v>11.02</v>
          </cell>
          <cell r="G3612" t="str">
            <v>115 Mark-to-Market--MEGA--MEGA</v>
          </cell>
          <cell r="H3612" t="str">
            <v>L62</v>
          </cell>
          <cell r="I3612">
            <v>2506209.17</v>
          </cell>
        </row>
        <row r="3613">
          <cell r="C3613" t="str">
            <v>2003</v>
          </cell>
          <cell r="D3613" t="str">
            <v>STC_318305</v>
          </cell>
          <cell r="E3613">
            <v>318305</v>
          </cell>
          <cell r="F3613" t="str">
            <v>11.02</v>
          </cell>
          <cell r="G3613" t="str">
            <v>115 Mark-to-Market--MEGA--MBS</v>
          </cell>
          <cell r="H3613" t="str">
            <v>N62</v>
          </cell>
          <cell r="I3613">
            <v>3028710.01</v>
          </cell>
        </row>
        <row r="3614">
          <cell r="C3614" t="str">
            <v>2003</v>
          </cell>
          <cell r="D3614" t="str">
            <v>STC_318305</v>
          </cell>
          <cell r="E3614">
            <v>318305</v>
          </cell>
          <cell r="F3614" t="str">
            <v>A01</v>
          </cell>
          <cell r="G3614" t="str">
            <v>Unrealized Gain/(Loss) Current Period--Fannie Mae Securities--MBS</v>
          </cell>
          <cell r="H3614" t="str">
            <v>D458</v>
          </cell>
          <cell r="I3614">
            <v>-2898963</v>
          </cell>
        </row>
        <row r="3615">
          <cell r="C3615" t="str">
            <v>2003</v>
          </cell>
          <cell r="D3615" t="str">
            <v>STC_111014</v>
          </cell>
          <cell r="E3615">
            <v>111014</v>
          </cell>
          <cell r="F3615" t="str">
            <v>11.02</v>
          </cell>
          <cell r="G3615" t="str">
            <v>UPB - MBS-PPS - HFS(Loans)</v>
          </cell>
          <cell r="H3615" t="str">
            <v>Q33</v>
          </cell>
          <cell r="I3615">
            <v>-331961739</v>
          </cell>
        </row>
        <row r="3616">
          <cell r="C3616" t="str">
            <v>2003</v>
          </cell>
          <cell r="D3616" t="str">
            <v>STC_111014</v>
          </cell>
          <cell r="E3616">
            <v>111014</v>
          </cell>
          <cell r="F3616" t="str">
            <v>11.02</v>
          </cell>
          <cell r="G3616" t="str">
            <v>UPB (Op. Value UPB + Gross Up UPB) - MBS-PPS - HFS(Loans)</v>
          </cell>
          <cell r="H3616" t="str">
            <v>Q90</v>
          </cell>
          <cell r="I3616">
            <v>-331961739</v>
          </cell>
        </row>
        <row r="3617">
          <cell r="C3617" t="str">
            <v>2003</v>
          </cell>
          <cell r="D3617" t="str">
            <v>STC_111014</v>
          </cell>
          <cell r="E3617">
            <v>111014</v>
          </cell>
          <cell r="F3617" t="str">
            <v>11.06</v>
          </cell>
          <cell r="G3617" t="str">
            <v>UPB-SF-CONV-FIXED-LONG</v>
          </cell>
          <cell r="H3617" t="str">
            <v>P33</v>
          </cell>
          <cell r="I3617">
            <v>-331961739</v>
          </cell>
        </row>
        <row r="3618">
          <cell r="C3618" t="str">
            <v>2003</v>
          </cell>
          <cell r="D3618" t="str">
            <v>STC_121612</v>
          </cell>
          <cell r="E3618">
            <v>121612</v>
          </cell>
          <cell r="F3618" t="str">
            <v>11.06</v>
          </cell>
          <cell r="G3618" t="str">
            <v>Orginal Cost Basis Adjustments--Conventional--Fixed Income Interm</v>
          </cell>
          <cell r="H3618" t="str">
            <v>Q34</v>
          </cell>
          <cell r="I3618">
            <v>19303847.030000001</v>
          </cell>
        </row>
        <row r="3619">
          <cell r="C3619" t="str">
            <v>2003</v>
          </cell>
          <cell r="D3619" t="str">
            <v>STC_121612</v>
          </cell>
          <cell r="E3619">
            <v>121612</v>
          </cell>
          <cell r="F3619" t="str">
            <v>11.01</v>
          </cell>
          <cell r="G3619" t="str">
            <v>Structured Transaction Basis Adjustment- MEGA - Loans HFI</v>
          </cell>
          <cell r="H3619" t="str">
            <v>R38</v>
          </cell>
          <cell r="I3619">
            <v>19479269</v>
          </cell>
        </row>
        <row r="3620">
          <cell r="C3620" t="str">
            <v>2003</v>
          </cell>
          <cell r="D3620" t="str">
            <v>STC_121612</v>
          </cell>
          <cell r="E3620">
            <v>121612</v>
          </cell>
          <cell r="F3620" t="str">
            <v>A23</v>
          </cell>
          <cell r="G3620" t="str">
            <v>FIN46 TRANSFER (Loan Consolidation from Securities)--Structured Transaction Basis Adjustment</v>
          </cell>
          <cell r="H3620" t="str">
            <v>L47</v>
          </cell>
          <cell r="I3620">
            <v>70737126.810000002</v>
          </cell>
        </row>
        <row r="3621">
          <cell r="C3621" t="str">
            <v>2003</v>
          </cell>
          <cell r="D3621" t="str">
            <v>STC_121632</v>
          </cell>
          <cell r="E3621">
            <v>121632</v>
          </cell>
          <cell r="F3621" t="str">
            <v>11.06</v>
          </cell>
          <cell r="G3621" t="str">
            <v>Accumulated Amortization of Cost Basis Adjustment--Conventional--Fixed Income Interm</v>
          </cell>
          <cell r="H3621" t="str">
            <v>Q35</v>
          </cell>
          <cell r="I3621">
            <v>-10394658.25</v>
          </cell>
        </row>
        <row r="3622">
          <cell r="C3622" t="str">
            <v>2003</v>
          </cell>
          <cell r="D3622" t="str">
            <v>STC_121632</v>
          </cell>
          <cell r="E3622">
            <v>121632</v>
          </cell>
          <cell r="F3622" t="str">
            <v>11.01</v>
          </cell>
          <cell r="G3622" t="str">
            <v>Accum am - Struc tran basis adjustments - MBS to Loans HFI</v>
          </cell>
          <cell r="H3622" t="str">
            <v>R43</v>
          </cell>
          <cell r="I3622">
            <v>-10570081</v>
          </cell>
        </row>
        <row r="3623">
          <cell r="C3623" t="str">
            <v>2003</v>
          </cell>
          <cell r="D3623" t="str">
            <v>STC_211507</v>
          </cell>
          <cell r="E3623">
            <v>211507</v>
          </cell>
          <cell r="F3623" t="str">
            <v>11.03</v>
          </cell>
          <cell r="G3623" t="str">
            <v>Mortgage Backed Security Liability--Structured Transaction Basis Adjustment--DMBS</v>
          </cell>
          <cell r="H3623" t="str">
            <v>N37</v>
          </cell>
          <cell r="I3623">
            <v>-10394658.25</v>
          </cell>
        </row>
        <row r="3624">
          <cell r="C3624" t="str">
            <v>2003</v>
          </cell>
          <cell r="D3624" t="str">
            <v>STC_211507</v>
          </cell>
          <cell r="E3624">
            <v>211507</v>
          </cell>
          <cell r="F3624" t="str">
            <v>11.07</v>
          </cell>
          <cell r="G3624" t="str">
            <v>Average Balance--Average Unamortized Balance-DMBS</v>
          </cell>
          <cell r="H3624" t="str">
            <v>I37</v>
          </cell>
          <cell r="I3624">
            <v>0</v>
          </cell>
        </row>
        <row r="3625">
          <cell r="C3625" t="str">
            <v>2003</v>
          </cell>
          <cell r="D3625" t="str">
            <v>STC_290529</v>
          </cell>
          <cell r="E3625">
            <v>290529</v>
          </cell>
          <cell r="F3625" t="str">
            <v>11.03</v>
          </cell>
          <cell r="G3625" t="str">
            <v>Secured Borrowing Liability--Unpaid Principal Balance--Structured Multi-Class Securities</v>
          </cell>
          <cell r="H3625" t="str">
            <v>J49</v>
          </cell>
          <cell r="I3625">
            <v>316219425.79000002</v>
          </cell>
        </row>
        <row r="3626">
          <cell r="C3626" t="str">
            <v>2003</v>
          </cell>
          <cell r="D3626" t="str">
            <v>STC_290529</v>
          </cell>
          <cell r="E3626">
            <v>290529</v>
          </cell>
          <cell r="F3626" t="str">
            <v>11.07</v>
          </cell>
          <cell r="G3626" t="str">
            <v>Average Balance--UPB Average Balance--REMIC, Grantor Trust, SMBS</v>
          </cell>
          <cell r="H3626" t="str">
            <v>H34</v>
          </cell>
          <cell r="I3626">
            <v>0</v>
          </cell>
        </row>
        <row r="3627">
          <cell r="C3627" t="str">
            <v>2003</v>
          </cell>
          <cell r="D3627" t="str">
            <v>STC_290529</v>
          </cell>
          <cell r="E3627">
            <v>290529</v>
          </cell>
          <cell r="F3627" t="str">
            <v>11.09</v>
          </cell>
          <cell r="G3627" t="str">
            <v>Long-Term MBS Liability &amp; Secured Borrowing Ending UPB Balance (2)--Remaining Maturity Term &gt;5 Years</v>
          </cell>
          <cell r="H3627" t="str">
            <v>I37</v>
          </cell>
          <cell r="I3627">
            <v>316219425.79000002</v>
          </cell>
        </row>
        <row r="3628">
          <cell r="C3628" t="str">
            <v>2003</v>
          </cell>
          <cell r="D3628" t="str">
            <v>STC_211501</v>
          </cell>
          <cell r="E3628">
            <v>211501</v>
          </cell>
          <cell r="F3628" t="str">
            <v>11.03</v>
          </cell>
          <cell r="G3628" t="str">
            <v>Secured Borrowing Liability--Structured Transaction Basis Adjustment--Structured Multi-Class Securities</v>
          </cell>
          <cell r="H3628" t="str">
            <v>J52</v>
          </cell>
          <cell r="I3628">
            <v>3411519.46</v>
          </cell>
        </row>
        <row r="3629">
          <cell r="C3629" t="str">
            <v>2003</v>
          </cell>
          <cell r="D3629" t="str">
            <v>STC_211501</v>
          </cell>
          <cell r="E3629">
            <v>211501</v>
          </cell>
          <cell r="F3629" t="str">
            <v>11.07</v>
          </cell>
          <cell r="G3629" t="str">
            <v>Average Balance--Average Unamortized Balance--REMIC, Grantor Trust, SMBS</v>
          </cell>
          <cell r="H3629" t="str">
            <v>I34</v>
          </cell>
          <cell r="I3629">
            <v>0</v>
          </cell>
        </row>
        <row r="3630">
          <cell r="C3630" t="str">
            <v>2003</v>
          </cell>
          <cell r="D3630" t="str">
            <v>STC_223025_223035</v>
          </cell>
          <cell r="E3630">
            <v>223025</v>
          </cell>
          <cell r="F3630" t="str">
            <v>11.03</v>
          </cell>
          <cell r="G3630" t="str">
            <v>Mortgage Backed Security Liability--Acc. Amort. Structured Transaction Basis Adjustment--DMBS</v>
          </cell>
          <cell r="H3630" t="str">
            <v>N42</v>
          </cell>
          <cell r="I3630">
            <v>8507151</v>
          </cell>
        </row>
        <row r="3631">
          <cell r="C3631" t="str">
            <v>2003</v>
          </cell>
          <cell r="D3631" t="str">
            <v>STC_223025_223035</v>
          </cell>
          <cell r="E3631">
            <v>223025</v>
          </cell>
          <cell r="F3631" t="str">
            <v>11.03</v>
          </cell>
          <cell r="G3631" t="str">
            <v>Liabilities Accum Amort</v>
          </cell>
          <cell r="H3631" t="str">
            <v>J41</v>
          </cell>
          <cell r="I3631">
            <v>-1887676.74</v>
          </cell>
        </row>
        <row r="3632">
          <cell r="C3632" t="str">
            <v>2003</v>
          </cell>
          <cell r="D3632" t="str">
            <v>STC_223025_223035</v>
          </cell>
          <cell r="E3632">
            <v>223035</v>
          </cell>
          <cell r="F3632" t="str">
            <v>11.03</v>
          </cell>
          <cell r="G3632" t="str">
            <v>Liabilities Accum Amort</v>
          </cell>
          <cell r="H3632" t="str">
            <v>N41</v>
          </cell>
          <cell r="I3632">
            <v>1887676.74</v>
          </cell>
        </row>
        <row r="3633">
          <cell r="C3633" t="str">
            <v>2003</v>
          </cell>
          <cell r="D3633" t="str">
            <v>STC_529150</v>
          </cell>
          <cell r="E3633">
            <v>529150</v>
          </cell>
          <cell r="F3633" t="str">
            <v>11.07</v>
          </cell>
          <cell r="G3633" t="str">
            <v xml:space="preserve">MBS -2003 - AM-Expense </v>
          </cell>
          <cell r="H3633" t="str">
            <v>F34</v>
          </cell>
          <cell r="I3633">
            <v>18222623.629999999</v>
          </cell>
        </row>
        <row r="3634">
          <cell r="C3634" t="str">
            <v>2003</v>
          </cell>
          <cell r="D3634" t="str">
            <v>STC_529150</v>
          </cell>
          <cell r="E3634">
            <v>529150</v>
          </cell>
          <cell r="F3634" t="str">
            <v>11.07</v>
          </cell>
          <cell r="G3634" t="str">
            <v xml:space="preserve">REMIC 2003 - AM-Expense </v>
          </cell>
          <cell r="H3634" t="str">
            <v>F34</v>
          </cell>
          <cell r="I3634">
            <v>-50613217</v>
          </cell>
        </row>
        <row r="3635">
          <cell r="C3635" t="str">
            <v>2002</v>
          </cell>
          <cell r="D3635" t="str">
            <v>RE49500</v>
          </cell>
          <cell r="E3635">
            <v>121302</v>
          </cell>
          <cell r="F3635" t="str">
            <v>A01</v>
          </cell>
          <cell r="G3635" t="str">
            <v>Fannie Mae Securities/MBS/Original PremiumDiscount/Run Rate</v>
          </cell>
          <cell r="H3635" t="str">
            <v>D81</v>
          </cell>
          <cell r="I3635">
            <v>645245.58999999799</v>
          </cell>
        </row>
        <row r="3636">
          <cell r="C3636" t="str">
            <v>2002</v>
          </cell>
          <cell r="D3636" t="str">
            <v>RE49500</v>
          </cell>
          <cell r="E3636">
            <v>121302</v>
          </cell>
          <cell r="F3636" t="str">
            <v>A01</v>
          </cell>
          <cell r="G3636" t="str">
            <v>Fannie Mae Securities/Mega/Original PremiumDiscount/Run Rate</v>
          </cell>
          <cell r="H3636" t="str">
            <v>E81</v>
          </cell>
          <cell r="I3636">
            <v>278.16999999999825</v>
          </cell>
        </row>
        <row r="3637">
          <cell r="C3637" t="str">
            <v>2002</v>
          </cell>
          <cell r="D3637" t="str">
            <v>RE49500</v>
          </cell>
          <cell r="E3637">
            <v>121302</v>
          </cell>
          <cell r="F3637" t="str">
            <v>A01</v>
          </cell>
          <cell r="G3637" t="str">
            <v>Other Agency Securities/MBS/Original PremiumDiscount/Run Rate</v>
          </cell>
          <cell r="H3637" t="str">
            <v>J81</v>
          </cell>
          <cell r="I3637">
            <v>-91236.5</v>
          </cell>
        </row>
        <row r="3638">
          <cell r="C3638" t="str">
            <v>2002</v>
          </cell>
          <cell r="D3638" t="str">
            <v>RE49500</v>
          </cell>
          <cell r="E3638">
            <v>121302</v>
          </cell>
          <cell r="F3638" t="str">
            <v>A07</v>
          </cell>
          <cell r="G3638" t="str">
            <v>Total Unamortized Balance/Available ForSale/Fannie Mae/MBS</v>
          </cell>
          <cell r="H3638" t="str">
            <v>H32</v>
          </cell>
          <cell r="I3638">
            <v>645245.58999999799</v>
          </cell>
        </row>
        <row r="3639">
          <cell r="C3639" t="str">
            <v>2002</v>
          </cell>
          <cell r="D3639" t="str">
            <v>RE49500</v>
          </cell>
          <cell r="E3639">
            <v>121302</v>
          </cell>
          <cell r="F3639" t="str">
            <v>A07</v>
          </cell>
          <cell r="G3639" t="str">
            <v>Total Unamortized Balance/Available ForSale/Fannie Mae/Mega</v>
          </cell>
          <cell r="H3639" t="str">
            <v>H33</v>
          </cell>
          <cell r="I3639">
            <v>278.16999999999825</v>
          </cell>
        </row>
        <row r="3640">
          <cell r="C3640" t="str">
            <v>2002</v>
          </cell>
          <cell r="D3640" t="str">
            <v>RE49500</v>
          </cell>
          <cell r="E3640">
            <v>121302</v>
          </cell>
          <cell r="F3640" t="str">
            <v>A07</v>
          </cell>
          <cell r="G3640" t="str">
            <v>Total Unamortized Balance/Available ForSale/Other Agency/MBS</v>
          </cell>
          <cell r="H3640" t="str">
            <v>H47</v>
          </cell>
          <cell r="I3640">
            <v>-91236.5</v>
          </cell>
        </row>
        <row r="3641">
          <cell r="C3641" t="str">
            <v>2002</v>
          </cell>
          <cell r="D3641" t="str">
            <v>RE49500</v>
          </cell>
          <cell r="E3641">
            <v>121302</v>
          </cell>
          <cell r="F3641" t="str">
            <v>A08</v>
          </cell>
          <cell r="G3641" t="str">
            <v>Total Unamortized Balance/Available For Sale/Single Class/MBS/5.5-6.0</v>
          </cell>
          <cell r="H3641" t="str">
            <v>H36</v>
          </cell>
          <cell r="I3641">
            <v>4905.12</v>
          </cell>
        </row>
        <row r="3642">
          <cell r="C3642" t="str">
            <v>2002</v>
          </cell>
          <cell r="D3642" t="str">
            <v>RE49500</v>
          </cell>
          <cell r="E3642">
            <v>121302</v>
          </cell>
          <cell r="F3642" t="str">
            <v>A08</v>
          </cell>
          <cell r="G3642" t="str">
            <v>Total Unamortized Balance/Available For Sale/Single Class/MBS/6.0-6.5</v>
          </cell>
          <cell r="H3642" t="str">
            <v>H37</v>
          </cell>
          <cell r="I3642">
            <v>406901.53</v>
          </cell>
        </row>
        <row r="3643">
          <cell r="C3643" t="str">
            <v>2002</v>
          </cell>
          <cell r="D3643" t="str">
            <v>RE49500</v>
          </cell>
          <cell r="E3643">
            <v>121302</v>
          </cell>
          <cell r="F3643" t="str">
            <v>A08</v>
          </cell>
          <cell r="G3643" t="str">
            <v>Total Unamortized Balance/Available For Sale/Single Class/MBS/6.5-7.0</v>
          </cell>
          <cell r="H3643" t="str">
            <v>H38</v>
          </cell>
          <cell r="I3643">
            <v>658644.51</v>
          </cell>
        </row>
        <row r="3644">
          <cell r="C3644" t="str">
            <v>2002</v>
          </cell>
          <cell r="D3644" t="str">
            <v>RE49500</v>
          </cell>
          <cell r="E3644">
            <v>121302</v>
          </cell>
          <cell r="F3644" t="str">
            <v>A08</v>
          </cell>
          <cell r="G3644" t="str">
            <v>Total Unamortized Balance/Available For Sale/Single Class/MBS/7.0-7.5</v>
          </cell>
          <cell r="H3644" t="str">
            <v>H39</v>
          </cell>
          <cell r="I3644">
            <v>-278785.45999999437</v>
          </cell>
        </row>
        <row r="3645">
          <cell r="C3645" t="str">
            <v>2002</v>
          </cell>
          <cell r="D3645" t="str">
            <v>RE49500</v>
          </cell>
          <cell r="E3645">
            <v>121302</v>
          </cell>
          <cell r="F3645" t="str">
            <v>A08</v>
          </cell>
          <cell r="G3645" t="str">
            <v>Total Unamortized Balance/Available For Sale/Single Class/MBS/7.5-8.0</v>
          </cell>
          <cell r="H3645" t="str">
            <v>H40</v>
          </cell>
          <cell r="I3645">
            <v>-71520.179999999935</v>
          </cell>
        </row>
        <row r="3646">
          <cell r="C3646" t="str">
            <v>2002</v>
          </cell>
          <cell r="D3646" t="str">
            <v>RE49500</v>
          </cell>
          <cell r="E3646">
            <v>121302</v>
          </cell>
          <cell r="F3646" t="str">
            <v>A08</v>
          </cell>
          <cell r="G3646" t="str">
            <v>Total Unamortized Balance/Available For Sale/Single Class/MBS/&gt;=8.0</v>
          </cell>
          <cell r="H3646" t="str">
            <v>H41</v>
          </cell>
          <cell r="I3646">
            <v>-166136.43</v>
          </cell>
        </row>
        <row r="3647">
          <cell r="C3647" t="str">
            <v>2002</v>
          </cell>
          <cell r="D3647" t="str">
            <v>RE49500</v>
          </cell>
          <cell r="E3647">
            <v>121302</v>
          </cell>
          <cell r="F3647" t="str">
            <v>A08</v>
          </cell>
          <cell r="G3647" t="str">
            <v>Total Unamortized Balance/Available For Sale/Single Class/Mega/6.5-7.0</v>
          </cell>
          <cell r="H3647" t="str">
            <v>H50</v>
          </cell>
          <cell r="I3647">
            <v>-1145.6099999999999</v>
          </cell>
        </row>
        <row r="3648">
          <cell r="C3648" t="str">
            <v>2002</v>
          </cell>
          <cell r="D3648" t="str">
            <v>RE49500</v>
          </cell>
          <cell r="E3648">
            <v>121302</v>
          </cell>
          <cell r="F3648" t="str">
            <v>A08</v>
          </cell>
          <cell r="G3648" t="str">
            <v>Total Unamortized Balance/Available For Sale/Single Class/Mega/7.0-7.5</v>
          </cell>
          <cell r="H3648" t="str">
            <v>H51</v>
          </cell>
          <cell r="I3648">
            <v>5688.58</v>
          </cell>
        </row>
        <row r="3649">
          <cell r="C3649" t="str">
            <v>2002</v>
          </cell>
          <cell r="D3649" t="str">
            <v>RE49500</v>
          </cell>
          <cell r="E3649">
            <v>121302</v>
          </cell>
          <cell r="F3649" t="str">
            <v>A08</v>
          </cell>
          <cell r="G3649" t="str">
            <v>Total Unamortized Balance/Available For Sale/Single Class/Mega/7.5-8.0</v>
          </cell>
          <cell r="H3649" t="str">
            <v>H52</v>
          </cell>
          <cell r="I3649">
            <v>-2545.23</v>
          </cell>
        </row>
        <row r="3650">
          <cell r="C3650" t="str">
            <v>2002</v>
          </cell>
          <cell r="D3650" t="str">
            <v>RE49500</v>
          </cell>
          <cell r="E3650">
            <v>121302</v>
          </cell>
          <cell r="F3650" t="str">
            <v>A08</v>
          </cell>
          <cell r="G3650" t="str">
            <v>Total Unamortized Balance/Available For Sale/Single Class/Mega/&gt;=8.0</v>
          </cell>
          <cell r="H3650" t="str">
            <v>H53</v>
          </cell>
          <cell r="I3650">
            <v>-1719.570000000007</v>
          </cell>
        </row>
        <row r="3651">
          <cell r="C3651" t="str">
            <v>2002</v>
          </cell>
          <cell r="D3651" t="str">
            <v>RE49500</v>
          </cell>
          <cell r="E3651">
            <v>121302</v>
          </cell>
          <cell r="F3651" t="str">
            <v>A09</v>
          </cell>
          <cell r="G3651" t="str">
            <v>Total Unamortized Balance/Available For Sale/Single Class/MBS/AAA</v>
          </cell>
          <cell r="H3651" t="str">
            <v>H33</v>
          </cell>
          <cell r="I3651">
            <v>554009.08999999799</v>
          </cell>
        </row>
        <row r="3652">
          <cell r="C3652" t="str">
            <v>2002</v>
          </cell>
          <cell r="D3652" t="str">
            <v>RE49500</v>
          </cell>
          <cell r="E3652">
            <v>121302</v>
          </cell>
          <cell r="F3652" t="str">
            <v>A09</v>
          </cell>
          <cell r="G3652" t="str">
            <v>Total Unamortized Balance/Available For Sale/Single Class/MEGA/AAA</v>
          </cell>
          <cell r="H3652" t="str">
            <v>H44</v>
          </cell>
          <cell r="I3652">
            <v>278.16999999999825</v>
          </cell>
        </row>
        <row r="3653">
          <cell r="C3653" t="str">
            <v>2002</v>
          </cell>
          <cell r="D3653" t="str">
            <v>RE49500</v>
          </cell>
          <cell r="E3653">
            <v>121302</v>
          </cell>
          <cell r="F3653" t="str">
            <v>A13 - AFS</v>
          </cell>
          <cell r="G3653" t="str">
            <v>Remaining Maturity Term &gt; 10 Years/Amoritzed Cost/Fannie Mae/MBS</v>
          </cell>
          <cell r="H3653" t="str">
            <v>P32</v>
          </cell>
          <cell r="I3653">
            <v>645245.58999999799</v>
          </cell>
        </row>
        <row r="3654">
          <cell r="C3654" t="str">
            <v>2002</v>
          </cell>
          <cell r="D3654" t="str">
            <v>RE49500</v>
          </cell>
          <cell r="E3654">
            <v>121302</v>
          </cell>
          <cell r="F3654" t="str">
            <v>A13 - AFS</v>
          </cell>
          <cell r="G3654" t="str">
            <v>Remaining Maturity Term &gt; 10 Years/Amoritzed Cost/Fannie Mae/MEGA</v>
          </cell>
          <cell r="H3654" t="str">
            <v>P33</v>
          </cell>
          <cell r="I3654">
            <v>278.16999999999825</v>
          </cell>
        </row>
        <row r="3655">
          <cell r="C3655" t="str">
            <v>2002</v>
          </cell>
          <cell r="D3655" t="str">
            <v>RE49500</v>
          </cell>
          <cell r="E3655">
            <v>121302</v>
          </cell>
          <cell r="F3655" t="str">
            <v>A13 - AFS</v>
          </cell>
          <cell r="G3655" t="str">
            <v>Remaining Maturity Term &gt; 10 Years/Amoritzed Cost/OTHER AGENCY/MBS</v>
          </cell>
          <cell r="H3655" t="str">
            <v>P40</v>
          </cell>
          <cell r="I3655">
            <v>-91236.5</v>
          </cell>
        </row>
        <row r="3656">
          <cell r="C3656" t="str">
            <v>2002</v>
          </cell>
          <cell r="D3656" t="str">
            <v>RE49500</v>
          </cell>
          <cell r="E3656">
            <v>121302</v>
          </cell>
          <cell r="F3656" t="str">
            <v>A18</v>
          </cell>
          <cell r="G3656" t="str">
            <v>Remaining Maturity Term &gt; 10 Years/Amortized Cost/MBS</v>
          </cell>
          <cell r="H3656" t="str">
            <v>O31</v>
          </cell>
          <cell r="I3656">
            <v>554009.08999999799</v>
          </cell>
        </row>
        <row r="3657">
          <cell r="C3657" t="str">
            <v>2002</v>
          </cell>
          <cell r="D3657" t="str">
            <v>RE49500</v>
          </cell>
          <cell r="E3657">
            <v>121302</v>
          </cell>
          <cell r="F3657" t="str">
            <v>A18</v>
          </cell>
          <cell r="G3657" t="str">
            <v>Remaining Maturity Term &gt; 10 Years/Amortized Cost/MEGA</v>
          </cell>
          <cell r="H3657" t="str">
            <v>O32</v>
          </cell>
          <cell r="I3657">
            <v>278.16999999999825</v>
          </cell>
        </row>
        <row r="3658">
          <cell r="C3658" t="str">
            <v>2002</v>
          </cell>
          <cell r="D3658" t="str">
            <v>RE49500</v>
          </cell>
          <cell r="E3658">
            <v>121302</v>
          </cell>
          <cell r="F3658" t="str">
            <v>A20</v>
          </cell>
          <cell r="G3658" t="str">
            <v>AFS/Fair Value/Total Mortgage Related Securities</v>
          </cell>
          <cell r="H3658" t="str">
            <v>L42</v>
          </cell>
          <cell r="I3658">
            <v>554287.26000000164</v>
          </cell>
        </row>
        <row r="3659">
          <cell r="C3659" t="str">
            <v>2002</v>
          </cell>
          <cell r="D3659" t="str">
            <v>RE49500</v>
          </cell>
          <cell r="E3659">
            <v>428362</v>
          </cell>
          <cell r="F3659" t="str">
            <v>A16</v>
          </cell>
          <cell r="G3659" t="str">
            <v>Income/Amortization Income/Expense/MBS</v>
          </cell>
          <cell r="H3659" t="str">
            <v>G34</v>
          </cell>
          <cell r="I3659">
            <v>554009.08999999799</v>
          </cell>
        </row>
        <row r="3660">
          <cell r="C3660" t="str">
            <v>2002</v>
          </cell>
          <cell r="D3660" t="str">
            <v>RE49500</v>
          </cell>
          <cell r="E3660">
            <v>428362</v>
          </cell>
          <cell r="F3660" t="str">
            <v>A16</v>
          </cell>
          <cell r="G3660" t="str">
            <v>Income/Amortization Income/Expense/Mega</v>
          </cell>
          <cell r="H3660" t="str">
            <v>G35</v>
          </cell>
          <cell r="I3660">
            <v>278.16999999999825</v>
          </cell>
        </row>
        <row r="3661">
          <cell r="C3661" t="str">
            <v>2002</v>
          </cell>
          <cell r="D3661" t="str">
            <v>RE49500</v>
          </cell>
          <cell r="E3661">
            <v>428362</v>
          </cell>
          <cell r="F3661" t="str">
            <v>A18</v>
          </cell>
          <cell r="G3661" t="str">
            <v>Remaining Maturity Term &gt; 10 Years/Total Income/MBS</v>
          </cell>
          <cell r="H3661" t="str">
            <v>N31</v>
          </cell>
          <cell r="I3661">
            <v>554009.08999999799</v>
          </cell>
        </row>
        <row r="3662">
          <cell r="C3662" t="str">
            <v>2002</v>
          </cell>
          <cell r="D3662" t="str">
            <v>RE49500</v>
          </cell>
          <cell r="E3662">
            <v>428362</v>
          </cell>
          <cell r="F3662" t="str">
            <v>A18</v>
          </cell>
          <cell r="G3662" t="str">
            <v>Remaining Maturity Term &gt; 10 Years/Total Income/MEGA</v>
          </cell>
          <cell r="H3662" t="str">
            <v>N32</v>
          </cell>
          <cell r="I3662">
            <v>278.16999999999825</v>
          </cell>
        </row>
        <row r="3663">
          <cell r="C3663" t="str">
            <v>2002</v>
          </cell>
          <cell r="D3663" t="str">
            <v>RR49404</v>
          </cell>
          <cell r="E3663">
            <v>118301</v>
          </cell>
          <cell r="F3663" t="str">
            <v>A01</v>
          </cell>
          <cell r="G3663" t="str">
            <v>AFS-UNRZ G/L CrPrd- FNMA-MBS-</v>
          </cell>
          <cell r="H3663" t="str">
            <v>D458</v>
          </cell>
          <cell r="I3663">
            <v>13510572.02</v>
          </cell>
        </row>
        <row r="3664">
          <cell r="C3664" t="str">
            <v>2002</v>
          </cell>
          <cell r="D3664" t="str">
            <v>RR49404</v>
          </cell>
          <cell r="E3664">
            <v>118301</v>
          </cell>
          <cell r="F3664" t="str">
            <v>A01</v>
          </cell>
          <cell r="G3664" t="str">
            <v>AFS-UNRZ G/L CrPrd- FNMA-MEGA</v>
          </cell>
          <cell r="H3664" t="str">
            <v>E458</v>
          </cell>
          <cell r="I3664">
            <v>995572.04</v>
          </cell>
        </row>
        <row r="3665">
          <cell r="C3665" t="str">
            <v>2002</v>
          </cell>
          <cell r="D3665" t="str">
            <v>RR49404</v>
          </cell>
          <cell r="E3665">
            <v>118301</v>
          </cell>
          <cell r="F3665" t="str">
            <v>A01</v>
          </cell>
          <cell r="G3665" t="str">
            <v>AFS-UNRZ G/L CrPrd- FNMA-REMIC CLASS</v>
          </cell>
          <cell r="H3665" t="str">
            <v>F458</v>
          </cell>
          <cell r="I3665">
            <v>1188.46</v>
          </cell>
        </row>
        <row r="3666">
          <cell r="C3666" t="str">
            <v>2002</v>
          </cell>
          <cell r="D3666" t="str">
            <v>RR49404</v>
          </cell>
          <cell r="E3666">
            <v>118301</v>
          </cell>
          <cell r="F3666" t="str">
            <v>A01</v>
          </cell>
          <cell r="G3666" t="str">
            <v>AFS-UNRZ G/L CrPrd- FNMA-Grantor Trust</v>
          </cell>
          <cell r="H3666" t="str">
            <v>H458</v>
          </cell>
          <cell r="I3666">
            <v>59.79</v>
          </cell>
        </row>
        <row r="3667">
          <cell r="C3667" t="str">
            <v>2002</v>
          </cell>
          <cell r="D3667" t="str">
            <v>RR49404</v>
          </cell>
          <cell r="E3667">
            <v>118301</v>
          </cell>
          <cell r="F3667" t="str">
            <v>A01</v>
          </cell>
          <cell r="G3667" t="str">
            <v>AFS-UNRZ G/L CrPrd- OTH AGCY-MBS</v>
          </cell>
          <cell r="H3667" t="str">
            <v>J458</v>
          </cell>
          <cell r="I3667">
            <v>1027421.56</v>
          </cell>
        </row>
        <row r="3668">
          <cell r="C3668" t="str">
            <v>2002</v>
          </cell>
          <cell r="D3668" t="str">
            <v>RR49404</v>
          </cell>
          <cell r="E3668">
            <v>118301</v>
          </cell>
          <cell r="F3668" t="str">
            <v>A01</v>
          </cell>
          <cell r="G3668" t="str">
            <v>AFS-UNRZ G/L CrPrd- OTH AGCY-MEGA</v>
          </cell>
          <cell r="H3668" t="str">
            <v>K458</v>
          </cell>
          <cell r="I3668">
            <v>58133</v>
          </cell>
        </row>
        <row r="3669">
          <cell r="C3669" t="str">
            <v>2002</v>
          </cell>
          <cell r="D3669" t="str">
            <v>RR49404</v>
          </cell>
          <cell r="E3669">
            <v>118301</v>
          </cell>
          <cell r="F3669" t="str">
            <v>A01</v>
          </cell>
          <cell r="G3669" t="str">
            <v>AFS-UNRZ G/L CrPrd- Private label - MRB TAX</v>
          </cell>
          <cell r="H3669" t="str">
            <v>O458</v>
          </cell>
          <cell r="I3669">
            <v>13389.88</v>
          </cell>
        </row>
        <row r="3670">
          <cell r="C3670" t="str">
            <v>2002</v>
          </cell>
          <cell r="D3670" t="str">
            <v>RR49404</v>
          </cell>
          <cell r="E3670">
            <v>118301</v>
          </cell>
          <cell r="F3670" t="str">
            <v>A01</v>
          </cell>
          <cell r="G3670" t="str">
            <v>AFS-UNRZ G/L CrPrd- PrLabel-MRB TAX Ex</v>
          </cell>
          <cell r="H3670" t="str">
            <v>P458</v>
          </cell>
          <cell r="I3670">
            <v>3593.57</v>
          </cell>
        </row>
        <row r="3671">
          <cell r="C3671" t="str">
            <v>2002</v>
          </cell>
          <cell r="D3671" t="str">
            <v>RR49404</v>
          </cell>
          <cell r="E3671">
            <v>118301</v>
          </cell>
          <cell r="F3671" t="str">
            <v>A01</v>
          </cell>
          <cell r="G3671" t="str">
            <v>AFS-UNRZ G/L CrPrd- PrLabel - Other REMIC</v>
          </cell>
          <cell r="H3671" t="str">
            <v>R458</v>
          </cell>
          <cell r="I3671">
            <v>1180.23</v>
          </cell>
        </row>
        <row r="3672">
          <cell r="C3672" t="str">
            <v>2002</v>
          </cell>
          <cell r="D3672" t="str">
            <v>RR49404</v>
          </cell>
          <cell r="E3672">
            <v>118301</v>
          </cell>
          <cell r="F3672" t="str">
            <v>A07</v>
          </cell>
          <cell r="G3672" t="str">
            <v>AFS-FNMA-MBS-Gross Unrealized Gain</v>
          </cell>
          <cell r="H3672" t="str">
            <v>K32</v>
          </cell>
          <cell r="I3672">
            <v>13510572.02</v>
          </cell>
        </row>
        <row r="3673">
          <cell r="C3673" t="str">
            <v>2002</v>
          </cell>
          <cell r="D3673" t="str">
            <v>RR49404</v>
          </cell>
          <cell r="E3673">
            <v>118301</v>
          </cell>
          <cell r="F3673" t="str">
            <v>A07</v>
          </cell>
          <cell r="G3673" t="str">
            <v>AFS-FNMA-MEGA-Gross Unrealized Gain</v>
          </cell>
          <cell r="H3673" t="str">
            <v>K33</v>
          </cell>
          <cell r="I3673">
            <v>995572.04</v>
          </cell>
        </row>
        <row r="3674">
          <cell r="C3674" t="str">
            <v>2002</v>
          </cell>
          <cell r="D3674" t="str">
            <v>RR49404</v>
          </cell>
          <cell r="E3674">
            <v>118301</v>
          </cell>
          <cell r="F3674" t="str">
            <v>A07</v>
          </cell>
          <cell r="G3674" t="str">
            <v>AFS-FNMA-REMIC,GranTrst,SMBS-Gross Unrealized Gain</v>
          </cell>
          <cell r="H3674" t="str">
            <v>K34</v>
          </cell>
          <cell r="I3674">
            <v>1248.25</v>
          </cell>
        </row>
        <row r="3675">
          <cell r="C3675" t="str">
            <v>2002</v>
          </cell>
          <cell r="D3675" t="str">
            <v>RR49404</v>
          </cell>
          <cell r="E3675">
            <v>118301</v>
          </cell>
          <cell r="F3675" t="str">
            <v>A07</v>
          </cell>
          <cell r="G3675" t="str">
            <v>AFS-OTH AGCY-MBS-Gross Unrealized Gain</v>
          </cell>
          <cell r="H3675" t="str">
            <v>K47</v>
          </cell>
          <cell r="I3675">
            <v>1027421.56</v>
          </cell>
        </row>
        <row r="3676">
          <cell r="C3676" t="str">
            <v>2002</v>
          </cell>
          <cell r="D3676" t="str">
            <v>RR49404</v>
          </cell>
          <cell r="E3676">
            <v>118301</v>
          </cell>
          <cell r="F3676" t="str">
            <v>A07</v>
          </cell>
          <cell r="G3676" t="str">
            <v>AFS-OTH AGCY-MEGA-Gross Unrealized Gain</v>
          </cell>
          <cell r="H3676" t="str">
            <v>K48</v>
          </cell>
          <cell r="I3676">
            <v>58133</v>
          </cell>
        </row>
        <row r="3677">
          <cell r="C3677" t="str">
            <v>2002</v>
          </cell>
          <cell r="D3677" t="str">
            <v>RR49404</v>
          </cell>
          <cell r="E3677">
            <v>118301</v>
          </cell>
          <cell r="F3677" t="str">
            <v>A07</v>
          </cell>
          <cell r="G3677" t="str">
            <v>AFS-PrvLB-MRB TAX-Gross Unrealized Gain</v>
          </cell>
          <cell r="H3677" t="str">
            <v>K62</v>
          </cell>
          <cell r="I3677">
            <v>13389.88</v>
          </cell>
        </row>
        <row r="3678">
          <cell r="C3678" t="str">
            <v>2002</v>
          </cell>
          <cell r="D3678" t="str">
            <v>RR49404</v>
          </cell>
          <cell r="E3678">
            <v>118301</v>
          </cell>
          <cell r="F3678" t="str">
            <v>A07</v>
          </cell>
          <cell r="G3678" t="str">
            <v>AFS-PrvLB-MRB  TAX EXM-Gross Unrealized Gain</v>
          </cell>
          <cell r="H3678" t="str">
            <v>K63</v>
          </cell>
          <cell r="I3678">
            <v>3593.57</v>
          </cell>
        </row>
        <row r="3679">
          <cell r="C3679" t="str">
            <v>2002</v>
          </cell>
          <cell r="D3679" t="str">
            <v>RR49404</v>
          </cell>
          <cell r="E3679">
            <v>118301</v>
          </cell>
          <cell r="F3679" t="str">
            <v>A07</v>
          </cell>
          <cell r="G3679" t="str">
            <v>AFS-PrvLB-OTHER REMIC-Gross Unrealized Gain</v>
          </cell>
          <cell r="H3679" t="str">
            <v>K65</v>
          </cell>
          <cell r="I3679">
            <v>1180.23</v>
          </cell>
        </row>
        <row r="3680">
          <cell r="C3680" t="str">
            <v>2002</v>
          </cell>
          <cell r="D3680" t="str">
            <v>RR49404</v>
          </cell>
          <cell r="E3680">
            <v>118301</v>
          </cell>
          <cell r="F3680" t="str">
            <v>A09</v>
          </cell>
          <cell r="G3680" t="str">
            <v>AFS-MBS--AAA-- Gross Unrealized Gain</v>
          </cell>
          <cell r="H3680" t="str">
            <v>K33</v>
          </cell>
          <cell r="I3680">
            <v>14537993.58</v>
          </cell>
        </row>
        <row r="3681">
          <cell r="C3681" t="str">
            <v>2002</v>
          </cell>
          <cell r="D3681" t="str">
            <v>RR49404</v>
          </cell>
          <cell r="E3681">
            <v>118301</v>
          </cell>
          <cell r="F3681" t="str">
            <v>A09</v>
          </cell>
          <cell r="G3681" t="str">
            <v>AFS-MEGA--AAA-- Gross Unrealized Gain</v>
          </cell>
          <cell r="H3681" t="str">
            <v>K44</v>
          </cell>
          <cell r="I3681">
            <v>1053705.04</v>
          </cell>
        </row>
        <row r="3682">
          <cell r="C3682" t="str">
            <v>2002</v>
          </cell>
          <cell r="D3682" t="str">
            <v>RR49404</v>
          </cell>
          <cell r="E3682">
            <v>118301</v>
          </cell>
          <cell r="F3682" t="str">
            <v>A09</v>
          </cell>
          <cell r="G3682" t="str">
            <v>AFS-REMIC,GranTrst,SMBS--AAA-- Gross Unrealized Gain</v>
          </cell>
          <cell r="H3682" t="str">
            <v>K58</v>
          </cell>
          <cell r="I3682">
            <v>2428.48</v>
          </cell>
        </row>
        <row r="3683">
          <cell r="C3683" t="str">
            <v>2002</v>
          </cell>
          <cell r="D3683" t="str">
            <v>RR49404</v>
          </cell>
          <cell r="E3683">
            <v>118301</v>
          </cell>
          <cell r="F3683" t="str">
            <v>A09</v>
          </cell>
          <cell r="G3683" t="str">
            <v>AFS-MRB--AAA-- Gross Unrealized Gain</v>
          </cell>
          <cell r="H3683" t="str">
            <v>K93</v>
          </cell>
          <cell r="I3683">
            <v>16983.45</v>
          </cell>
        </row>
        <row r="3684">
          <cell r="C3684" t="str">
            <v>2002</v>
          </cell>
          <cell r="D3684" t="str">
            <v>RR49404</v>
          </cell>
          <cell r="E3684">
            <v>118301</v>
          </cell>
          <cell r="F3684" t="str">
            <v>A13 - AFS</v>
          </cell>
          <cell r="G3684" t="str">
            <v>FNMA-MBS-1to5 years- Fair Value</v>
          </cell>
          <cell r="H3684" t="str">
            <v>K32</v>
          </cell>
          <cell r="I3684">
            <v>5490.36</v>
          </cell>
        </row>
        <row r="3685">
          <cell r="C3685" t="str">
            <v>2002</v>
          </cell>
          <cell r="D3685" t="str">
            <v>RR49404</v>
          </cell>
          <cell r="E3685">
            <v>118301</v>
          </cell>
          <cell r="F3685" t="str">
            <v>A13 - AFS</v>
          </cell>
          <cell r="G3685" t="str">
            <v>FNMA-MBS-5-10 years- Fair Value</v>
          </cell>
          <cell r="H3685" t="str">
            <v>N32</v>
          </cell>
          <cell r="I3685">
            <v>74290.8</v>
          </cell>
        </row>
        <row r="3686">
          <cell r="C3686" t="str">
            <v>2002</v>
          </cell>
          <cell r="D3686" t="str">
            <v>RR49404</v>
          </cell>
          <cell r="E3686">
            <v>118301</v>
          </cell>
          <cell r="F3686" t="str">
            <v>A13 - AFS</v>
          </cell>
          <cell r="G3686" t="str">
            <v>FNMA-MBS &gt; 10yrs- FairValue</v>
          </cell>
          <cell r="H3686" t="str">
            <v>Q32</v>
          </cell>
          <cell r="I3686">
            <v>13430790.859999999</v>
          </cell>
        </row>
        <row r="3687">
          <cell r="C3687" t="str">
            <v>2002</v>
          </cell>
          <cell r="D3687" t="str">
            <v>RR49404</v>
          </cell>
          <cell r="E3687">
            <v>118301</v>
          </cell>
          <cell r="F3687" t="str">
            <v>A13 - AFS</v>
          </cell>
          <cell r="G3687" t="str">
            <v>FNMA-MEGA-1to5yrs- Fair Value</v>
          </cell>
          <cell r="H3687" t="str">
            <v>N33</v>
          </cell>
          <cell r="I3687">
            <v>344.52</v>
          </cell>
        </row>
        <row r="3688">
          <cell r="C3688" t="str">
            <v>2002</v>
          </cell>
          <cell r="D3688" t="str">
            <v>RR49404</v>
          </cell>
          <cell r="E3688">
            <v>118301</v>
          </cell>
          <cell r="F3688" t="str">
            <v>A13 - AFS</v>
          </cell>
          <cell r="G3688" t="str">
            <v>FNMA_MEGA-&gt;10 yrs- Fair Value</v>
          </cell>
          <cell r="H3688" t="str">
            <v>Q33</v>
          </cell>
          <cell r="I3688">
            <v>995227.52</v>
          </cell>
        </row>
        <row r="3689">
          <cell r="C3689" t="str">
            <v>2002</v>
          </cell>
          <cell r="D3689" t="str">
            <v>RR49404</v>
          </cell>
          <cell r="E3689">
            <v>118301</v>
          </cell>
          <cell r="F3689" t="str">
            <v>A13 - AFS</v>
          </cell>
          <cell r="G3689" t="str">
            <v>FNMA-GranTr-&gt;10yrs- Fair Value</v>
          </cell>
          <cell r="H3689" t="str">
            <v>Q34</v>
          </cell>
          <cell r="I3689">
            <v>1248.25</v>
          </cell>
        </row>
        <row r="3690">
          <cell r="C3690" t="str">
            <v>2002</v>
          </cell>
          <cell r="D3690" t="str">
            <v>RR49404</v>
          </cell>
          <cell r="E3690">
            <v>118301</v>
          </cell>
          <cell r="F3690" t="str">
            <v>A13 - AFS</v>
          </cell>
          <cell r="G3690" t="str">
            <v>OTHAGY-MBS-5to10- Fair Value</v>
          </cell>
          <cell r="H3690" t="str">
            <v>N40</v>
          </cell>
          <cell r="I3690">
            <v>3185.86</v>
          </cell>
        </row>
        <row r="3691">
          <cell r="C3691" t="str">
            <v>2002</v>
          </cell>
          <cell r="D3691" t="str">
            <v>RR49404</v>
          </cell>
          <cell r="E3691">
            <v>118301</v>
          </cell>
          <cell r="F3691" t="str">
            <v>A13 - AFS</v>
          </cell>
          <cell r="G3691" t="str">
            <v>OTHAGY-MBS-&gt;10- Fair Value</v>
          </cell>
          <cell r="H3691" t="str">
            <v>Q40</v>
          </cell>
          <cell r="I3691">
            <v>1024235.7</v>
          </cell>
        </row>
        <row r="3692">
          <cell r="C3692" t="str">
            <v>2002</v>
          </cell>
          <cell r="D3692" t="str">
            <v>RR49404</v>
          </cell>
          <cell r="E3692">
            <v>118301</v>
          </cell>
          <cell r="F3692" t="str">
            <v>A13 - AFS</v>
          </cell>
          <cell r="G3692" t="str">
            <v>OTHAGY-MEGA-&gt;10- Fair Value</v>
          </cell>
          <cell r="H3692" t="str">
            <v>Q41</v>
          </cell>
          <cell r="I3692">
            <v>58133</v>
          </cell>
        </row>
        <row r="3693">
          <cell r="C3693" t="str">
            <v>2002</v>
          </cell>
          <cell r="D3693" t="str">
            <v>RR49404</v>
          </cell>
          <cell r="E3693">
            <v>118301</v>
          </cell>
          <cell r="F3693" t="str">
            <v>A13 - AFS</v>
          </cell>
          <cell r="G3693" t="str">
            <v>PL-MRB-TAX-&gt;10- Fair Value</v>
          </cell>
          <cell r="H3693" t="str">
            <v>Q48</v>
          </cell>
          <cell r="I3693">
            <v>3593.57</v>
          </cell>
        </row>
        <row r="3694">
          <cell r="C3694" t="str">
            <v>2002</v>
          </cell>
          <cell r="D3694" t="str">
            <v>RR49404</v>
          </cell>
          <cell r="E3694">
            <v>118301</v>
          </cell>
          <cell r="F3694" t="str">
            <v>A13 - AFS</v>
          </cell>
          <cell r="G3694" t="str">
            <v>PL-MRB-NONTAX-5to10- Fair Value</v>
          </cell>
          <cell r="H3694" t="str">
            <v>N49</v>
          </cell>
          <cell r="I3694">
            <v>2294.5300000000002</v>
          </cell>
        </row>
        <row r="3695">
          <cell r="C3695" t="str">
            <v>2002</v>
          </cell>
          <cell r="D3695" t="str">
            <v>RR49404</v>
          </cell>
          <cell r="E3695">
            <v>118301</v>
          </cell>
          <cell r="F3695" t="str">
            <v>A13 - AFS</v>
          </cell>
          <cell r="G3695" t="str">
            <v>PL-MRB-NONTAX-&gt;10- Fair Value</v>
          </cell>
          <cell r="H3695" t="str">
            <v>Q49</v>
          </cell>
          <cell r="I3695">
            <v>11095.35</v>
          </cell>
        </row>
        <row r="3696">
          <cell r="C3696" t="str">
            <v>2002</v>
          </cell>
          <cell r="D3696" t="str">
            <v>RR49404</v>
          </cell>
          <cell r="E3696">
            <v>118301</v>
          </cell>
          <cell r="F3696" t="str">
            <v>A13 - AFS</v>
          </cell>
          <cell r="G3696" t="str">
            <v>PL-REMIC&gt;10- Fair Value</v>
          </cell>
          <cell r="H3696" t="str">
            <v>Q51</v>
          </cell>
          <cell r="I3696">
            <v>1180.23</v>
          </cell>
        </row>
        <row r="3697">
          <cell r="C3697" t="str">
            <v>2002</v>
          </cell>
          <cell r="D3697" t="str">
            <v>RR49404</v>
          </cell>
          <cell r="E3697">
            <v>118301</v>
          </cell>
          <cell r="F3697" t="str">
            <v>A20</v>
          </cell>
          <cell r="G3697" t="str">
            <v>AFS-tot Mtg related sec- Fair Value</v>
          </cell>
          <cell r="H3697" t="str">
            <v>L42</v>
          </cell>
          <cell r="I3697">
            <v>15611110.550000001</v>
          </cell>
        </row>
        <row r="3698">
          <cell r="C3698" t="str">
            <v>2002</v>
          </cell>
          <cell r="D3698" t="str">
            <v>RR49404</v>
          </cell>
          <cell r="E3698">
            <v>118501</v>
          </cell>
          <cell r="F3698" t="str">
            <v>A01</v>
          </cell>
          <cell r="G3698" t="str">
            <v>HFT-UNRZ G/L CrPrd- FNMA-MBS-</v>
          </cell>
          <cell r="H3698" t="str">
            <v>D458</v>
          </cell>
          <cell r="I3698">
            <v>1430724.89</v>
          </cell>
        </row>
        <row r="3699">
          <cell r="C3699" t="str">
            <v>2002</v>
          </cell>
          <cell r="D3699" t="str">
            <v>RR49404</v>
          </cell>
          <cell r="E3699">
            <v>118501</v>
          </cell>
          <cell r="F3699" t="str">
            <v>A01</v>
          </cell>
          <cell r="G3699" t="str">
            <v>HFT-UNRZ G/L CrPrd- FNMA-MEGA</v>
          </cell>
          <cell r="H3699" t="str">
            <v>E458</v>
          </cell>
          <cell r="I3699">
            <v>71995.41</v>
          </cell>
        </row>
        <row r="3700">
          <cell r="C3700" t="str">
            <v>2002</v>
          </cell>
          <cell r="D3700" t="str">
            <v>RR49404</v>
          </cell>
          <cell r="E3700">
            <v>118501</v>
          </cell>
          <cell r="F3700" t="str">
            <v>A01</v>
          </cell>
          <cell r="G3700" t="str">
            <v>HFT-UNRZ G/L CrPrd- OTH AGCY-MBS</v>
          </cell>
          <cell r="H3700" t="str">
            <v>J458</v>
          </cell>
          <cell r="I3700">
            <v>98359.78</v>
          </cell>
        </row>
        <row r="3701">
          <cell r="C3701" t="str">
            <v>2002</v>
          </cell>
          <cell r="D3701" t="str">
            <v>RR49404</v>
          </cell>
          <cell r="E3701">
            <v>118501</v>
          </cell>
          <cell r="F3701" t="str">
            <v>A01</v>
          </cell>
          <cell r="G3701" t="str">
            <v>HFT-UNRZ G/L CrPrd- OTH AGCY-MEGA</v>
          </cell>
          <cell r="H3701" t="str">
            <v>K458</v>
          </cell>
          <cell r="I3701">
            <v>2510.6</v>
          </cell>
        </row>
        <row r="3702">
          <cell r="C3702" t="str">
            <v>2002</v>
          </cell>
          <cell r="D3702" t="str">
            <v>RR49404</v>
          </cell>
          <cell r="E3702">
            <v>118501</v>
          </cell>
          <cell r="F3702" t="str">
            <v>A01</v>
          </cell>
          <cell r="G3702" t="str">
            <v>HFT-UNRZ G/L CrPrd- Private label - MRB TAX</v>
          </cell>
          <cell r="H3702" t="str">
            <v>O458</v>
          </cell>
          <cell r="I3702">
            <v>11421.59</v>
          </cell>
        </row>
        <row r="3703">
          <cell r="C3703" t="str">
            <v>2002</v>
          </cell>
          <cell r="D3703" t="str">
            <v>RR49404</v>
          </cell>
          <cell r="E3703">
            <v>118501</v>
          </cell>
          <cell r="F3703" t="str">
            <v>A01</v>
          </cell>
          <cell r="G3703" t="str">
            <v>HFT-UNRZ G/L CrPrd- Pr label - MRB TAX Ex</v>
          </cell>
          <cell r="H3703" t="str">
            <v>P458</v>
          </cell>
          <cell r="I3703">
            <v>3361.33</v>
          </cell>
        </row>
        <row r="3704">
          <cell r="C3704" t="str">
            <v>2002</v>
          </cell>
          <cell r="D3704" t="str">
            <v>RR49404</v>
          </cell>
          <cell r="E3704">
            <v>118501</v>
          </cell>
          <cell r="F3704" t="str">
            <v>A01</v>
          </cell>
          <cell r="G3704" t="str">
            <v>HFT-UNRZ G/L CrPrd- Prlabel - Other REMIC</v>
          </cell>
          <cell r="H3704" t="str">
            <v>R458</v>
          </cell>
          <cell r="I3704">
            <v>2242.91</v>
          </cell>
        </row>
        <row r="3705">
          <cell r="C3705" t="str">
            <v>2002</v>
          </cell>
          <cell r="D3705" t="str">
            <v>RR49404</v>
          </cell>
          <cell r="E3705">
            <v>118501</v>
          </cell>
          <cell r="F3705" t="str">
            <v>A07</v>
          </cell>
          <cell r="G3705" t="str">
            <v>HFT-FNMA-MBS-Gross Unrealized Gain</v>
          </cell>
          <cell r="H3705" t="str">
            <v>K74</v>
          </cell>
          <cell r="I3705">
            <v>1430724.89</v>
          </cell>
        </row>
        <row r="3706">
          <cell r="C3706" t="str">
            <v>2002</v>
          </cell>
          <cell r="D3706" t="str">
            <v>RR49404</v>
          </cell>
          <cell r="E3706">
            <v>118501</v>
          </cell>
          <cell r="F3706" t="str">
            <v>A07</v>
          </cell>
          <cell r="G3706" t="str">
            <v>HFT-FNMA-MEGA-Gross Unrealized Gain</v>
          </cell>
          <cell r="H3706" t="str">
            <v>K75</v>
          </cell>
          <cell r="I3706">
            <v>71995.41</v>
          </cell>
        </row>
        <row r="3707">
          <cell r="C3707" t="str">
            <v>2002</v>
          </cell>
          <cell r="D3707" t="str">
            <v>RR49404</v>
          </cell>
          <cell r="E3707">
            <v>118501</v>
          </cell>
          <cell r="F3707" t="str">
            <v>A07</v>
          </cell>
          <cell r="G3707" t="str">
            <v>HFT-OTH AGCY-MBS-Gross Unrealized Gain</v>
          </cell>
          <cell r="H3707" t="str">
            <v>K89</v>
          </cell>
          <cell r="I3707">
            <v>98359.78</v>
          </cell>
        </row>
        <row r="3708">
          <cell r="C3708" t="str">
            <v>2002</v>
          </cell>
          <cell r="D3708" t="str">
            <v>RR49404</v>
          </cell>
          <cell r="E3708">
            <v>118501</v>
          </cell>
          <cell r="F3708" t="str">
            <v>A07</v>
          </cell>
          <cell r="G3708" t="str">
            <v>HFT-OTH AGCY-MEGA-Gross Unrealized Gain</v>
          </cell>
          <cell r="H3708" t="str">
            <v>K90</v>
          </cell>
          <cell r="I3708">
            <v>2510.6</v>
          </cell>
        </row>
        <row r="3709">
          <cell r="C3709" t="str">
            <v>2002</v>
          </cell>
          <cell r="D3709" t="str">
            <v>RR49404</v>
          </cell>
          <cell r="E3709">
            <v>118501</v>
          </cell>
          <cell r="F3709" t="str">
            <v>A07</v>
          </cell>
          <cell r="G3709" t="str">
            <v>HFT-PrvLB-MRB TAX-Gross Unrealized Gain</v>
          </cell>
          <cell r="H3709" t="str">
            <v>K104</v>
          </cell>
          <cell r="I3709">
            <v>11421.59</v>
          </cell>
        </row>
        <row r="3710">
          <cell r="C3710" t="str">
            <v>2002</v>
          </cell>
          <cell r="D3710" t="str">
            <v>RR49404</v>
          </cell>
          <cell r="E3710">
            <v>118501</v>
          </cell>
          <cell r="F3710" t="str">
            <v>A07</v>
          </cell>
          <cell r="G3710" t="str">
            <v>HFT-PrvLB-MRB  TAX EXM-Gross Unrealized Gain</v>
          </cell>
          <cell r="H3710" t="str">
            <v>K105</v>
          </cell>
          <cell r="I3710">
            <v>3361.33</v>
          </cell>
        </row>
        <row r="3711">
          <cell r="C3711" t="str">
            <v>2002</v>
          </cell>
          <cell r="D3711" t="str">
            <v>RR49404</v>
          </cell>
          <cell r="E3711">
            <v>118501</v>
          </cell>
          <cell r="F3711" t="str">
            <v>A07</v>
          </cell>
          <cell r="G3711" t="str">
            <v>HFT-PrvLB-OTHER REMIC-Gross Unrealized Gain</v>
          </cell>
          <cell r="H3711" t="str">
            <v>K107</v>
          </cell>
          <cell r="I3711">
            <v>2242.91</v>
          </cell>
        </row>
        <row r="3712">
          <cell r="C3712" t="str">
            <v>2002</v>
          </cell>
          <cell r="D3712" t="str">
            <v>RR49404</v>
          </cell>
          <cell r="E3712">
            <v>118501</v>
          </cell>
          <cell r="F3712" t="str">
            <v>A09</v>
          </cell>
          <cell r="G3712" t="str">
            <v>HFT-MBS-- AAA--Gross Unrealized Gain</v>
          </cell>
          <cell r="H3712" t="str">
            <v>K120</v>
          </cell>
          <cell r="I3712">
            <v>1529084.67</v>
          </cell>
        </row>
        <row r="3713">
          <cell r="C3713" t="str">
            <v>2002</v>
          </cell>
          <cell r="D3713" t="str">
            <v>RR49404</v>
          </cell>
          <cell r="E3713">
            <v>118501</v>
          </cell>
          <cell r="F3713" t="str">
            <v>A09</v>
          </cell>
          <cell r="G3713" t="str">
            <v>HFT-MEGA--AAA-Gross Unrealized Gain</v>
          </cell>
          <cell r="H3713" t="str">
            <v>K131</v>
          </cell>
          <cell r="I3713">
            <v>74506.009999999995</v>
          </cell>
        </row>
        <row r="3714">
          <cell r="C3714" t="str">
            <v>2002</v>
          </cell>
          <cell r="D3714" t="str">
            <v>RR49404</v>
          </cell>
          <cell r="E3714">
            <v>118501</v>
          </cell>
          <cell r="F3714" t="str">
            <v>A09</v>
          </cell>
          <cell r="G3714" t="str">
            <v>HFT-REMIC,GranTrst,SMBS--AAA-  Gross Unrealized Gain</v>
          </cell>
          <cell r="H3714" t="str">
            <v>K145</v>
          </cell>
          <cell r="I3714">
            <v>2242.91</v>
          </cell>
        </row>
        <row r="3715">
          <cell r="C3715" t="str">
            <v>2002</v>
          </cell>
          <cell r="D3715" t="str">
            <v>RR49404</v>
          </cell>
          <cell r="E3715">
            <v>118501</v>
          </cell>
          <cell r="F3715" t="str">
            <v>A09</v>
          </cell>
          <cell r="G3715" t="str">
            <v>HFT-MRB-- AAA- Gross Unrealized gain</v>
          </cell>
          <cell r="H3715" t="str">
            <v>K180</v>
          </cell>
          <cell r="I3715">
            <v>14782.92</v>
          </cell>
        </row>
        <row r="3716">
          <cell r="C3716" t="str">
            <v>2002</v>
          </cell>
          <cell r="D3716" t="str">
            <v>RR49404</v>
          </cell>
          <cell r="E3716">
            <v>118501</v>
          </cell>
          <cell r="F3716" t="str">
            <v>A13 - HFT</v>
          </cell>
          <cell r="G3716" t="str">
            <v>FNMA-MBS-1to5 years</v>
          </cell>
          <cell r="H3716" t="str">
            <v>K32</v>
          </cell>
          <cell r="I3716">
            <v>1159.42</v>
          </cell>
        </row>
        <row r="3717">
          <cell r="C3717" t="str">
            <v>2002</v>
          </cell>
          <cell r="D3717" t="str">
            <v>RR49404</v>
          </cell>
          <cell r="E3717">
            <v>118501</v>
          </cell>
          <cell r="F3717" t="str">
            <v>A13 - HFT</v>
          </cell>
          <cell r="G3717" t="str">
            <v>FNMA-MS-5-10 years</v>
          </cell>
          <cell r="H3717" t="str">
            <v>N32</v>
          </cell>
          <cell r="I3717">
            <v>5443.53</v>
          </cell>
        </row>
        <row r="3718">
          <cell r="C3718" t="str">
            <v>2002</v>
          </cell>
          <cell r="D3718" t="str">
            <v>RR49404</v>
          </cell>
          <cell r="E3718">
            <v>118501</v>
          </cell>
          <cell r="F3718" t="str">
            <v>A13 - HFT</v>
          </cell>
          <cell r="G3718" t="str">
            <v>FNMA-MS &gt; 10yrs</v>
          </cell>
          <cell r="H3718" t="str">
            <v>Q32</v>
          </cell>
          <cell r="I3718">
            <v>1424121.94</v>
          </cell>
        </row>
        <row r="3719">
          <cell r="C3719" t="str">
            <v>2002</v>
          </cell>
          <cell r="D3719" t="str">
            <v>RR49404</v>
          </cell>
          <cell r="E3719">
            <v>118501</v>
          </cell>
          <cell r="F3719" t="str">
            <v>A13 - HFT</v>
          </cell>
          <cell r="G3719" t="str">
            <v>FNMA_MEGA-&gt;10 yrs</v>
          </cell>
          <cell r="H3719" t="str">
            <v>Q33</v>
          </cell>
          <cell r="I3719">
            <v>71995.41</v>
          </cell>
        </row>
        <row r="3720">
          <cell r="C3720" t="str">
            <v>2002</v>
          </cell>
          <cell r="D3720" t="str">
            <v>RR49404</v>
          </cell>
          <cell r="E3720">
            <v>118501</v>
          </cell>
          <cell r="F3720" t="str">
            <v>A13 - HFT</v>
          </cell>
          <cell r="G3720" t="str">
            <v>OTHAGY-MBS-5to10</v>
          </cell>
          <cell r="H3720" t="str">
            <v>N40</v>
          </cell>
          <cell r="I3720">
            <v>401.88</v>
          </cell>
        </row>
        <row r="3721">
          <cell r="C3721" t="str">
            <v>2002</v>
          </cell>
          <cell r="D3721" t="str">
            <v>RR49404</v>
          </cell>
          <cell r="E3721">
            <v>118501</v>
          </cell>
          <cell r="F3721" t="str">
            <v>A13 - HFT</v>
          </cell>
          <cell r="G3721" t="str">
            <v>OTHAGY-MBS-&gt;10</v>
          </cell>
          <cell r="H3721" t="str">
            <v>Q40</v>
          </cell>
          <cell r="I3721">
            <v>97957.9</v>
          </cell>
        </row>
        <row r="3722">
          <cell r="C3722" t="str">
            <v>2002</v>
          </cell>
          <cell r="D3722" t="str">
            <v>RR49404</v>
          </cell>
          <cell r="E3722">
            <v>118501</v>
          </cell>
          <cell r="F3722" t="str">
            <v>A13 - HFT</v>
          </cell>
          <cell r="G3722" t="str">
            <v>OTHAGY-MEGA-&gt;10</v>
          </cell>
          <cell r="H3722" t="str">
            <v>Q41</v>
          </cell>
          <cell r="I3722">
            <v>2510.6</v>
          </cell>
        </row>
        <row r="3723">
          <cell r="C3723" t="str">
            <v>2002</v>
          </cell>
          <cell r="D3723" t="str">
            <v>RR49404</v>
          </cell>
          <cell r="E3723">
            <v>118501</v>
          </cell>
          <cell r="F3723" t="str">
            <v>A13 - HFT</v>
          </cell>
          <cell r="G3723" t="str">
            <v>PL-MRB-TAX-&gt;10</v>
          </cell>
          <cell r="H3723" t="str">
            <v>Q48</v>
          </cell>
          <cell r="I3723">
            <v>10795.94</v>
          </cell>
        </row>
        <row r="3724">
          <cell r="C3724" t="str">
            <v>2002</v>
          </cell>
          <cell r="D3724" t="str">
            <v>RR49404</v>
          </cell>
          <cell r="E3724">
            <v>118501</v>
          </cell>
          <cell r="F3724" t="str">
            <v>A13 - HFT</v>
          </cell>
          <cell r="G3724" t="str">
            <v>PL-MRB-NONTAX-5to10</v>
          </cell>
          <cell r="H3724" t="str">
            <v>N49</v>
          </cell>
          <cell r="I3724">
            <v>625.65</v>
          </cell>
        </row>
        <row r="3725">
          <cell r="C3725" t="str">
            <v>2002</v>
          </cell>
          <cell r="D3725" t="str">
            <v>RR49404</v>
          </cell>
          <cell r="E3725">
            <v>118501</v>
          </cell>
          <cell r="F3725" t="str">
            <v>A13 - HFT</v>
          </cell>
          <cell r="G3725" t="str">
            <v>PL-MRB-NONTAX-&gt;10</v>
          </cell>
          <cell r="H3725" t="str">
            <v>Q49</v>
          </cell>
          <cell r="I3725">
            <v>3361.33</v>
          </cell>
        </row>
        <row r="3726">
          <cell r="C3726" t="str">
            <v>2002</v>
          </cell>
          <cell r="D3726" t="str">
            <v>RR49404</v>
          </cell>
          <cell r="E3726">
            <v>118501</v>
          </cell>
          <cell r="F3726" t="str">
            <v>A13 - HFT</v>
          </cell>
          <cell r="G3726" t="str">
            <v>PL-REMIC&gt;10</v>
          </cell>
          <cell r="H3726" t="str">
            <v>Q51</v>
          </cell>
          <cell r="I3726">
            <v>2242.91</v>
          </cell>
        </row>
        <row r="3727">
          <cell r="C3727" t="str">
            <v>2002</v>
          </cell>
          <cell r="D3727" t="str">
            <v>RR49404</v>
          </cell>
          <cell r="E3727">
            <v>118501</v>
          </cell>
          <cell r="F3727" t="str">
            <v>A20</v>
          </cell>
          <cell r="G3727" t="str">
            <v>HFT-tot Mtg related sec-- Fair Value</v>
          </cell>
          <cell r="H3727" t="str">
            <v>M42</v>
          </cell>
          <cell r="I3727">
            <v>1620616.51</v>
          </cell>
        </row>
        <row r="3728">
          <cell r="C3728" t="str">
            <v>2002</v>
          </cell>
          <cell r="D3728" t="str">
            <v>RR49409</v>
          </cell>
          <cell r="E3728">
            <v>111401</v>
          </cell>
          <cell r="F3728" t="str">
            <v>A01</v>
          </cell>
          <cell r="G3728" t="str">
            <v>Fannie Mae Securities/Mega/UPB/Consolidation Out to  Loans</v>
          </cell>
          <cell r="H3728" t="str">
            <v>E23</v>
          </cell>
          <cell r="I3728">
            <v>-49324413</v>
          </cell>
        </row>
        <row r="3729">
          <cell r="C3729" t="str">
            <v>2002</v>
          </cell>
          <cell r="D3729" t="str">
            <v>RR49409</v>
          </cell>
          <cell r="E3729">
            <v>111401</v>
          </cell>
          <cell r="F3729" t="str">
            <v>A07</v>
          </cell>
          <cell r="G3729" t="str">
            <v>Current UPB/AFS/Fannie Mae/Mega</v>
          </cell>
          <cell r="H3729" t="str">
            <v>G33</v>
          </cell>
          <cell r="I3729">
            <v>-49324413</v>
          </cell>
        </row>
        <row r="3730">
          <cell r="C3730" t="str">
            <v>2002</v>
          </cell>
          <cell r="D3730" t="str">
            <v>RR49409</v>
          </cell>
          <cell r="E3730">
            <v>111401</v>
          </cell>
          <cell r="F3730" t="str">
            <v>A09</v>
          </cell>
          <cell r="G3730" t="str">
            <v>Current UPB/AFS/Single Class/Mega/AAA</v>
          </cell>
          <cell r="H3730" t="str">
            <v>G44</v>
          </cell>
          <cell r="I3730">
            <v>-49324413</v>
          </cell>
        </row>
        <row r="3731">
          <cell r="C3731" t="str">
            <v>2002</v>
          </cell>
          <cell r="D3731" t="str">
            <v>RR49409</v>
          </cell>
          <cell r="E3731">
            <v>111401</v>
          </cell>
          <cell r="F3731" t="str">
            <v>A13 - AFS</v>
          </cell>
          <cell r="G3731" t="str">
            <v>Remaining Maturity Term &gt;5yrs through 10 years/UPB/Fannie Mae/MEGA</v>
          </cell>
          <cell r="H3731" t="str">
            <v>L33</v>
          </cell>
          <cell r="I3731">
            <v>-3368414.15</v>
          </cell>
        </row>
        <row r="3732">
          <cell r="C3732" t="str">
            <v>2002</v>
          </cell>
          <cell r="D3732" t="str">
            <v>RR49409</v>
          </cell>
          <cell r="E3732">
            <v>111401</v>
          </cell>
          <cell r="F3732" t="str">
            <v>A13 - AFS</v>
          </cell>
          <cell r="G3732" t="str">
            <v>Remaining Maturity Term &gt; 10years/UPB/Fannie Mae/MEGA</v>
          </cell>
          <cell r="H3732" t="str">
            <v>O33</v>
          </cell>
          <cell r="I3732">
            <v>-45955998.969999999</v>
          </cell>
        </row>
        <row r="3733">
          <cell r="C3733" t="str">
            <v>2002</v>
          </cell>
          <cell r="D3733" t="str">
            <v>RR49409</v>
          </cell>
          <cell r="E3733">
            <v>111401</v>
          </cell>
          <cell r="F3733" t="str">
            <v>A15</v>
          </cell>
          <cell r="G3733" t="str">
            <v>UPB/SFAS140/FIN46 Consolidated UPB/UPB</v>
          </cell>
          <cell r="H3733" t="str">
            <v>I78</v>
          </cell>
          <cell r="I3733">
            <v>-49324413</v>
          </cell>
        </row>
        <row r="3734">
          <cell r="C3734" t="str">
            <v>2002</v>
          </cell>
          <cell r="D3734" t="str">
            <v>RR49409</v>
          </cell>
          <cell r="E3734">
            <v>111401</v>
          </cell>
          <cell r="F3734" t="str">
            <v>A15</v>
          </cell>
          <cell r="G3734" t="str">
            <v>UPB/SFAS140/FIN46 Consolidated UPB/WAC</v>
          </cell>
          <cell r="H3734" t="str">
            <v>J78</v>
          </cell>
          <cell r="I3734">
            <v>6.7742009692461191E-2</v>
          </cell>
        </row>
        <row r="3735">
          <cell r="C3735" t="str">
            <v>2002</v>
          </cell>
          <cell r="D3735" t="str">
            <v>RR49409</v>
          </cell>
          <cell r="E3735">
            <v>111401</v>
          </cell>
          <cell r="F3735" t="str">
            <v>A18</v>
          </cell>
          <cell r="G3735" t="str">
            <v>Remaining Maturity Term &gt;5yrs through 10yrs/Amortized Cost/MEGA</v>
          </cell>
          <cell r="H3735" t="str">
            <v>L32</v>
          </cell>
          <cell r="I3735">
            <v>-3368414.15</v>
          </cell>
        </row>
        <row r="3736">
          <cell r="C3736" t="str">
            <v>2002</v>
          </cell>
          <cell r="D3736" t="str">
            <v>RR49409</v>
          </cell>
          <cell r="E3736">
            <v>111401</v>
          </cell>
          <cell r="F3736" t="str">
            <v>A18</v>
          </cell>
          <cell r="G3736" t="str">
            <v>Remaining Maturity Term &gt; 10yrs/Amortized Cost/MEGA</v>
          </cell>
          <cell r="H3736" t="str">
            <v>O32</v>
          </cell>
          <cell r="I3736">
            <v>-45955998.969999999</v>
          </cell>
        </row>
        <row r="3737">
          <cell r="C3737" t="str">
            <v>2002</v>
          </cell>
          <cell r="D3737" t="str">
            <v>RR49409</v>
          </cell>
          <cell r="E3737">
            <v>111401</v>
          </cell>
          <cell r="F3737" t="str">
            <v>A20</v>
          </cell>
          <cell r="G3737" t="str">
            <v>AFS/UPB/Plus Securities Consolidated to Loans-- UPB</v>
          </cell>
          <cell r="H3737" t="str">
            <v>L34</v>
          </cell>
          <cell r="I3737">
            <v>-49324413</v>
          </cell>
        </row>
        <row r="3738">
          <cell r="C3738" t="str">
            <v>2002</v>
          </cell>
          <cell r="D3738" t="str">
            <v>RR49409</v>
          </cell>
          <cell r="E3738">
            <v>111401</v>
          </cell>
          <cell r="F3738" t="str">
            <v>A21</v>
          </cell>
          <cell r="G3738" t="str">
            <v>Single Family/Fannie Mae Mortgage Securities</v>
          </cell>
          <cell r="H3738" t="str">
            <v>F31</v>
          </cell>
          <cell r="I3738">
            <v>-49324413</v>
          </cell>
        </row>
        <row r="3739">
          <cell r="C3739" t="str">
            <v>2002</v>
          </cell>
          <cell r="D3739" t="str">
            <v>RR49409</v>
          </cell>
          <cell r="E3739">
            <v>116020</v>
          </cell>
          <cell r="F3739" t="str">
            <v>11.01</v>
          </cell>
          <cell r="G3739" t="str">
            <v>Loans (HFI)/MEGA/UPB</v>
          </cell>
          <cell r="H3739" t="str">
            <v>R33</v>
          </cell>
          <cell r="I3739">
            <v>48446154.119999997</v>
          </cell>
        </row>
        <row r="3740">
          <cell r="C3740" t="str">
            <v>2002</v>
          </cell>
          <cell r="D3740" t="str">
            <v>RR49409</v>
          </cell>
          <cell r="E3740">
            <v>116020</v>
          </cell>
          <cell r="F3740" t="str">
            <v>11.06 - HFI</v>
          </cell>
          <cell r="G3740" t="str">
            <v>SF/Conventional/Fixed Income Long/UPB</v>
          </cell>
          <cell r="H3740" t="str">
            <v>G33</v>
          </cell>
          <cell r="I3740">
            <v>41534425.519999996</v>
          </cell>
        </row>
        <row r="3741">
          <cell r="C3741" t="str">
            <v>2002</v>
          </cell>
          <cell r="D3741" t="str">
            <v>RR49409</v>
          </cell>
          <cell r="E3741">
            <v>116020</v>
          </cell>
          <cell r="F3741" t="str">
            <v>11.06 - HFI</v>
          </cell>
          <cell r="G3741" t="str">
            <v>SF/Conventional/Fixed Income Interm/UPB</v>
          </cell>
          <cell r="H3741" t="str">
            <v>H33</v>
          </cell>
          <cell r="I3741">
            <v>6911728.5999999996</v>
          </cell>
        </row>
        <row r="3742">
          <cell r="C3742" t="str">
            <v>2002</v>
          </cell>
          <cell r="D3742" t="str">
            <v>RR49409</v>
          </cell>
          <cell r="E3742">
            <v>116020</v>
          </cell>
          <cell r="F3742" t="str">
            <v>A20</v>
          </cell>
          <cell r="G3742" t="str">
            <v>HFI/UPB/Securities Consolidated to Loans</v>
          </cell>
          <cell r="H3742" t="str">
            <v>N34</v>
          </cell>
          <cell r="I3742">
            <v>48446154.119999997</v>
          </cell>
        </row>
        <row r="3743">
          <cell r="C3743" t="str">
            <v>2002</v>
          </cell>
          <cell r="D3743" t="str">
            <v>RR49409</v>
          </cell>
          <cell r="E3743">
            <v>111010</v>
          </cell>
          <cell r="F3743" t="str">
            <v>11.01</v>
          </cell>
          <cell r="G3743" t="str">
            <v>Loans (HFS)/MEGA/UPB</v>
          </cell>
          <cell r="H3743" t="str">
            <v>O33</v>
          </cell>
          <cell r="I3743">
            <v>878259</v>
          </cell>
        </row>
        <row r="3744">
          <cell r="C3744" t="str">
            <v>2002</v>
          </cell>
          <cell r="D3744" t="str">
            <v>RR49409</v>
          </cell>
          <cell r="E3744">
            <v>111010</v>
          </cell>
          <cell r="F3744" t="str">
            <v>11.06 - HFS</v>
          </cell>
          <cell r="G3744" t="str">
            <v>SF/Conventional/Fixed Income Long/UPB</v>
          </cell>
          <cell r="H3744" t="str">
            <v>G33</v>
          </cell>
          <cell r="I3744">
            <v>878259</v>
          </cell>
        </row>
        <row r="3745">
          <cell r="C3745" t="str">
            <v>2002</v>
          </cell>
          <cell r="D3745" t="str">
            <v>RR49409</v>
          </cell>
          <cell r="E3745">
            <v>111010</v>
          </cell>
          <cell r="F3745" t="str">
            <v>A20</v>
          </cell>
          <cell r="G3745" t="str">
            <v>HFS/UPB/Securities Consolidated to Loans</v>
          </cell>
          <cell r="H3745" t="str">
            <v>O34</v>
          </cell>
          <cell r="I3745">
            <v>878259</v>
          </cell>
        </row>
        <row r="3746">
          <cell r="C3746" t="str">
            <v>2002</v>
          </cell>
          <cell r="D3746" t="str">
            <v>RR49409</v>
          </cell>
          <cell r="E3746">
            <v>118301</v>
          </cell>
          <cell r="F3746" t="str">
            <v>A01</v>
          </cell>
          <cell r="G3746" t="str">
            <v>Fannie Mae Securities/Mega/Unrealized Gain/(Loss) Current Period</v>
          </cell>
          <cell r="H3746" t="str">
            <v>E458</v>
          </cell>
          <cell r="I3746">
            <v>-2616641</v>
          </cell>
        </row>
        <row r="3747">
          <cell r="C3747" t="str">
            <v>2002</v>
          </cell>
          <cell r="D3747" t="str">
            <v>RR49409</v>
          </cell>
          <cell r="E3747">
            <v>118301</v>
          </cell>
          <cell r="F3747" t="str">
            <v>A07</v>
          </cell>
          <cell r="G3747" t="str">
            <v>Gross Unrealized Gain/AFS/Fannie Mae/Mega</v>
          </cell>
          <cell r="H3747" t="str">
            <v>K33</v>
          </cell>
          <cell r="I3747">
            <v>-2616641</v>
          </cell>
        </row>
        <row r="3748">
          <cell r="C3748" t="str">
            <v>2002</v>
          </cell>
          <cell r="D3748" t="str">
            <v>RR49409</v>
          </cell>
          <cell r="E3748">
            <v>118301</v>
          </cell>
          <cell r="F3748" t="str">
            <v>A09</v>
          </cell>
          <cell r="G3748" t="str">
            <v>Gross Unrealized Gain/AFS/Single Class/Mega/AAA</v>
          </cell>
          <cell r="H3748" t="str">
            <v>K44</v>
          </cell>
          <cell r="I3748">
            <v>-2616641</v>
          </cell>
        </row>
        <row r="3749">
          <cell r="C3749" t="str">
            <v>2002</v>
          </cell>
          <cell r="D3749" t="str">
            <v>RR49409</v>
          </cell>
          <cell r="E3749">
            <v>118301</v>
          </cell>
          <cell r="F3749" t="str">
            <v>A13 - AFS</v>
          </cell>
          <cell r="G3749" t="str">
            <v>Remaining Maturity Term &gt;5yrs through 10yrs/Fair Value/Fannie Mae/MEGA</v>
          </cell>
          <cell r="H3749" t="str">
            <v>N33</v>
          </cell>
          <cell r="I3749">
            <v>-216377.09</v>
          </cell>
        </row>
        <row r="3750">
          <cell r="C3750" t="str">
            <v>2002</v>
          </cell>
          <cell r="D3750" t="str">
            <v>RR49409</v>
          </cell>
          <cell r="E3750">
            <v>118301</v>
          </cell>
          <cell r="F3750" t="str">
            <v>A13 - AFS</v>
          </cell>
          <cell r="G3750" t="str">
            <v>Remaining Maturity Term &gt; 10yrs/Fannie Mae/Fairvalue/MEGA</v>
          </cell>
          <cell r="H3750" t="str">
            <v>Q33</v>
          </cell>
          <cell r="I3750">
            <v>-2400264.2200000002</v>
          </cell>
        </row>
        <row r="3751">
          <cell r="C3751" t="str">
            <v>2002</v>
          </cell>
          <cell r="D3751" t="str">
            <v>RR49409</v>
          </cell>
          <cell r="E3751">
            <v>118301</v>
          </cell>
          <cell r="F3751" t="str">
            <v>A20</v>
          </cell>
          <cell r="G3751" t="str">
            <v>AFS/Fair Value/Securities Consolidated to Loans</v>
          </cell>
          <cell r="H3751" t="str">
            <v>L43</v>
          </cell>
          <cell r="I3751">
            <v>-2616641</v>
          </cell>
        </row>
        <row r="3752">
          <cell r="C3752" t="str">
            <v>2002</v>
          </cell>
          <cell r="D3752" t="str">
            <v>RR49409</v>
          </cell>
          <cell r="E3752">
            <v>138491</v>
          </cell>
          <cell r="F3752" t="str">
            <v>A01</v>
          </cell>
          <cell r="G3752" t="str">
            <v>Fannie Mae/Mega/Consolidation and Derecognition Basis Adjs/Write Down Beginning Balance</v>
          </cell>
          <cell r="H3752" t="str">
            <v>E442</v>
          </cell>
          <cell r="I3752">
            <v>-1780241</v>
          </cell>
        </row>
        <row r="3753">
          <cell r="C3753" t="str">
            <v>2002</v>
          </cell>
          <cell r="D3753" t="str">
            <v>RR49409</v>
          </cell>
          <cell r="E3753">
            <v>138491</v>
          </cell>
          <cell r="F3753" t="str">
            <v>A07</v>
          </cell>
          <cell r="G3753" t="str">
            <v>Total Unamortized Balance/AFS/Fannie Mae/Mega</v>
          </cell>
          <cell r="H3753" t="str">
            <v>H33</v>
          </cell>
          <cell r="I3753">
            <v>-1780241</v>
          </cell>
        </row>
        <row r="3754">
          <cell r="C3754" t="str">
            <v>2002</v>
          </cell>
          <cell r="D3754" t="str">
            <v>RR49409</v>
          </cell>
          <cell r="E3754">
            <v>138491</v>
          </cell>
          <cell r="F3754" t="str">
            <v>A09</v>
          </cell>
          <cell r="G3754" t="str">
            <v>Total Unamortized Balance/AFS/Single Class/Mega/AAA</v>
          </cell>
          <cell r="H3754" t="str">
            <v>H44</v>
          </cell>
          <cell r="I3754">
            <v>-1780241</v>
          </cell>
        </row>
        <row r="3755">
          <cell r="C3755" t="str">
            <v>2002</v>
          </cell>
          <cell r="D3755" t="str">
            <v>RR49409</v>
          </cell>
          <cell r="E3755">
            <v>138491</v>
          </cell>
          <cell r="F3755" t="str">
            <v>A13 - AFS</v>
          </cell>
          <cell r="G3755" t="str">
            <v>Remaining Maturity Term &gt;5yrs through 10yrs/Amortized Cost/Fannie Mae/MEGA</v>
          </cell>
          <cell r="H3755" t="str">
            <v>M33</v>
          </cell>
          <cell r="I3755">
            <v>12644.88</v>
          </cell>
        </row>
        <row r="3756">
          <cell r="C3756" t="str">
            <v>2002</v>
          </cell>
          <cell r="D3756" t="str">
            <v>RR49409</v>
          </cell>
          <cell r="E3756">
            <v>138491</v>
          </cell>
          <cell r="F3756" t="str">
            <v>A13 - AFS</v>
          </cell>
          <cell r="G3756" t="str">
            <v>Remaining Maturity Term &gt; 10yrs/Fannie Mae/Amortized Cost/Fannie Mae/MEGA</v>
          </cell>
          <cell r="H3756" t="str">
            <v>P33</v>
          </cell>
          <cell r="I3756">
            <v>-1792886.28</v>
          </cell>
        </row>
        <row r="3757">
          <cell r="C3757" t="str">
            <v>2002</v>
          </cell>
          <cell r="D3757" t="str">
            <v>RR49409</v>
          </cell>
          <cell r="E3757">
            <v>138491</v>
          </cell>
          <cell r="F3757" t="str">
            <v>A18</v>
          </cell>
          <cell r="G3757" t="str">
            <v>Remaining Maturity Term &gt;5yrs through 10yrs/Amortized Cost/MEGA</v>
          </cell>
          <cell r="H3757" t="str">
            <v>L32</v>
          </cell>
          <cell r="I3757">
            <v>12644.88</v>
          </cell>
        </row>
        <row r="3758">
          <cell r="C3758" t="str">
            <v>2002</v>
          </cell>
          <cell r="D3758" t="str">
            <v>RR49409</v>
          </cell>
          <cell r="E3758">
            <v>138491</v>
          </cell>
          <cell r="F3758" t="str">
            <v>A18</v>
          </cell>
          <cell r="G3758" t="str">
            <v>Remaining Maturity Term &gt; 10yrs/Amortized Cost/MEGA</v>
          </cell>
          <cell r="H3758" t="str">
            <v>O32</v>
          </cell>
          <cell r="I3758">
            <v>-1792886.28</v>
          </cell>
        </row>
        <row r="3759">
          <cell r="C3759" t="str">
            <v>2002</v>
          </cell>
          <cell r="D3759" t="str">
            <v>RR49409</v>
          </cell>
          <cell r="E3759">
            <v>138491</v>
          </cell>
          <cell r="F3759" t="str">
            <v>A20</v>
          </cell>
          <cell r="G3759" t="str">
            <v>AFS/Fair Value/Security Consolidated to Loans</v>
          </cell>
          <cell r="H3759" t="str">
            <v>L43</v>
          </cell>
          <cell r="I3759">
            <v>-1780241</v>
          </cell>
        </row>
        <row r="3760">
          <cell r="C3760" t="str">
            <v>2002</v>
          </cell>
          <cell r="D3760" t="str">
            <v>RR49409</v>
          </cell>
          <cell r="E3760">
            <v>121620</v>
          </cell>
          <cell r="F3760" t="str">
            <v>11.01</v>
          </cell>
          <cell r="G3760" t="str">
            <v>Loans (HFI)/MEGA/Operation Ending Balance/Book Value BA</v>
          </cell>
          <cell r="H3760" t="str">
            <v>R35</v>
          </cell>
          <cell r="I3760">
            <v>1698773</v>
          </cell>
        </row>
        <row r="3761">
          <cell r="C3761" t="str">
            <v>2002</v>
          </cell>
          <cell r="D3761" t="str">
            <v>RR49409</v>
          </cell>
          <cell r="E3761">
            <v>121620</v>
          </cell>
          <cell r="F3761" t="str">
            <v>11.06 - HFI</v>
          </cell>
          <cell r="G3761" t="str">
            <v>SF/Conventional/Fixed Income Long/Original CBA</v>
          </cell>
          <cell r="H3761" t="str">
            <v>G34</v>
          </cell>
          <cell r="I3761">
            <v>1717488.81</v>
          </cell>
        </row>
        <row r="3762">
          <cell r="C3762" t="str">
            <v>2002</v>
          </cell>
          <cell r="D3762" t="str">
            <v>RR49409</v>
          </cell>
          <cell r="E3762">
            <v>121620</v>
          </cell>
          <cell r="F3762" t="str">
            <v>11.06 - HFI</v>
          </cell>
          <cell r="G3762" t="str">
            <v>SF/Conventional/Fixed Income Interm/Original CBA</v>
          </cell>
          <cell r="H3762" t="str">
            <v>H34</v>
          </cell>
          <cell r="I3762">
            <v>-18715.41</v>
          </cell>
        </row>
        <row r="3763">
          <cell r="C3763" t="str">
            <v>2002</v>
          </cell>
          <cell r="D3763" t="str">
            <v>RR49409</v>
          </cell>
          <cell r="E3763">
            <v>126635</v>
          </cell>
          <cell r="F3763" t="str">
            <v>11.01</v>
          </cell>
          <cell r="G3763" t="str">
            <v>Loans (HFS)/MEGA/Operation Ending Balance/Book Value BA</v>
          </cell>
          <cell r="H3763" t="str">
            <v>O35</v>
          </cell>
          <cell r="I3763">
            <v>81468</v>
          </cell>
        </row>
        <row r="3764">
          <cell r="C3764" t="str">
            <v>2002</v>
          </cell>
          <cell r="D3764" t="str">
            <v>RR49409</v>
          </cell>
          <cell r="E3764">
            <v>126635</v>
          </cell>
          <cell r="F3764" t="str">
            <v>11.06 - HFS</v>
          </cell>
          <cell r="G3764" t="str">
            <v>SF/Conventional/Fixed Income Long/Original CBA</v>
          </cell>
          <cell r="H3764" t="str">
            <v>G34</v>
          </cell>
          <cell r="I3764">
            <v>81468</v>
          </cell>
        </row>
        <row r="3765">
          <cell r="C3765" t="str">
            <v>2002</v>
          </cell>
          <cell r="D3765" t="str">
            <v>RR49409</v>
          </cell>
          <cell r="E3765">
            <v>138492</v>
          </cell>
          <cell r="F3765" t="str">
            <v>A01</v>
          </cell>
          <cell r="G3765" t="str">
            <v xml:space="preserve">Fannie Mae/Mega/Consolidation and Derecognition Basis Adjs/Accum Am </v>
          </cell>
          <cell r="H3765" t="str">
            <v>E416</v>
          </cell>
          <cell r="I3765">
            <v>1476450</v>
          </cell>
        </row>
        <row r="3766">
          <cell r="C3766" t="str">
            <v>2002</v>
          </cell>
          <cell r="D3766" t="str">
            <v>RR49409</v>
          </cell>
          <cell r="E3766">
            <v>138492</v>
          </cell>
          <cell r="F3766" t="str">
            <v>A07</v>
          </cell>
          <cell r="G3766" t="str">
            <v>Total Unamortized Balance/AFS/Fannie Mae/Mega</v>
          </cell>
          <cell r="H3766" t="str">
            <v>H33</v>
          </cell>
          <cell r="I3766">
            <v>1476450</v>
          </cell>
        </row>
        <row r="3767">
          <cell r="C3767" t="str">
            <v>2002</v>
          </cell>
          <cell r="D3767" t="str">
            <v>RR49409</v>
          </cell>
          <cell r="E3767">
            <v>138492</v>
          </cell>
          <cell r="F3767" t="str">
            <v>A09</v>
          </cell>
          <cell r="G3767" t="str">
            <v>Total Unamortized Balance/AFS/Single Class/Mega/AAA</v>
          </cell>
          <cell r="H3767" t="str">
            <v>H44</v>
          </cell>
          <cell r="I3767">
            <v>1476450</v>
          </cell>
        </row>
        <row r="3768">
          <cell r="C3768" t="str">
            <v>2002</v>
          </cell>
          <cell r="D3768" t="str">
            <v>RR49409</v>
          </cell>
          <cell r="E3768">
            <v>138492</v>
          </cell>
          <cell r="F3768" t="str">
            <v>A13 - AFS</v>
          </cell>
          <cell r="G3768" t="str">
            <v>Remaining Maturity Term &gt;5yrs through 10yrs/Amortized Cost/Fannie Mae/MEGA</v>
          </cell>
          <cell r="H3768" t="str">
            <v>M33</v>
          </cell>
          <cell r="I3768">
            <v>-16952.53</v>
          </cell>
        </row>
        <row r="3769">
          <cell r="C3769" t="str">
            <v>2002</v>
          </cell>
          <cell r="D3769" t="str">
            <v>RR49409</v>
          </cell>
          <cell r="E3769">
            <v>138492</v>
          </cell>
          <cell r="F3769" t="str">
            <v>A13 - AFS</v>
          </cell>
          <cell r="G3769" t="str">
            <v>Remaining Maturity Term &gt; 10yrs/Fannie Mae/Amortized Cost/MEGA</v>
          </cell>
          <cell r="H3769" t="str">
            <v>P33</v>
          </cell>
          <cell r="I3769">
            <v>1493402.68</v>
          </cell>
        </row>
        <row r="3770">
          <cell r="C3770" t="str">
            <v>2002</v>
          </cell>
          <cell r="D3770" t="str">
            <v>RR49409</v>
          </cell>
          <cell r="E3770">
            <v>138492</v>
          </cell>
          <cell r="F3770" t="str">
            <v>A18</v>
          </cell>
          <cell r="G3770" t="str">
            <v>Remaining Maturity Term &gt;5yrs through 10yrs/Amortized Cost/MEGA</v>
          </cell>
          <cell r="H3770" t="str">
            <v>L32</v>
          </cell>
          <cell r="I3770">
            <v>-16952.53</v>
          </cell>
        </row>
        <row r="3771">
          <cell r="C3771" t="str">
            <v>2002</v>
          </cell>
          <cell r="D3771" t="str">
            <v>RR49409</v>
          </cell>
          <cell r="E3771">
            <v>138492</v>
          </cell>
          <cell r="F3771" t="str">
            <v>A18</v>
          </cell>
          <cell r="G3771" t="str">
            <v>Remaining Maturity Term &gt; 10yrs/Amortized Cost/MEGA</v>
          </cell>
          <cell r="H3771" t="str">
            <v>O32</v>
          </cell>
          <cell r="I3771">
            <v>1493402.68</v>
          </cell>
        </row>
        <row r="3772">
          <cell r="C3772" t="str">
            <v>2002</v>
          </cell>
          <cell r="D3772" t="str">
            <v>RR49409</v>
          </cell>
          <cell r="E3772">
            <v>138492</v>
          </cell>
          <cell r="F3772" t="str">
            <v>A20</v>
          </cell>
          <cell r="G3772" t="str">
            <v>AFS/Fair Value/Securities Consolidated to Loans</v>
          </cell>
          <cell r="H3772" t="str">
            <v>L43</v>
          </cell>
          <cell r="I3772">
            <v>1476450</v>
          </cell>
        </row>
        <row r="3773">
          <cell r="C3773" t="str">
            <v>2002</v>
          </cell>
          <cell r="D3773" t="str">
            <v>RR49409</v>
          </cell>
          <cell r="E3773">
            <v>121625</v>
          </cell>
          <cell r="F3773" t="str">
            <v>11.01</v>
          </cell>
          <cell r="G3773" t="str">
            <v>Loans (HFI)/MEGA/Acc Am BV BA</v>
          </cell>
          <cell r="H3773" t="str">
            <v>R41</v>
          </cell>
          <cell r="I3773">
            <v>-1476450</v>
          </cell>
        </row>
        <row r="3774">
          <cell r="C3774" t="str">
            <v>2002</v>
          </cell>
          <cell r="D3774" t="str">
            <v>RR49409</v>
          </cell>
          <cell r="E3774">
            <v>121625</v>
          </cell>
          <cell r="F3774" t="str">
            <v>11.06 - HFI</v>
          </cell>
          <cell r="G3774" t="str">
            <v>SF/Conventional/Fixed Income Long/Accum Am</v>
          </cell>
          <cell r="H3774" t="str">
            <v>G35</v>
          </cell>
          <cell r="I3774">
            <v>-1492164.04</v>
          </cell>
        </row>
        <row r="3775">
          <cell r="C3775" t="str">
            <v>2002</v>
          </cell>
          <cell r="D3775" t="str">
            <v>RR49409</v>
          </cell>
          <cell r="E3775">
            <v>121625</v>
          </cell>
          <cell r="F3775" t="str">
            <v>11.06 - HFI</v>
          </cell>
          <cell r="G3775" t="str">
            <v>SF/Conventional/Fixed Income Interm/Accum Am</v>
          </cell>
          <cell r="H3775" t="str">
            <v>H35</v>
          </cell>
          <cell r="I3775">
            <v>15713.89</v>
          </cell>
        </row>
        <row r="3776">
          <cell r="C3776" t="str">
            <v>2002</v>
          </cell>
          <cell r="D3776" t="str">
            <v>RS49310</v>
          </cell>
          <cell r="E3776">
            <v>420420</v>
          </cell>
          <cell r="F3776" t="str">
            <v>11.06</v>
          </cell>
          <cell r="G3776" t="str">
            <v>Interest Income/Interest Income (HFI)</v>
          </cell>
          <cell r="H3776" t="str">
            <v>G100</v>
          </cell>
          <cell r="I3776">
            <v>4247979</v>
          </cell>
        </row>
        <row r="3777">
          <cell r="C3777" t="str">
            <v>2002</v>
          </cell>
          <cell r="D3777" t="str">
            <v>RS49310</v>
          </cell>
          <cell r="E3777">
            <v>420364</v>
          </cell>
          <cell r="F3777" t="str">
            <v>11.06</v>
          </cell>
          <cell r="G3777" t="str">
            <v>Interest Income/Interest Income (HFS)</v>
          </cell>
          <cell r="H3777" t="str">
            <v>G100</v>
          </cell>
          <cell r="I3777">
            <v>66566</v>
          </cell>
        </row>
        <row r="3778">
          <cell r="C3778" t="str">
            <v>2002</v>
          </cell>
          <cell r="D3778" t="str">
            <v>RS49310</v>
          </cell>
          <cell r="E3778">
            <v>428392</v>
          </cell>
          <cell r="F3778" t="str">
            <v>A16</v>
          </cell>
          <cell r="G3778" t="str">
            <v>Income/Amortization Income/Expense/MEGA</v>
          </cell>
          <cell r="H3778" t="str">
            <v>G35</v>
          </cell>
          <cell r="I3778">
            <v>-351360</v>
          </cell>
        </row>
        <row r="3779">
          <cell r="C3779" t="str">
            <v>2002</v>
          </cell>
          <cell r="D3779" t="str">
            <v>RS49310</v>
          </cell>
          <cell r="E3779">
            <v>428392</v>
          </cell>
          <cell r="F3779" t="str">
            <v>A18</v>
          </cell>
          <cell r="G3779" t="str">
            <v>Remaining Maturity Term &gt; 10 years/Amortized Cost/MEGA</v>
          </cell>
          <cell r="H3779" t="str">
            <v>O32</v>
          </cell>
          <cell r="I3779">
            <v>-351360</v>
          </cell>
        </row>
        <row r="3780">
          <cell r="C3780" t="str">
            <v>2002</v>
          </cell>
          <cell r="D3780" t="str">
            <v>RS49310</v>
          </cell>
          <cell r="E3780">
            <v>420440</v>
          </cell>
          <cell r="F3780" t="str">
            <v>11.06</v>
          </cell>
          <cell r="G3780" t="str">
            <v>Income/Amortization Income/Expense(HFI)</v>
          </cell>
          <cell r="H3780" t="str">
            <v>H100</v>
          </cell>
          <cell r="I3780">
            <v>335553</v>
          </cell>
        </row>
        <row r="3781">
          <cell r="C3781" t="str">
            <v>2002</v>
          </cell>
          <cell r="D3781" t="str">
            <v>RS49310</v>
          </cell>
          <cell r="E3781">
            <v>138492</v>
          </cell>
          <cell r="F3781" t="str">
            <v>A01</v>
          </cell>
          <cell r="G3781" t="str">
            <v xml:space="preserve">Fannie Mae/Mega/Consolidation and Derecognition Basis Adjs/Accum Am </v>
          </cell>
          <cell r="H3781" t="str">
            <v>E416</v>
          </cell>
          <cell r="I3781">
            <v>-15807</v>
          </cell>
        </row>
        <row r="3782">
          <cell r="C3782" t="str">
            <v>2002</v>
          </cell>
          <cell r="D3782" t="str">
            <v>RS49310</v>
          </cell>
          <cell r="E3782">
            <v>138492</v>
          </cell>
          <cell r="F3782" t="str">
            <v>A07</v>
          </cell>
          <cell r="G3782" t="str">
            <v>Total Unamortized Balance/AFS/Fannie Mae/Mega</v>
          </cell>
          <cell r="H3782" t="str">
            <v>H33</v>
          </cell>
          <cell r="I3782">
            <v>-15807</v>
          </cell>
        </row>
        <row r="3783">
          <cell r="C3783" t="str">
            <v>2002</v>
          </cell>
          <cell r="D3783" t="str">
            <v>RS49310</v>
          </cell>
          <cell r="E3783">
            <v>138492</v>
          </cell>
          <cell r="F3783" t="str">
            <v>A09</v>
          </cell>
          <cell r="G3783" t="str">
            <v>Total Unamortized Balance/AFS/Single Class/Mega/AAA</v>
          </cell>
          <cell r="H3783" t="str">
            <v>H44</v>
          </cell>
          <cell r="I3783">
            <v>-15807</v>
          </cell>
        </row>
        <row r="3784">
          <cell r="C3784" t="str">
            <v>2002</v>
          </cell>
          <cell r="D3784" t="str">
            <v>RS49310</v>
          </cell>
          <cell r="E3784">
            <v>138492</v>
          </cell>
          <cell r="F3784" t="str">
            <v>A13 - AFS</v>
          </cell>
          <cell r="G3784" t="str">
            <v>Remaining Maturity Term &gt;5yrs through 10yrs/Amortized Cost/Fannie Mae/MEGA</v>
          </cell>
          <cell r="H3784" t="str">
            <v>M33</v>
          </cell>
          <cell r="I3784">
            <v>-15807</v>
          </cell>
        </row>
        <row r="3785">
          <cell r="C3785" t="str">
            <v>2002</v>
          </cell>
          <cell r="D3785" t="str">
            <v>RS49310</v>
          </cell>
          <cell r="E3785">
            <v>138492</v>
          </cell>
          <cell r="F3785" t="str">
            <v>A18</v>
          </cell>
          <cell r="G3785" t="str">
            <v>Remaining Maturity Term &gt;5yrs through 10yrs/Amortized Cost/MEGA</v>
          </cell>
          <cell r="H3785" t="str">
            <v>L32</v>
          </cell>
          <cell r="I3785">
            <v>-15807</v>
          </cell>
        </row>
        <row r="3786">
          <cell r="C3786" t="str">
            <v>2002</v>
          </cell>
          <cell r="D3786" t="str">
            <v>RS49310</v>
          </cell>
          <cell r="E3786">
            <v>138492</v>
          </cell>
          <cell r="F3786" t="str">
            <v>A20</v>
          </cell>
          <cell r="G3786" t="str">
            <v>AFS/Fair Value/Securities consolidated to Loans</v>
          </cell>
          <cell r="H3786" t="str">
            <v>L43</v>
          </cell>
          <cell r="I3786">
            <v>-15807</v>
          </cell>
        </row>
        <row r="3787">
          <cell r="C3787" t="str">
            <v>2002</v>
          </cell>
          <cell r="D3787" t="str">
            <v>RR49419</v>
          </cell>
          <cell r="E3787">
            <v>118301</v>
          </cell>
          <cell r="F3787" t="str">
            <v>A01</v>
          </cell>
          <cell r="G3787" t="str">
            <v>Market-to-Market/Unrealized Gain Loss Current Period/Remic/Fannie Mae</v>
          </cell>
          <cell r="H3787" t="str">
            <v>F458</v>
          </cell>
          <cell r="I3787">
            <v>-6024892.5999999996</v>
          </cell>
        </row>
        <row r="3788">
          <cell r="C3788" t="str">
            <v>2002</v>
          </cell>
          <cell r="D3788" t="str">
            <v>RR49419</v>
          </cell>
          <cell r="E3788">
            <v>118301</v>
          </cell>
          <cell r="F3788" t="str">
            <v>A07</v>
          </cell>
          <cell r="G3788" t="str">
            <v>AFS/Fannie Mae/Remic/Gross Unrealized Loss</v>
          </cell>
          <cell r="H3788" t="str">
            <v>L34</v>
          </cell>
          <cell r="I3788">
            <v>-6024892.5999999996</v>
          </cell>
        </row>
        <row r="3789">
          <cell r="C3789" t="str">
            <v>2002</v>
          </cell>
          <cell r="D3789" t="str">
            <v>RR49419</v>
          </cell>
          <cell r="E3789">
            <v>118301</v>
          </cell>
          <cell r="F3789" t="str">
            <v>A07</v>
          </cell>
          <cell r="G3789" t="str">
            <v>AFS/Fannie Mae/Remic/Gross Unrealized Loss/&lt; 12months</v>
          </cell>
          <cell r="H3789" t="str">
            <v>N34</v>
          </cell>
          <cell r="I3789">
            <v>-6024892.5999999996</v>
          </cell>
        </row>
        <row r="3790">
          <cell r="C3790" t="str">
            <v>2002</v>
          </cell>
          <cell r="D3790" t="str">
            <v>RR49419</v>
          </cell>
          <cell r="E3790">
            <v>118301</v>
          </cell>
          <cell r="F3790" t="str">
            <v>A09</v>
          </cell>
          <cell r="G3790" t="str">
            <v>Multi Class/REMIC/AAA/Grpss Unrealized Loss/AFS</v>
          </cell>
          <cell r="H3790" t="str">
            <v>L58</v>
          </cell>
          <cell r="I3790">
            <v>-6024892.5999999996</v>
          </cell>
        </row>
        <row r="3791">
          <cell r="C3791" t="str">
            <v>2002</v>
          </cell>
          <cell r="D3791" t="str">
            <v>RR49419</v>
          </cell>
          <cell r="E3791">
            <v>118301</v>
          </cell>
          <cell r="F3791" t="str">
            <v>A09</v>
          </cell>
          <cell r="G3791" t="str">
            <v>Multi Class/REMIC/AAA/Grpss Unrealized Loss/AFS/ &lt; 12months</v>
          </cell>
          <cell r="H3791" t="str">
            <v>N58</v>
          </cell>
          <cell r="I3791">
            <v>-6024892.5999999996</v>
          </cell>
        </row>
        <row r="3792">
          <cell r="C3792" t="str">
            <v>2002</v>
          </cell>
          <cell r="D3792" t="str">
            <v>RR49419</v>
          </cell>
          <cell r="E3792">
            <v>118301</v>
          </cell>
          <cell r="F3792" t="str">
            <v>A13 - AFS</v>
          </cell>
          <cell r="G3792" t="str">
            <v>Fannie Mae/Remic/Fair Value/Greater than 10 Years</v>
          </cell>
          <cell r="H3792" t="str">
            <v>Q34</v>
          </cell>
          <cell r="I3792">
            <v>-6024892.5999999996</v>
          </cell>
        </row>
        <row r="3793">
          <cell r="C3793" t="str">
            <v>2002</v>
          </cell>
          <cell r="D3793" t="str">
            <v>RR49419</v>
          </cell>
          <cell r="E3793">
            <v>118301</v>
          </cell>
          <cell r="F3793" t="str">
            <v>A20</v>
          </cell>
          <cell r="G3793" t="str">
            <v>AFS/Fair Value/Total Mortage Related Sec.</v>
          </cell>
          <cell r="H3793" t="str">
            <v>L42</v>
          </cell>
          <cell r="I3793">
            <v>-6024892.5999999996</v>
          </cell>
        </row>
        <row r="3794">
          <cell r="C3794" t="str">
            <v>2002</v>
          </cell>
          <cell r="D3794" t="str">
            <v>RR49420</v>
          </cell>
          <cell r="E3794">
            <v>138382</v>
          </cell>
          <cell r="F3794" t="str">
            <v>A01</v>
          </cell>
          <cell r="G3794" t="str">
            <v>Accum Accr/Catch-Up/Fannie/Stripped MBS</v>
          </cell>
          <cell r="H3794" t="str">
            <v>G50</v>
          </cell>
          <cell r="I3794">
            <v>4920669.8363939999</v>
          </cell>
        </row>
        <row r="3795">
          <cell r="C3795" t="str">
            <v>2002</v>
          </cell>
          <cell r="D3795" t="str">
            <v>RR49420</v>
          </cell>
          <cell r="E3795">
            <v>138382</v>
          </cell>
          <cell r="F3795" t="str">
            <v>A01</v>
          </cell>
          <cell r="G3795" t="str">
            <v>Accum Accr/Catch-Up/Fannie/ MBS</v>
          </cell>
          <cell r="H3795" t="str">
            <v>D50</v>
          </cell>
          <cell r="I3795">
            <v>11832.693539</v>
          </cell>
        </row>
        <row r="3796">
          <cell r="C3796" t="str">
            <v>2002</v>
          </cell>
          <cell r="D3796" t="str">
            <v>RR49420</v>
          </cell>
          <cell r="E3796">
            <v>138382</v>
          </cell>
          <cell r="F3796" t="str">
            <v>A01</v>
          </cell>
          <cell r="G3796" t="str">
            <v>Accum Accr/Catch-Up/Fannie/ Mega</v>
          </cell>
          <cell r="H3796" t="str">
            <v>E50</v>
          </cell>
          <cell r="I3796">
            <v>235.41225399999999</v>
          </cell>
        </row>
        <row r="3797">
          <cell r="C3797" t="str">
            <v>2002</v>
          </cell>
          <cell r="D3797" t="str">
            <v>RR49420</v>
          </cell>
          <cell r="E3797">
            <v>138382</v>
          </cell>
          <cell r="F3797" t="str">
            <v>A01</v>
          </cell>
          <cell r="G3797" t="str">
            <v>Accum Accr/Catch-Up/Fannie/ REMIC</v>
          </cell>
          <cell r="H3797" t="str">
            <v>F50</v>
          </cell>
          <cell r="I3797">
            <v>366888.51240500004</v>
          </cell>
        </row>
        <row r="3798">
          <cell r="C3798" t="str">
            <v>2002</v>
          </cell>
          <cell r="D3798" t="str">
            <v>RR49420</v>
          </cell>
          <cell r="E3798">
            <v>138382</v>
          </cell>
          <cell r="F3798" t="str">
            <v>A01</v>
          </cell>
          <cell r="G3798" t="str">
            <v>Accum Accr/Catch-Up/Other Issuers/Stripped MBS</v>
          </cell>
          <cell r="H3798" t="str">
            <v>M50</v>
          </cell>
          <cell r="I3798">
            <v>138251.419754</v>
          </cell>
        </row>
        <row r="3799">
          <cell r="C3799" t="str">
            <v>2002</v>
          </cell>
          <cell r="D3799" t="str">
            <v>RR49420</v>
          </cell>
          <cell r="E3799">
            <v>138382</v>
          </cell>
          <cell r="F3799" t="str">
            <v>A01</v>
          </cell>
          <cell r="G3799" t="str">
            <v>Accum Accr/Catch-Up/Other Issuers/ REMIC</v>
          </cell>
          <cell r="H3799" t="str">
            <v>L50</v>
          </cell>
          <cell r="I3799">
            <v>98802.628166999988</v>
          </cell>
        </row>
        <row r="3800">
          <cell r="C3800" t="str">
            <v>2002</v>
          </cell>
          <cell r="D3800" t="str">
            <v>RR49420</v>
          </cell>
          <cell r="E3800">
            <v>138382</v>
          </cell>
          <cell r="F3800" t="str">
            <v>A01</v>
          </cell>
          <cell r="G3800" t="str">
            <v>Accum Accr/Catch-Up/Private/ MBS</v>
          </cell>
          <cell r="H3800" t="str">
            <v>J50</v>
          </cell>
          <cell r="I3800">
            <v>16572.666885999999</v>
          </cell>
        </row>
        <row r="3801">
          <cell r="C3801" t="str">
            <v>2002</v>
          </cell>
          <cell r="D3801" t="str">
            <v>RR49420</v>
          </cell>
          <cell r="E3801">
            <v>138382</v>
          </cell>
          <cell r="F3801" t="str">
            <v>A01</v>
          </cell>
          <cell r="G3801" t="str">
            <v>Accum Accr/Catch-Up/Private/ MRB Non Taxable</v>
          </cell>
          <cell r="H3801" t="str">
            <v>P50</v>
          </cell>
          <cell r="I3801">
            <v>624877.20054800005</v>
          </cell>
        </row>
        <row r="3802">
          <cell r="C3802" t="str">
            <v>2002</v>
          </cell>
          <cell r="D3802" t="str">
            <v>RR49420</v>
          </cell>
          <cell r="E3802">
            <v>138382</v>
          </cell>
          <cell r="F3802" t="str">
            <v>A01</v>
          </cell>
          <cell r="G3802" t="str">
            <v>Accum Accr/Catch-Up/Private/ MRB Taxable</v>
          </cell>
          <cell r="H3802" t="str">
            <v>O50</v>
          </cell>
          <cell r="I3802">
            <v>10722346.906376997</v>
          </cell>
        </row>
        <row r="3803">
          <cell r="C3803" t="str">
            <v>2002</v>
          </cell>
          <cell r="D3803" t="str">
            <v>RR49420</v>
          </cell>
          <cell r="E3803">
            <v>138382</v>
          </cell>
          <cell r="F3803" t="str">
            <v>A01</v>
          </cell>
          <cell r="G3803" t="str">
            <v>Accum Accr/Catch-Up/Private/ REMIC</v>
          </cell>
          <cell r="H3803" t="str">
            <v>R50</v>
          </cell>
          <cell r="I3803">
            <v>2167135.5497520007</v>
          </cell>
        </row>
        <row r="3804">
          <cell r="C3804" t="str">
            <v>2002</v>
          </cell>
          <cell r="D3804" t="str">
            <v>RR49420</v>
          </cell>
          <cell r="E3804">
            <v>138382</v>
          </cell>
          <cell r="F3804" t="str">
            <v>A07</v>
          </cell>
          <cell r="G3804" t="str">
            <v>AFS/Fannie/IO/Accretable Impairments</v>
          </cell>
          <cell r="H3804" t="str">
            <v>I35</v>
          </cell>
          <cell r="I3804">
            <v>4920669.8363939999</v>
          </cell>
        </row>
        <row r="3805">
          <cell r="C3805" t="str">
            <v>2002</v>
          </cell>
          <cell r="D3805" t="str">
            <v>RR49420</v>
          </cell>
          <cell r="E3805">
            <v>138382</v>
          </cell>
          <cell r="F3805" t="str">
            <v>A07</v>
          </cell>
          <cell r="G3805" t="str">
            <v>AFS/Fannie/ MBS/Accretable Impairments</v>
          </cell>
          <cell r="H3805" t="str">
            <v>I32</v>
          </cell>
          <cell r="I3805">
            <v>11832.693539</v>
          </cell>
        </row>
        <row r="3806">
          <cell r="C3806" t="str">
            <v>2002</v>
          </cell>
          <cell r="D3806" t="str">
            <v>RR49420</v>
          </cell>
          <cell r="E3806">
            <v>138382</v>
          </cell>
          <cell r="F3806" t="str">
            <v>A07</v>
          </cell>
          <cell r="G3806" t="str">
            <v>AFS/Fannie/ Mega/Accretable Impairments</v>
          </cell>
          <cell r="H3806" t="str">
            <v>I33</v>
          </cell>
          <cell r="I3806">
            <v>235.41225399999999</v>
          </cell>
        </row>
        <row r="3807">
          <cell r="C3807" t="str">
            <v>2002</v>
          </cell>
          <cell r="D3807" t="str">
            <v>RR49420</v>
          </cell>
          <cell r="E3807">
            <v>138382</v>
          </cell>
          <cell r="F3807" t="str">
            <v>A07</v>
          </cell>
          <cell r="G3807" t="str">
            <v>AFS/Fannie/ REMIC/Accretable Impairments</v>
          </cell>
          <cell r="H3807" t="str">
            <v>I34</v>
          </cell>
          <cell r="I3807">
            <v>366888.51240500004</v>
          </cell>
        </row>
        <row r="3808">
          <cell r="C3808" t="str">
            <v>2002</v>
          </cell>
          <cell r="D3808" t="str">
            <v>RR49420</v>
          </cell>
          <cell r="E3808">
            <v>138382</v>
          </cell>
          <cell r="F3808" t="str">
            <v>A07</v>
          </cell>
          <cell r="G3808" t="str">
            <v>AFS/Other Issuers/IO/Accretable Impairments</v>
          </cell>
          <cell r="H3808" t="str">
            <v>I50</v>
          </cell>
          <cell r="I3808">
            <v>138251.419754</v>
          </cell>
        </row>
        <row r="3809">
          <cell r="C3809" t="str">
            <v>2002</v>
          </cell>
          <cell r="D3809" t="str">
            <v>RR49420</v>
          </cell>
          <cell r="E3809">
            <v>138382</v>
          </cell>
          <cell r="F3809" t="str">
            <v>A07</v>
          </cell>
          <cell r="G3809" t="str">
            <v>AFS/Other Issuers/ REMIC/Accretable Impairments</v>
          </cell>
          <cell r="H3809" t="str">
            <v>I49</v>
          </cell>
          <cell r="I3809">
            <v>98802.628166999988</v>
          </cell>
        </row>
        <row r="3810">
          <cell r="C3810" t="str">
            <v>2002</v>
          </cell>
          <cell r="D3810" t="str">
            <v>RR49420</v>
          </cell>
          <cell r="E3810">
            <v>138382</v>
          </cell>
          <cell r="F3810" t="str">
            <v>A07</v>
          </cell>
          <cell r="G3810" t="str">
            <v>AFS/Private/ MBS/Accretable Impairments</v>
          </cell>
          <cell r="H3810" t="str">
            <v>I66</v>
          </cell>
          <cell r="I3810">
            <v>16572.666885999999</v>
          </cell>
        </row>
        <row r="3811">
          <cell r="C3811" t="str">
            <v>2002</v>
          </cell>
          <cell r="D3811" t="str">
            <v>RR49420</v>
          </cell>
          <cell r="E3811">
            <v>138382</v>
          </cell>
          <cell r="F3811" t="str">
            <v>A07</v>
          </cell>
          <cell r="G3811" t="str">
            <v>AFS/Private/ MRB Non Taxable/Accretable Impairments</v>
          </cell>
          <cell r="H3811" t="str">
            <v>I63</v>
          </cell>
          <cell r="I3811">
            <v>624877.20054800005</v>
          </cell>
        </row>
        <row r="3812">
          <cell r="C3812" t="str">
            <v>2002</v>
          </cell>
          <cell r="D3812" t="str">
            <v>RR49420</v>
          </cell>
          <cell r="E3812">
            <v>138382</v>
          </cell>
          <cell r="F3812" t="str">
            <v>A07</v>
          </cell>
          <cell r="G3812" t="str">
            <v>AFS/Private/ MRB Taxable/Accretable Impairments</v>
          </cell>
          <cell r="H3812" t="str">
            <v>I62</v>
          </cell>
          <cell r="I3812">
            <v>10722346.906376997</v>
          </cell>
        </row>
        <row r="3813">
          <cell r="C3813" t="str">
            <v>2002</v>
          </cell>
          <cell r="D3813" t="str">
            <v>RR49420</v>
          </cell>
          <cell r="E3813">
            <v>138382</v>
          </cell>
          <cell r="F3813" t="str">
            <v>A07</v>
          </cell>
          <cell r="G3813" t="str">
            <v>AFS/Private/ REMIC/Accretable Impairments</v>
          </cell>
          <cell r="H3813" t="str">
            <v>I65</v>
          </cell>
          <cell r="I3813">
            <v>2167135.5497520007</v>
          </cell>
        </row>
        <row r="3814">
          <cell r="C3814" t="str">
            <v>2002</v>
          </cell>
          <cell r="D3814" t="str">
            <v>RR49420</v>
          </cell>
          <cell r="E3814">
            <v>138382</v>
          </cell>
          <cell r="F3814" t="str">
            <v>A09</v>
          </cell>
          <cell r="G3814" t="str">
            <v>AFS/MRB/A/Accretable Impairments</v>
          </cell>
          <cell r="H3814" t="str">
            <v>I95</v>
          </cell>
          <cell r="I3814">
            <v>105014.88888999999</v>
          </cell>
        </row>
        <row r="3815">
          <cell r="C3815" t="str">
            <v>2002</v>
          </cell>
          <cell r="D3815" t="str">
            <v>RR49420</v>
          </cell>
          <cell r="E3815">
            <v>138382</v>
          </cell>
          <cell r="F3815" t="str">
            <v>A09</v>
          </cell>
          <cell r="G3815" t="str">
            <v>AFS/REMIC/A/Accretable Impairments</v>
          </cell>
          <cell r="H3815" t="str">
            <v>I60</v>
          </cell>
          <cell r="I3815">
            <v>107745.55555600001</v>
          </cell>
        </row>
        <row r="3816">
          <cell r="C3816" t="str">
            <v>2002</v>
          </cell>
          <cell r="D3816" t="str">
            <v>RR49420</v>
          </cell>
          <cell r="E3816">
            <v>138382</v>
          </cell>
          <cell r="F3816" t="str">
            <v>A09</v>
          </cell>
          <cell r="G3816" t="str">
            <v>AFS/MRB/AA/Accretable Impairments</v>
          </cell>
          <cell r="H3816" t="str">
            <v>I94</v>
          </cell>
          <cell r="I3816">
            <v>5826225.2029729998</v>
          </cell>
        </row>
        <row r="3817">
          <cell r="C3817" t="str">
            <v>2002</v>
          </cell>
          <cell r="D3817" t="str">
            <v>RR49420</v>
          </cell>
          <cell r="E3817">
            <v>138382</v>
          </cell>
          <cell r="F3817" t="str">
            <v>A09</v>
          </cell>
          <cell r="G3817" t="str">
            <v>AFS/REMIC/AA/Accretable Impairments</v>
          </cell>
          <cell r="H3817" t="str">
            <v>I59</v>
          </cell>
          <cell r="I3817">
            <v>226458.62233600003</v>
          </cell>
        </row>
        <row r="3818">
          <cell r="C3818" t="str">
            <v>2002</v>
          </cell>
          <cell r="D3818" t="str">
            <v>RR49420</v>
          </cell>
          <cell r="E3818">
            <v>138382</v>
          </cell>
          <cell r="F3818" t="str">
            <v>A09</v>
          </cell>
          <cell r="G3818" t="str">
            <v>AFS/IO/AAA/Accretable Impairments</v>
          </cell>
          <cell r="H3818" t="str">
            <v>I80</v>
          </cell>
          <cell r="I3818">
            <v>5058921.2561480002</v>
          </cell>
        </row>
        <row r="3819">
          <cell r="C3819" t="str">
            <v>2002</v>
          </cell>
          <cell r="D3819" t="str">
            <v>RR49420</v>
          </cell>
          <cell r="E3819">
            <v>138382</v>
          </cell>
          <cell r="F3819" t="str">
            <v>A09</v>
          </cell>
          <cell r="G3819" t="str">
            <v>AFS/MBS/AAA/Accretable Impairments</v>
          </cell>
          <cell r="H3819" t="str">
            <v>I33</v>
          </cell>
          <cell r="I3819">
            <v>11832.693539</v>
          </cell>
        </row>
        <row r="3820">
          <cell r="C3820" t="str">
            <v>2002</v>
          </cell>
          <cell r="D3820" t="str">
            <v>RR49420</v>
          </cell>
          <cell r="E3820">
            <v>138382</v>
          </cell>
          <cell r="F3820" t="str">
            <v>A09</v>
          </cell>
          <cell r="G3820" t="str">
            <v>AFS/Mega/AAA/Accretable Impairments</v>
          </cell>
          <cell r="H3820" t="str">
            <v>I44</v>
          </cell>
          <cell r="I3820">
            <v>235.41225399999999</v>
          </cell>
        </row>
        <row r="3821">
          <cell r="C3821" t="str">
            <v>2002</v>
          </cell>
          <cell r="D3821" t="str">
            <v>RR49420</v>
          </cell>
          <cell r="E3821">
            <v>138382</v>
          </cell>
          <cell r="F3821" t="str">
            <v>A09</v>
          </cell>
          <cell r="G3821" t="str">
            <v>AFS/MRB/AAA/Accretable Impairments</v>
          </cell>
          <cell r="H3821" t="str">
            <v>I93</v>
          </cell>
          <cell r="I3821">
            <v>95465.833333000002</v>
          </cell>
        </row>
        <row r="3822">
          <cell r="C3822" t="str">
            <v>2002</v>
          </cell>
          <cell r="D3822" t="str">
            <v>RR49420</v>
          </cell>
          <cell r="E3822">
            <v>138382</v>
          </cell>
          <cell r="F3822" t="str">
            <v>A09</v>
          </cell>
          <cell r="G3822" t="str">
            <v>AFS/REMIC/AAA/Accretable Impairments</v>
          </cell>
          <cell r="H3822" t="str">
            <v>I58</v>
          </cell>
          <cell r="I3822">
            <v>465691.14057199995</v>
          </cell>
        </row>
        <row r="3823">
          <cell r="C3823" t="str">
            <v>2002</v>
          </cell>
          <cell r="D3823" t="str">
            <v>RR49420</v>
          </cell>
          <cell r="E3823">
            <v>138382</v>
          </cell>
          <cell r="F3823" t="str">
            <v>A09</v>
          </cell>
          <cell r="G3823" t="str">
            <v>AFS/REMIC/B/Accretable Impairments</v>
          </cell>
          <cell r="H3823" t="str">
            <v>I63</v>
          </cell>
          <cell r="I3823">
            <v>240916.66666700001</v>
          </cell>
        </row>
        <row r="3824">
          <cell r="C3824" t="str">
            <v>2002</v>
          </cell>
          <cell r="D3824" t="str">
            <v>RR49420</v>
          </cell>
          <cell r="E3824">
            <v>138382</v>
          </cell>
          <cell r="F3824" t="str">
            <v>A09</v>
          </cell>
          <cell r="G3824" t="str">
            <v>AFS/REMIC/BBB/Accretable Impairments</v>
          </cell>
          <cell r="H3824" t="str">
            <v>I61</v>
          </cell>
          <cell r="I3824">
            <v>275333.33333300002</v>
          </cell>
        </row>
        <row r="3825">
          <cell r="C3825" t="str">
            <v>2002</v>
          </cell>
          <cell r="D3825" t="str">
            <v>RR49420</v>
          </cell>
          <cell r="E3825">
            <v>138382</v>
          </cell>
          <cell r="F3825" t="str">
            <v>A09</v>
          </cell>
          <cell r="G3825" t="str">
            <v>AFS/MRB/Unrated/Accretable Impairments</v>
          </cell>
          <cell r="H3825" t="str">
            <v>I100</v>
          </cell>
          <cell r="I3825">
            <v>5320518.1817289991</v>
          </cell>
        </row>
        <row r="3826">
          <cell r="C3826" t="str">
            <v>2002</v>
          </cell>
          <cell r="D3826" t="str">
            <v>RR49420</v>
          </cell>
          <cell r="E3826">
            <v>138382</v>
          </cell>
          <cell r="F3826" t="str">
            <v>A09</v>
          </cell>
          <cell r="G3826" t="str">
            <v>AFS/REMIC/Unrated/Accretable Impairments</v>
          </cell>
          <cell r="H3826" t="str">
            <v>I65</v>
          </cell>
          <cell r="I3826">
            <v>1316681.3718600003</v>
          </cell>
        </row>
        <row r="3827">
          <cell r="C3827" t="str">
            <v>2002</v>
          </cell>
          <cell r="D3827" t="str">
            <v>RR49420</v>
          </cell>
          <cell r="E3827">
            <v>138382</v>
          </cell>
          <cell r="F3827" t="str">
            <v>A09</v>
          </cell>
          <cell r="G3827" t="str">
            <v>AFS/MBS/Unrated/Accretable Impairments</v>
          </cell>
          <cell r="H3827" t="str">
            <v>I40</v>
          </cell>
          <cell r="I3827">
            <v>16572.666885999999</v>
          </cell>
        </row>
        <row r="3828">
          <cell r="C3828" t="str">
            <v>2002</v>
          </cell>
          <cell r="D3828" t="str">
            <v>RR49420</v>
          </cell>
          <cell r="E3828">
            <v>138382</v>
          </cell>
          <cell r="F3828" t="str">
            <v>A13 - AFS</v>
          </cell>
          <cell r="G3828" t="str">
            <v>Fannie/1-5 Years/IO/Amortized Cost</v>
          </cell>
          <cell r="H3828" t="str">
            <v>J35</v>
          </cell>
          <cell r="I3828">
            <v>137890.60648299998</v>
          </cell>
        </row>
        <row r="3829">
          <cell r="C3829" t="str">
            <v>2002</v>
          </cell>
          <cell r="D3829" t="str">
            <v>RR49420</v>
          </cell>
          <cell r="E3829">
            <v>138382</v>
          </cell>
          <cell r="F3829" t="str">
            <v>A13 - AFS</v>
          </cell>
          <cell r="G3829" t="str">
            <v>Fannie/5-10 Years/IO/Amortized Cost</v>
          </cell>
          <cell r="H3829" t="str">
            <v>M35</v>
          </cell>
          <cell r="I3829">
            <v>9243.3203319999993</v>
          </cell>
        </row>
        <row r="3830">
          <cell r="C3830" t="str">
            <v>2002</v>
          </cell>
          <cell r="D3830" t="str">
            <v>RR49420</v>
          </cell>
          <cell r="E3830">
            <v>138382</v>
          </cell>
          <cell r="F3830" t="str">
            <v>A13 - AFS</v>
          </cell>
          <cell r="G3830" t="str">
            <v>Fannie/5-10 Years/Mega/Amortized Cost</v>
          </cell>
          <cell r="H3830" t="str">
            <v>M33</v>
          </cell>
          <cell r="I3830">
            <v>235.41225399999999</v>
          </cell>
        </row>
        <row r="3831">
          <cell r="C3831" t="str">
            <v>2002</v>
          </cell>
          <cell r="D3831" t="str">
            <v>RR49420</v>
          </cell>
          <cell r="E3831">
            <v>138382</v>
          </cell>
          <cell r="F3831" t="str">
            <v>A13 - AFS</v>
          </cell>
          <cell r="G3831" t="str">
            <v>Fannie/5-10 Years/Remic/Amortized Cost</v>
          </cell>
          <cell r="H3831" t="str">
            <v>M34</v>
          </cell>
          <cell r="I3831">
            <v>7028.1775820000003</v>
          </cell>
        </row>
        <row r="3832">
          <cell r="C3832" t="str">
            <v>2002</v>
          </cell>
          <cell r="D3832" t="str">
            <v>RR49420</v>
          </cell>
          <cell r="E3832">
            <v>138382</v>
          </cell>
          <cell r="F3832" t="str">
            <v>A13 - AFS</v>
          </cell>
          <cell r="G3832" t="str">
            <v>Fannie/Greater Than 10Years/IO/Amortized Cost</v>
          </cell>
          <cell r="H3832" t="str">
            <v>P35</v>
          </cell>
          <cell r="I3832">
            <v>4773535.9095790004</v>
          </cell>
        </row>
        <row r="3833">
          <cell r="C3833" t="str">
            <v>2002</v>
          </cell>
          <cell r="D3833" t="str">
            <v>RR49420</v>
          </cell>
          <cell r="E3833">
            <v>138382</v>
          </cell>
          <cell r="F3833" t="str">
            <v>A13 - AFS</v>
          </cell>
          <cell r="G3833" t="str">
            <v>Fannie/Greater Than 10Years/MBS/Amortized Cost</v>
          </cell>
          <cell r="H3833" t="str">
            <v>P32</v>
          </cell>
          <cell r="I3833">
            <v>11832.693539</v>
          </cell>
        </row>
        <row r="3834">
          <cell r="C3834" t="str">
            <v>2002</v>
          </cell>
          <cell r="D3834" t="str">
            <v>RR49420</v>
          </cell>
          <cell r="E3834">
            <v>138382</v>
          </cell>
          <cell r="F3834" t="str">
            <v>A13 - AFS</v>
          </cell>
          <cell r="G3834" t="str">
            <v>Fannie/Greater Than 10Years/REMIC/Amortized Cost</v>
          </cell>
          <cell r="H3834" t="str">
            <v>P34</v>
          </cell>
          <cell r="I3834">
            <v>359860.33482300001</v>
          </cell>
        </row>
        <row r="3835">
          <cell r="C3835" t="str">
            <v>2002</v>
          </cell>
          <cell r="D3835" t="str">
            <v>RR49420</v>
          </cell>
          <cell r="E3835">
            <v>138382</v>
          </cell>
          <cell r="F3835" t="str">
            <v>A13 - AFS</v>
          </cell>
          <cell r="G3835" t="str">
            <v>Other/Greater Than 10Years/IO/Amortized Cost</v>
          </cell>
          <cell r="H3835" t="str">
            <v>P43</v>
          </cell>
          <cell r="I3835">
            <v>138251.419754</v>
          </cell>
        </row>
        <row r="3836">
          <cell r="C3836" t="str">
            <v>2002</v>
          </cell>
          <cell r="D3836" t="str">
            <v>RR49420</v>
          </cell>
          <cell r="E3836">
            <v>138382</v>
          </cell>
          <cell r="F3836" t="str">
            <v>A13 - AFS</v>
          </cell>
          <cell r="G3836" t="str">
            <v>Other/Greater Than 10Years/REMIC/Amortized Cost</v>
          </cell>
          <cell r="H3836" t="str">
            <v>P42</v>
          </cell>
          <cell r="I3836">
            <v>98802.628166999988</v>
          </cell>
        </row>
        <row r="3837">
          <cell r="C3837" t="str">
            <v>2002</v>
          </cell>
          <cell r="D3837" t="str">
            <v>RR49420</v>
          </cell>
          <cell r="E3837">
            <v>138382</v>
          </cell>
          <cell r="F3837" t="str">
            <v>A13 - AFS</v>
          </cell>
          <cell r="G3837" t="str">
            <v>Private/Less Than 1 Year/MRB-Non Taxable/Amortized Cost</v>
          </cell>
          <cell r="H3837" t="str">
            <v>G49</v>
          </cell>
          <cell r="I3837">
            <v>4946.6666660000001</v>
          </cell>
        </row>
        <row r="3838">
          <cell r="C3838" t="str">
            <v>2002</v>
          </cell>
          <cell r="D3838" t="str">
            <v>RR49420</v>
          </cell>
          <cell r="E3838">
            <v>138382</v>
          </cell>
          <cell r="F3838" t="str">
            <v>A13 - AFS</v>
          </cell>
          <cell r="G3838" t="str">
            <v>Private/1-5 Years/MRB Taxable/Amortized Cost</v>
          </cell>
          <cell r="H3838" t="str">
            <v>J48</v>
          </cell>
          <cell r="I3838">
            <v>59062.461111000004</v>
          </cell>
        </row>
        <row r="3839">
          <cell r="C3839" t="str">
            <v>2002</v>
          </cell>
          <cell r="D3839" t="str">
            <v>RR49420</v>
          </cell>
          <cell r="E3839">
            <v>138382</v>
          </cell>
          <cell r="F3839" t="str">
            <v>A13 - AFS</v>
          </cell>
          <cell r="G3839" t="str">
            <v>Private/1-5 Years/MRB Non-Taxable/Amortized Cost</v>
          </cell>
          <cell r="H3839" t="str">
            <v>J49</v>
          </cell>
          <cell r="I3839">
            <v>2045.002211</v>
          </cell>
        </row>
        <row r="3840">
          <cell r="C3840" t="str">
            <v>2002</v>
          </cell>
          <cell r="D3840" t="str">
            <v>RR49420</v>
          </cell>
          <cell r="E3840">
            <v>138382</v>
          </cell>
          <cell r="F3840" t="str">
            <v>A13 - AFS</v>
          </cell>
          <cell r="G3840" t="str">
            <v>Private/5-10 Years/MRB Taxable/Amortized Cost</v>
          </cell>
          <cell r="H3840" t="str">
            <v>M48</v>
          </cell>
          <cell r="I3840">
            <v>62450.220218999988</v>
          </cell>
        </row>
        <row r="3841">
          <cell r="C3841" t="str">
            <v>2002</v>
          </cell>
          <cell r="D3841" t="str">
            <v>RR49420</v>
          </cell>
          <cell r="E3841">
            <v>138382</v>
          </cell>
          <cell r="F3841" t="str">
            <v>A13 - AFS</v>
          </cell>
          <cell r="G3841" t="str">
            <v>Private/Greater Than 10Years/MBS/Amortized Cost</v>
          </cell>
          <cell r="H3841" t="str">
            <v>P52</v>
          </cell>
          <cell r="I3841">
            <v>16572.666885999999</v>
          </cell>
        </row>
        <row r="3842">
          <cell r="C3842" t="str">
            <v>2002</v>
          </cell>
          <cell r="D3842" t="str">
            <v>RR49420</v>
          </cell>
          <cell r="E3842">
            <v>138382</v>
          </cell>
          <cell r="F3842" t="str">
            <v>A13 - AFS</v>
          </cell>
          <cell r="G3842" t="str">
            <v>Private/Greater Than 10Years/MRB Non-Taxable/Amortized Cost</v>
          </cell>
          <cell r="H3842" t="str">
            <v>P49</v>
          </cell>
          <cell r="I3842">
            <v>560868.07277099998</v>
          </cell>
        </row>
        <row r="3843">
          <cell r="C3843" t="str">
            <v>2002</v>
          </cell>
          <cell r="D3843" t="str">
            <v>RR49420</v>
          </cell>
          <cell r="E3843">
            <v>138382</v>
          </cell>
          <cell r="F3843" t="str">
            <v>A13 - AFS</v>
          </cell>
          <cell r="G3843" t="str">
            <v>Private/Greater Than 10Years/MRB Taxable/Amortized Cost</v>
          </cell>
          <cell r="H3843" t="str">
            <v>P48</v>
          </cell>
          <cell r="I3843">
            <v>10657851.683946999</v>
          </cell>
        </row>
        <row r="3844">
          <cell r="C3844" t="str">
            <v>2002</v>
          </cell>
          <cell r="D3844" t="str">
            <v>RR49420</v>
          </cell>
          <cell r="E3844">
            <v>138382</v>
          </cell>
          <cell r="F3844" t="str">
            <v>A13 - AFS</v>
          </cell>
          <cell r="G3844" t="str">
            <v>Private/Greater Than 10Years/REMIC/Amortized Cost</v>
          </cell>
          <cell r="H3844" t="str">
            <v>P51</v>
          </cell>
          <cell r="I3844">
            <v>2167135.5497520007</v>
          </cell>
        </row>
        <row r="3845">
          <cell r="C3845" t="str">
            <v>2002</v>
          </cell>
          <cell r="D3845" t="str">
            <v>RR49420</v>
          </cell>
          <cell r="E3845">
            <v>138382</v>
          </cell>
          <cell r="F3845" t="str">
            <v>A20</v>
          </cell>
          <cell r="G3845" t="str">
            <v>Fair Value/AFS/Total Mortgage Related Sec</v>
          </cell>
          <cell r="H3845" t="str">
            <v>L42</v>
          </cell>
          <cell r="I3845">
            <v>7720388.7191510005</v>
          </cell>
        </row>
        <row r="3846">
          <cell r="C3846" t="str">
            <v>2002</v>
          </cell>
          <cell r="D3846" t="str">
            <v>RR49420</v>
          </cell>
          <cell r="E3846">
            <v>138382</v>
          </cell>
          <cell r="F3846" t="str">
            <v>A20</v>
          </cell>
          <cell r="G3846" t="str">
            <v>Fair Value/AFS/Less MRB</v>
          </cell>
          <cell r="H3846" t="str">
            <v>L45</v>
          </cell>
          <cell r="I3846">
            <v>11347224.106924998</v>
          </cell>
        </row>
        <row r="3847">
          <cell r="C3847" t="str">
            <v>2002</v>
          </cell>
          <cell r="D3847" t="str">
            <v>RR49420</v>
          </cell>
          <cell r="E3847">
            <v>118301</v>
          </cell>
          <cell r="F3847" t="str">
            <v>A01</v>
          </cell>
          <cell r="G3847" t="str">
            <v>Mark-to-Market/Unrealized Gain/Loss Current Period/Fannie/Stripped MBS</v>
          </cell>
          <cell r="H3847" t="str">
            <v>G458</v>
          </cell>
          <cell r="I3847">
            <v>-4920669.8363939999</v>
          </cell>
        </row>
        <row r="3848">
          <cell r="C3848" t="str">
            <v>2002</v>
          </cell>
          <cell r="D3848" t="str">
            <v>RR49420</v>
          </cell>
          <cell r="E3848">
            <v>118301</v>
          </cell>
          <cell r="F3848" t="str">
            <v>A01</v>
          </cell>
          <cell r="G3848" t="str">
            <v>Mark-to-Market/Unrealized Gain/Loss Current Period/Fannie/ MBS</v>
          </cell>
          <cell r="H3848" t="str">
            <v>D458</v>
          </cell>
          <cell r="I3848">
            <v>-11832.693539</v>
          </cell>
        </row>
        <row r="3849">
          <cell r="C3849" t="str">
            <v>2002</v>
          </cell>
          <cell r="D3849" t="str">
            <v>RR49420</v>
          </cell>
          <cell r="E3849">
            <v>118301</v>
          </cell>
          <cell r="F3849" t="str">
            <v>A01</v>
          </cell>
          <cell r="G3849" t="str">
            <v>Mark-to-Market/Unrealized Gain/Loss Current Period/Fannie/ Mega</v>
          </cell>
          <cell r="H3849" t="str">
            <v>E458</v>
          </cell>
          <cell r="I3849">
            <v>-235.41225399999999</v>
          </cell>
        </row>
        <row r="3850">
          <cell r="C3850" t="str">
            <v>2002</v>
          </cell>
          <cell r="D3850" t="str">
            <v>RR49420</v>
          </cell>
          <cell r="E3850">
            <v>118301</v>
          </cell>
          <cell r="F3850" t="str">
            <v>A01</v>
          </cell>
          <cell r="G3850" t="str">
            <v>Mark-to-Market/Unrealized Gain/Loss Current Period/Fannie/ REMIC</v>
          </cell>
          <cell r="H3850" t="str">
            <v>F458</v>
          </cell>
          <cell r="I3850">
            <v>-366888.51240500004</v>
          </cell>
        </row>
        <row r="3851">
          <cell r="C3851" t="str">
            <v>2002</v>
          </cell>
          <cell r="D3851" t="str">
            <v>RR49420</v>
          </cell>
          <cell r="E3851">
            <v>118301</v>
          </cell>
          <cell r="F3851" t="str">
            <v>A01</v>
          </cell>
          <cell r="G3851" t="str">
            <v>Mark-to-Market/Unrealized Gain/Loss Current Period/Other Issuers/Stripped MBS</v>
          </cell>
          <cell r="H3851" t="str">
            <v>M458</v>
          </cell>
          <cell r="I3851">
            <v>-138251.419754</v>
          </cell>
        </row>
        <row r="3852">
          <cell r="C3852" t="str">
            <v>2002</v>
          </cell>
          <cell r="D3852" t="str">
            <v>RR49420</v>
          </cell>
          <cell r="E3852">
            <v>118301</v>
          </cell>
          <cell r="F3852" t="str">
            <v>A01</v>
          </cell>
          <cell r="G3852" t="str">
            <v>Mark-to-Market/Unrealized Gain/Loss Current Period/Other Issuers/ REMIC</v>
          </cell>
          <cell r="H3852" t="str">
            <v>L458</v>
          </cell>
          <cell r="I3852">
            <v>-98802.628166999988</v>
          </cell>
        </row>
        <row r="3853">
          <cell r="C3853" t="str">
            <v>2002</v>
          </cell>
          <cell r="D3853" t="str">
            <v>RR49420</v>
          </cell>
          <cell r="E3853">
            <v>118301</v>
          </cell>
          <cell r="F3853" t="str">
            <v>A01</v>
          </cell>
          <cell r="G3853" t="str">
            <v>Mark-to-Market/Unrealized Gain/Loss Current Period/Private/ MBS</v>
          </cell>
          <cell r="H3853" t="str">
            <v>J458</v>
          </cell>
          <cell r="I3853">
            <v>-16572.666885999999</v>
          </cell>
        </row>
        <row r="3854">
          <cell r="C3854" t="str">
            <v>2002</v>
          </cell>
          <cell r="D3854" t="str">
            <v>RR49420</v>
          </cell>
          <cell r="E3854">
            <v>118301</v>
          </cell>
          <cell r="F3854" t="str">
            <v>A01</v>
          </cell>
          <cell r="G3854" t="str">
            <v>Mark-to-Market/Unrealized Gain/Loss Current Period/Private/ MRB Non Taxable</v>
          </cell>
          <cell r="H3854" t="str">
            <v>P458</v>
          </cell>
          <cell r="I3854">
            <v>-624877.20054800005</v>
          </cell>
        </row>
        <row r="3855">
          <cell r="C3855" t="str">
            <v>2002</v>
          </cell>
          <cell r="D3855" t="str">
            <v>RR49420</v>
          </cell>
          <cell r="E3855">
            <v>118301</v>
          </cell>
          <cell r="F3855" t="str">
            <v>A01</v>
          </cell>
          <cell r="G3855" t="str">
            <v>Mark-to-Market/Unrealized Gain/Loss Current Period/Private/ MRB Taxable</v>
          </cell>
          <cell r="H3855" t="str">
            <v>O458</v>
          </cell>
          <cell r="I3855">
            <v>-10722346.906376997</v>
          </cell>
        </row>
        <row r="3856">
          <cell r="C3856" t="str">
            <v>2002</v>
          </cell>
          <cell r="D3856" t="str">
            <v>RR49420</v>
          </cell>
          <cell r="E3856">
            <v>118301</v>
          </cell>
          <cell r="F3856" t="str">
            <v>A01</v>
          </cell>
          <cell r="G3856" t="str">
            <v>Mark-to-Market/Unrealized Gain/Loss Current Period/Private/ REMIC</v>
          </cell>
          <cell r="H3856" t="str">
            <v>R458</v>
          </cell>
          <cell r="I3856">
            <v>-2167135.5497520007</v>
          </cell>
        </row>
        <row r="3857">
          <cell r="C3857" t="str">
            <v>2002</v>
          </cell>
          <cell r="D3857" t="str">
            <v>RR49420</v>
          </cell>
          <cell r="E3857">
            <v>118301</v>
          </cell>
          <cell r="F3857" t="str">
            <v>A07</v>
          </cell>
          <cell r="G3857" t="str">
            <v>AFS/Fannie/IO/Gross Unrealized Loss</v>
          </cell>
          <cell r="H3857" t="str">
            <v>L35</v>
          </cell>
          <cell r="I3857">
            <v>-4920669.8363939999</v>
          </cell>
        </row>
        <row r="3858">
          <cell r="C3858" t="str">
            <v>2002</v>
          </cell>
          <cell r="D3858" t="str">
            <v>RR49420</v>
          </cell>
          <cell r="E3858">
            <v>118301</v>
          </cell>
          <cell r="F3858" t="str">
            <v>A07</v>
          </cell>
          <cell r="G3858" t="str">
            <v>AFS/Fannie/ MBS/Gross Unrealized Loss</v>
          </cell>
          <cell r="H3858" t="str">
            <v>L32</v>
          </cell>
          <cell r="I3858">
            <v>-11832.693539</v>
          </cell>
        </row>
        <row r="3859">
          <cell r="C3859" t="str">
            <v>2002</v>
          </cell>
          <cell r="D3859" t="str">
            <v>RR49420</v>
          </cell>
          <cell r="E3859">
            <v>118301</v>
          </cell>
          <cell r="F3859" t="str">
            <v>A07</v>
          </cell>
          <cell r="G3859" t="str">
            <v>AFS/Fannie/ Mega/Gross Unrealized Loss</v>
          </cell>
          <cell r="H3859" t="str">
            <v>L33</v>
          </cell>
          <cell r="I3859">
            <v>-235.41225399999999</v>
          </cell>
        </row>
        <row r="3860">
          <cell r="C3860" t="str">
            <v>2002</v>
          </cell>
          <cell r="D3860" t="str">
            <v>RR49420</v>
          </cell>
          <cell r="E3860">
            <v>118301</v>
          </cell>
          <cell r="F3860" t="str">
            <v>A07</v>
          </cell>
          <cell r="G3860" t="str">
            <v>AFS/Fannie/ REMIC/Gross Unrealized Loss</v>
          </cell>
          <cell r="H3860" t="str">
            <v>L34</v>
          </cell>
          <cell r="I3860">
            <v>-366888.51240500004</v>
          </cell>
        </row>
        <row r="3861">
          <cell r="C3861" t="str">
            <v>2002</v>
          </cell>
          <cell r="D3861" t="str">
            <v>RR49420</v>
          </cell>
          <cell r="E3861">
            <v>118301</v>
          </cell>
          <cell r="F3861" t="str">
            <v>A07</v>
          </cell>
          <cell r="G3861" t="str">
            <v>AFS/Other Issuers/IO/Gross Unrealized Loss</v>
          </cell>
          <cell r="H3861" t="str">
            <v>L50</v>
          </cell>
          <cell r="I3861">
            <v>-138251.419754</v>
          </cell>
        </row>
        <row r="3862">
          <cell r="C3862" t="str">
            <v>2002</v>
          </cell>
          <cell r="D3862" t="str">
            <v>RR49420</v>
          </cell>
          <cell r="E3862">
            <v>118301</v>
          </cell>
          <cell r="F3862" t="str">
            <v>A07</v>
          </cell>
          <cell r="G3862" t="str">
            <v>AFS/Other Issuers/ REMIC/Gross Unrealized Loss</v>
          </cell>
          <cell r="H3862" t="str">
            <v>L49</v>
          </cell>
          <cell r="I3862">
            <v>-98802.628166999988</v>
          </cell>
        </row>
        <row r="3863">
          <cell r="C3863" t="str">
            <v>2002</v>
          </cell>
          <cell r="D3863" t="str">
            <v>RR49420</v>
          </cell>
          <cell r="E3863">
            <v>118301</v>
          </cell>
          <cell r="F3863" t="str">
            <v>A07</v>
          </cell>
          <cell r="G3863" t="str">
            <v>AFS/Private/ MBS/Gross Unrealized Loss</v>
          </cell>
          <cell r="H3863" t="str">
            <v>L66</v>
          </cell>
          <cell r="I3863">
            <v>-16572.666885999999</v>
          </cell>
        </row>
        <row r="3864">
          <cell r="C3864" t="str">
            <v>2002</v>
          </cell>
          <cell r="D3864" t="str">
            <v>RR49420</v>
          </cell>
          <cell r="E3864">
            <v>118301</v>
          </cell>
          <cell r="F3864" t="str">
            <v>A07</v>
          </cell>
          <cell r="G3864" t="str">
            <v>AFS/Private/ MRB Non Taxable/Gross Unrealized Loss</v>
          </cell>
          <cell r="H3864" t="str">
            <v>L63</v>
          </cell>
          <cell r="I3864">
            <v>-624877.20054800005</v>
          </cell>
        </row>
        <row r="3865">
          <cell r="C3865" t="str">
            <v>2002</v>
          </cell>
          <cell r="D3865" t="str">
            <v>RR49420</v>
          </cell>
          <cell r="E3865">
            <v>118301</v>
          </cell>
          <cell r="F3865" t="str">
            <v>A07</v>
          </cell>
          <cell r="G3865" t="str">
            <v>AFS/Private/ MRB Taxable/Gross Unrealized Loss</v>
          </cell>
          <cell r="H3865" t="str">
            <v>L62</v>
          </cell>
          <cell r="I3865">
            <v>-10722346.906376997</v>
          </cell>
        </row>
        <row r="3866">
          <cell r="C3866" t="str">
            <v>2002</v>
          </cell>
          <cell r="D3866" t="str">
            <v>RR49420</v>
          </cell>
          <cell r="E3866">
            <v>118301</v>
          </cell>
          <cell r="F3866" t="str">
            <v>A07</v>
          </cell>
          <cell r="G3866" t="str">
            <v>AFS/Private/ REMIC/Gross Unrealized Loss</v>
          </cell>
          <cell r="H3866" t="str">
            <v>L65</v>
          </cell>
          <cell r="I3866">
            <v>-2167135.5497520007</v>
          </cell>
        </row>
        <row r="3867">
          <cell r="C3867" t="str">
            <v>2002</v>
          </cell>
          <cell r="D3867" t="str">
            <v>RR49420</v>
          </cell>
          <cell r="E3867">
            <v>118301</v>
          </cell>
          <cell r="F3867" t="str">
            <v>A07</v>
          </cell>
          <cell r="G3867" t="str">
            <v>AFS/Fannie/IO/Gross Unrealized Loss/ &lt; 12 months</v>
          </cell>
          <cell r="H3867" t="str">
            <v>N35</v>
          </cell>
          <cell r="I3867">
            <v>-4920669.8363939999</v>
          </cell>
        </row>
        <row r="3868">
          <cell r="C3868" t="str">
            <v>2002</v>
          </cell>
          <cell r="D3868" t="str">
            <v>RR49420</v>
          </cell>
          <cell r="E3868">
            <v>118301</v>
          </cell>
          <cell r="F3868" t="str">
            <v>A07</v>
          </cell>
          <cell r="G3868" t="str">
            <v>AFS/Fannie/ MBS/Gross Unrealized Loss/ &lt; 12 months</v>
          </cell>
          <cell r="H3868" t="str">
            <v>N32</v>
          </cell>
          <cell r="I3868">
            <v>-11832.693539</v>
          </cell>
        </row>
        <row r="3869">
          <cell r="C3869" t="str">
            <v>2002</v>
          </cell>
          <cell r="D3869" t="str">
            <v>RR49420</v>
          </cell>
          <cell r="E3869">
            <v>118301</v>
          </cell>
          <cell r="F3869" t="str">
            <v>A07</v>
          </cell>
          <cell r="G3869" t="str">
            <v>AFS/Fannie/ Mega/Gross Unrealized Loss/ &lt; 12 months</v>
          </cell>
          <cell r="H3869" t="str">
            <v>N33</v>
          </cell>
          <cell r="I3869">
            <v>-235.41225399999999</v>
          </cell>
        </row>
        <row r="3870">
          <cell r="C3870" t="str">
            <v>2002</v>
          </cell>
          <cell r="D3870" t="str">
            <v>RR49420</v>
          </cell>
          <cell r="E3870">
            <v>118301</v>
          </cell>
          <cell r="F3870" t="str">
            <v>A07</v>
          </cell>
          <cell r="G3870" t="str">
            <v>AFS/Fannie/ REMIC/Gross Unrealized Loss/ &lt; 12 months</v>
          </cell>
          <cell r="H3870" t="str">
            <v>N34</v>
          </cell>
          <cell r="I3870">
            <v>-345248.39892400004</v>
          </cell>
        </row>
        <row r="3871">
          <cell r="C3871" t="str">
            <v>2002</v>
          </cell>
          <cell r="D3871" t="str">
            <v>RR49420</v>
          </cell>
          <cell r="E3871">
            <v>118301</v>
          </cell>
          <cell r="F3871" t="str">
            <v>A07</v>
          </cell>
          <cell r="G3871" t="str">
            <v>AFS/Other Issuers/IO/Gross Unrealized Loss/ &lt; 12 months</v>
          </cell>
          <cell r="H3871" t="str">
            <v>N50</v>
          </cell>
          <cell r="I3871">
            <v>-138251.419754</v>
          </cell>
        </row>
        <row r="3872">
          <cell r="C3872" t="str">
            <v>2002</v>
          </cell>
          <cell r="D3872" t="str">
            <v>RR49420</v>
          </cell>
          <cell r="E3872">
            <v>118301</v>
          </cell>
          <cell r="F3872" t="str">
            <v>A07</v>
          </cell>
          <cell r="G3872" t="str">
            <v>AFS/Other Issuers/ REMIC/Gross Unrealized Loss/ &lt; 12 months</v>
          </cell>
          <cell r="H3872" t="str">
            <v>N49</v>
          </cell>
          <cell r="I3872">
            <v>-98802.628166999988</v>
          </cell>
        </row>
        <row r="3873">
          <cell r="C3873" t="str">
            <v>2002</v>
          </cell>
          <cell r="D3873" t="str">
            <v>RR49420</v>
          </cell>
          <cell r="E3873">
            <v>118301</v>
          </cell>
          <cell r="F3873" t="str">
            <v>A07</v>
          </cell>
          <cell r="G3873" t="str">
            <v>AFS/Private/ MBS/Gross Unrealized Loss/ &lt; 12 months</v>
          </cell>
          <cell r="H3873" t="str">
            <v>N66</v>
          </cell>
          <cell r="I3873">
            <v>-16572.666885999999</v>
          </cell>
        </row>
        <row r="3874">
          <cell r="C3874" t="str">
            <v>2002</v>
          </cell>
          <cell r="D3874" t="str">
            <v>RR49420</v>
          </cell>
          <cell r="E3874">
            <v>118301</v>
          </cell>
          <cell r="F3874" t="str">
            <v>A07</v>
          </cell>
          <cell r="G3874" t="str">
            <v>AFS/Private/ MRB Non Taxable/Gross Unrealized Loss/ &lt; 12 months</v>
          </cell>
          <cell r="H3874" t="str">
            <v>N63</v>
          </cell>
          <cell r="I3874">
            <v>-502010.91952000005</v>
          </cell>
        </row>
        <row r="3875">
          <cell r="C3875" t="str">
            <v>2002</v>
          </cell>
          <cell r="D3875" t="str">
            <v>RR49420</v>
          </cell>
          <cell r="E3875">
            <v>118301</v>
          </cell>
          <cell r="F3875" t="str">
            <v>A07</v>
          </cell>
          <cell r="G3875" t="str">
            <v>AFS/Private/ MRB Taxable/Gross Unrealized Loss/ &lt; 12 months</v>
          </cell>
          <cell r="H3875" t="str">
            <v>N62</v>
          </cell>
          <cell r="I3875">
            <v>-9385167.5714069977</v>
          </cell>
        </row>
        <row r="3876">
          <cell r="C3876" t="str">
            <v>2002</v>
          </cell>
          <cell r="D3876" t="str">
            <v>RR49420</v>
          </cell>
          <cell r="E3876">
            <v>118301</v>
          </cell>
          <cell r="F3876" t="str">
            <v>A07</v>
          </cell>
          <cell r="G3876" t="str">
            <v>AFS/Private/ REMIC/Gross Unrealized Loss/ &lt; 12 months</v>
          </cell>
          <cell r="H3876" t="str">
            <v>N65</v>
          </cell>
          <cell r="I3876">
            <v>-2167135.5497520007</v>
          </cell>
        </row>
        <row r="3877">
          <cell r="C3877" t="str">
            <v>2002</v>
          </cell>
          <cell r="D3877" t="str">
            <v>RR49420</v>
          </cell>
          <cell r="E3877">
            <v>118301</v>
          </cell>
          <cell r="F3877" t="str">
            <v>A07</v>
          </cell>
          <cell r="G3877" t="str">
            <v>AFS/Fannie/ REMIC/Gross Unrealized Loss/ &gt; 12 months</v>
          </cell>
          <cell r="H3877" t="str">
            <v>O34</v>
          </cell>
          <cell r="I3877">
            <v>-21640.113481</v>
          </cell>
        </row>
        <row r="3878">
          <cell r="C3878" t="str">
            <v>2002</v>
          </cell>
          <cell r="D3878" t="str">
            <v>RR49420</v>
          </cell>
          <cell r="E3878">
            <v>118301</v>
          </cell>
          <cell r="F3878" t="str">
            <v>A07</v>
          </cell>
          <cell r="G3878" t="str">
            <v>AFS/Private/ MRB Non Taxable/Gross Unrealized Loss/ &gt; 12 months</v>
          </cell>
          <cell r="H3878" t="str">
            <v>O63</v>
          </cell>
          <cell r="I3878">
            <v>-122866.281028</v>
          </cell>
        </row>
        <row r="3879">
          <cell r="C3879" t="str">
            <v>2002</v>
          </cell>
          <cell r="D3879" t="str">
            <v>RR49420</v>
          </cell>
          <cell r="E3879">
            <v>118301</v>
          </cell>
          <cell r="F3879" t="str">
            <v>A07</v>
          </cell>
          <cell r="G3879" t="str">
            <v>AFS/Private/ MRB Taxable/Gross Unrealized Loss/ &gt; 12 months</v>
          </cell>
          <cell r="H3879" t="str">
            <v>O62</v>
          </cell>
          <cell r="I3879">
            <v>-1337179.33497</v>
          </cell>
        </row>
        <row r="3880">
          <cell r="C3880" t="str">
            <v>2002</v>
          </cell>
          <cell r="D3880" t="str">
            <v>RR49420</v>
          </cell>
          <cell r="E3880">
            <v>118301</v>
          </cell>
          <cell r="F3880" t="str">
            <v>A09</v>
          </cell>
          <cell r="G3880" t="str">
            <v>AFS/MRB/A/Gross Unrealized Loss</v>
          </cell>
          <cell r="H3880" t="str">
            <v>L95</v>
          </cell>
          <cell r="I3880">
            <v>-105014.88888999999</v>
          </cell>
        </row>
        <row r="3881">
          <cell r="C3881" t="str">
            <v>2002</v>
          </cell>
          <cell r="D3881" t="str">
            <v>RR49420</v>
          </cell>
          <cell r="E3881">
            <v>118301</v>
          </cell>
          <cell r="F3881" t="str">
            <v>A09</v>
          </cell>
          <cell r="G3881" t="str">
            <v>AFS/REMIC/A/Gross Unrealized Loss</v>
          </cell>
          <cell r="H3881" t="str">
            <v>L60</v>
          </cell>
          <cell r="I3881">
            <v>-107745.55555600001</v>
          </cell>
        </row>
        <row r="3882">
          <cell r="C3882" t="str">
            <v>2002</v>
          </cell>
          <cell r="D3882" t="str">
            <v>RR49420</v>
          </cell>
          <cell r="E3882">
            <v>118301</v>
          </cell>
          <cell r="F3882" t="str">
            <v>A09</v>
          </cell>
          <cell r="G3882" t="str">
            <v>AFS/MRB/AA/Gross Unrealized Loss</v>
          </cell>
          <cell r="H3882" t="str">
            <v>L94</v>
          </cell>
          <cell r="I3882">
            <v>-5826225.2029729998</v>
          </cell>
        </row>
        <row r="3883">
          <cell r="C3883" t="str">
            <v>2002</v>
          </cell>
          <cell r="D3883" t="str">
            <v>RR49420</v>
          </cell>
          <cell r="E3883">
            <v>118301</v>
          </cell>
          <cell r="F3883" t="str">
            <v>A09</v>
          </cell>
          <cell r="G3883" t="str">
            <v>AFS/REMIC/AA/Gross Unrealized Loss</v>
          </cell>
          <cell r="H3883" t="str">
            <v>L59</v>
          </cell>
          <cell r="I3883">
            <v>-226458.62233600003</v>
          </cell>
        </row>
        <row r="3884">
          <cell r="C3884" t="str">
            <v>2002</v>
          </cell>
          <cell r="D3884" t="str">
            <v>RR49420</v>
          </cell>
          <cell r="E3884">
            <v>118301</v>
          </cell>
          <cell r="F3884" t="str">
            <v>A09</v>
          </cell>
          <cell r="G3884" t="str">
            <v>AFS/IO/AAA/Gross Unrealized Loss</v>
          </cell>
          <cell r="H3884" t="str">
            <v>L80</v>
          </cell>
          <cell r="I3884">
            <v>-5058921.2561480002</v>
          </cell>
        </row>
        <row r="3885">
          <cell r="C3885" t="str">
            <v>2002</v>
          </cell>
          <cell r="D3885" t="str">
            <v>RR49420</v>
          </cell>
          <cell r="E3885">
            <v>118301</v>
          </cell>
          <cell r="F3885" t="str">
            <v>A09</v>
          </cell>
          <cell r="G3885" t="str">
            <v>AFS/MBS/AAA/Gross Unrealized Loss</v>
          </cell>
          <cell r="H3885" t="str">
            <v>L33</v>
          </cell>
          <cell r="I3885">
            <v>-11832.693539</v>
          </cell>
        </row>
        <row r="3886">
          <cell r="C3886" t="str">
            <v>2002</v>
          </cell>
          <cell r="D3886" t="str">
            <v>RR49420</v>
          </cell>
          <cell r="E3886">
            <v>118301</v>
          </cell>
          <cell r="F3886" t="str">
            <v>A09</v>
          </cell>
          <cell r="G3886" t="str">
            <v>AFS/Mega/AAA/Gross Unrealized Loss</v>
          </cell>
          <cell r="H3886" t="str">
            <v>L44</v>
          </cell>
          <cell r="I3886">
            <v>-235.41225399999999</v>
          </cell>
        </row>
        <row r="3887">
          <cell r="C3887" t="str">
            <v>2002</v>
          </cell>
          <cell r="D3887" t="str">
            <v>RR49420</v>
          </cell>
          <cell r="E3887">
            <v>118301</v>
          </cell>
          <cell r="F3887" t="str">
            <v>A09</v>
          </cell>
          <cell r="G3887" t="str">
            <v>AFS/MRB/AAA/Gross Unrealized Loss</v>
          </cell>
          <cell r="H3887" t="str">
            <v>L93</v>
          </cell>
          <cell r="I3887">
            <v>-95465.833333000002</v>
          </cell>
        </row>
        <row r="3888">
          <cell r="C3888" t="str">
            <v>2002</v>
          </cell>
          <cell r="D3888" t="str">
            <v>RR49420</v>
          </cell>
          <cell r="E3888">
            <v>118301</v>
          </cell>
          <cell r="F3888" t="str">
            <v>A09</v>
          </cell>
          <cell r="G3888" t="str">
            <v>AFS/REMIC/AAA/Gross Unrealized Loss</v>
          </cell>
          <cell r="H3888" t="str">
            <v>L58</v>
          </cell>
          <cell r="I3888">
            <v>-465691.14057199995</v>
          </cell>
        </row>
        <row r="3889">
          <cell r="C3889" t="str">
            <v>2002</v>
          </cell>
          <cell r="D3889" t="str">
            <v>RR49420</v>
          </cell>
          <cell r="E3889">
            <v>118301</v>
          </cell>
          <cell r="F3889" t="str">
            <v>A09</v>
          </cell>
          <cell r="G3889" t="str">
            <v>AFS/REMIC/B/Gross Unrealized Loss</v>
          </cell>
          <cell r="H3889" t="str">
            <v>L63</v>
          </cell>
          <cell r="I3889">
            <v>-240916.66666700001</v>
          </cell>
        </row>
        <row r="3890">
          <cell r="C3890" t="str">
            <v>2002</v>
          </cell>
          <cell r="D3890" t="str">
            <v>RR49420</v>
          </cell>
          <cell r="E3890">
            <v>118301</v>
          </cell>
          <cell r="F3890" t="str">
            <v>A09</v>
          </cell>
          <cell r="G3890" t="str">
            <v>AFS/REMIC/BBB/Gross Unrealized Loss</v>
          </cell>
          <cell r="H3890" t="str">
            <v>L61</v>
          </cell>
          <cell r="I3890">
            <v>-275333.33333300002</v>
          </cell>
        </row>
        <row r="3891">
          <cell r="C3891" t="str">
            <v>2002</v>
          </cell>
          <cell r="D3891" t="str">
            <v>RR49420</v>
          </cell>
          <cell r="E3891">
            <v>118301</v>
          </cell>
          <cell r="F3891" t="str">
            <v>A09</v>
          </cell>
          <cell r="G3891" t="str">
            <v>AFS/MRB/Unrated/Gross Unrealized Loss</v>
          </cell>
          <cell r="H3891" t="str">
            <v>L100</v>
          </cell>
          <cell r="I3891">
            <v>-5320518.1817289991</v>
          </cell>
        </row>
        <row r="3892">
          <cell r="C3892" t="str">
            <v>2002</v>
          </cell>
          <cell r="D3892" t="str">
            <v>RR49420</v>
          </cell>
          <cell r="E3892">
            <v>118301</v>
          </cell>
          <cell r="F3892" t="str">
            <v>A09</v>
          </cell>
          <cell r="G3892" t="str">
            <v>AFS/REMIC/Unrated/Gross Unrealized Loss</v>
          </cell>
          <cell r="H3892" t="str">
            <v>L65</v>
          </cell>
          <cell r="I3892">
            <v>-1316681.3718600003</v>
          </cell>
        </row>
        <row r="3893">
          <cell r="C3893" t="str">
            <v>2002</v>
          </cell>
          <cell r="D3893" t="str">
            <v>RR49420</v>
          </cell>
          <cell r="E3893">
            <v>118301</v>
          </cell>
          <cell r="F3893" t="str">
            <v>A09</v>
          </cell>
          <cell r="G3893" t="str">
            <v>AFS/MBS/Unrated/Gross Unrealized Loss</v>
          </cell>
          <cell r="H3893" t="str">
            <v>L40</v>
          </cell>
          <cell r="I3893">
            <v>-16572.666885999999</v>
          </cell>
        </row>
        <row r="3894">
          <cell r="C3894" t="str">
            <v>2002</v>
          </cell>
          <cell r="D3894" t="str">
            <v>RR49420</v>
          </cell>
          <cell r="E3894">
            <v>118301</v>
          </cell>
          <cell r="F3894" t="str">
            <v>A09</v>
          </cell>
          <cell r="G3894" t="str">
            <v>AFS/MRB/A/Gross Unrealized Loss/ &lt; 12 months</v>
          </cell>
          <cell r="H3894" t="str">
            <v>N95</v>
          </cell>
          <cell r="I3894">
            <v>-60117.91666699999</v>
          </cell>
        </row>
        <row r="3895">
          <cell r="C3895" t="str">
            <v>2002</v>
          </cell>
          <cell r="D3895" t="str">
            <v>RR49420</v>
          </cell>
          <cell r="E3895">
            <v>118301</v>
          </cell>
          <cell r="F3895" t="str">
            <v>A09</v>
          </cell>
          <cell r="G3895" t="str">
            <v>AFS/REMIC/A/Gross Unrealized Loss/ &lt; 12 months</v>
          </cell>
          <cell r="H3895" t="str">
            <v>N60</v>
          </cell>
          <cell r="I3895">
            <v>-107745.55555600001</v>
          </cell>
        </row>
        <row r="3896">
          <cell r="C3896" t="str">
            <v>2002</v>
          </cell>
          <cell r="D3896" t="str">
            <v>RR49420</v>
          </cell>
          <cell r="E3896">
            <v>118301</v>
          </cell>
          <cell r="F3896" t="str">
            <v>A09</v>
          </cell>
          <cell r="G3896" t="str">
            <v>AFS/MRB/AA/Gross Unrealized Loss/ &lt; 12 months</v>
          </cell>
          <cell r="H3896" t="str">
            <v>N94</v>
          </cell>
          <cell r="I3896">
            <v>-4716025.2029729998</v>
          </cell>
        </row>
        <row r="3897">
          <cell r="C3897" t="str">
            <v>2002</v>
          </cell>
          <cell r="D3897" t="str">
            <v>RR49420</v>
          </cell>
          <cell r="E3897">
            <v>118301</v>
          </cell>
          <cell r="F3897" t="str">
            <v>A09</v>
          </cell>
          <cell r="G3897" t="str">
            <v>AFS/REMIC/AA/Gross Unrealized Loss/ &lt; 12 months</v>
          </cell>
          <cell r="H3897" t="str">
            <v>N59</v>
          </cell>
          <cell r="I3897">
            <v>-226458.62233600003</v>
          </cell>
        </row>
        <row r="3898">
          <cell r="C3898" t="str">
            <v>2002</v>
          </cell>
          <cell r="D3898" t="str">
            <v>RR49420</v>
          </cell>
          <cell r="E3898">
            <v>118301</v>
          </cell>
          <cell r="F3898" t="str">
            <v>A09</v>
          </cell>
          <cell r="G3898" t="str">
            <v>AFS/IO/AAA/Gross Unrealized Loss/ &lt; 12 months</v>
          </cell>
          <cell r="H3898" t="str">
            <v>N80</v>
          </cell>
          <cell r="I3898">
            <v>-5058921.2561480002</v>
          </cell>
        </row>
        <row r="3899">
          <cell r="C3899" t="str">
            <v>2002</v>
          </cell>
          <cell r="D3899" t="str">
            <v>RR49420</v>
          </cell>
          <cell r="E3899">
            <v>118301</v>
          </cell>
          <cell r="F3899" t="str">
            <v>A09</v>
          </cell>
          <cell r="G3899" t="str">
            <v>AFS/MBS/AAA/Gross Unrealized Loss/ &lt; 12 months</v>
          </cell>
          <cell r="H3899" t="str">
            <v>N33</v>
          </cell>
          <cell r="I3899">
            <v>-11832.693539</v>
          </cell>
        </row>
        <row r="3900">
          <cell r="C3900" t="str">
            <v>2002</v>
          </cell>
          <cell r="D3900" t="str">
            <v>RR49420</v>
          </cell>
          <cell r="E3900">
            <v>118301</v>
          </cell>
          <cell r="F3900" t="str">
            <v>A09</v>
          </cell>
          <cell r="G3900" t="str">
            <v>AFS/Mega/AAA/Gross Unrealized Loss/ &lt; 12 months</v>
          </cell>
          <cell r="H3900" t="str">
            <v>N44</v>
          </cell>
          <cell r="I3900">
            <v>-235.41225399999999</v>
          </cell>
        </row>
        <row r="3901">
          <cell r="C3901" t="str">
            <v>2002</v>
          </cell>
          <cell r="D3901" t="str">
            <v>RR49420</v>
          </cell>
          <cell r="E3901">
            <v>118301</v>
          </cell>
          <cell r="F3901" t="str">
            <v>A09</v>
          </cell>
          <cell r="G3901" t="str">
            <v>AFS/MRB/AAA/Gross Unrealized Loss/ &lt; 12 months</v>
          </cell>
          <cell r="H3901" t="str">
            <v>N93</v>
          </cell>
          <cell r="I3901">
            <v>-16482.5</v>
          </cell>
        </row>
        <row r="3902">
          <cell r="C3902" t="str">
            <v>2002</v>
          </cell>
          <cell r="D3902" t="str">
            <v>RR49420</v>
          </cell>
          <cell r="E3902">
            <v>118301</v>
          </cell>
          <cell r="F3902" t="str">
            <v>A09</v>
          </cell>
          <cell r="G3902" t="str">
            <v>AFS/REMIC/AAA/Gross Unrealized Loss/ &lt; 12 months</v>
          </cell>
          <cell r="H3902" t="str">
            <v>N58</v>
          </cell>
          <cell r="I3902">
            <v>-444051.02709099994</v>
          </cell>
        </row>
        <row r="3903">
          <cell r="C3903" t="str">
            <v>2002</v>
          </cell>
          <cell r="D3903" t="str">
            <v>RR49420</v>
          </cell>
          <cell r="E3903">
            <v>118301</v>
          </cell>
          <cell r="F3903" t="str">
            <v>A09</v>
          </cell>
          <cell r="G3903" t="str">
            <v>AFS/REMIC/B/Gross Unrealized Loss/ &lt; 12 months</v>
          </cell>
          <cell r="H3903" t="str">
            <v>N63</v>
          </cell>
          <cell r="I3903">
            <v>-240916.66666700001</v>
          </cell>
        </row>
        <row r="3904">
          <cell r="C3904" t="str">
            <v>2002</v>
          </cell>
          <cell r="D3904" t="str">
            <v>RR49420</v>
          </cell>
          <cell r="E3904">
            <v>118301</v>
          </cell>
          <cell r="F3904" t="str">
            <v>A09</v>
          </cell>
          <cell r="G3904" t="str">
            <v>AFS/REMIC/BBB/Gross Unrealized Loss/ &lt; 12 months</v>
          </cell>
          <cell r="H3904" t="str">
            <v>N61</v>
          </cell>
          <cell r="I3904">
            <v>-275333.33333300002</v>
          </cell>
        </row>
        <row r="3905">
          <cell r="C3905" t="str">
            <v>2002</v>
          </cell>
          <cell r="D3905" t="str">
            <v>RR49420</v>
          </cell>
          <cell r="E3905">
            <v>118301</v>
          </cell>
          <cell r="F3905" t="str">
            <v>A09</v>
          </cell>
          <cell r="G3905" t="str">
            <v>AFS/MRB/Unrated/Gross Unrealized Loss/ &lt; 12 months</v>
          </cell>
          <cell r="H3905" t="str">
            <v>N100</v>
          </cell>
          <cell r="I3905">
            <v>-5094552.8712869994</v>
          </cell>
        </row>
        <row r="3906">
          <cell r="C3906" t="str">
            <v>2002</v>
          </cell>
          <cell r="D3906" t="str">
            <v>RR49420</v>
          </cell>
          <cell r="E3906">
            <v>118301</v>
          </cell>
          <cell r="F3906" t="str">
            <v>A09</v>
          </cell>
          <cell r="G3906" t="str">
            <v>AFS/REMIC/Unrated/Gross Unrealized Loss/ &lt; 12 months</v>
          </cell>
          <cell r="H3906" t="str">
            <v>N65</v>
          </cell>
          <cell r="I3906">
            <v>-1316681.3718600003</v>
          </cell>
        </row>
        <row r="3907">
          <cell r="C3907" t="str">
            <v>2002</v>
          </cell>
          <cell r="D3907" t="str">
            <v>RR49420</v>
          </cell>
          <cell r="E3907">
            <v>118301</v>
          </cell>
          <cell r="F3907" t="str">
            <v>A09</v>
          </cell>
          <cell r="G3907" t="str">
            <v>AFS/MBS/Unrated/Gross Unrealized Loss/ &lt; 12months</v>
          </cell>
          <cell r="H3907" t="str">
            <v>N40</v>
          </cell>
          <cell r="I3907">
            <v>-16572.666885999999</v>
          </cell>
        </row>
        <row r="3908">
          <cell r="C3908" t="str">
            <v>2002</v>
          </cell>
          <cell r="D3908" t="str">
            <v>RR49420</v>
          </cell>
          <cell r="E3908">
            <v>118301</v>
          </cell>
          <cell r="F3908" t="str">
            <v>A09</v>
          </cell>
          <cell r="G3908" t="str">
            <v>AFS/REMIC/AAA/Gross Unrealized Loss/&gt; 12 months</v>
          </cell>
          <cell r="H3908" t="str">
            <v>O58</v>
          </cell>
          <cell r="I3908">
            <v>-21640.113481</v>
          </cell>
        </row>
        <row r="3909">
          <cell r="C3909" t="str">
            <v>2002</v>
          </cell>
          <cell r="D3909" t="str">
            <v>RR49420</v>
          </cell>
          <cell r="E3909">
            <v>118301</v>
          </cell>
          <cell r="F3909" t="str">
            <v>A09</v>
          </cell>
          <cell r="G3909" t="str">
            <v>AFS/MRB/A/Gross Unrealized Loss/ &gt; 12months</v>
          </cell>
          <cell r="H3909" t="str">
            <v>O95</v>
          </cell>
          <cell r="I3909">
            <v>-44896.972222999997</v>
          </cell>
        </row>
        <row r="3910">
          <cell r="C3910" t="str">
            <v>2002</v>
          </cell>
          <cell r="D3910" t="str">
            <v>RR49420</v>
          </cell>
          <cell r="E3910">
            <v>118301</v>
          </cell>
          <cell r="F3910" t="str">
            <v>A09</v>
          </cell>
          <cell r="G3910" t="str">
            <v>AFS/MRB/AA/Gross Unrealized Loss/ &gt; 12 months</v>
          </cell>
          <cell r="H3910" t="str">
            <v>O94</v>
          </cell>
          <cell r="I3910">
            <v>-1110200</v>
          </cell>
        </row>
        <row r="3911">
          <cell r="C3911" t="str">
            <v>2002</v>
          </cell>
          <cell r="D3911" t="str">
            <v>RR49420</v>
          </cell>
          <cell r="E3911">
            <v>118301</v>
          </cell>
          <cell r="F3911" t="str">
            <v>A09</v>
          </cell>
          <cell r="G3911" t="str">
            <v>AFS/MRB/AAA/Gross Unrealized Loss/ &gt; 12 months</v>
          </cell>
          <cell r="H3911" t="str">
            <v>O93</v>
          </cell>
          <cell r="I3911">
            <v>-78983.333333000002</v>
          </cell>
        </row>
        <row r="3912">
          <cell r="C3912" t="str">
            <v>2002</v>
          </cell>
          <cell r="D3912" t="str">
            <v>RR49420</v>
          </cell>
          <cell r="E3912">
            <v>118301</v>
          </cell>
          <cell r="F3912" t="str">
            <v>A09</v>
          </cell>
          <cell r="G3912" t="str">
            <v>AFS/MRB/Unrated/Gross Unrealized Loss/ &gt; 12 months</v>
          </cell>
          <cell r="H3912" t="str">
            <v>O100</v>
          </cell>
          <cell r="I3912">
            <v>-225965.31044199999</v>
          </cell>
        </row>
        <row r="3913">
          <cell r="C3913" t="str">
            <v>2002</v>
          </cell>
          <cell r="D3913" t="str">
            <v>RR49420</v>
          </cell>
          <cell r="E3913">
            <v>118301</v>
          </cell>
          <cell r="F3913" t="str">
            <v>A13 - AFS</v>
          </cell>
          <cell r="G3913" t="str">
            <v>Fannie/1-5 Years/IO/Fair Value</v>
          </cell>
          <cell r="H3913" t="str">
            <v>K35</v>
          </cell>
          <cell r="I3913">
            <v>-137890.60648299998</v>
          </cell>
        </row>
        <row r="3914">
          <cell r="C3914" t="str">
            <v>2002</v>
          </cell>
          <cell r="D3914" t="str">
            <v>RR49420</v>
          </cell>
          <cell r="E3914">
            <v>118301</v>
          </cell>
          <cell r="F3914" t="str">
            <v>A13 - AFS</v>
          </cell>
          <cell r="G3914" t="str">
            <v>Fannie/5-10 Years/IO/Fair Value</v>
          </cell>
          <cell r="H3914" t="str">
            <v>N35</v>
          </cell>
          <cell r="I3914">
            <v>-9243.3203319999993</v>
          </cell>
        </row>
        <row r="3915">
          <cell r="C3915" t="str">
            <v>2002</v>
          </cell>
          <cell r="D3915" t="str">
            <v>RR49420</v>
          </cell>
          <cell r="E3915">
            <v>118301</v>
          </cell>
          <cell r="F3915" t="str">
            <v>A13 - AFS</v>
          </cell>
          <cell r="G3915" t="str">
            <v>Fannie/5-10 Years/Mega/Fair Value</v>
          </cell>
          <cell r="H3915" t="str">
            <v>N33</v>
          </cell>
          <cell r="I3915">
            <v>-235.41225399999999</v>
          </cell>
        </row>
        <row r="3916">
          <cell r="C3916" t="str">
            <v>2002</v>
          </cell>
          <cell r="D3916" t="str">
            <v>RR49420</v>
          </cell>
          <cell r="E3916">
            <v>118301</v>
          </cell>
          <cell r="F3916" t="str">
            <v>A13 - AFS</v>
          </cell>
          <cell r="G3916" t="str">
            <v>Fannie/5-10 Years/Remic/Fair Value</v>
          </cell>
          <cell r="H3916" t="str">
            <v>N34</v>
          </cell>
          <cell r="I3916">
            <v>-7028.1775820000003</v>
          </cell>
        </row>
        <row r="3917">
          <cell r="C3917" t="str">
            <v>2002</v>
          </cell>
          <cell r="D3917" t="str">
            <v>RR49420</v>
          </cell>
          <cell r="E3917">
            <v>118301</v>
          </cell>
          <cell r="F3917" t="str">
            <v>A13 - AFS</v>
          </cell>
          <cell r="G3917" t="str">
            <v>Fannie/Greater Than 10Years/IO/Fair Value</v>
          </cell>
          <cell r="H3917" t="str">
            <v>Q35</v>
          </cell>
          <cell r="I3917">
            <v>-4773535.9095790004</v>
          </cell>
        </row>
        <row r="3918">
          <cell r="C3918" t="str">
            <v>2002</v>
          </cell>
          <cell r="D3918" t="str">
            <v>RR49420</v>
          </cell>
          <cell r="E3918">
            <v>118301</v>
          </cell>
          <cell r="F3918" t="str">
            <v>A13 - AFS</v>
          </cell>
          <cell r="G3918" t="str">
            <v>Fannie/Greater Than 10Years/MBS/Fair Value</v>
          </cell>
          <cell r="H3918" t="str">
            <v>Q32</v>
          </cell>
          <cell r="I3918">
            <v>-11832.693539</v>
          </cell>
        </row>
        <row r="3919">
          <cell r="C3919" t="str">
            <v>2002</v>
          </cell>
          <cell r="D3919" t="str">
            <v>RR49420</v>
          </cell>
          <cell r="E3919">
            <v>118301</v>
          </cell>
          <cell r="F3919" t="str">
            <v>A13 - AFS</v>
          </cell>
          <cell r="G3919" t="str">
            <v>Fannie/Greater Than 10Years/REMIC/Fair Value</v>
          </cell>
          <cell r="H3919" t="str">
            <v>Q34</v>
          </cell>
          <cell r="I3919">
            <v>-359860.33482300001</v>
          </cell>
        </row>
        <row r="3920">
          <cell r="C3920" t="str">
            <v>2002</v>
          </cell>
          <cell r="D3920" t="str">
            <v>RR49420</v>
          </cell>
          <cell r="E3920">
            <v>118301</v>
          </cell>
          <cell r="F3920" t="str">
            <v>A13 - AFS</v>
          </cell>
          <cell r="G3920" t="str">
            <v>Other/Greater Than 10Years/IO/Fair Value</v>
          </cell>
          <cell r="H3920" t="str">
            <v>Q43</v>
          </cell>
          <cell r="I3920">
            <v>-138251.419754</v>
          </cell>
        </row>
        <row r="3921">
          <cell r="C3921" t="str">
            <v>2002</v>
          </cell>
          <cell r="D3921" t="str">
            <v>RR49420</v>
          </cell>
          <cell r="E3921">
            <v>118301</v>
          </cell>
          <cell r="F3921" t="str">
            <v>A13 - AFS</v>
          </cell>
          <cell r="G3921" t="str">
            <v>Other/Greater Than 10Years/REMIC/Fair Value</v>
          </cell>
          <cell r="H3921" t="str">
            <v>Q42</v>
          </cell>
          <cell r="I3921">
            <v>-98802.628166999988</v>
          </cell>
        </row>
        <row r="3922">
          <cell r="C3922" t="str">
            <v>2002</v>
          </cell>
          <cell r="D3922" t="str">
            <v>RR49420</v>
          </cell>
          <cell r="E3922">
            <v>118301</v>
          </cell>
          <cell r="F3922" t="str">
            <v>A13 - AFS</v>
          </cell>
          <cell r="G3922" t="str">
            <v>Private/Less Than 1 Year/MRB-Non Taxable/Fair Value</v>
          </cell>
          <cell r="H3922" t="str">
            <v>H49</v>
          </cell>
          <cell r="I3922">
            <v>-4946.6666660000001</v>
          </cell>
        </row>
        <row r="3923">
          <cell r="C3923" t="str">
            <v>2002</v>
          </cell>
          <cell r="D3923" t="str">
            <v>RR49420</v>
          </cell>
          <cell r="E3923">
            <v>118301</v>
          </cell>
          <cell r="F3923" t="str">
            <v>A13 - AFS</v>
          </cell>
          <cell r="G3923" t="str">
            <v>Private/1-5 Years/MRB Taxable/Fair Value</v>
          </cell>
          <cell r="H3923" t="str">
            <v>K48</v>
          </cell>
          <cell r="I3923">
            <v>-59062.461111000004</v>
          </cell>
        </row>
        <row r="3924">
          <cell r="C3924" t="str">
            <v>2002</v>
          </cell>
          <cell r="D3924" t="str">
            <v>RR49420</v>
          </cell>
          <cell r="E3924">
            <v>118301</v>
          </cell>
          <cell r="F3924" t="str">
            <v>A13 - AFS</v>
          </cell>
          <cell r="G3924" t="str">
            <v>Private/1-5 Years/MRB Non-Taxable/Fair Value</v>
          </cell>
          <cell r="H3924" t="str">
            <v>K49</v>
          </cell>
          <cell r="I3924">
            <v>-2045.002211</v>
          </cell>
        </row>
        <row r="3925">
          <cell r="C3925" t="str">
            <v>2002</v>
          </cell>
          <cell r="D3925" t="str">
            <v>RR49420</v>
          </cell>
          <cell r="E3925">
            <v>118301</v>
          </cell>
          <cell r="F3925" t="str">
            <v>A13 - AFS</v>
          </cell>
          <cell r="G3925" t="str">
            <v>Private/5-10 Years/MRB Taxable/Fair Value</v>
          </cell>
          <cell r="H3925" t="str">
            <v>N48</v>
          </cell>
          <cell r="I3925">
            <v>-62450.220218999988</v>
          </cell>
        </row>
        <row r="3926">
          <cell r="C3926" t="str">
            <v>2002</v>
          </cell>
          <cell r="D3926" t="str">
            <v>RR49420</v>
          </cell>
          <cell r="E3926">
            <v>118301</v>
          </cell>
          <cell r="F3926" t="str">
            <v>A13 - AFS</v>
          </cell>
          <cell r="G3926" t="str">
            <v>Private/Greater Than 10Years/MBS/Fair Value</v>
          </cell>
          <cell r="H3926" t="str">
            <v>Q52</v>
          </cell>
          <cell r="I3926">
            <v>-16572.666885999999</v>
          </cell>
        </row>
        <row r="3927">
          <cell r="C3927" t="str">
            <v>2002</v>
          </cell>
          <cell r="D3927" t="str">
            <v>RR49420</v>
          </cell>
          <cell r="E3927">
            <v>118301</v>
          </cell>
          <cell r="F3927" t="str">
            <v>A13 - AFS</v>
          </cell>
          <cell r="G3927" t="str">
            <v>Private/Greater Than 10Years/MRB Non-Taxable/Fair Value</v>
          </cell>
          <cell r="H3927" t="str">
            <v>Q49</v>
          </cell>
          <cell r="I3927">
            <v>-560868.07277099998</v>
          </cell>
        </row>
        <row r="3928">
          <cell r="C3928" t="str">
            <v>2002</v>
          </cell>
          <cell r="D3928" t="str">
            <v>RR49420</v>
          </cell>
          <cell r="E3928">
            <v>118301</v>
          </cell>
          <cell r="F3928" t="str">
            <v>A13 - AFS</v>
          </cell>
          <cell r="G3928" t="str">
            <v>Private/Greater Than 10Years/MBS Taxable/Fair Value</v>
          </cell>
          <cell r="H3928" t="str">
            <v>Q48</v>
          </cell>
          <cell r="I3928">
            <v>-10657851.683946999</v>
          </cell>
        </row>
        <row r="3929">
          <cell r="C3929" t="str">
            <v>2002</v>
          </cell>
          <cell r="D3929" t="str">
            <v>RR49420</v>
          </cell>
          <cell r="E3929">
            <v>118301</v>
          </cell>
          <cell r="F3929" t="str">
            <v>A13 - AFS</v>
          </cell>
          <cell r="G3929" t="str">
            <v>Private/Greater Than 10Years/REMIC/Fair Value</v>
          </cell>
          <cell r="H3929" t="str">
            <v>Q51</v>
          </cell>
          <cell r="I3929">
            <v>-2167135.5497520007</v>
          </cell>
        </row>
        <row r="3930">
          <cell r="C3930" t="str">
            <v>2002</v>
          </cell>
          <cell r="D3930" t="str">
            <v>RR49420</v>
          </cell>
          <cell r="E3930">
            <v>118301</v>
          </cell>
          <cell r="F3930" t="str">
            <v>A20</v>
          </cell>
          <cell r="G3930" t="str">
            <v>Fair Value/AFS/Total Mortgage Related Sec</v>
          </cell>
          <cell r="H3930" t="str">
            <v>L42</v>
          </cell>
          <cell r="I3930">
            <v>-7720388.7191510005</v>
          </cell>
        </row>
        <row r="3931">
          <cell r="C3931" t="str">
            <v>2002</v>
          </cell>
          <cell r="D3931" t="str">
            <v>RR49420</v>
          </cell>
          <cell r="E3931">
            <v>118301</v>
          </cell>
          <cell r="F3931" t="str">
            <v>A20</v>
          </cell>
          <cell r="G3931" t="str">
            <v>Fair Value/AFS/Less MRB</v>
          </cell>
          <cell r="H3931" t="str">
            <v>L45</v>
          </cell>
          <cell r="I3931">
            <v>-11347224.106924998</v>
          </cell>
        </row>
        <row r="3932">
          <cell r="C3932" t="str">
            <v>2002</v>
          </cell>
          <cell r="D3932" t="str">
            <v>RR49960</v>
          </cell>
          <cell r="E3932">
            <v>118301</v>
          </cell>
          <cell r="F3932" t="str">
            <v>A01</v>
          </cell>
          <cell r="G3932" t="str">
            <v>Other REMIC/PRIVATE/Unrealized Gain Current Period</v>
          </cell>
          <cell r="H3932" t="str">
            <v>R458</v>
          </cell>
          <cell r="I3932">
            <v>2580696.3199999998</v>
          </cell>
        </row>
        <row r="3933">
          <cell r="C3933" t="str">
            <v>2002</v>
          </cell>
          <cell r="D3933" t="str">
            <v>RR49960</v>
          </cell>
          <cell r="E3933">
            <v>118301</v>
          </cell>
          <cell r="F3933" t="str">
            <v>A13 - AFS</v>
          </cell>
          <cell r="G3933" t="str">
            <v>Grater than 10/Private/Other Remic/Fair Value</v>
          </cell>
          <cell r="H3933" t="str">
            <v>Q51</v>
          </cell>
          <cell r="I3933">
            <v>2580696.3199999998</v>
          </cell>
        </row>
        <row r="3934">
          <cell r="C3934" t="str">
            <v>2002</v>
          </cell>
          <cell r="D3934" t="str">
            <v>RR49960</v>
          </cell>
          <cell r="E3934">
            <v>118301</v>
          </cell>
          <cell r="F3934" t="str">
            <v>A20</v>
          </cell>
          <cell r="G3934" t="str">
            <v>AFS/Fair Value/Total Mortgage Related Securities</v>
          </cell>
          <cell r="H3934" t="str">
            <v>L42</v>
          </cell>
          <cell r="I3934">
            <v>2580696.3199999998</v>
          </cell>
        </row>
        <row r="3935">
          <cell r="C3935" t="str">
            <v>2002</v>
          </cell>
          <cell r="D3935" t="str">
            <v>RR49960</v>
          </cell>
          <cell r="E3935">
            <v>118301</v>
          </cell>
          <cell r="F3935" t="str">
            <v>A07</v>
          </cell>
          <cell r="G3935" t="str">
            <v>AFS/PRIVATE/Other Remic/Gross Unrealized Gain</v>
          </cell>
          <cell r="H3935" t="str">
            <v>K65</v>
          </cell>
          <cell r="I3935">
            <v>2580696.3199999998</v>
          </cell>
        </row>
        <row r="3936">
          <cell r="C3936" t="str">
            <v>2002</v>
          </cell>
          <cell r="D3936" t="str">
            <v>RR49960</v>
          </cell>
          <cell r="E3936">
            <v>118301</v>
          </cell>
          <cell r="F3936" t="str">
            <v>A09</v>
          </cell>
          <cell r="G3936" t="str">
            <v>Multi Class/Remic/Gross Unrelaized Gain/AAA</v>
          </cell>
          <cell r="H3936" t="str">
            <v>K58</v>
          </cell>
          <cell r="I3936">
            <v>2580696.3199999998</v>
          </cell>
        </row>
        <row r="3937">
          <cell r="C3937" t="str">
            <v>2002</v>
          </cell>
          <cell r="D3937" t="str">
            <v>RR49967</v>
          </cell>
          <cell r="E3937">
            <v>118301</v>
          </cell>
          <cell r="F3937" t="str">
            <v>A01</v>
          </cell>
          <cell r="G3937" t="str">
            <v>Fannie Mae / MBS / Unrealized GainLoss Current Period</v>
          </cell>
          <cell r="H3937" t="str">
            <v>D458</v>
          </cell>
          <cell r="I3937">
            <v>-2966304.35</v>
          </cell>
        </row>
        <row r="3938">
          <cell r="C3938" t="str">
            <v>2002</v>
          </cell>
          <cell r="D3938" t="str">
            <v>RR49967</v>
          </cell>
          <cell r="E3938">
            <v>118301</v>
          </cell>
          <cell r="F3938" t="str">
            <v>A01</v>
          </cell>
          <cell r="G3938" t="str">
            <v>Fannie Mae / Mega / Unrealized GainLoss Current Period</v>
          </cell>
          <cell r="H3938" t="str">
            <v>E458</v>
          </cell>
          <cell r="I3938">
            <v>-59595.17</v>
          </cell>
        </row>
        <row r="3939">
          <cell r="C3939" t="str">
            <v>2002</v>
          </cell>
          <cell r="D3939" t="str">
            <v>RR49967</v>
          </cell>
          <cell r="E3939">
            <v>118301</v>
          </cell>
          <cell r="F3939" t="str">
            <v>A07</v>
          </cell>
          <cell r="G3939" t="str">
            <v>AFS / Fannie Mae / MBS / Gross Unrealized Loss</v>
          </cell>
          <cell r="H3939" t="str">
            <v>L32</v>
          </cell>
          <cell r="I3939">
            <v>-2966304.35</v>
          </cell>
        </row>
        <row r="3940">
          <cell r="C3940" t="str">
            <v>2002</v>
          </cell>
          <cell r="D3940" t="str">
            <v>RR49967</v>
          </cell>
          <cell r="E3940">
            <v>118301</v>
          </cell>
          <cell r="F3940" t="str">
            <v>A07</v>
          </cell>
          <cell r="G3940" t="str">
            <v>AFS / Fannie Mae / Mega / Gross Unrealized Loss</v>
          </cell>
          <cell r="H3940" t="str">
            <v>L33</v>
          </cell>
          <cell r="I3940">
            <v>-59595.17</v>
          </cell>
        </row>
        <row r="3941">
          <cell r="C3941" t="str">
            <v>2002</v>
          </cell>
          <cell r="D3941" t="str">
            <v>RR49967</v>
          </cell>
          <cell r="E3941">
            <v>118301</v>
          </cell>
          <cell r="F3941" t="str">
            <v>A07</v>
          </cell>
          <cell r="G3941" t="str">
            <v>AFS / Fannie Mae / MBS / Gross Unrealized Loss/&lt;12 months</v>
          </cell>
          <cell r="H3941" t="str">
            <v>N32</v>
          </cell>
          <cell r="I3941">
            <v>-2966304.35</v>
          </cell>
        </row>
        <row r="3942">
          <cell r="C3942" t="str">
            <v>2002</v>
          </cell>
          <cell r="D3942" t="str">
            <v>RR49967</v>
          </cell>
          <cell r="E3942">
            <v>118301</v>
          </cell>
          <cell r="F3942" t="str">
            <v>A07</v>
          </cell>
          <cell r="G3942" t="str">
            <v>AFS / Fannie Mae / Mega / Gross Unrealized Loss/&lt;12 months</v>
          </cell>
          <cell r="H3942" t="str">
            <v>N33</v>
          </cell>
          <cell r="I3942">
            <v>-59595.17</v>
          </cell>
        </row>
        <row r="3943">
          <cell r="C3943" t="str">
            <v>2002</v>
          </cell>
          <cell r="D3943" t="str">
            <v>RR49967</v>
          </cell>
          <cell r="E3943">
            <v>118301</v>
          </cell>
          <cell r="F3943" t="str">
            <v>A09</v>
          </cell>
          <cell r="G3943" t="str">
            <v>Gross Unrealized Loss / AFS / Single Class / MBS / AAA</v>
          </cell>
          <cell r="H3943" t="str">
            <v>L33</v>
          </cell>
          <cell r="I3943">
            <v>-2966304.35</v>
          </cell>
        </row>
        <row r="3944">
          <cell r="C3944" t="str">
            <v>2002</v>
          </cell>
          <cell r="D3944" t="str">
            <v>RR49967</v>
          </cell>
          <cell r="E3944">
            <v>118301</v>
          </cell>
          <cell r="F3944" t="str">
            <v>A09</v>
          </cell>
          <cell r="G3944" t="str">
            <v>Gross Unrealized Loss / AFS / Single Class / Mega / AAA</v>
          </cell>
          <cell r="H3944" t="str">
            <v>L44</v>
          </cell>
          <cell r="I3944">
            <v>-59595.17</v>
          </cell>
        </row>
        <row r="3945">
          <cell r="C3945" t="str">
            <v>2002</v>
          </cell>
          <cell r="D3945" t="str">
            <v>RR49967</v>
          </cell>
          <cell r="E3945">
            <v>118301</v>
          </cell>
          <cell r="F3945" t="str">
            <v>A09</v>
          </cell>
          <cell r="G3945" t="str">
            <v>Gross Unrealized Loss / AFS / Single Class / MBS / AAA/&lt;12 months</v>
          </cell>
          <cell r="H3945" t="str">
            <v>N33</v>
          </cell>
          <cell r="I3945">
            <v>-2966304.35</v>
          </cell>
        </row>
        <row r="3946">
          <cell r="C3946" t="str">
            <v>2002</v>
          </cell>
          <cell r="D3946" t="str">
            <v>RR49967</v>
          </cell>
          <cell r="E3946">
            <v>118301</v>
          </cell>
          <cell r="F3946" t="str">
            <v>A09</v>
          </cell>
          <cell r="G3946" t="str">
            <v>Gross Unrealized Loss / AFS / Single Class / Mega / AAA/ &lt;12 months</v>
          </cell>
          <cell r="H3946" t="str">
            <v>N44</v>
          </cell>
          <cell r="I3946">
            <v>-59595.17</v>
          </cell>
        </row>
        <row r="3947">
          <cell r="C3947" t="str">
            <v>2002</v>
          </cell>
          <cell r="D3947" t="str">
            <v>RR49967</v>
          </cell>
          <cell r="E3947">
            <v>118301</v>
          </cell>
          <cell r="F3947" t="str">
            <v>A13 - AFS</v>
          </cell>
          <cell r="G3947" t="str">
            <v>&gt;10 year / Fair Value / Fannie Mae / MBS</v>
          </cell>
          <cell r="H3947" t="str">
            <v>Q32</v>
          </cell>
          <cell r="I3947">
            <v>-2966304.35</v>
          </cell>
        </row>
        <row r="3948">
          <cell r="C3948" t="str">
            <v>2002</v>
          </cell>
          <cell r="D3948" t="str">
            <v>RR49967</v>
          </cell>
          <cell r="E3948">
            <v>118301</v>
          </cell>
          <cell r="F3948" t="str">
            <v>A13 - AFS</v>
          </cell>
          <cell r="G3948" t="str">
            <v>&gt;10 year / Fair Value / Fannie Mae / Mega</v>
          </cell>
          <cell r="H3948" t="str">
            <v>Q33</v>
          </cell>
          <cell r="I3948">
            <v>-59595.17</v>
          </cell>
        </row>
        <row r="3949">
          <cell r="C3949" t="str">
            <v>2002</v>
          </cell>
          <cell r="D3949" t="str">
            <v>RR49967</v>
          </cell>
          <cell r="E3949">
            <v>118301</v>
          </cell>
          <cell r="F3949" t="str">
            <v>A20</v>
          </cell>
          <cell r="G3949" t="str">
            <v>Fair Value / Total Mortgage Related Securities / AFS</v>
          </cell>
          <cell r="H3949" t="str">
            <v>L42</v>
          </cell>
          <cell r="I3949">
            <v>-3025899.5199999949</v>
          </cell>
        </row>
        <row r="3950">
          <cell r="C3950" t="str">
            <v>2002</v>
          </cell>
          <cell r="D3950" t="str">
            <v>RR49970</v>
          </cell>
          <cell r="E3950">
            <v>118301</v>
          </cell>
          <cell r="F3950" t="str">
            <v>A01</v>
          </cell>
          <cell r="G3950" t="str">
            <v>Unrealized Gain/Loss Current Period/Fannie Mae/MBS</v>
          </cell>
          <cell r="H3950" t="str">
            <v>D458</v>
          </cell>
          <cell r="I3950">
            <v>52463.872411200078</v>
          </cell>
        </row>
        <row r="3951">
          <cell r="C3951" t="str">
            <v>2002</v>
          </cell>
          <cell r="D3951" t="str">
            <v>RR49970</v>
          </cell>
          <cell r="E3951">
            <v>118301</v>
          </cell>
          <cell r="F3951" t="str">
            <v>A07</v>
          </cell>
          <cell r="G3951" t="str">
            <v>Gross Unrealized Gain / Fannie Mae / MBS</v>
          </cell>
          <cell r="H3951" t="str">
            <v>K32</v>
          </cell>
          <cell r="I3951">
            <v>52463.872411200078</v>
          </cell>
        </row>
        <row r="3952">
          <cell r="C3952" t="str">
            <v>2002</v>
          </cell>
          <cell r="D3952" t="str">
            <v>RR49970</v>
          </cell>
          <cell r="E3952">
            <v>118301</v>
          </cell>
          <cell r="F3952" t="str">
            <v>A09</v>
          </cell>
          <cell r="G3952" t="str">
            <v>Gross Unrealized Gain/Single Class/MBS/AAA</v>
          </cell>
          <cell r="H3952" t="str">
            <v>K33</v>
          </cell>
          <cell r="I3952">
            <v>52463.872411200078</v>
          </cell>
        </row>
        <row r="3953">
          <cell r="C3953" t="str">
            <v>2002</v>
          </cell>
          <cell r="D3953" t="str">
            <v>RR49970</v>
          </cell>
          <cell r="E3953">
            <v>118301</v>
          </cell>
          <cell r="F3953" t="str">
            <v>A13 - AFS</v>
          </cell>
          <cell r="G3953" t="str">
            <v>Remaining Maturity &gt; 10yrs/Fair Value/Fannie Mae MBS</v>
          </cell>
          <cell r="H3953" t="str">
            <v>Q32</v>
          </cell>
          <cell r="I3953">
            <v>52463.872411200078</v>
          </cell>
        </row>
        <row r="3954">
          <cell r="C3954" t="str">
            <v>2002</v>
          </cell>
          <cell r="D3954" t="str">
            <v>RR49970</v>
          </cell>
          <cell r="E3954">
            <v>118301</v>
          </cell>
          <cell r="F3954" t="str">
            <v>A20</v>
          </cell>
          <cell r="G3954" t="str">
            <v>Fair Value/Total Mortgage Related Securities/AFS</v>
          </cell>
          <cell r="H3954" t="str">
            <v>L42</v>
          </cell>
          <cell r="I3954">
            <v>52463.872411200078</v>
          </cell>
        </row>
        <row r="3955">
          <cell r="C3955" t="str">
            <v>2002</v>
          </cell>
          <cell r="D3955" t="str">
            <v>RR49971</v>
          </cell>
          <cell r="E3955">
            <v>118301</v>
          </cell>
          <cell r="F3955" t="str">
            <v>A01</v>
          </cell>
          <cell r="G3955" t="str">
            <v>Private Label/ MRB Taxable/Unrealized Gain/(Loss) Current Period</v>
          </cell>
          <cell r="H3955" t="str">
            <v>O458</v>
          </cell>
          <cell r="I3955">
            <v>9156.27</v>
          </cell>
        </row>
        <row r="3956">
          <cell r="C3956" t="str">
            <v>2002</v>
          </cell>
          <cell r="D3956" t="str">
            <v>RR49971</v>
          </cell>
          <cell r="E3956">
            <v>118301</v>
          </cell>
          <cell r="F3956" t="str">
            <v>A07</v>
          </cell>
          <cell r="G3956" t="str">
            <v>Gross Unrealized Gain/ Available For Sale/Private/MRB Taxable</v>
          </cell>
          <cell r="H3956" t="str">
            <v>K62</v>
          </cell>
          <cell r="I3956">
            <v>9156.27</v>
          </cell>
        </row>
        <row r="3957">
          <cell r="C3957" t="str">
            <v>2002</v>
          </cell>
          <cell r="D3957" t="str">
            <v>RR49971</v>
          </cell>
          <cell r="E3957">
            <v>118301</v>
          </cell>
          <cell r="F3957" t="str">
            <v>A08</v>
          </cell>
          <cell r="G3957" t="str">
            <v>Gross Unrealized Gain/Available For Sale/MRB/6.5- &lt;7.0</v>
          </cell>
          <cell r="H3957" t="str">
            <v>K103</v>
          </cell>
          <cell r="I3957">
            <v>9156.27</v>
          </cell>
        </row>
        <row r="3958">
          <cell r="C3958" t="str">
            <v>2002</v>
          </cell>
          <cell r="D3958" t="str">
            <v>RR49971</v>
          </cell>
          <cell r="E3958">
            <v>118301</v>
          </cell>
          <cell r="F3958" t="str">
            <v>A09</v>
          </cell>
          <cell r="G3958" t="str">
            <v>Gross Unrealized Gain/Available For Sale/MRB/Unrated</v>
          </cell>
          <cell r="H3958" t="str">
            <v>K100</v>
          </cell>
          <cell r="I3958">
            <v>9156.27</v>
          </cell>
        </row>
        <row r="3959">
          <cell r="C3959" t="str">
            <v>2002</v>
          </cell>
          <cell r="D3959" t="str">
            <v>RR49971</v>
          </cell>
          <cell r="E3959">
            <v>118301</v>
          </cell>
          <cell r="F3959" t="str">
            <v>A13 - AFS</v>
          </cell>
          <cell r="G3959" t="str">
            <v>Remaining Maturity Term  &gt; 5yrs Through 10yrs /MRB Taxable</v>
          </cell>
          <cell r="H3959" t="str">
            <v>N48</v>
          </cell>
          <cell r="I3959">
            <v>9156.27</v>
          </cell>
        </row>
        <row r="3960">
          <cell r="C3960" t="str">
            <v>2002</v>
          </cell>
          <cell r="D3960" t="str">
            <v>RR49971</v>
          </cell>
          <cell r="E3960">
            <v>118301</v>
          </cell>
          <cell r="F3960" t="str">
            <v>A20</v>
          </cell>
          <cell r="G3960" t="str">
            <v>AFS/Fair Value/Total Mortgage Related Securities/MRB</v>
          </cell>
          <cell r="H3960" t="str">
            <v>L45</v>
          </cell>
          <cell r="I3960">
            <v>9156.27</v>
          </cell>
        </row>
        <row r="3961">
          <cell r="C3961" t="str">
            <v>2002</v>
          </cell>
          <cell r="D3961" t="str">
            <v>RR49985</v>
          </cell>
          <cell r="E3961">
            <v>138363</v>
          </cell>
          <cell r="F3961" t="str">
            <v>A01</v>
          </cell>
          <cell r="G3961" t="str">
            <v>Restatement Adjustment/99-20Imairment/Expense/Fannie Mae/REMIC</v>
          </cell>
          <cell r="H3961" t="str">
            <v>F374</v>
          </cell>
          <cell r="I3961">
            <v>-885237</v>
          </cell>
        </row>
        <row r="3962">
          <cell r="C3962" t="str">
            <v>2002</v>
          </cell>
          <cell r="D3962" t="str">
            <v>RR49985</v>
          </cell>
          <cell r="E3962">
            <v>138363</v>
          </cell>
          <cell r="F3962" t="str">
            <v>A07</v>
          </cell>
          <cell r="G3962" t="str">
            <v>AFS/Fannie/IO/Total Unam</v>
          </cell>
          <cell r="H3962" t="str">
            <v>H35</v>
          </cell>
          <cell r="I3962">
            <v>-885237</v>
          </cell>
        </row>
        <row r="3963">
          <cell r="C3963" t="str">
            <v>2002</v>
          </cell>
          <cell r="D3963" t="str">
            <v>RR49985</v>
          </cell>
          <cell r="E3963">
            <v>138363</v>
          </cell>
          <cell r="F3963" t="str">
            <v>A09</v>
          </cell>
          <cell r="G3963" t="str">
            <v>Multi-Class/AAA/IO/Total Unam</v>
          </cell>
          <cell r="H3963" t="str">
            <v>H80</v>
          </cell>
          <cell r="I3963">
            <v>-885237</v>
          </cell>
        </row>
        <row r="3964">
          <cell r="C3964" t="str">
            <v>2002</v>
          </cell>
          <cell r="D3964" t="str">
            <v>RR49985</v>
          </cell>
          <cell r="E3964">
            <v>138363</v>
          </cell>
          <cell r="F3964" t="str">
            <v>A13 - AFS</v>
          </cell>
          <cell r="G3964" t="str">
            <v>Greater Than 10 Years/Amortized cost/Fannie Mae/IO</v>
          </cell>
          <cell r="H3964" t="str">
            <v>P35</v>
          </cell>
          <cell r="I3964">
            <v>-885237</v>
          </cell>
        </row>
        <row r="3965">
          <cell r="C3965" t="str">
            <v>2002</v>
          </cell>
          <cell r="D3965" t="str">
            <v>RR49985</v>
          </cell>
          <cell r="E3965">
            <v>138363</v>
          </cell>
          <cell r="F3965" t="str">
            <v>A18</v>
          </cell>
          <cell r="G3965" t="str">
            <v>Greater Than 10 Years/Amortized Cost/Fannie Mae/IO</v>
          </cell>
          <cell r="H3965" t="str">
            <v>O34</v>
          </cell>
          <cell r="I3965">
            <v>-885237</v>
          </cell>
        </row>
        <row r="3966">
          <cell r="C3966" t="str">
            <v>2002</v>
          </cell>
          <cell r="D3966" t="str">
            <v>RR49985</v>
          </cell>
          <cell r="E3966">
            <v>138363</v>
          </cell>
          <cell r="F3966" t="str">
            <v>A20</v>
          </cell>
          <cell r="G3966" t="str">
            <v>AFS/Fair Value/Total Mortgage Related Securities</v>
          </cell>
          <cell r="H3966" t="str">
            <v>L42</v>
          </cell>
          <cell r="I3966">
            <v>-885237</v>
          </cell>
        </row>
        <row r="3967">
          <cell r="C3967" t="str">
            <v>2002</v>
          </cell>
          <cell r="D3967" t="str">
            <v>RS49304</v>
          </cell>
          <cell r="E3967">
            <v>421302</v>
          </cell>
          <cell r="F3967" t="str">
            <v>A16</v>
          </cell>
          <cell r="G3967" t="str">
            <v>Amortization Income/Expense/MBS</v>
          </cell>
          <cell r="H3967" t="str">
            <v>G34</v>
          </cell>
          <cell r="I3967">
            <v>-14878681.550000001</v>
          </cell>
        </row>
        <row r="3968">
          <cell r="C3968" t="str">
            <v>2002</v>
          </cell>
          <cell r="D3968" t="str">
            <v>RS49304</v>
          </cell>
          <cell r="E3968">
            <v>421302</v>
          </cell>
          <cell r="F3968" t="str">
            <v>A18</v>
          </cell>
          <cell r="G3968" t="str">
            <v>Remaining Matuirty Term &gt; 10 yrs/MBS/Total Income</v>
          </cell>
          <cell r="H3968" t="str">
            <v>N31</v>
          </cell>
          <cell r="I3968">
            <v>-14878681.550000001</v>
          </cell>
        </row>
        <row r="3969">
          <cell r="C3969" t="str">
            <v>2002</v>
          </cell>
          <cell r="D3969" t="str">
            <v>RS49304</v>
          </cell>
          <cell r="E3969">
            <v>421502</v>
          </cell>
          <cell r="F3969" t="str">
            <v>A16</v>
          </cell>
          <cell r="G3969" t="str">
            <v>Amortization Income/Expense/MBS</v>
          </cell>
          <cell r="H3969" t="str">
            <v>G34</v>
          </cell>
          <cell r="I3969">
            <v>-1620616.51</v>
          </cell>
        </row>
        <row r="3970">
          <cell r="C3970" t="str">
            <v>2002</v>
          </cell>
          <cell r="D3970" t="str">
            <v>RS49304</v>
          </cell>
          <cell r="E3970">
            <v>421502</v>
          </cell>
          <cell r="F3970" t="str">
            <v>A18</v>
          </cell>
          <cell r="G3970" t="str">
            <v>Remaining Matuirty Term &gt; 10 yrs/MBS/Total Income</v>
          </cell>
          <cell r="H3970" t="str">
            <v>N31</v>
          </cell>
          <cell r="I3970">
            <v>-1620616.51</v>
          </cell>
        </row>
        <row r="3971">
          <cell r="C3971" t="str">
            <v>2002</v>
          </cell>
          <cell r="D3971" t="str">
            <v>RS49304</v>
          </cell>
          <cell r="E3971">
            <v>138332</v>
          </cell>
          <cell r="F3971" t="str">
            <v>A01</v>
          </cell>
          <cell r="G3971" t="str">
            <v>Fannie Mae securities/MBS/ Commitment Adjs-Non OCI/PPA</v>
          </cell>
          <cell r="H3971" t="str">
            <v>D225</v>
          </cell>
          <cell r="I3971">
            <v>-14878681.550000001</v>
          </cell>
        </row>
        <row r="3972">
          <cell r="C3972" t="str">
            <v>2002</v>
          </cell>
          <cell r="D3972" t="str">
            <v>RS49304</v>
          </cell>
          <cell r="E3972">
            <v>138332</v>
          </cell>
          <cell r="F3972" t="str">
            <v>A07</v>
          </cell>
          <cell r="G3972" t="str">
            <v>Total Unamortized Balance/AFS/Fannie Mae/MBS</v>
          </cell>
          <cell r="H3972" t="str">
            <v>H32</v>
          </cell>
          <cell r="I3972">
            <v>-14878681.550000001</v>
          </cell>
        </row>
        <row r="3973">
          <cell r="C3973" t="str">
            <v>2002</v>
          </cell>
          <cell r="D3973" t="str">
            <v>RS49304</v>
          </cell>
          <cell r="E3973">
            <v>138332</v>
          </cell>
          <cell r="F3973" t="str">
            <v>A09</v>
          </cell>
          <cell r="G3973" t="str">
            <v>Total Unamortized Balance/AFS/Single Class/MBS/AAA</v>
          </cell>
          <cell r="H3973" t="str">
            <v>H33</v>
          </cell>
          <cell r="I3973">
            <v>-14878681.550000001</v>
          </cell>
        </row>
        <row r="3974">
          <cell r="C3974" t="str">
            <v>2002</v>
          </cell>
          <cell r="D3974" t="str">
            <v>RS49304</v>
          </cell>
          <cell r="E3974">
            <v>138332</v>
          </cell>
          <cell r="F3974" t="str">
            <v>A13 - AFS</v>
          </cell>
          <cell r="G3974" t="str">
            <v>Remaining Maturity Term &gt;10yr/Amortized Cost/Fannie Mae/MBS</v>
          </cell>
          <cell r="H3974" t="str">
            <v>P32</v>
          </cell>
          <cell r="I3974">
            <v>-14878681.550000001</v>
          </cell>
        </row>
        <row r="3975">
          <cell r="C3975" t="str">
            <v>2002</v>
          </cell>
          <cell r="D3975" t="str">
            <v>RS49304</v>
          </cell>
          <cell r="E3975">
            <v>138332</v>
          </cell>
          <cell r="F3975" t="str">
            <v>A18</v>
          </cell>
          <cell r="G3975" t="str">
            <v>Remaining Maturity Term &gt;10yr/Amortized Cost/MBS</v>
          </cell>
          <cell r="H3975" t="str">
            <v>O31</v>
          </cell>
          <cell r="I3975">
            <v>-14878681.550000001</v>
          </cell>
        </row>
        <row r="3976">
          <cell r="C3976" t="str">
            <v>2002</v>
          </cell>
          <cell r="D3976" t="str">
            <v>RS49304</v>
          </cell>
          <cell r="E3976">
            <v>138332</v>
          </cell>
          <cell r="F3976" t="str">
            <v>A20</v>
          </cell>
          <cell r="G3976" t="str">
            <v>AFS/Fair Value/Total Mortgage Related Securities</v>
          </cell>
          <cell r="H3976" t="str">
            <v>L42</v>
          </cell>
          <cell r="I3976">
            <v>-14878681.550000001</v>
          </cell>
        </row>
        <row r="3977">
          <cell r="C3977" t="str">
            <v>2002</v>
          </cell>
          <cell r="D3977" t="str">
            <v>RS49304</v>
          </cell>
          <cell r="E3977">
            <v>138532</v>
          </cell>
          <cell r="F3977" t="str">
            <v>A01</v>
          </cell>
          <cell r="G3977" t="str">
            <v>Fannie Mae securities/MBS/ Commitment Adjs-Non OCI/PPA</v>
          </cell>
          <cell r="H3977" t="str">
            <v>D225</v>
          </cell>
          <cell r="I3977">
            <v>-1620616.51</v>
          </cell>
        </row>
        <row r="3978">
          <cell r="C3978" t="str">
            <v>2002</v>
          </cell>
          <cell r="D3978" t="str">
            <v>RS49304</v>
          </cell>
          <cell r="E3978">
            <v>138532</v>
          </cell>
          <cell r="F3978" t="str">
            <v>A07</v>
          </cell>
          <cell r="G3978" t="str">
            <v>Total Unamortized Balance/HFT/Fannie Mae/MBS</v>
          </cell>
          <cell r="H3978" t="str">
            <v>H74</v>
          </cell>
          <cell r="I3978">
            <v>-1620616.51</v>
          </cell>
        </row>
        <row r="3979">
          <cell r="C3979" t="str">
            <v>2002</v>
          </cell>
          <cell r="D3979" t="str">
            <v>RS49304</v>
          </cell>
          <cell r="E3979">
            <v>138532</v>
          </cell>
          <cell r="F3979" t="str">
            <v>A09</v>
          </cell>
          <cell r="G3979" t="str">
            <v>Total Unamortized Balance/HFT/Single Class/MBS/AAA</v>
          </cell>
          <cell r="H3979" t="str">
            <v>H120</v>
          </cell>
          <cell r="I3979">
            <v>-1620616.51</v>
          </cell>
        </row>
        <row r="3980">
          <cell r="C3980" t="str">
            <v>2002</v>
          </cell>
          <cell r="D3980" t="str">
            <v>RS49304</v>
          </cell>
          <cell r="E3980">
            <v>138532</v>
          </cell>
          <cell r="F3980" t="str">
            <v>A13 - HFT</v>
          </cell>
          <cell r="G3980" t="str">
            <v>Remaining Maturity Term &gt;10yr/Amortized Cost/Fannie Mae/MBS</v>
          </cell>
          <cell r="H3980" t="str">
            <v>P32</v>
          </cell>
          <cell r="I3980">
            <v>-1620616.51</v>
          </cell>
        </row>
        <row r="3981">
          <cell r="C3981" t="str">
            <v>2002</v>
          </cell>
          <cell r="D3981" t="str">
            <v>RS49304</v>
          </cell>
          <cell r="E3981">
            <v>138532</v>
          </cell>
          <cell r="F3981" t="str">
            <v>A18</v>
          </cell>
          <cell r="G3981" t="str">
            <v>Remaining Maturity Term &gt;10yr/Amortized Cost/MBS</v>
          </cell>
          <cell r="H3981" t="str">
            <v>O31</v>
          </cell>
          <cell r="I3981">
            <v>-1620616.51</v>
          </cell>
        </row>
        <row r="3982">
          <cell r="C3982" t="str">
            <v>2002</v>
          </cell>
          <cell r="D3982" t="str">
            <v>RS49304</v>
          </cell>
          <cell r="E3982">
            <v>138532</v>
          </cell>
          <cell r="F3982" t="str">
            <v>A20</v>
          </cell>
          <cell r="G3982" t="str">
            <v>HFT/Fair Value/Total Mortgage Related Securities</v>
          </cell>
          <cell r="H3982" t="str">
            <v>M42</v>
          </cell>
          <cell r="I3982">
            <v>-1620616.51</v>
          </cell>
        </row>
        <row r="3983">
          <cell r="C3983" t="str">
            <v>2002</v>
          </cell>
          <cell r="D3983" t="str">
            <v>RS49338</v>
          </cell>
          <cell r="E3983">
            <v>121302</v>
          </cell>
          <cell r="F3983" t="str">
            <v>A01</v>
          </cell>
          <cell r="G3983" t="str">
            <v>Private / MRB Taxable / PremiumDiscount / Original Beginning Balance / Resecuritization Relief</v>
          </cell>
          <cell r="H3983" t="str">
            <v>O86</v>
          </cell>
          <cell r="I3983">
            <v>3573.37</v>
          </cell>
        </row>
        <row r="3984">
          <cell r="C3984" t="str">
            <v>2002</v>
          </cell>
          <cell r="D3984" t="str">
            <v>RS49338</v>
          </cell>
          <cell r="E3984">
            <v>121302</v>
          </cell>
          <cell r="F3984" t="str">
            <v>A07</v>
          </cell>
          <cell r="G3984" t="str">
            <v>Total Unam / AFS / Private / MRB Taxable</v>
          </cell>
          <cell r="H3984" t="str">
            <v>H62</v>
          </cell>
          <cell r="I3984">
            <v>3573.37</v>
          </cell>
        </row>
        <row r="3985">
          <cell r="C3985" t="str">
            <v>2002</v>
          </cell>
          <cell r="D3985" t="str">
            <v>RS49338</v>
          </cell>
          <cell r="E3985">
            <v>121302</v>
          </cell>
          <cell r="F3985" t="str">
            <v>A09</v>
          </cell>
          <cell r="G3985" t="str">
            <v>Total Unam / AFS / MRB / AAA</v>
          </cell>
          <cell r="H3985" t="str">
            <v>H93</v>
          </cell>
          <cell r="I3985">
            <v>3573.37</v>
          </cell>
        </row>
        <row r="3986">
          <cell r="C3986" t="str">
            <v>2002</v>
          </cell>
          <cell r="D3986" t="str">
            <v>RS49338</v>
          </cell>
          <cell r="E3986">
            <v>121302</v>
          </cell>
          <cell r="F3986" t="str">
            <v>A13 - AFS</v>
          </cell>
          <cell r="G3986" t="str">
            <v>&gt;10 years / Amortized Cost / Private / MRB Taxable</v>
          </cell>
          <cell r="H3986" t="str">
            <v>P48</v>
          </cell>
          <cell r="I3986">
            <v>3573.37</v>
          </cell>
        </row>
        <row r="3987">
          <cell r="C3987" t="str">
            <v>2002</v>
          </cell>
          <cell r="D3987" t="str">
            <v>RS49338</v>
          </cell>
          <cell r="E3987">
            <v>121302</v>
          </cell>
          <cell r="F3987" t="str">
            <v>A18</v>
          </cell>
          <cell r="G3987" t="str">
            <v>&gt;10 years / Amortized Cost / MRB Taxable</v>
          </cell>
          <cell r="H3987" t="str">
            <v>O36</v>
          </cell>
          <cell r="I3987">
            <v>3573.37</v>
          </cell>
        </row>
        <row r="3988">
          <cell r="C3988" t="str">
            <v>2002</v>
          </cell>
          <cell r="D3988" t="str">
            <v>RS49338</v>
          </cell>
          <cell r="E3988">
            <v>121302</v>
          </cell>
          <cell r="F3988" t="str">
            <v>A20</v>
          </cell>
          <cell r="G3988" t="str">
            <v>AFS / MRB-- Fair Value</v>
          </cell>
          <cell r="H3988" t="str">
            <v>L45</v>
          </cell>
          <cell r="I3988">
            <v>3573.37</v>
          </cell>
        </row>
        <row r="3989">
          <cell r="C3989" t="str">
            <v>2002</v>
          </cell>
          <cell r="D3989" t="str">
            <v>RS49338</v>
          </cell>
          <cell r="E3989">
            <v>121305</v>
          </cell>
          <cell r="F3989" t="str">
            <v>A01</v>
          </cell>
          <cell r="G3989" t="str">
            <v>Private / MRB Taxable / PremiumDiscount / Original Beginning Balance / Consolidation Relief</v>
          </cell>
          <cell r="H3989" t="str">
            <v>O76</v>
          </cell>
          <cell r="I3989">
            <v>-779.8</v>
          </cell>
        </row>
        <row r="3990">
          <cell r="C3990" t="str">
            <v>2002</v>
          </cell>
          <cell r="D3990" t="str">
            <v>RS49338</v>
          </cell>
          <cell r="E3990">
            <v>121305</v>
          </cell>
          <cell r="F3990" t="str">
            <v>A07</v>
          </cell>
          <cell r="G3990" t="str">
            <v>Total Unam / AFS / Private / MRB Taxable</v>
          </cell>
          <cell r="H3990" t="str">
            <v>H62</v>
          </cell>
          <cell r="I3990">
            <v>-779.8</v>
          </cell>
        </row>
        <row r="3991">
          <cell r="C3991" t="str">
            <v>2002</v>
          </cell>
          <cell r="D3991" t="str">
            <v>RS49338</v>
          </cell>
          <cell r="E3991">
            <v>121305</v>
          </cell>
          <cell r="F3991" t="str">
            <v>A09</v>
          </cell>
          <cell r="G3991" t="str">
            <v>Total Unam / AFS / MRB / AAA</v>
          </cell>
          <cell r="H3991" t="str">
            <v>H93</v>
          </cell>
          <cell r="I3991">
            <v>-779.8</v>
          </cell>
        </row>
        <row r="3992">
          <cell r="C3992" t="str">
            <v>2002</v>
          </cell>
          <cell r="D3992" t="str">
            <v>RS49338</v>
          </cell>
          <cell r="E3992">
            <v>121305</v>
          </cell>
          <cell r="F3992" t="str">
            <v>A13 - AFS</v>
          </cell>
          <cell r="G3992" t="str">
            <v>&gt;10 years / Amortized Cost / Private / MRB Taxable</v>
          </cell>
          <cell r="H3992" t="str">
            <v>P48</v>
          </cell>
          <cell r="I3992">
            <v>-779.8</v>
          </cell>
        </row>
        <row r="3993">
          <cell r="C3993" t="str">
            <v>2002</v>
          </cell>
          <cell r="D3993" t="str">
            <v>RS49338</v>
          </cell>
          <cell r="E3993">
            <v>121305</v>
          </cell>
          <cell r="F3993" t="str">
            <v>A18</v>
          </cell>
          <cell r="G3993" t="str">
            <v>&gt;10 years / Amortized Cost / MRB Taxable</v>
          </cell>
          <cell r="H3993" t="str">
            <v>O36</v>
          </cell>
          <cell r="I3993">
            <v>-779.8</v>
          </cell>
        </row>
        <row r="3994">
          <cell r="C3994" t="str">
            <v>2002</v>
          </cell>
          <cell r="D3994" t="str">
            <v>RS49338</v>
          </cell>
          <cell r="E3994">
            <v>121305</v>
          </cell>
          <cell r="F3994" t="str">
            <v>A20</v>
          </cell>
          <cell r="G3994" t="str">
            <v>AFS / MRB-- Fair Value</v>
          </cell>
          <cell r="H3994" t="str">
            <v>L45</v>
          </cell>
          <cell r="I3994">
            <v>-779.8</v>
          </cell>
        </row>
        <row r="3995">
          <cell r="C3995" t="str">
            <v>2002</v>
          </cell>
          <cell r="D3995" t="str">
            <v>RS49338</v>
          </cell>
          <cell r="E3995">
            <v>138361</v>
          </cell>
          <cell r="F3995" t="str">
            <v>A01</v>
          </cell>
          <cell r="G3995" t="str">
            <v>Private / MRB Taxable / Restatement Basis Adjustment / Orig Beginning Balance / Resecuritization Relief</v>
          </cell>
          <cell r="H3995" t="str">
            <v>O357</v>
          </cell>
          <cell r="I3995">
            <v>156196.46</v>
          </cell>
        </row>
        <row r="3996">
          <cell r="C3996" t="str">
            <v>2002</v>
          </cell>
          <cell r="D3996" t="str">
            <v>RS49338</v>
          </cell>
          <cell r="E3996">
            <v>138361</v>
          </cell>
          <cell r="F3996" t="str">
            <v>A07</v>
          </cell>
          <cell r="G3996" t="str">
            <v>Total Unam / AFS / Private / MRB Taxable</v>
          </cell>
          <cell r="H3996" t="str">
            <v>H62</v>
          </cell>
          <cell r="I3996">
            <v>156196.46</v>
          </cell>
        </row>
        <row r="3997">
          <cell r="C3997" t="str">
            <v>2002</v>
          </cell>
          <cell r="D3997" t="str">
            <v>RS49338</v>
          </cell>
          <cell r="E3997">
            <v>138361</v>
          </cell>
          <cell r="F3997" t="str">
            <v>A09</v>
          </cell>
          <cell r="G3997" t="str">
            <v>Total Unam / AFS / MRB / AAA</v>
          </cell>
          <cell r="H3997" t="str">
            <v>H93</v>
          </cell>
          <cell r="I3997">
            <v>156196.46</v>
          </cell>
        </row>
        <row r="3998">
          <cell r="C3998" t="str">
            <v>2002</v>
          </cell>
          <cell r="D3998" t="str">
            <v>RS49338</v>
          </cell>
          <cell r="E3998">
            <v>138361</v>
          </cell>
          <cell r="F3998" t="str">
            <v>A13 - AFS</v>
          </cell>
          <cell r="G3998" t="str">
            <v>&gt;10 years / Amortized Cost / Private / MRB Taxable</v>
          </cell>
          <cell r="H3998" t="str">
            <v>P48</v>
          </cell>
          <cell r="I3998">
            <v>156196.46</v>
          </cell>
        </row>
        <row r="3999">
          <cell r="C3999" t="str">
            <v>2002</v>
          </cell>
          <cell r="D3999" t="str">
            <v>RS49338</v>
          </cell>
          <cell r="E3999">
            <v>138361</v>
          </cell>
          <cell r="F3999" t="str">
            <v>A18</v>
          </cell>
          <cell r="G3999" t="str">
            <v>&gt;10 years / Amortized Cost / MRB Taxable</v>
          </cell>
          <cell r="H3999" t="str">
            <v>O36</v>
          </cell>
          <cell r="I3999">
            <v>156196.46</v>
          </cell>
        </row>
        <row r="4000">
          <cell r="C4000" t="str">
            <v>2002</v>
          </cell>
          <cell r="D4000" t="str">
            <v>RS49338</v>
          </cell>
          <cell r="E4000">
            <v>138361</v>
          </cell>
          <cell r="F4000" t="str">
            <v>A20</v>
          </cell>
          <cell r="G4000" t="str">
            <v>AFS / MRB-- Fair Value</v>
          </cell>
          <cell r="H4000" t="str">
            <v>L45</v>
          </cell>
          <cell r="I4000">
            <v>156196.46</v>
          </cell>
        </row>
        <row r="4001">
          <cell r="C4001" t="str">
            <v>2002</v>
          </cell>
          <cell r="D4001" t="str">
            <v>RS49402</v>
          </cell>
          <cell r="E4001">
            <v>428362</v>
          </cell>
          <cell r="F4001" t="str">
            <v>A16</v>
          </cell>
          <cell r="G4001" t="str">
            <v>Income/Amortization Income/Expense/ MRB-Taxable</v>
          </cell>
          <cell r="H4001" t="str">
            <v>G40</v>
          </cell>
          <cell r="I4001">
            <v>-790421.72</v>
          </cell>
        </row>
        <row r="4002">
          <cell r="C4002" t="str">
            <v>2002</v>
          </cell>
          <cell r="D4002" t="str">
            <v>RS49402</v>
          </cell>
          <cell r="E4002">
            <v>428362</v>
          </cell>
          <cell r="F4002" t="str">
            <v>A18</v>
          </cell>
          <cell r="G4002" t="str">
            <v>Remaining Maturity Term &gt; 10 Years/Total Income/MRB-Taxable</v>
          </cell>
          <cell r="H4002" t="str">
            <v>N36</v>
          </cell>
          <cell r="I4002">
            <v>-790421.72</v>
          </cell>
        </row>
        <row r="4003">
          <cell r="C4003" t="str">
            <v>2002</v>
          </cell>
          <cell r="D4003" t="str">
            <v>RS49402</v>
          </cell>
          <cell r="E4003">
            <v>138361</v>
          </cell>
          <cell r="F4003" t="str">
            <v>A01</v>
          </cell>
          <cell r="G4003" t="str">
            <v>Private Label/MRB-Taxable/Restatement Basis Adjustments/Maturity Relief</v>
          </cell>
          <cell r="H4003" t="str">
            <v>O370</v>
          </cell>
          <cell r="I4003">
            <v>-900000</v>
          </cell>
        </row>
        <row r="4004">
          <cell r="C4004" t="str">
            <v>2002</v>
          </cell>
          <cell r="D4004" t="str">
            <v>RS49402</v>
          </cell>
          <cell r="E4004">
            <v>138361</v>
          </cell>
          <cell r="F4004" t="str">
            <v>A07</v>
          </cell>
          <cell r="G4004" t="str">
            <v>Total Unamortized Balance/Available For Sale/Private/MRB Taxable</v>
          </cell>
          <cell r="H4004" t="str">
            <v>H62</v>
          </cell>
          <cell r="I4004">
            <v>-900000</v>
          </cell>
        </row>
        <row r="4005">
          <cell r="C4005" t="str">
            <v>2002</v>
          </cell>
          <cell r="D4005" t="str">
            <v>RS49402</v>
          </cell>
          <cell r="E4005">
            <v>138361</v>
          </cell>
          <cell r="F4005" t="str">
            <v>A08</v>
          </cell>
          <cell r="G4005" t="str">
            <v>Total Unamortized Balance/Available For Sale/MRB/4.5-5.0</v>
          </cell>
          <cell r="H4005" t="str">
            <v>H99</v>
          </cell>
          <cell r="I4005">
            <v>-900000</v>
          </cell>
        </row>
        <row r="4006">
          <cell r="C4006" t="str">
            <v>2002</v>
          </cell>
          <cell r="D4006" t="str">
            <v>RS49402</v>
          </cell>
          <cell r="E4006">
            <v>138361</v>
          </cell>
          <cell r="F4006" t="str">
            <v>A09</v>
          </cell>
          <cell r="G4006" t="str">
            <v>Total Unamortized Balance/Available For Sale/MRB/AAA</v>
          </cell>
          <cell r="H4006" t="str">
            <v>H93</v>
          </cell>
          <cell r="I4006">
            <v>-900000</v>
          </cell>
        </row>
        <row r="4007">
          <cell r="C4007" t="str">
            <v>2002</v>
          </cell>
          <cell r="D4007" t="str">
            <v>RS49402</v>
          </cell>
          <cell r="E4007">
            <v>138361</v>
          </cell>
          <cell r="F4007" t="str">
            <v>A13 - AFS</v>
          </cell>
          <cell r="G4007" t="str">
            <v>Remaining Maturity Term &gt; 10 Years/Private Label/MRB-Taxable/ Amortized Cost</v>
          </cell>
          <cell r="H4007" t="str">
            <v>P48</v>
          </cell>
          <cell r="I4007">
            <v>-900000</v>
          </cell>
        </row>
        <row r="4008">
          <cell r="C4008" t="str">
            <v>2002</v>
          </cell>
          <cell r="D4008" t="str">
            <v>RS49402</v>
          </cell>
          <cell r="E4008">
            <v>138361</v>
          </cell>
          <cell r="F4008" t="str">
            <v>A18</v>
          </cell>
          <cell r="G4008" t="str">
            <v>Remaining Maturity Term &gt; 10 Years/Amortized Cost/MRB-Taxable</v>
          </cell>
          <cell r="H4008" t="str">
            <v>O36</v>
          </cell>
          <cell r="I4008">
            <v>-900000</v>
          </cell>
        </row>
        <row r="4009">
          <cell r="C4009" t="str">
            <v>2002</v>
          </cell>
          <cell r="D4009" t="str">
            <v>RS49402</v>
          </cell>
          <cell r="E4009">
            <v>138361</v>
          </cell>
          <cell r="F4009" t="str">
            <v>A20</v>
          </cell>
          <cell r="G4009" t="str">
            <v>AFS/Fair Value/MRB</v>
          </cell>
          <cell r="H4009" t="str">
            <v>L45</v>
          </cell>
          <cell r="I4009">
            <v>-900000</v>
          </cell>
        </row>
        <row r="4010">
          <cell r="C4010" t="str">
            <v>2002</v>
          </cell>
          <cell r="D4010" t="str">
            <v>RS49402</v>
          </cell>
          <cell r="E4010">
            <v>138362</v>
          </cell>
          <cell r="F4010" t="str">
            <v>A01</v>
          </cell>
          <cell r="G4010" t="str">
            <v>Private Label/MRB-Taxable/Restatement Basis Adjustments/Maturity Relief</v>
          </cell>
          <cell r="H4010" t="str">
            <v>O370</v>
          </cell>
          <cell r="I4010">
            <v>109578.28</v>
          </cell>
        </row>
        <row r="4011">
          <cell r="C4011" t="str">
            <v>2002</v>
          </cell>
          <cell r="D4011" t="str">
            <v>RS49402</v>
          </cell>
          <cell r="E4011">
            <v>138362</v>
          </cell>
          <cell r="F4011" t="str">
            <v>A07</v>
          </cell>
          <cell r="G4011" t="str">
            <v>Total Unamortized Balance/Available For Sale/Private/MRB Taxable</v>
          </cell>
          <cell r="H4011" t="str">
            <v>H62</v>
          </cell>
          <cell r="I4011">
            <v>109578.28</v>
          </cell>
        </row>
        <row r="4012">
          <cell r="C4012" t="str">
            <v>2002</v>
          </cell>
          <cell r="D4012" t="str">
            <v>RS49402</v>
          </cell>
          <cell r="E4012">
            <v>138362</v>
          </cell>
          <cell r="F4012" t="str">
            <v>A08</v>
          </cell>
          <cell r="G4012" t="str">
            <v>Total Unamortized Balance/Available For Sale/MRB/4.5-5.0</v>
          </cell>
          <cell r="H4012" t="str">
            <v>H99</v>
          </cell>
          <cell r="I4012">
            <v>109578.28</v>
          </cell>
        </row>
        <row r="4013">
          <cell r="C4013" t="str">
            <v>2002</v>
          </cell>
          <cell r="D4013" t="str">
            <v>RS49402</v>
          </cell>
          <cell r="E4013">
            <v>138362</v>
          </cell>
          <cell r="F4013" t="str">
            <v>A09</v>
          </cell>
          <cell r="G4013" t="str">
            <v>Total Unamortized Balance/Available For Sale/MRB/AAA</v>
          </cell>
          <cell r="H4013" t="str">
            <v>H93</v>
          </cell>
          <cell r="I4013">
            <v>109578.28</v>
          </cell>
        </row>
        <row r="4014">
          <cell r="C4014" t="str">
            <v>2002</v>
          </cell>
          <cell r="D4014" t="str">
            <v>RS49402</v>
          </cell>
          <cell r="E4014">
            <v>138362</v>
          </cell>
          <cell r="F4014" t="str">
            <v>A13 - AFS</v>
          </cell>
          <cell r="G4014" t="str">
            <v>Remaining Maturity Term &gt; 10 Years/Private Label/MRB-Taxable/ Amortized Cost</v>
          </cell>
          <cell r="H4014" t="str">
            <v>P48</v>
          </cell>
          <cell r="I4014">
            <v>109578.28</v>
          </cell>
        </row>
        <row r="4015">
          <cell r="C4015" t="str">
            <v>2002</v>
          </cell>
          <cell r="D4015" t="str">
            <v>RS49402</v>
          </cell>
          <cell r="E4015">
            <v>138362</v>
          </cell>
          <cell r="F4015" t="str">
            <v>A18</v>
          </cell>
          <cell r="G4015" t="str">
            <v>Remaining Maturity Term &gt; 10 Years/Amortized Cost/MRB-Taxable</v>
          </cell>
          <cell r="H4015" t="str">
            <v>O36</v>
          </cell>
          <cell r="I4015">
            <v>109578.28</v>
          </cell>
        </row>
        <row r="4016">
          <cell r="C4016" t="str">
            <v>2002</v>
          </cell>
          <cell r="D4016" t="str">
            <v>RS49402</v>
          </cell>
          <cell r="E4016">
            <v>138362</v>
          </cell>
          <cell r="F4016" t="str">
            <v>A20</v>
          </cell>
          <cell r="G4016" t="str">
            <v>AFS/Fair Value/MRB</v>
          </cell>
          <cell r="H4016" t="str">
            <v>L45</v>
          </cell>
          <cell r="I4016">
            <v>109578.28</v>
          </cell>
        </row>
        <row r="4017">
          <cell r="C4017" t="str">
            <v>2002</v>
          </cell>
          <cell r="D4017" t="str">
            <v>RS49452</v>
          </cell>
          <cell r="E4017">
            <v>529153</v>
          </cell>
          <cell r="F4017" t="str">
            <v>11.07</v>
          </cell>
          <cell r="G4017" t="str">
            <v>Expense/Interest Expense/MBS</v>
          </cell>
          <cell r="H4017" t="str">
            <v>E32</v>
          </cell>
          <cell r="I4017">
            <v>-258812.84</v>
          </cell>
        </row>
        <row r="4018">
          <cell r="C4018" t="str">
            <v>2002</v>
          </cell>
          <cell r="D4018" t="str">
            <v>RS49452</v>
          </cell>
          <cell r="E4018">
            <v>421302</v>
          </cell>
          <cell r="F4018" t="str">
            <v>A16</v>
          </cell>
          <cell r="G4018" t="str">
            <v>Amortization Income Expense / MBS</v>
          </cell>
          <cell r="H4018" t="str">
            <v>G34</v>
          </cell>
          <cell r="I4018">
            <v>-53787651.649999999</v>
          </cell>
        </row>
        <row r="4019">
          <cell r="C4019" t="str">
            <v>2002</v>
          </cell>
          <cell r="D4019" t="str">
            <v>RS49452</v>
          </cell>
          <cell r="E4019">
            <v>421302</v>
          </cell>
          <cell r="F4019" t="str">
            <v>A18</v>
          </cell>
          <cell r="G4019" t="str">
            <v>&gt; 10 years / Total Income / MBS</v>
          </cell>
          <cell r="H4019" t="str">
            <v>N31</v>
          </cell>
          <cell r="I4019">
            <v>-53787651.649999999</v>
          </cell>
        </row>
        <row r="4020">
          <cell r="C4020" t="str">
            <v>2002</v>
          </cell>
          <cell r="D4020" t="str">
            <v>RS49456</v>
          </cell>
          <cell r="E4020">
            <v>121301</v>
          </cell>
          <cell r="F4020" t="str">
            <v>A01</v>
          </cell>
          <cell r="G4020" t="str">
            <v>Private Label / MRB Taxable / Orig Prem Disc / Original Beg Bal / Additions</v>
          </cell>
          <cell r="H4020" t="str">
            <v>O70</v>
          </cell>
          <cell r="I4020">
            <v>-3039511</v>
          </cell>
        </row>
        <row r="4021">
          <cell r="C4021" t="str">
            <v>2002</v>
          </cell>
          <cell r="D4021" t="str">
            <v>RS49456</v>
          </cell>
          <cell r="E4021">
            <v>121301</v>
          </cell>
          <cell r="F4021" t="str">
            <v>A07</v>
          </cell>
          <cell r="G4021" t="str">
            <v>Total Unam Balance / AFS / Private / MRB Taxable</v>
          </cell>
          <cell r="H4021" t="str">
            <v>H62</v>
          </cell>
          <cell r="I4021">
            <v>-3039511</v>
          </cell>
        </row>
        <row r="4022">
          <cell r="C4022" t="str">
            <v>2002</v>
          </cell>
          <cell r="D4022" t="str">
            <v>RS49456</v>
          </cell>
          <cell r="E4022">
            <v>121301</v>
          </cell>
          <cell r="F4022" t="str">
            <v>A09</v>
          </cell>
          <cell r="G4022" t="str">
            <v>Total Unam Balance / AFS / MRB / AAA</v>
          </cell>
          <cell r="H4022" t="str">
            <v>H93</v>
          </cell>
          <cell r="I4022">
            <v>-3039511</v>
          </cell>
        </row>
        <row r="4023">
          <cell r="C4023" t="str">
            <v>2002</v>
          </cell>
          <cell r="D4023" t="str">
            <v>RS49456</v>
          </cell>
          <cell r="E4023">
            <v>121301</v>
          </cell>
          <cell r="F4023" t="str">
            <v>A13 - AFS</v>
          </cell>
          <cell r="G4023" t="str">
            <v>&gt; 10 years / Amortized Cost / Fannie Mae / MBS</v>
          </cell>
          <cell r="H4023" t="str">
            <v>P32</v>
          </cell>
          <cell r="I4023">
            <v>-3039511</v>
          </cell>
        </row>
        <row r="4024">
          <cell r="C4024" t="str">
            <v>2002</v>
          </cell>
          <cell r="D4024" t="str">
            <v>RS49456</v>
          </cell>
          <cell r="E4024">
            <v>121301</v>
          </cell>
          <cell r="F4024" t="str">
            <v>A18</v>
          </cell>
          <cell r="G4024" t="str">
            <v>&gt; 10 years / Amortized Cost / MRB Taxable</v>
          </cell>
          <cell r="H4024" t="str">
            <v>O36</v>
          </cell>
          <cell r="I4024">
            <v>-3039511</v>
          </cell>
        </row>
        <row r="4025">
          <cell r="C4025" t="str">
            <v>2002</v>
          </cell>
          <cell r="D4025" t="str">
            <v>RS49456</v>
          </cell>
          <cell r="E4025">
            <v>121301</v>
          </cell>
          <cell r="F4025" t="str">
            <v>A20</v>
          </cell>
          <cell r="G4025" t="str">
            <v>AFS / Fair Value / Less MRB</v>
          </cell>
          <cell r="H4025" t="str">
            <v>L36</v>
          </cell>
          <cell r="I4025">
            <v>-3039511</v>
          </cell>
        </row>
        <row r="4026">
          <cell r="C4026" t="str">
            <v>2002</v>
          </cell>
          <cell r="D4026" t="str">
            <v>RS49470</v>
          </cell>
          <cell r="E4026">
            <v>138381</v>
          </cell>
          <cell r="F4026" t="str">
            <v>A01</v>
          </cell>
          <cell r="G4026" t="str">
            <v>Accre Imp/RunRate/Private/MRB Taxable</v>
          </cell>
          <cell r="H4026" t="str">
            <v>O49</v>
          </cell>
          <cell r="I4026">
            <v>4379139.4000000004</v>
          </cell>
        </row>
        <row r="4027">
          <cell r="C4027" t="str">
            <v>2002</v>
          </cell>
          <cell r="D4027" t="str">
            <v>RS49470</v>
          </cell>
          <cell r="E4027">
            <v>138381</v>
          </cell>
          <cell r="F4027" t="str">
            <v>A07</v>
          </cell>
          <cell r="G4027" t="str">
            <v>AFS/MRB Taxable/Private/Accretable Impairments</v>
          </cell>
          <cell r="H4027" t="str">
            <v>I62</v>
          </cell>
          <cell r="I4027">
            <v>4379139.4000000004</v>
          </cell>
        </row>
        <row r="4028">
          <cell r="C4028" t="str">
            <v>2002</v>
          </cell>
          <cell r="D4028" t="str">
            <v>RS49470</v>
          </cell>
          <cell r="E4028">
            <v>138381</v>
          </cell>
          <cell r="F4028" t="str">
            <v>A09</v>
          </cell>
          <cell r="G4028" t="str">
            <v>MRB/AAA/Accretable Impairments</v>
          </cell>
          <cell r="H4028" t="str">
            <v>I93</v>
          </cell>
          <cell r="I4028">
            <v>4379139.4000000004</v>
          </cell>
        </row>
        <row r="4029">
          <cell r="C4029" t="str">
            <v>2002</v>
          </cell>
          <cell r="D4029" t="str">
            <v>RS49470</v>
          </cell>
          <cell r="E4029">
            <v>138381</v>
          </cell>
          <cell r="F4029" t="str">
            <v>A13 - AFS</v>
          </cell>
          <cell r="G4029" t="str">
            <v>Greater Than 10 Years/Amortized Cost/Private/MRB Taxable</v>
          </cell>
          <cell r="H4029" t="str">
            <v>P48</v>
          </cell>
          <cell r="I4029">
            <v>4379139.4000000004</v>
          </cell>
        </row>
        <row r="4030">
          <cell r="C4030" t="str">
            <v>2002</v>
          </cell>
          <cell r="D4030" t="str">
            <v>RS49470</v>
          </cell>
          <cell r="E4030">
            <v>138381</v>
          </cell>
          <cell r="F4030" t="str">
            <v>A18</v>
          </cell>
          <cell r="G4030" t="str">
            <v>Amortized Cost/Greater Than 10 Years/MRB Taxable</v>
          </cell>
          <cell r="H4030" t="str">
            <v>O36</v>
          </cell>
          <cell r="I4030">
            <v>4379139.4000000004</v>
          </cell>
        </row>
        <row r="4031">
          <cell r="C4031" t="str">
            <v>2002</v>
          </cell>
          <cell r="D4031" t="str">
            <v>RS49470</v>
          </cell>
          <cell r="E4031">
            <v>138381</v>
          </cell>
          <cell r="F4031" t="str">
            <v>A20</v>
          </cell>
          <cell r="G4031" t="str">
            <v>AFS/Fair Value/Less MRB</v>
          </cell>
          <cell r="H4031" t="str">
            <v>L45</v>
          </cell>
          <cell r="I4031">
            <v>4379139.4000000004</v>
          </cell>
        </row>
        <row r="4032">
          <cell r="C4032" t="str">
            <v>2002</v>
          </cell>
          <cell r="D4032" t="str">
            <v>RS49470</v>
          </cell>
          <cell r="E4032">
            <v>729382</v>
          </cell>
          <cell r="F4032" t="str">
            <v>A16</v>
          </cell>
          <cell r="G4032" t="str">
            <v>Amortization Income Expense / MRB Taxable</v>
          </cell>
          <cell r="H4032" t="str">
            <v>G40</v>
          </cell>
          <cell r="I4032">
            <v>4379139.4000000004</v>
          </cell>
        </row>
        <row r="4033">
          <cell r="C4033" t="str">
            <v>2002</v>
          </cell>
          <cell r="D4033" t="str">
            <v>RS49470</v>
          </cell>
          <cell r="E4033">
            <v>729382</v>
          </cell>
          <cell r="F4033" t="str">
            <v>A18</v>
          </cell>
          <cell r="G4033" t="str">
            <v>&gt; 10 years / Total Income / MRB taxable</v>
          </cell>
          <cell r="H4033" t="str">
            <v>N36</v>
          </cell>
          <cell r="I4033">
            <v>4379139.4000000004</v>
          </cell>
        </row>
        <row r="4034">
          <cell r="C4034" t="str">
            <v>2002</v>
          </cell>
          <cell r="D4034" t="str">
            <v>RS49473</v>
          </cell>
          <cell r="E4034">
            <v>138363</v>
          </cell>
          <cell r="F4034" t="str">
            <v>A01</v>
          </cell>
          <cell r="G4034" t="str">
            <v>Private/ MRB TAX/ Restatement BA/ Expense</v>
          </cell>
          <cell r="H4034" t="str">
            <v>O374</v>
          </cell>
          <cell r="I4034">
            <v>-2199796.4500000002</v>
          </cell>
        </row>
        <row r="4035">
          <cell r="C4035" t="str">
            <v>2002</v>
          </cell>
          <cell r="D4035" t="str">
            <v>RS49473</v>
          </cell>
          <cell r="E4035">
            <v>138363</v>
          </cell>
          <cell r="F4035" t="str">
            <v>A07</v>
          </cell>
          <cell r="G4035" t="str">
            <v>Total Unamortized Bal/AFS/Private/MRB Tax</v>
          </cell>
          <cell r="H4035" t="str">
            <v>H62</v>
          </cell>
          <cell r="I4035">
            <v>-2199796.4500000002</v>
          </cell>
        </row>
        <row r="4036">
          <cell r="C4036" t="str">
            <v>2002</v>
          </cell>
          <cell r="D4036" t="str">
            <v>RS49473</v>
          </cell>
          <cell r="E4036">
            <v>138363</v>
          </cell>
          <cell r="F4036" t="str">
            <v>A09</v>
          </cell>
          <cell r="G4036" t="str">
            <v>Unam -AFS-AAA-MRB</v>
          </cell>
          <cell r="H4036" t="str">
            <v>H93</v>
          </cell>
          <cell r="I4036">
            <v>-2199796.4500000002</v>
          </cell>
        </row>
        <row r="4037">
          <cell r="C4037" t="str">
            <v>2002</v>
          </cell>
          <cell r="D4037" t="str">
            <v>RS49473</v>
          </cell>
          <cell r="E4037">
            <v>138363</v>
          </cell>
          <cell r="F4037" t="str">
            <v>A13 - AFS</v>
          </cell>
          <cell r="G4037" t="str">
            <v>MRB-TAX-&gt;10yrs-amort cost</v>
          </cell>
          <cell r="H4037" t="str">
            <v>P48</v>
          </cell>
          <cell r="I4037">
            <v>-2199796.4500000002</v>
          </cell>
        </row>
        <row r="4038">
          <cell r="C4038" t="str">
            <v>2002</v>
          </cell>
          <cell r="D4038" t="str">
            <v>RS49473</v>
          </cell>
          <cell r="E4038">
            <v>138363</v>
          </cell>
          <cell r="F4038" t="str">
            <v>A18</v>
          </cell>
          <cell r="G4038" t="str">
            <v>MRB-TAX-&gt;10yrs-amort cost</v>
          </cell>
          <cell r="H4038" t="str">
            <v>O36</v>
          </cell>
          <cell r="I4038">
            <v>-2199796.4500000002</v>
          </cell>
        </row>
        <row r="4039">
          <cell r="C4039" t="str">
            <v>2002</v>
          </cell>
          <cell r="D4039" t="str">
            <v>RS49473</v>
          </cell>
          <cell r="E4039">
            <v>138363</v>
          </cell>
          <cell r="F4039" t="str">
            <v>A20</v>
          </cell>
          <cell r="G4039" t="str">
            <v>AFS-TotMrtgSec-- Fair Value</v>
          </cell>
          <cell r="H4039" t="str">
            <v>L42</v>
          </cell>
          <cell r="I4039">
            <v>-2199796.4500000002</v>
          </cell>
        </row>
        <row r="4040">
          <cell r="C4040" t="str">
            <v>2002</v>
          </cell>
          <cell r="D4040" t="str">
            <v>RS49584</v>
          </cell>
          <cell r="E4040">
            <v>420440</v>
          </cell>
          <cell r="F4040" t="str">
            <v>11.06</v>
          </cell>
          <cell r="G4040" t="str">
            <v>Amort Exp Single-Family CBA HFI</v>
          </cell>
          <cell r="H4040" t="str">
            <v>H100</v>
          </cell>
          <cell r="I4040">
            <v>-579</v>
          </cell>
        </row>
        <row r="4041">
          <cell r="C4041" t="str">
            <v>2002</v>
          </cell>
          <cell r="D4041" t="str">
            <v>RS49584</v>
          </cell>
          <cell r="E4041">
            <v>428392</v>
          </cell>
          <cell r="F4041" t="str">
            <v>A16</v>
          </cell>
          <cell r="G4041" t="str">
            <v>Amortization Income/Expense/BS</v>
          </cell>
          <cell r="H4041" t="str">
            <v>G34</v>
          </cell>
          <cell r="I4041">
            <v>328</v>
          </cell>
        </row>
        <row r="4042">
          <cell r="C4042" t="str">
            <v>2002</v>
          </cell>
          <cell r="D4042" t="str">
            <v>RS49584</v>
          </cell>
          <cell r="E4042">
            <v>428392</v>
          </cell>
          <cell r="F4042" t="str">
            <v>A18</v>
          </cell>
          <cell r="G4042" t="str">
            <v>FIN46 Consolidation CBA Amortization Expense AFS/ Interest Income/MBS</v>
          </cell>
          <cell r="H4042" t="str">
            <v>N31</v>
          </cell>
          <cell r="I4042">
            <v>328</v>
          </cell>
        </row>
        <row r="4043">
          <cell r="C4043" t="str">
            <v>2002</v>
          </cell>
          <cell r="D4043" t="str">
            <v>RS49584</v>
          </cell>
          <cell r="E4043">
            <v>428342</v>
          </cell>
          <cell r="F4043" t="str">
            <v>A16</v>
          </cell>
          <cell r="G4043" t="str">
            <v>Amortization Income/Expense/BS</v>
          </cell>
          <cell r="H4043" t="str">
            <v>G34</v>
          </cell>
          <cell r="I4043">
            <v>251</v>
          </cell>
        </row>
        <row r="4044">
          <cell r="C4044" t="str">
            <v>2002</v>
          </cell>
          <cell r="D4044" t="str">
            <v>RS49584</v>
          </cell>
          <cell r="E4044">
            <v>428342</v>
          </cell>
          <cell r="F4044" t="str">
            <v>A18</v>
          </cell>
          <cell r="G4044" t="str">
            <v>FIN46 Consolidation CBA Amortization Expense AFS/ Interest Income/MBS</v>
          </cell>
          <cell r="H4044" t="str">
            <v>N31</v>
          </cell>
          <cell r="I4044">
            <v>251</v>
          </cell>
        </row>
        <row r="4045">
          <cell r="C4045" t="str">
            <v>2002</v>
          </cell>
          <cell r="D4045" t="str">
            <v>RS49601</v>
          </cell>
          <cell r="E4045">
            <v>116009</v>
          </cell>
          <cell r="F4045" t="str">
            <v>11.05</v>
          </cell>
          <cell r="G4045" t="str">
            <v>Income / Amortization IncomeExpense / Total WL Residing in SL</v>
          </cell>
          <cell r="H4045" t="str">
            <v>H104</v>
          </cell>
          <cell r="I4045">
            <v>-7002432.5700000096</v>
          </cell>
        </row>
        <row r="4046">
          <cell r="C4046" t="str">
            <v>2002</v>
          </cell>
          <cell r="D4046" t="str">
            <v>RS49601</v>
          </cell>
          <cell r="E4046">
            <v>742716</v>
          </cell>
          <cell r="F4046" t="str">
            <v>11.05</v>
          </cell>
          <cell r="G4046" t="str">
            <v>Single Family / Conventional / Fixed Long Term/ Accum Am</v>
          </cell>
          <cell r="H4046" t="str">
            <v>G36</v>
          </cell>
          <cell r="I4046">
            <v>-7002432.5700000096</v>
          </cell>
        </row>
        <row r="4047">
          <cell r="C4047" t="str">
            <v>2002</v>
          </cell>
          <cell r="D4047" t="str">
            <v>RS49602</v>
          </cell>
          <cell r="E4047">
            <v>121302</v>
          </cell>
          <cell r="F4047" t="str">
            <v>A01</v>
          </cell>
          <cell r="G4047" t="str">
            <v>Accum Accr/ Catch-Up/Orig Prem Discount/FannieREMIC</v>
          </cell>
          <cell r="H4047" t="str">
            <v>F82</v>
          </cell>
          <cell r="I4047">
            <v>3018321.9</v>
          </cell>
        </row>
        <row r="4048">
          <cell r="C4048" t="str">
            <v>2002</v>
          </cell>
          <cell r="D4048" t="str">
            <v>RS49602</v>
          </cell>
          <cell r="E4048">
            <v>121302</v>
          </cell>
          <cell r="F4048" t="str">
            <v>A01</v>
          </cell>
          <cell r="G4048" t="str">
            <v>Accum Accr/ Catch-Up/Orig Prem Discount/Private/Other REMIC</v>
          </cell>
          <cell r="H4048" t="str">
            <v>R82</v>
          </cell>
          <cell r="I4048">
            <v>256171.88</v>
          </cell>
        </row>
        <row r="4049">
          <cell r="C4049" t="str">
            <v>2002</v>
          </cell>
          <cell r="D4049" t="str">
            <v>RS49602</v>
          </cell>
          <cell r="E4049">
            <v>121302</v>
          </cell>
          <cell r="F4049" t="str">
            <v>A07</v>
          </cell>
          <cell r="G4049" t="str">
            <v>AFS/Total Unam Balance/REMIC/Issuer/Fannie Mae</v>
          </cell>
          <cell r="H4049" t="str">
            <v>H34</v>
          </cell>
          <cell r="I4049">
            <v>3018321.9</v>
          </cell>
        </row>
        <row r="4050">
          <cell r="C4050" t="str">
            <v>2002</v>
          </cell>
          <cell r="D4050" t="str">
            <v>RS49602</v>
          </cell>
          <cell r="E4050">
            <v>121302</v>
          </cell>
          <cell r="F4050" t="str">
            <v>A07</v>
          </cell>
          <cell r="G4050" t="str">
            <v>AFS/Total Unam Balance/REMIC/Issuer/Private</v>
          </cell>
          <cell r="H4050" t="str">
            <v>H65</v>
          </cell>
          <cell r="I4050">
            <v>256171.88</v>
          </cell>
        </row>
        <row r="4051">
          <cell r="C4051" t="str">
            <v>2002</v>
          </cell>
          <cell r="D4051" t="str">
            <v>RS49602</v>
          </cell>
          <cell r="E4051">
            <v>121302</v>
          </cell>
          <cell r="F4051" t="str">
            <v>A09</v>
          </cell>
          <cell r="G4051" t="str">
            <v>REMIC/AAA/SF/Total Unam Balance</v>
          </cell>
          <cell r="H4051" t="str">
            <v>H58</v>
          </cell>
          <cell r="I4051">
            <v>3274493.78</v>
          </cell>
        </row>
        <row r="4052">
          <cell r="C4052" t="str">
            <v>2002</v>
          </cell>
          <cell r="D4052" t="str">
            <v>RS49602</v>
          </cell>
          <cell r="E4052">
            <v>121302</v>
          </cell>
          <cell r="F4052" t="str">
            <v>A13 - AFS</v>
          </cell>
          <cell r="G4052" t="str">
            <v>Amortization Cost/REMIC/5-10 YRS / FANNIE</v>
          </cell>
          <cell r="H4052" t="str">
            <v>M34</v>
          </cell>
          <cell r="I4052">
            <v>-1741140.92</v>
          </cell>
        </row>
        <row r="4053">
          <cell r="C4053" t="str">
            <v>2002</v>
          </cell>
          <cell r="D4053" t="str">
            <v>RS49602</v>
          </cell>
          <cell r="E4053">
            <v>121302</v>
          </cell>
          <cell r="F4053" t="str">
            <v>A13 - AFS</v>
          </cell>
          <cell r="G4053" t="str">
            <v>Amortization Cost/REMIC/OVER 10 YRS / FANNIE / REMIC</v>
          </cell>
          <cell r="H4053" t="str">
            <v>P34</v>
          </cell>
          <cell r="I4053">
            <v>4759462.82</v>
          </cell>
        </row>
        <row r="4054">
          <cell r="C4054" t="str">
            <v>2002</v>
          </cell>
          <cell r="D4054" t="str">
            <v>RS49602</v>
          </cell>
          <cell r="E4054">
            <v>121302</v>
          </cell>
          <cell r="F4054" t="str">
            <v>A13 - AFS</v>
          </cell>
          <cell r="G4054" t="str">
            <v>Amortization Cost/REMIC/OVER 10 YRS / PRIVATE / REMIC</v>
          </cell>
          <cell r="H4054" t="str">
            <v>P51</v>
          </cell>
          <cell r="I4054">
            <v>256171.88</v>
          </cell>
        </row>
        <row r="4055">
          <cell r="C4055" t="str">
            <v>2002</v>
          </cell>
          <cell r="D4055" t="str">
            <v>RS49602</v>
          </cell>
          <cell r="E4055">
            <v>121302</v>
          </cell>
          <cell r="F4055" t="str">
            <v>A18</v>
          </cell>
          <cell r="G4055" t="str">
            <v>Amortization Cost/REMIC/5-10 YRS / FANNIE</v>
          </cell>
          <cell r="H4055" t="str">
            <v>L33</v>
          </cell>
          <cell r="I4055">
            <v>-1741140.92</v>
          </cell>
        </row>
        <row r="4056">
          <cell r="C4056" t="str">
            <v>2002</v>
          </cell>
          <cell r="D4056" t="str">
            <v>RS49602</v>
          </cell>
          <cell r="E4056">
            <v>121302</v>
          </cell>
          <cell r="F4056" t="str">
            <v>A18</v>
          </cell>
          <cell r="G4056" t="str">
            <v>Amortization Cost/REMIC/OVER 10 YRS / FANNIE / REMIC</v>
          </cell>
          <cell r="H4056" t="str">
            <v>O33</v>
          </cell>
          <cell r="I4056">
            <v>4759462.82</v>
          </cell>
        </row>
        <row r="4057">
          <cell r="C4057" t="str">
            <v>2002</v>
          </cell>
          <cell r="D4057" t="str">
            <v>RS49602</v>
          </cell>
          <cell r="E4057">
            <v>121302</v>
          </cell>
          <cell r="F4057" t="str">
            <v>A18</v>
          </cell>
          <cell r="G4057" t="str">
            <v>Amortization Cost/REMIC/OVER 10 YRS / PRIVATE / REMIC</v>
          </cell>
          <cell r="H4057" t="str">
            <v>O33</v>
          </cell>
          <cell r="I4057">
            <v>256171.88</v>
          </cell>
        </row>
        <row r="4058">
          <cell r="C4058" t="str">
            <v>2002</v>
          </cell>
          <cell r="D4058" t="str">
            <v>RS49602</v>
          </cell>
          <cell r="E4058">
            <v>121302</v>
          </cell>
          <cell r="F4058" t="str">
            <v>A20</v>
          </cell>
          <cell r="G4058" t="str">
            <v>AFS/Fair Value/Total Mortgage Related Securities</v>
          </cell>
          <cell r="H4058" t="str">
            <v>L42</v>
          </cell>
          <cell r="I4058">
            <v>3274493.78</v>
          </cell>
        </row>
        <row r="4059">
          <cell r="C4059" t="str">
            <v>2002</v>
          </cell>
          <cell r="D4059" t="str">
            <v>RS49602</v>
          </cell>
          <cell r="E4059">
            <v>421302</v>
          </cell>
          <cell r="F4059" t="str">
            <v>A16</v>
          </cell>
          <cell r="G4059" t="str">
            <v>Amortization Income/Remic</v>
          </cell>
          <cell r="H4059" t="str">
            <v>G36</v>
          </cell>
          <cell r="I4059">
            <v>3274493.78</v>
          </cell>
        </row>
        <row r="4060">
          <cell r="C4060" t="str">
            <v>2002</v>
          </cell>
          <cell r="D4060" t="str">
            <v>RS49602</v>
          </cell>
          <cell r="E4060">
            <v>421302</v>
          </cell>
          <cell r="F4060" t="str">
            <v>A18</v>
          </cell>
          <cell r="G4060" t="str">
            <v>Remaining Term &gt; 10 years/Total Income/REMIC</v>
          </cell>
          <cell r="H4060" t="str">
            <v>N33</v>
          </cell>
          <cell r="I4060">
            <v>3274493.78</v>
          </cell>
        </row>
        <row r="4061">
          <cell r="C4061" t="str">
            <v>2002</v>
          </cell>
          <cell r="D4061" t="str">
            <v>RS49765</v>
          </cell>
          <cell r="E4061">
            <v>420411</v>
          </cell>
          <cell r="F4061" t="str">
            <v>11.06</v>
          </cell>
          <cell r="G4061" t="str">
            <v>Income/Interest Income</v>
          </cell>
          <cell r="H4061" t="str">
            <v>G100</v>
          </cell>
          <cell r="I4061">
            <v>298807.53000000003</v>
          </cell>
        </row>
        <row r="4062">
          <cell r="C4062" t="str">
            <v>2002</v>
          </cell>
          <cell r="D4062" t="str">
            <v>RS49799</v>
          </cell>
          <cell r="E4062">
            <v>138333</v>
          </cell>
          <cell r="F4062" t="str">
            <v>A01</v>
          </cell>
          <cell r="G4062" t="str">
            <v>Stripped MBS / Non OCI/ Cons Relief/Fannie</v>
          </cell>
          <cell r="H4062" t="str">
            <v>G238</v>
          </cell>
          <cell r="I4062">
            <v>2972370.87</v>
          </cell>
        </row>
        <row r="4063">
          <cell r="C4063" t="str">
            <v>2002</v>
          </cell>
          <cell r="D4063" t="str">
            <v>RS49799</v>
          </cell>
          <cell r="E4063">
            <v>138333</v>
          </cell>
          <cell r="F4063" t="str">
            <v>A07</v>
          </cell>
          <cell r="G4063" t="str">
            <v>AFS/Fannie/IO/Total Unam</v>
          </cell>
          <cell r="H4063" t="str">
            <v>H35</v>
          </cell>
          <cell r="I4063">
            <v>2972370.87</v>
          </cell>
        </row>
        <row r="4064">
          <cell r="C4064" t="str">
            <v>2002</v>
          </cell>
          <cell r="D4064" t="str">
            <v>RS49799</v>
          </cell>
          <cell r="E4064">
            <v>138333</v>
          </cell>
          <cell r="F4064" t="str">
            <v>A09</v>
          </cell>
          <cell r="G4064" t="str">
            <v>IO/AAA/Multi-Class/Gross Unrealized Gain</v>
          </cell>
          <cell r="H4064" t="str">
            <v>H80</v>
          </cell>
          <cell r="I4064">
            <v>2972370.87</v>
          </cell>
        </row>
        <row r="4065">
          <cell r="C4065" t="str">
            <v>2002</v>
          </cell>
          <cell r="D4065" t="str">
            <v>RS49799</v>
          </cell>
          <cell r="E4065">
            <v>138333</v>
          </cell>
          <cell r="F4065" t="str">
            <v>A13 - AFS</v>
          </cell>
          <cell r="G4065" t="str">
            <v>Greater than 10 years/Amortized Cost/Fannie Mae/IO</v>
          </cell>
          <cell r="H4065" t="str">
            <v>P35</v>
          </cell>
          <cell r="I4065">
            <v>2972370.87</v>
          </cell>
        </row>
        <row r="4066">
          <cell r="C4066" t="str">
            <v>2002</v>
          </cell>
          <cell r="D4066" t="str">
            <v>RS49799</v>
          </cell>
          <cell r="E4066">
            <v>138333</v>
          </cell>
          <cell r="F4066" t="str">
            <v>A18</v>
          </cell>
          <cell r="G4066" t="str">
            <v>Greater than 10 years/Amortized Cost/IO</v>
          </cell>
          <cell r="H4066" t="str">
            <v>O34</v>
          </cell>
          <cell r="I4066">
            <v>2972370.87</v>
          </cell>
        </row>
        <row r="4067">
          <cell r="C4067" t="str">
            <v>2002</v>
          </cell>
          <cell r="D4067" t="str">
            <v>RS49799</v>
          </cell>
          <cell r="E4067">
            <v>138333</v>
          </cell>
          <cell r="F4067" t="str">
            <v>A20</v>
          </cell>
          <cell r="G4067" t="str">
            <v>AFS/Fair Value/Total Mortgage Related Securities</v>
          </cell>
          <cell r="H4067" t="str">
            <v>L42</v>
          </cell>
          <cell r="I4067">
            <v>2972370.87</v>
          </cell>
        </row>
        <row r="4068">
          <cell r="C4068" t="str">
            <v>2002</v>
          </cell>
          <cell r="D4068" t="str">
            <v>RS49799</v>
          </cell>
          <cell r="E4068">
            <v>138332</v>
          </cell>
          <cell r="F4068" t="str">
            <v>A01</v>
          </cell>
          <cell r="G4068" t="str">
            <v>Stripped MBS / Non OCI/ Cons Relief/Fannie</v>
          </cell>
          <cell r="H4068" t="str">
            <v>G238</v>
          </cell>
          <cell r="I4068">
            <v>219837.81</v>
          </cell>
        </row>
        <row r="4069">
          <cell r="C4069" t="str">
            <v>2002</v>
          </cell>
          <cell r="D4069" t="str">
            <v>RS49799</v>
          </cell>
          <cell r="E4069">
            <v>138332</v>
          </cell>
          <cell r="F4069" t="str">
            <v>A07</v>
          </cell>
          <cell r="G4069" t="str">
            <v>AFS/Fannie/IO/Total Unam</v>
          </cell>
          <cell r="H4069" t="str">
            <v>H35</v>
          </cell>
          <cell r="I4069">
            <v>219837.81</v>
          </cell>
        </row>
        <row r="4070">
          <cell r="C4070" t="str">
            <v>2002</v>
          </cell>
          <cell r="D4070" t="str">
            <v>RS49799</v>
          </cell>
          <cell r="E4070">
            <v>138332</v>
          </cell>
          <cell r="F4070" t="str">
            <v>A09</v>
          </cell>
          <cell r="G4070" t="str">
            <v>IO/AAA/Multi-Class/Gross Unrealized Gain</v>
          </cell>
          <cell r="H4070" t="str">
            <v>H80</v>
          </cell>
          <cell r="I4070">
            <v>219837.81</v>
          </cell>
        </row>
        <row r="4071">
          <cell r="C4071" t="str">
            <v>2002</v>
          </cell>
          <cell r="D4071" t="str">
            <v>RS49799</v>
          </cell>
          <cell r="E4071">
            <v>138332</v>
          </cell>
          <cell r="F4071" t="str">
            <v>A13 - AFS</v>
          </cell>
          <cell r="G4071" t="str">
            <v>Greater than 10 years/Amortized Cost/Fannie Mae/IO</v>
          </cell>
          <cell r="H4071" t="str">
            <v>P35</v>
          </cell>
          <cell r="I4071">
            <v>219837.81</v>
          </cell>
        </row>
        <row r="4072">
          <cell r="C4072" t="str">
            <v>2002</v>
          </cell>
          <cell r="D4072" t="str">
            <v>RS49799</v>
          </cell>
          <cell r="E4072">
            <v>138332</v>
          </cell>
          <cell r="F4072" t="str">
            <v>A18</v>
          </cell>
          <cell r="G4072" t="str">
            <v>Greater than 10 years/Amortized Cost/IO</v>
          </cell>
          <cell r="H4072" t="str">
            <v>O34</v>
          </cell>
          <cell r="I4072">
            <v>219837.81</v>
          </cell>
        </row>
        <row r="4073">
          <cell r="C4073" t="str">
            <v>2002</v>
          </cell>
          <cell r="D4073" t="str">
            <v>RS49799</v>
          </cell>
          <cell r="E4073">
            <v>138332</v>
          </cell>
          <cell r="F4073" t="str">
            <v>A20</v>
          </cell>
          <cell r="G4073" t="str">
            <v>AFS/Fair Value/Total Mortgage Related Securities</v>
          </cell>
          <cell r="H4073" t="str">
            <v>L42</v>
          </cell>
          <cell r="I4073">
            <v>219837.81</v>
          </cell>
        </row>
        <row r="4074">
          <cell r="C4074" t="str">
            <v>2002</v>
          </cell>
          <cell r="D4074" t="str">
            <v>RS49799</v>
          </cell>
          <cell r="E4074">
            <v>428332</v>
          </cell>
          <cell r="F4074" t="str">
            <v>A16</v>
          </cell>
          <cell r="G4074" t="str">
            <v>Amortized Income Expense/IO</v>
          </cell>
          <cell r="H4074" t="str">
            <v>G37</v>
          </cell>
          <cell r="I4074">
            <v>219837.81</v>
          </cell>
        </row>
        <row r="4075">
          <cell r="C4075" t="str">
            <v>2002</v>
          </cell>
          <cell r="D4075" t="str">
            <v>RS49799</v>
          </cell>
          <cell r="E4075">
            <v>428332</v>
          </cell>
          <cell r="F4075" t="str">
            <v>A18</v>
          </cell>
          <cell r="G4075" t="str">
            <v>Greater than 10 years/Amortized Cost/IO</v>
          </cell>
          <cell r="H4075" t="str">
            <v>N34</v>
          </cell>
          <cell r="I4075">
            <v>219837.81</v>
          </cell>
        </row>
        <row r="4076">
          <cell r="C4076" t="str">
            <v>2002</v>
          </cell>
          <cell r="D4076" t="str">
            <v>RS49986</v>
          </cell>
          <cell r="E4076">
            <v>421302</v>
          </cell>
          <cell r="F4076" t="str">
            <v>A16</v>
          </cell>
          <cell r="G4076" t="str">
            <v>Amortization Income/Expense/MRB Taxable</v>
          </cell>
          <cell r="H4076" t="str">
            <v>G40</v>
          </cell>
          <cell r="I4076">
            <v>1143826.3700000001</v>
          </cell>
        </row>
        <row r="4077">
          <cell r="C4077" t="str">
            <v>2002</v>
          </cell>
          <cell r="D4077" t="str">
            <v>RS49986</v>
          </cell>
          <cell r="E4077">
            <v>421302</v>
          </cell>
          <cell r="F4077" t="str">
            <v>A18</v>
          </cell>
          <cell r="G4077" t="str">
            <v>Remaining Term &gt; 10 years/Amortized Cost/MRB Taxable</v>
          </cell>
          <cell r="H4077" t="str">
            <v>O36</v>
          </cell>
          <cell r="I4077">
            <v>1143826.3700000001</v>
          </cell>
        </row>
        <row r="4078">
          <cell r="C4078" t="str">
            <v>2002</v>
          </cell>
          <cell r="D4078" t="str">
            <v>RS49988</v>
          </cell>
          <cell r="E4078">
            <v>118301</v>
          </cell>
          <cell r="F4078" t="str">
            <v>A01</v>
          </cell>
          <cell r="G4078" t="str">
            <v>MRB TAXABLE/PRIVATE/Unrealized Gain Current Period</v>
          </cell>
          <cell r="H4078" t="str">
            <v>O458</v>
          </cell>
          <cell r="I4078">
            <v>2613264.71</v>
          </cell>
        </row>
        <row r="4079">
          <cell r="C4079" t="str">
            <v>2002</v>
          </cell>
          <cell r="D4079" t="str">
            <v>RS49988</v>
          </cell>
          <cell r="E4079">
            <v>118301</v>
          </cell>
          <cell r="F4079" t="str">
            <v>A13 - AFS</v>
          </cell>
          <cell r="G4079" t="str">
            <v>FAIR VALUE/MRB TAXABLE/PRIVATE/5-10YR</v>
          </cell>
          <cell r="H4079" t="str">
            <v>N48</v>
          </cell>
          <cell r="I4079">
            <v>-83662.567060234214</v>
          </cell>
        </row>
        <row r="4080">
          <cell r="C4080" t="str">
            <v>2002</v>
          </cell>
          <cell r="D4080" t="str">
            <v>RS49988</v>
          </cell>
          <cell r="E4080">
            <v>118301</v>
          </cell>
          <cell r="F4080" t="str">
            <v>A13 - AFS</v>
          </cell>
          <cell r="G4080" t="str">
            <v>FAIR VALUE/MRB TAXABLE/PRIVATE/&gt;10</v>
          </cell>
          <cell r="H4080" t="str">
            <v>Q48</v>
          </cell>
          <cell r="I4080">
            <v>2696927.2767804894</v>
          </cell>
        </row>
        <row r="4081">
          <cell r="C4081" t="str">
            <v>2002</v>
          </cell>
          <cell r="D4081" t="str">
            <v>RS49988</v>
          </cell>
          <cell r="E4081">
            <v>118301</v>
          </cell>
          <cell r="F4081" t="str">
            <v>A20</v>
          </cell>
          <cell r="G4081" t="str">
            <v>AFS/FAIR VALUE/LESS MRB</v>
          </cell>
          <cell r="H4081" t="str">
            <v>L42</v>
          </cell>
          <cell r="I4081">
            <v>2613264.71</v>
          </cell>
        </row>
        <row r="4082">
          <cell r="C4082" t="str">
            <v>2002</v>
          </cell>
          <cell r="D4082" t="str">
            <v>RS49988</v>
          </cell>
          <cell r="E4082">
            <v>118301</v>
          </cell>
          <cell r="F4082" t="str">
            <v>A07</v>
          </cell>
          <cell r="G4082" t="str">
            <v>AFS/PRIVATE/MRB TAXABLE/GROSS UNREALIZED GAIN</v>
          </cell>
          <cell r="H4082" t="str">
            <v>K62</v>
          </cell>
          <cell r="I4082">
            <v>2613264.71</v>
          </cell>
        </row>
        <row r="4083">
          <cell r="C4083" t="str">
            <v>2002</v>
          </cell>
          <cell r="D4083" t="str">
            <v>RS49988</v>
          </cell>
          <cell r="E4083">
            <v>118301</v>
          </cell>
          <cell r="F4083" t="str">
            <v>A09</v>
          </cell>
          <cell r="G4083" t="str">
            <v>AFS/MRB/AAA/GROSS UNREALIZED GAIN</v>
          </cell>
          <cell r="H4083" t="str">
            <v>K93</v>
          </cell>
          <cell r="I4083">
            <v>2613264.71</v>
          </cell>
        </row>
        <row r="4084">
          <cell r="C4084" t="str">
            <v>2002</v>
          </cell>
          <cell r="D4084" t="str">
            <v>RR49407</v>
          </cell>
          <cell r="E4084">
            <v>118301</v>
          </cell>
          <cell r="F4084" t="str">
            <v>A01</v>
          </cell>
          <cell r="G4084" t="str">
            <v>Fannie Mae / MBS / Unrealized Gain Loss Current Period</v>
          </cell>
          <cell r="H4084" t="str">
            <v>D458</v>
          </cell>
          <cell r="I4084">
            <v>885237</v>
          </cell>
        </row>
        <row r="4085">
          <cell r="C4085" t="str">
            <v>2002</v>
          </cell>
          <cell r="D4085" t="str">
            <v>RR49407</v>
          </cell>
          <cell r="E4085">
            <v>118301</v>
          </cell>
          <cell r="F4085" t="str">
            <v>A07</v>
          </cell>
          <cell r="G4085" t="str">
            <v>Gross Unrealized Gain / AFS / Fannie Mae / MBS</v>
          </cell>
          <cell r="H4085" t="str">
            <v>K32</v>
          </cell>
          <cell r="I4085">
            <v>885237</v>
          </cell>
        </row>
        <row r="4086">
          <cell r="C4086" t="str">
            <v>2002</v>
          </cell>
          <cell r="D4086" t="str">
            <v>RR49407</v>
          </cell>
          <cell r="E4086">
            <v>118301</v>
          </cell>
          <cell r="F4086" t="str">
            <v>A09</v>
          </cell>
          <cell r="G4086" t="str">
            <v>Gross Unrealized Gain / AFS / Single Class / MBS / AAA</v>
          </cell>
          <cell r="H4086" t="str">
            <v>K33</v>
          </cell>
          <cell r="I4086">
            <v>885237</v>
          </cell>
        </row>
        <row r="4087">
          <cell r="C4087" t="str">
            <v>2002</v>
          </cell>
          <cell r="D4087" t="str">
            <v>RR49407</v>
          </cell>
          <cell r="E4087">
            <v>118301</v>
          </cell>
          <cell r="F4087" t="str">
            <v>A13 - AFS</v>
          </cell>
          <cell r="G4087" t="str">
            <v>&gt; 10 years / Fair Value / Fannie Mae / MBS</v>
          </cell>
          <cell r="H4087" t="str">
            <v>Q32</v>
          </cell>
          <cell r="I4087">
            <v>885237</v>
          </cell>
        </row>
        <row r="4088">
          <cell r="C4088" t="str">
            <v>2002</v>
          </cell>
          <cell r="D4088" t="str">
            <v>RR49407</v>
          </cell>
          <cell r="E4088">
            <v>118301</v>
          </cell>
          <cell r="F4088" t="str">
            <v>A20</v>
          </cell>
          <cell r="G4088" t="str">
            <v>AFS / Fair Value / Total MRS</v>
          </cell>
          <cell r="H4088" t="str">
            <v>L42</v>
          </cell>
          <cell r="I4088">
            <v>885237</v>
          </cell>
        </row>
        <row r="4089">
          <cell r="C4089" t="str">
            <v>2002</v>
          </cell>
          <cell r="D4089" t="str">
            <v>RS49319</v>
          </cell>
          <cell r="E4089">
            <v>420411</v>
          </cell>
          <cell r="F4089" t="str">
            <v>11.06</v>
          </cell>
          <cell r="G4089" t="str">
            <v>Income / Interest Income / Total Securities Consolidated to Loan Level</v>
          </cell>
          <cell r="H4089" t="str">
            <v>G100</v>
          </cell>
          <cell r="I4089">
            <v>26300427.420000002</v>
          </cell>
        </row>
        <row r="4090">
          <cell r="C4090" t="str">
            <v>2002</v>
          </cell>
          <cell r="D4090" t="str">
            <v>RS49319</v>
          </cell>
          <cell r="E4090">
            <v>420420</v>
          </cell>
          <cell r="F4090" t="str">
            <v>11.06</v>
          </cell>
          <cell r="G4090" t="str">
            <v>Income / Interest Income / Total Securities Consolidated to Loan Level</v>
          </cell>
          <cell r="H4090" t="str">
            <v>G100</v>
          </cell>
          <cell r="I4090">
            <v>118.96</v>
          </cell>
        </row>
        <row r="4091">
          <cell r="C4091" t="str">
            <v>2002</v>
          </cell>
          <cell r="D4091" t="str">
            <v>RR49436</v>
          </cell>
          <cell r="E4091">
            <v>118301</v>
          </cell>
          <cell r="F4091" t="str">
            <v>A01</v>
          </cell>
          <cell r="G4091" t="str">
            <v>Fannie Mae / MBS / MTM / Unrealized Gain Loss Current Period</v>
          </cell>
          <cell r="H4091" t="str">
            <v>D458</v>
          </cell>
          <cell r="I4091">
            <v>-2772461.21</v>
          </cell>
        </row>
        <row r="4092">
          <cell r="C4092" t="str">
            <v>2002</v>
          </cell>
          <cell r="D4092" t="str">
            <v>RR49436</v>
          </cell>
          <cell r="E4092">
            <v>118301</v>
          </cell>
          <cell r="F4092" t="str">
            <v>A07</v>
          </cell>
          <cell r="G4092" t="str">
            <v>AFS / Fannie Mae / MBS / Gross Unrealized Loss</v>
          </cell>
          <cell r="H4092" t="str">
            <v>L32</v>
          </cell>
          <cell r="I4092">
            <v>-2772461.21</v>
          </cell>
        </row>
        <row r="4093">
          <cell r="C4093" t="str">
            <v>2002</v>
          </cell>
          <cell r="D4093" t="str">
            <v>RR49436</v>
          </cell>
          <cell r="E4093">
            <v>118301</v>
          </cell>
          <cell r="F4093" t="str">
            <v>A07</v>
          </cell>
          <cell r="G4093" t="str">
            <v>AFS / Fannie Mae / MBS / Gross Unrealized Loss/&lt;12 months</v>
          </cell>
          <cell r="H4093" t="str">
            <v>N32</v>
          </cell>
          <cell r="I4093">
            <v>-2772461.21</v>
          </cell>
        </row>
        <row r="4094">
          <cell r="C4094" t="str">
            <v>2002</v>
          </cell>
          <cell r="D4094" t="str">
            <v>RR49436</v>
          </cell>
          <cell r="E4094">
            <v>118301</v>
          </cell>
          <cell r="F4094" t="str">
            <v>A09</v>
          </cell>
          <cell r="G4094" t="str">
            <v>AFS / Single Class / AAA / MBS</v>
          </cell>
          <cell r="H4094" t="str">
            <v>L33</v>
          </cell>
          <cell r="I4094">
            <v>-2772461.21</v>
          </cell>
        </row>
        <row r="4095">
          <cell r="C4095" t="str">
            <v>2002</v>
          </cell>
          <cell r="D4095" t="str">
            <v>RR49436</v>
          </cell>
          <cell r="E4095">
            <v>118301</v>
          </cell>
          <cell r="F4095" t="str">
            <v>A09</v>
          </cell>
          <cell r="G4095" t="str">
            <v>AFS / Single Class / AAA / MBS/ &lt;12 months</v>
          </cell>
          <cell r="H4095" t="str">
            <v>N33</v>
          </cell>
          <cell r="I4095">
            <v>-2772461.21</v>
          </cell>
        </row>
        <row r="4096">
          <cell r="C4096" t="str">
            <v>2002</v>
          </cell>
          <cell r="D4096" t="str">
            <v>RR49436</v>
          </cell>
          <cell r="E4096">
            <v>118301</v>
          </cell>
          <cell r="F4096" t="str">
            <v>A13 - AFS</v>
          </cell>
          <cell r="G4096" t="str">
            <v>Fair Value / Greater Than 10 Years / MBS</v>
          </cell>
          <cell r="H4096" t="str">
            <v>Q32</v>
          </cell>
          <cell r="I4096">
            <v>-2772461.21</v>
          </cell>
        </row>
        <row r="4097">
          <cell r="C4097" t="str">
            <v>2002</v>
          </cell>
          <cell r="D4097" t="str">
            <v>RR49436</v>
          </cell>
          <cell r="E4097">
            <v>118301</v>
          </cell>
          <cell r="F4097" t="str">
            <v>A20</v>
          </cell>
          <cell r="G4097" t="str">
            <v>AFS / Fair Value / Total Mortgage Related Securities</v>
          </cell>
          <cell r="H4097" t="str">
            <v>L42</v>
          </cell>
          <cell r="I4097">
            <v>-2772461.21</v>
          </cell>
        </row>
        <row r="4098">
          <cell r="C4098" t="str">
            <v>2002</v>
          </cell>
          <cell r="D4098" t="str">
            <v>RS49364</v>
          </cell>
          <cell r="E4098">
            <v>121625</v>
          </cell>
          <cell r="F4098" t="str">
            <v>11.01</v>
          </cell>
          <cell r="G4098" t="str">
            <v>Loans HFI / MBS Swap / Accum Am FV Basis Adj</v>
          </cell>
          <cell r="H4098" t="str">
            <v>S40</v>
          </cell>
          <cell r="I4098">
            <v>-18000000</v>
          </cell>
        </row>
        <row r="4099">
          <cell r="C4099" t="str">
            <v>2002</v>
          </cell>
          <cell r="D4099" t="str">
            <v>RS49364</v>
          </cell>
          <cell r="E4099">
            <v>121625</v>
          </cell>
          <cell r="F4099" t="str">
            <v>11.06 - HFI</v>
          </cell>
          <cell r="G4099" t="str">
            <v>Single Family / Conventional / Fixed Long Term / Accum Amort</v>
          </cell>
          <cell r="H4099" t="str">
            <v>G35</v>
          </cell>
          <cell r="I4099">
            <v>-18000000</v>
          </cell>
        </row>
        <row r="4100">
          <cell r="C4100" t="str">
            <v>2002</v>
          </cell>
          <cell r="D4100" t="str">
            <v>RS49364</v>
          </cell>
          <cell r="E4100">
            <v>420440</v>
          </cell>
          <cell r="F4100" t="str">
            <v>11.06</v>
          </cell>
          <cell r="G4100" t="str">
            <v>Amortization Income Expense / Total Secs Consolidated to Loan Level</v>
          </cell>
          <cell r="H4100" t="str">
            <v>H100</v>
          </cell>
          <cell r="I4100">
            <v>-18000000</v>
          </cell>
        </row>
        <row r="4101">
          <cell r="C4101" t="str">
            <v>2002</v>
          </cell>
          <cell r="D4101" t="str">
            <v>RS49384</v>
          </cell>
          <cell r="E4101">
            <v>138381</v>
          </cell>
          <cell r="F4101" t="str">
            <v>A01</v>
          </cell>
          <cell r="G4101" t="str">
            <v>Accr Impair Basis Adj./MBS/Fannie Mae/Catch-Up</v>
          </cell>
          <cell r="H4101" t="str">
            <v>D50</v>
          </cell>
          <cell r="I4101">
            <v>2772461.21</v>
          </cell>
        </row>
        <row r="4102">
          <cell r="C4102" t="str">
            <v>2002</v>
          </cell>
          <cell r="D4102" t="str">
            <v>RS49384</v>
          </cell>
          <cell r="E4102">
            <v>138381</v>
          </cell>
          <cell r="F4102" t="str">
            <v>A07</v>
          </cell>
          <cell r="G4102" t="str">
            <v>Remianing Accr. Impairments/Fannie Mae/MBS</v>
          </cell>
          <cell r="H4102" t="str">
            <v>I32</v>
          </cell>
          <cell r="I4102">
            <v>2772461.21</v>
          </cell>
        </row>
        <row r="4103">
          <cell r="C4103" t="str">
            <v>2002</v>
          </cell>
          <cell r="D4103" t="str">
            <v>RS49384</v>
          </cell>
          <cell r="E4103">
            <v>138381</v>
          </cell>
          <cell r="F4103" t="str">
            <v>A09</v>
          </cell>
          <cell r="G4103" t="str">
            <v>Remianing Accr. Impairments/AFS Single Family/MBS/AAA</v>
          </cell>
          <cell r="H4103" t="str">
            <v>I33</v>
          </cell>
          <cell r="I4103">
            <v>2772461.21</v>
          </cell>
        </row>
        <row r="4104">
          <cell r="C4104" t="str">
            <v>2002</v>
          </cell>
          <cell r="D4104" t="str">
            <v>RS49384</v>
          </cell>
          <cell r="E4104">
            <v>138381</v>
          </cell>
          <cell r="F4104" t="str">
            <v>A13 - AFS</v>
          </cell>
          <cell r="G4104" t="str">
            <v>Greater than 10 years/Amortized Cost/MBS</v>
          </cell>
          <cell r="H4104" t="str">
            <v>P32</v>
          </cell>
          <cell r="I4104">
            <v>2772461.21</v>
          </cell>
        </row>
        <row r="4105">
          <cell r="C4105" t="str">
            <v>2002</v>
          </cell>
          <cell r="D4105" t="str">
            <v>RS49384</v>
          </cell>
          <cell r="E4105">
            <v>138381</v>
          </cell>
          <cell r="F4105" t="str">
            <v>A18</v>
          </cell>
          <cell r="G4105" t="str">
            <v>Greater than 10 years/MBS/Amortized Cost</v>
          </cell>
          <cell r="H4105" t="str">
            <v>O31</v>
          </cell>
          <cell r="I4105">
            <v>2772461.21</v>
          </cell>
        </row>
        <row r="4106">
          <cell r="C4106" t="str">
            <v>2002</v>
          </cell>
          <cell r="D4106" t="str">
            <v>RS49384</v>
          </cell>
          <cell r="E4106">
            <v>138381</v>
          </cell>
          <cell r="F4106" t="str">
            <v>A20</v>
          </cell>
          <cell r="G4106" t="str">
            <v>AFS/Fair Value/Total Mortgage Related Sec.</v>
          </cell>
          <cell r="H4106" t="str">
            <v>L42</v>
          </cell>
          <cell r="I4106">
            <v>2772461.21</v>
          </cell>
        </row>
        <row r="4107">
          <cell r="C4107" t="str">
            <v>2002</v>
          </cell>
          <cell r="D4107" t="str">
            <v>DM_01</v>
          </cell>
          <cell r="E4107" t="str">
            <v>N/A</v>
          </cell>
          <cell r="F4107" t="str">
            <v>A22</v>
          </cell>
          <cell r="G4107" t="str">
            <v>Sold Principal / AFS</v>
          </cell>
          <cell r="H4107" t="str">
            <v>K91</v>
          </cell>
          <cell r="I4107">
            <v>169107971</v>
          </cell>
        </row>
        <row r="4108">
          <cell r="C4108" t="str">
            <v>2002</v>
          </cell>
          <cell r="D4108" t="str">
            <v>DM_01</v>
          </cell>
          <cell r="E4108" t="str">
            <v>N/A</v>
          </cell>
          <cell r="F4108" t="str">
            <v>A22</v>
          </cell>
          <cell r="G4108" t="str">
            <v>Sold Principal / HFT</v>
          </cell>
          <cell r="H4108" t="str">
            <v>L91</v>
          </cell>
          <cell r="I4108">
            <v>336</v>
          </cell>
        </row>
        <row r="4109">
          <cell r="C4109" t="str">
            <v>2002</v>
          </cell>
          <cell r="D4109" t="str">
            <v>DM_03</v>
          </cell>
          <cell r="E4109" t="str">
            <v>N/A</v>
          </cell>
          <cell r="F4109" t="str">
            <v>A07</v>
          </cell>
          <cell r="G4109" t="str">
            <v>AFS/FNMA/MBS/Total Unam Bal</v>
          </cell>
          <cell r="H4109" t="str">
            <v>H32</v>
          </cell>
          <cell r="I4109">
            <v>462944.47</v>
          </cell>
        </row>
        <row r="4110">
          <cell r="C4110" t="str">
            <v>2002</v>
          </cell>
          <cell r="D4110" t="str">
            <v>DM_03</v>
          </cell>
          <cell r="E4110" t="str">
            <v>N/A</v>
          </cell>
          <cell r="F4110" t="str">
            <v>A07</v>
          </cell>
          <cell r="G4110" t="str">
            <v>AFS/FNMA/MBS/Amortized cost</v>
          </cell>
          <cell r="H4110" t="str">
            <v>J32</v>
          </cell>
          <cell r="I4110">
            <v>47638925.539999999</v>
          </cell>
        </row>
        <row r="4111">
          <cell r="C4111" t="str">
            <v>2002</v>
          </cell>
          <cell r="D4111" t="str">
            <v>DM_03</v>
          </cell>
          <cell r="E4111" t="str">
            <v>N/A</v>
          </cell>
          <cell r="F4111" t="str">
            <v>A07</v>
          </cell>
          <cell r="G4111" t="str">
            <v>HFT/FNMA/MBS/Total Unam Bal</v>
          </cell>
          <cell r="H4111" t="str">
            <v>H74</v>
          </cell>
          <cell r="I4111">
            <v>178135.84</v>
          </cell>
        </row>
        <row r="4112">
          <cell r="C4112" t="str">
            <v>2002</v>
          </cell>
          <cell r="D4112" t="str">
            <v>DM_03</v>
          </cell>
          <cell r="E4112" t="str">
            <v>N/A</v>
          </cell>
          <cell r="F4112" t="str">
            <v>A07</v>
          </cell>
          <cell r="G4112" t="str">
            <v>HFT/FNMA/MBS/Amortized cost</v>
          </cell>
          <cell r="H4112" t="str">
            <v>J74</v>
          </cell>
          <cell r="I4112">
            <v>18197063.449999999</v>
          </cell>
        </row>
        <row r="4113">
          <cell r="C4113" t="str">
            <v>2002</v>
          </cell>
          <cell r="D4113" t="str">
            <v>DM_03</v>
          </cell>
          <cell r="E4113" t="str">
            <v>N/A</v>
          </cell>
          <cell r="F4113" t="str">
            <v>A09</v>
          </cell>
          <cell r="G4113" t="str">
            <v>AFS/SingleClass/MBS/AAA/Total Unam Bal</v>
          </cell>
          <cell r="H4113" t="str">
            <v>H33</v>
          </cell>
          <cell r="I4113">
            <v>462944.47</v>
          </cell>
        </row>
        <row r="4114">
          <cell r="C4114" t="str">
            <v>2002</v>
          </cell>
          <cell r="D4114" t="str">
            <v>DM_03</v>
          </cell>
          <cell r="E4114" t="str">
            <v>N/A</v>
          </cell>
          <cell r="F4114" t="str">
            <v>A09</v>
          </cell>
          <cell r="G4114" t="str">
            <v>AFS/SingleClass/MBS/AAA/Amortized cost</v>
          </cell>
          <cell r="H4114" t="str">
            <v>J33</v>
          </cell>
          <cell r="I4114">
            <v>47638925.539999999</v>
          </cell>
        </row>
        <row r="4115">
          <cell r="C4115" t="str">
            <v>2002</v>
          </cell>
          <cell r="D4115" t="str">
            <v>DM_03</v>
          </cell>
          <cell r="E4115" t="str">
            <v>N/A</v>
          </cell>
          <cell r="F4115" t="str">
            <v>A09</v>
          </cell>
          <cell r="G4115" t="str">
            <v>HFT/SingleClass/MBS/AAA/Total Unam Bal</v>
          </cell>
          <cell r="H4115" t="str">
            <v>H120</v>
          </cell>
          <cell r="I4115">
            <v>178135.84</v>
          </cell>
        </row>
        <row r="4116">
          <cell r="C4116" t="str">
            <v>2002</v>
          </cell>
          <cell r="D4116" t="str">
            <v>DM_03</v>
          </cell>
          <cell r="E4116" t="str">
            <v>N/A</v>
          </cell>
          <cell r="F4116" t="str">
            <v>A09</v>
          </cell>
          <cell r="G4116" t="str">
            <v>HFT/SingleClass/MBS/AAA//Amortized cost</v>
          </cell>
          <cell r="H4116" t="str">
            <v>J120</v>
          </cell>
          <cell r="I4116">
            <v>18197063.449999999</v>
          </cell>
        </row>
        <row r="4117">
          <cell r="C4117" t="str">
            <v>2002</v>
          </cell>
          <cell r="D4117" t="str">
            <v>DM_03</v>
          </cell>
          <cell r="E4117" t="str">
            <v>N/A</v>
          </cell>
          <cell r="F4117" t="str">
            <v>A13 - AFS</v>
          </cell>
          <cell r="G4117" t="str">
            <v>FNMA/MBS/UPB/Term &gt; 10</v>
          </cell>
          <cell r="H4117" t="str">
            <v>O32</v>
          </cell>
          <cell r="I4117">
            <v>65835988.989999995</v>
          </cell>
        </row>
        <row r="4118">
          <cell r="C4118" t="str">
            <v>2002</v>
          </cell>
          <cell r="D4118" t="str">
            <v>DM_03</v>
          </cell>
          <cell r="E4118" t="str">
            <v>N/A</v>
          </cell>
          <cell r="F4118" t="str">
            <v>A13 - AFS</v>
          </cell>
          <cell r="G4118" t="str">
            <v>FNMA/MBS/UPB/Term &gt; 10</v>
          </cell>
          <cell r="H4118" t="str">
            <v>P32</v>
          </cell>
          <cell r="I4118">
            <v>641080.31000000006</v>
          </cell>
        </row>
        <row r="4119">
          <cell r="C4119" t="str">
            <v>2002</v>
          </cell>
          <cell r="D4119" t="str">
            <v>DM_03</v>
          </cell>
          <cell r="E4119" t="str">
            <v>N/A</v>
          </cell>
          <cell r="F4119" t="str">
            <v>A23</v>
          </cell>
          <cell r="G4119" t="str">
            <v>Derecognition Transfers from Loans/UPB Transferred</v>
          </cell>
          <cell r="H4119" t="str">
            <v>L91</v>
          </cell>
          <cell r="I4119">
            <v>121865045.34999999</v>
          </cell>
        </row>
        <row r="4120">
          <cell r="C4120" t="str">
            <v>2002</v>
          </cell>
          <cell r="D4120" t="str">
            <v>DM_03</v>
          </cell>
          <cell r="E4120" t="str">
            <v>N/A</v>
          </cell>
          <cell r="F4120" t="str">
            <v>A23</v>
          </cell>
          <cell r="G4120" t="str">
            <v>Derecognition Transfers from Loans/BV Derecognition BA</v>
          </cell>
          <cell r="H4120" t="str">
            <v>L92</v>
          </cell>
          <cell r="I4120">
            <v>304409.31</v>
          </cell>
        </row>
        <row r="4121">
          <cell r="C4121" t="str">
            <v>2002</v>
          </cell>
          <cell r="D4121" t="str">
            <v>DM_06</v>
          </cell>
          <cell r="E4121" t="str">
            <v>N/A</v>
          </cell>
          <cell r="F4121" t="str">
            <v>11.03</v>
          </cell>
          <cell r="G4121" t="str">
            <v>Debt Extinguishment on In-Consolidation Purchases</v>
          </cell>
          <cell r="H4121" t="str">
            <v>O64</v>
          </cell>
          <cell r="I4121">
            <v>-88825.459999999934</v>
          </cell>
        </row>
        <row r="4122">
          <cell r="C4122" t="str">
            <v>2002</v>
          </cell>
          <cell r="D4122" t="str">
            <v>DM110</v>
          </cell>
          <cell r="E4122" t="str">
            <v>N/A</v>
          </cell>
          <cell r="F4122" t="str">
            <v>11.05</v>
          </cell>
          <cell r="G4122" t="str">
            <v>Single Family-Conventional-Fixed LT-UPB</v>
          </cell>
          <cell r="H4122" t="str">
            <v>G34</v>
          </cell>
          <cell r="I4122">
            <v>-974621000</v>
          </cell>
        </row>
        <row r="4123">
          <cell r="C4123" t="str">
            <v>2002</v>
          </cell>
          <cell r="D4123" t="str">
            <v>DM_11</v>
          </cell>
          <cell r="E4123" t="str">
            <v>N/A</v>
          </cell>
          <cell r="F4123" t="str">
            <v>A22</v>
          </cell>
          <cell r="G4123" t="str">
            <v>Secu-AFS-Repayment Interest</v>
          </cell>
          <cell r="H4123" t="str">
            <v>K117</v>
          </cell>
          <cell r="I4123">
            <v>2335923.7200000002</v>
          </cell>
        </row>
        <row r="4124">
          <cell r="C4124" t="str">
            <v>2002</v>
          </cell>
          <cell r="D4124" t="str">
            <v>DM_11</v>
          </cell>
          <cell r="E4124" t="str">
            <v>N/A</v>
          </cell>
          <cell r="F4124" t="str">
            <v>A22</v>
          </cell>
          <cell r="G4124" t="str">
            <v>Secu-AFS-Repayment Princ</v>
          </cell>
          <cell r="H4124" t="str">
            <v>K114</v>
          </cell>
          <cell r="I4124">
            <v>17061994.309999999</v>
          </cell>
        </row>
        <row r="4125">
          <cell r="C4125" t="str">
            <v>2002</v>
          </cell>
          <cell r="D4125" t="str">
            <v>DM_11</v>
          </cell>
          <cell r="E4125" t="str">
            <v>N/A</v>
          </cell>
          <cell r="F4125" t="str">
            <v>A22</v>
          </cell>
          <cell r="G4125" t="str">
            <v>Secu-HFT-Repayment Interest</v>
          </cell>
          <cell r="H4125" t="str">
            <v>L117</v>
          </cell>
          <cell r="I4125">
            <v>9318.9699999999993</v>
          </cell>
        </row>
        <row r="4126">
          <cell r="C4126" t="str">
            <v>2002</v>
          </cell>
          <cell r="D4126" t="str">
            <v>DM_11</v>
          </cell>
          <cell r="E4126" t="str">
            <v>N/A</v>
          </cell>
          <cell r="F4126" t="str">
            <v>A22</v>
          </cell>
          <cell r="G4126" t="str">
            <v>Secu-HFT-Repayment Princ</v>
          </cell>
          <cell r="H4126" t="str">
            <v>L114</v>
          </cell>
          <cell r="I4126">
            <v>3234.05</v>
          </cell>
        </row>
        <row r="4127">
          <cell r="C4127" t="str">
            <v>2002</v>
          </cell>
          <cell r="D4127" t="str">
            <v>DM_11</v>
          </cell>
          <cell r="E4127" t="str">
            <v>N/A</v>
          </cell>
          <cell r="F4127" t="str">
            <v>A03</v>
          </cell>
          <cell r="G4127" t="str">
            <v>Secu-AFS-Repayment Princ/lLong Term</v>
          </cell>
          <cell r="H4127" t="str">
            <v>H36</v>
          </cell>
          <cell r="I4127">
            <v>-17061994.309999999</v>
          </cell>
        </row>
        <row r="4128">
          <cell r="C4128" t="str">
            <v>2002</v>
          </cell>
          <cell r="D4128" t="str">
            <v>DM_11</v>
          </cell>
          <cell r="E4128" t="str">
            <v>N/A</v>
          </cell>
          <cell r="F4128" t="str">
            <v>A03</v>
          </cell>
          <cell r="G4128" t="str">
            <v>Secu-HFT-Repayment Princ/Long Term</v>
          </cell>
          <cell r="H4128" t="str">
            <v>M36</v>
          </cell>
          <cell r="I4128">
            <v>-3234.05</v>
          </cell>
        </row>
        <row r="4129">
          <cell r="C4129" t="str">
            <v>2002</v>
          </cell>
          <cell r="D4129" t="str">
            <v>DM_25_39_47</v>
          </cell>
          <cell r="E4129" t="str">
            <v>N/A</v>
          </cell>
          <cell r="F4129" t="str">
            <v>11.06</v>
          </cell>
          <cell r="G4129" t="str">
            <v>Consolidated Accounting/Mtg Loan Portfolio Activity/Sec Consol to Loan Level/HFI/Fixed Long Term/Sec Consol to Loan Level UPB/Repayment UPB</v>
          </cell>
          <cell r="H4129" t="str">
            <v>K70</v>
          </cell>
          <cell r="I4129">
            <v>-115490027.64</v>
          </cell>
        </row>
        <row r="4130">
          <cell r="C4130" t="str">
            <v>2002</v>
          </cell>
          <cell r="D4130" t="str">
            <v>DM_25_39_47</v>
          </cell>
          <cell r="E4130" t="str">
            <v>N/A</v>
          </cell>
          <cell r="F4130" t="str">
            <v>11.06</v>
          </cell>
          <cell r="G4130" t="str">
            <v>Consolidated Accounting/Avg Bal and Yield Statistics/Income/Interest Income/Total Sec Consol to Loan Level</v>
          </cell>
          <cell r="H4130" t="str">
            <v>G100</v>
          </cell>
          <cell r="I4130">
            <v>29013617.940000001</v>
          </cell>
        </row>
        <row r="4131">
          <cell r="C4131" t="str">
            <v>2002</v>
          </cell>
          <cell r="D4131" t="str">
            <v>DM_25_39_47</v>
          </cell>
          <cell r="E4131" t="str">
            <v>N/A</v>
          </cell>
          <cell r="F4131" t="str">
            <v>11.07</v>
          </cell>
          <cell r="G4131" t="str">
            <v>Consolidation Gross Up/Yield Report/Expense/Interest Expense/REMIC</v>
          </cell>
          <cell r="H4131" t="str">
            <v>E34</v>
          </cell>
          <cell r="I4131">
            <v>-13915669.75</v>
          </cell>
        </row>
        <row r="4132">
          <cell r="C4132" t="str">
            <v>2002</v>
          </cell>
          <cell r="D4132" t="str">
            <v>DM_27</v>
          </cell>
          <cell r="E4132" t="str">
            <v>N/A</v>
          </cell>
          <cell r="F4132" t="str">
            <v>A03</v>
          </cell>
          <cell r="G4132" t="str">
            <v>AFS/Fixed Long Term/Mtg Sec/Repayment UPB/</v>
          </cell>
          <cell r="H4132" t="str">
            <v>H36</v>
          </cell>
          <cell r="I4132">
            <v>-70949779.579999998</v>
          </cell>
        </row>
        <row r="4133">
          <cell r="C4133" t="str">
            <v>2002</v>
          </cell>
          <cell r="D4133" t="str">
            <v>DM_27</v>
          </cell>
          <cell r="E4133" t="str">
            <v>N/A</v>
          </cell>
          <cell r="F4133" t="str">
            <v>A03</v>
          </cell>
          <cell r="G4133" t="str">
            <v>AFS/Fixed Intermediate/Mtg Sec/Repayment UPB/</v>
          </cell>
          <cell r="H4133" t="str">
            <v>I36</v>
          </cell>
          <cell r="I4133">
            <v>-10591278.5</v>
          </cell>
        </row>
        <row r="4134">
          <cell r="C4134" t="str">
            <v>2002</v>
          </cell>
          <cell r="D4134" t="str">
            <v>DM_27</v>
          </cell>
          <cell r="E4134" t="str">
            <v>N/A</v>
          </cell>
          <cell r="F4134" t="str">
            <v>A22</v>
          </cell>
          <cell r="G4134" t="str">
            <v>Repayments Principal - AFS Securities</v>
          </cell>
          <cell r="H4134" t="str">
            <v>K114</v>
          </cell>
          <cell r="I4134">
            <v>81541058</v>
          </cell>
        </row>
        <row r="4135">
          <cell r="C4135" t="str">
            <v>2002</v>
          </cell>
          <cell r="D4135" t="str">
            <v>DM_34</v>
          </cell>
          <cell r="E4135" t="str">
            <v>N/A</v>
          </cell>
          <cell r="F4135" t="str">
            <v>11.06</v>
          </cell>
          <cell r="G4135" t="str">
            <v>Consolidated Accounting/Mtg Loan Portfolio Activity/Sec Consol to Loan Level/HFS/ARM/Sec Consol to Loan Level UPB Activity/Repayment UPB</v>
          </cell>
          <cell r="H4135" t="str">
            <v>I70</v>
          </cell>
          <cell r="I4135">
            <v>-48981077.740000002</v>
          </cell>
        </row>
        <row r="4136">
          <cell r="C4136" t="str">
            <v>2002</v>
          </cell>
          <cell r="D4136" t="str">
            <v>DM_34</v>
          </cell>
          <cell r="E4136" t="str">
            <v>N/A</v>
          </cell>
          <cell r="F4136" t="str">
            <v>A22</v>
          </cell>
          <cell r="G4136" t="str">
            <v>Repayments Principal - HFS Loans</v>
          </cell>
          <cell r="H4136" t="str">
            <v>Y114</v>
          </cell>
          <cell r="I4136">
            <v>48981077.740000002</v>
          </cell>
        </row>
        <row r="4137">
          <cell r="C4137" t="str">
            <v>2002</v>
          </cell>
          <cell r="D4137" t="str">
            <v>DM_38</v>
          </cell>
          <cell r="E4137" t="str">
            <v>N/A</v>
          </cell>
          <cell r="F4137" t="str">
            <v>A01</v>
          </cell>
          <cell r="G4137" t="str">
            <v>Portfolio Walkforward/Private Label/Beginning MRB Tax Exempt UPB Balance</v>
          </cell>
          <cell r="H4137" t="str">
            <v>P10</v>
          </cell>
          <cell r="I4137">
            <v>895000</v>
          </cell>
        </row>
        <row r="4138">
          <cell r="C4138" t="str">
            <v>2002</v>
          </cell>
          <cell r="D4138" t="str">
            <v>DM_38</v>
          </cell>
          <cell r="E4138" t="str">
            <v>N/A</v>
          </cell>
          <cell r="F4138" t="str">
            <v>A01</v>
          </cell>
          <cell r="G4138" t="str">
            <v>Portfolio Walkforward/UPB Adjustments/Private Label/MRB Tax Exempt</v>
          </cell>
          <cell r="H4138" t="str">
            <v>P19</v>
          </cell>
          <cell r="I4138">
            <v>-895000</v>
          </cell>
        </row>
        <row r="4139">
          <cell r="C4139" t="str">
            <v>2002</v>
          </cell>
          <cell r="D4139" t="str">
            <v>DM_38</v>
          </cell>
          <cell r="E4139" t="str">
            <v>N/A</v>
          </cell>
          <cell r="F4139" t="str">
            <v>A21</v>
          </cell>
          <cell r="G4139" t="str">
            <v>MF/Conventional/MRB</v>
          </cell>
          <cell r="H4139" t="str">
            <v>I33</v>
          </cell>
          <cell r="I4139">
            <v>-895000</v>
          </cell>
        </row>
        <row r="4140">
          <cell r="C4140" t="str">
            <v>2002</v>
          </cell>
          <cell r="D4140" t="str">
            <v>DM_38</v>
          </cell>
          <cell r="E4140" t="str">
            <v>N/A</v>
          </cell>
          <cell r="F4140" t="str">
            <v>A07</v>
          </cell>
          <cell r="G4140" t="str">
            <v>Current UPB/AFS/Private/MRB Tax-Exempt</v>
          </cell>
          <cell r="H4140" t="str">
            <v>G63</v>
          </cell>
          <cell r="I4140">
            <v>-895000</v>
          </cell>
        </row>
        <row r="4141">
          <cell r="C4141" t="str">
            <v>2002</v>
          </cell>
          <cell r="D4141" t="str">
            <v>DM_38</v>
          </cell>
          <cell r="E4141" t="str">
            <v>N/A</v>
          </cell>
          <cell r="F4141" t="str">
            <v>A09</v>
          </cell>
          <cell r="G4141" t="str">
            <v>Current UPB/AFS/MRB/AAA</v>
          </cell>
          <cell r="H4141" t="str">
            <v>G93</v>
          </cell>
          <cell r="I4141">
            <v>-895000</v>
          </cell>
        </row>
        <row r="4142">
          <cell r="C4142" t="str">
            <v>2002</v>
          </cell>
          <cell r="D4142" t="str">
            <v>DM_39</v>
          </cell>
          <cell r="E4142" t="str">
            <v>N/A</v>
          </cell>
          <cell r="F4142" t="str">
            <v>A22</v>
          </cell>
          <cell r="G4142" t="str">
            <v>Repayments Principal - AFS Securities</v>
          </cell>
          <cell r="H4142" t="str">
            <v>K114</v>
          </cell>
          <cell r="I4142">
            <v>2645352</v>
          </cell>
        </row>
        <row r="4143">
          <cell r="C4143" t="str">
            <v>2002</v>
          </cell>
          <cell r="D4143" t="str">
            <v>DM_39</v>
          </cell>
          <cell r="E4143" t="str">
            <v>N/A</v>
          </cell>
          <cell r="F4143" t="str">
            <v>A22</v>
          </cell>
          <cell r="G4143" t="str">
            <v>Repayments Interest - AFS Securities</v>
          </cell>
          <cell r="H4143" t="str">
            <v>K117</v>
          </cell>
          <cell r="I4143">
            <v>3708076</v>
          </cell>
        </row>
        <row r="4144">
          <cell r="C4144" t="str">
            <v>2002</v>
          </cell>
          <cell r="D4144" t="str">
            <v>DM_39</v>
          </cell>
          <cell r="E4144" t="str">
            <v>N/A</v>
          </cell>
          <cell r="F4144" t="str">
            <v>A22</v>
          </cell>
          <cell r="G4144" t="str">
            <v>Repayments Principal - HFI Loans</v>
          </cell>
          <cell r="H4144" t="str">
            <v>X114</v>
          </cell>
          <cell r="I4144">
            <v>115490028</v>
          </cell>
        </row>
        <row r="4145">
          <cell r="C4145" t="str">
            <v>2002</v>
          </cell>
          <cell r="D4145" t="str">
            <v>DM_39</v>
          </cell>
          <cell r="E4145" t="str">
            <v>N/A</v>
          </cell>
          <cell r="F4145" t="str">
            <v>A22</v>
          </cell>
          <cell r="G4145" t="str">
            <v>Repayments Interest - HFI Loans</v>
          </cell>
          <cell r="H4145" t="str">
            <v>X117</v>
          </cell>
          <cell r="I4145">
            <v>29013418</v>
          </cell>
        </row>
        <row r="4146">
          <cell r="C4146" t="str">
            <v>2002</v>
          </cell>
          <cell r="D4146" t="str">
            <v>DM_39</v>
          </cell>
          <cell r="E4146" t="str">
            <v>N/A</v>
          </cell>
          <cell r="F4146" t="str">
            <v>A22</v>
          </cell>
          <cell r="G4146" t="str">
            <v>Repayments Principal - MBS Liability</v>
          </cell>
          <cell r="H4146" t="str">
            <v>V114</v>
          </cell>
          <cell r="I4146">
            <v>-101266172</v>
          </cell>
        </row>
        <row r="4147">
          <cell r="C4147" t="str">
            <v>2002</v>
          </cell>
          <cell r="D4147" t="str">
            <v>DM_39</v>
          </cell>
          <cell r="E4147" t="str">
            <v>N/A</v>
          </cell>
          <cell r="F4147" t="str">
            <v>A22</v>
          </cell>
          <cell r="G4147" t="str">
            <v>Repayments Interest - MBS Liability</v>
          </cell>
          <cell r="H4147" t="str">
            <v>V117</v>
          </cell>
          <cell r="I4147">
            <v>-27831340</v>
          </cell>
        </row>
        <row r="4148">
          <cell r="C4148" t="str">
            <v>2002</v>
          </cell>
          <cell r="D4148" t="str">
            <v>DM_39</v>
          </cell>
          <cell r="E4148" t="str">
            <v>N/A</v>
          </cell>
          <cell r="F4148" t="str">
            <v>A03</v>
          </cell>
          <cell r="G4148" t="str">
            <v>Repurchase UPB/AFS/FIXEd/LONG</v>
          </cell>
          <cell r="H4148" t="str">
            <v>H36</v>
          </cell>
          <cell r="I4148">
            <v>-2790872</v>
          </cell>
        </row>
        <row r="4149">
          <cell r="C4149" t="str">
            <v>2002</v>
          </cell>
          <cell r="D4149" t="str">
            <v>DM_39</v>
          </cell>
          <cell r="E4149" t="str">
            <v>N/A</v>
          </cell>
          <cell r="F4149" t="str">
            <v>A03</v>
          </cell>
          <cell r="G4149" t="str">
            <v>Repurchase UPB/Total</v>
          </cell>
          <cell r="H4149" t="str">
            <v>R36</v>
          </cell>
          <cell r="I4149">
            <v>-2790872</v>
          </cell>
        </row>
        <row r="4150">
          <cell r="C4150" t="str">
            <v>2002</v>
          </cell>
          <cell r="D4150" t="str">
            <v>DM_40</v>
          </cell>
          <cell r="E4150" t="str">
            <v>N/A</v>
          </cell>
          <cell r="F4150" t="str">
            <v>11.01</v>
          </cell>
          <cell r="G4150" t="str">
            <v>Operational view / Consolidation Acct. Bal / 115 MTM / Loans (HFI) / MBS-Swap</v>
          </cell>
          <cell r="H4150" t="str">
            <v>S56</v>
          </cell>
          <cell r="I4150">
            <v>-761716.73</v>
          </cell>
        </row>
        <row r="4151">
          <cell r="C4151" t="str">
            <v>2002</v>
          </cell>
          <cell r="D4151" t="str">
            <v>DM_41</v>
          </cell>
          <cell r="E4151" t="str">
            <v>N/A</v>
          </cell>
          <cell r="F4151" t="str">
            <v>A01</v>
          </cell>
          <cell r="G4151" t="str">
            <v>UPB / Sales / Private / MRB-Tax Exempt</v>
          </cell>
          <cell r="H4151" t="str">
            <v>P12</v>
          </cell>
          <cell r="I4151">
            <v>-371448.03</v>
          </cell>
        </row>
        <row r="4152">
          <cell r="C4152" t="str">
            <v>2002</v>
          </cell>
          <cell r="D4152" t="str">
            <v>DM_41</v>
          </cell>
          <cell r="E4152" t="str">
            <v>N/A</v>
          </cell>
          <cell r="F4152" t="str">
            <v>A01</v>
          </cell>
          <cell r="G4152" t="str">
            <v>UPB / Capital Appreciation Bonds / Private / MRB-Tax Exempt</v>
          </cell>
          <cell r="H4152" t="str">
            <v>P16</v>
          </cell>
          <cell r="I4152">
            <v>371448.04</v>
          </cell>
        </row>
        <row r="4153">
          <cell r="C4153" t="str">
            <v>2002</v>
          </cell>
          <cell r="D4153" t="str">
            <v>DM_45</v>
          </cell>
          <cell r="E4153" t="str">
            <v>N/A</v>
          </cell>
          <cell r="F4153" t="str">
            <v>A18</v>
          </cell>
          <cell r="G4153" t="str">
            <v>Remaining Maturity Term &gt; 10 Years-Total Income</v>
          </cell>
          <cell r="H4153" t="str">
            <v>N45</v>
          </cell>
          <cell r="I4153">
            <v>7425826</v>
          </cell>
        </row>
        <row r="4154">
          <cell r="C4154" t="str">
            <v>2002</v>
          </cell>
          <cell r="D4154" t="str">
            <v>DM46</v>
          </cell>
          <cell r="E4154" t="str">
            <v>N/A</v>
          </cell>
          <cell r="F4154" t="str">
            <v>A16</v>
          </cell>
          <cell r="G4154" t="str">
            <v>Incm-Amrt Inc/Exp-Remic, GrTrust</v>
          </cell>
          <cell r="H4154" t="str">
            <v>G36</v>
          </cell>
          <cell r="I4154">
            <v>-59043237</v>
          </cell>
        </row>
        <row r="4155">
          <cell r="C4155" t="str">
            <v>2002</v>
          </cell>
          <cell r="D4155" t="str">
            <v>DM46</v>
          </cell>
          <cell r="E4155" t="str">
            <v>N/A</v>
          </cell>
          <cell r="F4155" t="str">
            <v>A18</v>
          </cell>
          <cell r="G4155" t="str">
            <v>Remaining Maturity Term &gt; 10 Years-Total 
Income</v>
          </cell>
          <cell r="H4155" t="str">
            <v>N45</v>
          </cell>
          <cell r="I4155">
            <v>-59043237</v>
          </cell>
        </row>
        <row r="4156">
          <cell r="C4156" t="str">
            <v>2002</v>
          </cell>
          <cell r="D4156" t="str">
            <v>DM_47</v>
          </cell>
          <cell r="E4156" t="str">
            <v>N/A</v>
          </cell>
          <cell r="F4156" t="str">
            <v>A16</v>
          </cell>
          <cell r="G4156" t="str">
            <v>Detailed Portfolio Interest Yield/Income/Sec Tax Equiv/REMIC</v>
          </cell>
          <cell r="H4156" t="str">
            <v>F36</v>
          </cell>
          <cell r="I4156">
            <v>3708076</v>
          </cell>
        </row>
        <row r="4157">
          <cell r="C4157" t="str">
            <v>2002</v>
          </cell>
          <cell r="D4157" t="str">
            <v>DM_47</v>
          </cell>
          <cell r="E4157" t="str">
            <v>N/A</v>
          </cell>
          <cell r="F4157" t="str">
            <v>A16</v>
          </cell>
          <cell r="G4157" t="str">
            <v>Detailed Portfolio Interest Yield/Avg Bal/ Avg Unam Bal/REMIC</v>
          </cell>
          <cell r="H4157" t="str">
            <v>K36</v>
          </cell>
          <cell r="I4157">
            <v>639574</v>
          </cell>
        </row>
        <row r="4158">
          <cell r="C4158" t="str">
            <v>2002</v>
          </cell>
          <cell r="D4158" t="str">
            <v>DM_47</v>
          </cell>
          <cell r="E4158" t="str">
            <v>N/A</v>
          </cell>
          <cell r="F4158" t="str">
            <v>A18</v>
          </cell>
          <cell r="G4158" t="str">
            <v>Detailed Portfolio Interest Yield/Income/Sec Tax Equiv/REMIC-&gt; 10yr</v>
          </cell>
          <cell r="H4158" t="str">
            <v>N33</v>
          </cell>
          <cell r="I4158">
            <v>3708076</v>
          </cell>
        </row>
        <row r="4159">
          <cell r="C4159" t="str">
            <v>2002</v>
          </cell>
          <cell r="D4159" t="str">
            <v>DM_47</v>
          </cell>
          <cell r="E4159" t="str">
            <v>N/A</v>
          </cell>
          <cell r="F4159" t="str">
            <v>A18</v>
          </cell>
          <cell r="G4159" t="str">
            <v>Detailed Portfolio Interest Yield/Avg Bal/ Avg Unam Bal/REMIC</v>
          </cell>
          <cell r="H4159" t="str">
            <v>O33</v>
          </cell>
          <cell r="I4159">
            <v>639574</v>
          </cell>
        </row>
        <row r="4160">
          <cell r="C4160" t="str">
            <v>2002</v>
          </cell>
          <cell r="D4160" t="str">
            <v>DM_53</v>
          </cell>
          <cell r="E4160" t="str">
            <v>N/A</v>
          </cell>
          <cell r="F4160" t="str">
            <v>A01</v>
          </cell>
          <cell r="G4160" t="str">
            <v>Fannie Mae/MBS/Purchases</v>
          </cell>
          <cell r="H4160" t="str">
            <v>D11</v>
          </cell>
          <cell r="I4160">
            <v>-24117679.035230707</v>
          </cell>
        </row>
        <row r="4161">
          <cell r="C4161" t="str">
            <v>2002</v>
          </cell>
          <cell r="D4161" t="str">
            <v>DM_53</v>
          </cell>
          <cell r="E4161" t="str">
            <v>N/A</v>
          </cell>
          <cell r="F4161" t="str">
            <v>A01</v>
          </cell>
          <cell r="G4161" t="str">
            <v>Fannie Mae/Mega/Purchases</v>
          </cell>
          <cell r="H4161" t="str">
            <v>E11</v>
          </cell>
          <cell r="I4161">
            <v>-29063510.961674146</v>
          </cell>
        </row>
        <row r="4162">
          <cell r="C4162" t="str">
            <v>2002</v>
          </cell>
          <cell r="D4162" t="str">
            <v>DM_53</v>
          </cell>
          <cell r="E4162" t="str">
            <v>N/A</v>
          </cell>
          <cell r="F4162" t="str">
            <v>A01</v>
          </cell>
          <cell r="G4162" t="str">
            <v>Fannie Mae/REMIC/Purchases</v>
          </cell>
          <cell r="H4162" t="str">
            <v>F11</v>
          </cell>
          <cell r="I4162">
            <v>-30634213.870000035</v>
          </cell>
        </row>
        <row r="4163">
          <cell r="C4163" t="str">
            <v>2002</v>
          </cell>
          <cell r="D4163" t="str">
            <v>DM_53</v>
          </cell>
          <cell r="E4163" t="str">
            <v>N/A</v>
          </cell>
          <cell r="F4163" t="str">
            <v>A01</v>
          </cell>
          <cell r="G4163" t="str">
            <v>Fannie Mae/Grantor Trust/Purchases</v>
          </cell>
          <cell r="H4163" t="str">
            <v>H11</v>
          </cell>
          <cell r="I4163">
            <v>-4765565.5000000298</v>
          </cell>
        </row>
        <row r="4164">
          <cell r="C4164" t="str">
            <v>2002</v>
          </cell>
          <cell r="D4164" t="str">
            <v>DM_53</v>
          </cell>
          <cell r="E4164" t="str">
            <v>N/A</v>
          </cell>
          <cell r="F4164" t="str">
            <v>A01</v>
          </cell>
          <cell r="G4164" t="str">
            <v>Other Agency/MBS/Purchases</v>
          </cell>
          <cell r="H4164" t="str">
            <v>J11</v>
          </cell>
          <cell r="I4164">
            <v>-41417.108479659073</v>
          </cell>
        </row>
        <row r="4165">
          <cell r="C4165" t="str">
            <v>2002</v>
          </cell>
          <cell r="D4165" t="str">
            <v>DM_53</v>
          </cell>
          <cell r="E4165" t="str">
            <v>N/A</v>
          </cell>
          <cell r="F4165" t="str">
            <v>A01</v>
          </cell>
          <cell r="G4165" t="str">
            <v>Private Label/MRB Taxable/Purchases</v>
          </cell>
          <cell r="H4165" t="str">
            <v>O11</v>
          </cell>
          <cell r="I4165">
            <v>-716609.93140518013</v>
          </cell>
        </row>
        <row r="4166">
          <cell r="C4166" t="str">
            <v>2002</v>
          </cell>
          <cell r="D4166" t="str">
            <v>DM_53</v>
          </cell>
          <cell r="E4166" t="str">
            <v>N/A</v>
          </cell>
          <cell r="F4166" t="str">
            <v>A01</v>
          </cell>
          <cell r="G4166" t="str">
            <v>Private Lavel/Other REMIC/Purchases</v>
          </cell>
          <cell r="H4166" t="str">
            <v>R11</v>
          </cell>
          <cell r="I4166">
            <v>-6235171.0683000013</v>
          </cell>
        </row>
        <row r="4167">
          <cell r="C4167" t="str">
            <v>2002</v>
          </cell>
          <cell r="D4167" t="str">
            <v>DM_53</v>
          </cell>
          <cell r="E4167" t="str">
            <v>N/A</v>
          </cell>
          <cell r="F4167" t="str">
            <v>A01</v>
          </cell>
          <cell r="G4167" t="str">
            <v>Fannie Mae/MBS/Sales</v>
          </cell>
          <cell r="H4167" t="str">
            <v>D12</v>
          </cell>
          <cell r="I4167">
            <v>6023694.8298709998</v>
          </cell>
        </row>
        <row r="4168">
          <cell r="C4168" t="str">
            <v>2002</v>
          </cell>
          <cell r="D4168" t="str">
            <v>DM_53</v>
          </cell>
          <cell r="E4168" t="str">
            <v>N/A</v>
          </cell>
          <cell r="F4168" t="str">
            <v>A01</v>
          </cell>
          <cell r="G4168" t="str">
            <v>Fannie Mae/REMIC/Sales</v>
          </cell>
          <cell r="H4168" t="str">
            <v>F12</v>
          </cell>
          <cell r="I4168">
            <v>128492092.88000001</v>
          </cell>
        </row>
        <row r="4169">
          <cell r="C4169" t="str">
            <v>2002</v>
          </cell>
          <cell r="D4169" t="str">
            <v>DM_53</v>
          </cell>
          <cell r="E4169" t="str">
            <v>N/A</v>
          </cell>
          <cell r="F4169" t="str">
            <v>A01</v>
          </cell>
          <cell r="G4169" t="str">
            <v>Fannie Mae/Grantor Trust/Sales</v>
          </cell>
          <cell r="H4169" t="str">
            <v>H12</v>
          </cell>
          <cell r="I4169">
            <v>981798.18999999762</v>
          </cell>
        </row>
        <row r="4170">
          <cell r="C4170" t="str">
            <v>2002</v>
          </cell>
          <cell r="D4170" t="str">
            <v>DM_53</v>
          </cell>
          <cell r="E4170" t="str">
            <v>N/A</v>
          </cell>
          <cell r="F4170" t="str">
            <v>A01</v>
          </cell>
          <cell r="G4170" t="str">
            <v>Private Label/MRB Taxable/Sales</v>
          </cell>
          <cell r="H4170" t="str">
            <v>O12</v>
          </cell>
          <cell r="I4170">
            <v>18384632.7825399</v>
          </cell>
        </row>
        <row r="4171">
          <cell r="C4171" t="str">
            <v>2002</v>
          </cell>
          <cell r="D4171" t="str">
            <v>DM_53</v>
          </cell>
          <cell r="E4171" t="str">
            <v>N/A</v>
          </cell>
          <cell r="F4171" t="str">
            <v>A01</v>
          </cell>
          <cell r="G4171" t="str">
            <v>Private Lavel/Other REMIC/Sales</v>
          </cell>
          <cell r="H4171" t="str">
            <v>R12</v>
          </cell>
          <cell r="I4171">
            <v>32250000</v>
          </cell>
        </row>
        <row r="4172">
          <cell r="C4172" t="str">
            <v>2002</v>
          </cell>
          <cell r="D4172" t="str">
            <v>DM_53</v>
          </cell>
          <cell r="E4172" t="str">
            <v>N/A</v>
          </cell>
          <cell r="F4172" t="str">
            <v>A01</v>
          </cell>
          <cell r="G4172" t="str">
            <v>Fannie Mae/MBS/UPB Adjustment</v>
          </cell>
          <cell r="H4172" t="str">
            <v>D19</v>
          </cell>
          <cell r="I4172">
            <v>18106224.70019662</v>
          </cell>
        </row>
        <row r="4173">
          <cell r="C4173" t="str">
            <v>2002</v>
          </cell>
          <cell r="D4173" t="str">
            <v>DM_53</v>
          </cell>
          <cell r="E4173" t="str">
            <v>N/A</v>
          </cell>
          <cell r="F4173" t="str">
            <v>A01</v>
          </cell>
          <cell r="G4173" t="str">
            <v>Fannie Mae/Mega/UPB Adjustment</v>
          </cell>
          <cell r="H4173" t="str">
            <v>E19</v>
          </cell>
          <cell r="I4173">
            <v>29063510.961674146</v>
          </cell>
        </row>
        <row r="4174">
          <cell r="C4174" t="str">
            <v>2002</v>
          </cell>
          <cell r="D4174" t="str">
            <v>DM_53</v>
          </cell>
          <cell r="E4174" t="str">
            <v>N/A</v>
          </cell>
          <cell r="F4174" t="str">
            <v>A01</v>
          </cell>
          <cell r="G4174" t="str">
            <v>Fannie Mae/REMIC/UPB Adjustment</v>
          </cell>
          <cell r="H4174" t="str">
            <v>F19</v>
          </cell>
          <cell r="I4174">
            <v>-97870118.919999957</v>
          </cell>
        </row>
        <row r="4175">
          <cell r="C4175" t="str">
            <v>2002</v>
          </cell>
          <cell r="D4175" t="str">
            <v>DM_53</v>
          </cell>
          <cell r="E4175" t="str">
            <v>N/A</v>
          </cell>
          <cell r="F4175" t="str">
            <v>A01</v>
          </cell>
          <cell r="G4175" t="str">
            <v>Fannie Mae/Grantor Trust/UPB Adjustment</v>
          </cell>
          <cell r="H4175" t="str">
            <v>H19</v>
          </cell>
          <cell r="I4175">
            <v>3783767.3100000322</v>
          </cell>
        </row>
        <row r="4176">
          <cell r="C4176" t="str">
            <v>2002</v>
          </cell>
          <cell r="D4176" t="str">
            <v>DM_53</v>
          </cell>
          <cell r="E4176" t="str">
            <v>N/A</v>
          </cell>
          <cell r="F4176" t="str">
            <v>A01</v>
          </cell>
          <cell r="G4176" t="str">
            <v>Other Agency/MBS/UPB Adjustment</v>
          </cell>
          <cell r="H4176" t="str">
            <v>J19</v>
          </cell>
          <cell r="I4176">
            <v>41417.108479659073</v>
          </cell>
        </row>
        <row r="4177">
          <cell r="C4177" t="str">
            <v>2002</v>
          </cell>
          <cell r="D4177" t="str">
            <v>DM_53</v>
          </cell>
          <cell r="E4177" t="str">
            <v>N/A</v>
          </cell>
          <cell r="F4177" t="str">
            <v>A01</v>
          </cell>
          <cell r="G4177" t="str">
            <v>Private Label/MRB Taxable/UPB Adjustment</v>
          </cell>
          <cell r="H4177" t="str">
            <v>O19</v>
          </cell>
          <cell r="I4177">
            <v>-17668022.851134721</v>
          </cell>
        </row>
        <row r="4178">
          <cell r="C4178" t="str">
            <v>2002</v>
          </cell>
          <cell r="D4178" t="str">
            <v>DM_53</v>
          </cell>
          <cell r="E4178" t="str">
            <v>N/A</v>
          </cell>
          <cell r="F4178" t="str">
            <v>A01</v>
          </cell>
          <cell r="G4178" t="str">
            <v>Private Label/MRB Non-Taxable/UPB Adjustment</v>
          </cell>
          <cell r="H4178" t="str">
            <v>P19</v>
          </cell>
          <cell r="I4178">
            <v>0</v>
          </cell>
        </row>
        <row r="4179">
          <cell r="C4179" t="str">
            <v>2002</v>
          </cell>
          <cell r="D4179" t="str">
            <v>DM_53</v>
          </cell>
          <cell r="E4179" t="str">
            <v>N/A</v>
          </cell>
          <cell r="F4179" t="str">
            <v>A01</v>
          </cell>
          <cell r="G4179" t="str">
            <v>Private Lavel/Other REMIC/UPB Adjustment</v>
          </cell>
          <cell r="H4179" t="str">
            <v>R19</v>
          </cell>
          <cell r="I4179">
            <v>-26014828.931699999</v>
          </cell>
        </row>
        <row r="4180">
          <cell r="C4180" t="str">
            <v>2002</v>
          </cell>
          <cell r="D4180" t="str">
            <v>DM_53</v>
          </cell>
          <cell r="E4180" t="str">
            <v>N/A</v>
          </cell>
          <cell r="F4180" t="str">
            <v>A03</v>
          </cell>
          <cell r="G4180" t="str">
            <v>AFS/Fixed Long Term/Purchase UPB</v>
          </cell>
          <cell r="H4180" t="str">
            <v>H34</v>
          </cell>
          <cell r="I4180">
            <v>-91082767.868740201</v>
          </cell>
        </row>
        <row r="4181">
          <cell r="C4181" t="str">
            <v>2002</v>
          </cell>
          <cell r="D4181" t="str">
            <v>DM_53</v>
          </cell>
          <cell r="E4181" t="str">
            <v>N/A</v>
          </cell>
          <cell r="F4181" t="str">
            <v>A03</v>
          </cell>
          <cell r="G4181" t="str">
            <v>AFS/Fixed Intermediate/Purchase UPB</v>
          </cell>
          <cell r="H4181" t="str">
            <v>I34</v>
          </cell>
          <cell r="I4181">
            <v>-2150662.2187392809</v>
          </cell>
        </row>
        <row r="4182">
          <cell r="C4182" t="str">
            <v>2002</v>
          </cell>
          <cell r="D4182" t="str">
            <v>DM_53</v>
          </cell>
          <cell r="E4182" t="str">
            <v>N/A</v>
          </cell>
          <cell r="F4182" t="str">
            <v>A03</v>
          </cell>
          <cell r="G4182" t="str">
            <v>AFS/ARM/Purchase UPB</v>
          </cell>
          <cell r="H4182" t="str">
            <v>J34</v>
          </cell>
          <cell r="I4182">
            <v>-472769.47000000626</v>
          </cell>
        </row>
        <row r="4183">
          <cell r="C4183" t="str">
            <v>2002</v>
          </cell>
          <cell r="D4183" t="str">
            <v>DM_53</v>
          </cell>
          <cell r="E4183" t="str">
            <v>N/A</v>
          </cell>
          <cell r="F4183" t="str">
            <v>A03</v>
          </cell>
          <cell r="G4183" t="str">
            <v>HFT/Fixed Long Term/Purchase UPB</v>
          </cell>
          <cell r="H4183" t="str">
            <v>M34</v>
          </cell>
          <cell r="I4183">
            <v>-1678905.9130195163</v>
          </cell>
        </row>
        <row r="4184">
          <cell r="C4184" t="str">
            <v>2002</v>
          </cell>
          <cell r="D4184" t="str">
            <v>DM_53</v>
          </cell>
          <cell r="E4184" t="str">
            <v>N/A</v>
          </cell>
          <cell r="F4184" t="str">
            <v>A03</v>
          </cell>
          <cell r="G4184" t="str">
            <v>HFT/Fixed Intermediate/Purchase UPB</v>
          </cell>
          <cell r="H4184" t="str">
            <v>N34</v>
          </cell>
          <cell r="I4184">
            <v>-189062.00459074925</v>
          </cell>
        </row>
        <row r="4185">
          <cell r="C4185" t="str">
            <v>2002</v>
          </cell>
          <cell r="D4185" t="str">
            <v>DM_53</v>
          </cell>
          <cell r="E4185" t="str">
            <v>N/A</v>
          </cell>
          <cell r="F4185" t="str">
            <v>A03</v>
          </cell>
          <cell r="G4185" t="str">
            <v>AFS/Fixed Long Term/Sales UPB</v>
          </cell>
          <cell r="H4185" t="str">
            <v>H35</v>
          </cell>
          <cell r="I4185">
            <v>156335273.05169088</v>
          </cell>
        </row>
        <row r="4186">
          <cell r="C4186" t="str">
            <v>2002</v>
          </cell>
          <cell r="D4186" t="str">
            <v>DM_53</v>
          </cell>
          <cell r="E4186" t="str">
            <v>N/A</v>
          </cell>
          <cell r="F4186" t="str">
            <v>A03</v>
          </cell>
          <cell r="G4186" t="str">
            <v>AFS/Fixed Intermediate/Sales UPB</v>
          </cell>
          <cell r="H4186" t="str">
            <v>I35</v>
          </cell>
          <cell r="I4186">
            <v>28814938.780000001</v>
          </cell>
        </row>
        <row r="4187">
          <cell r="C4187" t="str">
            <v>2002</v>
          </cell>
          <cell r="D4187" t="str">
            <v>DM_53</v>
          </cell>
          <cell r="E4187" t="str">
            <v>N/A</v>
          </cell>
          <cell r="F4187" t="str">
            <v>A03</v>
          </cell>
          <cell r="G4187" t="str">
            <v>AFS/ARM/Sales UPB</v>
          </cell>
          <cell r="H4187" t="str">
            <v>J35</v>
          </cell>
          <cell r="I4187">
            <v>981798.18999999762</v>
          </cell>
        </row>
        <row r="4188">
          <cell r="C4188" t="str">
            <v>2002</v>
          </cell>
          <cell r="D4188" t="str">
            <v>DM_53</v>
          </cell>
          <cell r="E4188" t="str">
            <v>N/A</v>
          </cell>
          <cell r="F4188" t="str">
            <v>A03</v>
          </cell>
          <cell r="G4188" t="str">
            <v>HFT/Fixed Long Term/Sales UPB</v>
          </cell>
          <cell r="H4188" t="str">
            <v>M35</v>
          </cell>
          <cell r="I4188">
            <v>208.66071999999994</v>
          </cell>
        </row>
        <row r="4189">
          <cell r="C4189" t="str">
            <v>2002</v>
          </cell>
          <cell r="D4189" t="str">
            <v>DM_53</v>
          </cell>
          <cell r="E4189" t="str">
            <v>N/A</v>
          </cell>
          <cell r="F4189" t="str">
            <v>A03</v>
          </cell>
          <cell r="G4189" t="str">
            <v>AFS/Fixed Long Term/Repurchase UPB</v>
          </cell>
          <cell r="H4189" t="str">
            <v>H36</v>
          </cell>
          <cell r="I4189">
            <v>-65252504.598522365</v>
          </cell>
        </row>
        <row r="4190">
          <cell r="C4190" t="str">
            <v>2002</v>
          </cell>
          <cell r="D4190" t="str">
            <v>DM_53</v>
          </cell>
          <cell r="E4190" t="str">
            <v>N/A</v>
          </cell>
          <cell r="F4190" t="str">
            <v>A03</v>
          </cell>
          <cell r="G4190" t="str">
            <v>AFS/Fixed Intermediate/Repurchase UPB</v>
          </cell>
          <cell r="H4190" t="str">
            <v>I36</v>
          </cell>
          <cell r="I4190">
            <v>-26664276.561260719</v>
          </cell>
        </row>
        <row r="4191">
          <cell r="C4191" t="str">
            <v>2002</v>
          </cell>
          <cell r="D4191" t="str">
            <v>DM_53</v>
          </cell>
          <cell r="E4191" t="str">
            <v>N/A</v>
          </cell>
          <cell r="F4191" t="str">
            <v>A03</v>
          </cell>
          <cell r="G4191" t="str">
            <v>AFS/ARM/Repurchase UPB</v>
          </cell>
          <cell r="H4191" t="str">
            <v>J36</v>
          </cell>
          <cell r="I4191">
            <v>-509028.71999999136</v>
          </cell>
        </row>
        <row r="4192">
          <cell r="C4192" t="str">
            <v>2002</v>
          </cell>
          <cell r="D4192" t="str">
            <v>DM_53</v>
          </cell>
          <cell r="E4192" t="str">
            <v>N/A</v>
          </cell>
          <cell r="F4192" t="str">
            <v>A03</v>
          </cell>
          <cell r="G4192" t="str">
            <v>HFT/Fixed Long Term/Repurchase UPB</v>
          </cell>
          <cell r="H4192" t="str">
            <v>M36</v>
          </cell>
          <cell r="I4192">
            <v>1678697.2527081007</v>
          </cell>
        </row>
        <row r="4193">
          <cell r="C4193" t="str">
            <v>2002</v>
          </cell>
          <cell r="D4193" t="str">
            <v>DM_53</v>
          </cell>
          <cell r="E4193" t="str">
            <v>N/A</v>
          </cell>
          <cell r="F4193" t="str">
            <v>A03</v>
          </cell>
          <cell r="G4193" t="str">
            <v>HFT/Fixed Intermediate/Repurchase UPB</v>
          </cell>
          <cell r="H4193" t="str">
            <v>N36</v>
          </cell>
          <cell r="I4193">
            <v>189062.00459074925</v>
          </cell>
        </row>
        <row r="4194">
          <cell r="C4194" t="str">
            <v>2002</v>
          </cell>
          <cell r="D4194" t="str">
            <v>DM_53</v>
          </cell>
          <cell r="E4194" t="str">
            <v>N/A</v>
          </cell>
          <cell r="F4194" t="str">
            <v>A22</v>
          </cell>
          <cell r="G4194" t="str">
            <v>Securities/AFS/Purchase Principal</v>
          </cell>
          <cell r="H4194" t="str">
            <v>K49</v>
          </cell>
          <cell r="I4194">
            <v>93706199.557479501</v>
          </cell>
        </row>
        <row r="4195">
          <cell r="C4195" t="str">
            <v>2002</v>
          </cell>
          <cell r="D4195" t="str">
            <v>DM_53</v>
          </cell>
          <cell r="E4195" t="str">
            <v>N/A</v>
          </cell>
          <cell r="F4195" t="str">
            <v>A22</v>
          </cell>
          <cell r="G4195" t="str">
            <v>Securities/AFS/Sold Principal</v>
          </cell>
          <cell r="H4195" t="str">
            <v>K91</v>
          </cell>
          <cell r="I4195">
            <v>-186132010.02169088</v>
          </cell>
        </row>
        <row r="4196">
          <cell r="C4196" t="str">
            <v>2002</v>
          </cell>
          <cell r="D4196" t="str">
            <v>DM_53</v>
          </cell>
          <cell r="E4196" t="str">
            <v>N/A</v>
          </cell>
          <cell r="F4196" t="str">
            <v>A22</v>
          </cell>
          <cell r="G4196" t="str">
            <v>Securities/AFS/Repayment Principal</v>
          </cell>
          <cell r="H4196" t="str">
            <v>K114</v>
          </cell>
          <cell r="I4196">
            <v>92425809.879783064</v>
          </cell>
        </row>
        <row r="4197">
          <cell r="C4197" t="str">
            <v>2002</v>
          </cell>
          <cell r="D4197" t="str">
            <v>DM_53</v>
          </cell>
          <cell r="E4197" t="str">
            <v>N/A</v>
          </cell>
          <cell r="F4197" t="str">
            <v>A22</v>
          </cell>
          <cell r="G4197" t="str">
            <v>Securities/HFT/Purchase Principal</v>
          </cell>
          <cell r="H4197" t="str">
            <v>L49</v>
          </cell>
          <cell r="I4197">
            <v>1867967.9176102655</v>
          </cell>
        </row>
        <row r="4198">
          <cell r="C4198" t="str">
            <v>2002</v>
          </cell>
          <cell r="D4198" t="str">
            <v>DM_53</v>
          </cell>
          <cell r="E4198" t="str">
            <v>N/A</v>
          </cell>
          <cell r="F4198" t="str">
            <v>A22</v>
          </cell>
          <cell r="G4198" t="str">
            <v>Securities/HFT/Sold Principal</v>
          </cell>
          <cell r="H4198" t="str">
            <v>L91</v>
          </cell>
          <cell r="I4198">
            <v>-208.66071999999994</v>
          </cell>
        </row>
        <row r="4199">
          <cell r="C4199" t="str">
            <v>2002</v>
          </cell>
          <cell r="D4199" t="str">
            <v>DM_53</v>
          </cell>
          <cell r="E4199" t="str">
            <v>N/A</v>
          </cell>
          <cell r="F4199" t="str">
            <v>A22</v>
          </cell>
          <cell r="G4199" t="str">
            <v>Securities/HFT/Repayment Principal</v>
          </cell>
          <cell r="H4199" t="str">
            <v>L114</v>
          </cell>
          <cell r="I4199">
            <v>-1867759.25729885</v>
          </cell>
        </row>
        <row r="4200">
          <cell r="C4200" t="str">
            <v>2002</v>
          </cell>
          <cell r="D4200" t="str">
            <v>DM_54_55_56</v>
          </cell>
          <cell r="E4200" t="str">
            <v>N/A</v>
          </cell>
          <cell r="F4200" t="str">
            <v>A07</v>
          </cell>
          <cell r="G4200" t="str">
            <v>Fair Value / AFS / Fannie Mae / MBS</v>
          </cell>
          <cell r="H4200" t="str">
            <v>M32</v>
          </cell>
          <cell r="I4200">
            <v>-724901580.52999997</v>
          </cell>
        </row>
        <row r="4201">
          <cell r="C4201" t="str">
            <v>2002</v>
          </cell>
          <cell r="D4201" t="str">
            <v>DM_54_55_56</v>
          </cell>
          <cell r="E4201" t="str">
            <v>N/A</v>
          </cell>
          <cell r="F4201" t="str">
            <v>A07</v>
          </cell>
          <cell r="G4201" t="str">
            <v>Fair Value / HFT / Fannie Mae / MBS</v>
          </cell>
          <cell r="H4201" t="str">
            <v>M74</v>
          </cell>
          <cell r="I4201">
            <v>-9087541.1100000013</v>
          </cell>
        </row>
        <row r="4202">
          <cell r="C4202" t="str">
            <v>2002</v>
          </cell>
          <cell r="D4202" t="str">
            <v>DM_54_55_56</v>
          </cell>
          <cell r="E4202" t="str">
            <v>N/A</v>
          </cell>
          <cell r="F4202" t="str">
            <v>A07</v>
          </cell>
          <cell r="G4202" t="str">
            <v>Fair Value / AFS / Fannie Mae / Mega</v>
          </cell>
          <cell r="H4202" t="str">
            <v>M33</v>
          </cell>
          <cell r="I4202">
            <v>-15068430.66</v>
          </cell>
        </row>
        <row r="4203">
          <cell r="C4203" t="str">
            <v>2002</v>
          </cell>
          <cell r="D4203" t="str">
            <v>DM_54_55_56</v>
          </cell>
          <cell r="E4203" t="str">
            <v>N/A</v>
          </cell>
          <cell r="F4203" t="str">
            <v>A07</v>
          </cell>
          <cell r="G4203" t="str">
            <v>Fair Value / HFT / Fannie Mae / Mega</v>
          </cell>
          <cell r="H4203" t="str">
            <v>M75</v>
          </cell>
          <cell r="I4203">
            <v>-15593949.17</v>
          </cell>
        </row>
        <row r="4204">
          <cell r="C4204" t="str">
            <v>2002</v>
          </cell>
          <cell r="D4204" t="str">
            <v>DM_54_55_56</v>
          </cell>
          <cell r="E4204" t="str">
            <v>N/A</v>
          </cell>
          <cell r="F4204" t="str">
            <v>A07</v>
          </cell>
          <cell r="G4204" t="str">
            <v>Fair Value / AFS / Private / MRB Taxable</v>
          </cell>
          <cell r="H4204" t="str">
            <v>M62</v>
          </cell>
          <cell r="I4204">
            <v>1259570.92</v>
          </cell>
        </row>
        <row r="4205">
          <cell r="C4205" t="str">
            <v>2002</v>
          </cell>
          <cell r="D4205" t="str">
            <v>DM_54_55_56</v>
          </cell>
          <cell r="E4205" t="str">
            <v>N/A</v>
          </cell>
          <cell r="F4205" t="str">
            <v>A07</v>
          </cell>
          <cell r="G4205" t="str">
            <v>Fair Value / AFS / Fannie Mae / IO</v>
          </cell>
          <cell r="H4205" t="str">
            <v>M35</v>
          </cell>
          <cell r="I4205">
            <v>-1838.88</v>
          </cell>
        </row>
        <row r="4206">
          <cell r="C4206" t="str">
            <v>2002</v>
          </cell>
          <cell r="D4206" t="str">
            <v>DM_54_55_56</v>
          </cell>
          <cell r="E4206" t="str">
            <v>N/A</v>
          </cell>
          <cell r="F4206" t="str">
            <v>A09</v>
          </cell>
          <cell r="G4206" t="str">
            <v>Fair Value / AFS / Single Class / MBS / AAA</v>
          </cell>
          <cell r="H4206" t="str">
            <v>M33</v>
          </cell>
          <cell r="I4206">
            <v>-724901580.52999997</v>
          </cell>
        </row>
        <row r="4207">
          <cell r="C4207" t="str">
            <v>2002</v>
          </cell>
          <cell r="D4207" t="str">
            <v>DM_54_55_56</v>
          </cell>
          <cell r="E4207" t="str">
            <v>N/A</v>
          </cell>
          <cell r="F4207" t="str">
            <v>A09</v>
          </cell>
          <cell r="G4207" t="str">
            <v>Fair Value / HFT / Single Class / MBS / AAA</v>
          </cell>
          <cell r="H4207" t="str">
            <v>M120</v>
          </cell>
          <cell r="I4207">
            <v>-9087541.1100000013</v>
          </cell>
        </row>
        <row r="4208">
          <cell r="C4208" t="str">
            <v>2002</v>
          </cell>
          <cell r="D4208" t="str">
            <v>DM_54_55_56</v>
          </cell>
          <cell r="E4208" t="str">
            <v>N/A</v>
          </cell>
          <cell r="F4208" t="str">
            <v>A09</v>
          </cell>
          <cell r="G4208" t="str">
            <v>Fair Value / AFS / Single Class / Mega / AAA</v>
          </cell>
          <cell r="H4208" t="str">
            <v>M44</v>
          </cell>
          <cell r="I4208">
            <v>-15068430.66</v>
          </cell>
        </row>
        <row r="4209">
          <cell r="C4209" t="str">
            <v>2002</v>
          </cell>
          <cell r="D4209" t="str">
            <v>DM_54_55_56</v>
          </cell>
          <cell r="E4209" t="str">
            <v>N/A</v>
          </cell>
          <cell r="F4209" t="str">
            <v>A09</v>
          </cell>
          <cell r="G4209" t="str">
            <v>Fair Value / HFT / Single Class / Mega / AAA</v>
          </cell>
          <cell r="H4209" t="str">
            <v>M131</v>
          </cell>
          <cell r="I4209">
            <v>-15593949.17</v>
          </cell>
        </row>
        <row r="4210">
          <cell r="C4210" t="str">
            <v>2002</v>
          </cell>
          <cell r="D4210" t="str">
            <v>DM_54_55_56</v>
          </cell>
          <cell r="E4210" t="str">
            <v>N/A</v>
          </cell>
          <cell r="F4210" t="str">
            <v>A09</v>
          </cell>
          <cell r="G4210" t="str">
            <v>Fair Value / AFS / MRB / CCC &amp; Lower</v>
          </cell>
          <cell r="H4210" t="str">
            <v>M99</v>
          </cell>
          <cell r="I4210">
            <v>1189291.73</v>
          </cell>
        </row>
        <row r="4211">
          <cell r="C4211" t="str">
            <v>2002</v>
          </cell>
          <cell r="D4211" t="str">
            <v>DM_54_55_56</v>
          </cell>
          <cell r="E4211" t="str">
            <v>N/A</v>
          </cell>
          <cell r="F4211" t="str">
            <v>A09</v>
          </cell>
          <cell r="G4211" t="str">
            <v>Fair Value / AFS / MRB / Not Rated</v>
          </cell>
          <cell r="H4211" t="str">
            <v>M100</v>
          </cell>
          <cell r="I4211">
            <v>70279.19</v>
          </cell>
        </row>
        <row r="4212">
          <cell r="C4212" t="str">
            <v>2002</v>
          </cell>
          <cell r="D4212" t="str">
            <v>DM_54_55_56</v>
          </cell>
          <cell r="E4212" t="str">
            <v>N/A</v>
          </cell>
          <cell r="F4212" t="str">
            <v>A09</v>
          </cell>
          <cell r="G4212" t="str">
            <v>Fair Value / AFS / Multiclass / IO Strip / AAA</v>
          </cell>
          <cell r="H4212" t="str">
            <v>M80</v>
          </cell>
          <cell r="I4212">
            <v>-1838.88</v>
          </cell>
        </row>
        <row r="4213">
          <cell r="C4213" t="str">
            <v>2002</v>
          </cell>
          <cell r="D4213" t="str">
            <v>DM_54_55_56</v>
          </cell>
          <cell r="E4213" t="str">
            <v>N/A</v>
          </cell>
          <cell r="F4213" t="str">
            <v>A13 - AFS</v>
          </cell>
          <cell r="G4213" t="str">
            <v>&gt; 10 years / Fair Value / Fannie Mae / MBS</v>
          </cell>
          <cell r="H4213" t="str">
            <v>Q32</v>
          </cell>
          <cell r="I4213">
            <v>-724901580.52999997</v>
          </cell>
        </row>
        <row r="4214">
          <cell r="C4214" t="str">
            <v>2002</v>
          </cell>
          <cell r="D4214" t="str">
            <v>DM_54_55_56</v>
          </cell>
          <cell r="E4214" t="str">
            <v>N/A</v>
          </cell>
          <cell r="F4214" t="str">
            <v>A13 - HFT</v>
          </cell>
          <cell r="G4214" t="str">
            <v>&gt; 10 years / Fair Value / Fannie Mae / MBS</v>
          </cell>
          <cell r="H4214" t="str">
            <v>Q32</v>
          </cell>
          <cell r="I4214">
            <v>-9087541.1100000013</v>
          </cell>
        </row>
        <row r="4215">
          <cell r="C4215" t="str">
            <v>2002</v>
          </cell>
          <cell r="D4215" t="str">
            <v>DM_54_55_56</v>
          </cell>
          <cell r="E4215" t="str">
            <v>N/A</v>
          </cell>
          <cell r="F4215" t="str">
            <v>A13 - AFS</v>
          </cell>
          <cell r="G4215" t="str">
            <v>&gt; 10 years / Fair Value / Fannie Mae / Mega</v>
          </cell>
          <cell r="H4215" t="str">
            <v>Q33</v>
          </cell>
          <cell r="I4215">
            <v>-15068430.66</v>
          </cell>
        </row>
        <row r="4216">
          <cell r="C4216" t="str">
            <v>2002</v>
          </cell>
          <cell r="D4216" t="str">
            <v>DM_54_55_56</v>
          </cell>
          <cell r="E4216" t="str">
            <v>N/A</v>
          </cell>
          <cell r="F4216" t="str">
            <v>A13 - HFT</v>
          </cell>
          <cell r="G4216" t="str">
            <v>&gt; 10 years / Fair Value / Fannie Mae / Mega</v>
          </cell>
          <cell r="H4216" t="str">
            <v>Q33</v>
          </cell>
          <cell r="I4216">
            <v>-15593949.17</v>
          </cell>
        </row>
        <row r="4217">
          <cell r="C4217" t="str">
            <v>2002</v>
          </cell>
          <cell r="D4217" t="str">
            <v>DM_54_55_56</v>
          </cell>
          <cell r="E4217" t="str">
            <v>N/A</v>
          </cell>
          <cell r="F4217" t="str">
            <v>A13 - AFS</v>
          </cell>
          <cell r="G4217" t="str">
            <v>&gt; 10 years / Fair Value / Private / MRB Taxable</v>
          </cell>
          <cell r="H4217" t="str">
            <v>Q48</v>
          </cell>
          <cell r="I4217">
            <v>1259570.92</v>
          </cell>
        </row>
        <row r="4218">
          <cell r="C4218" t="str">
            <v>2002</v>
          </cell>
          <cell r="D4218" t="str">
            <v>DM_54_55_56</v>
          </cell>
          <cell r="E4218" t="str">
            <v>N/A</v>
          </cell>
          <cell r="F4218" t="str">
            <v>A13 - AFS</v>
          </cell>
          <cell r="G4218" t="str">
            <v>&gt; 10 years / Fair Value / Fannie Mae / IO</v>
          </cell>
          <cell r="H4218" t="str">
            <v>Q35</v>
          </cell>
          <cell r="I4218">
            <v>-1838.88</v>
          </cell>
        </row>
        <row r="4219">
          <cell r="C4219" t="str">
            <v>2002</v>
          </cell>
          <cell r="D4219" t="str">
            <v>DM_54_55_56</v>
          </cell>
          <cell r="E4219" t="str">
            <v>N/A</v>
          </cell>
          <cell r="F4219" t="str">
            <v>A19</v>
          </cell>
          <cell r="G4219" t="str">
            <v>Prop Mega / Fair Value</v>
          </cell>
          <cell r="H4219" t="str">
            <v>F34</v>
          </cell>
          <cell r="I4219">
            <v>705894276.88</v>
          </cell>
        </row>
        <row r="4220">
          <cell r="C4220" t="str">
            <v>2002</v>
          </cell>
          <cell r="D4220" t="str">
            <v>DM_54_55_56</v>
          </cell>
          <cell r="E4220" t="str">
            <v>N/A</v>
          </cell>
          <cell r="F4220" t="str">
            <v>A20</v>
          </cell>
          <cell r="G4220" t="str">
            <v>AFS / Fair Value / Total MRS</v>
          </cell>
          <cell r="H4220" t="str">
            <v>L42</v>
          </cell>
          <cell r="I4220">
            <v>-738712279.14999986</v>
          </cell>
        </row>
        <row r="4221">
          <cell r="C4221" t="str">
            <v>2002</v>
          </cell>
          <cell r="D4221" t="str">
            <v>DM_54_55_56</v>
          </cell>
          <cell r="E4221" t="str">
            <v>N/A</v>
          </cell>
          <cell r="F4221" t="str">
            <v>A20</v>
          </cell>
          <cell r="G4221" t="str">
            <v>HFT / Fair Value / Total MRS</v>
          </cell>
          <cell r="H4221" t="str">
            <v>M42</v>
          </cell>
          <cell r="I4221">
            <v>-24681490.280000005</v>
          </cell>
        </row>
        <row r="4222">
          <cell r="C4222" t="str">
            <v>2002</v>
          </cell>
          <cell r="D4222" t="str">
            <v>DM_60</v>
          </cell>
          <cell r="E4222" t="str">
            <v>N/A</v>
          </cell>
          <cell r="F4222" t="str">
            <v>A01</v>
          </cell>
          <cell r="G4222" t="str">
            <v>UPB-Adj-OtherRemic-Priv</v>
          </cell>
          <cell r="H4222" t="str">
            <v>R19</v>
          </cell>
          <cell r="I4222">
            <v>7111296.2000000002</v>
          </cell>
        </row>
        <row r="4223">
          <cell r="C4223" t="str">
            <v>2002</v>
          </cell>
          <cell r="D4223" t="str">
            <v>DM_60</v>
          </cell>
          <cell r="E4223" t="str">
            <v>N/A</v>
          </cell>
          <cell r="F4223" t="str">
            <v>A01</v>
          </cell>
          <cell r="G4223" t="str">
            <v>MTM curr period-FNMA-GrTrust</v>
          </cell>
          <cell r="H4223" t="str">
            <v>H458</v>
          </cell>
          <cell r="I4223">
            <v>-5880191.5099999998</v>
          </cell>
        </row>
        <row r="4224">
          <cell r="C4224" t="str">
            <v>2002</v>
          </cell>
          <cell r="D4224" t="str">
            <v>DM_60</v>
          </cell>
          <cell r="E4224" t="str">
            <v>N/A</v>
          </cell>
          <cell r="F4224" t="str">
            <v>A07</v>
          </cell>
          <cell r="G4224" t="str">
            <v>REMIC, Grantor Trust, GrossUn rlG/L-FNMA-AFS</v>
          </cell>
          <cell r="H4224" t="str">
            <v>K34</v>
          </cell>
          <cell r="I4224">
            <v>-5880191.5099999998</v>
          </cell>
        </row>
        <row r="4225">
          <cell r="C4225" t="str">
            <v>2002</v>
          </cell>
          <cell r="D4225" t="str">
            <v>DM_60</v>
          </cell>
          <cell r="E4225" t="str">
            <v>N/A</v>
          </cell>
          <cell r="F4225" t="str">
            <v>A07</v>
          </cell>
          <cell r="G4225" t="str">
            <v>Other REMIC-UPB-PrivLabel-AFS</v>
          </cell>
          <cell r="H4225" t="str">
            <v>G65</v>
          </cell>
          <cell r="I4225">
            <v>7111296.2000000002</v>
          </cell>
        </row>
        <row r="4226">
          <cell r="C4226" t="str">
            <v>2002</v>
          </cell>
          <cell r="D4226" t="str">
            <v>DM_60</v>
          </cell>
          <cell r="E4226" t="str">
            <v>N/A</v>
          </cell>
          <cell r="F4226" t="str">
            <v>A03</v>
          </cell>
          <cell r="G4226" t="str">
            <v xml:space="preserve">AFS-Fixed-Sales </v>
          </cell>
          <cell r="H4226" t="str">
            <v>H35</v>
          </cell>
          <cell r="I4226">
            <v>7111296.2000000002</v>
          </cell>
        </row>
        <row r="4227">
          <cell r="C4227" t="str">
            <v>2002</v>
          </cell>
          <cell r="D4227" t="str">
            <v>DM_60</v>
          </cell>
          <cell r="E4227" t="str">
            <v>N/A</v>
          </cell>
          <cell r="F4227" t="str">
            <v>A09</v>
          </cell>
          <cell r="G4227" t="str">
            <v>Afs-Current UPB-Unrated-multiclass</v>
          </cell>
          <cell r="H4227" t="str">
            <v>G65</v>
          </cell>
          <cell r="I4227">
            <v>7111296.2000000002</v>
          </cell>
        </row>
        <row r="4228">
          <cell r="C4228" t="str">
            <v>2002</v>
          </cell>
          <cell r="D4228" t="str">
            <v>DM_60</v>
          </cell>
          <cell r="E4228" t="str">
            <v>N/A</v>
          </cell>
          <cell r="F4228" t="str">
            <v>A09</v>
          </cell>
          <cell r="G4228" t="str">
            <v>Afs-Current UPB-Unrated-multiclass</v>
          </cell>
          <cell r="H4228" t="str">
            <v>L65</v>
          </cell>
          <cell r="I4228">
            <v>-5880191.5099999998</v>
          </cell>
        </row>
        <row r="4229">
          <cell r="C4229" t="str">
            <v>2002</v>
          </cell>
          <cell r="D4229" t="str">
            <v>DM_60</v>
          </cell>
          <cell r="E4229" t="str">
            <v>N/A</v>
          </cell>
          <cell r="F4229" t="str">
            <v>A13 - AFS</v>
          </cell>
          <cell r="G4229" t="str">
            <v>&gt;10yr UPB-Priv label-UPB</v>
          </cell>
          <cell r="H4229" t="str">
            <v>O51</v>
          </cell>
          <cell r="I4229">
            <v>7111296.2000000002</v>
          </cell>
        </row>
        <row r="4230">
          <cell r="C4230" t="str">
            <v>2002</v>
          </cell>
          <cell r="D4230" t="str">
            <v>DM_60</v>
          </cell>
          <cell r="E4230" t="str">
            <v>N/A</v>
          </cell>
          <cell r="F4230" t="str">
            <v>A13 - AFS</v>
          </cell>
          <cell r="G4230" t="str">
            <v>&gt;10yr UPB-Priv label-Fairvalue</v>
          </cell>
          <cell r="H4230" t="str">
            <v>Q51</v>
          </cell>
          <cell r="I4230">
            <v>-5880191.5099999998</v>
          </cell>
        </row>
        <row r="4231">
          <cell r="C4231" t="str">
            <v>2002</v>
          </cell>
          <cell r="D4231" t="str">
            <v>DM_60</v>
          </cell>
          <cell r="E4231" t="str">
            <v>N/A</v>
          </cell>
          <cell r="F4231" t="str">
            <v>A18</v>
          </cell>
          <cell r="G4231" t="str">
            <v>&gt;10yr Amortized cost-Remic, Gr trustPriv label-</v>
          </cell>
          <cell r="H4231" t="str">
            <v>O33</v>
          </cell>
          <cell r="I4231">
            <v>7111296.2000000002</v>
          </cell>
        </row>
        <row r="4232">
          <cell r="C4232" t="str">
            <v>2002</v>
          </cell>
          <cell r="D4232" t="str">
            <v>DM_60</v>
          </cell>
          <cell r="E4232" t="str">
            <v>N/A</v>
          </cell>
          <cell r="F4232" t="str">
            <v>A21</v>
          </cell>
          <cell r="G4232" t="str">
            <v>SF-Conv-Other MortRelated Secu</v>
          </cell>
          <cell r="H4232" t="str">
            <v>F35</v>
          </cell>
          <cell r="I4232">
            <v>7111296.2000000002</v>
          </cell>
        </row>
        <row r="4233">
          <cell r="C4233" t="str">
            <v>2002</v>
          </cell>
          <cell r="D4233" t="str">
            <v>DM_62</v>
          </cell>
          <cell r="E4233" t="str">
            <v>N/A</v>
          </cell>
          <cell r="F4233" t="str">
            <v>A16</v>
          </cell>
          <cell r="G4233" t="str">
            <v>MRB Tax Exmp-Income-TaxEquiv Int Inc</v>
          </cell>
          <cell r="H4233" t="str">
            <v>F41</v>
          </cell>
          <cell r="I4233">
            <v>-1243233</v>
          </cell>
        </row>
        <row r="4234">
          <cell r="C4234" t="str">
            <v>2002</v>
          </cell>
          <cell r="D4234" t="str">
            <v>DM_62</v>
          </cell>
          <cell r="E4234" t="str">
            <v>N/A</v>
          </cell>
          <cell r="F4234" t="str">
            <v>A18</v>
          </cell>
          <cell r="G4234" t="str">
            <v>Remaining Maturity Term &gt; 10 Years-Total Income</v>
          </cell>
          <cell r="H4234" t="str">
            <v>N37</v>
          </cell>
          <cell r="I4234">
            <v>-1243233</v>
          </cell>
        </row>
        <row r="4235">
          <cell r="C4235" t="str">
            <v>2002</v>
          </cell>
          <cell r="D4235" t="str">
            <v>DM_62</v>
          </cell>
          <cell r="E4235" t="str">
            <v>N/A</v>
          </cell>
          <cell r="F4235" t="str">
            <v>A16</v>
          </cell>
          <cell r="G4235" t="str">
            <v>Tax Equiv Adjustment</v>
          </cell>
          <cell r="H4235" t="str">
            <v>F47</v>
          </cell>
          <cell r="I4235">
            <v>-435131</v>
          </cell>
        </row>
        <row r="4236">
          <cell r="C4236" t="str">
            <v>2002</v>
          </cell>
          <cell r="D4236" t="str">
            <v>DM_76</v>
          </cell>
          <cell r="E4236">
            <v>110272</v>
          </cell>
          <cell r="F4236" t="str">
            <v>A01</v>
          </cell>
          <cell r="G4236" t="str">
            <v>Private / MRB Taxable / UPB / UPB Adjustment</v>
          </cell>
          <cell r="H4236" t="str">
            <v>O19</v>
          </cell>
          <cell r="I4236">
            <v>6677321</v>
          </cell>
        </row>
        <row r="4237">
          <cell r="C4237" t="str">
            <v>2002</v>
          </cell>
          <cell r="D4237" t="str">
            <v>DM_76</v>
          </cell>
          <cell r="E4237">
            <v>110272</v>
          </cell>
          <cell r="F4237" t="str">
            <v>A07</v>
          </cell>
          <cell r="G4237" t="str">
            <v>Current UPB / AFS / Private / MRB Taxable</v>
          </cell>
          <cell r="H4237" t="str">
            <v>G62</v>
          </cell>
          <cell r="I4237">
            <v>6677321</v>
          </cell>
        </row>
        <row r="4238">
          <cell r="C4238" t="str">
            <v>2002</v>
          </cell>
          <cell r="D4238" t="str">
            <v>DM_76</v>
          </cell>
          <cell r="E4238">
            <v>110272</v>
          </cell>
          <cell r="F4238" t="str">
            <v>A09</v>
          </cell>
          <cell r="G4238" t="str">
            <v>Current UPB / AFS / MRB / AAA</v>
          </cell>
          <cell r="H4238" t="str">
            <v>G93</v>
          </cell>
          <cell r="I4238">
            <v>6677321</v>
          </cell>
        </row>
        <row r="4239">
          <cell r="C4239" t="str">
            <v>2002</v>
          </cell>
          <cell r="D4239" t="str">
            <v>DM_76</v>
          </cell>
          <cell r="E4239">
            <v>110272</v>
          </cell>
          <cell r="F4239" t="str">
            <v>A13 - AFS</v>
          </cell>
          <cell r="G4239" t="str">
            <v>&gt;10 years / UPB / Private / MRB Taxable</v>
          </cell>
          <cell r="H4239" t="str">
            <v>G48</v>
          </cell>
          <cell r="I4239">
            <v>6677321</v>
          </cell>
        </row>
        <row r="4240">
          <cell r="C4240" t="str">
            <v>2002</v>
          </cell>
          <cell r="D4240" t="str">
            <v>DM_76</v>
          </cell>
          <cell r="E4240">
            <v>110272</v>
          </cell>
          <cell r="F4240" t="str">
            <v>A20</v>
          </cell>
          <cell r="G4240" t="str">
            <v>AFS / UPB / Less MRB</v>
          </cell>
          <cell r="H4240" t="str">
            <v>L36</v>
          </cell>
          <cell r="I4240">
            <v>6677321</v>
          </cell>
        </row>
        <row r="4241">
          <cell r="C4241" t="str">
            <v>2002</v>
          </cell>
          <cell r="D4241" t="str">
            <v>DM_76</v>
          </cell>
          <cell r="E4241">
            <v>110272</v>
          </cell>
          <cell r="F4241" t="str">
            <v>A21</v>
          </cell>
          <cell r="G4241" t="str">
            <v>Single Family / Conventional / Fannie Mae  Mortgage Securities</v>
          </cell>
          <cell r="H4241" t="str">
            <v>F31</v>
          </cell>
          <cell r="I4241">
            <v>6677321</v>
          </cell>
        </row>
        <row r="4242">
          <cell r="C4242" t="str">
            <v>2002</v>
          </cell>
          <cell r="D4242" t="str">
            <v>DM_76</v>
          </cell>
          <cell r="E4242">
            <v>110272</v>
          </cell>
          <cell r="F4242" t="str">
            <v>A16</v>
          </cell>
          <cell r="G4242" t="str">
            <v>MRB - Taxable - UPB Average Balance</v>
          </cell>
          <cell r="H4242" t="str">
            <v>J40</v>
          </cell>
          <cell r="I4242">
            <v>3338660.5</v>
          </cell>
        </row>
        <row r="4243">
          <cell r="C4243" t="str">
            <v>2002</v>
          </cell>
          <cell r="D4243" t="str">
            <v>DM_76</v>
          </cell>
          <cell r="E4243">
            <v>110272</v>
          </cell>
          <cell r="F4243" t="str">
            <v>A18</v>
          </cell>
          <cell r="G4243" t="str">
            <v>MRB - Taxable - Amortized cost - &gt; 10 yr</v>
          </cell>
          <cell r="H4243" t="str">
            <v>O36</v>
          </cell>
          <cell r="I4243">
            <v>3338660.5</v>
          </cell>
        </row>
        <row r="4244">
          <cell r="C4244" t="str">
            <v>2002</v>
          </cell>
          <cell r="D4244" t="str">
            <v>DM_78</v>
          </cell>
          <cell r="E4244" t="str">
            <v>N/A</v>
          </cell>
          <cell r="F4244" t="str">
            <v>11.06</v>
          </cell>
          <cell r="G4244" t="str">
            <v>Securities Consolidated to Loan Level/Income/Interest Income/Total Securities to Loan Level</v>
          </cell>
          <cell r="H4244" t="str">
            <v>G100</v>
          </cell>
          <cell r="I4244">
            <v>51187.16</v>
          </cell>
        </row>
        <row r="4245">
          <cell r="C4245" t="str">
            <v>2002</v>
          </cell>
          <cell r="D4245" t="str">
            <v>DM_78</v>
          </cell>
          <cell r="E4245" t="str">
            <v>N/A</v>
          </cell>
          <cell r="F4245" t="str">
            <v>11.06</v>
          </cell>
          <cell r="G4245" t="str">
            <v>Securities Consolidated to Loan Level/Income/mortization Income Expense /Total Securities to Loan Level</v>
          </cell>
          <cell r="H4245" t="str">
            <v>H100</v>
          </cell>
          <cell r="I4245">
            <v>-6705.21</v>
          </cell>
        </row>
        <row r="4246">
          <cell r="C4246" t="str">
            <v>2002</v>
          </cell>
          <cell r="D4246" t="str">
            <v>DM_91</v>
          </cell>
          <cell r="E4246" t="str">
            <v>N/A</v>
          </cell>
          <cell r="F4246" t="str">
            <v>A16</v>
          </cell>
          <cell r="G4246" t="str">
            <v>Income/Security Tax Equivalent Interest Income/Total</v>
          </cell>
          <cell r="H4246" t="str">
            <v>F44</v>
          </cell>
          <cell r="I4246">
            <v>12.43</v>
          </cell>
        </row>
        <row r="4247">
          <cell r="C4247" t="str">
            <v>2002</v>
          </cell>
          <cell r="D4247" t="str">
            <v>DM_92</v>
          </cell>
          <cell r="E4247" t="str">
            <v>N/A</v>
          </cell>
          <cell r="F4247" t="str">
            <v>A22</v>
          </cell>
          <cell r="G4247" t="str">
            <v>Loans / HFI / Purchase Principal</v>
          </cell>
          <cell r="H4247" t="str">
            <v>X49</v>
          </cell>
          <cell r="I4247">
            <v>4668900</v>
          </cell>
        </row>
        <row r="4248">
          <cell r="C4248" t="str">
            <v>2002</v>
          </cell>
          <cell r="D4248" t="str">
            <v>DM_112</v>
          </cell>
          <cell r="E4248" t="str">
            <v>N/A</v>
          </cell>
          <cell r="F4248" t="str">
            <v>A22</v>
          </cell>
          <cell r="G4248" t="str">
            <v>Loans / HFI / Repayment Interest</v>
          </cell>
          <cell r="H4248" t="str">
            <v>X117</v>
          </cell>
          <cell r="I4248">
            <v>44155.57</v>
          </cell>
        </row>
        <row r="4249">
          <cell r="C4249" t="str">
            <v>2002</v>
          </cell>
          <cell r="D4249" t="str">
            <v>DM_112</v>
          </cell>
          <cell r="E4249" t="str">
            <v>N/A</v>
          </cell>
          <cell r="F4249" t="str">
            <v>A22</v>
          </cell>
          <cell r="G4249" t="str">
            <v>Loans / HFI / Repayment Principal</v>
          </cell>
          <cell r="H4249" t="str">
            <v>X114</v>
          </cell>
          <cell r="I4249">
            <v>643077</v>
          </cell>
        </row>
        <row r="4250">
          <cell r="C4250" t="str">
            <v>2002</v>
          </cell>
          <cell r="D4250" t="str">
            <v>DM_112</v>
          </cell>
          <cell r="E4250" t="str">
            <v>N/A</v>
          </cell>
          <cell r="F4250" t="str">
            <v>A22</v>
          </cell>
          <cell r="G4250" t="str">
            <v>Securities / AFS / Repayment Principal</v>
          </cell>
          <cell r="H4250" t="str">
            <v>K114</v>
          </cell>
          <cell r="I4250">
            <v>805511</v>
          </cell>
        </row>
        <row r="4251">
          <cell r="C4251" t="str">
            <v>2002</v>
          </cell>
          <cell r="D4251" t="str">
            <v>DM_112</v>
          </cell>
          <cell r="E4251" t="str">
            <v>N/A</v>
          </cell>
          <cell r="F4251" t="str">
            <v>A22</v>
          </cell>
          <cell r="G4251" t="str">
            <v>Securities / AFS / Repayment Interest</v>
          </cell>
          <cell r="H4251" t="str">
            <v>K117</v>
          </cell>
          <cell r="I4251">
            <v>702309</v>
          </cell>
        </row>
        <row r="4252">
          <cell r="C4252" t="str">
            <v>2002</v>
          </cell>
          <cell r="D4252" t="str">
            <v>DM_112</v>
          </cell>
          <cell r="E4252" t="str">
            <v>N/A</v>
          </cell>
          <cell r="F4252" t="str">
            <v>A22</v>
          </cell>
          <cell r="G4252" t="str">
            <v>Securities / AFS / Repayment Principal</v>
          </cell>
          <cell r="H4252" t="str">
            <v>K114</v>
          </cell>
          <cell r="I4252">
            <v>21284.67</v>
          </cell>
        </row>
        <row r="4253">
          <cell r="C4253" t="str">
            <v>2002</v>
          </cell>
          <cell r="D4253" t="str">
            <v>DM_112</v>
          </cell>
          <cell r="E4253" t="str">
            <v>N/A</v>
          </cell>
          <cell r="F4253" t="str">
            <v>A22</v>
          </cell>
          <cell r="G4253" t="str">
            <v>Securities / AFS / Repayment Interest</v>
          </cell>
          <cell r="H4253" t="str">
            <v>K117</v>
          </cell>
          <cell r="I4253">
            <v>256471.35</v>
          </cell>
        </row>
        <row r="4254">
          <cell r="C4254" t="str">
            <v>2002</v>
          </cell>
          <cell r="D4254" t="str">
            <v>DM_112</v>
          </cell>
          <cell r="E4254" t="str">
            <v>N/A</v>
          </cell>
          <cell r="F4254" t="str">
            <v>A03</v>
          </cell>
          <cell r="G4254" t="str">
            <v>Securities / AFS / Repayment Principal/Long Term Fixed</v>
          </cell>
          <cell r="H4254" t="str">
            <v>H36</v>
          </cell>
          <cell r="I4254">
            <v>-805511</v>
          </cell>
        </row>
        <row r="4255">
          <cell r="C4255" t="str">
            <v>2002</v>
          </cell>
          <cell r="D4255" t="str">
            <v>DM_112</v>
          </cell>
          <cell r="E4255" t="str">
            <v>N/A</v>
          </cell>
          <cell r="F4255" t="str">
            <v>A03</v>
          </cell>
          <cell r="G4255" t="str">
            <v>Securities / AFS / Repayment Principal/Intermediate</v>
          </cell>
          <cell r="H4255" t="str">
            <v>I36</v>
          </cell>
          <cell r="I4255">
            <v>-2591.2800000000002</v>
          </cell>
        </row>
        <row r="4256">
          <cell r="C4256" t="str">
            <v>2002</v>
          </cell>
          <cell r="D4256" t="str">
            <v>DM_112</v>
          </cell>
          <cell r="E4256" t="str">
            <v>N/A</v>
          </cell>
          <cell r="F4256" t="str">
            <v>A03</v>
          </cell>
          <cell r="G4256" t="str">
            <v>Securities / AFS / Repayment Principal/Long Term Fixed</v>
          </cell>
          <cell r="H4256" t="str">
            <v>H36</v>
          </cell>
          <cell r="I4256">
            <v>-18693.39</v>
          </cell>
        </row>
        <row r="4257">
          <cell r="C4257" t="str">
            <v>2002</v>
          </cell>
          <cell r="D4257" t="str">
            <v>DM_114</v>
          </cell>
          <cell r="E4257" t="str">
            <v>N/A</v>
          </cell>
          <cell r="F4257" t="str">
            <v>11.01</v>
          </cell>
          <cell r="G4257" t="str">
            <v>MBS-PPS/Loan(HFI)/UPB</v>
          </cell>
          <cell r="H4257" t="str">
            <v>P33</v>
          </cell>
          <cell r="I4257">
            <v>181033</v>
          </cell>
        </row>
        <row r="4258">
          <cell r="C4258" t="str">
            <v>2002</v>
          </cell>
          <cell r="D4258" t="str">
            <v>DM_114</v>
          </cell>
          <cell r="E4258" t="str">
            <v>N/A</v>
          </cell>
          <cell r="F4258" t="str">
            <v>11.01</v>
          </cell>
          <cell r="G4258" t="str">
            <v>MBS-SWAP/Loan(HFI)/UPB</v>
          </cell>
          <cell r="H4258" t="str">
            <v>S33</v>
          </cell>
          <cell r="I4258">
            <v>3878761</v>
          </cell>
        </row>
        <row r="4259">
          <cell r="C4259" t="str">
            <v>2002</v>
          </cell>
          <cell r="D4259" t="str">
            <v>DM_114</v>
          </cell>
          <cell r="E4259" t="str">
            <v>N/A</v>
          </cell>
          <cell r="F4259" t="str">
            <v>11.06 - HFI</v>
          </cell>
          <cell r="G4259" t="str">
            <v>Fixed Income Long/UPB/Single Family</v>
          </cell>
          <cell r="H4259" t="str">
            <v>G33</v>
          </cell>
          <cell r="I4259">
            <v>3877742</v>
          </cell>
        </row>
        <row r="4260">
          <cell r="C4260" t="str">
            <v>2002</v>
          </cell>
          <cell r="D4260" t="str">
            <v>DM_114</v>
          </cell>
          <cell r="E4260" t="str">
            <v>N/A</v>
          </cell>
          <cell r="F4260" t="str">
            <v>11.06 - HFS</v>
          </cell>
          <cell r="G4260" t="str">
            <v>Fixed Income Long/UPB/Single Family</v>
          </cell>
          <cell r="H4260" t="str">
            <v>G33</v>
          </cell>
          <cell r="I4260">
            <v>14952</v>
          </cell>
        </row>
        <row r="4261">
          <cell r="C4261" t="str">
            <v>2002</v>
          </cell>
          <cell r="D4261" t="str">
            <v>DM_114</v>
          </cell>
          <cell r="E4261" t="str">
            <v>N/A</v>
          </cell>
          <cell r="F4261" t="str">
            <v>11.06 - HFI</v>
          </cell>
          <cell r="G4261" t="str">
            <v>Fixed Income Long/UPB/Multi Family</v>
          </cell>
          <cell r="H4261" t="str">
            <v>T33</v>
          </cell>
          <cell r="I4261">
            <v>1020</v>
          </cell>
        </row>
        <row r="4262">
          <cell r="C4262" t="str">
            <v>2002</v>
          </cell>
          <cell r="D4262" t="str">
            <v>DM_114</v>
          </cell>
          <cell r="E4262" t="str">
            <v>N/A</v>
          </cell>
          <cell r="F4262" t="str">
            <v>11.06 - HFS</v>
          </cell>
          <cell r="G4262" t="str">
            <v>Fixed Income Long/UPB/Multi Family</v>
          </cell>
          <cell r="H4262" t="str">
            <v>T33</v>
          </cell>
          <cell r="I4262">
            <v>166080</v>
          </cell>
        </row>
        <row r="4263">
          <cell r="C4263" t="str">
            <v>2002</v>
          </cell>
          <cell r="D4263" t="str">
            <v>DM_115</v>
          </cell>
          <cell r="E4263" t="str">
            <v>N/A</v>
          </cell>
          <cell r="F4263" t="str">
            <v>11.05</v>
          </cell>
          <cell r="G4263" t="str">
            <v>Income / Interest Income / Total WL Residing in SL</v>
          </cell>
          <cell r="H4263" t="str">
            <v>G104</v>
          </cell>
          <cell r="I4263">
            <v>-26122722</v>
          </cell>
        </row>
        <row r="4264">
          <cell r="C4264" t="str">
            <v>2002</v>
          </cell>
          <cell r="D4264" t="str">
            <v>DM_115</v>
          </cell>
          <cell r="E4264" t="str">
            <v>N/A</v>
          </cell>
          <cell r="F4264" t="str">
            <v>11.06</v>
          </cell>
          <cell r="G4264" t="str">
            <v>Income / Interest Income / Total Secs Consolidated to Loan</v>
          </cell>
          <cell r="H4264" t="str">
            <v>G100</v>
          </cell>
          <cell r="I4264">
            <v>76969033</v>
          </cell>
        </row>
        <row r="4265">
          <cell r="C4265" t="str">
            <v>2002</v>
          </cell>
          <cell r="D4265" t="str">
            <v>DM_127</v>
          </cell>
          <cell r="E4265" t="str">
            <v>N/A</v>
          </cell>
          <cell r="F4265" t="str">
            <v>A01</v>
          </cell>
          <cell r="G4265" t="str">
            <v>Private / OtherRemic / UPB / UPB Adjustment</v>
          </cell>
          <cell r="H4265" t="str">
            <v>R19</v>
          </cell>
          <cell r="I4265">
            <v>1395436</v>
          </cell>
        </row>
        <row r="4266">
          <cell r="C4266" t="str">
            <v>2002</v>
          </cell>
          <cell r="D4266" t="str">
            <v>DM_127</v>
          </cell>
          <cell r="E4266" t="str">
            <v>N/A</v>
          </cell>
          <cell r="F4266" t="str">
            <v>A07</v>
          </cell>
          <cell r="G4266" t="str">
            <v>Current UPB / AFS / Private / OtherRemic</v>
          </cell>
          <cell r="H4266" t="str">
            <v>G65</v>
          </cell>
          <cell r="I4266">
            <v>1395436</v>
          </cell>
        </row>
        <row r="4267">
          <cell r="C4267" t="str">
            <v>2002</v>
          </cell>
          <cell r="D4267" t="str">
            <v>DM_127</v>
          </cell>
          <cell r="E4267" t="str">
            <v>N/A</v>
          </cell>
          <cell r="F4267" t="str">
            <v>A09</v>
          </cell>
          <cell r="G4267" t="str">
            <v>Current UPB / AFS / Remic / unrated</v>
          </cell>
          <cell r="H4267" t="str">
            <v>G65</v>
          </cell>
          <cell r="I4267">
            <v>1395436</v>
          </cell>
        </row>
        <row r="4268">
          <cell r="C4268" t="str">
            <v>2002</v>
          </cell>
          <cell r="D4268" t="str">
            <v>DM_127</v>
          </cell>
          <cell r="E4268" t="str">
            <v>N/A</v>
          </cell>
          <cell r="F4268" t="str">
            <v>A13 - AFS</v>
          </cell>
          <cell r="G4268" t="str">
            <v>&gt;10 years / UPB / Private / Other Remic</v>
          </cell>
          <cell r="H4268" t="str">
            <v>O51</v>
          </cell>
          <cell r="I4268">
            <v>1395436</v>
          </cell>
        </row>
        <row r="4269">
          <cell r="C4269" t="str">
            <v>2002</v>
          </cell>
          <cell r="D4269" t="str">
            <v>DM_127</v>
          </cell>
          <cell r="E4269" t="str">
            <v>N/A</v>
          </cell>
          <cell r="F4269" t="str">
            <v>A20</v>
          </cell>
          <cell r="G4269" t="str">
            <v>Total Mortgage Related Securities-AFS</v>
          </cell>
          <cell r="H4269" t="str">
            <v>L33</v>
          </cell>
          <cell r="I4269">
            <v>1395436</v>
          </cell>
        </row>
        <row r="4270">
          <cell r="C4270" t="str">
            <v>2002</v>
          </cell>
          <cell r="D4270" t="str">
            <v>DM_127</v>
          </cell>
          <cell r="E4270" t="str">
            <v>N/A</v>
          </cell>
          <cell r="F4270" t="str">
            <v>A21</v>
          </cell>
          <cell r="G4270" t="str">
            <v>Single Family / Conventional / Private Label</v>
          </cell>
          <cell r="H4270" t="str">
            <v>F35</v>
          </cell>
          <cell r="I4270">
            <v>1395436</v>
          </cell>
        </row>
        <row r="4271">
          <cell r="C4271" t="str">
            <v>2002</v>
          </cell>
          <cell r="D4271" t="str">
            <v>DM_127</v>
          </cell>
          <cell r="E4271" t="str">
            <v>N/A</v>
          </cell>
          <cell r="F4271" t="str">
            <v>A16</v>
          </cell>
          <cell r="G4271" t="str">
            <v>REMIC, Grantor Trust, SMBS - UPB Average Balance</v>
          </cell>
          <cell r="H4271" t="str">
            <v>J36</v>
          </cell>
          <cell r="I4271">
            <v>-697718</v>
          </cell>
        </row>
        <row r="4272">
          <cell r="C4272" t="str">
            <v>2002</v>
          </cell>
          <cell r="D4272" t="str">
            <v>DM_127</v>
          </cell>
          <cell r="E4272" t="str">
            <v>N/A</v>
          </cell>
          <cell r="F4272" t="str">
            <v>A18</v>
          </cell>
          <cell r="G4272" t="str">
            <v>REMIC, Grantor Trust, SMBS- Amortized cost - &gt; 10 yr</v>
          </cell>
          <cell r="H4272" t="str">
            <v>O33</v>
          </cell>
          <cell r="I4272">
            <v>-697718</v>
          </cell>
        </row>
        <row r="4273">
          <cell r="C4273" t="str">
            <v>2002</v>
          </cell>
          <cell r="D4273" t="str">
            <v>DM_128</v>
          </cell>
          <cell r="E4273" t="str">
            <v>N/A</v>
          </cell>
          <cell r="F4273" t="str">
            <v>A16</v>
          </cell>
          <cell r="G4273" t="str">
            <v>Security Equivalent Interest Income</v>
          </cell>
          <cell r="H4273" t="str">
            <v>F44</v>
          </cell>
          <cell r="I4273">
            <v>174733714</v>
          </cell>
        </row>
        <row r="4274">
          <cell r="C4274" t="str">
            <v>2002</v>
          </cell>
          <cell r="D4274" t="str">
            <v>DM_128</v>
          </cell>
          <cell r="E4274" t="str">
            <v>N/A</v>
          </cell>
          <cell r="F4274" t="str">
            <v>A18</v>
          </cell>
          <cell r="G4274" t="str">
            <v>Total Income /Remaining Term &gt;10 year</v>
          </cell>
          <cell r="H4274" t="str">
            <v>N45</v>
          </cell>
          <cell r="I4274">
            <v>174733714</v>
          </cell>
        </row>
        <row r="4275">
          <cell r="C4275" t="str">
            <v>2002</v>
          </cell>
          <cell r="D4275" t="str">
            <v>DM_129</v>
          </cell>
          <cell r="E4275" t="str">
            <v>N/A</v>
          </cell>
          <cell r="F4275" t="str">
            <v>A11</v>
          </cell>
          <cell r="G4275" t="str">
            <v>Total Sales Proceeds/Fannie Mae</v>
          </cell>
          <cell r="H4275" t="str">
            <v>I32</v>
          </cell>
          <cell r="I4275">
            <v>2336635510.8099999</v>
          </cell>
        </row>
        <row r="4276">
          <cell r="C4276" t="str">
            <v>2002</v>
          </cell>
          <cell r="D4276" t="str">
            <v>DM_129</v>
          </cell>
          <cell r="E4276" t="str">
            <v>N/A</v>
          </cell>
          <cell r="F4276" t="str">
            <v>A11</v>
          </cell>
          <cell r="G4276" t="str">
            <v>Interest Sales Proceeds/Fannie Mae</v>
          </cell>
          <cell r="H4276" t="str">
            <v>J32</v>
          </cell>
          <cell r="I4276">
            <v>3881668.7</v>
          </cell>
        </row>
        <row r="4277">
          <cell r="C4277" t="str">
            <v>2002</v>
          </cell>
          <cell r="D4277" t="str">
            <v>DM_129</v>
          </cell>
          <cell r="E4277" t="str">
            <v>N/A</v>
          </cell>
          <cell r="F4277" t="str">
            <v>A11</v>
          </cell>
          <cell r="G4277" t="str">
            <v>Principal Sales Proceeds/Fannie Mae</v>
          </cell>
          <cell r="H4277" t="str">
            <v>K32</v>
          </cell>
          <cell r="I4277">
            <v>2332753842</v>
          </cell>
        </row>
        <row r="4278">
          <cell r="C4278" t="str">
            <v>2002</v>
          </cell>
          <cell r="D4278" t="str">
            <v>DM_129</v>
          </cell>
          <cell r="E4278" t="str">
            <v>N/A</v>
          </cell>
          <cell r="F4278" t="str">
            <v>A11</v>
          </cell>
          <cell r="G4278" t="str">
            <v>UPB Relief/Fannie Mae</v>
          </cell>
          <cell r="H4278" t="str">
            <v>L32</v>
          </cell>
          <cell r="I4278">
            <v>-1895072143</v>
          </cell>
        </row>
        <row r="4279">
          <cell r="C4279" t="str">
            <v>2002</v>
          </cell>
          <cell r="D4279" t="str">
            <v>DM_129</v>
          </cell>
          <cell r="E4279" t="str">
            <v>N/A</v>
          </cell>
          <cell r="F4279" t="str">
            <v>A11</v>
          </cell>
          <cell r="G4279" t="str">
            <v>Unamortized Cost Basis Adj Relief/Fannie Mae</v>
          </cell>
          <cell r="H4279" t="str">
            <v>O32</v>
          </cell>
          <cell r="I4279">
            <v>8998810</v>
          </cell>
        </row>
        <row r="4280">
          <cell r="C4280" t="str">
            <v>2002</v>
          </cell>
          <cell r="D4280" t="str">
            <v>DM_129</v>
          </cell>
          <cell r="E4280" t="str">
            <v>N/A</v>
          </cell>
          <cell r="F4280" t="str">
            <v>A11</v>
          </cell>
          <cell r="G4280" t="str">
            <v>Net Gain/(Loss)/Fannie Mae</v>
          </cell>
          <cell r="H4280" t="str">
            <v>R32</v>
          </cell>
          <cell r="I4280">
            <v>309822202.45999962</v>
          </cell>
        </row>
        <row r="4281">
          <cell r="C4281" t="str">
            <v>2002</v>
          </cell>
          <cell r="D4281" t="str">
            <v>DM_129</v>
          </cell>
          <cell r="E4281" t="str">
            <v>N/A</v>
          </cell>
          <cell r="F4281" t="str">
            <v>A11</v>
          </cell>
          <cell r="G4281" t="str">
            <v>Derivative Sales Adj./Fannie Mae</v>
          </cell>
          <cell r="H4281" t="str">
            <v>S32</v>
          </cell>
          <cell r="I4281">
            <v>-103102467.48000002</v>
          </cell>
        </row>
        <row r="4282">
          <cell r="C4282" t="str">
            <v>2002</v>
          </cell>
          <cell r="D4282" t="str">
            <v>DM_129</v>
          </cell>
          <cell r="E4282" t="str">
            <v>N/A</v>
          </cell>
          <cell r="F4282" t="str">
            <v>A11</v>
          </cell>
          <cell r="G4282" t="str">
            <v>Adjusted Gross Gain/Fannie Mae</v>
          </cell>
          <cell r="H4282" t="str">
            <v>T32</v>
          </cell>
          <cell r="I4282">
            <v>1807153607</v>
          </cell>
        </row>
        <row r="4283">
          <cell r="C4283" t="str">
            <v>2002</v>
          </cell>
          <cell r="D4283" t="str">
            <v>DM_129</v>
          </cell>
          <cell r="E4283" t="str">
            <v>N/A</v>
          </cell>
          <cell r="F4283" t="str">
            <v>A11</v>
          </cell>
          <cell r="G4283" t="str">
            <v>Adjusted Gross Loss/Fannie Mae</v>
          </cell>
          <cell r="H4283" t="str">
            <v>U32</v>
          </cell>
          <cell r="I4283">
            <v>-1631968459</v>
          </cell>
        </row>
        <row r="4284">
          <cell r="C4284" t="str">
            <v>2002</v>
          </cell>
          <cell r="D4284" t="str">
            <v>DM_129</v>
          </cell>
          <cell r="E4284" t="str">
            <v>N/A</v>
          </cell>
          <cell r="F4284" t="str">
            <v>A11</v>
          </cell>
          <cell r="G4284" t="str">
            <v>Derivative Sales Adj./Freddie Mac</v>
          </cell>
          <cell r="H4284" t="str">
            <v>S33</v>
          </cell>
          <cell r="I4284">
            <v>10491108</v>
          </cell>
        </row>
        <row r="4285">
          <cell r="C4285" t="str">
            <v>2002</v>
          </cell>
          <cell r="D4285" t="str">
            <v>DM_129</v>
          </cell>
          <cell r="E4285" t="str">
            <v>N/A</v>
          </cell>
          <cell r="F4285" t="str">
            <v>A11</v>
          </cell>
          <cell r="G4285" t="str">
            <v>Adjusted Gross Gain/Freddie Mac</v>
          </cell>
          <cell r="H4285" t="str">
            <v>T33</v>
          </cell>
          <cell r="I4285">
            <v>11618107</v>
          </cell>
        </row>
        <row r="4286">
          <cell r="C4286" t="str">
            <v>2002</v>
          </cell>
          <cell r="D4286" t="str">
            <v>DM_129</v>
          </cell>
          <cell r="E4286" t="str">
            <v>N/A</v>
          </cell>
          <cell r="F4286" t="str">
            <v>A11</v>
          </cell>
          <cell r="G4286" t="str">
            <v>Adjusted Gross Loss/Freddie Mac</v>
          </cell>
          <cell r="H4286" t="str">
            <v>U33</v>
          </cell>
          <cell r="I4286">
            <v>8462844</v>
          </cell>
        </row>
        <row r="4287">
          <cell r="C4287" t="str">
            <v>2002</v>
          </cell>
          <cell r="D4287" t="str">
            <v>DM_129</v>
          </cell>
          <cell r="E4287" t="str">
            <v>N/A</v>
          </cell>
          <cell r="F4287" t="str">
            <v>A11</v>
          </cell>
          <cell r="G4287" t="str">
            <v>Derivative Sales Adj./Ginnie Mae</v>
          </cell>
          <cell r="H4287" t="str">
            <v>S34</v>
          </cell>
          <cell r="I4287">
            <v>18678501</v>
          </cell>
        </row>
        <row r="4288">
          <cell r="C4288" t="str">
            <v>2002</v>
          </cell>
          <cell r="D4288" t="str">
            <v>DM_129</v>
          </cell>
          <cell r="E4288" t="str">
            <v>N/A</v>
          </cell>
          <cell r="F4288" t="str">
            <v>A11</v>
          </cell>
          <cell r="G4288" t="str">
            <v>Adjusted Gross Gain/Ginnie Mae</v>
          </cell>
          <cell r="H4288" t="str">
            <v>T34</v>
          </cell>
          <cell r="I4288">
            <v>22350987</v>
          </cell>
        </row>
        <row r="4289">
          <cell r="C4289" t="str">
            <v>2002</v>
          </cell>
          <cell r="D4289" t="str">
            <v>DM_129</v>
          </cell>
          <cell r="E4289" t="str">
            <v>N/A</v>
          </cell>
          <cell r="F4289" t="str">
            <v>A11</v>
          </cell>
          <cell r="G4289" t="str">
            <v>Adjusted Gross Loss/Ginnie Mae</v>
          </cell>
          <cell r="H4289" t="str">
            <v>U34</v>
          </cell>
          <cell r="I4289">
            <v>18272258</v>
          </cell>
        </row>
        <row r="4290">
          <cell r="C4290" t="str">
            <v>2002</v>
          </cell>
          <cell r="D4290" t="str">
            <v>DM_129</v>
          </cell>
          <cell r="E4290" t="str">
            <v>N/A</v>
          </cell>
          <cell r="F4290" t="str">
            <v>A11</v>
          </cell>
          <cell r="G4290" t="str">
            <v>Total Sales Proceeds/Private Label</v>
          </cell>
          <cell r="H4290" t="str">
            <v>I35</v>
          </cell>
          <cell r="I4290">
            <v>32250000</v>
          </cell>
        </row>
        <row r="4291">
          <cell r="C4291" t="str">
            <v>2002</v>
          </cell>
          <cell r="D4291" t="str">
            <v>DM_129</v>
          </cell>
          <cell r="E4291" t="str">
            <v>N/A</v>
          </cell>
          <cell r="F4291" t="str">
            <v>A11</v>
          </cell>
          <cell r="G4291" t="str">
            <v>Principal Sales Proceeds/Private Label</v>
          </cell>
          <cell r="H4291" t="str">
            <v>K35</v>
          </cell>
          <cell r="I4291">
            <v>32250000</v>
          </cell>
        </row>
        <row r="4292">
          <cell r="C4292" t="str">
            <v>2002</v>
          </cell>
          <cell r="D4292" t="str">
            <v>DM_129</v>
          </cell>
          <cell r="E4292" t="str">
            <v>N/A</v>
          </cell>
          <cell r="F4292" t="str">
            <v>A11</v>
          </cell>
          <cell r="G4292" t="str">
            <v>Principal Sales Proceeds/Total Portfolio and Omnibus By Issuer</v>
          </cell>
          <cell r="H4292" t="str">
            <v>K36</v>
          </cell>
          <cell r="I4292">
            <v>2365003842</v>
          </cell>
        </row>
        <row r="4293">
          <cell r="C4293" t="str">
            <v>2002</v>
          </cell>
          <cell r="D4293" t="str">
            <v>DM_129</v>
          </cell>
          <cell r="E4293" t="str">
            <v>N/A</v>
          </cell>
          <cell r="F4293" t="str">
            <v>A11</v>
          </cell>
          <cell r="G4293" t="str">
            <v>Total Sales Proceeds/AFS</v>
          </cell>
          <cell r="H4293" t="str">
            <v>I62</v>
          </cell>
          <cell r="I4293">
            <v>376901128</v>
          </cell>
        </row>
        <row r="4294">
          <cell r="C4294" t="str">
            <v>2002</v>
          </cell>
          <cell r="D4294" t="str">
            <v>DM_129</v>
          </cell>
          <cell r="E4294" t="str">
            <v>N/A</v>
          </cell>
          <cell r="F4294" t="str">
            <v>A11</v>
          </cell>
          <cell r="G4294" t="str">
            <v>Interest Sales Proceeds/AFS</v>
          </cell>
          <cell r="H4294" t="str">
            <v>J62</v>
          </cell>
          <cell r="I4294">
            <v>452956</v>
          </cell>
        </row>
        <row r="4295">
          <cell r="C4295" t="str">
            <v>2002</v>
          </cell>
          <cell r="D4295" t="str">
            <v>DM_129</v>
          </cell>
          <cell r="E4295" t="str">
            <v>N/A</v>
          </cell>
          <cell r="F4295" t="str">
            <v>A11</v>
          </cell>
          <cell r="G4295" t="str">
            <v>Principal Sales Proceeds/AFS</v>
          </cell>
          <cell r="H4295" t="str">
            <v>K62</v>
          </cell>
          <cell r="I4295">
            <v>376448172</v>
          </cell>
        </row>
        <row r="4296">
          <cell r="C4296" t="str">
            <v>2002</v>
          </cell>
          <cell r="D4296" t="str">
            <v>DM_129</v>
          </cell>
          <cell r="E4296" t="str">
            <v>N/A</v>
          </cell>
          <cell r="F4296" t="str">
            <v>A11</v>
          </cell>
          <cell r="G4296" t="str">
            <v>Total Sales Proceeds/HFT</v>
          </cell>
          <cell r="H4296" t="str">
            <v>I65</v>
          </cell>
          <cell r="I4296">
            <v>749</v>
          </cell>
        </row>
        <row r="4297">
          <cell r="C4297" t="str">
            <v>2002</v>
          </cell>
          <cell r="D4297" t="str">
            <v>DM_129</v>
          </cell>
          <cell r="E4297" t="str">
            <v>N/A</v>
          </cell>
          <cell r="F4297" t="str">
            <v>A11</v>
          </cell>
          <cell r="G4297" t="str">
            <v>Principal Sales Proceeds/HFT</v>
          </cell>
          <cell r="H4297" t="str">
            <v>K62</v>
          </cell>
          <cell r="I4297">
            <v>749</v>
          </cell>
        </row>
        <row r="4298">
          <cell r="C4298" t="str">
            <v>2002</v>
          </cell>
          <cell r="D4298" t="str">
            <v>DM_129</v>
          </cell>
          <cell r="E4298" t="str">
            <v>N/A</v>
          </cell>
          <cell r="F4298" t="str">
            <v>A11</v>
          </cell>
          <cell r="G4298" t="str">
            <v>Principal Sales Proceeds/Total Portfolio and Omnibus By Intent</v>
          </cell>
          <cell r="H4298" t="str">
            <v>K65</v>
          </cell>
          <cell r="I4298">
            <v>376448921</v>
          </cell>
        </row>
        <row r="4299">
          <cell r="C4299" t="str">
            <v>2002</v>
          </cell>
          <cell r="D4299" t="str">
            <v>DM_129</v>
          </cell>
          <cell r="E4299" t="str">
            <v>N/A</v>
          </cell>
          <cell r="F4299" t="str">
            <v>A11</v>
          </cell>
          <cell r="G4299" t="str">
            <v>UPB Relief/AFS</v>
          </cell>
          <cell r="H4299" t="str">
            <v>L62</v>
          </cell>
          <cell r="I4299">
            <v>-209358055.55000001</v>
          </cell>
        </row>
        <row r="4300">
          <cell r="C4300" t="str">
            <v>2002</v>
          </cell>
          <cell r="D4300" t="str">
            <v>DM_129</v>
          </cell>
          <cell r="E4300" t="str">
            <v>N/A</v>
          </cell>
          <cell r="F4300" t="str">
            <v>A11</v>
          </cell>
          <cell r="G4300" t="str">
            <v>Unamortized Cost Basis Adj Relief/AFS</v>
          </cell>
          <cell r="H4300" t="str">
            <v>O62</v>
          </cell>
          <cell r="I4300">
            <v>-51270881.850000001</v>
          </cell>
        </row>
        <row r="4301">
          <cell r="C4301" t="str">
            <v>2002</v>
          </cell>
          <cell r="D4301" t="str">
            <v>DM_129</v>
          </cell>
          <cell r="E4301" t="str">
            <v>N/A</v>
          </cell>
          <cell r="F4301" t="str">
            <v>A11</v>
          </cell>
          <cell r="G4301" t="str">
            <v>Net Gain/(Loss)/AFS</v>
          </cell>
          <cell r="H4301" t="str">
            <v>R62</v>
          </cell>
          <cell r="I4301">
            <v>-53288765.840000071</v>
          </cell>
        </row>
        <row r="4302">
          <cell r="C4302" t="str">
            <v>2002</v>
          </cell>
          <cell r="D4302" t="str">
            <v>DM_129</v>
          </cell>
          <cell r="E4302" t="str">
            <v>N/A</v>
          </cell>
          <cell r="F4302" t="str">
            <v>A11</v>
          </cell>
          <cell r="G4302" t="str">
            <v>Derivative Sales Adj./AFS</v>
          </cell>
          <cell r="H4302" t="str">
            <v>S62</v>
          </cell>
          <cell r="I4302">
            <v>11130611</v>
          </cell>
        </row>
        <row r="4303">
          <cell r="C4303" t="str">
            <v>2002</v>
          </cell>
          <cell r="D4303" t="str">
            <v>DM_129</v>
          </cell>
          <cell r="E4303" t="str">
            <v>N/A</v>
          </cell>
          <cell r="F4303" t="str">
            <v>A11</v>
          </cell>
          <cell r="G4303" t="str">
            <v>Adjusted Gross Gain/AFS</v>
          </cell>
          <cell r="H4303" t="str">
            <v>T62</v>
          </cell>
          <cell r="I4303">
            <v>6913339</v>
          </cell>
        </row>
        <row r="4304">
          <cell r="C4304" t="str">
            <v>2002</v>
          </cell>
          <cell r="D4304" t="str">
            <v>DM_129</v>
          </cell>
          <cell r="E4304" t="str">
            <v>N/A</v>
          </cell>
          <cell r="F4304" t="str">
            <v>A11</v>
          </cell>
          <cell r="G4304" t="str">
            <v>Adjusted Gross Loss/AFS</v>
          </cell>
          <cell r="H4304" t="str">
            <v>U62</v>
          </cell>
          <cell r="I4304">
            <v>-49760476</v>
          </cell>
        </row>
        <row r="4305">
          <cell r="C4305" t="str">
            <v>2002</v>
          </cell>
          <cell r="D4305" t="str">
            <v>DM_129</v>
          </cell>
          <cell r="E4305" t="str">
            <v>N/A</v>
          </cell>
          <cell r="F4305" t="str">
            <v>A11</v>
          </cell>
          <cell r="G4305" t="str">
            <v>Unamortized Cost Basis Adj Relief/HFTPortfolio</v>
          </cell>
          <cell r="H4305" t="str">
            <v>O65</v>
          </cell>
          <cell r="I4305">
            <v>81997</v>
          </cell>
        </row>
        <row r="4306">
          <cell r="C4306" t="str">
            <v>2002</v>
          </cell>
          <cell r="D4306" t="str">
            <v>DM_129</v>
          </cell>
          <cell r="E4306" t="str">
            <v>N/A</v>
          </cell>
          <cell r="F4306" t="str">
            <v>A11</v>
          </cell>
          <cell r="G4306" t="str">
            <v>Net Gain/(Loss)/HFT</v>
          </cell>
          <cell r="H4306" t="str">
            <v>R65</v>
          </cell>
          <cell r="I4306">
            <v>81997.279999999999</v>
          </cell>
        </row>
        <row r="4307">
          <cell r="C4307" t="str">
            <v>2002</v>
          </cell>
          <cell r="D4307" t="str">
            <v>DM_129</v>
          </cell>
          <cell r="E4307" t="str">
            <v>N/A</v>
          </cell>
          <cell r="F4307" t="str">
            <v>A11</v>
          </cell>
          <cell r="G4307" t="str">
            <v>Derivative Sales Adj./HFTPortfolio</v>
          </cell>
          <cell r="H4307" t="str">
            <v>S65</v>
          </cell>
          <cell r="I4307">
            <v>485926</v>
          </cell>
        </row>
        <row r="4308">
          <cell r="C4308" t="str">
            <v>2002</v>
          </cell>
          <cell r="D4308" t="str">
            <v>DM_129</v>
          </cell>
          <cell r="E4308" t="str">
            <v>N/A</v>
          </cell>
          <cell r="F4308" t="str">
            <v>A11</v>
          </cell>
          <cell r="G4308" t="str">
            <v>Adjusted Gross Gain/HFTPortfolio</v>
          </cell>
          <cell r="H4308" t="str">
            <v>T65</v>
          </cell>
          <cell r="I4308">
            <v>764696</v>
          </cell>
        </row>
        <row r="4309">
          <cell r="C4309" t="str">
            <v>2002</v>
          </cell>
          <cell r="D4309" t="str">
            <v>DM_129</v>
          </cell>
          <cell r="E4309" t="str">
            <v>N/A</v>
          </cell>
          <cell r="F4309" t="str">
            <v>A11</v>
          </cell>
          <cell r="G4309" t="str">
            <v>Adjusted Gross Loss/HFTPortfolio</v>
          </cell>
          <cell r="H4309" t="str">
            <v>U65</v>
          </cell>
          <cell r="I4309">
            <v>492209</v>
          </cell>
        </row>
        <row r="4310">
          <cell r="C4310" t="str">
            <v>2002</v>
          </cell>
          <cell r="D4310" t="str">
            <v>DM_129</v>
          </cell>
          <cell r="E4310" t="str">
            <v>N/A</v>
          </cell>
          <cell r="F4310" t="str">
            <v>A11</v>
          </cell>
          <cell r="G4310" t="str">
            <v>Total Sales Proceeds/AFS/Omnibus</v>
          </cell>
          <cell r="H4310" t="str">
            <v>I71</v>
          </cell>
          <cell r="I4310">
            <v>1709772717.5799999</v>
          </cell>
        </row>
        <row r="4311">
          <cell r="C4311" t="str">
            <v>2002</v>
          </cell>
          <cell r="D4311" t="str">
            <v>DM_129</v>
          </cell>
          <cell r="E4311" t="str">
            <v>N/A</v>
          </cell>
          <cell r="F4311" t="str">
            <v>A11</v>
          </cell>
          <cell r="G4311" t="str">
            <v>Interest Sales Proceeds/AFS/Omnibus</v>
          </cell>
          <cell r="H4311" t="str">
            <v>J71</v>
          </cell>
          <cell r="I4311">
            <v>2714846.73</v>
          </cell>
        </row>
        <row r="4312">
          <cell r="C4312" t="str">
            <v>2002</v>
          </cell>
          <cell r="D4312" t="str">
            <v>DM_129</v>
          </cell>
          <cell r="E4312" t="str">
            <v>N/A</v>
          </cell>
          <cell r="F4312" t="str">
            <v>A11</v>
          </cell>
          <cell r="G4312" t="str">
            <v>Principal Sales Proceeds/AFS/Omnibus</v>
          </cell>
          <cell r="H4312" t="str">
            <v>K71</v>
          </cell>
          <cell r="I4312">
            <v>1707057871</v>
          </cell>
        </row>
        <row r="4313">
          <cell r="C4313" t="str">
            <v>2002</v>
          </cell>
          <cell r="D4313" t="str">
            <v>DM_129</v>
          </cell>
          <cell r="E4313" t="str">
            <v>N/A</v>
          </cell>
          <cell r="F4313" t="str">
            <v>A11</v>
          </cell>
          <cell r="G4313" t="str">
            <v>UPB Relief/AFS/Omnibus</v>
          </cell>
          <cell r="H4313" t="str">
            <v>L71</v>
          </cell>
          <cell r="I4313">
            <v>-1406911555</v>
          </cell>
        </row>
        <row r="4314">
          <cell r="C4314" t="str">
            <v>2002</v>
          </cell>
          <cell r="D4314" t="str">
            <v>DM_129</v>
          </cell>
          <cell r="E4314" t="str">
            <v>N/A</v>
          </cell>
          <cell r="F4314" t="str">
            <v>A11</v>
          </cell>
          <cell r="G4314" t="str">
            <v>Unamortized Cost Basis Adj Relief/AFS/Omnibus</v>
          </cell>
          <cell r="H4314" t="str">
            <v>O71</v>
          </cell>
          <cell r="I4314">
            <v>64104838.900000006</v>
          </cell>
        </row>
        <row r="4315">
          <cell r="C4315" t="str">
            <v>2002</v>
          </cell>
          <cell r="D4315" t="str">
            <v>DM_129</v>
          </cell>
          <cell r="E4315" t="str">
            <v>N/A</v>
          </cell>
          <cell r="F4315" t="str">
            <v>A11</v>
          </cell>
          <cell r="G4315" t="str">
            <v>Net Gain/Loss/AFS/Omnibus</v>
          </cell>
          <cell r="H4315" t="str">
            <v>R71</v>
          </cell>
          <cell r="I4315">
            <v>364251184.7499997</v>
          </cell>
        </row>
        <row r="4316">
          <cell r="C4316" t="str">
            <v>2002</v>
          </cell>
          <cell r="D4316" t="str">
            <v>DM_129</v>
          </cell>
          <cell r="E4316" t="str">
            <v>N/A</v>
          </cell>
          <cell r="F4316" t="str">
            <v>A11</v>
          </cell>
          <cell r="G4316" t="str">
            <v>Derivative Sales Adj./AFS/Omnibus</v>
          </cell>
          <cell r="H4316" t="str">
            <v>S71</v>
          </cell>
          <cell r="I4316">
            <v>-182386159</v>
          </cell>
        </row>
        <row r="4317">
          <cell r="C4317" t="str">
            <v>2002</v>
          </cell>
          <cell r="D4317" t="str">
            <v>DM_129</v>
          </cell>
          <cell r="E4317" t="str">
            <v>N/A</v>
          </cell>
          <cell r="F4317" t="str">
            <v>A11</v>
          </cell>
          <cell r="G4317" t="str">
            <v>Adjusted Gross Gain/AFS/Omnibus</v>
          </cell>
          <cell r="H4317" t="str">
            <v>T71</v>
          </cell>
          <cell r="I4317">
            <v>1148115188</v>
          </cell>
        </row>
        <row r="4318">
          <cell r="C4318" t="str">
            <v>2002</v>
          </cell>
          <cell r="D4318" t="str">
            <v>DM_129</v>
          </cell>
          <cell r="E4318" t="str">
            <v>N/A</v>
          </cell>
          <cell r="F4318" t="str">
            <v>A11</v>
          </cell>
          <cell r="G4318" t="str">
            <v>Adjusted Gross Loss/AFS/Omnibus</v>
          </cell>
          <cell r="H4318" t="str">
            <v>U71</v>
          </cell>
          <cell r="I4318">
            <v>-1337410829</v>
          </cell>
        </row>
        <row r="4319">
          <cell r="C4319" t="str">
            <v>2002</v>
          </cell>
          <cell r="D4319" t="str">
            <v>DM_129</v>
          </cell>
          <cell r="E4319" t="str">
            <v>N/A</v>
          </cell>
          <cell r="F4319" t="str">
            <v>A11</v>
          </cell>
          <cell r="G4319" t="str">
            <v>Total Sales Proceeds/HFT/Omnibus</v>
          </cell>
          <cell r="H4319" t="str">
            <v>I74</v>
          </cell>
          <cell r="I4319">
            <v>282210915.23000002</v>
          </cell>
        </row>
        <row r="4320">
          <cell r="C4320" t="str">
            <v>2002</v>
          </cell>
          <cell r="D4320" t="str">
            <v>DM_129</v>
          </cell>
          <cell r="E4320" t="str">
            <v>N/A</v>
          </cell>
          <cell r="F4320" t="str">
            <v>A11</v>
          </cell>
          <cell r="G4320" t="str">
            <v>Interest Sales Proceeds/HFT/Omnibus</v>
          </cell>
          <cell r="H4320" t="str">
            <v>J74</v>
          </cell>
          <cell r="I4320">
            <v>713865.97</v>
          </cell>
        </row>
        <row r="4321">
          <cell r="C4321" t="str">
            <v>2002</v>
          </cell>
          <cell r="D4321" t="str">
            <v>DM_129</v>
          </cell>
          <cell r="E4321" t="str">
            <v>N/A</v>
          </cell>
          <cell r="F4321" t="str">
            <v>A11</v>
          </cell>
          <cell r="G4321" t="str">
            <v>Principal Sales Proceeds/HFT/Omnibus</v>
          </cell>
          <cell r="H4321" t="str">
            <v>K74</v>
          </cell>
          <cell r="I4321">
            <v>281497049</v>
          </cell>
        </row>
        <row r="4322">
          <cell r="C4322" t="str">
            <v>2002</v>
          </cell>
          <cell r="D4322" t="str">
            <v>DM_129</v>
          </cell>
          <cell r="E4322" t="str">
            <v>N/A</v>
          </cell>
          <cell r="F4322" t="str">
            <v>A11</v>
          </cell>
          <cell r="G4322" t="str">
            <v>Principal Sales Proceeds/Total Omnibus by Intent</v>
          </cell>
          <cell r="H4322" t="str">
            <v>K75</v>
          </cell>
          <cell r="I4322">
            <v>1988554921</v>
          </cell>
        </row>
        <row r="4323">
          <cell r="C4323" t="str">
            <v>2002</v>
          </cell>
          <cell r="D4323" t="str">
            <v>DM_129</v>
          </cell>
          <cell r="E4323" t="str">
            <v>N/A</v>
          </cell>
          <cell r="F4323" t="str">
            <v>A11</v>
          </cell>
          <cell r="G4323" t="str">
            <v>UPB Relief/HFT/Omnibus</v>
          </cell>
          <cell r="H4323" t="str">
            <v>L74</v>
          </cell>
          <cell r="I4323">
            <v>-278802532</v>
          </cell>
        </row>
        <row r="4324">
          <cell r="C4324" t="str">
            <v>2002</v>
          </cell>
          <cell r="D4324" t="str">
            <v>DM_129</v>
          </cell>
          <cell r="E4324" t="str">
            <v>N/A</v>
          </cell>
          <cell r="F4324" t="str">
            <v>A11</v>
          </cell>
          <cell r="G4324" t="str">
            <v>Unamortized Cost Basis Adj Relief/HFT/Omnibus</v>
          </cell>
          <cell r="H4324" t="str">
            <v>O74</v>
          </cell>
          <cell r="I4324">
            <v>-3917143.55</v>
          </cell>
        </row>
        <row r="4325">
          <cell r="C4325" t="str">
            <v>2002</v>
          </cell>
          <cell r="D4325" t="str">
            <v>DM_129</v>
          </cell>
          <cell r="E4325" t="str">
            <v>N/A</v>
          </cell>
          <cell r="F4325" t="str">
            <v>A11</v>
          </cell>
          <cell r="G4325" t="str">
            <v>Net Gain/Loss/AFS/Omnibus</v>
          </cell>
          <cell r="H4325" t="str">
            <v>R74</v>
          </cell>
          <cell r="I4325">
            <v>-1222213.290000069</v>
          </cell>
        </row>
        <row r="4326">
          <cell r="C4326" t="str">
            <v>2002</v>
          </cell>
          <cell r="D4326" t="str">
            <v>DM_129</v>
          </cell>
          <cell r="E4326" t="str">
            <v>N/A</v>
          </cell>
          <cell r="F4326" t="str">
            <v>A11</v>
          </cell>
          <cell r="G4326" t="str">
            <v>Net Gain/Loss/Total Omnibus by Intent</v>
          </cell>
          <cell r="H4326" t="str">
            <v>R75</v>
          </cell>
          <cell r="I4326">
            <v>363028971</v>
          </cell>
        </row>
        <row r="4327">
          <cell r="C4327" t="str">
            <v>2002</v>
          </cell>
          <cell r="D4327" t="str">
            <v>DM_129</v>
          </cell>
          <cell r="E4327" t="str">
            <v>N/A</v>
          </cell>
          <cell r="F4327" t="str">
            <v>A11</v>
          </cell>
          <cell r="G4327" t="str">
            <v>Derivative Sales Adj./HFT/Omnibus</v>
          </cell>
          <cell r="H4327" t="str">
            <v>S74</v>
          </cell>
          <cell r="I4327">
            <v>96836490</v>
          </cell>
        </row>
        <row r="4328">
          <cell r="C4328" t="str">
            <v>2002</v>
          </cell>
          <cell r="D4328" t="str">
            <v>DM_129</v>
          </cell>
          <cell r="E4328" t="str">
            <v>N/A</v>
          </cell>
          <cell r="F4328" t="str">
            <v>A11</v>
          </cell>
          <cell r="G4328" t="str">
            <v>Derivative Sales Adj./Total Omnibus by Intent</v>
          </cell>
          <cell r="H4328" t="str">
            <v>S75</v>
          </cell>
          <cell r="I4328">
            <v>85549669</v>
          </cell>
        </row>
        <row r="4329">
          <cell r="C4329" t="str">
            <v>2002</v>
          </cell>
          <cell r="D4329" t="str">
            <v>DM_129</v>
          </cell>
          <cell r="E4329" t="str">
            <v>N/A</v>
          </cell>
          <cell r="F4329" t="str">
            <v>A11</v>
          </cell>
          <cell r="G4329" t="str">
            <v>Adjusted Gross Gain/HFT/Omnibus</v>
          </cell>
          <cell r="H4329" t="str">
            <v>T74</v>
          </cell>
          <cell r="I4329">
            <v>685329478</v>
          </cell>
        </row>
        <row r="4330">
          <cell r="C4330" t="str">
            <v>2002</v>
          </cell>
          <cell r="D4330" t="str">
            <v>DM_129</v>
          </cell>
          <cell r="E4330" t="str">
            <v>N/A</v>
          </cell>
          <cell r="F4330" t="str">
            <v>A11</v>
          </cell>
          <cell r="G4330" t="str">
            <v>Adjusted Gross Loss/HFT/Omnibus</v>
          </cell>
          <cell r="H4330" t="str">
            <v>U74</v>
          </cell>
          <cell r="I4330">
            <v>-218554535</v>
          </cell>
        </row>
        <row r="4331">
          <cell r="C4331" t="str">
            <v>2002</v>
          </cell>
          <cell r="D4331" t="str">
            <v>DM_132</v>
          </cell>
          <cell r="E4331" t="str">
            <v>N/A</v>
          </cell>
          <cell r="F4331" t="str">
            <v>A22</v>
          </cell>
          <cell r="G4331" t="str">
            <v>Purchase Proceeds - Loan - HFI</v>
          </cell>
          <cell r="H4331" t="str">
            <v>X50</v>
          </cell>
          <cell r="I4331">
            <v>4668900</v>
          </cell>
        </row>
        <row r="4332">
          <cell r="C4332" t="str">
            <v>2002</v>
          </cell>
          <cell r="D4332" t="str">
            <v>DM_132</v>
          </cell>
          <cell r="E4332" t="str">
            <v>N/A</v>
          </cell>
          <cell r="F4332" t="str">
            <v>A22</v>
          </cell>
          <cell r="G4332" t="str">
            <v>Sold Interest - AFS- Securities</v>
          </cell>
          <cell r="H4332" t="str">
            <v>K68</v>
          </cell>
          <cell r="I4332">
            <v>3167802.88</v>
          </cell>
        </row>
        <row r="4333">
          <cell r="C4333" t="str">
            <v>2002</v>
          </cell>
          <cell r="D4333" t="str">
            <v>DM_132</v>
          </cell>
          <cell r="E4333" t="str">
            <v>N/A</v>
          </cell>
          <cell r="F4333" t="str">
            <v>A22</v>
          </cell>
          <cell r="G4333" t="str">
            <v>Sold Interest - HFT- Securities</v>
          </cell>
          <cell r="H4333" t="str">
            <v>L68</v>
          </cell>
          <cell r="I4333">
            <v>713865.97</v>
          </cell>
        </row>
        <row r="4334">
          <cell r="C4334" t="str">
            <v>2002</v>
          </cell>
          <cell r="D4334" t="str">
            <v>DM_132</v>
          </cell>
          <cell r="E4334" t="str">
            <v>N/A</v>
          </cell>
          <cell r="F4334" t="str">
            <v>A22</v>
          </cell>
          <cell r="G4334" t="str">
            <v>Sold Interest - MBS Liability</v>
          </cell>
          <cell r="H4334" t="str">
            <v>V68</v>
          </cell>
          <cell r="I4334">
            <v>-3881668.85</v>
          </cell>
        </row>
        <row r="4335">
          <cell r="C4335" t="str">
            <v>2002</v>
          </cell>
          <cell r="D4335" t="str">
            <v>DM_132</v>
          </cell>
          <cell r="E4335" t="str">
            <v>N/A</v>
          </cell>
          <cell r="F4335" t="str">
            <v>A22</v>
          </cell>
          <cell r="G4335" t="str">
            <v>Sold Principal - AFS- Securities</v>
          </cell>
          <cell r="H4335" t="str">
            <v>K91</v>
          </cell>
          <cell r="I4335">
            <v>1914398072.4100001</v>
          </cell>
        </row>
        <row r="4336">
          <cell r="C4336" t="str">
            <v>2002</v>
          </cell>
          <cell r="D4336" t="str">
            <v>DM_132</v>
          </cell>
          <cell r="E4336" t="str">
            <v>N/A</v>
          </cell>
          <cell r="F4336" t="str">
            <v>A22</v>
          </cell>
          <cell r="G4336" t="str">
            <v>Sold Principal - HFT- Securities</v>
          </cell>
          <cell r="H4336" t="str">
            <v>L91</v>
          </cell>
          <cell r="I4336">
            <v>281497462.25999999</v>
          </cell>
        </row>
        <row r="4337">
          <cell r="C4337" t="str">
            <v>2002</v>
          </cell>
          <cell r="D4337" t="str">
            <v>DM_132</v>
          </cell>
          <cell r="E4337" t="str">
            <v>N/A</v>
          </cell>
          <cell r="F4337" t="str">
            <v>A22</v>
          </cell>
          <cell r="G4337" t="str">
            <v>Sold Principal - MBS Liability</v>
          </cell>
          <cell r="H4337" t="str">
            <v>V91</v>
          </cell>
          <cell r="I4337">
            <v>-1909176844.3800001</v>
          </cell>
        </row>
        <row r="4338">
          <cell r="C4338" t="str">
            <v>2002</v>
          </cell>
          <cell r="D4338" t="str">
            <v>DM_133</v>
          </cell>
          <cell r="E4338" t="str">
            <v>N/A</v>
          </cell>
          <cell r="F4338" t="str">
            <v>A16</v>
          </cell>
          <cell r="G4338" t="str">
            <v>Amortization Income / Expense- MRB - Non-Taxable</v>
          </cell>
          <cell r="H4338" t="str">
            <v>G41</v>
          </cell>
          <cell r="I4338">
            <v>7425826</v>
          </cell>
        </row>
        <row r="4339">
          <cell r="C4339" t="str">
            <v>2002</v>
          </cell>
          <cell r="D4339" t="str">
            <v>DM_133</v>
          </cell>
          <cell r="E4339" t="str">
            <v>N/A</v>
          </cell>
          <cell r="F4339" t="str">
            <v>A18</v>
          </cell>
          <cell r="G4339" t="str">
            <v>Total Income - Non-Taxable - Remaining Maturity Term &gt; 10 Years</v>
          </cell>
          <cell r="H4339" t="str">
            <v>N37</v>
          </cell>
          <cell r="I4339">
            <v>7425826</v>
          </cell>
        </row>
        <row r="4340">
          <cell r="C4340" t="str">
            <v>2002</v>
          </cell>
          <cell r="D4340" t="str">
            <v>DM_135</v>
          </cell>
          <cell r="E4340" t="str">
            <v>N/A</v>
          </cell>
          <cell r="F4340" t="str">
            <v>A11</v>
          </cell>
          <cell r="G4340" t="str">
            <v>Derivative Sales Adjustments - FAS140 Qualified PPS Sales</v>
          </cell>
          <cell r="H4340" t="str">
            <v>S94</v>
          </cell>
          <cell r="I4340">
            <v>1122081.08</v>
          </cell>
        </row>
        <row r="4341">
          <cell r="C4341" t="str">
            <v>2002</v>
          </cell>
          <cell r="D4341" t="str">
            <v>DM_135</v>
          </cell>
          <cell r="E4341" t="str">
            <v>N/A</v>
          </cell>
          <cell r="F4341" t="str">
            <v>A11</v>
          </cell>
          <cell r="G4341" t="str">
            <v>Adjusted Gross Gain - FAS140 Qualified PPS Sales</v>
          </cell>
          <cell r="H4341" t="str">
            <v>T94</v>
          </cell>
          <cell r="I4341">
            <v>561040.54</v>
          </cell>
        </row>
        <row r="4342">
          <cell r="C4342" t="str">
            <v>2002</v>
          </cell>
          <cell r="D4342" t="str">
            <v>DM_135</v>
          </cell>
          <cell r="E4342" t="str">
            <v>N/A</v>
          </cell>
          <cell r="F4342" t="str">
            <v>A11</v>
          </cell>
          <cell r="G4342" t="str">
            <v>Adjusted Gross Loss - FAS140 Qualified PPS Sales</v>
          </cell>
          <cell r="H4342" t="str">
            <v>U94</v>
          </cell>
          <cell r="I4342">
            <v>379783.62</v>
          </cell>
        </row>
        <row r="4343">
          <cell r="C4343" t="str">
            <v>2002</v>
          </cell>
          <cell r="D4343" t="str">
            <v>DM_136</v>
          </cell>
          <cell r="E4343" t="str">
            <v>N/A</v>
          </cell>
          <cell r="F4343" t="str">
            <v>A23</v>
          </cell>
          <cell r="G4343" t="str">
            <v>Derecognition Transfers/UPB Tranferred/Non-Cash Transfer Amount</v>
          </cell>
          <cell r="H4343" t="str">
            <v>L91</v>
          </cell>
          <cell r="I4343">
            <v>7337094628.6700029</v>
          </cell>
        </row>
        <row r="4344">
          <cell r="C4344" t="str">
            <v>2002</v>
          </cell>
          <cell r="D4344" t="str">
            <v>DM_136</v>
          </cell>
          <cell r="E4344" t="str">
            <v>N/A</v>
          </cell>
          <cell r="F4344" t="str">
            <v>A23</v>
          </cell>
          <cell r="G4344" t="str">
            <v>Derecognition Transfers/Book Value Derecognition BA/Non-Cash Transfer Amount</v>
          </cell>
          <cell r="H4344" t="str">
            <v>L92</v>
          </cell>
          <cell r="I4344">
            <v>11139782.099999987</v>
          </cell>
        </row>
        <row r="4345">
          <cell r="C4345" t="str">
            <v>2002</v>
          </cell>
          <cell r="D4345" t="str">
            <v>DM_137</v>
          </cell>
          <cell r="E4345" t="str">
            <v>N/A</v>
          </cell>
          <cell r="F4345" t="str">
            <v>A16</v>
          </cell>
          <cell r="G4345" t="str">
            <v>Other - Income - Security Tax Equivalent Interest Income</v>
          </cell>
          <cell r="H4345" t="str">
            <v>F44</v>
          </cell>
          <cell r="I4345">
            <v>16761713</v>
          </cell>
        </row>
        <row r="4346">
          <cell r="C4346" t="str">
            <v>2002</v>
          </cell>
          <cell r="D4346" t="str">
            <v>DM_137</v>
          </cell>
          <cell r="E4346" t="str">
            <v>N/A</v>
          </cell>
          <cell r="F4346" t="str">
            <v>A18</v>
          </cell>
          <cell r="G4346" t="str">
            <v>Remaining Maturity Term &gt; 10 Years - Other</v>
          </cell>
          <cell r="H4346" t="str">
            <v>N45</v>
          </cell>
          <cell r="I4346">
            <v>16761713</v>
          </cell>
        </row>
        <row r="4347">
          <cell r="C4347" t="str">
            <v>2002</v>
          </cell>
          <cell r="D4347" t="str">
            <v>MES_2002_REVERSAL</v>
          </cell>
          <cell r="E4347">
            <v>138392</v>
          </cell>
          <cell r="F4347" t="str">
            <v>A01</v>
          </cell>
          <cell r="G4347" t="str">
            <v>Consolidation/Deconsolidation / Catch-Up / MBS / Fannie Mae</v>
          </cell>
          <cell r="H4347" t="str">
            <v>D414</v>
          </cell>
          <cell r="I4347">
            <v>-923518.3</v>
          </cell>
        </row>
        <row r="4348">
          <cell r="C4348" t="str">
            <v>2002</v>
          </cell>
          <cell r="D4348" t="str">
            <v>MES_2002_REVERSAL</v>
          </cell>
          <cell r="E4348">
            <v>138392</v>
          </cell>
          <cell r="F4348" t="str">
            <v>A07</v>
          </cell>
          <cell r="G4348" t="str">
            <v>Fannie Mae / AFS / Total Unam Balance / MBS</v>
          </cell>
          <cell r="H4348" t="str">
            <v>H32</v>
          </cell>
          <cell r="I4348">
            <v>-923518.3</v>
          </cell>
        </row>
        <row r="4349">
          <cell r="C4349" t="str">
            <v>2002</v>
          </cell>
          <cell r="D4349" t="str">
            <v>MES_2002_REVERSAL</v>
          </cell>
          <cell r="E4349">
            <v>138392</v>
          </cell>
          <cell r="F4349" t="str">
            <v>A09</v>
          </cell>
          <cell r="G4349" t="str">
            <v>Total Unam Balance / Single Class / MBS / AFS / AAA</v>
          </cell>
          <cell r="H4349" t="str">
            <v>H33</v>
          </cell>
          <cell r="I4349">
            <v>-923518.3</v>
          </cell>
        </row>
        <row r="4350">
          <cell r="C4350" t="str">
            <v>2002</v>
          </cell>
          <cell r="D4350" t="str">
            <v>MES_2002_REVERSAL</v>
          </cell>
          <cell r="E4350">
            <v>138392</v>
          </cell>
          <cell r="F4350" t="str">
            <v>A13 - AFS</v>
          </cell>
          <cell r="G4350" t="str">
            <v>Fannnie Mae / Amortized Cost / Greater Than 10 Years/ MBS</v>
          </cell>
          <cell r="H4350" t="str">
            <v>P32</v>
          </cell>
          <cell r="I4350">
            <v>-923518.3</v>
          </cell>
        </row>
        <row r="4351">
          <cell r="C4351" t="str">
            <v>2002</v>
          </cell>
          <cell r="D4351" t="str">
            <v>MES_2002_REVERSAL</v>
          </cell>
          <cell r="E4351">
            <v>138392</v>
          </cell>
          <cell r="F4351" t="str">
            <v>A18</v>
          </cell>
          <cell r="G4351" t="str">
            <v>Amortized Cost / Greater Than 10 Years / MBS</v>
          </cell>
          <cell r="H4351" t="str">
            <v>O31</v>
          </cell>
          <cell r="I4351">
            <v>-923518.3</v>
          </cell>
        </row>
        <row r="4352">
          <cell r="C4352" t="str">
            <v>2002</v>
          </cell>
          <cell r="D4352" t="str">
            <v>MES_2002_REVERSAL</v>
          </cell>
          <cell r="E4352">
            <v>138392</v>
          </cell>
          <cell r="F4352" t="str">
            <v>A20</v>
          </cell>
          <cell r="G4352" t="str">
            <v>AFS / Fair Value / Total Mortgage Related Securities</v>
          </cell>
          <cell r="H4352" t="str">
            <v>L42</v>
          </cell>
          <cell r="I4352">
            <v>-923518.3</v>
          </cell>
        </row>
        <row r="4353">
          <cell r="C4353" t="str">
            <v>2002</v>
          </cell>
          <cell r="D4353" t="str">
            <v>MES_2002_REVERSAL</v>
          </cell>
          <cell r="E4353">
            <v>138362</v>
          </cell>
          <cell r="F4353" t="str">
            <v>A01</v>
          </cell>
          <cell r="G4353" t="str">
            <v>Restatement CBA / Fannie Mae / Catch-Up / MBS</v>
          </cell>
          <cell r="H4353" t="str">
            <v>D365</v>
          </cell>
          <cell r="I4353">
            <v>-399317.24</v>
          </cell>
        </row>
        <row r="4354">
          <cell r="C4354" t="str">
            <v>2002</v>
          </cell>
          <cell r="D4354" t="str">
            <v>MES_2002_REVERSAL</v>
          </cell>
          <cell r="E4354">
            <v>138362</v>
          </cell>
          <cell r="F4354" t="str">
            <v>A07</v>
          </cell>
          <cell r="G4354" t="str">
            <v>Fannie Mae / AFS / Total Unam Balance / MBS</v>
          </cell>
          <cell r="H4354" t="str">
            <v>H32</v>
          </cell>
          <cell r="I4354">
            <v>-399317.24</v>
          </cell>
        </row>
        <row r="4355">
          <cell r="C4355" t="str">
            <v>2002</v>
          </cell>
          <cell r="D4355" t="str">
            <v>MES_2002_REVERSAL</v>
          </cell>
          <cell r="E4355">
            <v>138362</v>
          </cell>
          <cell r="F4355" t="str">
            <v>A09</v>
          </cell>
          <cell r="G4355" t="str">
            <v>Total Unam Balance / Single Class / MBS / AFS / AAA</v>
          </cell>
          <cell r="H4355" t="str">
            <v>H33</v>
          </cell>
          <cell r="I4355">
            <v>-399317.24</v>
          </cell>
        </row>
        <row r="4356">
          <cell r="C4356" t="str">
            <v>2002</v>
          </cell>
          <cell r="D4356" t="str">
            <v>MES_2002_REVERSAL</v>
          </cell>
          <cell r="E4356">
            <v>138362</v>
          </cell>
          <cell r="F4356" t="str">
            <v>A13 - AFS</v>
          </cell>
          <cell r="G4356" t="str">
            <v>Fannnie Mae / Amortized Cost / Greater Than 10 Years/ MBS</v>
          </cell>
          <cell r="H4356" t="str">
            <v>P32</v>
          </cell>
          <cell r="I4356">
            <v>-399317.24</v>
          </cell>
        </row>
        <row r="4357">
          <cell r="C4357" t="str">
            <v>2002</v>
          </cell>
          <cell r="D4357" t="str">
            <v>MES_2002_REVERSAL</v>
          </cell>
          <cell r="E4357">
            <v>138362</v>
          </cell>
          <cell r="F4357" t="str">
            <v>A18</v>
          </cell>
          <cell r="G4357" t="str">
            <v>Amortized Cost / Greater Than 10 Years / MBS</v>
          </cell>
          <cell r="H4357" t="str">
            <v>O31</v>
          </cell>
          <cell r="I4357">
            <v>-399317.24</v>
          </cell>
        </row>
        <row r="4358">
          <cell r="C4358" t="str">
            <v>2002</v>
          </cell>
          <cell r="D4358" t="str">
            <v>MES_2002_REVERSAL</v>
          </cell>
          <cell r="E4358">
            <v>138362</v>
          </cell>
          <cell r="F4358" t="str">
            <v>A20</v>
          </cell>
          <cell r="G4358" t="str">
            <v>AFS / Fair Value / Total Mortgage Related Securities</v>
          </cell>
          <cell r="H4358" t="str">
            <v>L42</v>
          </cell>
          <cell r="I4358">
            <v>-399317.24</v>
          </cell>
        </row>
        <row r="4359">
          <cell r="C4359" t="str">
            <v>2002</v>
          </cell>
          <cell r="D4359" t="str">
            <v>MES_2002_REVERSAL</v>
          </cell>
          <cell r="E4359">
            <v>138332</v>
          </cell>
          <cell r="F4359" t="str">
            <v>A01</v>
          </cell>
          <cell r="G4359" t="str">
            <v>Commitments CBA Non-OCI / Catch-Up / Fannie Mae / MBS</v>
          </cell>
          <cell r="H4359" t="str">
            <v>D224</v>
          </cell>
          <cell r="I4359">
            <v>-157651.70000000001</v>
          </cell>
        </row>
        <row r="4360">
          <cell r="C4360" t="str">
            <v>2002</v>
          </cell>
          <cell r="D4360" t="str">
            <v>MES_2002_REVERSAL</v>
          </cell>
          <cell r="E4360">
            <v>138332</v>
          </cell>
          <cell r="F4360" t="str">
            <v>A07</v>
          </cell>
          <cell r="G4360" t="str">
            <v>Fannie Mae / AFS / Total Unam Balance / MBS</v>
          </cell>
          <cell r="H4360" t="str">
            <v>H32</v>
          </cell>
          <cell r="I4360">
            <v>-157651.70000000001</v>
          </cell>
        </row>
        <row r="4361">
          <cell r="C4361" t="str">
            <v>2002</v>
          </cell>
          <cell r="D4361" t="str">
            <v>MES_2002_REVERSAL</v>
          </cell>
          <cell r="E4361">
            <v>138332</v>
          </cell>
          <cell r="F4361" t="str">
            <v>A09</v>
          </cell>
          <cell r="G4361" t="str">
            <v>Total Unam Balance / Single Class / MBS / AFS / AAA</v>
          </cell>
          <cell r="H4361" t="str">
            <v>H33</v>
          </cell>
          <cell r="I4361">
            <v>-157651.70000000001</v>
          </cell>
        </row>
        <row r="4362">
          <cell r="C4362" t="str">
            <v>2002</v>
          </cell>
          <cell r="D4362" t="str">
            <v>MES_2002_REVERSAL</v>
          </cell>
          <cell r="E4362">
            <v>138332</v>
          </cell>
          <cell r="F4362" t="str">
            <v>A13 - AFS</v>
          </cell>
          <cell r="G4362" t="str">
            <v>Fannnie Mae / Amortized Cost / Greater Than 10 Years/ MBS</v>
          </cell>
          <cell r="H4362" t="str">
            <v>P32</v>
          </cell>
          <cell r="I4362">
            <v>-157651.70000000001</v>
          </cell>
        </row>
        <row r="4363">
          <cell r="C4363" t="str">
            <v>2002</v>
          </cell>
          <cell r="D4363" t="str">
            <v>MES_2002_REVERSAL</v>
          </cell>
          <cell r="E4363">
            <v>138332</v>
          </cell>
          <cell r="F4363" t="str">
            <v>A18</v>
          </cell>
          <cell r="G4363" t="str">
            <v>Amortized Cost / Greater Than 10 Years / MBS</v>
          </cell>
          <cell r="H4363" t="str">
            <v>O31</v>
          </cell>
          <cell r="I4363">
            <v>-157651.70000000001</v>
          </cell>
        </row>
        <row r="4364">
          <cell r="C4364" t="str">
            <v>2002</v>
          </cell>
          <cell r="D4364" t="str">
            <v>MES_2002_REVERSAL</v>
          </cell>
          <cell r="E4364">
            <v>138332</v>
          </cell>
          <cell r="F4364" t="str">
            <v>A20</v>
          </cell>
          <cell r="G4364" t="str">
            <v>AFS / Fair Value / Total Mortgage Related Securities</v>
          </cell>
          <cell r="H4364" t="str">
            <v>L42</v>
          </cell>
          <cell r="I4364">
            <v>-157651.70000000001</v>
          </cell>
        </row>
        <row r="4365">
          <cell r="C4365" t="str">
            <v>2002</v>
          </cell>
          <cell r="D4365" t="str">
            <v>MES_2002_REVERSAL</v>
          </cell>
          <cell r="E4365">
            <v>138572</v>
          </cell>
          <cell r="F4365" t="str">
            <v>A01</v>
          </cell>
          <cell r="G4365" t="str">
            <v>Trade Support / Catch-Up / MBS / Fannie Mae</v>
          </cell>
          <cell r="H4365" t="str">
            <v>D318</v>
          </cell>
          <cell r="I4365">
            <v>-8203.76</v>
          </cell>
        </row>
        <row r="4366">
          <cell r="C4366" t="str">
            <v>2002</v>
          </cell>
          <cell r="D4366" t="str">
            <v>MES_2002_REVERSAL</v>
          </cell>
          <cell r="E4366">
            <v>138572</v>
          </cell>
          <cell r="F4366" t="str">
            <v>A07</v>
          </cell>
          <cell r="G4366" t="str">
            <v>Fannie Mae / HFT / Total Unam Balance / MBS</v>
          </cell>
          <cell r="H4366" t="str">
            <v>H74</v>
          </cell>
          <cell r="I4366">
            <v>-8203.76</v>
          </cell>
        </row>
        <row r="4367">
          <cell r="C4367" t="str">
            <v>2002</v>
          </cell>
          <cell r="D4367" t="str">
            <v>MES_2002_REVERSAL</v>
          </cell>
          <cell r="E4367">
            <v>138572</v>
          </cell>
          <cell r="F4367" t="str">
            <v>A09</v>
          </cell>
          <cell r="G4367" t="str">
            <v>Total Unam Balance / Single Class / MBS / HFT / AAA</v>
          </cell>
          <cell r="H4367" t="str">
            <v>H120</v>
          </cell>
          <cell r="I4367">
            <v>-8203.76</v>
          </cell>
        </row>
        <row r="4368">
          <cell r="C4368" t="str">
            <v>2002</v>
          </cell>
          <cell r="D4368" t="str">
            <v>MES_2002_REVERSAL</v>
          </cell>
          <cell r="E4368">
            <v>138572</v>
          </cell>
          <cell r="F4368" t="str">
            <v>A13 - HFT</v>
          </cell>
          <cell r="G4368" t="str">
            <v>Fannnie Mae / Amortized Cost / Greater Than 10 Years/ MBS</v>
          </cell>
          <cell r="H4368" t="str">
            <v>P32</v>
          </cell>
          <cell r="I4368">
            <v>-8203.76</v>
          </cell>
        </row>
        <row r="4369">
          <cell r="C4369" t="str">
            <v>2002</v>
          </cell>
          <cell r="D4369" t="str">
            <v>MES_2002_REVERSAL</v>
          </cell>
          <cell r="E4369">
            <v>138572</v>
          </cell>
          <cell r="F4369" t="str">
            <v>A18</v>
          </cell>
          <cell r="G4369" t="str">
            <v>Amortized Cost / Greater Than 10 Years / MBS</v>
          </cell>
          <cell r="H4369" t="str">
            <v>O31</v>
          </cell>
          <cell r="I4369">
            <v>-8203.76</v>
          </cell>
        </row>
        <row r="4370">
          <cell r="C4370" t="str">
            <v>2002</v>
          </cell>
          <cell r="D4370" t="str">
            <v>MES_2002_REVERSAL</v>
          </cell>
          <cell r="E4370">
            <v>138572</v>
          </cell>
          <cell r="F4370" t="str">
            <v>A20</v>
          </cell>
          <cell r="G4370" t="str">
            <v>HFT / Fair Value / Total Mortgage Related Securities</v>
          </cell>
          <cell r="H4370" t="str">
            <v>M42</v>
          </cell>
          <cell r="I4370">
            <v>-8203.76</v>
          </cell>
        </row>
        <row r="4371">
          <cell r="C4371" t="str">
            <v>2002</v>
          </cell>
          <cell r="D4371" t="str">
            <v>MES_2002_REVERSAL</v>
          </cell>
          <cell r="E4371">
            <v>138372</v>
          </cell>
          <cell r="F4371" t="str">
            <v>A01</v>
          </cell>
          <cell r="G4371" t="str">
            <v>Trade Support / Catch-Up / MBS / Fannie Mae</v>
          </cell>
          <cell r="H4371" t="str">
            <v>D318</v>
          </cell>
          <cell r="I4371">
            <v>-1296.99</v>
          </cell>
        </row>
        <row r="4372">
          <cell r="C4372" t="str">
            <v>2002</v>
          </cell>
          <cell r="D4372" t="str">
            <v>MES_2002_REVERSAL</v>
          </cell>
          <cell r="E4372">
            <v>138372</v>
          </cell>
          <cell r="F4372" t="str">
            <v>A07</v>
          </cell>
          <cell r="G4372" t="str">
            <v>Fannie Mae / AFS / Total Unam Balance / MBS</v>
          </cell>
          <cell r="H4372" t="str">
            <v>H32</v>
          </cell>
          <cell r="I4372">
            <v>-1296.99</v>
          </cell>
        </row>
        <row r="4373">
          <cell r="C4373" t="str">
            <v>2002</v>
          </cell>
          <cell r="D4373" t="str">
            <v>MES_2002_REVERSAL</v>
          </cell>
          <cell r="E4373">
            <v>138372</v>
          </cell>
          <cell r="F4373" t="str">
            <v>A09</v>
          </cell>
          <cell r="G4373" t="str">
            <v>Total Unam Balance / Single Class / MBS / AFS / AAA</v>
          </cell>
          <cell r="H4373" t="str">
            <v>H33</v>
          </cell>
          <cell r="I4373">
            <v>-1296.99</v>
          </cell>
        </row>
        <row r="4374">
          <cell r="C4374" t="str">
            <v>2002</v>
          </cell>
          <cell r="D4374" t="str">
            <v>MES_2002_REVERSAL</v>
          </cell>
          <cell r="E4374">
            <v>138372</v>
          </cell>
          <cell r="F4374" t="str">
            <v>A13 - AFS</v>
          </cell>
          <cell r="G4374" t="str">
            <v>Fannnie Mae / Amortized Cost / Greater Than 10 Years/ MBS</v>
          </cell>
          <cell r="H4374" t="str">
            <v>P32</v>
          </cell>
          <cell r="I4374">
            <v>-1296.99</v>
          </cell>
        </row>
        <row r="4375">
          <cell r="C4375" t="str">
            <v>2002</v>
          </cell>
          <cell r="D4375" t="str">
            <v>MES_2002_REVERSAL</v>
          </cell>
          <cell r="E4375">
            <v>138372</v>
          </cell>
          <cell r="F4375" t="str">
            <v>A18</v>
          </cell>
          <cell r="G4375" t="str">
            <v>Amortized Cost / Greater Than 10 Years / MBS</v>
          </cell>
          <cell r="H4375" t="str">
            <v>O31</v>
          </cell>
          <cell r="I4375">
            <v>-1296.99</v>
          </cell>
        </row>
        <row r="4376">
          <cell r="C4376" t="str">
            <v>2002</v>
          </cell>
          <cell r="D4376" t="str">
            <v>MES_2002_REVERSAL</v>
          </cell>
          <cell r="E4376">
            <v>138372</v>
          </cell>
          <cell r="F4376" t="str">
            <v>A20</v>
          </cell>
          <cell r="G4376" t="str">
            <v>AFS / Fair Value / Total Mortgage Related Securities</v>
          </cell>
          <cell r="H4376" t="str">
            <v>L42</v>
          </cell>
          <cell r="I4376">
            <v>-1296.99</v>
          </cell>
        </row>
        <row r="4377">
          <cell r="C4377" t="str">
            <v>2002</v>
          </cell>
          <cell r="D4377" t="str">
            <v>MES_2002_REVERSAL</v>
          </cell>
          <cell r="E4377">
            <v>131302</v>
          </cell>
          <cell r="F4377" t="str">
            <v>A01</v>
          </cell>
          <cell r="G4377" t="str">
            <v>Deferred Fees / Catch-Up / Fannie Mae / MBS</v>
          </cell>
          <cell r="H4377" t="str">
            <v>D130</v>
          </cell>
          <cell r="I4377">
            <v>-709.15</v>
          </cell>
        </row>
        <row r="4378">
          <cell r="C4378" t="str">
            <v>2002</v>
          </cell>
          <cell r="D4378" t="str">
            <v>MES_2002_REVERSAL</v>
          </cell>
          <cell r="E4378">
            <v>131302</v>
          </cell>
          <cell r="F4378" t="str">
            <v>A07</v>
          </cell>
          <cell r="G4378" t="str">
            <v>Fannie Mae / AFS / Total Unam Balance / MBS</v>
          </cell>
          <cell r="H4378" t="str">
            <v>H32</v>
          </cell>
          <cell r="I4378">
            <v>-709.15</v>
          </cell>
        </row>
        <row r="4379">
          <cell r="C4379" t="str">
            <v>2002</v>
          </cell>
          <cell r="D4379" t="str">
            <v>MES_2002_REVERSAL</v>
          </cell>
          <cell r="E4379">
            <v>131302</v>
          </cell>
          <cell r="F4379" t="str">
            <v>A09</v>
          </cell>
          <cell r="G4379" t="str">
            <v>Total Unam Balance / Single Class / MBS / AFS / AAA</v>
          </cell>
          <cell r="H4379" t="str">
            <v>H33</v>
          </cell>
          <cell r="I4379">
            <v>-709.15</v>
          </cell>
        </row>
        <row r="4380">
          <cell r="C4380" t="str">
            <v>2002</v>
          </cell>
          <cell r="D4380" t="str">
            <v>MES_2002_REVERSAL</v>
          </cell>
          <cell r="E4380">
            <v>131302</v>
          </cell>
          <cell r="F4380" t="str">
            <v>A13 - AFS</v>
          </cell>
          <cell r="G4380" t="str">
            <v>Fannnie Mae / Amortized Cost / Greater Than 10 Years/ MBS</v>
          </cell>
          <cell r="H4380" t="str">
            <v>P32</v>
          </cell>
          <cell r="I4380">
            <v>-709.15</v>
          </cell>
        </row>
        <row r="4381">
          <cell r="C4381" t="str">
            <v>2002</v>
          </cell>
          <cell r="D4381" t="str">
            <v>MES_2002_REVERSAL</v>
          </cell>
          <cell r="E4381">
            <v>131302</v>
          </cell>
          <cell r="F4381" t="str">
            <v>A18</v>
          </cell>
          <cell r="G4381" t="str">
            <v>Amortized Cost / Greater Than 10 Years / MBS</v>
          </cell>
          <cell r="H4381" t="str">
            <v>O31</v>
          </cell>
          <cell r="I4381">
            <v>-709.15</v>
          </cell>
        </row>
        <row r="4382">
          <cell r="C4382" t="str">
            <v>2002</v>
          </cell>
          <cell r="D4382" t="str">
            <v>MES_2002_REVERSAL</v>
          </cell>
          <cell r="E4382">
            <v>131302</v>
          </cell>
          <cell r="F4382" t="str">
            <v>A20</v>
          </cell>
          <cell r="G4382" t="str">
            <v>AFS / Fair Value / Total Mortgage Related Securities</v>
          </cell>
          <cell r="H4382" t="str">
            <v>L42</v>
          </cell>
          <cell r="I4382">
            <v>-709.15</v>
          </cell>
        </row>
        <row r="4383">
          <cell r="C4383" t="str">
            <v>2002</v>
          </cell>
          <cell r="D4383" t="str">
            <v>MES_2002_REVERSAL</v>
          </cell>
          <cell r="E4383">
            <v>138532</v>
          </cell>
          <cell r="F4383" t="str">
            <v>A01</v>
          </cell>
          <cell r="G4383" t="str">
            <v>Commitments CBA Non-OCI / Catch-Up / Fannie Mae / MBS</v>
          </cell>
          <cell r="H4383" t="str">
            <v>D224</v>
          </cell>
          <cell r="I4383">
            <v>479.09</v>
          </cell>
        </row>
        <row r="4384">
          <cell r="C4384" t="str">
            <v>2002</v>
          </cell>
          <cell r="D4384" t="str">
            <v>MES_2002_REVERSAL</v>
          </cell>
          <cell r="E4384">
            <v>138532</v>
          </cell>
          <cell r="F4384" t="str">
            <v>A07</v>
          </cell>
          <cell r="G4384" t="str">
            <v>Fannie Mae / HFT / Total Unam Balance / MBS</v>
          </cell>
          <cell r="H4384" t="str">
            <v>H74</v>
          </cell>
          <cell r="I4384">
            <v>479.09</v>
          </cell>
        </row>
        <row r="4385">
          <cell r="C4385" t="str">
            <v>2002</v>
          </cell>
          <cell r="D4385" t="str">
            <v>MES_2002_REVERSAL</v>
          </cell>
          <cell r="E4385">
            <v>138532</v>
          </cell>
          <cell r="F4385" t="str">
            <v>A09</v>
          </cell>
          <cell r="G4385" t="str">
            <v>Total Unam Balance / Single Class / MBS / HFT / AAA</v>
          </cell>
          <cell r="H4385" t="str">
            <v>H120</v>
          </cell>
          <cell r="I4385">
            <v>479.09</v>
          </cell>
        </row>
        <row r="4386">
          <cell r="C4386" t="str">
            <v>2002</v>
          </cell>
          <cell r="D4386" t="str">
            <v>MES_2002_REVERSAL</v>
          </cell>
          <cell r="E4386">
            <v>138532</v>
          </cell>
          <cell r="F4386" t="str">
            <v>A13 - HFT</v>
          </cell>
          <cell r="G4386" t="str">
            <v>Fannnie Mae / Amortized Cost / Greater Than 10 Years/ MBS</v>
          </cell>
          <cell r="H4386" t="str">
            <v>P32</v>
          </cell>
          <cell r="I4386">
            <v>479.09</v>
          </cell>
        </row>
        <row r="4387">
          <cell r="C4387" t="str">
            <v>2002</v>
          </cell>
          <cell r="D4387" t="str">
            <v>MES_2002_REVERSAL</v>
          </cell>
          <cell r="E4387">
            <v>138532</v>
          </cell>
          <cell r="F4387" t="str">
            <v>A18</v>
          </cell>
          <cell r="G4387" t="str">
            <v>Amortized Cost / Greater Than 10 Years / MBS</v>
          </cell>
          <cell r="H4387" t="str">
            <v>O31</v>
          </cell>
          <cell r="I4387">
            <v>479.09</v>
          </cell>
        </row>
        <row r="4388">
          <cell r="C4388" t="str">
            <v>2002</v>
          </cell>
          <cell r="D4388" t="str">
            <v>MES_2002_REVERSAL</v>
          </cell>
          <cell r="E4388">
            <v>138532</v>
          </cell>
          <cell r="F4388" t="str">
            <v>A20</v>
          </cell>
          <cell r="G4388" t="str">
            <v>HFT / Fair Value / Total Mortgage Related Securities</v>
          </cell>
          <cell r="H4388" t="str">
            <v>M42</v>
          </cell>
          <cell r="I4388">
            <v>479.09</v>
          </cell>
        </row>
        <row r="4389">
          <cell r="C4389" t="str">
            <v>2002</v>
          </cell>
          <cell r="D4389" t="str">
            <v>MES_2002_REVERSAL</v>
          </cell>
          <cell r="E4389">
            <v>121502</v>
          </cell>
          <cell r="F4389" t="str">
            <v>A01</v>
          </cell>
          <cell r="G4389" t="str">
            <v>Fannie Mae / MBS / Orig-Prem-Disc / Catch-Up</v>
          </cell>
          <cell r="H4389" t="str">
            <v>D82</v>
          </cell>
          <cell r="I4389">
            <v>6360.91</v>
          </cell>
        </row>
        <row r="4390">
          <cell r="C4390" t="str">
            <v>2002</v>
          </cell>
          <cell r="D4390" t="str">
            <v>MES_2002_REVERSAL</v>
          </cell>
          <cell r="E4390">
            <v>121502</v>
          </cell>
          <cell r="F4390" t="str">
            <v>A07</v>
          </cell>
          <cell r="G4390" t="str">
            <v>Fannie Mae / HFT / Total Unam Balance / MBS</v>
          </cell>
          <cell r="H4390" t="str">
            <v>H74</v>
          </cell>
          <cell r="I4390">
            <v>6360.91</v>
          </cell>
        </row>
        <row r="4391">
          <cell r="C4391" t="str">
            <v>2002</v>
          </cell>
          <cell r="D4391" t="str">
            <v>MES_2002_REVERSAL</v>
          </cell>
          <cell r="E4391">
            <v>121502</v>
          </cell>
          <cell r="F4391" t="str">
            <v>A09</v>
          </cell>
          <cell r="G4391" t="str">
            <v>Total Unam Balance / Single Class / MBS / HFT / AAA</v>
          </cell>
          <cell r="H4391" t="str">
            <v>H120</v>
          </cell>
          <cell r="I4391">
            <v>6360.91</v>
          </cell>
        </row>
        <row r="4392">
          <cell r="C4392" t="str">
            <v>2002</v>
          </cell>
          <cell r="D4392" t="str">
            <v>MES_2002_REVERSAL</v>
          </cell>
          <cell r="E4392">
            <v>121502</v>
          </cell>
          <cell r="F4392" t="str">
            <v>A13 - HFT</v>
          </cell>
          <cell r="G4392" t="str">
            <v>Fannnie Mae / Amortized Cost / Greater Than 10 Years/ MBS</v>
          </cell>
          <cell r="H4392" t="str">
            <v>P32</v>
          </cell>
          <cell r="I4392">
            <v>6360.91</v>
          </cell>
        </row>
        <row r="4393">
          <cell r="C4393" t="str">
            <v>2002</v>
          </cell>
          <cell r="D4393" t="str">
            <v>MES_2002_REVERSAL</v>
          </cell>
          <cell r="E4393">
            <v>121502</v>
          </cell>
          <cell r="F4393" t="str">
            <v>A18</v>
          </cell>
          <cell r="G4393" t="str">
            <v>Amortized Cost / Greater Than 10 Years / MBS</v>
          </cell>
          <cell r="H4393" t="str">
            <v>O31</v>
          </cell>
          <cell r="I4393">
            <v>6360.91</v>
          </cell>
        </row>
        <row r="4394">
          <cell r="C4394" t="str">
            <v>2002</v>
          </cell>
          <cell r="D4394" t="str">
            <v>MES_2002_REVERSAL</v>
          </cell>
          <cell r="E4394">
            <v>121502</v>
          </cell>
          <cell r="F4394" t="str">
            <v>A20</v>
          </cell>
          <cell r="G4394" t="str">
            <v>HFT / Fair Value / Total Mortgage Related Securities</v>
          </cell>
          <cell r="H4394" t="str">
            <v>M42</v>
          </cell>
          <cell r="I4394">
            <v>6360.91</v>
          </cell>
        </row>
        <row r="4395">
          <cell r="C4395" t="str">
            <v>2002</v>
          </cell>
          <cell r="D4395" t="str">
            <v>MES_2002_REVERSAL</v>
          </cell>
          <cell r="E4395">
            <v>121302</v>
          </cell>
          <cell r="F4395" t="str">
            <v>A01</v>
          </cell>
          <cell r="G4395" t="str">
            <v>Fannie Mae / MBS / Orig-Prem-Disc / Catch-Up</v>
          </cell>
          <cell r="H4395" t="str">
            <v>D82</v>
          </cell>
          <cell r="I4395">
            <v>604794.12</v>
          </cell>
        </row>
        <row r="4396">
          <cell r="C4396" t="str">
            <v>2002</v>
          </cell>
          <cell r="D4396" t="str">
            <v>MES_2002_REVERSAL</v>
          </cell>
          <cell r="E4396">
            <v>121302</v>
          </cell>
          <cell r="F4396" t="str">
            <v>A07</v>
          </cell>
          <cell r="G4396" t="str">
            <v>Fannie Mae / AFS / Total Unam Balance / MBS</v>
          </cell>
          <cell r="H4396" t="str">
            <v>H32</v>
          </cell>
          <cell r="I4396">
            <v>604794.12</v>
          </cell>
        </row>
        <row r="4397">
          <cell r="C4397" t="str">
            <v>2002</v>
          </cell>
          <cell r="D4397" t="str">
            <v>MES_2002_REVERSAL</v>
          </cell>
          <cell r="E4397">
            <v>121302</v>
          </cell>
          <cell r="F4397" t="str">
            <v>A09</v>
          </cell>
          <cell r="G4397" t="str">
            <v>Total Unam Balance / Single Class / MBS / AFS / AAA</v>
          </cell>
          <cell r="H4397" t="str">
            <v>H33</v>
          </cell>
          <cell r="I4397">
            <v>604794.12</v>
          </cell>
        </row>
        <row r="4398">
          <cell r="C4398" t="str">
            <v>2002</v>
          </cell>
          <cell r="D4398" t="str">
            <v>MES_2002_REVERSAL</v>
          </cell>
          <cell r="E4398">
            <v>121302</v>
          </cell>
          <cell r="F4398" t="str">
            <v>A13 - AFS</v>
          </cell>
          <cell r="G4398" t="str">
            <v>Fannnie Mae / Amortized Cost / Greater Than 10 Years/ MBS</v>
          </cell>
          <cell r="H4398" t="str">
            <v>P32</v>
          </cell>
          <cell r="I4398">
            <v>604794.12</v>
          </cell>
        </row>
        <row r="4399">
          <cell r="C4399" t="str">
            <v>2002</v>
          </cell>
          <cell r="D4399" t="str">
            <v>MES_2002_REVERSAL</v>
          </cell>
          <cell r="E4399">
            <v>121302</v>
          </cell>
          <cell r="F4399" t="str">
            <v>A18</v>
          </cell>
          <cell r="G4399" t="str">
            <v>Amortized Cost / Greater Than 10 Years / MBS</v>
          </cell>
          <cell r="H4399" t="str">
            <v>O31</v>
          </cell>
          <cell r="I4399">
            <v>604794.12</v>
          </cell>
        </row>
        <row r="4400">
          <cell r="C4400" t="str">
            <v>2002</v>
          </cell>
          <cell r="D4400" t="str">
            <v>MES_2002_REVERSAL</v>
          </cell>
          <cell r="E4400">
            <v>121302</v>
          </cell>
          <cell r="F4400" t="str">
            <v>A20</v>
          </cell>
          <cell r="G4400" t="str">
            <v>AFS / Fair Value / Total Mortgage Related Securities</v>
          </cell>
          <cell r="H4400" t="str">
            <v>L42</v>
          </cell>
          <cell r="I4400">
            <v>604794.12</v>
          </cell>
        </row>
        <row r="4401">
          <cell r="C4401" t="str">
            <v>2002</v>
          </cell>
          <cell r="D4401" t="str">
            <v>MES_2002_REVERSAL</v>
          </cell>
          <cell r="E4401">
            <v>118501</v>
          </cell>
          <cell r="F4401" t="str">
            <v>A01</v>
          </cell>
          <cell r="G4401" t="str">
            <v>Fannie Mae / MBS / MTM / Unrealized Gain Loss Current Period</v>
          </cell>
          <cell r="H4401" t="str">
            <v>D458</v>
          </cell>
          <cell r="I4401">
            <v>-399395.72</v>
          </cell>
        </row>
        <row r="4402">
          <cell r="C4402" t="str">
            <v>2002</v>
          </cell>
          <cell r="D4402" t="str">
            <v>MES_2002_REVERSAL</v>
          </cell>
          <cell r="E4402">
            <v>118501</v>
          </cell>
          <cell r="F4402" t="str">
            <v>A07</v>
          </cell>
          <cell r="G4402" t="str">
            <v>HFT / Fannie Mae / MBS / Gross Unrealized Loss</v>
          </cell>
          <cell r="H4402" t="str">
            <v>L74</v>
          </cell>
          <cell r="I4402">
            <v>-399395.72</v>
          </cell>
        </row>
        <row r="4403">
          <cell r="C4403" t="str">
            <v>2002</v>
          </cell>
          <cell r="D4403" t="str">
            <v>MES_2002_REVERSAL</v>
          </cell>
          <cell r="E4403">
            <v>118501</v>
          </cell>
          <cell r="F4403" t="str">
            <v>A07</v>
          </cell>
          <cell r="G4403" t="str">
            <v>HFT / Fannie Mae / MBS / Gross Unrealized Loss/&lt;12 months</v>
          </cell>
          <cell r="H4403" t="str">
            <v>N74</v>
          </cell>
          <cell r="I4403">
            <v>-399395.72</v>
          </cell>
        </row>
        <row r="4404">
          <cell r="C4404" t="str">
            <v>2002</v>
          </cell>
          <cell r="D4404" t="str">
            <v>MES_2002_REVERSAL</v>
          </cell>
          <cell r="E4404">
            <v>118501</v>
          </cell>
          <cell r="F4404" t="str">
            <v>A09</v>
          </cell>
          <cell r="G4404" t="str">
            <v>HFT / Single Class / AAA / MBS</v>
          </cell>
          <cell r="H4404" t="str">
            <v>L120</v>
          </cell>
          <cell r="I4404">
            <v>-399395.72</v>
          </cell>
        </row>
        <row r="4405">
          <cell r="C4405" t="str">
            <v>2002</v>
          </cell>
          <cell r="D4405" t="str">
            <v>MES_2002_REVERSAL</v>
          </cell>
          <cell r="E4405">
            <v>118501</v>
          </cell>
          <cell r="F4405" t="str">
            <v>A09</v>
          </cell>
          <cell r="G4405" t="str">
            <v>HFT / Single Class / AAA / MBS/&lt;12 months</v>
          </cell>
          <cell r="H4405" t="str">
            <v>N120</v>
          </cell>
          <cell r="I4405">
            <v>-399395.72</v>
          </cell>
        </row>
        <row r="4406">
          <cell r="C4406" t="str">
            <v>2002</v>
          </cell>
          <cell r="D4406" t="str">
            <v>MES_2002_REVERSAL</v>
          </cell>
          <cell r="E4406">
            <v>118501</v>
          </cell>
          <cell r="F4406" t="str">
            <v>A13 - HFT</v>
          </cell>
          <cell r="G4406" t="str">
            <v>Fair Value / Greater Than 10 Years / MBS</v>
          </cell>
          <cell r="H4406" t="str">
            <v>Q32</v>
          </cell>
          <cell r="I4406">
            <v>-399395.72</v>
          </cell>
        </row>
        <row r="4407">
          <cell r="C4407" t="str">
            <v>2002</v>
          </cell>
          <cell r="D4407" t="str">
            <v>MES_2002_REVERSAL</v>
          </cell>
          <cell r="E4407">
            <v>118501</v>
          </cell>
          <cell r="F4407" t="str">
            <v>A20</v>
          </cell>
          <cell r="G4407" t="str">
            <v>HFT / Fair Value / Total Mortgage Related Securities</v>
          </cell>
          <cell r="H4407" t="str">
            <v>M42</v>
          </cell>
          <cell r="I4407">
            <v>-399395.72</v>
          </cell>
        </row>
        <row r="4408">
          <cell r="C4408" t="str">
            <v>2002</v>
          </cell>
          <cell r="D4408" t="str">
            <v>MES_2002_REVERSAL</v>
          </cell>
          <cell r="E4408">
            <v>118301</v>
          </cell>
          <cell r="F4408" t="str">
            <v>A01</v>
          </cell>
          <cell r="G4408" t="str">
            <v>Fannie Mae / MBS / MTM / Unrealized Gain Loss Current Period</v>
          </cell>
          <cell r="H4408" t="str">
            <v>D458</v>
          </cell>
          <cell r="I4408">
            <v>-16077471.18</v>
          </cell>
        </row>
        <row r="4409">
          <cell r="C4409" t="str">
            <v>2002</v>
          </cell>
          <cell r="D4409" t="str">
            <v>MES_2002_REVERSAL</v>
          </cell>
          <cell r="E4409">
            <v>118301</v>
          </cell>
          <cell r="F4409" t="str">
            <v>A07</v>
          </cell>
          <cell r="G4409" t="str">
            <v>AFS / Fannie Mae / MBS / Gross Unrealized Loss</v>
          </cell>
          <cell r="H4409" t="str">
            <v>L33</v>
          </cell>
          <cell r="I4409">
            <v>-16077471.18</v>
          </cell>
        </row>
        <row r="4410">
          <cell r="C4410" t="str">
            <v>2002</v>
          </cell>
          <cell r="D4410" t="str">
            <v>MES_2002_REVERSAL</v>
          </cell>
          <cell r="E4410">
            <v>118301</v>
          </cell>
          <cell r="F4410" t="str">
            <v>A07</v>
          </cell>
          <cell r="G4410" t="str">
            <v>AFS / Fannie Mae / MBS / Gross Unrealized Loss/&lt;12 months</v>
          </cell>
          <cell r="H4410" t="str">
            <v>N33</v>
          </cell>
          <cell r="I4410">
            <v>-16077471.18</v>
          </cell>
        </row>
        <row r="4411">
          <cell r="C4411" t="str">
            <v>2002</v>
          </cell>
          <cell r="D4411" t="str">
            <v>MES_2002_REVERSAL</v>
          </cell>
          <cell r="E4411">
            <v>118301</v>
          </cell>
          <cell r="F4411" t="str">
            <v>A09</v>
          </cell>
          <cell r="G4411" t="str">
            <v>AFS / Single Class / AAA / MBS</v>
          </cell>
          <cell r="H4411" t="str">
            <v>L33</v>
          </cell>
          <cell r="I4411">
            <v>-16077471.18</v>
          </cell>
        </row>
        <row r="4412">
          <cell r="C4412" t="str">
            <v>2002</v>
          </cell>
          <cell r="D4412" t="str">
            <v>MES_2002_REVERSAL</v>
          </cell>
          <cell r="E4412">
            <v>118301</v>
          </cell>
          <cell r="F4412" t="str">
            <v>A09</v>
          </cell>
          <cell r="G4412" t="str">
            <v>AFS / Single Class / AAA / MBS/&lt;12 months</v>
          </cell>
          <cell r="H4412" t="str">
            <v>N33</v>
          </cell>
          <cell r="I4412">
            <v>-16077471.18</v>
          </cell>
        </row>
        <row r="4413">
          <cell r="C4413" t="str">
            <v>2002</v>
          </cell>
          <cell r="D4413" t="str">
            <v>MES_2002_REVERSAL</v>
          </cell>
          <cell r="E4413">
            <v>118301</v>
          </cell>
          <cell r="F4413" t="str">
            <v>A13 - AFS</v>
          </cell>
          <cell r="G4413" t="str">
            <v>Fair Value / Greater Than 10 Years / MBS</v>
          </cell>
          <cell r="H4413" t="str">
            <v>Q32</v>
          </cell>
          <cell r="I4413">
            <v>-16077471.18</v>
          </cell>
        </row>
        <row r="4414">
          <cell r="C4414" t="str">
            <v>2002</v>
          </cell>
          <cell r="D4414" t="str">
            <v>MES_2002_REVERSAL</v>
          </cell>
          <cell r="E4414">
            <v>118301</v>
          </cell>
          <cell r="F4414" t="str">
            <v>A20</v>
          </cell>
          <cell r="G4414" t="str">
            <v>AFS / Fair Value / Total Mortgage Related Securities</v>
          </cell>
          <cell r="H4414" t="str">
            <v>L42</v>
          </cell>
          <cell r="I4414">
            <v>-16077471.18</v>
          </cell>
        </row>
        <row r="4415">
          <cell r="C4415" t="str">
            <v>2002</v>
          </cell>
          <cell r="D4415" t="str">
            <v>STC_118303</v>
          </cell>
          <cell r="E4415">
            <v>118303</v>
          </cell>
          <cell r="F4415" t="str">
            <v>A19</v>
          </cell>
          <cell r="G4415" t="str">
            <v>Fair Value--Other Multi-Class Securities(2)</v>
          </cell>
          <cell r="H4415" t="str">
            <v>G34</v>
          </cell>
          <cell r="I4415">
            <v>2302467.6047848165</v>
          </cell>
        </row>
        <row r="4416">
          <cell r="C4416" t="str">
            <v>2002</v>
          </cell>
          <cell r="D4416" t="str">
            <v>STC_118303</v>
          </cell>
          <cell r="E4416">
            <v>118303</v>
          </cell>
          <cell r="F4416">
            <v>11.02</v>
          </cell>
          <cell r="G4416" t="str">
            <v>115 Mark-to-Market--Structured Multi-Class Securities--Structured Multi-Class Securities</v>
          </cell>
          <cell r="H4416" t="str">
            <v>J62</v>
          </cell>
          <cell r="I4416">
            <v>2302467.6047</v>
          </cell>
        </row>
        <row r="4417">
          <cell r="C4417" t="str">
            <v>2002</v>
          </cell>
          <cell r="D4417" t="str">
            <v>STC_118303</v>
          </cell>
          <cell r="E4417">
            <v>118303</v>
          </cell>
          <cell r="F4417" t="str">
            <v>A01</v>
          </cell>
          <cell r="G4417" t="str">
            <v>Mark-to-Market--Unrealized Gain/(Loss) Current Period--Remic--Fannie Mae</v>
          </cell>
          <cell r="H4417" t="str">
            <v>F458</v>
          </cell>
          <cell r="I4417">
            <v>2302467.6047</v>
          </cell>
        </row>
        <row r="4418">
          <cell r="C4418" t="str">
            <v>2002</v>
          </cell>
          <cell r="D4418" t="str">
            <v>STC_118303</v>
          </cell>
          <cell r="E4418">
            <v>118303</v>
          </cell>
          <cell r="F4418" t="str">
            <v>A07</v>
          </cell>
          <cell r="G4418" t="str">
            <v>AFS--Fannie Mae--Remic--Fair Value</v>
          </cell>
          <cell r="H4418" t="str">
            <v>M34</v>
          </cell>
          <cell r="I4418">
            <v>2302467.6047848165</v>
          </cell>
        </row>
        <row r="4419">
          <cell r="C4419" t="str">
            <v>2002</v>
          </cell>
          <cell r="D4419" t="str">
            <v>STC_118303</v>
          </cell>
          <cell r="E4419">
            <v>118303</v>
          </cell>
          <cell r="F4419" t="str">
            <v>A09</v>
          </cell>
          <cell r="G4419" t="str">
            <v>AFS--Multi-Class--Remic--Fair Value</v>
          </cell>
          <cell r="H4419" t="str">
            <v>M57</v>
          </cell>
          <cell r="I4419">
            <v>2302467.6047848165</v>
          </cell>
        </row>
        <row r="4420">
          <cell r="C4420" t="str">
            <v>2002</v>
          </cell>
          <cell r="D4420" t="str">
            <v>STC_118305</v>
          </cell>
          <cell r="E4420">
            <v>118305</v>
          </cell>
          <cell r="F4420" t="str">
            <v>11.01</v>
          </cell>
          <cell r="G4420" t="str">
            <v>115 MTM-Structured Multi-Class Securities - Structured Multi-Class Securities</v>
          </cell>
          <cell r="H4420" t="str">
            <v>I56</v>
          </cell>
          <cell r="I4420">
            <v>5055340</v>
          </cell>
        </row>
        <row r="4421">
          <cell r="C4421" t="str">
            <v>2002</v>
          </cell>
          <cell r="D4421" t="str">
            <v>STC_118305</v>
          </cell>
          <cell r="E4421">
            <v>118305</v>
          </cell>
          <cell r="F4421" t="str">
            <v>11.02</v>
          </cell>
          <cell r="G4421" t="str">
            <v>115 MTM-Structured Multi-Class Securities - Structured Multi-Class Securities</v>
          </cell>
          <cell r="H4421" t="str">
            <v>J62</v>
          </cell>
          <cell r="I4421">
            <v>-5055340</v>
          </cell>
        </row>
        <row r="4422">
          <cell r="C4422" t="str">
            <v>2002</v>
          </cell>
          <cell r="D4422" t="str">
            <v>STC_411305</v>
          </cell>
          <cell r="E4422">
            <v>411305</v>
          </cell>
          <cell r="F4422" t="str">
            <v>A19</v>
          </cell>
          <cell r="G4422" t="str">
            <v>PPS - PAL &amp; INTEREST CASH FLOW</v>
          </cell>
          <cell r="H4422" t="str">
            <v>E35</v>
          </cell>
          <cell r="I4422">
            <v>-694264.51</v>
          </cell>
        </row>
        <row r="4423">
          <cell r="C4423" t="str">
            <v>2002</v>
          </cell>
          <cell r="D4423" t="str">
            <v>STC_411305</v>
          </cell>
          <cell r="E4423">
            <v>411305</v>
          </cell>
          <cell r="F4423" t="str">
            <v>A19</v>
          </cell>
          <cell r="G4423" t="str">
            <v>Prop Mega - PAL &amp; INTEREST CASH FLOW</v>
          </cell>
          <cell r="H4423" t="str">
            <v>F35</v>
          </cell>
          <cell r="I4423">
            <v>15177320.870000001</v>
          </cell>
        </row>
        <row r="4424">
          <cell r="C4424" t="str">
            <v>2002</v>
          </cell>
          <cell r="D4424" t="str">
            <v>STC_411305</v>
          </cell>
          <cell r="E4424">
            <v>411305</v>
          </cell>
          <cell r="F4424" t="str">
            <v>A19</v>
          </cell>
          <cell r="G4424" t="str">
            <v>Other Multi class - PAL &amp; INTEREST CASH FLOW</v>
          </cell>
          <cell r="H4424" t="str">
            <v>G35</v>
          </cell>
          <cell r="I4424">
            <v>-16128527.540000001</v>
          </cell>
        </row>
        <row r="4425">
          <cell r="C4425" t="str">
            <v>2002</v>
          </cell>
          <cell r="D4425" t="str">
            <v>NOGL</v>
          </cell>
          <cell r="E4425" t="str">
            <v>NOGL</v>
          </cell>
          <cell r="F4425" t="str">
            <v>11.06</v>
          </cell>
          <cell r="G4425" t="str">
            <v>Total Securities Consolidated to Loan Level - UPB Average Balance</v>
          </cell>
          <cell r="H4425" t="str">
            <v>J100</v>
          </cell>
          <cell r="I4425">
            <v>-1255676489.5899999</v>
          </cell>
        </row>
        <row r="4426">
          <cell r="C4426" t="str">
            <v>2002</v>
          </cell>
          <cell r="D4426" t="str">
            <v>NOGL</v>
          </cell>
          <cell r="E4426" t="str">
            <v>NOGL</v>
          </cell>
          <cell r="F4426" t="str">
            <v>11.06</v>
          </cell>
          <cell r="G4426" t="str">
            <v>Total Securities Consolidated to Loan Level - UPB Average Balance</v>
          </cell>
          <cell r="H4426" t="str">
            <v>J100</v>
          </cell>
          <cell r="I4426">
            <v>1271302955.45</v>
          </cell>
        </row>
        <row r="4427">
          <cell r="C4427" t="str">
            <v>2002</v>
          </cell>
          <cell r="D4427" t="str">
            <v>NOGL</v>
          </cell>
          <cell r="E4427" t="str">
            <v>NOGL</v>
          </cell>
          <cell r="F4427" t="str">
            <v>11.06</v>
          </cell>
          <cell r="G4427" t="str">
            <v>Total Securities Consolidated to Loan Level - Average Unamortized Balance</v>
          </cell>
          <cell r="H4427" t="str">
            <v>K100</v>
          </cell>
          <cell r="I4427">
            <v>4516243.12</v>
          </cell>
        </row>
        <row r="4428">
          <cell r="C4428" t="str">
            <v>2002</v>
          </cell>
          <cell r="D4428" t="str">
            <v>NOGL</v>
          </cell>
          <cell r="E4428" t="str">
            <v>NOGL</v>
          </cell>
          <cell r="F4428" t="str">
            <v>11.06</v>
          </cell>
          <cell r="G4428" t="str">
            <v>Total Securities Consolidated to Loan Level - Average Unamortized Balance</v>
          </cell>
          <cell r="H4428" t="str">
            <v>K100</v>
          </cell>
          <cell r="I4428">
            <v>-4517946.7</v>
          </cell>
        </row>
        <row r="4429">
          <cell r="C4429" t="str">
            <v>2002</v>
          </cell>
          <cell r="D4429" t="str">
            <v>NOGL</v>
          </cell>
          <cell r="E4429" t="str">
            <v>NOGL</v>
          </cell>
          <cell r="F4429" t="str">
            <v>11.07</v>
          </cell>
          <cell r="G4429" t="str">
            <v>Remic, Grantor Trust,SMBS - UPB Average Balance</v>
          </cell>
          <cell r="H4429" t="str">
            <v>H34</v>
          </cell>
          <cell r="I4429">
            <v>-93076913.539999962</v>
          </cell>
        </row>
        <row r="4430">
          <cell r="C4430" t="str">
            <v>2002</v>
          </cell>
          <cell r="D4430" t="str">
            <v>NOGL</v>
          </cell>
          <cell r="E4430" t="str">
            <v>NOGL</v>
          </cell>
          <cell r="F4430" t="str">
            <v>11.07</v>
          </cell>
          <cell r="G4430" t="str">
            <v>Remic, Grantor Trust,SMBS -Average Unamortized Balance</v>
          </cell>
          <cell r="H4430" t="str">
            <v>I34</v>
          </cell>
          <cell r="I4430">
            <v>1591136.41</v>
          </cell>
        </row>
        <row r="4431">
          <cell r="C4431" t="str">
            <v>2002</v>
          </cell>
          <cell r="D4431" t="str">
            <v>NOGL</v>
          </cell>
          <cell r="E4431" t="str">
            <v>NOGL</v>
          </cell>
          <cell r="F4431" t="str">
            <v>A23</v>
          </cell>
          <cell r="G4431" t="str">
            <v>FIN46 SECURITIES CONSOLIDATION FROM SECURITIES---GFAS Basis Adjustment</v>
          </cell>
          <cell r="H4431" t="str">
            <v>L74</v>
          </cell>
          <cell r="I4431">
            <v>382791.94</v>
          </cell>
        </row>
        <row r="4432">
          <cell r="C4432" t="str">
            <v>2002</v>
          </cell>
          <cell r="D4432" t="str">
            <v>NOGL</v>
          </cell>
          <cell r="E4432" t="str">
            <v>NOGL</v>
          </cell>
          <cell r="F4432" t="str">
            <v>A22</v>
          </cell>
          <cell r="G4432" t="str">
            <v>Repayment principal- secu-AFS</v>
          </cell>
          <cell r="H4432" t="str">
            <v>K114</v>
          </cell>
          <cell r="I4432">
            <v>643077</v>
          </cell>
        </row>
        <row r="4433">
          <cell r="C4433" t="str">
            <v>2002</v>
          </cell>
          <cell r="D4433" t="str">
            <v>STC_111303</v>
          </cell>
          <cell r="E4433">
            <v>111303</v>
          </cell>
          <cell r="F4433" t="str">
            <v>11.01</v>
          </cell>
          <cell r="G4433" t="str">
            <v>UPB-Structured Multi-Class Securities - Structured Multi-Class Securities</v>
          </cell>
          <cell r="H4433" t="str">
            <v>I33</v>
          </cell>
          <cell r="I4433">
            <v>20973793</v>
          </cell>
        </row>
        <row r="4434">
          <cell r="C4434" t="str">
            <v>2002</v>
          </cell>
          <cell r="D4434" t="str">
            <v>STC_111303</v>
          </cell>
          <cell r="E4434">
            <v>111303</v>
          </cell>
          <cell r="F4434" t="str">
            <v>11.02</v>
          </cell>
          <cell r="G4434" t="str">
            <v>UPB-Structured Multi-Class Securities - Structured Multi-Class Securities</v>
          </cell>
          <cell r="H4434" t="str">
            <v>J33</v>
          </cell>
          <cell r="I4434">
            <v>-20973793</v>
          </cell>
        </row>
        <row r="4435">
          <cell r="C4435" t="str">
            <v>2002</v>
          </cell>
          <cell r="D4435" t="str">
            <v>STC_168950_721127</v>
          </cell>
          <cell r="E4435" t="str">
            <v>168950/721127</v>
          </cell>
          <cell r="F4435" t="str">
            <v>A01</v>
          </cell>
          <cell r="G4435" t="str">
            <v>FNMA-Consl CBA-Consl-in-Grantor Trust</v>
          </cell>
          <cell r="H4435" t="str">
            <v>H402</v>
          </cell>
          <cell r="I4435">
            <v>201225.04</v>
          </cell>
        </row>
        <row r="4436">
          <cell r="C4436" t="str">
            <v>2002</v>
          </cell>
          <cell r="D4436" t="str">
            <v>STC_138397</v>
          </cell>
          <cell r="E4436">
            <v>138397</v>
          </cell>
          <cell r="F4436" t="str">
            <v>A01</v>
          </cell>
          <cell r="G4436" t="str">
            <v>Consol Cba-Accum-Runrate-Mega</v>
          </cell>
          <cell r="H4436" t="str">
            <v>E413</v>
          </cell>
          <cell r="I4436">
            <v>4398254.16</v>
          </cell>
        </row>
        <row r="4437">
          <cell r="C4437" t="str">
            <v>2002</v>
          </cell>
          <cell r="D4437" t="str">
            <v>STC_138386</v>
          </cell>
          <cell r="E4437">
            <v>138386</v>
          </cell>
          <cell r="F4437" t="str">
            <v>11.02</v>
          </cell>
          <cell r="G4437" t="str">
            <v>Structured Transaction Basis Adjustment - Structured Multi-Class Securities - MBS</v>
          </cell>
          <cell r="H4437" t="str">
            <v>M54</v>
          </cell>
          <cell r="I4437">
            <v>4398254.16</v>
          </cell>
        </row>
        <row r="4438">
          <cell r="C4438" t="str">
            <v>2002</v>
          </cell>
          <cell r="D4438" t="str">
            <v>STC_138397</v>
          </cell>
          <cell r="E4438">
            <v>138397</v>
          </cell>
          <cell r="F4438" t="str">
            <v>A19</v>
          </cell>
          <cell r="G4438" t="str">
            <v>PPS- FV</v>
          </cell>
          <cell r="H4438" t="str">
            <v>E34</v>
          </cell>
          <cell r="I4438">
            <v>1352822.73</v>
          </cell>
        </row>
        <row r="4439">
          <cell r="C4439" t="str">
            <v>2002</v>
          </cell>
          <cell r="D4439" t="str">
            <v>STC_138397</v>
          </cell>
          <cell r="E4439">
            <v>138397</v>
          </cell>
          <cell r="F4439" t="str">
            <v>A19</v>
          </cell>
          <cell r="G4439" t="str">
            <v>Prop Mega - FV</v>
          </cell>
          <cell r="H4439" t="str">
            <v>F34</v>
          </cell>
          <cell r="I4439">
            <v>-185503740.69999999</v>
          </cell>
        </row>
        <row r="4440">
          <cell r="C4440" t="str">
            <v>2002</v>
          </cell>
          <cell r="D4440" t="str">
            <v>STC_138397</v>
          </cell>
          <cell r="E4440">
            <v>138397</v>
          </cell>
          <cell r="F4440" t="str">
            <v>A19</v>
          </cell>
          <cell r="G4440" t="str">
            <v>Other Multi-Class  - FV</v>
          </cell>
          <cell r="H4440" t="str">
            <v>G34</v>
          </cell>
          <cell r="I4440">
            <v>192547875.56999999</v>
          </cell>
        </row>
        <row r="4441">
          <cell r="C4441" t="str">
            <v>2002</v>
          </cell>
          <cell r="D4441" t="str">
            <v>STC_138398</v>
          </cell>
          <cell r="E4441">
            <v>138398</v>
          </cell>
          <cell r="F4441" t="str">
            <v>11.01</v>
          </cell>
          <cell r="G4441" t="str">
            <v>Structured Transaction Basis Adjustment--MBS--Structured Multi-Class Securities</v>
          </cell>
          <cell r="H4441" t="str">
            <v>I38</v>
          </cell>
          <cell r="I4441">
            <v>-61716840</v>
          </cell>
        </row>
        <row r="4442">
          <cell r="C4442" t="str">
            <v>2002</v>
          </cell>
          <cell r="D4442" t="str">
            <v>STC_138398</v>
          </cell>
          <cell r="E4442">
            <v>138398</v>
          </cell>
          <cell r="F4442" t="str">
            <v>11.02</v>
          </cell>
          <cell r="G4442" t="str">
            <v>Structured Transaction Basis Adjustment--MBS--Structured Multi-Class Securities</v>
          </cell>
          <cell r="H4442" t="str">
            <v>J43</v>
          </cell>
          <cell r="I4442">
            <v>36696565.530000001</v>
          </cell>
        </row>
        <row r="4443">
          <cell r="C4443" t="str">
            <v>2002</v>
          </cell>
          <cell r="D4443" t="str">
            <v>STC_138387</v>
          </cell>
          <cell r="E4443">
            <v>138387</v>
          </cell>
          <cell r="F4443" t="str">
            <v>11.01</v>
          </cell>
          <cell r="G4443" t="str">
            <v>Acc. Amort. Structured Transaction Basis Adjustment--MBS--Structured Multi-Class Securities</v>
          </cell>
          <cell r="H4443" t="str">
            <v>I43</v>
          </cell>
          <cell r="I4443">
            <v>54740536</v>
          </cell>
        </row>
        <row r="4444">
          <cell r="C4444" t="str">
            <v>2002</v>
          </cell>
          <cell r="D4444" t="str">
            <v>STC_138387</v>
          </cell>
          <cell r="E4444">
            <v>138387</v>
          </cell>
          <cell r="F4444" t="str">
            <v>11.02</v>
          </cell>
          <cell r="G4444" t="str">
            <v>Acc. Amort. Structured Transaction Basis Adjustment--MBS--Structured Multi-Class Securities</v>
          </cell>
          <cell r="H4444" t="str">
            <v>J54</v>
          </cell>
          <cell r="I4444">
            <v>-29720261.530000001</v>
          </cell>
        </row>
        <row r="4445">
          <cell r="C4445" t="str">
            <v>2002</v>
          </cell>
          <cell r="D4445" t="str">
            <v>STC_138390</v>
          </cell>
          <cell r="E4445">
            <v>138390</v>
          </cell>
          <cell r="F4445" t="str">
            <v>A01</v>
          </cell>
          <cell r="G4445" t="str">
            <v>Consolidation Basis Adjustment--Maturity Relief--Fannie Mae--MBS</v>
          </cell>
          <cell r="H4445" t="str">
            <v>D408</v>
          </cell>
          <cell r="I4445">
            <v>-773943</v>
          </cell>
        </row>
        <row r="4446">
          <cell r="C4446" t="str">
            <v>2002</v>
          </cell>
          <cell r="D4446" t="str">
            <v>STC_111302</v>
          </cell>
          <cell r="E4446">
            <v>111302</v>
          </cell>
          <cell r="F4446" t="str">
            <v>A19</v>
          </cell>
          <cell r="G4446" t="str">
            <v>PPS - UPB</v>
          </cell>
          <cell r="H4446" t="str">
            <v>E33</v>
          </cell>
          <cell r="I4446">
            <v>1298139.26</v>
          </cell>
        </row>
        <row r="4447">
          <cell r="C4447" t="str">
            <v>2002</v>
          </cell>
          <cell r="D4447" t="str">
            <v>STC_111302</v>
          </cell>
          <cell r="E4447">
            <v>111302</v>
          </cell>
          <cell r="F4447" t="str">
            <v>A19</v>
          </cell>
          <cell r="G4447" t="str">
            <v>Prop Mega - UPB</v>
          </cell>
          <cell r="H4447" t="str">
            <v>F33</v>
          </cell>
          <cell r="I4447">
            <v>-187749041.35999998</v>
          </cell>
        </row>
        <row r="4448">
          <cell r="C4448" t="str">
            <v>2002</v>
          </cell>
          <cell r="D4448" t="str">
            <v>STC_111302</v>
          </cell>
          <cell r="E4448">
            <v>111302</v>
          </cell>
          <cell r="F4448" t="str">
            <v>A19</v>
          </cell>
          <cell r="G4448" t="str">
            <v>Other Multi-Class  - UPB</v>
          </cell>
          <cell r="H4448" t="str">
            <v>G33</v>
          </cell>
          <cell r="I4448">
            <v>187749041.36000001</v>
          </cell>
        </row>
        <row r="4449">
          <cell r="C4449" t="str">
            <v>2002</v>
          </cell>
          <cell r="D4449" t="str">
            <v>STC_111302</v>
          </cell>
          <cell r="E4449">
            <v>111302</v>
          </cell>
          <cell r="F4449" t="str">
            <v>A03</v>
          </cell>
          <cell r="G4449" t="str">
            <v>Fixed Long term - Repayment UPB - AFS</v>
          </cell>
          <cell r="H4449" t="str">
            <v>H36</v>
          </cell>
          <cell r="I4449">
            <v>-643077</v>
          </cell>
        </row>
        <row r="4450">
          <cell r="C4450" t="str">
            <v>2002</v>
          </cell>
          <cell r="D4450" t="str">
            <v>STC_111302</v>
          </cell>
          <cell r="E4450">
            <v>111302</v>
          </cell>
          <cell r="F4450" t="str">
            <v>A22</v>
          </cell>
          <cell r="G4450" t="str">
            <v>Repayment Principal - AFS-  SECU</v>
          </cell>
          <cell r="H4450" t="str">
            <v>K114</v>
          </cell>
          <cell r="I4450">
            <v>643077</v>
          </cell>
        </row>
        <row r="4451">
          <cell r="C4451" t="str">
            <v>2002</v>
          </cell>
          <cell r="D4451" t="str">
            <v>STC_111302</v>
          </cell>
          <cell r="E4451">
            <v>111302</v>
          </cell>
          <cell r="F4451" t="str">
            <v>A23</v>
          </cell>
          <cell r="G4451" t="str">
            <v>FIN46 SECURITIES CONSOLIDATION FROM SECURITIES---UPB Transferred from Securities to Loans</v>
          </cell>
          <cell r="H4451" t="str">
            <v>L66</v>
          </cell>
          <cell r="I4451">
            <v>1717285402.5799999</v>
          </cell>
        </row>
        <row r="4452">
          <cell r="C4452" t="str">
            <v>2002</v>
          </cell>
          <cell r="D4452" t="str">
            <v>STC_111302</v>
          </cell>
          <cell r="E4452">
            <v>111302</v>
          </cell>
          <cell r="F4452" t="str">
            <v>A23</v>
          </cell>
          <cell r="G4452" t="str">
            <v>FAS140 SECURITIES CONSOLIDATION FROM SECURITIES --UPB Transferred</v>
          </cell>
          <cell r="H4452" t="str">
            <v>L80</v>
          </cell>
          <cell r="I4452">
            <v>44976708210.980003</v>
          </cell>
        </row>
        <row r="4453">
          <cell r="C4453" t="str">
            <v>2002</v>
          </cell>
          <cell r="D4453" t="str">
            <v>STC_111302</v>
          </cell>
          <cell r="E4453">
            <v>111302</v>
          </cell>
          <cell r="F4453" t="str">
            <v>A16</v>
          </cell>
          <cell r="G4453" t="str">
            <v>MBS-UPB Avg.BAL</v>
          </cell>
          <cell r="H4453" t="str">
            <v>J34</v>
          </cell>
          <cell r="I4453">
            <v>-11975642273.93</v>
          </cell>
        </row>
        <row r="4454">
          <cell r="C4454" t="str">
            <v>2002</v>
          </cell>
          <cell r="D4454" t="str">
            <v>STC_111302</v>
          </cell>
          <cell r="E4454">
            <v>111302</v>
          </cell>
          <cell r="F4454" t="str">
            <v>A16</v>
          </cell>
          <cell r="G4454" t="str">
            <v>MBS-UPB Avg.BAL</v>
          </cell>
          <cell r="H4454" t="str">
            <v>J34</v>
          </cell>
          <cell r="I4454">
            <v>12948436725.036673</v>
          </cell>
        </row>
        <row r="4455">
          <cell r="C4455" t="str">
            <v>2002</v>
          </cell>
          <cell r="D4455" t="str">
            <v>STC_111302</v>
          </cell>
          <cell r="E4455">
            <v>111302</v>
          </cell>
          <cell r="F4455" t="str">
            <v>A18</v>
          </cell>
          <cell r="G4455" t="str">
            <v>MBS - Tot Incm - &lt; 1 yr</v>
          </cell>
          <cell r="H4455" t="str">
            <v>E31</v>
          </cell>
          <cell r="I4455">
            <v>-754887371.94000006</v>
          </cell>
        </row>
        <row r="4456">
          <cell r="C4456" t="str">
            <v>2002</v>
          </cell>
          <cell r="D4456" t="str">
            <v>STC_111302</v>
          </cell>
          <cell r="E4456">
            <v>111302</v>
          </cell>
          <cell r="F4456" t="str">
            <v>A18</v>
          </cell>
          <cell r="G4456" t="str">
            <v>MBS - Tot Incm - &gt;  10 yr</v>
          </cell>
          <cell r="H4456" t="str">
            <v>N31</v>
          </cell>
          <cell r="I4456">
            <v>754887371.94000006</v>
          </cell>
        </row>
        <row r="4457">
          <cell r="C4457" t="str">
            <v>2002</v>
          </cell>
          <cell r="D4457" t="str">
            <v>STC_138386</v>
          </cell>
          <cell r="E4457">
            <v>138386</v>
          </cell>
          <cell r="F4457" t="str">
            <v>A01</v>
          </cell>
          <cell r="G4457" t="str">
            <v>Original Premium/Discount-Unamortized Premium/Discount Ending Balance-Fannie Mae Securities-MBS</v>
          </cell>
          <cell r="H4457" t="str">
            <v>D114</v>
          </cell>
          <cell r="I4457">
            <v>-101429.02</v>
          </cell>
        </row>
        <row r="4458">
          <cell r="C4458" t="str">
            <v>2002</v>
          </cell>
          <cell r="D4458" t="str">
            <v>STC_138386</v>
          </cell>
          <cell r="E4458">
            <v>138386</v>
          </cell>
          <cell r="F4458" t="str">
            <v>11.01</v>
          </cell>
          <cell r="G4458" t="str">
            <v>Structured Transaction Basis Adjustment - Structured Multi-Class Securities - MBS</v>
          </cell>
          <cell r="H4458" t="str">
            <v>L38</v>
          </cell>
          <cell r="I4458">
            <v>-101429.02</v>
          </cell>
        </row>
        <row r="4459">
          <cell r="C4459" t="str">
            <v>2002</v>
          </cell>
          <cell r="D4459" t="str">
            <v>STC_138386</v>
          </cell>
          <cell r="E4459">
            <v>138386</v>
          </cell>
          <cell r="F4459" t="str">
            <v>A07</v>
          </cell>
          <cell r="G4459" t="str">
            <v>Total Unam Bal - AFS - Mega</v>
          </cell>
          <cell r="H4459" t="str">
            <v>H33</v>
          </cell>
          <cell r="I4459">
            <v>4398254.16</v>
          </cell>
        </row>
        <row r="4460">
          <cell r="C4460" t="str">
            <v>2002</v>
          </cell>
          <cell r="D4460" t="str">
            <v>STC_138386</v>
          </cell>
          <cell r="E4460">
            <v>138386</v>
          </cell>
          <cell r="F4460" t="str">
            <v>A09</v>
          </cell>
          <cell r="G4460" t="str">
            <v>Total Unam Bal - AFS - Mega AAA</v>
          </cell>
          <cell r="H4460" t="str">
            <v>H51</v>
          </cell>
          <cell r="I4460">
            <v>4398254.16</v>
          </cell>
        </row>
        <row r="4461">
          <cell r="C4461" t="str">
            <v>2002</v>
          </cell>
          <cell r="D4461" t="str">
            <v>STC_138386</v>
          </cell>
          <cell r="E4461">
            <v>138386</v>
          </cell>
          <cell r="F4461" t="str">
            <v>A23</v>
          </cell>
          <cell r="G4461" t="str">
            <v>FIN46 SECURITIES CONSOLIDATION FROM SECURITIES---Structured Transaction Basis Adjustment</v>
          </cell>
          <cell r="H4461" t="str">
            <v>L72</v>
          </cell>
          <cell r="I4461">
            <v>10514241.800000001</v>
          </cell>
        </row>
        <row r="4462">
          <cell r="C4462" t="str">
            <v>2002</v>
          </cell>
          <cell r="D4462" t="str">
            <v>STC_138386</v>
          </cell>
          <cell r="E4462">
            <v>138386</v>
          </cell>
          <cell r="F4462" t="str">
            <v>A23</v>
          </cell>
          <cell r="G4462" t="str">
            <v>FAS140 SECURITIES CONSOLIDATION FROM SECURITIES --Structured Transaction Basis Adjustment</v>
          </cell>
          <cell r="H4462" t="str">
            <v>L84</v>
          </cell>
          <cell r="I4462">
            <v>108584867.86999989</v>
          </cell>
        </row>
        <row r="4463">
          <cell r="C4463" t="str">
            <v>2002</v>
          </cell>
          <cell r="D4463" t="str">
            <v>STC_138386</v>
          </cell>
          <cell r="E4463">
            <v>138386</v>
          </cell>
          <cell r="F4463" t="str">
            <v>A16</v>
          </cell>
          <cell r="G4463" t="str">
            <v>MBS - Average Unamortizaed Balance</v>
          </cell>
          <cell r="H4463" t="str">
            <v>K34</v>
          </cell>
          <cell r="I4463">
            <v>67471326.439999998</v>
          </cell>
        </row>
        <row r="4464">
          <cell r="C4464" t="str">
            <v>2002</v>
          </cell>
          <cell r="D4464" t="str">
            <v>STC_138386</v>
          </cell>
          <cell r="E4464">
            <v>138386</v>
          </cell>
          <cell r="F4464" t="str">
            <v>A16</v>
          </cell>
          <cell r="G4464" t="str">
            <v>MBS - Average Unamortizaed Balance</v>
          </cell>
          <cell r="H4464" t="str">
            <v>K34</v>
          </cell>
          <cell r="I4464">
            <v>-67310172.423750073</v>
          </cell>
        </row>
        <row r="4465">
          <cell r="C4465" t="str">
            <v>2002</v>
          </cell>
          <cell r="D4465" t="str">
            <v>STC_138386</v>
          </cell>
          <cell r="E4465">
            <v>138386</v>
          </cell>
          <cell r="F4465" t="str">
            <v>A18</v>
          </cell>
          <cell r="G4465" t="str">
            <v>MBS -amrt cost &lt; 1yr</v>
          </cell>
          <cell r="H4465" t="str">
            <v>F31</v>
          </cell>
          <cell r="I4465">
            <v>-20743559079</v>
          </cell>
        </row>
        <row r="4466">
          <cell r="C4466" t="str">
            <v>2002</v>
          </cell>
          <cell r="D4466" t="str">
            <v>STC_138386</v>
          </cell>
          <cell r="E4466">
            <v>138386</v>
          </cell>
          <cell r="F4466" t="str">
            <v>A18</v>
          </cell>
          <cell r="G4466" t="str">
            <v>MBS - amrt cost  &gt;10 yrs</v>
          </cell>
          <cell r="H4466" t="str">
            <v>O31</v>
          </cell>
          <cell r="I4466">
            <v>20748684859</v>
          </cell>
        </row>
        <row r="4467">
          <cell r="C4467" t="str">
            <v>2002</v>
          </cell>
          <cell r="D4467" t="str">
            <v>STC_245001</v>
          </cell>
          <cell r="E4467">
            <v>245001</v>
          </cell>
          <cell r="F4467" t="str">
            <v>11.02</v>
          </cell>
          <cell r="G4467" t="str">
            <v>115 Mark-to-Market--MEGA--MEGA</v>
          </cell>
          <cell r="H4467" t="str">
            <v>L62</v>
          </cell>
          <cell r="I4467">
            <v>2645880.6800000002</v>
          </cell>
        </row>
        <row r="4468">
          <cell r="C4468" t="str">
            <v>2002</v>
          </cell>
          <cell r="D4468" t="str">
            <v>STC_245001</v>
          </cell>
          <cell r="E4468">
            <v>245001</v>
          </cell>
          <cell r="F4468" t="str">
            <v>A01</v>
          </cell>
          <cell r="G4468" t="str">
            <v>Fannie Mae Securities--Mega--Unrealized Gain/(Loss) Current Period</v>
          </cell>
          <cell r="H4468" t="str">
            <v>E458</v>
          </cell>
          <cell r="I4468">
            <v>2645880.6800000002</v>
          </cell>
        </row>
        <row r="4469">
          <cell r="C4469" t="str">
            <v>2002</v>
          </cell>
          <cell r="D4469" t="str">
            <v>STC_245001</v>
          </cell>
          <cell r="E4469">
            <v>245001</v>
          </cell>
          <cell r="F4469" t="str">
            <v>A07</v>
          </cell>
          <cell r="G4469" t="str">
            <v>AFS-FannieMae-MEGA-Gross Unrealized Gain</v>
          </cell>
          <cell r="H4469" t="str">
            <v>K33</v>
          </cell>
          <cell r="I4469">
            <v>2645880.6800000002</v>
          </cell>
        </row>
        <row r="4470">
          <cell r="C4470" t="str">
            <v>2002</v>
          </cell>
          <cell r="D4470" t="str">
            <v>STC_245001</v>
          </cell>
          <cell r="E4470">
            <v>245001</v>
          </cell>
          <cell r="F4470" t="str">
            <v>A09</v>
          </cell>
          <cell r="G4470" t="str">
            <v>AFS--MEGA-AAA-Gross Unrealized Gain</v>
          </cell>
          <cell r="H4470" t="str">
            <v>K51</v>
          </cell>
          <cell r="I4470">
            <v>2645880.6800000002</v>
          </cell>
        </row>
        <row r="4471">
          <cell r="C4471" t="str">
            <v>2001</v>
          </cell>
          <cell r="D4471" t="str">
            <v>RE49010</v>
          </cell>
          <cell r="E4471">
            <v>126635</v>
          </cell>
          <cell r="F4471" t="str">
            <v>11.01</v>
          </cell>
          <cell r="G4471" t="str">
            <v>Loans (Held for Sale) / MBS (PPS) / Book Value Basis Adjustment</v>
          </cell>
          <cell r="H4471" t="str">
            <v>P35</v>
          </cell>
          <cell r="I4471">
            <v>61293338.460000001</v>
          </cell>
        </row>
        <row r="4472">
          <cell r="C4472" t="str">
            <v>2001</v>
          </cell>
          <cell r="D4472" t="str">
            <v>RE49010</v>
          </cell>
          <cell r="E4472">
            <v>126635</v>
          </cell>
          <cell r="F4472" t="str">
            <v>11.06 - HFS</v>
          </cell>
          <cell r="G4472" t="str">
            <v>Single Family / Conventional /Fixed Long Term / Original Cost Basis Adjustments</v>
          </cell>
          <cell r="H4472" t="str">
            <v>G34</v>
          </cell>
          <cell r="I4472">
            <v>61291134.670000002</v>
          </cell>
        </row>
        <row r="4473">
          <cell r="C4473" t="str">
            <v>2001</v>
          </cell>
          <cell r="D4473" t="str">
            <v>RE49010</v>
          </cell>
          <cell r="E4473">
            <v>126635</v>
          </cell>
          <cell r="F4473" t="str">
            <v>11.06 - HFS</v>
          </cell>
          <cell r="G4473" t="str">
            <v>Single Family / Conventional /Fixed Intermediate / Original Cost Basis Adjustments</v>
          </cell>
          <cell r="H4473" t="str">
            <v>H34</v>
          </cell>
          <cell r="I4473">
            <v>2203.79</v>
          </cell>
        </row>
        <row r="4474">
          <cell r="C4474" t="str">
            <v>2001</v>
          </cell>
          <cell r="D4474" t="str">
            <v>RE49500</v>
          </cell>
          <cell r="E4474">
            <v>121302</v>
          </cell>
          <cell r="F4474" t="str">
            <v>A01</v>
          </cell>
          <cell r="G4474" t="str">
            <v>Fannie Mae Securities/MBS/Original PremiumDiscount/Run Rate</v>
          </cell>
          <cell r="H4474" t="str">
            <v>D81</v>
          </cell>
          <cell r="I4474">
            <v>11420079.660000019</v>
          </cell>
        </row>
        <row r="4475">
          <cell r="C4475" t="str">
            <v>2001</v>
          </cell>
          <cell r="D4475" t="str">
            <v>RE49500</v>
          </cell>
          <cell r="E4475">
            <v>121302</v>
          </cell>
          <cell r="F4475" t="str">
            <v>A01</v>
          </cell>
          <cell r="G4475" t="str">
            <v>Fannie Mae Securities/Mega/Original PremiumDiscount/Run Rate</v>
          </cell>
          <cell r="H4475" t="str">
            <v>E81</v>
          </cell>
          <cell r="I4475">
            <v>100749.85</v>
          </cell>
        </row>
        <row r="4476">
          <cell r="C4476" t="str">
            <v>2001</v>
          </cell>
          <cell r="D4476" t="str">
            <v>RE49500</v>
          </cell>
          <cell r="E4476">
            <v>121302</v>
          </cell>
          <cell r="F4476" t="str">
            <v>A01</v>
          </cell>
          <cell r="G4476" t="str">
            <v>Other Agency Securities/MBS/Original PremiumDiscount/Run Rate</v>
          </cell>
          <cell r="H4476" t="str">
            <v>J81</v>
          </cell>
          <cell r="I4476">
            <v>472443.36</v>
          </cell>
        </row>
        <row r="4477">
          <cell r="C4477" t="str">
            <v>2001</v>
          </cell>
          <cell r="D4477" t="str">
            <v>RE49500</v>
          </cell>
          <cell r="E4477">
            <v>121302</v>
          </cell>
          <cell r="F4477" t="str">
            <v>A07</v>
          </cell>
          <cell r="G4477" t="str">
            <v>Total Unamortized Balance/Available ForSale/Fannie Mae/MBS</v>
          </cell>
          <cell r="H4477" t="str">
            <v>H32</v>
          </cell>
          <cell r="I4477">
            <v>11420079.660000019</v>
          </cell>
        </row>
        <row r="4478">
          <cell r="C4478" t="str">
            <v>2001</v>
          </cell>
          <cell r="D4478" t="str">
            <v>RE49500</v>
          </cell>
          <cell r="E4478">
            <v>121302</v>
          </cell>
          <cell r="F4478" t="str">
            <v>A07</v>
          </cell>
          <cell r="G4478" t="str">
            <v>Total Unamortized Balance/Available ForSale/Fannie Mae/Mega</v>
          </cell>
          <cell r="H4478" t="str">
            <v>H33</v>
          </cell>
          <cell r="I4478">
            <v>100749.85</v>
          </cell>
        </row>
        <row r="4479">
          <cell r="C4479" t="str">
            <v>2001</v>
          </cell>
          <cell r="D4479" t="str">
            <v>RE49500</v>
          </cell>
          <cell r="E4479">
            <v>121302</v>
          </cell>
          <cell r="F4479" t="str">
            <v>A07</v>
          </cell>
          <cell r="G4479" t="str">
            <v>Total Unamortized Balance/Available ForSale/Other Agency/MBS</v>
          </cell>
          <cell r="H4479" t="str">
            <v>H47</v>
          </cell>
          <cell r="I4479">
            <v>472443.36</v>
          </cell>
        </row>
        <row r="4480">
          <cell r="C4480" t="str">
            <v>2001</v>
          </cell>
          <cell r="D4480" t="str">
            <v>RE49500</v>
          </cell>
          <cell r="E4480">
            <v>121302</v>
          </cell>
          <cell r="F4480" t="str">
            <v>A08</v>
          </cell>
          <cell r="G4480" t="str">
            <v>Total Unamortized Balance/Available For Sale/Single Class/MBS/5.5-6.0</v>
          </cell>
          <cell r="H4480" t="str">
            <v>H36</v>
          </cell>
          <cell r="I4480">
            <v>115960.81</v>
          </cell>
        </row>
        <row r="4481">
          <cell r="C4481" t="str">
            <v>2001</v>
          </cell>
          <cell r="D4481" t="str">
            <v>RE49500</v>
          </cell>
          <cell r="E4481">
            <v>121302</v>
          </cell>
          <cell r="F4481" t="str">
            <v>A08</v>
          </cell>
          <cell r="G4481" t="str">
            <v>Total Unamortized Balance/Available For Sale/Single Class/MBS/6.0-6.5</v>
          </cell>
          <cell r="H4481" t="str">
            <v>H37</v>
          </cell>
          <cell r="I4481">
            <v>2992125.64</v>
          </cell>
        </row>
        <row r="4482">
          <cell r="C4482" t="str">
            <v>2001</v>
          </cell>
          <cell r="D4482" t="str">
            <v>RE49500</v>
          </cell>
          <cell r="E4482">
            <v>121302</v>
          </cell>
          <cell r="F4482" t="str">
            <v>A08</v>
          </cell>
          <cell r="G4482" t="str">
            <v>Total Unamortized Balance/Available For Sale/Single Class/MBS/6.5-7.0</v>
          </cell>
          <cell r="H4482" t="str">
            <v>H38</v>
          </cell>
          <cell r="I4482">
            <v>4304605.3600000003</v>
          </cell>
        </row>
        <row r="4483">
          <cell r="C4483" t="str">
            <v>2001</v>
          </cell>
          <cell r="D4483" t="str">
            <v>RE49500</v>
          </cell>
          <cell r="E4483">
            <v>121302</v>
          </cell>
          <cell r="F4483" t="str">
            <v>A08</v>
          </cell>
          <cell r="G4483" t="str">
            <v>Total Unamortized Balance/Available For Sale/Single Class/MBS/7.0-7.5</v>
          </cell>
          <cell r="H4483" t="str">
            <v>H39</v>
          </cell>
          <cell r="I4483">
            <v>3141302.5899999943</v>
          </cell>
        </row>
        <row r="4484">
          <cell r="C4484" t="str">
            <v>2001</v>
          </cell>
          <cell r="D4484" t="str">
            <v>RE49500</v>
          </cell>
          <cell r="E4484">
            <v>121302</v>
          </cell>
          <cell r="F4484" t="str">
            <v>A08</v>
          </cell>
          <cell r="G4484" t="str">
            <v>Total Unamortized Balance/Available For Sale/Single Class/MBS/7.5-8.0</v>
          </cell>
          <cell r="H4484" t="str">
            <v>H40</v>
          </cell>
          <cell r="I4484">
            <v>607717.47</v>
          </cell>
        </row>
        <row r="4485">
          <cell r="C4485" t="str">
            <v>2001</v>
          </cell>
          <cell r="D4485" t="str">
            <v>RE49500</v>
          </cell>
          <cell r="E4485">
            <v>121302</v>
          </cell>
          <cell r="F4485" t="str">
            <v>A08</v>
          </cell>
          <cell r="G4485" t="str">
            <v>Total Unamortized Balance/Available For Sale/Single Class/MBS/&gt;=8.0</v>
          </cell>
          <cell r="H4485" t="str">
            <v>H41</v>
          </cell>
          <cell r="I4485">
            <v>730811.15</v>
          </cell>
        </row>
        <row r="4486">
          <cell r="C4486" t="str">
            <v>2001</v>
          </cell>
          <cell r="D4486" t="str">
            <v>RE49500</v>
          </cell>
          <cell r="E4486">
            <v>121302</v>
          </cell>
          <cell r="F4486" t="str">
            <v>A08</v>
          </cell>
          <cell r="G4486" t="str">
            <v>Total Unamortized Balance/Available For Sale/Single Class/Mega/6.5-7.0</v>
          </cell>
          <cell r="H4486" t="str">
            <v>H50</v>
          </cell>
          <cell r="I4486">
            <v>2068.7399999999998</v>
          </cell>
        </row>
        <row r="4487">
          <cell r="C4487" t="str">
            <v>2001</v>
          </cell>
          <cell r="D4487" t="str">
            <v>RE49500</v>
          </cell>
          <cell r="E4487">
            <v>121302</v>
          </cell>
          <cell r="F4487" t="str">
            <v>A08</v>
          </cell>
          <cell r="G4487" t="str">
            <v>Total Unamortized Balance/Available For Sale/Single Class/Mega/7.0-7.5</v>
          </cell>
          <cell r="H4487" t="str">
            <v>H51</v>
          </cell>
          <cell r="I4487">
            <v>12092.01</v>
          </cell>
        </row>
        <row r="4488">
          <cell r="C4488" t="str">
            <v>2001</v>
          </cell>
          <cell r="D4488" t="str">
            <v>RE49500</v>
          </cell>
          <cell r="E4488">
            <v>121302</v>
          </cell>
          <cell r="F4488" t="str">
            <v>A08</v>
          </cell>
          <cell r="G4488" t="str">
            <v>Total Unamortized Balance/Available For Sale/Single Class/Mega/7.5-8.0</v>
          </cell>
          <cell r="H4488" t="str">
            <v>H52</v>
          </cell>
          <cell r="I4488">
            <v>24248.94</v>
          </cell>
        </row>
        <row r="4489">
          <cell r="C4489" t="str">
            <v>2001</v>
          </cell>
          <cell r="D4489" t="str">
            <v>RE49500</v>
          </cell>
          <cell r="E4489">
            <v>121302</v>
          </cell>
          <cell r="F4489" t="str">
            <v>A08</v>
          </cell>
          <cell r="G4489" t="str">
            <v>Total Unamortized Balance/Available For Sale/Single Class/Mega/&gt;=8.0</v>
          </cell>
          <cell r="H4489" t="str">
            <v>H53</v>
          </cell>
          <cell r="I4489">
            <v>62340.160000000003</v>
          </cell>
        </row>
        <row r="4490">
          <cell r="C4490" t="str">
            <v>2001</v>
          </cell>
          <cell r="D4490" t="str">
            <v>RE49500</v>
          </cell>
          <cell r="E4490">
            <v>121302</v>
          </cell>
          <cell r="F4490" t="str">
            <v>A09</v>
          </cell>
          <cell r="G4490" t="str">
            <v>Total Unamortized Balance/Available For Sale/Single Class/MBS/AAA</v>
          </cell>
          <cell r="H4490" t="str">
            <v>H33</v>
          </cell>
          <cell r="I4490">
            <v>11892523.020000018</v>
          </cell>
        </row>
        <row r="4491">
          <cell r="C4491" t="str">
            <v>2001</v>
          </cell>
          <cell r="D4491" t="str">
            <v>RE49500</v>
          </cell>
          <cell r="E4491">
            <v>121302</v>
          </cell>
          <cell r="F4491" t="str">
            <v>A09</v>
          </cell>
          <cell r="G4491" t="str">
            <v>Total Unamortized Balance/Available For Sale/Single Class/MEGA/AAA</v>
          </cell>
          <cell r="H4491" t="str">
            <v>H44</v>
          </cell>
          <cell r="I4491">
            <v>100749.85</v>
          </cell>
        </row>
        <row r="4492">
          <cell r="C4492" t="str">
            <v>2001</v>
          </cell>
          <cell r="D4492" t="str">
            <v>RE49500</v>
          </cell>
          <cell r="E4492">
            <v>121302</v>
          </cell>
          <cell r="F4492" t="str">
            <v>A13 - AFS</v>
          </cell>
          <cell r="G4492" t="str">
            <v>Remaining Maturity Term &gt; 10 Years/Amoritzed Cost/Fannie Mae/MBS</v>
          </cell>
          <cell r="H4492" t="str">
            <v>P32</v>
          </cell>
          <cell r="I4492">
            <v>11420079.660000019</v>
          </cell>
        </row>
        <row r="4493">
          <cell r="C4493" t="str">
            <v>2001</v>
          </cell>
          <cell r="D4493" t="str">
            <v>RE49500</v>
          </cell>
          <cell r="E4493">
            <v>121302</v>
          </cell>
          <cell r="F4493" t="str">
            <v>A13 - AFS</v>
          </cell>
          <cell r="G4493" t="str">
            <v>Remaining Maturity Term &gt; 10 Years/Amoritzed Cost/Fannie Mae/MEGA</v>
          </cell>
          <cell r="H4493" t="str">
            <v>P33</v>
          </cell>
          <cell r="I4493">
            <v>100749.85</v>
          </cell>
        </row>
        <row r="4494">
          <cell r="C4494" t="str">
            <v>2001</v>
          </cell>
          <cell r="D4494" t="str">
            <v>RE49500</v>
          </cell>
          <cell r="E4494">
            <v>121302</v>
          </cell>
          <cell r="F4494" t="str">
            <v>A13 - AFS</v>
          </cell>
          <cell r="G4494" t="str">
            <v>Remaining Maturity Term &gt; 10 Years/Amoritzed Cost/OTHER AGENCY/MBS</v>
          </cell>
          <cell r="H4494" t="str">
            <v>P40</v>
          </cell>
          <cell r="I4494">
            <v>472443.36</v>
          </cell>
        </row>
        <row r="4495">
          <cell r="C4495" t="str">
            <v>2001</v>
          </cell>
          <cell r="D4495" t="str">
            <v>RE49500</v>
          </cell>
          <cell r="E4495">
            <v>121302</v>
          </cell>
          <cell r="F4495" t="str">
            <v>A18</v>
          </cell>
          <cell r="G4495" t="str">
            <v>Remaining Maturity Term &gt; 10 Years/Amortized Cost/MBS</v>
          </cell>
          <cell r="H4495" t="str">
            <v>O31</v>
          </cell>
          <cell r="I4495">
            <v>11892523.020000018</v>
          </cell>
        </row>
        <row r="4496">
          <cell r="C4496" t="str">
            <v>2001</v>
          </cell>
          <cell r="D4496" t="str">
            <v>RE49500</v>
          </cell>
          <cell r="E4496">
            <v>121302</v>
          </cell>
          <cell r="F4496" t="str">
            <v>A18</v>
          </cell>
          <cell r="G4496" t="str">
            <v>Remaining Maturity Term &gt; 10 Years/Amortized Cost/MEGA</v>
          </cell>
          <cell r="H4496" t="str">
            <v>O32</v>
          </cell>
          <cell r="I4496">
            <v>100749.85</v>
          </cell>
        </row>
        <row r="4497">
          <cell r="C4497" t="str">
            <v>2001</v>
          </cell>
          <cell r="D4497" t="str">
            <v>RE49500</v>
          </cell>
          <cell r="E4497">
            <v>121302</v>
          </cell>
          <cell r="F4497" t="str">
            <v>A20</v>
          </cell>
          <cell r="G4497" t="str">
            <v>AFS/Fair Value/Total Mortgage Related Securities</v>
          </cell>
          <cell r="H4497" t="str">
            <v>L42</v>
          </cell>
          <cell r="I4497">
            <v>11993272.869999999</v>
          </cell>
        </row>
        <row r="4498">
          <cell r="C4498" t="str">
            <v>2001</v>
          </cell>
          <cell r="D4498" t="str">
            <v>RR49409</v>
          </cell>
          <cell r="E4498">
            <v>111401</v>
          </cell>
          <cell r="F4498" t="str">
            <v>A01</v>
          </cell>
          <cell r="G4498" t="str">
            <v>Fannie Mae Securities/Mega/UPB/Consolidation Out to  Loans</v>
          </cell>
          <cell r="H4498" t="str">
            <v>E23</v>
          </cell>
          <cell r="I4498">
            <v>-77774799</v>
          </cell>
        </row>
        <row r="4499">
          <cell r="C4499" t="str">
            <v>2001</v>
          </cell>
          <cell r="D4499" t="str">
            <v>RR49409</v>
          </cell>
          <cell r="E4499">
            <v>111401</v>
          </cell>
          <cell r="F4499" t="str">
            <v>A07</v>
          </cell>
          <cell r="G4499" t="str">
            <v>Current UPB/AFS/Fannie Mae/Mega</v>
          </cell>
          <cell r="H4499" t="str">
            <v>G33</v>
          </cell>
          <cell r="I4499">
            <v>-77774799</v>
          </cell>
        </row>
        <row r="4500">
          <cell r="C4500" t="str">
            <v>2001</v>
          </cell>
          <cell r="D4500" t="str">
            <v>RR49409</v>
          </cell>
          <cell r="E4500">
            <v>111401</v>
          </cell>
          <cell r="F4500" t="str">
            <v>A09</v>
          </cell>
          <cell r="G4500" t="str">
            <v>Current UPB/AFS/Single Class/Mega/AAA</v>
          </cell>
          <cell r="H4500" t="str">
            <v>G44</v>
          </cell>
          <cell r="I4500">
            <v>-77774799</v>
          </cell>
        </row>
        <row r="4501">
          <cell r="C4501" t="str">
            <v>2001</v>
          </cell>
          <cell r="D4501" t="str">
            <v>RR49409</v>
          </cell>
          <cell r="E4501">
            <v>111401</v>
          </cell>
          <cell r="F4501" t="str">
            <v>A13 - AFS</v>
          </cell>
          <cell r="G4501" t="str">
            <v>Remaining Maturity Term &gt;5yrs through 10 years/UPB/Fannie Mae/MEGA</v>
          </cell>
          <cell r="H4501" t="str">
            <v>L33</v>
          </cell>
          <cell r="I4501">
            <v>-3609431.56</v>
          </cell>
        </row>
        <row r="4502">
          <cell r="C4502" t="str">
            <v>2001</v>
          </cell>
          <cell r="D4502" t="str">
            <v>RR49409</v>
          </cell>
          <cell r="E4502">
            <v>111401</v>
          </cell>
          <cell r="F4502" t="str">
            <v>A13 - AFS</v>
          </cell>
          <cell r="G4502" t="str">
            <v>Remaining Maturity Term &gt; 10years/UPB/Fannie Mae/MEGA</v>
          </cell>
          <cell r="H4502" t="str">
            <v>O33</v>
          </cell>
          <cell r="I4502">
            <v>-74165367.830000013</v>
          </cell>
        </row>
        <row r="4503">
          <cell r="C4503" t="str">
            <v>2001</v>
          </cell>
          <cell r="D4503" t="str">
            <v>RR49409</v>
          </cell>
          <cell r="E4503">
            <v>111401</v>
          </cell>
          <cell r="F4503" t="str">
            <v>A15</v>
          </cell>
          <cell r="G4503" t="str">
            <v>UPB/SFAS140/FIN46 Consolidated UPB/UPB</v>
          </cell>
          <cell r="H4503" t="str">
            <v>I78</v>
          </cell>
          <cell r="I4503">
            <v>-77774799</v>
          </cell>
        </row>
        <row r="4504">
          <cell r="C4504" t="str">
            <v>2001</v>
          </cell>
          <cell r="D4504" t="str">
            <v>RR49409</v>
          </cell>
          <cell r="E4504">
            <v>111401</v>
          </cell>
          <cell r="F4504" t="str">
            <v>A15</v>
          </cell>
          <cell r="G4504" t="str">
            <v>UPB/SFAS140/FIN46 Consolidated UPB/WAC</v>
          </cell>
          <cell r="H4504" t="str">
            <v>J78</v>
          </cell>
          <cell r="I4504">
            <v>7.1029381509536804E-2</v>
          </cell>
        </row>
        <row r="4505">
          <cell r="C4505" t="str">
            <v>2001</v>
          </cell>
          <cell r="D4505" t="str">
            <v>RR49409</v>
          </cell>
          <cell r="E4505">
            <v>111401</v>
          </cell>
          <cell r="F4505" t="str">
            <v>A18</v>
          </cell>
          <cell r="G4505" t="str">
            <v>Remaining Maturity Term &gt;5yrs through 10yrs/Amortized Cost/MEGA</v>
          </cell>
          <cell r="H4505" t="str">
            <v>L32</v>
          </cell>
          <cell r="I4505">
            <v>-3609431.56</v>
          </cell>
        </row>
        <row r="4506">
          <cell r="C4506" t="str">
            <v>2001</v>
          </cell>
          <cell r="D4506" t="str">
            <v>RR49409</v>
          </cell>
          <cell r="E4506">
            <v>111401</v>
          </cell>
          <cell r="F4506" t="str">
            <v>A18</v>
          </cell>
          <cell r="G4506" t="str">
            <v>Remaining Maturity Term &gt; 10yrs/Amortized Cost/MEGA</v>
          </cell>
          <cell r="H4506" t="str">
            <v>O32</v>
          </cell>
          <cell r="I4506">
            <v>-74165367.830000013</v>
          </cell>
        </row>
        <row r="4507">
          <cell r="C4507" t="str">
            <v>2001</v>
          </cell>
          <cell r="D4507" t="str">
            <v>RR49409</v>
          </cell>
          <cell r="E4507">
            <v>111401</v>
          </cell>
          <cell r="F4507" t="str">
            <v>A20</v>
          </cell>
          <cell r="G4507" t="str">
            <v>AFS/UPB/Plus Securities Consolidated to Loans</v>
          </cell>
          <cell r="H4507" t="str">
            <v>L34</v>
          </cell>
          <cell r="I4507">
            <v>-77774799.390000001</v>
          </cell>
        </row>
        <row r="4508">
          <cell r="C4508" t="str">
            <v>2001</v>
          </cell>
          <cell r="D4508" t="str">
            <v>RR49409</v>
          </cell>
          <cell r="E4508">
            <v>111401</v>
          </cell>
          <cell r="F4508" t="str">
            <v>A21</v>
          </cell>
          <cell r="G4508" t="str">
            <v>Single Family/Fannie Mae Mortgage Securities</v>
          </cell>
          <cell r="H4508" t="str">
            <v>F31</v>
          </cell>
          <cell r="I4508">
            <v>-77774799.390000015</v>
          </cell>
        </row>
        <row r="4509">
          <cell r="C4509" t="str">
            <v>2001</v>
          </cell>
          <cell r="D4509" t="str">
            <v>RR49409</v>
          </cell>
          <cell r="E4509">
            <v>116020</v>
          </cell>
          <cell r="F4509" t="str">
            <v>11.01</v>
          </cell>
          <cell r="G4509" t="str">
            <v>Loans (HFI)/MEGA/UPB</v>
          </cell>
          <cell r="H4509" t="str">
            <v>R33</v>
          </cell>
          <cell r="I4509">
            <v>76659997</v>
          </cell>
        </row>
        <row r="4510">
          <cell r="C4510" t="str">
            <v>2001</v>
          </cell>
          <cell r="D4510" t="str">
            <v>RR49409</v>
          </cell>
          <cell r="E4510">
            <v>116020</v>
          </cell>
          <cell r="F4510" t="str">
            <v>11.06 - HFI</v>
          </cell>
          <cell r="G4510" t="str">
            <v>SF/Conventional/Fixed Income Long/UPB</v>
          </cell>
          <cell r="H4510" t="str">
            <v>G33</v>
          </cell>
          <cell r="I4510">
            <v>65497923.320000008</v>
          </cell>
        </row>
        <row r="4511">
          <cell r="C4511" t="str">
            <v>2001</v>
          </cell>
          <cell r="D4511" t="str">
            <v>RR49409</v>
          </cell>
          <cell r="E4511">
            <v>116020</v>
          </cell>
          <cell r="F4511" t="str">
            <v>11.06 - HFI</v>
          </cell>
          <cell r="G4511" t="str">
            <v>SF/Conventional/Fixed Income Interm/UPB</v>
          </cell>
          <cell r="H4511" t="str">
            <v>H33</v>
          </cell>
          <cell r="I4511">
            <v>11162074.07</v>
          </cell>
        </row>
        <row r="4512">
          <cell r="C4512" t="str">
            <v>2001</v>
          </cell>
          <cell r="D4512" t="str">
            <v>RR49409</v>
          </cell>
          <cell r="E4512">
            <v>116020</v>
          </cell>
          <cell r="F4512" t="str">
            <v>A20</v>
          </cell>
          <cell r="G4512" t="str">
            <v>HFI/UPB/Securities Consolidated to Loans</v>
          </cell>
          <cell r="H4512" t="str">
            <v>N34</v>
          </cell>
          <cell r="I4512">
            <v>76659997</v>
          </cell>
        </row>
        <row r="4513">
          <cell r="C4513" t="str">
            <v>2001</v>
          </cell>
          <cell r="D4513" t="str">
            <v>RR49409</v>
          </cell>
          <cell r="E4513">
            <v>111010</v>
          </cell>
          <cell r="F4513" t="str">
            <v>11.01</v>
          </cell>
          <cell r="G4513" t="str">
            <v>Loans (HFS)/MEGA/UPB</v>
          </cell>
          <cell r="H4513" t="str">
            <v>O33</v>
          </cell>
          <cell r="I4513">
            <v>1114802</v>
          </cell>
        </row>
        <row r="4514">
          <cell r="C4514" t="str">
            <v>2001</v>
          </cell>
          <cell r="D4514" t="str">
            <v>RR49409</v>
          </cell>
          <cell r="E4514">
            <v>111010</v>
          </cell>
          <cell r="F4514" t="str">
            <v>11.06 - HFS</v>
          </cell>
          <cell r="G4514" t="str">
            <v>SF/Conventional/Fixed Income Long/UPB</v>
          </cell>
          <cell r="H4514" t="str">
            <v>G33</v>
          </cell>
          <cell r="I4514">
            <v>1114802</v>
          </cell>
        </row>
        <row r="4515">
          <cell r="C4515" t="str">
            <v>2001</v>
          </cell>
          <cell r="D4515" t="str">
            <v>RR49409</v>
          </cell>
          <cell r="E4515">
            <v>111010</v>
          </cell>
          <cell r="F4515" t="str">
            <v>A20</v>
          </cell>
          <cell r="G4515" t="str">
            <v>HFS/UPB/Securities Consolidated to Loans</v>
          </cell>
          <cell r="H4515" t="str">
            <v>O34</v>
          </cell>
          <cell r="I4515">
            <v>1114802</v>
          </cell>
        </row>
        <row r="4516">
          <cell r="C4516" t="str">
            <v>2001</v>
          </cell>
          <cell r="D4516" t="str">
            <v>RR49409</v>
          </cell>
          <cell r="E4516">
            <v>118301</v>
          </cell>
          <cell r="F4516" t="str">
            <v>A01</v>
          </cell>
          <cell r="G4516" t="str">
            <v>Fannie Mae Securities/Mega/Unrealized Gain/(Loss) Current Period</v>
          </cell>
          <cell r="H4516" t="str">
            <v>E458</v>
          </cell>
          <cell r="I4516">
            <v>-1815398</v>
          </cell>
        </row>
        <row r="4517">
          <cell r="C4517" t="str">
            <v>2001</v>
          </cell>
          <cell r="D4517" t="str">
            <v>RR49409</v>
          </cell>
          <cell r="E4517">
            <v>118301</v>
          </cell>
          <cell r="F4517" t="str">
            <v>A07</v>
          </cell>
          <cell r="G4517" t="str">
            <v>Gross Unrealized Gain/AFS/Fannie Mae/Mega</v>
          </cell>
          <cell r="H4517" t="str">
            <v>K33</v>
          </cell>
          <cell r="I4517">
            <v>-1815398</v>
          </cell>
        </row>
        <row r="4518">
          <cell r="C4518" t="str">
            <v>2001</v>
          </cell>
          <cell r="D4518" t="str">
            <v>RR49409</v>
          </cell>
          <cell r="E4518">
            <v>118301</v>
          </cell>
          <cell r="F4518" t="str">
            <v>A09</v>
          </cell>
          <cell r="G4518" t="str">
            <v>Gross Unrealized Gain/AFS/Single Class/Mega/AAA</v>
          </cell>
          <cell r="H4518" t="str">
            <v>K44</v>
          </cell>
          <cell r="I4518">
            <v>-1815398</v>
          </cell>
        </row>
        <row r="4519">
          <cell r="C4519" t="str">
            <v>2001</v>
          </cell>
          <cell r="D4519" t="str">
            <v>RR49409</v>
          </cell>
          <cell r="E4519">
            <v>118301</v>
          </cell>
          <cell r="F4519" t="str">
            <v>A13 - AFS</v>
          </cell>
          <cell r="G4519" t="str">
            <v>Remaining Maturity Term &gt;5yrs through 10yrs/Fair Value/Fannie Mae/MEGA</v>
          </cell>
          <cell r="H4519" t="str">
            <v>N33</v>
          </cell>
          <cell r="I4519">
            <v>-126003.38</v>
          </cell>
        </row>
        <row r="4520">
          <cell r="C4520" t="str">
            <v>2001</v>
          </cell>
          <cell r="D4520" t="str">
            <v>RR49409</v>
          </cell>
          <cell r="E4520">
            <v>118301</v>
          </cell>
          <cell r="F4520" t="str">
            <v>A13 - AFS</v>
          </cell>
          <cell r="G4520" t="str">
            <v>Remaining Maturity Term &gt; 10yrs/Fannie Mae/Fairvalue/MEGA</v>
          </cell>
          <cell r="H4520" t="str">
            <v>Q33</v>
          </cell>
          <cell r="I4520">
            <v>-1689394.75</v>
          </cell>
        </row>
        <row r="4521">
          <cell r="C4521" t="str">
            <v>2001</v>
          </cell>
          <cell r="D4521" t="str">
            <v>RR49409</v>
          </cell>
          <cell r="E4521">
            <v>118301</v>
          </cell>
          <cell r="F4521" t="str">
            <v>A20</v>
          </cell>
          <cell r="G4521" t="str">
            <v>AFS/Fair Value/Securities Consolidated to Loans</v>
          </cell>
          <cell r="H4521" t="str">
            <v>L43</v>
          </cell>
          <cell r="I4521">
            <v>-1815398</v>
          </cell>
        </row>
        <row r="4522">
          <cell r="C4522" t="str">
            <v>2001</v>
          </cell>
          <cell r="D4522" t="str">
            <v>RR49409</v>
          </cell>
          <cell r="E4522">
            <v>138491</v>
          </cell>
          <cell r="F4522" t="str">
            <v>A01</v>
          </cell>
          <cell r="G4522" t="str">
            <v>Fannie Mae/Mega/Consolidation and Derecognition Basis Adjs/Write Down Beginning Balance</v>
          </cell>
          <cell r="H4522" t="str">
            <v>E442</v>
          </cell>
          <cell r="I4522">
            <v>-1520559</v>
          </cell>
        </row>
        <row r="4523">
          <cell r="C4523" t="str">
            <v>2001</v>
          </cell>
          <cell r="D4523" t="str">
            <v>RR49409</v>
          </cell>
          <cell r="E4523">
            <v>138491</v>
          </cell>
          <cell r="F4523" t="str">
            <v>A07</v>
          </cell>
          <cell r="G4523" t="str">
            <v>Total Unamortized Balance/AFS/Fannie Mae/Mega</v>
          </cell>
          <cell r="H4523" t="str">
            <v>H33</v>
          </cell>
          <cell r="I4523">
            <v>-1520559</v>
          </cell>
        </row>
        <row r="4524">
          <cell r="C4524" t="str">
            <v>2001</v>
          </cell>
          <cell r="D4524" t="str">
            <v>RR49409</v>
          </cell>
          <cell r="E4524">
            <v>138491</v>
          </cell>
          <cell r="F4524" t="str">
            <v>A09</v>
          </cell>
          <cell r="G4524" t="str">
            <v>Total Unamortized Balance/AFS/Single Class/Mega/AAA</v>
          </cell>
          <cell r="H4524" t="str">
            <v>H44</v>
          </cell>
          <cell r="I4524">
            <v>-1520559.25</v>
          </cell>
        </row>
        <row r="4525">
          <cell r="C4525" t="str">
            <v>2001</v>
          </cell>
          <cell r="D4525" t="str">
            <v>RR49409</v>
          </cell>
          <cell r="E4525">
            <v>138491</v>
          </cell>
          <cell r="F4525" t="str">
            <v>A13 - AFS</v>
          </cell>
          <cell r="G4525" t="str">
            <v>Remaining Maturity Term &gt;5yrs through 10yrs/Amortized Cost/Fannie Mae/MEGA</v>
          </cell>
          <cell r="H4525" t="str">
            <v>M33</v>
          </cell>
          <cell r="I4525">
            <v>41688.01</v>
          </cell>
        </row>
        <row r="4526">
          <cell r="C4526" t="str">
            <v>2001</v>
          </cell>
          <cell r="D4526" t="str">
            <v>RR49409</v>
          </cell>
          <cell r="E4526">
            <v>138491</v>
          </cell>
          <cell r="F4526" t="str">
            <v>A13 - AFS</v>
          </cell>
          <cell r="G4526" t="str">
            <v>Remaining Maturity Term &gt; 10yrs/Fannie Mae/Amortized Cost/MEGA</v>
          </cell>
          <cell r="H4526" t="str">
            <v>P33</v>
          </cell>
          <cell r="I4526">
            <v>-1562247.26</v>
          </cell>
        </row>
        <row r="4527">
          <cell r="C4527" t="str">
            <v>2001</v>
          </cell>
          <cell r="D4527" t="str">
            <v>RR49409</v>
          </cell>
          <cell r="E4527">
            <v>138491</v>
          </cell>
          <cell r="F4527" t="str">
            <v>A18</v>
          </cell>
          <cell r="G4527" t="str">
            <v>Remaining Maturity Term &gt;5yrs through 10yrs/Amortized Cost/MEGA</v>
          </cell>
          <cell r="H4527" t="str">
            <v>L32</v>
          </cell>
          <cell r="I4527">
            <v>41688.01</v>
          </cell>
        </row>
        <row r="4528">
          <cell r="C4528" t="str">
            <v>2001</v>
          </cell>
          <cell r="D4528" t="str">
            <v>RR49409</v>
          </cell>
          <cell r="E4528">
            <v>138491</v>
          </cell>
          <cell r="F4528" t="str">
            <v>A18</v>
          </cell>
          <cell r="G4528" t="str">
            <v>Remaining Maturity Term &gt; 10yrs/Amortized Cost/MEGA</v>
          </cell>
          <cell r="H4528" t="str">
            <v>O32</v>
          </cell>
          <cell r="I4528">
            <v>-1562247.26</v>
          </cell>
        </row>
        <row r="4529">
          <cell r="C4529" t="str">
            <v>2001</v>
          </cell>
          <cell r="D4529" t="str">
            <v>RR49409</v>
          </cell>
          <cell r="E4529">
            <v>138491</v>
          </cell>
          <cell r="F4529" t="str">
            <v>A20</v>
          </cell>
          <cell r="G4529" t="str">
            <v>AFS/Fair Value/Securities Consolidated to Loans</v>
          </cell>
          <cell r="H4529" t="str">
            <v>L43</v>
          </cell>
          <cell r="I4529">
            <v>-1520559</v>
          </cell>
        </row>
        <row r="4530">
          <cell r="C4530" t="str">
            <v>2001</v>
          </cell>
          <cell r="D4530" t="str">
            <v>RR49409</v>
          </cell>
          <cell r="E4530">
            <v>121620</v>
          </cell>
          <cell r="F4530" t="str">
            <v>11.01</v>
          </cell>
          <cell r="G4530" t="str">
            <v>Loans (HFI)/MEGA/Operation Ending Balance/Book Value BA</v>
          </cell>
          <cell r="H4530" t="str">
            <v>R35</v>
          </cell>
          <cell r="I4530">
            <v>1455379</v>
          </cell>
        </row>
        <row r="4531">
          <cell r="C4531" t="str">
            <v>2001</v>
          </cell>
          <cell r="D4531" t="str">
            <v>RR49409</v>
          </cell>
          <cell r="E4531">
            <v>121620</v>
          </cell>
          <cell r="F4531" t="str">
            <v>11.06 - HFI</v>
          </cell>
          <cell r="G4531" t="str">
            <v>SF/Conventional/Fixed Income Long/Original CBA</v>
          </cell>
          <cell r="H4531" t="str">
            <v>G34</v>
          </cell>
          <cell r="I4531">
            <v>1484406.18</v>
          </cell>
        </row>
        <row r="4532">
          <cell r="C4532" t="str">
            <v>2001</v>
          </cell>
          <cell r="D4532" t="str">
            <v>RR49409</v>
          </cell>
          <cell r="E4532">
            <v>121620</v>
          </cell>
          <cell r="F4532" t="str">
            <v>11.06 - HFI</v>
          </cell>
          <cell r="G4532" t="str">
            <v>SF/Conventional/Fixed Income Interm/Original CBA</v>
          </cell>
          <cell r="H4532" t="str">
            <v>H34</v>
          </cell>
          <cell r="I4532">
            <v>-29027.93</v>
          </cell>
        </row>
        <row r="4533">
          <cell r="C4533" t="str">
            <v>2001</v>
          </cell>
          <cell r="D4533" t="str">
            <v>RR49409</v>
          </cell>
          <cell r="E4533">
            <v>126635</v>
          </cell>
          <cell r="F4533" t="str">
            <v>11.01</v>
          </cell>
          <cell r="G4533" t="str">
            <v>Loans (HFS)/MEGA/Operation Ending Balance/Book Value BA</v>
          </cell>
          <cell r="H4533" t="str">
            <v>O35</v>
          </cell>
          <cell r="I4533">
            <v>65181</v>
          </cell>
        </row>
        <row r="4534">
          <cell r="C4534" t="str">
            <v>2001</v>
          </cell>
          <cell r="D4534" t="str">
            <v>RR49409</v>
          </cell>
          <cell r="E4534">
            <v>126635</v>
          </cell>
          <cell r="F4534" t="str">
            <v>11.06 - HFS</v>
          </cell>
          <cell r="G4534" t="str">
            <v>SF/Conventional/Fixed Income Long/Original CBA</v>
          </cell>
          <cell r="H4534" t="str">
            <v>G34</v>
          </cell>
          <cell r="I4534">
            <v>65181</v>
          </cell>
        </row>
        <row r="4535">
          <cell r="C4535" t="str">
            <v>2001</v>
          </cell>
          <cell r="D4535" t="str">
            <v>RR49409</v>
          </cell>
          <cell r="E4535">
            <v>138492</v>
          </cell>
          <cell r="F4535" t="str">
            <v>A01</v>
          </cell>
          <cell r="G4535" t="str">
            <v>Fannie Mae/Mega/Consolidation and Derecognition Basis Adjs/Accum Am /Consol Relief</v>
          </cell>
          <cell r="H4535" t="str">
            <v>E416</v>
          </cell>
          <cell r="I4535">
            <v>1060690</v>
          </cell>
        </row>
        <row r="4536">
          <cell r="C4536" t="str">
            <v>2001</v>
          </cell>
          <cell r="D4536" t="str">
            <v>RR49409</v>
          </cell>
          <cell r="E4536">
            <v>138492</v>
          </cell>
          <cell r="F4536" t="str">
            <v>A07</v>
          </cell>
          <cell r="G4536" t="str">
            <v>Total Unamortized Balance/AFS/Fannie Mae/Mega</v>
          </cell>
          <cell r="H4536" t="str">
            <v>H33</v>
          </cell>
          <cell r="I4536">
            <v>1060690</v>
          </cell>
        </row>
        <row r="4537">
          <cell r="C4537" t="str">
            <v>2001</v>
          </cell>
          <cell r="D4537" t="str">
            <v>RR49409</v>
          </cell>
          <cell r="E4537">
            <v>138492</v>
          </cell>
          <cell r="F4537" t="str">
            <v>A09</v>
          </cell>
          <cell r="G4537" t="str">
            <v>Total Unamortized Balance/AFS/Single Class/Mega/AAA</v>
          </cell>
          <cell r="H4537" t="str">
            <v>H44</v>
          </cell>
          <cell r="I4537">
            <v>1060690</v>
          </cell>
        </row>
        <row r="4538">
          <cell r="C4538" t="str">
            <v>2001</v>
          </cell>
          <cell r="D4538" t="str">
            <v>RR49409</v>
          </cell>
          <cell r="E4538">
            <v>138492</v>
          </cell>
          <cell r="F4538" t="str">
            <v>A13 - AFS</v>
          </cell>
          <cell r="G4538" t="str">
            <v>Remaining Maturity Term &gt;5yrs through 10yrs/Amortized Cost/Fannie Mae/MEGA</v>
          </cell>
          <cell r="H4538" t="str">
            <v>M33</v>
          </cell>
          <cell r="I4538">
            <v>-38391.1</v>
          </cell>
        </row>
        <row r="4539">
          <cell r="C4539" t="str">
            <v>2001</v>
          </cell>
          <cell r="D4539" t="str">
            <v>RR49409</v>
          </cell>
          <cell r="E4539">
            <v>138492</v>
          </cell>
          <cell r="F4539" t="str">
            <v>A13 - AFS</v>
          </cell>
          <cell r="G4539" t="str">
            <v>Remaining Maturity Term &gt; 10yrs/Fannie Mae/Amortized Cost/MEGA</v>
          </cell>
          <cell r="H4539" t="str">
            <v>P33</v>
          </cell>
          <cell r="I4539">
            <v>1099080.72</v>
          </cell>
        </row>
        <row r="4540">
          <cell r="C4540" t="str">
            <v>2001</v>
          </cell>
          <cell r="D4540" t="str">
            <v>RR49409</v>
          </cell>
          <cell r="E4540">
            <v>138492</v>
          </cell>
          <cell r="F4540" t="str">
            <v>A18</v>
          </cell>
          <cell r="G4540" t="str">
            <v>Remaining Maturity Term &gt;5yrs through 10yrs/Amortized Cost/MEGA</v>
          </cell>
          <cell r="H4540" t="str">
            <v>L32</v>
          </cell>
          <cell r="I4540">
            <v>-38391.1</v>
          </cell>
        </row>
        <row r="4541">
          <cell r="C4541" t="str">
            <v>2001</v>
          </cell>
          <cell r="D4541" t="str">
            <v>RR49409</v>
          </cell>
          <cell r="E4541">
            <v>138492</v>
          </cell>
          <cell r="F4541" t="str">
            <v>A18</v>
          </cell>
          <cell r="G4541" t="str">
            <v>Remaining Maturity Term &gt; 10yrs/Amortized Cost/MEGA</v>
          </cell>
          <cell r="H4541" t="str">
            <v>O32</v>
          </cell>
          <cell r="I4541">
            <v>1099080.72</v>
          </cell>
        </row>
        <row r="4542">
          <cell r="C4542" t="str">
            <v>2001</v>
          </cell>
          <cell r="D4542" t="str">
            <v>RR49409</v>
          </cell>
          <cell r="E4542">
            <v>138492</v>
          </cell>
          <cell r="F4542" t="str">
            <v>A20</v>
          </cell>
          <cell r="G4542" t="str">
            <v>AFS/Fair Value/Securities Consolidated to Loans</v>
          </cell>
          <cell r="H4542" t="str">
            <v>L43</v>
          </cell>
          <cell r="I4542">
            <v>1060690</v>
          </cell>
        </row>
        <row r="4543">
          <cell r="C4543" t="str">
            <v>2001</v>
          </cell>
          <cell r="D4543" t="str">
            <v>RR49409</v>
          </cell>
          <cell r="E4543">
            <v>121625</v>
          </cell>
          <cell r="F4543" t="str">
            <v>11.01</v>
          </cell>
          <cell r="G4543" t="str">
            <v>Loans (HFI)/MEGA/Acc Am BV BA</v>
          </cell>
          <cell r="H4543" t="str">
            <v>R41</v>
          </cell>
          <cell r="I4543">
            <v>-1060690</v>
          </cell>
        </row>
        <row r="4544">
          <cell r="C4544" t="str">
            <v>2001</v>
          </cell>
          <cell r="D4544" t="str">
            <v>RR49409</v>
          </cell>
          <cell r="E4544">
            <v>121625</v>
          </cell>
          <cell r="F4544" t="str">
            <v>11.06 - HFI</v>
          </cell>
          <cell r="G4544" t="str">
            <v>SF/Conventional/Fixed Income Long/Accum Am</v>
          </cell>
          <cell r="H4544" t="str">
            <v>G35</v>
          </cell>
          <cell r="I4544">
            <v>-1078340.1599999999</v>
          </cell>
        </row>
        <row r="4545">
          <cell r="C4545" t="str">
            <v>2001</v>
          </cell>
          <cell r="D4545" t="str">
            <v>RR49409</v>
          </cell>
          <cell r="E4545">
            <v>121625</v>
          </cell>
          <cell r="F4545" t="str">
            <v>11.06 - HFI</v>
          </cell>
          <cell r="G4545" t="str">
            <v>SF/Conventional/Fixed Income Interm/Accum Am</v>
          </cell>
          <cell r="H4545" t="str">
            <v>H35</v>
          </cell>
          <cell r="I4545">
            <v>17650.54</v>
          </cell>
        </row>
        <row r="4546">
          <cell r="C4546" t="str">
            <v>2001</v>
          </cell>
          <cell r="D4546" t="str">
            <v>RS49310</v>
          </cell>
          <cell r="E4546">
            <v>138492</v>
          </cell>
          <cell r="F4546" t="str">
            <v>A01</v>
          </cell>
          <cell r="G4546" t="str">
            <v>Fannie Mae/Mega/Consolidation and Derecognition Basis Adjs/Accum Am /Consol Relief</v>
          </cell>
          <cell r="H4546" t="str">
            <v>E416</v>
          </cell>
          <cell r="I4546">
            <v>-41505</v>
          </cell>
        </row>
        <row r="4547">
          <cell r="C4547" t="str">
            <v>2001</v>
          </cell>
          <cell r="D4547" t="str">
            <v>RS49310</v>
          </cell>
          <cell r="E4547">
            <v>138492</v>
          </cell>
          <cell r="F4547" t="str">
            <v>A07</v>
          </cell>
          <cell r="G4547" t="str">
            <v>Total Unamortized Balance/AFS/Fannie Mae/Mega</v>
          </cell>
          <cell r="H4547" t="str">
            <v>H33</v>
          </cell>
          <cell r="I4547">
            <v>-41505</v>
          </cell>
        </row>
        <row r="4548">
          <cell r="C4548" t="str">
            <v>2001</v>
          </cell>
          <cell r="D4548" t="str">
            <v>RS49310</v>
          </cell>
          <cell r="E4548">
            <v>138492</v>
          </cell>
          <cell r="F4548" t="str">
            <v>A09</v>
          </cell>
          <cell r="G4548" t="str">
            <v>Total Unamortized Balance/AFS/Single Class/Mega/AAA</v>
          </cell>
          <cell r="H4548" t="str">
            <v>H44</v>
          </cell>
          <cell r="I4548">
            <v>-41505</v>
          </cell>
        </row>
        <row r="4549">
          <cell r="C4549" t="str">
            <v>2001</v>
          </cell>
          <cell r="D4549" t="str">
            <v>RS49310</v>
          </cell>
          <cell r="E4549">
            <v>138492</v>
          </cell>
          <cell r="F4549" t="str">
            <v>A13 - AFS</v>
          </cell>
          <cell r="G4549" t="str">
            <v>Remaining Maturity Term &gt;5yrs through 10yrs/Amortized Cost/Fannie Mae/MEGA</v>
          </cell>
          <cell r="H4549" t="str">
            <v>M33</v>
          </cell>
          <cell r="I4549">
            <v>-41505</v>
          </cell>
        </row>
        <row r="4550">
          <cell r="C4550" t="str">
            <v>2001</v>
          </cell>
          <cell r="D4550" t="str">
            <v>RS49310</v>
          </cell>
          <cell r="E4550">
            <v>138492</v>
          </cell>
          <cell r="F4550" t="str">
            <v>A18</v>
          </cell>
          <cell r="G4550" t="str">
            <v>Remaining Maturity Term &gt;5yrs through 10yrs/Amortized Cost/MEGA</v>
          </cell>
          <cell r="H4550" t="str">
            <v>L32</v>
          </cell>
          <cell r="I4550">
            <v>-41505</v>
          </cell>
        </row>
        <row r="4551">
          <cell r="C4551" t="str">
            <v>2001</v>
          </cell>
          <cell r="D4551" t="str">
            <v>RS49310</v>
          </cell>
          <cell r="E4551">
            <v>138492</v>
          </cell>
          <cell r="F4551" t="str">
            <v>A20</v>
          </cell>
          <cell r="G4551" t="str">
            <v>AFS/Fair Value/Securities Consolidated to Loans</v>
          </cell>
          <cell r="H4551" t="str">
            <v>L43</v>
          </cell>
          <cell r="I4551">
            <v>-41505</v>
          </cell>
        </row>
        <row r="4552">
          <cell r="C4552" t="str">
            <v>2001</v>
          </cell>
          <cell r="D4552" t="str">
            <v>RR49412</v>
          </cell>
          <cell r="E4552">
            <v>118301</v>
          </cell>
          <cell r="F4552" t="str">
            <v>A01</v>
          </cell>
          <cell r="G4552" t="str">
            <v>Portfolio Walk Forward/MTM/Current Period Gain/loss</v>
          </cell>
          <cell r="H4552" t="str">
            <v>G458</v>
          </cell>
          <cell r="I4552">
            <v>3192208.68</v>
          </cell>
        </row>
        <row r="4553">
          <cell r="C4553" t="str">
            <v>2001</v>
          </cell>
          <cell r="D4553" t="str">
            <v>RR49412</v>
          </cell>
          <cell r="E4553">
            <v>118301</v>
          </cell>
          <cell r="F4553" t="str">
            <v>A07</v>
          </cell>
          <cell r="G4553" t="str">
            <v>FAS 115 MTM Summary/Gross Unreal Gain/AFS/Fannie Mae/IO</v>
          </cell>
          <cell r="H4553" t="str">
            <v>K35</v>
          </cell>
          <cell r="I4553">
            <v>3192208.68</v>
          </cell>
        </row>
        <row r="4554">
          <cell r="C4554" t="str">
            <v>2001</v>
          </cell>
          <cell r="D4554" t="str">
            <v>RR49412</v>
          </cell>
          <cell r="E4554">
            <v>118301</v>
          </cell>
          <cell r="F4554" t="str">
            <v>A09</v>
          </cell>
          <cell r="G4554" t="str">
            <v>FAS 115 MTM by Credit/Gross Unrealized Gain/AFS/Multi-class/IO Strip/AAA</v>
          </cell>
          <cell r="H4554" t="str">
            <v>K80</v>
          </cell>
          <cell r="I4554">
            <v>3192208.68</v>
          </cell>
        </row>
        <row r="4555">
          <cell r="C4555" t="str">
            <v>2001</v>
          </cell>
          <cell r="D4555" t="str">
            <v>RR49412</v>
          </cell>
          <cell r="E4555">
            <v>118301</v>
          </cell>
          <cell r="F4555" t="str">
            <v>A13 - AFS</v>
          </cell>
          <cell r="G4555" t="str">
            <v>Sec Mat Term Rpt by User/Remaining Mat &gt;10/Fannie Mae/IO/Fair Value</v>
          </cell>
          <cell r="H4555" t="str">
            <v>Q35</v>
          </cell>
          <cell r="I4555">
            <v>3192208.68</v>
          </cell>
        </row>
        <row r="4556">
          <cell r="C4556" t="str">
            <v>2001</v>
          </cell>
          <cell r="D4556" t="str">
            <v>RR49412</v>
          </cell>
          <cell r="E4556">
            <v>118301</v>
          </cell>
          <cell r="F4556" t="str">
            <v>A20</v>
          </cell>
          <cell r="G4556" t="str">
            <v>Repurchase Agreement Eligibility &amp; Pledged/AFS/Fair Value/Total MRS</v>
          </cell>
          <cell r="H4556" t="str">
            <v>L42</v>
          </cell>
          <cell r="I4556">
            <v>3192208.68</v>
          </cell>
        </row>
        <row r="4557">
          <cell r="C4557" t="str">
            <v>2001</v>
          </cell>
          <cell r="D4557" t="str">
            <v>RR49420</v>
          </cell>
          <cell r="E4557">
            <v>138382</v>
          </cell>
          <cell r="F4557" t="str">
            <v>A01</v>
          </cell>
          <cell r="G4557" t="str">
            <v>Accum Accr/Catch-Up/Fannie/Stripped MBS</v>
          </cell>
          <cell r="H4557" t="str">
            <v>G50</v>
          </cell>
          <cell r="I4557">
            <v>8043083.4169360008</v>
          </cell>
        </row>
        <row r="4558">
          <cell r="C4558" t="str">
            <v>2001</v>
          </cell>
          <cell r="D4558" t="str">
            <v>RR49420</v>
          </cell>
          <cell r="E4558">
            <v>138382</v>
          </cell>
          <cell r="F4558" t="str">
            <v>A01</v>
          </cell>
          <cell r="G4558" t="str">
            <v>Accum Accr/Catch-Up/Fannie/ MBS</v>
          </cell>
          <cell r="H4558" t="str">
            <v>D50</v>
          </cell>
          <cell r="I4558">
            <v>18146.711648000004</v>
          </cell>
        </row>
        <row r="4559">
          <cell r="C4559" t="str">
            <v>2001</v>
          </cell>
          <cell r="D4559" t="str">
            <v>RR49420</v>
          </cell>
          <cell r="E4559">
            <v>138382</v>
          </cell>
          <cell r="F4559" t="str">
            <v>A01</v>
          </cell>
          <cell r="G4559" t="str">
            <v>Accum Accr/Catch-Up/Fannie/ Mega</v>
          </cell>
          <cell r="H4559" t="str">
            <v>E50</v>
          </cell>
          <cell r="I4559">
            <v>464.99313999999998</v>
          </cell>
        </row>
        <row r="4560">
          <cell r="C4560" t="str">
            <v>2001</v>
          </cell>
          <cell r="D4560" t="str">
            <v>RR49420</v>
          </cell>
          <cell r="E4560">
            <v>138382</v>
          </cell>
          <cell r="F4560" t="str">
            <v>A01</v>
          </cell>
          <cell r="G4560" t="str">
            <v>Accum Accr/Catch-Up/Fannie/ REMIC</v>
          </cell>
          <cell r="H4560" t="str">
            <v>F50</v>
          </cell>
          <cell r="I4560">
            <v>696600.783284</v>
          </cell>
        </row>
        <row r="4561">
          <cell r="C4561" t="str">
            <v>2001</v>
          </cell>
          <cell r="D4561" t="str">
            <v>RR49420</v>
          </cell>
          <cell r="E4561">
            <v>138382</v>
          </cell>
          <cell r="F4561" t="str">
            <v>A01</v>
          </cell>
          <cell r="G4561" t="str">
            <v>Accum Accr/Catch-Up/Other Issuers/Stripped MBS</v>
          </cell>
          <cell r="H4561" t="str">
            <v>M50</v>
          </cell>
          <cell r="I4561">
            <v>202542.057829</v>
          </cell>
        </row>
        <row r="4562">
          <cell r="C4562" t="str">
            <v>2001</v>
          </cell>
          <cell r="D4562" t="str">
            <v>RR49420</v>
          </cell>
          <cell r="E4562">
            <v>138382</v>
          </cell>
          <cell r="F4562" t="str">
            <v>A01</v>
          </cell>
          <cell r="G4562" t="str">
            <v>Accum Accr/Catch-Up/Other Issuers/ REMIC</v>
          </cell>
          <cell r="H4562" t="str">
            <v>L50</v>
          </cell>
          <cell r="I4562">
            <v>177233.41983300002</v>
          </cell>
        </row>
        <row r="4563">
          <cell r="C4563" t="str">
            <v>2001</v>
          </cell>
          <cell r="D4563" t="str">
            <v>RR49420</v>
          </cell>
          <cell r="E4563">
            <v>138382</v>
          </cell>
          <cell r="F4563" t="str">
            <v>A01</v>
          </cell>
          <cell r="G4563" t="str">
            <v>Accum Accr/Catch-Up/Private/ MBS</v>
          </cell>
          <cell r="H4563" t="str">
            <v>S50</v>
          </cell>
          <cell r="I4563">
            <v>16873.094214000001</v>
          </cell>
        </row>
        <row r="4564">
          <cell r="C4564" t="str">
            <v>2001</v>
          </cell>
          <cell r="D4564" t="str">
            <v>RR49420</v>
          </cell>
          <cell r="E4564">
            <v>138382</v>
          </cell>
          <cell r="F4564" t="str">
            <v>A01</v>
          </cell>
          <cell r="G4564" t="str">
            <v>Accum Accr/Catch-Up/Private/ MRB Non Taxable</v>
          </cell>
          <cell r="H4564" t="str">
            <v>P50</v>
          </cell>
          <cell r="I4564">
            <v>666720.39977400005</v>
          </cell>
        </row>
        <row r="4565">
          <cell r="C4565" t="str">
            <v>2001</v>
          </cell>
          <cell r="D4565" t="str">
            <v>RR49420</v>
          </cell>
          <cell r="E4565">
            <v>138382</v>
          </cell>
          <cell r="F4565" t="str">
            <v>A01</v>
          </cell>
          <cell r="G4565" t="str">
            <v>Accum Accr/Catch-Up/Private/ MRB Taxable</v>
          </cell>
          <cell r="H4565" t="str">
            <v>O50</v>
          </cell>
          <cell r="I4565">
            <v>12616033.988060003</v>
          </cell>
        </row>
        <row r="4566">
          <cell r="C4566" t="str">
            <v>2001</v>
          </cell>
          <cell r="D4566" t="str">
            <v>RR49420</v>
          </cell>
          <cell r="E4566">
            <v>138382</v>
          </cell>
          <cell r="F4566" t="str">
            <v>A01</v>
          </cell>
          <cell r="G4566" t="str">
            <v>Accum Accr/Catch-Up/Private/ REMIC</v>
          </cell>
          <cell r="H4566" t="str">
            <v>R50</v>
          </cell>
          <cell r="I4566">
            <v>2394798.3041140004</v>
          </cell>
        </row>
        <row r="4567">
          <cell r="C4567" t="str">
            <v>2001</v>
          </cell>
          <cell r="D4567" t="str">
            <v>RR49420</v>
          </cell>
          <cell r="E4567">
            <v>138382</v>
          </cell>
          <cell r="F4567" t="str">
            <v>A07</v>
          </cell>
          <cell r="G4567" t="str">
            <v>AFS/Fannie/IO/Remain Accret. Imp.</v>
          </cell>
          <cell r="H4567" t="str">
            <v>I35</v>
          </cell>
          <cell r="I4567">
            <v>8043083.4169360008</v>
          </cell>
        </row>
        <row r="4568">
          <cell r="C4568" t="str">
            <v>2001</v>
          </cell>
          <cell r="D4568" t="str">
            <v>RR49420</v>
          </cell>
          <cell r="E4568">
            <v>138382</v>
          </cell>
          <cell r="F4568" t="str">
            <v>A07</v>
          </cell>
          <cell r="G4568" t="str">
            <v>AFS/Fannie/ MBS/Remain Accret. Imp.</v>
          </cell>
          <cell r="H4568" t="str">
            <v>I32</v>
          </cell>
          <cell r="I4568">
            <v>18146.711648000004</v>
          </cell>
        </row>
        <row r="4569">
          <cell r="C4569" t="str">
            <v>2001</v>
          </cell>
          <cell r="D4569" t="str">
            <v>RR49420</v>
          </cell>
          <cell r="E4569">
            <v>138382</v>
          </cell>
          <cell r="F4569" t="str">
            <v>A07</v>
          </cell>
          <cell r="G4569" t="str">
            <v>AFS/Fannie/ Mega/Remain Accret. Imp.</v>
          </cell>
          <cell r="H4569" t="str">
            <v>I33</v>
          </cell>
          <cell r="I4569">
            <v>464.99313999999998</v>
          </cell>
        </row>
        <row r="4570">
          <cell r="C4570" t="str">
            <v>2001</v>
          </cell>
          <cell r="D4570" t="str">
            <v>RR49420</v>
          </cell>
          <cell r="E4570">
            <v>138382</v>
          </cell>
          <cell r="F4570" t="str">
            <v>A07</v>
          </cell>
          <cell r="G4570" t="str">
            <v>AFS/Fannie/ REMIC/Remain Accret. Imp.</v>
          </cell>
          <cell r="H4570" t="str">
            <v>I34</v>
          </cell>
          <cell r="I4570">
            <v>696600.783284</v>
          </cell>
        </row>
        <row r="4571">
          <cell r="C4571" t="str">
            <v>2001</v>
          </cell>
          <cell r="D4571" t="str">
            <v>RR49420</v>
          </cell>
          <cell r="E4571">
            <v>138382</v>
          </cell>
          <cell r="F4571" t="str">
            <v>A07</v>
          </cell>
          <cell r="G4571" t="str">
            <v>AFS/Other Issuers/IO/Remain Accret. Imp.</v>
          </cell>
          <cell r="H4571" t="str">
            <v>I50</v>
          </cell>
          <cell r="I4571">
            <v>202542.057829</v>
          </cell>
        </row>
        <row r="4572">
          <cell r="C4572" t="str">
            <v>2001</v>
          </cell>
          <cell r="D4572" t="str">
            <v>RR49420</v>
          </cell>
          <cell r="E4572">
            <v>138382</v>
          </cell>
          <cell r="F4572" t="str">
            <v>A07</v>
          </cell>
          <cell r="G4572" t="str">
            <v>AFS/Other Issuers/ REMIC/Remain Accret. Imp.</v>
          </cell>
          <cell r="H4572" t="str">
            <v>I49</v>
          </cell>
          <cell r="I4572">
            <v>177233.41983300002</v>
          </cell>
        </row>
        <row r="4573">
          <cell r="C4573" t="str">
            <v>2001</v>
          </cell>
          <cell r="D4573" t="str">
            <v>RR49420</v>
          </cell>
          <cell r="E4573">
            <v>138382</v>
          </cell>
          <cell r="F4573" t="str">
            <v>A07</v>
          </cell>
          <cell r="G4573" t="str">
            <v>AFS/Private/ MBS/Remain Accret. Imp.</v>
          </cell>
          <cell r="H4573" t="str">
            <v>I66</v>
          </cell>
          <cell r="I4573">
            <v>16873.094214000001</v>
          </cell>
        </row>
        <row r="4574">
          <cell r="C4574" t="str">
            <v>2001</v>
          </cell>
          <cell r="D4574" t="str">
            <v>RR49420</v>
          </cell>
          <cell r="E4574">
            <v>138382</v>
          </cell>
          <cell r="F4574" t="str">
            <v>A07</v>
          </cell>
          <cell r="G4574" t="str">
            <v>AFS/Private/ MRB Non Taxable/Remain Accret. Imp.</v>
          </cell>
          <cell r="H4574" t="str">
            <v>I63</v>
          </cell>
          <cell r="I4574">
            <v>666720.39977400005</v>
          </cell>
        </row>
        <row r="4575">
          <cell r="C4575" t="str">
            <v>2001</v>
          </cell>
          <cell r="D4575" t="str">
            <v>RR49420</v>
          </cell>
          <cell r="E4575">
            <v>138382</v>
          </cell>
          <cell r="F4575" t="str">
            <v>A07</v>
          </cell>
          <cell r="G4575" t="str">
            <v>AFS/Private/ MRB Taxable/Remain Accret. Imp.</v>
          </cell>
          <cell r="H4575" t="str">
            <v>I62</v>
          </cell>
          <cell r="I4575">
            <v>12616033.988060003</v>
          </cell>
        </row>
        <row r="4576">
          <cell r="C4576" t="str">
            <v>2001</v>
          </cell>
          <cell r="D4576" t="str">
            <v>RR49420</v>
          </cell>
          <cell r="E4576">
            <v>138382</v>
          </cell>
          <cell r="F4576" t="str">
            <v>A07</v>
          </cell>
          <cell r="G4576" t="str">
            <v>AFS/Private/ REMIC/Remain Accret. Imp.</v>
          </cell>
          <cell r="H4576" t="str">
            <v>I65</v>
          </cell>
          <cell r="I4576">
            <v>2394798.3041140004</v>
          </cell>
        </row>
        <row r="4577">
          <cell r="C4577" t="str">
            <v>2001</v>
          </cell>
          <cell r="D4577" t="str">
            <v>RR49420</v>
          </cell>
          <cell r="E4577">
            <v>138382</v>
          </cell>
          <cell r="F4577" t="str">
            <v>A09</v>
          </cell>
          <cell r="G4577" t="str">
            <v>AFS/MRB/A/Remain Accret. Imp.</v>
          </cell>
          <cell r="H4577" t="str">
            <v>I95</v>
          </cell>
          <cell r="I4577">
            <v>97867.783528</v>
          </cell>
        </row>
        <row r="4578">
          <cell r="C4578" t="str">
            <v>2001</v>
          </cell>
          <cell r="D4578" t="str">
            <v>RR49420</v>
          </cell>
          <cell r="E4578">
            <v>138382</v>
          </cell>
          <cell r="F4578" t="str">
            <v>A09</v>
          </cell>
          <cell r="G4578" t="str">
            <v>AFS/REMIC/A/Remain Accret. Imp.</v>
          </cell>
          <cell r="H4578" t="str">
            <v>I60</v>
          </cell>
          <cell r="I4578">
            <v>275333.33333300002</v>
          </cell>
        </row>
        <row r="4579">
          <cell r="C4579" t="str">
            <v>2001</v>
          </cell>
          <cell r="D4579" t="str">
            <v>RR49420</v>
          </cell>
          <cell r="E4579">
            <v>138382</v>
          </cell>
          <cell r="F4579" t="str">
            <v>A09</v>
          </cell>
          <cell r="G4579" t="str">
            <v>AFS/MRB/AA/Remain Accret. Imp.</v>
          </cell>
          <cell r="H4579" t="str">
            <v>I94</v>
          </cell>
          <cell r="I4579">
            <v>6811417.4055539984</v>
          </cell>
        </row>
        <row r="4580">
          <cell r="C4580" t="str">
            <v>2001</v>
          </cell>
          <cell r="D4580" t="str">
            <v>RR49420</v>
          </cell>
          <cell r="E4580">
            <v>138382</v>
          </cell>
          <cell r="F4580" t="str">
            <v>A09</v>
          </cell>
          <cell r="G4580" t="str">
            <v>AFS/REMIC/AA/Remain Accret. Imp.</v>
          </cell>
          <cell r="H4580" t="str">
            <v>I59</v>
          </cell>
          <cell r="I4580">
            <v>338199.13512500003</v>
          </cell>
        </row>
        <row r="4581">
          <cell r="C4581" t="str">
            <v>2001</v>
          </cell>
          <cell r="D4581" t="str">
            <v>RR49420</v>
          </cell>
          <cell r="E4581">
            <v>138382</v>
          </cell>
          <cell r="F4581" t="str">
            <v>A09</v>
          </cell>
          <cell r="G4581" t="str">
            <v>AFS/IO/AAA/Remain Accret. Imp.</v>
          </cell>
          <cell r="H4581" t="str">
            <v>I80</v>
          </cell>
          <cell r="I4581">
            <v>8245625.4747650009</v>
          </cell>
        </row>
        <row r="4582">
          <cell r="C4582" t="str">
            <v>2001</v>
          </cell>
          <cell r="D4582" t="str">
            <v>RR49420</v>
          </cell>
          <cell r="E4582">
            <v>138382</v>
          </cell>
          <cell r="F4582" t="str">
            <v>A09</v>
          </cell>
          <cell r="G4582" t="str">
            <v>AFS/MBS/AAA/Remain Accret. Imp.</v>
          </cell>
          <cell r="H4582" t="str">
            <v>I33</v>
          </cell>
          <cell r="I4582">
            <v>18146.711648000004</v>
          </cell>
        </row>
        <row r="4583">
          <cell r="C4583" t="str">
            <v>2001</v>
          </cell>
          <cell r="D4583" t="str">
            <v>RR49420</v>
          </cell>
          <cell r="E4583">
            <v>138382</v>
          </cell>
          <cell r="F4583" t="str">
            <v>A09</v>
          </cell>
          <cell r="G4583" t="str">
            <v>AFS/Mega/AAA/Remain Accret. Imp.</v>
          </cell>
          <cell r="H4583" t="str">
            <v>I44</v>
          </cell>
          <cell r="I4583">
            <v>464.99313999999998</v>
          </cell>
        </row>
        <row r="4584">
          <cell r="C4584" t="str">
            <v>2001</v>
          </cell>
          <cell r="D4584" t="str">
            <v>RR49420</v>
          </cell>
          <cell r="E4584">
            <v>138382</v>
          </cell>
          <cell r="F4584" t="str">
            <v>A09</v>
          </cell>
          <cell r="G4584" t="str">
            <v>AFS/MRB/AAA/Remain Accret. Imp.</v>
          </cell>
          <cell r="H4584" t="str">
            <v>I93</v>
          </cell>
          <cell r="I4584">
            <v>97533.333333000002</v>
          </cell>
        </row>
        <row r="4585">
          <cell r="C4585" t="str">
            <v>2001</v>
          </cell>
          <cell r="D4585" t="str">
            <v>RR49420</v>
          </cell>
          <cell r="E4585">
            <v>138382</v>
          </cell>
          <cell r="F4585" t="str">
            <v>A09</v>
          </cell>
          <cell r="G4585" t="str">
            <v>AFS/REMIC/AAA/Remain Accret. Imp.</v>
          </cell>
          <cell r="H4585" t="str">
            <v>I58</v>
          </cell>
          <cell r="I4585">
            <v>873834.20311700017</v>
          </cell>
        </row>
        <row r="4586">
          <cell r="C4586" t="str">
            <v>2001</v>
          </cell>
          <cell r="D4586" t="str">
            <v>RR49420</v>
          </cell>
          <cell r="E4586">
            <v>138382</v>
          </cell>
          <cell r="F4586" t="str">
            <v>A09</v>
          </cell>
          <cell r="G4586" t="str">
            <v>AFS/REMIC/BBB/Remain Accret. Imp.</v>
          </cell>
          <cell r="H4586" t="str">
            <v>I61</v>
          </cell>
          <cell r="I4586">
            <v>240916.66666700001</v>
          </cell>
        </row>
        <row r="4587">
          <cell r="C4587" t="str">
            <v>2001</v>
          </cell>
          <cell r="D4587" t="str">
            <v>RR49420</v>
          </cell>
          <cell r="E4587">
            <v>138382</v>
          </cell>
          <cell r="F4587" t="str">
            <v>A09</v>
          </cell>
          <cell r="G4587" t="str">
            <v>AFS/MRB/Unrated/Remain Accret. Imp.</v>
          </cell>
          <cell r="H4587" t="str">
            <v>I100</v>
          </cell>
          <cell r="I4587">
            <v>6275935.8654189995</v>
          </cell>
        </row>
        <row r="4588">
          <cell r="C4588" t="str">
            <v>2001</v>
          </cell>
          <cell r="D4588" t="str">
            <v>RR49420</v>
          </cell>
          <cell r="E4588">
            <v>138382</v>
          </cell>
          <cell r="F4588" t="str">
            <v>A09</v>
          </cell>
          <cell r="G4588" t="str">
            <v>AFS/REMIC/Unrated/Remain Accret. Imp.</v>
          </cell>
          <cell r="H4588" t="str">
            <v>I65</v>
          </cell>
          <cell r="I4588">
            <v>1540349.1689889999</v>
          </cell>
        </row>
        <row r="4589">
          <cell r="C4589" t="str">
            <v>2001</v>
          </cell>
          <cell r="D4589" t="str">
            <v>RR49420</v>
          </cell>
          <cell r="E4589">
            <v>138382</v>
          </cell>
          <cell r="F4589" t="str">
            <v>A09</v>
          </cell>
          <cell r="G4589" t="str">
            <v>AFS/MBS/Unrated/Remain Accret. Imp.</v>
          </cell>
          <cell r="H4589" t="str">
            <v>I40</v>
          </cell>
          <cell r="I4589">
            <v>16873.094214000001</v>
          </cell>
        </row>
        <row r="4590">
          <cell r="C4590" t="str">
            <v>2001</v>
          </cell>
          <cell r="D4590" t="str">
            <v>RR49420</v>
          </cell>
          <cell r="E4590">
            <v>138382</v>
          </cell>
          <cell r="F4590" t="str">
            <v>A13 - AFS</v>
          </cell>
          <cell r="G4590" t="str">
            <v>Fannie/1-5 Years/IO/Amortized Cost</v>
          </cell>
          <cell r="H4590" t="str">
            <v>J35</v>
          </cell>
          <cell r="I4590">
            <v>185926.25071599998</v>
          </cell>
        </row>
        <row r="4591">
          <cell r="C4591" t="str">
            <v>2001</v>
          </cell>
          <cell r="D4591" t="str">
            <v>RR49420</v>
          </cell>
          <cell r="E4591">
            <v>138382</v>
          </cell>
          <cell r="F4591" t="str">
            <v>A13 - AFS</v>
          </cell>
          <cell r="G4591" t="str">
            <v>Fannie/5-10 Years/IO/Amortized Cost</v>
          </cell>
          <cell r="H4591" t="str">
            <v>M35</v>
          </cell>
          <cell r="I4591">
            <v>35286.473049</v>
          </cell>
        </row>
        <row r="4592">
          <cell r="C4592" t="str">
            <v>2001</v>
          </cell>
          <cell r="D4592" t="str">
            <v>RR49420</v>
          </cell>
          <cell r="E4592">
            <v>138382</v>
          </cell>
          <cell r="F4592" t="str">
            <v>A13 - AFS</v>
          </cell>
          <cell r="G4592" t="str">
            <v>Fannie/5-10 Years/Mega/Amortized Cost</v>
          </cell>
          <cell r="H4592" t="str">
            <v>M33</v>
          </cell>
          <cell r="I4592">
            <v>464.99313999999998</v>
          </cell>
        </row>
        <row r="4593">
          <cell r="C4593" t="str">
            <v>2001</v>
          </cell>
          <cell r="D4593" t="str">
            <v>RR49420</v>
          </cell>
          <cell r="E4593">
            <v>138382</v>
          </cell>
          <cell r="F4593" t="str">
            <v>A13 - AFS</v>
          </cell>
          <cell r="G4593" t="str">
            <v>Fannie/5-10 Years/Remic/Amortized Cost</v>
          </cell>
          <cell r="H4593" t="str">
            <v>M34</v>
          </cell>
          <cell r="I4593">
            <v>12163.613300000001</v>
          </cell>
        </row>
        <row r="4594">
          <cell r="C4594" t="str">
            <v>2001</v>
          </cell>
          <cell r="D4594" t="str">
            <v>RR49420</v>
          </cell>
          <cell r="E4594">
            <v>138382</v>
          </cell>
          <cell r="F4594" t="str">
            <v>A13 - AFS</v>
          </cell>
          <cell r="G4594" t="str">
            <v>Fannie/Greater Than 10Years/IO/Amortized Cost</v>
          </cell>
          <cell r="H4594" t="str">
            <v>P35</v>
          </cell>
          <cell r="I4594">
            <v>7821870.6931710001</v>
          </cell>
        </row>
        <row r="4595">
          <cell r="C4595" t="str">
            <v>2001</v>
          </cell>
          <cell r="D4595" t="str">
            <v>RR49420</v>
          </cell>
          <cell r="E4595">
            <v>138382</v>
          </cell>
          <cell r="F4595" t="str">
            <v>A13 - AFS</v>
          </cell>
          <cell r="G4595" t="str">
            <v>Fannie/Greater Than 10Years/MBS/Amortized Cost</v>
          </cell>
          <cell r="H4595" t="str">
            <v>P32</v>
          </cell>
          <cell r="I4595">
            <v>18146.711648000004</v>
          </cell>
        </row>
        <row r="4596">
          <cell r="C4596" t="str">
            <v>2001</v>
          </cell>
          <cell r="D4596" t="str">
            <v>RR49420</v>
          </cell>
          <cell r="E4596">
            <v>138382</v>
          </cell>
          <cell r="F4596" t="str">
            <v>A13 - AFS</v>
          </cell>
          <cell r="G4596" t="str">
            <v>Fannie/Greater Than 10Years/REMIC/Amortized Cost</v>
          </cell>
          <cell r="H4596" t="str">
            <v>P34</v>
          </cell>
          <cell r="I4596">
            <v>684437.16998400004</v>
          </cell>
        </row>
        <row r="4597">
          <cell r="C4597" t="str">
            <v>2001</v>
          </cell>
          <cell r="D4597" t="str">
            <v>RR49420</v>
          </cell>
          <cell r="E4597">
            <v>138382</v>
          </cell>
          <cell r="F4597" t="str">
            <v>A13 - AFS</v>
          </cell>
          <cell r="G4597" t="str">
            <v>Other/Greater Than 10Years/IO/Amortized Cost</v>
          </cell>
          <cell r="H4597" t="str">
            <v>P43</v>
          </cell>
          <cell r="I4597">
            <v>202542.057829</v>
          </cell>
        </row>
        <row r="4598">
          <cell r="C4598" t="str">
            <v>2001</v>
          </cell>
          <cell r="D4598" t="str">
            <v>RR49420</v>
          </cell>
          <cell r="E4598">
            <v>138382</v>
          </cell>
          <cell r="F4598" t="str">
            <v>A13 - AFS</v>
          </cell>
          <cell r="G4598" t="str">
            <v>Other/Greater Than 10Years/REMIC/Amortized Cost</v>
          </cell>
          <cell r="H4598" t="str">
            <v>P42</v>
          </cell>
          <cell r="I4598">
            <v>177233.41983300002</v>
          </cell>
        </row>
        <row r="4599">
          <cell r="C4599" t="str">
            <v>2001</v>
          </cell>
          <cell r="D4599" t="str">
            <v>RR49420</v>
          </cell>
          <cell r="E4599">
            <v>138382</v>
          </cell>
          <cell r="F4599" t="str">
            <v>A13 - AFS</v>
          </cell>
          <cell r="G4599" t="str">
            <v>Private/Less Than 1 Year/MRB-Non Taxable/Amortized Cost</v>
          </cell>
          <cell r="H4599" t="str">
            <v>G49</v>
          </cell>
          <cell r="I4599">
            <v>7989.9999989999997</v>
          </cell>
        </row>
        <row r="4600">
          <cell r="C4600" t="str">
            <v>2001</v>
          </cell>
          <cell r="D4600" t="str">
            <v>RR49420</v>
          </cell>
          <cell r="E4600">
            <v>138382</v>
          </cell>
          <cell r="F4600" t="str">
            <v>A13 - AFS</v>
          </cell>
          <cell r="G4600" t="str">
            <v>Private/1-5 Years/MRB Taxable/Amortized Cost</v>
          </cell>
          <cell r="H4600" t="str">
            <v>J48</v>
          </cell>
          <cell r="I4600">
            <v>2646.9777779999999</v>
          </cell>
        </row>
        <row r="4601">
          <cell r="C4601" t="str">
            <v>2001</v>
          </cell>
          <cell r="D4601" t="str">
            <v>RR49420</v>
          </cell>
          <cell r="E4601">
            <v>138382</v>
          </cell>
          <cell r="F4601" t="str">
            <v>A13 - AFS</v>
          </cell>
          <cell r="G4601" t="str">
            <v>Private/1-5 Years/MRB Non-Taxable/Amortized Cost</v>
          </cell>
          <cell r="H4601" t="str">
            <v>J49</v>
          </cell>
          <cell r="I4601">
            <v>46933.055554999999</v>
          </cell>
        </row>
        <row r="4602">
          <cell r="C4602" t="str">
            <v>2001</v>
          </cell>
          <cell r="D4602" t="str">
            <v>RR49420</v>
          </cell>
          <cell r="E4602">
            <v>138382</v>
          </cell>
          <cell r="F4602" t="str">
            <v>A13 - AFS</v>
          </cell>
          <cell r="G4602" t="str">
            <v>Private/5-10 Years/MRB Taxable/Amortized Cost</v>
          </cell>
          <cell r="H4602" t="str">
            <v>M48</v>
          </cell>
          <cell r="I4602">
            <v>78498.016421999986</v>
          </cell>
        </row>
        <row r="4603">
          <cell r="C4603" t="str">
            <v>2001</v>
          </cell>
          <cell r="D4603" t="str">
            <v>RR49420</v>
          </cell>
          <cell r="E4603">
            <v>138382</v>
          </cell>
          <cell r="F4603" t="str">
            <v>A13 - AFS</v>
          </cell>
          <cell r="G4603" t="str">
            <v>Private/Greater Than 10Years/MBS/Amortized Cost</v>
          </cell>
          <cell r="H4603" t="str">
            <v>P52</v>
          </cell>
          <cell r="I4603">
            <v>16873.094214000001</v>
          </cell>
        </row>
        <row r="4604">
          <cell r="C4604" t="str">
            <v>2001</v>
          </cell>
          <cell r="D4604" t="str">
            <v>RR49420</v>
          </cell>
          <cell r="E4604">
            <v>138382</v>
          </cell>
          <cell r="F4604" t="str">
            <v>A13 - AFS</v>
          </cell>
          <cell r="G4604" t="str">
            <v>Private/Greater Than 10Years/MRB Non-Taxable/Amortized Cost</v>
          </cell>
          <cell r="H4604" t="str">
            <v>P49</v>
          </cell>
          <cell r="I4604">
            <v>611797.34422000009</v>
          </cell>
        </row>
        <row r="4605">
          <cell r="C4605" t="str">
            <v>2001</v>
          </cell>
          <cell r="D4605" t="str">
            <v>RR49420</v>
          </cell>
          <cell r="E4605">
            <v>138382</v>
          </cell>
          <cell r="F4605" t="str">
            <v>A13 - AFS</v>
          </cell>
          <cell r="G4605" t="str">
            <v>Private/Greater Than 10Years/MRB Taxable/Amortized Cost</v>
          </cell>
          <cell r="H4605" t="str">
            <v>P48</v>
          </cell>
          <cell r="I4605">
            <v>12534888.993860004</v>
          </cell>
        </row>
        <row r="4606">
          <cell r="C4606" t="str">
            <v>2001</v>
          </cell>
          <cell r="D4606" t="str">
            <v>RR49420</v>
          </cell>
          <cell r="E4606">
            <v>138382</v>
          </cell>
          <cell r="F4606" t="str">
            <v>A13 - AFS</v>
          </cell>
          <cell r="G4606" t="str">
            <v>Private/Greater Than 10Years/REMIC/Amortized Cost</v>
          </cell>
          <cell r="H4606" t="str">
            <v>P51</v>
          </cell>
          <cell r="I4606">
            <v>2394798.3041140004</v>
          </cell>
        </row>
        <row r="4607">
          <cell r="C4607" t="str">
            <v>2001</v>
          </cell>
          <cell r="D4607" t="str">
            <v>RR49420</v>
          </cell>
          <cell r="E4607">
            <v>138382</v>
          </cell>
          <cell r="F4607" t="str">
            <v>A20</v>
          </cell>
          <cell r="G4607" t="str">
            <v>Fair Value/AFS/Total Mortgage Related Sec</v>
          </cell>
          <cell r="H4607" t="str">
            <v>L42</v>
          </cell>
          <cell r="I4607">
            <v>11549742.780998003</v>
          </cell>
        </row>
        <row r="4608">
          <cell r="C4608" t="str">
            <v>2001</v>
          </cell>
          <cell r="D4608" t="str">
            <v>RR49420</v>
          </cell>
          <cell r="E4608">
            <v>138382</v>
          </cell>
          <cell r="F4608" t="str">
            <v>A20</v>
          </cell>
          <cell r="G4608" t="str">
            <v>Fair Value/AFS/Less MRB</v>
          </cell>
          <cell r="H4608" t="str">
            <v>L45</v>
          </cell>
          <cell r="I4608">
            <v>13282754.387834003</v>
          </cell>
        </row>
        <row r="4609">
          <cell r="C4609" t="str">
            <v>2001</v>
          </cell>
          <cell r="D4609" t="str">
            <v>RR49420</v>
          </cell>
          <cell r="E4609">
            <v>118301</v>
          </cell>
          <cell r="F4609" t="str">
            <v>A01</v>
          </cell>
          <cell r="G4609" t="str">
            <v>Mark-to-Market/Unrealized Gain/Loss Current Period/Fannie/Stripped MBS</v>
          </cell>
          <cell r="H4609" t="str">
            <v>G458</v>
          </cell>
          <cell r="I4609">
            <v>-8043083.4169360008</v>
          </cell>
        </row>
        <row r="4610">
          <cell r="C4610" t="str">
            <v>2001</v>
          </cell>
          <cell r="D4610" t="str">
            <v>RR49420</v>
          </cell>
          <cell r="E4610">
            <v>118301</v>
          </cell>
          <cell r="F4610" t="str">
            <v>A01</v>
          </cell>
          <cell r="G4610" t="str">
            <v>Mark-to-Market/Unrealized Gain/Loss Current Period/Fannie/ MBS</v>
          </cell>
          <cell r="H4610" t="str">
            <v>D458</v>
          </cell>
          <cell r="I4610">
            <v>-18146.711648000004</v>
          </cell>
        </row>
        <row r="4611">
          <cell r="C4611" t="str">
            <v>2001</v>
          </cell>
          <cell r="D4611" t="str">
            <v>RR49420</v>
          </cell>
          <cell r="E4611">
            <v>118301</v>
          </cell>
          <cell r="F4611" t="str">
            <v>A01</v>
          </cell>
          <cell r="G4611" t="str">
            <v>Mark-to-Market/Unrealized Gain/Loss Current Period/Fannie/ Mega</v>
          </cell>
          <cell r="H4611" t="str">
            <v>E458</v>
          </cell>
          <cell r="I4611">
            <v>-464.99313999999998</v>
          </cell>
        </row>
        <row r="4612">
          <cell r="C4612" t="str">
            <v>2001</v>
          </cell>
          <cell r="D4612" t="str">
            <v>RR49420</v>
          </cell>
          <cell r="E4612">
            <v>118301</v>
          </cell>
          <cell r="F4612" t="str">
            <v>A01</v>
          </cell>
          <cell r="G4612" t="str">
            <v>Mark-to-Market/Unrealized Gain/Loss Current Period/Fannie/ REMIC</v>
          </cell>
          <cell r="H4612" t="str">
            <v>F458</v>
          </cell>
          <cell r="I4612">
            <v>-696600.783284</v>
          </cell>
        </row>
        <row r="4613">
          <cell r="C4613" t="str">
            <v>2001</v>
          </cell>
          <cell r="D4613" t="str">
            <v>RR49420</v>
          </cell>
          <cell r="E4613">
            <v>118301</v>
          </cell>
          <cell r="F4613" t="str">
            <v>A01</v>
          </cell>
          <cell r="G4613" t="str">
            <v>Mark-to-Market/Unrealized Gain/Loss Current Period/Other Issuers/Stripped MBS</v>
          </cell>
          <cell r="H4613" t="str">
            <v>M458</v>
          </cell>
          <cell r="I4613">
            <v>-202542.057829</v>
          </cell>
        </row>
        <row r="4614">
          <cell r="C4614" t="str">
            <v>2001</v>
          </cell>
          <cell r="D4614" t="str">
            <v>RR49420</v>
          </cell>
          <cell r="E4614">
            <v>118301</v>
          </cell>
          <cell r="F4614" t="str">
            <v>A01</v>
          </cell>
          <cell r="G4614" t="str">
            <v>Mark-to-Market/Unrealized Gain/Loss Current Period/Other Issuers/ REMIC</v>
          </cell>
          <cell r="H4614" t="str">
            <v>L458</v>
          </cell>
          <cell r="I4614">
            <v>-177233.41983300002</v>
          </cell>
        </row>
        <row r="4615">
          <cell r="C4615" t="str">
            <v>2001</v>
          </cell>
          <cell r="D4615" t="str">
            <v>RR49420</v>
          </cell>
          <cell r="E4615">
            <v>118301</v>
          </cell>
          <cell r="F4615" t="str">
            <v>A01</v>
          </cell>
          <cell r="G4615" t="str">
            <v>Mark-to-Market/Unrealized Gain/Loss Current Period/Private/ MBS</v>
          </cell>
          <cell r="H4615" t="str">
            <v>S458</v>
          </cell>
          <cell r="I4615">
            <v>-16873.094214000001</v>
          </cell>
        </row>
        <row r="4616">
          <cell r="C4616" t="str">
            <v>2001</v>
          </cell>
          <cell r="D4616" t="str">
            <v>RR49420</v>
          </cell>
          <cell r="E4616">
            <v>118301</v>
          </cell>
          <cell r="F4616" t="str">
            <v>A01</v>
          </cell>
          <cell r="G4616" t="str">
            <v>Mark-to-Market/Unrealized Gain/Loss Current Period/Private/ MRB Non Taxable</v>
          </cell>
          <cell r="H4616" t="str">
            <v>P458</v>
          </cell>
          <cell r="I4616">
            <v>-666720.39977400005</v>
          </cell>
        </row>
        <row r="4617">
          <cell r="C4617" t="str">
            <v>2001</v>
          </cell>
          <cell r="D4617" t="str">
            <v>RR49420</v>
          </cell>
          <cell r="E4617">
            <v>118301</v>
          </cell>
          <cell r="F4617" t="str">
            <v>A01</v>
          </cell>
          <cell r="G4617" t="str">
            <v>Mark-to-Market/Unrealized Gain/Loss Current Period/Private/ MRB Taxable</v>
          </cell>
          <cell r="H4617" t="str">
            <v>O458</v>
          </cell>
          <cell r="I4617">
            <v>-12616033.988060003</v>
          </cell>
        </row>
        <row r="4618">
          <cell r="C4618" t="str">
            <v>2001</v>
          </cell>
          <cell r="D4618" t="str">
            <v>RR49420</v>
          </cell>
          <cell r="E4618">
            <v>118301</v>
          </cell>
          <cell r="F4618" t="str">
            <v>A01</v>
          </cell>
          <cell r="G4618" t="str">
            <v>Mark-to-Market/Unrealized Gain/Loss Current Period/Private/ REMIC</v>
          </cell>
          <cell r="H4618" t="str">
            <v>R458</v>
          </cell>
          <cell r="I4618">
            <v>-2394798.3041140004</v>
          </cell>
        </row>
        <row r="4619">
          <cell r="C4619" t="str">
            <v>2001</v>
          </cell>
          <cell r="D4619" t="str">
            <v>RR49420</v>
          </cell>
          <cell r="E4619">
            <v>118301</v>
          </cell>
          <cell r="F4619" t="str">
            <v>A07</v>
          </cell>
          <cell r="G4619" t="str">
            <v>AFS/Fannie/IO/Gross Unrealized Loss</v>
          </cell>
          <cell r="H4619" t="str">
            <v>L35</v>
          </cell>
          <cell r="I4619">
            <v>-8043083.4169360008</v>
          </cell>
        </row>
        <row r="4620">
          <cell r="C4620" t="str">
            <v>2001</v>
          </cell>
          <cell r="D4620" t="str">
            <v>RR49420</v>
          </cell>
          <cell r="E4620">
            <v>118301</v>
          </cell>
          <cell r="F4620" t="str">
            <v>A07</v>
          </cell>
          <cell r="G4620" t="str">
            <v>AFS/Fannie/ MBS/Gross Unrealized Loss</v>
          </cell>
          <cell r="H4620" t="str">
            <v>L32</v>
          </cell>
          <cell r="I4620">
            <v>-18146.711648000004</v>
          </cell>
        </row>
        <row r="4621">
          <cell r="C4621" t="str">
            <v>2001</v>
          </cell>
          <cell r="D4621" t="str">
            <v>RR49420</v>
          </cell>
          <cell r="E4621">
            <v>118301</v>
          </cell>
          <cell r="F4621" t="str">
            <v>A07</v>
          </cell>
          <cell r="G4621" t="str">
            <v>AFS/Fannie/ Mega/Gross Unrealized Loss</v>
          </cell>
          <cell r="H4621" t="str">
            <v>L33</v>
          </cell>
          <cell r="I4621">
            <v>-464.99313999999998</v>
          </cell>
        </row>
        <row r="4622">
          <cell r="C4622" t="str">
            <v>2001</v>
          </cell>
          <cell r="D4622" t="str">
            <v>RR49420</v>
          </cell>
          <cell r="E4622">
            <v>118301</v>
          </cell>
          <cell r="F4622" t="str">
            <v>A07</v>
          </cell>
          <cell r="G4622" t="str">
            <v>AFS/Fannie/ REMIC/Gross Unrealized Loss</v>
          </cell>
          <cell r="H4622" t="str">
            <v>L34</v>
          </cell>
          <cell r="I4622">
            <v>-696600.783284</v>
          </cell>
        </row>
        <row r="4623">
          <cell r="C4623" t="str">
            <v>2001</v>
          </cell>
          <cell r="D4623" t="str">
            <v>RR49420</v>
          </cell>
          <cell r="E4623">
            <v>118301</v>
          </cell>
          <cell r="F4623" t="str">
            <v>A07</v>
          </cell>
          <cell r="G4623" t="str">
            <v>AFS/Other Issuers/IO/Gross Unrealized Loss</v>
          </cell>
          <cell r="H4623" t="str">
            <v>L50</v>
          </cell>
          <cell r="I4623">
            <v>-202542.057829</v>
          </cell>
        </row>
        <row r="4624">
          <cell r="C4624" t="str">
            <v>2001</v>
          </cell>
          <cell r="D4624" t="str">
            <v>RR49420</v>
          </cell>
          <cell r="E4624">
            <v>118301</v>
          </cell>
          <cell r="F4624" t="str">
            <v>A07</v>
          </cell>
          <cell r="G4624" t="str">
            <v>AFS/Other Issuers/ REMIC/Gross Unrealized Loss</v>
          </cell>
          <cell r="H4624" t="str">
            <v>L49</v>
          </cell>
          <cell r="I4624">
            <v>-177233.41983300002</v>
          </cell>
        </row>
        <row r="4625">
          <cell r="C4625" t="str">
            <v>2001</v>
          </cell>
          <cell r="D4625" t="str">
            <v>RR49420</v>
          </cell>
          <cell r="E4625">
            <v>118301</v>
          </cell>
          <cell r="F4625" t="str">
            <v>A07</v>
          </cell>
          <cell r="G4625" t="str">
            <v>AFS/Private/ MBS/Gross Unrealized Loss</v>
          </cell>
          <cell r="H4625" t="str">
            <v>L47</v>
          </cell>
          <cell r="I4625">
            <v>-16873.094214000001</v>
          </cell>
        </row>
        <row r="4626">
          <cell r="C4626" t="str">
            <v>2001</v>
          </cell>
          <cell r="D4626" t="str">
            <v>RR49420</v>
          </cell>
          <cell r="E4626">
            <v>118301</v>
          </cell>
          <cell r="F4626" t="str">
            <v>A07</v>
          </cell>
          <cell r="G4626" t="str">
            <v>AFS/Private/ MRB Non Taxable/Gross Unrealized Loss</v>
          </cell>
          <cell r="H4626" t="str">
            <v>L63</v>
          </cell>
          <cell r="I4626">
            <v>-666720.39977400005</v>
          </cell>
        </row>
        <row r="4627">
          <cell r="C4627" t="str">
            <v>2001</v>
          </cell>
          <cell r="D4627" t="str">
            <v>RR49420</v>
          </cell>
          <cell r="E4627">
            <v>118301</v>
          </cell>
          <cell r="F4627" t="str">
            <v>A07</v>
          </cell>
          <cell r="G4627" t="str">
            <v>AFS/Private/ MRB Taxable/Gross Unrealized Loss</v>
          </cell>
          <cell r="H4627" t="str">
            <v>L62</v>
          </cell>
          <cell r="I4627">
            <v>-12616033.988060003</v>
          </cell>
        </row>
        <row r="4628">
          <cell r="C4628" t="str">
            <v>2001</v>
          </cell>
          <cell r="D4628" t="str">
            <v>RR49420</v>
          </cell>
          <cell r="E4628">
            <v>118301</v>
          </cell>
          <cell r="F4628" t="str">
            <v>A07</v>
          </cell>
          <cell r="G4628" t="str">
            <v>AFS/Private/ REMIC/Gross Unrealized Loss</v>
          </cell>
          <cell r="H4628" t="str">
            <v>L65</v>
          </cell>
          <cell r="I4628">
            <v>-2394798.3041140004</v>
          </cell>
        </row>
        <row r="4629">
          <cell r="C4629" t="str">
            <v>2001</v>
          </cell>
          <cell r="D4629" t="str">
            <v>RR49420</v>
          </cell>
          <cell r="E4629">
            <v>118301</v>
          </cell>
          <cell r="F4629" t="str">
            <v>A07</v>
          </cell>
          <cell r="G4629" t="str">
            <v>AFS/Fannie/IO/Gross Unrealized Loss/ &lt; 12 months</v>
          </cell>
          <cell r="H4629" t="str">
            <v>N35</v>
          </cell>
          <cell r="I4629">
            <v>-8043083.4169360008</v>
          </cell>
        </row>
        <row r="4630">
          <cell r="C4630" t="str">
            <v>2001</v>
          </cell>
          <cell r="D4630" t="str">
            <v>RR49420</v>
          </cell>
          <cell r="E4630">
            <v>118301</v>
          </cell>
          <cell r="F4630" t="str">
            <v>A07</v>
          </cell>
          <cell r="G4630" t="str">
            <v>AFS/Fannie/ MBS/Gross Unrealized Loss/ &lt; 12 months</v>
          </cell>
          <cell r="H4630" t="str">
            <v>N32</v>
          </cell>
          <cell r="I4630">
            <v>-18146.711648000004</v>
          </cell>
        </row>
        <row r="4631">
          <cell r="C4631" t="str">
            <v>2001</v>
          </cell>
          <cell r="D4631" t="str">
            <v>RR49420</v>
          </cell>
          <cell r="E4631">
            <v>118301</v>
          </cell>
          <cell r="F4631" t="str">
            <v>A07</v>
          </cell>
          <cell r="G4631" t="str">
            <v>AFS/Fannie/ Mega/Gross Unrealized Loss/ &lt; 12 months</v>
          </cell>
          <cell r="H4631" t="str">
            <v>N33</v>
          </cell>
          <cell r="I4631">
            <v>-464.99313999999998</v>
          </cell>
        </row>
        <row r="4632">
          <cell r="C4632" t="str">
            <v>2001</v>
          </cell>
          <cell r="D4632" t="str">
            <v>RR49420</v>
          </cell>
          <cell r="E4632">
            <v>118301</v>
          </cell>
          <cell r="F4632" t="str">
            <v>A07</v>
          </cell>
          <cell r="G4632" t="str">
            <v>AFS/Fannie/ REMIC/Gross Unrealized Loss/ &lt; 12 months</v>
          </cell>
          <cell r="H4632" t="str">
            <v>N34</v>
          </cell>
          <cell r="I4632">
            <v>-353497.32036200003</v>
          </cell>
        </row>
        <row r="4633">
          <cell r="C4633" t="str">
            <v>2001</v>
          </cell>
          <cell r="D4633" t="str">
            <v>RR49420</v>
          </cell>
          <cell r="E4633">
            <v>118301</v>
          </cell>
          <cell r="F4633" t="str">
            <v>A07</v>
          </cell>
          <cell r="G4633" t="str">
            <v>AFS/Other Issuers/IO/Gross Unrealized Loss/ &lt; 12 months</v>
          </cell>
          <cell r="H4633" t="str">
            <v>N50</v>
          </cell>
          <cell r="I4633">
            <v>-202542.057829</v>
          </cell>
        </row>
        <row r="4634">
          <cell r="C4634" t="str">
            <v>2001</v>
          </cell>
          <cell r="D4634" t="str">
            <v>RR49420</v>
          </cell>
          <cell r="E4634">
            <v>118301</v>
          </cell>
          <cell r="F4634" t="str">
            <v>A07</v>
          </cell>
          <cell r="G4634" t="str">
            <v>AFS/Other Issuers/ REMIC/Gross Unrealized Loss/ &lt; 12 months</v>
          </cell>
          <cell r="H4634" t="str">
            <v>N49</v>
          </cell>
          <cell r="I4634">
            <v>-177233.41983300002</v>
          </cell>
        </row>
        <row r="4635">
          <cell r="C4635" t="str">
            <v>2001</v>
          </cell>
          <cell r="D4635" t="str">
            <v>RR49420</v>
          </cell>
          <cell r="E4635">
            <v>118301</v>
          </cell>
          <cell r="F4635" t="str">
            <v>A07</v>
          </cell>
          <cell r="G4635" t="str">
            <v>AFS/Private/ MBS/Gross Unrealized Loss/ &lt; 12months</v>
          </cell>
          <cell r="H4635" t="str">
            <v>N47</v>
          </cell>
          <cell r="I4635">
            <v>-16873.094214000001</v>
          </cell>
        </row>
        <row r="4636">
          <cell r="C4636" t="str">
            <v>2001</v>
          </cell>
          <cell r="D4636" t="str">
            <v>RR49420</v>
          </cell>
          <cell r="E4636">
            <v>118301</v>
          </cell>
          <cell r="F4636" t="str">
            <v>A07</v>
          </cell>
          <cell r="G4636" t="str">
            <v>AFS/Private/ MRB Non Taxable/Gross Unrealized Loss/ &lt; 12 months</v>
          </cell>
          <cell r="H4636" t="str">
            <v>N63</v>
          </cell>
          <cell r="I4636">
            <v>-423131.00784500007</v>
          </cell>
        </row>
        <row r="4637">
          <cell r="C4637" t="str">
            <v>2001</v>
          </cell>
          <cell r="D4637" t="str">
            <v>RR49420</v>
          </cell>
          <cell r="E4637">
            <v>118301</v>
          </cell>
          <cell r="F4637" t="str">
            <v>A07</v>
          </cell>
          <cell r="G4637" t="str">
            <v>AFS/Private/ MRB Taxable/Gross Unrealized Loss/ &lt; 12 months</v>
          </cell>
          <cell r="H4637" t="str">
            <v>N62</v>
          </cell>
          <cell r="I4637">
            <v>-8970513.5235950034</v>
          </cell>
        </row>
        <row r="4638">
          <cell r="C4638" t="str">
            <v>2001</v>
          </cell>
          <cell r="D4638" t="str">
            <v>RR49420</v>
          </cell>
          <cell r="E4638">
            <v>118301</v>
          </cell>
          <cell r="F4638" t="str">
            <v>A07</v>
          </cell>
          <cell r="G4638" t="str">
            <v>AFS/Private/ REMIC/Gross Unrealized Loss/ &lt; 12 months</v>
          </cell>
          <cell r="H4638" t="str">
            <v>N65</v>
          </cell>
          <cell r="I4638">
            <v>-2247343.3041140004</v>
          </cell>
        </row>
        <row r="4639">
          <cell r="C4639" t="str">
            <v>2001</v>
          </cell>
          <cell r="D4639" t="str">
            <v>RR49420</v>
          </cell>
          <cell r="E4639">
            <v>118301</v>
          </cell>
          <cell r="F4639" t="str">
            <v>A07</v>
          </cell>
          <cell r="G4639" t="str">
            <v>AFS/Fannie/ REMIC/Gross Unrealized Loss/ &gt; 12 months</v>
          </cell>
          <cell r="H4639" t="str">
            <v>O34</v>
          </cell>
          <cell r="I4639">
            <v>-343103.46292199998</v>
          </cell>
        </row>
        <row r="4640">
          <cell r="C4640" t="str">
            <v>2001</v>
          </cell>
          <cell r="D4640" t="str">
            <v>RR49420</v>
          </cell>
          <cell r="E4640">
            <v>118301</v>
          </cell>
          <cell r="F4640" t="str">
            <v>A07</v>
          </cell>
          <cell r="G4640" t="str">
            <v>AFS/Private/ MRB Non Taxable/Gross Unrealized Loss/ &gt; 12 months</v>
          </cell>
          <cell r="H4640" t="str">
            <v>O63</v>
          </cell>
          <cell r="I4640">
            <v>-243589.39192899998</v>
          </cell>
        </row>
        <row r="4641">
          <cell r="C4641" t="str">
            <v>2001</v>
          </cell>
          <cell r="D4641" t="str">
            <v>RR49420</v>
          </cell>
          <cell r="E4641">
            <v>118301</v>
          </cell>
          <cell r="F4641" t="str">
            <v>A07</v>
          </cell>
          <cell r="G4641" t="str">
            <v>AFS/Private/ MRB Taxable/Gross Unrealized Loss/ &gt; 12 months</v>
          </cell>
          <cell r="H4641" t="str">
            <v>O62</v>
          </cell>
          <cell r="I4641">
            <v>-3645520.4644650002</v>
          </cell>
        </row>
        <row r="4642">
          <cell r="C4642" t="str">
            <v>2001</v>
          </cell>
          <cell r="D4642" t="str">
            <v>RR49420</v>
          </cell>
          <cell r="E4642">
            <v>118301</v>
          </cell>
          <cell r="F4642" t="str">
            <v>A07</v>
          </cell>
          <cell r="G4642" t="str">
            <v>AFS/Private/ REMIC/Gross Unrealized Loss/ &gt; 12 months</v>
          </cell>
          <cell r="H4642" t="str">
            <v>O65</v>
          </cell>
          <cell r="I4642">
            <v>-147455</v>
          </cell>
        </row>
        <row r="4643">
          <cell r="C4643" t="str">
            <v>2001</v>
          </cell>
          <cell r="D4643" t="str">
            <v>RR49420</v>
          </cell>
          <cell r="E4643">
            <v>118301</v>
          </cell>
          <cell r="F4643" t="str">
            <v>A09</v>
          </cell>
          <cell r="G4643" t="str">
            <v>AFS/MRB/A/Gross Unrealized Loss</v>
          </cell>
          <cell r="H4643" t="str">
            <v>L95</v>
          </cell>
          <cell r="I4643">
            <v>-97867.783528</v>
          </cell>
        </row>
        <row r="4644">
          <cell r="C4644" t="str">
            <v>2001</v>
          </cell>
          <cell r="D4644" t="str">
            <v>RR49420</v>
          </cell>
          <cell r="E4644">
            <v>118301</v>
          </cell>
          <cell r="F4644" t="str">
            <v>A09</v>
          </cell>
          <cell r="G4644" t="str">
            <v>AFS/REMIC/A/Gross Unrealized Loss</v>
          </cell>
          <cell r="H4644" t="str">
            <v>L60</v>
          </cell>
          <cell r="I4644">
            <v>-275333.33333300002</v>
          </cell>
        </row>
        <row r="4645">
          <cell r="C4645" t="str">
            <v>2001</v>
          </cell>
          <cell r="D4645" t="str">
            <v>RR49420</v>
          </cell>
          <cell r="E4645">
            <v>118301</v>
          </cell>
          <cell r="F4645" t="str">
            <v>A09</v>
          </cell>
          <cell r="G4645" t="str">
            <v>AFS/MRB/AA/Gross Unrealized Loss</v>
          </cell>
          <cell r="H4645" t="str">
            <v>L94</v>
          </cell>
          <cell r="I4645">
            <v>-6811417.4055540003</v>
          </cell>
        </row>
        <row r="4646">
          <cell r="C4646" t="str">
            <v>2001</v>
          </cell>
          <cell r="D4646" t="str">
            <v>RR49420</v>
          </cell>
          <cell r="E4646">
            <v>118301</v>
          </cell>
          <cell r="F4646" t="str">
            <v>A09</v>
          </cell>
          <cell r="G4646" t="str">
            <v>AFS/REMIC/AA/Gross Unrealized Loss</v>
          </cell>
          <cell r="H4646" t="str">
            <v>L59</v>
          </cell>
          <cell r="I4646">
            <v>-338199.13512499997</v>
          </cell>
        </row>
        <row r="4647">
          <cell r="C4647" t="str">
            <v>2001</v>
          </cell>
          <cell r="D4647" t="str">
            <v>RR49420</v>
          </cell>
          <cell r="E4647">
            <v>118301</v>
          </cell>
          <cell r="F4647" t="str">
            <v>A09</v>
          </cell>
          <cell r="G4647" t="str">
            <v>AFS/IO/AAA/Gross Unrealized Loss</v>
          </cell>
          <cell r="H4647" t="str">
            <v>L80</v>
          </cell>
          <cell r="I4647">
            <v>-8245625.4747649999</v>
          </cell>
        </row>
        <row r="4648">
          <cell r="C4648" t="str">
            <v>2001</v>
          </cell>
          <cell r="D4648" t="str">
            <v>RR49420</v>
          </cell>
          <cell r="E4648">
            <v>118301</v>
          </cell>
          <cell r="F4648" t="str">
            <v>A09</v>
          </cell>
          <cell r="G4648" t="str">
            <v>AFS/MBS/AAA/Gross Unrealized Loss</v>
          </cell>
          <cell r="H4648" t="str">
            <v>L33</v>
          </cell>
          <cell r="I4648">
            <v>-18146.711648</v>
          </cell>
        </row>
        <row r="4649">
          <cell r="C4649" t="str">
            <v>2001</v>
          </cell>
          <cell r="D4649" t="str">
            <v>RR49420</v>
          </cell>
          <cell r="E4649">
            <v>118301</v>
          </cell>
          <cell r="F4649" t="str">
            <v>A09</v>
          </cell>
          <cell r="G4649" t="str">
            <v>AFS/Mega/AAA/Gross Unrealized Loss</v>
          </cell>
          <cell r="H4649" t="str">
            <v>L44</v>
          </cell>
          <cell r="I4649">
            <v>-464.99313999999998</v>
          </cell>
        </row>
        <row r="4650">
          <cell r="C4650" t="str">
            <v>2001</v>
          </cell>
          <cell r="D4650" t="str">
            <v>RR49420</v>
          </cell>
          <cell r="E4650">
            <v>118301</v>
          </cell>
          <cell r="F4650" t="str">
            <v>A09</v>
          </cell>
          <cell r="G4650" t="str">
            <v>AFS/MRB/AAA/Gross Unrealized Loss</v>
          </cell>
          <cell r="H4650" t="str">
            <v>L93</v>
          </cell>
          <cell r="I4650">
            <v>-97533.333333000002</v>
          </cell>
        </row>
        <row r="4651">
          <cell r="C4651" t="str">
            <v>2001</v>
          </cell>
          <cell r="D4651" t="str">
            <v>RR49420</v>
          </cell>
          <cell r="E4651">
            <v>118301</v>
          </cell>
          <cell r="F4651" t="str">
            <v>A09</v>
          </cell>
          <cell r="G4651" t="str">
            <v>AFS/REMIC/AAA/Gross Unrealized Loss</v>
          </cell>
          <cell r="H4651" t="str">
            <v>L58</v>
          </cell>
          <cell r="I4651">
            <v>-873834.20311700006</v>
          </cell>
        </row>
        <row r="4652">
          <cell r="C4652" t="str">
            <v>2001</v>
          </cell>
          <cell r="D4652" t="str">
            <v>RR49420</v>
          </cell>
          <cell r="E4652">
            <v>118301</v>
          </cell>
          <cell r="F4652" t="str">
            <v>A09</v>
          </cell>
          <cell r="G4652" t="str">
            <v>AFS/REMIC/BBB/Gross Unrealized Loss</v>
          </cell>
          <cell r="H4652" t="str">
            <v>L61</v>
          </cell>
          <cell r="I4652">
            <v>-240916.66666700001</v>
          </cell>
        </row>
        <row r="4653">
          <cell r="C4653" t="str">
            <v>2001</v>
          </cell>
          <cell r="D4653" t="str">
            <v>RR49420</v>
          </cell>
          <cell r="E4653">
            <v>118301</v>
          </cell>
          <cell r="F4653" t="str">
            <v>A09</v>
          </cell>
          <cell r="G4653" t="str">
            <v>AFS/MRB/Unrated/Gross Unrealized Loss</v>
          </cell>
          <cell r="H4653" t="str">
            <v>L100</v>
          </cell>
          <cell r="I4653">
            <v>-6275935.8654190004</v>
          </cell>
        </row>
        <row r="4654">
          <cell r="C4654" t="str">
            <v>2001</v>
          </cell>
          <cell r="D4654" t="str">
            <v>RR49420</v>
          </cell>
          <cell r="E4654">
            <v>118301</v>
          </cell>
          <cell r="F4654" t="str">
            <v>A09</v>
          </cell>
          <cell r="G4654" t="str">
            <v>AFS/REMIC/Unrated/Gross Unrealized Loss</v>
          </cell>
          <cell r="H4654" t="str">
            <v>L65</v>
          </cell>
          <cell r="I4654">
            <v>-1540349.1689889999</v>
          </cell>
        </row>
        <row r="4655">
          <cell r="C4655" t="str">
            <v>2001</v>
          </cell>
          <cell r="D4655" t="str">
            <v>RR49420</v>
          </cell>
          <cell r="E4655">
            <v>118301</v>
          </cell>
          <cell r="F4655" t="str">
            <v>A09</v>
          </cell>
          <cell r="G4655" t="str">
            <v>AFS/MBS/Unrated/Gross Unrealized Loss</v>
          </cell>
          <cell r="H4655" t="str">
            <v>L40</v>
          </cell>
          <cell r="I4655">
            <v>-16873.094214000001</v>
          </cell>
        </row>
        <row r="4656">
          <cell r="C4656" t="str">
            <v>2001</v>
          </cell>
          <cell r="D4656" t="str">
            <v>RR49420</v>
          </cell>
          <cell r="E4656">
            <v>118301</v>
          </cell>
          <cell r="F4656" t="str">
            <v>A09</v>
          </cell>
          <cell r="G4656" t="str">
            <v>AFS/MRB/A/Gross Unrealized Loss/ &lt; 12 months</v>
          </cell>
          <cell r="H4656" t="str">
            <v>N95</v>
          </cell>
          <cell r="I4656">
            <v>-52588.616861000002</v>
          </cell>
        </row>
        <row r="4657">
          <cell r="C4657" t="str">
            <v>2001</v>
          </cell>
          <cell r="D4657" t="str">
            <v>RR49420</v>
          </cell>
          <cell r="E4657">
            <v>118301</v>
          </cell>
          <cell r="F4657" t="str">
            <v>A09</v>
          </cell>
          <cell r="G4657" t="str">
            <v>AFS/REMIC/A/Gross Unrealized Loss/ &lt; 12 months</v>
          </cell>
          <cell r="H4657" t="str">
            <v>N60</v>
          </cell>
          <cell r="I4657">
            <v>-275333.33333300002</v>
          </cell>
        </row>
        <row r="4658">
          <cell r="C4658" t="str">
            <v>2001</v>
          </cell>
          <cell r="D4658" t="str">
            <v>RR49420</v>
          </cell>
          <cell r="E4658">
            <v>118301</v>
          </cell>
          <cell r="F4658" t="str">
            <v>A09</v>
          </cell>
          <cell r="G4658" t="str">
            <v>AFS/MRB/AA/Gross Unrealized Loss/ &lt; 12 months</v>
          </cell>
          <cell r="H4658" t="str">
            <v>N94</v>
          </cell>
          <cell r="I4658">
            <v>-3878184.3222210002</v>
          </cell>
        </row>
        <row r="4659">
          <cell r="C4659" t="str">
            <v>2001</v>
          </cell>
          <cell r="D4659" t="str">
            <v>RR49420</v>
          </cell>
          <cell r="E4659">
            <v>118301</v>
          </cell>
          <cell r="F4659" t="str">
            <v>A09</v>
          </cell>
          <cell r="G4659" t="str">
            <v>AFS/REMIC/AA/Gross Unrealized Loss/ &lt; 12 months</v>
          </cell>
          <cell r="H4659" t="str">
            <v>N59</v>
          </cell>
          <cell r="I4659">
            <v>-338199.13512499997</v>
          </cell>
        </row>
        <row r="4660">
          <cell r="C4660" t="str">
            <v>2001</v>
          </cell>
          <cell r="D4660" t="str">
            <v>RR49420</v>
          </cell>
          <cell r="E4660">
            <v>118301</v>
          </cell>
          <cell r="F4660" t="str">
            <v>A09</v>
          </cell>
          <cell r="G4660" t="str">
            <v>AFS/IO/AAA/Gross Unrealized Loss/ &lt; 12 months</v>
          </cell>
          <cell r="H4660" t="str">
            <v>N80</v>
          </cell>
          <cell r="I4660">
            <v>-8245625.4747649999</v>
          </cell>
        </row>
        <row r="4661">
          <cell r="C4661" t="str">
            <v>2001</v>
          </cell>
          <cell r="D4661" t="str">
            <v>RR49420</v>
          </cell>
          <cell r="E4661">
            <v>118301</v>
          </cell>
          <cell r="F4661" t="str">
            <v>A09</v>
          </cell>
          <cell r="G4661" t="str">
            <v>AFS/MBS/AAA/Gross Unrealized Loss/ &lt; 12 months</v>
          </cell>
          <cell r="H4661" t="str">
            <v>N33</v>
          </cell>
          <cell r="I4661">
            <v>-18146.711648</v>
          </cell>
        </row>
        <row r="4662">
          <cell r="C4662" t="str">
            <v>2001</v>
          </cell>
          <cell r="D4662" t="str">
            <v>RR49420</v>
          </cell>
          <cell r="E4662">
            <v>118301</v>
          </cell>
          <cell r="F4662" t="str">
            <v>A09</v>
          </cell>
          <cell r="G4662" t="str">
            <v>AFS/Mega/AAA/Gross Unrealized Loss/ &lt; 12 months</v>
          </cell>
          <cell r="H4662" t="str">
            <v>N44</v>
          </cell>
          <cell r="I4662">
            <v>-464.99313999999998</v>
          </cell>
        </row>
        <row r="4663">
          <cell r="C4663" t="str">
            <v>2001</v>
          </cell>
          <cell r="D4663" t="str">
            <v>RR49420</v>
          </cell>
          <cell r="E4663">
            <v>118301</v>
          </cell>
          <cell r="F4663" t="str">
            <v>A09</v>
          </cell>
          <cell r="G4663" t="str">
            <v>AFS/MRB/AAA/Gross Unrealized Loss/ &lt; 12 months</v>
          </cell>
          <cell r="H4663" t="str">
            <v>N93</v>
          </cell>
          <cell r="I4663">
            <v>0</v>
          </cell>
        </row>
        <row r="4664">
          <cell r="C4664" t="str">
            <v>2001</v>
          </cell>
          <cell r="D4664" t="str">
            <v>RR49420</v>
          </cell>
          <cell r="E4664">
            <v>118301</v>
          </cell>
          <cell r="F4664" t="str">
            <v>A09</v>
          </cell>
          <cell r="G4664" t="str">
            <v>AFS/REMIC/AAA/Gross Unrealized Loss/ &lt; 12 months</v>
          </cell>
          <cell r="H4664" t="str">
            <v>N58</v>
          </cell>
          <cell r="I4664">
            <v>-530730.74019500008</v>
          </cell>
        </row>
        <row r="4665">
          <cell r="C4665" t="str">
            <v>2001</v>
          </cell>
          <cell r="D4665" t="str">
            <v>RR49420</v>
          </cell>
          <cell r="E4665">
            <v>118301</v>
          </cell>
          <cell r="F4665" t="str">
            <v>A09</v>
          </cell>
          <cell r="G4665" t="str">
            <v>AFS/REMIC/BBB/Gross Unrealized Loss/ &lt; 12 months</v>
          </cell>
          <cell r="H4665" t="str">
            <v>N61</v>
          </cell>
          <cell r="I4665">
            <v>-240916.66666700001</v>
          </cell>
        </row>
        <row r="4666">
          <cell r="C4666" t="str">
            <v>2001</v>
          </cell>
          <cell r="D4666" t="str">
            <v>RR49420</v>
          </cell>
          <cell r="E4666">
            <v>118301</v>
          </cell>
          <cell r="F4666" t="str">
            <v>A09</v>
          </cell>
          <cell r="G4666" t="str">
            <v>AFS/MRB/Unrated/Gross Unrealized Loss/ &lt; 12 months</v>
          </cell>
          <cell r="H4666" t="str">
            <v>N100</v>
          </cell>
          <cell r="I4666">
            <v>-5315416.5923580006</v>
          </cell>
        </row>
        <row r="4667">
          <cell r="C4667" t="str">
            <v>2001</v>
          </cell>
          <cell r="D4667" t="str">
            <v>RR49420</v>
          </cell>
          <cell r="E4667">
            <v>118301</v>
          </cell>
          <cell r="F4667" t="str">
            <v>A09</v>
          </cell>
          <cell r="G4667" t="str">
            <v>AFS/REMIC/Unrated/Gross Unrealized Loss/ &lt; 12 months</v>
          </cell>
          <cell r="H4667" t="str">
            <v>N65</v>
          </cell>
          <cell r="I4667">
            <v>-1540349.1689889999</v>
          </cell>
        </row>
        <row r="4668">
          <cell r="C4668" t="str">
            <v>2001</v>
          </cell>
          <cell r="D4668" t="str">
            <v>RR49420</v>
          </cell>
          <cell r="E4668">
            <v>118301</v>
          </cell>
          <cell r="F4668" t="str">
            <v>A09</v>
          </cell>
          <cell r="G4668" t="str">
            <v>AFS/MBS/Unrated/Gross Unrealized Loss/ &lt; 12 months</v>
          </cell>
          <cell r="H4668" t="str">
            <v>N40</v>
          </cell>
          <cell r="I4668">
            <v>-16873.094214000001</v>
          </cell>
        </row>
        <row r="4669">
          <cell r="C4669" t="str">
            <v>2001</v>
          </cell>
          <cell r="D4669" t="str">
            <v>RR49420</v>
          </cell>
          <cell r="E4669">
            <v>118301</v>
          </cell>
          <cell r="F4669" t="str">
            <v>A09</v>
          </cell>
          <cell r="G4669" t="str">
            <v>AFS/REMIC/AAA/Gross Unrealized Loss/ &gt; 12 months</v>
          </cell>
          <cell r="H4669" t="str">
            <v>O58</v>
          </cell>
          <cell r="I4669">
            <v>-343103.46292199998</v>
          </cell>
        </row>
        <row r="4670">
          <cell r="C4670" t="str">
            <v>2001</v>
          </cell>
          <cell r="D4670" t="str">
            <v>RR49420</v>
          </cell>
          <cell r="E4670">
            <v>118301</v>
          </cell>
          <cell r="F4670" t="str">
            <v>A09</v>
          </cell>
          <cell r="G4670" t="str">
            <v>AFS/MRB/A/Gross Unrealized Loss/ &gt; 12 months</v>
          </cell>
          <cell r="H4670" t="str">
            <v>O95</v>
          </cell>
          <cell r="I4670">
            <v>-45279.166666999998</v>
          </cell>
        </row>
        <row r="4671">
          <cell r="C4671" t="str">
            <v>2001</v>
          </cell>
          <cell r="D4671" t="str">
            <v>RR49420</v>
          </cell>
          <cell r="E4671">
            <v>118301</v>
          </cell>
          <cell r="F4671" t="str">
            <v>A09</v>
          </cell>
          <cell r="G4671" t="str">
            <v>AFS/MRB/AA/Gross Unrealized Loss/ &gt; 12 months</v>
          </cell>
          <cell r="H4671" t="str">
            <v>O94</v>
          </cell>
          <cell r="I4671">
            <v>-2933233.0833330001</v>
          </cell>
        </row>
        <row r="4672">
          <cell r="C4672" t="str">
            <v>2001</v>
          </cell>
          <cell r="D4672" t="str">
            <v>RR49420</v>
          </cell>
          <cell r="E4672">
            <v>118301</v>
          </cell>
          <cell r="F4672" t="str">
            <v>A09</v>
          </cell>
          <cell r="G4672" t="str">
            <v>AFS/MRB/AAA/Gross Unrealized Loss/ &gt; 12 months</v>
          </cell>
          <cell r="H4672" t="str">
            <v>O93</v>
          </cell>
          <cell r="I4672">
            <v>-97533.333333000002</v>
          </cell>
        </row>
        <row r="4673">
          <cell r="C4673" t="str">
            <v>2001</v>
          </cell>
          <cell r="D4673" t="str">
            <v>RR49420</v>
          </cell>
          <cell r="E4673">
            <v>118301</v>
          </cell>
          <cell r="F4673" t="str">
            <v>A09</v>
          </cell>
          <cell r="G4673" t="str">
            <v>AFS/MRB/Unrated/Gross Unrealized Loss/ &gt; 12 months</v>
          </cell>
          <cell r="H4673" t="str">
            <v>O100</v>
          </cell>
          <cell r="I4673">
            <v>-960519.27306100004</v>
          </cell>
        </row>
        <row r="4674">
          <cell r="C4674" t="str">
            <v>2001</v>
          </cell>
          <cell r="D4674" t="str">
            <v>RR49420</v>
          </cell>
          <cell r="E4674">
            <v>118301</v>
          </cell>
          <cell r="F4674" t="str">
            <v>A13 - AFS</v>
          </cell>
          <cell r="G4674" t="str">
            <v>Fannie/1-5 Years/IO/Fair Value</v>
          </cell>
          <cell r="H4674" t="str">
            <v>K35</v>
          </cell>
          <cell r="I4674">
            <v>-185926.25071599998</v>
          </cell>
        </row>
        <row r="4675">
          <cell r="C4675" t="str">
            <v>2001</v>
          </cell>
          <cell r="D4675" t="str">
            <v>RR49420</v>
          </cell>
          <cell r="E4675">
            <v>118301</v>
          </cell>
          <cell r="F4675" t="str">
            <v>A13 - AFS</v>
          </cell>
          <cell r="G4675" t="str">
            <v>Fannie/5-10 Years/IO/Fair Value</v>
          </cell>
          <cell r="H4675" t="str">
            <v>N35</v>
          </cell>
          <cell r="I4675">
            <v>-35286.473049</v>
          </cell>
        </row>
        <row r="4676">
          <cell r="C4676" t="str">
            <v>2001</v>
          </cell>
          <cell r="D4676" t="str">
            <v>RR49420</v>
          </cell>
          <cell r="E4676">
            <v>118301</v>
          </cell>
          <cell r="F4676" t="str">
            <v>A13 - AFS</v>
          </cell>
          <cell r="G4676" t="str">
            <v>Fannie/5-10 Years/Mega/Fair Value</v>
          </cell>
          <cell r="H4676" t="str">
            <v>N33</v>
          </cell>
          <cell r="I4676">
            <v>-464.99313999999998</v>
          </cell>
        </row>
        <row r="4677">
          <cell r="C4677" t="str">
            <v>2001</v>
          </cell>
          <cell r="D4677" t="str">
            <v>RR49420</v>
          </cell>
          <cell r="E4677">
            <v>118301</v>
          </cell>
          <cell r="F4677" t="str">
            <v>A13 - AFS</v>
          </cell>
          <cell r="G4677" t="str">
            <v>Fannie/5-10 Years/Remic/Fair Value</v>
          </cell>
          <cell r="H4677" t="str">
            <v>N34</v>
          </cell>
          <cell r="I4677">
            <v>-12163.613300000001</v>
          </cell>
        </row>
        <row r="4678">
          <cell r="C4678" t="str">
            <v>2001</v>
          </cell>
          <cell r="D4678" t="str">
            <v>RR49420</v>
          </cell>
          <cell r="E4678">
            <v>118301</v>
          </cell>
          <cell r="F4678" t="str">
            <v>A13 - AFS</v>
          </cell>
          <cell r="G4678" t="str">
            <v>Fannie/Greater Than 10Years/IO/Fair Value</v>
          </cell>
          <cell r="H4678" t="str">
            <v>Q35</v>
          </cell>
          <cell r="I4678">
            <v>-7821870.6931710001</v>
          </cell>
        </row>
        <row r="4679">
          <cell r="C4679" t="str">
            <v>2001</v>
          </cell>
          <cell r="D4679" t="str">
            <v>RR49420</v>
          </cell>
          <cell r="E4679">
            <v>118301</v>
          </cell>
          <cell r="F4679" t="str">
            <v>A13 - AFS</v>
          </cell>
          <cell r="G4679" t="str">
            <v>Fannie/Greater Than 10Years/MBS/Fair Value</v>
          </cell>
          <cell r="H4679" t="str">
            <v>Q32</v>
          </cell>
          <cell r="I4679">
            <v>-18146.711648000004</v>
          </cell>
        </row>
        <row r="4680">
          <cell r="C4680" t="str">
            <v>2001</v>
          </cell>
          <cell r="D4680" t="str">
            <v>RR49420</v>
          </cell>
          <cell r="E4680">
            <v>118301</v>
          </cell>
          <cell r="F4680" t="str">
            <v>A13 - AFS</v>
          </cell>
          <cell r="G4680" t="str">
            <v>Fannie/Greater Than 10Years/REMIC/Fair Value</v>
          </cell>
          <cell r="H4680" t="str">
            <v>Q34</v>
          </cell>
          <cell r="I4680">
            <v>-684437.16998400004</v>
          </cell>
        </row>
        <row r="4681">
          <cell r="C4681" t="str">
            <v>2001</v>
          </cell>
          <cell r="D4681" t="str">
            <v>RR49420</v>
          </cell>
          <cell r="E4681">
            <v>118301</v>
          </cell>
          <cell r="F4681" t="str">
            <v>A13 - AFS</v>
          </cell>
          <cell r="G4681" t="str">
            <v>Other/Greater Than 10Years/IO/Fair Value</v>
          </cell>
          <cell r="H4681" t="str">
            <v>Q43</v>
          </cell>
          <cell r="I4681">
            <v>-202542.057829</v>
          </cell>
        </row>
        <row r="4682">
          <cell r="C4682" t="str">
            <v>2001</v>
          </cell>
          <cell r="D4682" t="str">
            <v>RR49420</v>
          </cell>
          <cell r="E4682">
            <v>118301</v>
          </cell>
          <cell r="F4682" t="str">
            <v>A13 - AFS</v>
          </cell>
          <cell r="G4682" t="str">
            <v>Other/Greater Than 10Years/REMIC/Fair Value</v>
          </cell>
          <cell r="H4682" t="str">
            <v>Q42</v>
          </cell>
          <cell r="I4682">
            <v>-177233.41983300002</v>
          </cell>
        </row>
        <row r="4683">
          <cell r="C4683" t="str">
            <v>2001</v>
          </cell>
          <cell r="D4683" t="str">
            <v>RR49420</v>
          </cell>
          <cell r="E4683">
            <v>118301</v>
          </cell>
          <cell r="F4683" t="str">
            <v>A13 - AFS</v>
          </cell>
          <cell r="G4683" t="str">
            <v>Private/Less Than 1 Year/MRB-Non Taxable/Fair Value</v>
          </cell>
          <cell r="H4683" t="str">
            <v>H49</v>
          </cell>
          <cell r="I4683">
            <v>-7989.9999989999997</v>
          </cell>
        </row>
        <row r="4684">
          <cell r="C4684" t="str">
            <v>2001</v>
          </cell>
          <cell r="D4684" t="str">
            <v>RR49420</v>
          </cell>
          <cell r="E4684">
            <v>118301</v>
          </cell>
          <cell r="F4684" t="str">
            <v>A13 - AFS</v>
          </cell>
          <cell r="G4684" t="str">
            <v>Private/1-5 Years/MRB Taxable/Fair Value</v>
          </cell>
          <cell r="H4684" t="str">
            <v>K48</v>
          </cell>
          <cell r="I4684">
            <v>-2646.9777779999999</v>
          </cell>
        </row>
        <row r="4685">
          <cell r="C4685" t="str">
            <v>2001</v>
          </cell>
          <cell r="D4685" t="str">
            <v>RR49420</v>
          </cell>
          <cell r="E4685">
            <v>118301</v>
          </cell>
          <cell r="F4685" t="str">
            <v>A13 - AFS</v>
          </cell>
          <cell r="G4685" t="str">
            <v>Private/1-5 Years/MRB Non-Taxable/Fair Value</v>
          </cell>
          <cell r="H4685" t="str">
            <v>K49</v>
          </cell>
          <cell r="I4685">
            <v>-46933.055554999999</v>
          </cell>
        </row>
        <row r="4686">
          <cell r="C4686" t="str">
            <v>2001</v>
          </cell>
          <cell r="D4686" t="str">
            <v>RR49420</v>
          </cell>
          <cell r="E4686">
            <v>118301</v>
          </cell>
          <cell r="F4686" t="str">
            <v>A13 - AFS</v>
          </cell>
          <cell r="G4686" t="str">
            <v>Private/5-10 Years/MRB Taxable/Fair Value</v>
          </cell>
          <cell r="H4686" t="str">
            <v>N48</v>
          </cell>
          <cell r="I4686">
            <v>-78498.016421999986</v>
          </cell>
        </row>
        <row r="4687">
          <cell r="C4687" t="str">
            <v>2001</v>
          </cell>
          <cell r="D4687" t="str">
            <v>RR49420</v>
          </cell>
          <cell r="E4687">
            <v>118301</v>
          </cell>
          <cell r="F4687" t="str">
            <v>A13 - AFS</v>
          </cell>
          <cell r="G4687" t="str">
            <v>Private/Greater Than 10Years/MBS/Fair Value</v>
          </cell>
          <cell r="H4687" t="str">
            <v>Q52</v>
          </cell>
          <cell r="I4687">
            <v>-16873.094214000001</v>
          </cell>
        </row>
        <row r="4688">
          <cell r="C4688" t="str">
            <v>2001</v>
          </cell>
          <cell r="D4688" t="str">
            <v>RR49420</v>
          </cell>
          <cell r="E4688">
            <v>118301</v>
          </cell>
          <cell r="F4688" t="str">
            <v>A13 - AFS</v>
          </cell>
          <cell r="G4688" t="str">
            <v>Private/Greater Than 10Years/MRB Non-Taxable/Fair Value</v>
          </cell>
          <cell r="H4688" t="str">
            <v>Q49</v>
          </cell>
          <cell r="I4688">
            <v>-611797.34422000009</v>
          </cell>
        </row>
        <row r="4689">
          <cell r="C4689" t="str">
            <v>2001</v>
          </cell>
          <cell r="D4689" t="str">
            <v>RR49420</v>
          </cell>
          <cell r="E4689">
            <v>118301</v>
          </cell>
          <cell r="F4689" t="str">
            <v>A13 - AFS</v>
          </cell>
          <cell r="G4689" t="str">
            <v>Private/Greater Than 10Years/MRB Taxable/Fair Value</v>
          </cell>
          <cell r="H4689" t="str">
            <v>Q48</v>
          </cell>
          <cell r="I4689">
            <v>-12534888.993860004</v>
          </cell>
        </row>
        <row r="4690">
          <cell r="C4690" t="str">
            <v>2001</v>
          </cell>
          <cell r="D4690" t="str">
            <v>RR49420</v>
          </cell>
          <cell r="E4690">
            <v>118301</v>
          </cell>
          <cell r="F4690" t="str">
            <v>A13 - AFS</v>
          </cell>
          <cell r="G4690" t="str">
            <v>Private/Greater Than 10Years/REMIC/Fair Value</v>
          </cell>
          <cell r="H4690" t="str">
            <v>Q51</v>
          </cell>
          <cell r="I4690">
            <v>-2394798.3041140004</v>
          </cell>
        </row>
        <row r="4691">
          <cell r="C4691" t="str">
            <v>2001</v>
          </cell>
          <cell r="D4691" t="str">
            <v>RR49420</v>
          </cell>
          <cell r="E4691">
            <v>118301</v>
          </cell>
          <cell r="F4691" t="str">
            <v>A20</v>
          </cell>
          <cell r="G4691" t="str">
            <v>Fair Value/AFS/Total Mortgage Related Sec</v>
          </cell>
          <cell r="H4691" t="str">
            <v>L42</v>
          </cell>
          <cell r="I4691">
            <v>-11549742.780998003</v>
          </cell>
        </row>
        <row r="4692">
          <cell r="C4692" t="str">
            <v>2001</v>
          </cell>
          <cell r="D4692" t="str">
            <v>RR49420</v>
          </cell>
          <cell r="E4692">
            <v>118301</v>
          </cell>
          <cell r="F4692" t="str">
            <v>A20</v>
          </cell>
          <cell r="G4692" t="str">
            <v>Fair Value/AFS/Less MRB</v>
          </cell>
          <cell r="H4692" t="str">
            <v>L45</v>
          </cell>
          <cell r="I4692">
            <v>-13282754.387834003</v>
          </cell>
        </row>
        <row r="4693">
          <cell r="C4693" t="str">
            <v>2001</v>
          </cell>
          <cell r="D4693" t="str">
            <v>RR49960</v>
          </cell>
          <cell r="E4693">
            <v>118301</v>
          </cell>
          <cell r="F4693" t="str">
            <v>A01</v>
          </cell>
          <cell r="G4693" t="str">
            <v>Other REMIC/PRIVATE/Unrealized Gain/Loss Current Period</v>
          </cell>
          <cell r="H4693" t="str">
            <v>R458</v>
          </cell>
          <cell r="I4693">
            <v>-156963.12</v>
          </cell>
        </row>
        <row r="4694">
          <cell r="C4694" t="str">
            <v>2001</v>
          </cell>
          <cell r="D4694" t="str">
            <v>RR49960</v>
          </cell>
          <cell r="E4694">
            <v>118301</v>
          </cell>
          <cell r="F4694" t="str">
            <v>A13 - AFS</v>
          </cell>
          <cell r="G4694" t="str">
            <v>Grater than 10/Private/Other Remic/Fair Value</v>
          </cell>
          <cell r="H4694" t="str">
            <v>Q51</v>
          </cell>
          <cell r="I4694">
            <v>-156963.12</v>
          </cell>
        </row>
        <row r="4695">
          <cell r="C4695" t="str">
            <v>2001</v>
          </cell>
          <cell r="D4695" t="str">
            <v>RR49960</v>
          </cell>
          <cell r="E4695">
            <v>118301</v>
          </cell>
          <cell r="F4695" t="str">
            <v>A20</v>
          </cell>
          <cell r="G4695" t="str">
            <v>AFS/Fair Value/Total Mortgage Related Securities</v>
          </cell>
          <cell r="H4695" t="str">
            <v>L42</v>
          </cell>
          <cell r="I4695">
            <v>-156963.12</v>
          </cell>
        </row>
        <row r="4696">
          <cell r="C4696" t="str">
            <v>2001</v>
          </cell>
          <cell r="D4696" t="str">
            <v>RR49960</v>
          </cell>
          <cell r="E4696">
            <v>118301</v>
          </cell>
          <cell r="F4696" t="str">
            <v>A07</v>
          </cell>
          <cell r="G4696" t="str">
            <v>AFS/PRIVATE/Other Remic/Gross Unrealized Loss</v>
          </cell>
          <cell r="H4696" t="str">
            <v>L65</v>
          </cell>
          <cell r="I4696">
            <v>-156963.12</v>
          </cell>
        </row>
        <row r="4697">
          <cell r="C4697" t="str">
            <v>2001</v>
          </cell>
          <cell r="D4697" t="str">
            <v>RR49960</v>
          </cell>
          <cell r="E4697">
            <v>118301</v>
          </cell>
          <cell r="F4697" t="str">
            <v>A07</v>
          </cell>
          <cell r="G4697" t="str">
            <v>AFS/PRIVATE/Other Remic/Gross Unrealized Loss/&lt;12 months</v>
          </cell>
          <cell r="H4697" t="str">
            <v>N65</v>
          </cell>
          <cell r="I4697">
            <v>-156963.12</v>
          </cell>
        </row>
        <row r="4698">
          <cell r="C4698" t="str">
            <v>2001</v>
          </cell>
          <cell r="D4698" t="str">
            <v>RR49960</v>
          </cell>
          <cell r="E4698">
            <v>118301</v>
          </cell>
          <cell r="F4698" t="str">
            <v>A09</v>
          </cell>
          <cell r="G4698" t="str">
            <v>Multi Class/Remic/Gross Unrelaized Loss/AAA</v>
          </cell>
          <cell r="H4698" t="str">
            <v>L58</v>
          </cell>
          <cell r="I4698">
            <v>-156963.12</v>
          </cell>
        </row>
        <row r="4699">
          <cell r="C4699" t="str">
            <v>2001</v>
          </cell>
          <cell r="D4699" t="str">
            <v>RR49960</v>
          </cell>
          <cell r="E4699">
            <v>118301</v>
          </cell>
          <cell r="F4699" t="str">
            <v>A09</v>
          </cell>
          <cell r="G4699" t="str">
            <v>Multi Class/Remic/Gross Unrelaized Loss/AAA/&lt;12 months</v>
          </cell>
          <cell r="H4699" t="str">
            <v>N58</v>
          </cell>
          <cell r="I4699">
            <v>-156963.12</v>
          </cell>
        </row>
        <row r="4700">
          <cell r="C4700" t="str">
            <v>2001</v>
          </cell>
          <cell r="D4700" t="str">
            <v>RR49967</v>
          </cell>
          <cell r="E4700">
            <v>118301</v>
          </cell>
          <cell r="F4700" t="str">
            <v>A20</v>
          </cell>
          <cell r="G4700" t="str">
            <v>Fair Value / Total Mortgage Related Securities / AFS</v>
          </cell>
          <cell r="H4700" t="str">
            <v>L42</v>
          </cell>
          <cell r="I4700">
            <v>-2839073.12</v>
          </cell>
        </row>
        <row r="4701">
          <cell r="C4701" t="str">
            <v>2001</v>
          </cell>
          <cell r="D4701" t="str">
            <v>RR49967</v>
          </cell>
          <cell r="E4701">
            <v>118301</v>
          </cell>
          <cell r="F4701" t="str">
            <v>A01</v>
          </cell>
          <cell r="G4701" t="str">
            <v>Fannie Mae / MBS / Unrealized GainLoss Current Period</v>
          </cell>
          <cell r="H4701" t="str">
            <v>D458</v>
          </cell>
          <cell r="I4701">
            <v>-2839073.12</v>
          </cell>
        </row>
        <row r="4702">
          <cell r="C4702" t="str">
            <v>2001</v>
          </cell>
          <cell r="D4702" t="str">
            <v>RR49967</v>
          </cell>
          <cell r="E4702">
            <v>118301</v>
          </cell>
          <cell r="F4702" t="str">
            <v>A07</v>
          </cell>
          <cell r="G4702" t="str">
            <v>Gross Unrealized Loss / AFS / Fannie Mae / MBS</v>
          </cell>
          <cell r="H4702" t="str">
            <v>L32</v>
          </cell>
          <cell r="I4702">
            <v>-2839073.12</v>
          </cell>
        </row>
        <row r="4703">
          <cell r="C4703" t="str">
            <v>2001</v>
          </cell>
          <cell r="D4703" t="str">
            <v>RR49967</v>
          </cell>
          <cell r="E4703">
            <v>118301</v>
          </cell>
          <cell r="F4703" t="str">
            <v>A07</v>
          </cell>
          <cell r="G4703" t="str">
            <v>Gross Unrealized Loss / AFS / Fannie Mae / MBS/&lt;12 months</v>
          </cell>
          <cell r="H4703" t="str">
            <v>N32</v>
          </cell>
          <cell r="I4703">
            <v>-2839073.12</v>
          </cell>
        </row>
        <row r="4704">
          <cell r="C4704" t="str">
            <v>2001</v>
          </cell>
          <cell r="D4704" t="str">
            <v>RR49967</v>
          </cell>
          <cell r="E4704">
            <v>118301</v>
          </cell>
          <cell r="F4704" t="str">
            <v>A09</v>
          </cell>
          <cell r="G4704" t="str">
            <v>Gross Unrealized Loss / AFS / Single Class / MBS / AAA</v>
          </cell>
          <cell r="H4704" t="str">
            <v>L33</v>
          </cell>
          <cell r="I4704">
            <v>-2839073.12</v>
          </cell>
        </row>
        <row r="4705">
          <cell r="C4705" t="str">
            <v>2001</v>
          </cell>
          <cell r="D4705" t="str">
            <v>RR49967</v>
          </cell>
          <cell r="E4705">
            <v>118301</v>
          </cell>
          <cell r="F4705" t="str">
            <v>A09</v>
          </cell>
          <cell r="G4705" t="str">
            <v>Gross Unrealized Loss / AFS / Single Class / MBS / AAA/&lt;12 months</v>
          </cell>
          <cell r="H4705" t="str">
            <v>N33</v>
          </cell>
          <cell r="I4705">
            <v>-2839073.12</v>
          </cell>
        </row>
        <row r="4706">
          <cell r="C4706" t="str">
            <v>2001</v>
          </cell>
          <cell r="D4706" t="str">
            <v>RR49967</v>
          </cell>
          <cell r="E4706">
            <v>118301</v>
          </cell>
          <cell r="F4706" t="str">
            <v>A13 - AFS</v>
          </cell>
          <cell r="G4706" t="str">
            <v>Remaining Maturity +10 / Fair Value / Fannie Mae / MBS</v>
          </cell>
          <cell r="H4706" t="str">
            <v>Q32</v>
          </cell>
          <cell r="I4706">
            <v>-2839073.12</v>
          </cell>
        </row>
        <row r="4707">
          <cell r="C4707" t="str">
            <v>2001</v>
          </cell>
          <cell r="D4707" t="str">
            <v>RR49988</v>
          </cell>
          <cell r="E4707">
            <v>118301</v>
          </cell>
          <cell r="F4707" t="str">
            <v>A01</v>
          </cell>
          <cell r="G4707" t="str">
            <v>MRB TAXABLE/PRIVATE/Unrealized Gain Current Period</v>
          </cell>
          <cell r="H4707" t="str">
            <v>O458</v>
          </cell>
          <cell r="I4707">
            <v>6171060.3300000001</v>
          </cell>
        </row>
        <row r="4708">
          <cell r="C4708" t="str">
            <v>2001</v>
          </cell>
          <cell r="D4708" t="str">
            <v>RR49988</v>
          </cell>
          <cell r="E4708">
            <v>118301</v>
          </cell>
          <cell r="F4708" t="str">
            <v>A13 - AFS</v>
          </cell>
          <cell r="G4708" t="str">
            <v>Remaining &gt; 10 years/FAIR VALUE/MRB TAXABLE/PRIVATE</v>
          </cell>
          <cell r="H4708" t="str">
            <v>Q48</v>
          </cell>
          <cell r="I4708">
            <v>6171060.3300000001</v>
          </cell>
        </row>
        <row r="4709">
          <cell r="C4709" t="str">
            <v>2001</v>
          </cell>
          <cell r="D4709" t="str">
            <v>RR49988</v>
          </cell>
          <cell r="E4709">
            <v>118301</v>
          </cell>
          <cell r="F4709" t="str">
            <v>A20</v>
          </cell>
          <cell r="G4709" t="str">
            <v>AFS/FAIR VALUE/LESS MRB</v>
          </cell>
          <cell r="H4709" t="str">
            <v>L42</v>
          </cell>
          <cell r="I4709">
            <v>6171060.3300000001</v>
          </cell>
        </row>
        <row r="4710">
          <cell r="C4710" t="str">
            <v>2001</v>
          </cell>
          <cell r="D4710" t="str">
            <v>RR49988</v>
          </cell>
          <cell r="E4710">
            <v>118301</v>
          </cell>
          <cell r="F4710" t="str">
            <v>A07</v>
          </cell>
          <cell r="G4710" t="str">
            <v>AFS/PRIVATE/MRB TAXABLE/GROSS UNREALIZED GAIN</v>
          </cell>
          <cell r="H4710" t="str">
            <v>K62</v>
          </cell>
          <cell r="I4710">
            <v>6448811.0300000003</v>
          </cell>
        </row>
        <row r="4711">
          <cell r="C4711" t="str">
            <v>2001</v>
          </cell>
          <cell r="D4711" t="str">
            <v>RR49988</v>
          </cell>
          <cell r="E4711">
            <v>118301</v>
          </cell>
          <cell r="F4711" t="str">
            <v>A07</v>
          </cell>
          <cell r="G4711" t="str">
            <v>AFS/PRIVATE/MRB TAXABLE/GROSS UNREALIZED LOSS</v>
          </cell>
          <cell r="H4711" t="str">
            <v>L62</v>
          </cell>
          <cell r="I4711">
            <v>-277750.7</v>
          </cell>
        </row>
        <row r="4712">
          <cell r="C4712" t="str">
            <v>2001</v>
          </cell>
          <cell r="D4712" t="str">
            <v>RR49988</v>
          </cell>
          <cell r="E4712">
            <v>118301</v>
          </cell>
          <cell r="F4712" t="str">
            <v>A07</v>
          </cell>
          <cell r="G4712" t="str">
            <v>AFS/PRIVATE/MRB TAXABLE/GROSS UNREALIZED LOSS/&lt;12 MONTHS</v>
          </cell>
          <cell r="H4712" t="str">
            <v>N62</v>
          </cell>
          <cell r="I4712">
            <v>-277750.7</v>
          </cell>
        </row>
        <row r="4713">
          <cell r="C4713" t="str">
            <v>2001</v>
          </cell>
          <cell r="D4713" t="str">
            <v>RR49988</v>
          </cell>
          <cell r="E4713">
            <v>118301</v>
          </cell>
          <cell r="F4713" t="str">
            <v>A09</v>
          </cell>
          <cell r="G4713" t="str">
            <v>MRB/AAA/GROSS UNREALIZED GAIN</v>
          </cell>
          <cell r="H4713" t="str">
            <v>K93</v>
          </cell>
          <cell r="I4713">
            <v>6448811.0300000003</v>
          </cell>
        </row>
        <row r="4714">
          <cell r="C4714" t="str">
            <v>2001</v>
          </cell>
          <cell r="D4714" t="str">
            <v>RR49988</v>
          </cell>
          <cell r="E4714">
            <v>118301</v>
          </cell>
          <cell r="F4714" t="str">
            <v>A09</v>
          </cell>
          <cell r="G4714" t="str">
            <v>MRB/AAA/GROSS UNREALIZED LOSS</v>
          </cell>
          <cell r="H4714" t="str">
            <v>L93</v>
          </cell>
          <cell r="I4714">
            <v>-277750.7</v>
          </cell>
        </row>
        <row r="4715">
          <cell r="C4715" t="str">
            <v>2001</v>
          </cell>
          <cell r="D4715" t="str">
            <v>RR49988</v>
          </cell>
          <cell r="E4715">
            <v>118301</v>
          </cell>
          <cell r="F4715" t="str">
            <v>A09</v>
          </cell>
          <cell r="G4715" t="str">
            <v>MRB/AAA/GROSS UNREALIZED LOSS/&lt;12 MONTHS</v>
          </cell>
          <cell r="H4715" t="str">
            <v>N93</v>
          </cell>
          <cell r="I4715">
            <v>-277750.7</v>
          </cell>
        </row>
        <row r="4716">
          <cell r="C4716" t="str">
            <v>2001</v>
          </cell>
          <cell r="D4716" t="str">
            <v>RS49799</v>
          </cell>
          <cell r="E4716">
            <v>138333</v>
          </cell>
          <cell r="F4716" t="str">
            <v>A01</v>
          </cell>
          <cell r="G4716" t="str">
            <v>Stripped MBS / Non OCI/ Cons Relief/Fannie</v>
          </cell>
          <cell r="H4716" t="str">
            <v>G238</v>
          </cell>
          <cell r="I4716">
            <v>-3192208.68</v>
          </cell>
        </row>
        <row r="4717">
          <cell r="C4717" t="str">
            <v>2001</v>
          </cell>
          <cell r="D4717" t="str">
            <v>RS49799</v>
          </cell>
          <cell r="E4717">
            <v>138333</v>
          </cell>
          <cell r="F4717" t="str">
            <v>A07</v>
          </cell>
          <cell r="G4717" t="str">
            <v>AFS/Fannie/IO/Total Unam</v>
          </cell>
          <cell r="H4717" t="str">
            <v>H35</v>
          </cell>
          <cell r="I4717">
            <v>-3192208.68</v>
          </cell>
        </row>
        <row r="4718">
          <cell r="C4718" t="str">
            <v>2001</v>
          </cell>
          <cell r="D4718" t="str">
            <v>RS49799</v>
          </cell>
          <cell r="E4718">
            <v>138333</v>
          </cell>
          <cell r="F4718" t="str">
            <v>A09</v>
          </cell>
          <cell r="G4718" t="str">
            <v>IO/AAA/Multi-Class/Total Unam</v>
          </cell>
          <cell r="H4718" t="str">
            <v>H80</v>
          </cell>
          <cell r="I4718">
            <v>-3192208.68</v>
          </cell>
        </row>
        <row r="4719">
          <cell r="C4719" t="str">
            <v>2001</v>
          </cell>
          <cell r="D4719" t="str">
            <v>RS49799</v>
          </cell>
          <cell r="E4719">
            <v>138333</v>
          </cell>
          <cell r="F4719" t="str">
            <v>A13 - AFS</v>
          </cell>
          <cell r="G4719" t="str">
            <v>Greater than 10 years/Amortized Cost/Fannie Mae/IO</v>
          </cell>
          <cell r="H4719" t="str">
            <v>P35</v>
          </cell>
          <cell r="I4719">
            <v>-3192208.68</v>
          </cell>
        </row>
        <row r="4720">
          <cell r="C4720" t="str">
            <v>2001</v>
          </cell>
          <cell r="D4720" t="str">
            <v>RS49799</v>
          </cell>
          <cell r="E4720">
            <v>138333</v>
          </cell>
          <cell r="F4720" t="str">
            <v>A18</v>
          </cell>
          <cell r="G4720" t="str">
            <v>Greater than 10 years/Amortized Cost/IO</v>
          </cell>
          <cell r="H4720" t="str">
            <v>O34</v>
          </cell>
          <cell r="I4720">
            <v>-3192208.68</v>
          </cell>
        </row>
        <row r="4721">
          <cell r="C4721" t="str">
            <v>2001</v>
          </cell>
          <cell r="D4721" t="str">
            <v>RS49799</v>
          </cell>
          <cell r="E4721">
            <v>138333</v>
          </cell>
          <cell r="F4721" t="str">
            <v>A20</v>
          </cell>
          <cell r="G4721" t="str">
            <v>AFS/Fair Value/Total Mortgage Related Securities</v>
          </cell>
          <cell r="H4721" t="str">
            <v>L42</v>
          </cell>
          <cell r="I4721">
            <v>-3192208.68</v>
          </cell>
        </row>
        <row r="4722">
          <cell r="C4722" t="str">
            <v>2001</v>
          </cell>
          <cell r="D4722" t="str">
            <v>RS49360</v>
          </cell>
          <cell r="E4722">
            <v>121301</v>
          </cell>
          <cell r="F4722" t="str">
            <v>A01</v>
          </cell>
          <cell r="G4722" t="str">
            <v>Original Prem/Disc/Sales Relief/Fannie/MBS</v>
          </cell>
          <cell r="H4722" t="str">
            <v>D72</v>
          </cell>
          <cell r="I4722">
            <v>-1292038.69</v>
          </cell>
        </row>
        <row r="4723">
          <cell r="C4723" t="str">
            <v>2001</v>
          </cell>
          <cell r="D4723" t="str">
            <v>RS49360</v>
          </cell>
          <cell r="E4723">
            <v>121301</v>
          </cell>
          <cell r="F4723" t="str">
            <v>A07</v>
          </cell>
          <cell r="G4723" t="str">
            <v>AFS/Fannie/MBS/Total Unamortized Bal.</v>
          </cell>
          <cell r="H4723" t="str">
            <v>H32</v>
          </cell>
          <cell r="I4723">
            <v>-1292038.69</v>
          </cell>
        </row>
        <row r="4724">
          <cell r="C4724" t="str">
            <v>2001</v>
          </cell>
          <cell r="D4724" t="str">
            <v>RS49360</v>
          </cell>
          <cell r="E4724">
            <v>121301</v>
          </cell>
          <cell r="F4724" t="str">
            <v>A09</v>
          </cell>
          <cell r="G4724" t="str">
            <v>AFS/Single Class/MBS/AAA/Total Unamortized Bal.</v>
          </cell>
          <cell r="H4724" t="str">
            <v>H33</v>
          </cell>
          <cell r="I4724">
            <v>-1292038.69</v>
          </cell>
        </row>
        <row r="4725">
          <cell r="C4725" t="str">
            <v>2001</v>
          </cell>
          <cell r="D4725" t="str">
            <v>RS49360</v>
          </cell>
          <cell r="E4725">
            <v>121301</v>
          </cell>
          <cell r="F4725" t="str">
            <v>A13 - AFS</v>
          </cell>
          <cell r="G4725" t="str">
            <v>Fannie/MBS/Remaining Term &gt;10years/Amortized Cost</v>
          </cell>
          <cell r="H4725" t="str">
            <v>P32</v>
          </cell>
          <cell r="I4725">
            <v>-1292038.69</v>
          </cell>
        </row>
        <row r="4726">
          <cell r="C4726" t="str">
            <v>2001</v>
          </cell>
          <cell r="D4726" t="str">
            <v>RS49360</v>
          </cell>
          <cell r="E4726">
            <v>121301</v>
          </cell>
          <cell r="F4726" t="str">
            <v>A18</v>
          </cell>
          <cell r="G4726" t="str">
            <v>MBS/Remaining Term&gt;10 years/Amortized Cost</v>
          </cell>
          <cell r="H4726" t="str">
            <v>O31</v>
          </cell>
          <cell r="I4726">
            <v>-1292038.69</v>
          </cell>
        </row>
        <row r="4727">
          <cell r="C4727" t="str">
            <v>2001</v>
          </cell>
          <cell r="D4727" t="str">
            <v>RS49360</v>
          </cell>
          <cell r="E4727">
            <v>121301</v>
          </cell>
          <cell r="F4727" t="str">
            <v>A20</v>
          </cell>
          <cell r="G4727" t="str">
            <v>Fair Value/Total MRS/AFS</v>
          </cell>
          <cell r="H4727" t="str">
            <v>L42</v>
          </cell>
          <cell r="I4727">
            <v>-1292038.69</v>
          </cell>
        </row>
        <row r="4728">
          <cell r="C4728" t="str">
            <v>2001</v>
          </cell>
          <cell r="D4728" t="str">
            <v>DM110</v>
          </cell>
          <cell r="E4728" t="str">
            <v>N/A</v>
          </cell>
          <cell r="F4728" t="str">
            <v>11.05</v>
          </cell>
          <cell r="G4728" t="str">
            <v>Single Family-Conventional-Fixed LT-UPB</v>
          </cell>
          <cell r="H4728" t="str">
            <v>G34</v>
          </cell>
          <cell r="I4728">
            <v>-847819000</v>
          </cell>
        </row>
        <row r="4729">
          <cell r="C4729" t="str">
            <v>2001</v>
          </cell>
          <cell r="D4729" t="str">
            <v>DM_38</v>
          </cell>
          <cell r="E4729" t="str">
            <v>N/A</v>
          </cell>
          <cell r="F4729" t="str">
            <v>A01</v>
          </cell>
          <cell r="G4729" t="str">
            <v>Portfolio Walkforward/Ending MRB Tax Exempt UPB Balance</v>
          </cell>
          <cell r="H4729" t="str">
            <v>P35</v>
          </cell>
          <cell r="I4729">
            <v>895000</v>
          </cell>
        </row>
        <row r="4730">
          <cell r="C4730" t="str">
            <v>2001</v>
          </cell>
          <cell r="D4730" t="str">
            <v>DM_38</v>
          </cell>
          <cell r="E4730" t="str">
            <v>N/A</v>
          </cell>
          <cell r="F4730" t="str">
            <v>A07</v>
          </cell>
          <cell r="G4730" t="str">
            <v>FAS 115 MTM Summary/Current UPB/Private Label/AFS/MRB Tax-Exempt</v>
          </cell>
          <cell r="H4730" t="str">
            <v>G63</v>
          </cell>
          <cell r="I4730">
            <v>895000</v>
          </cell>
        </row>
        <row r="4731">
          <cell r="C4731" t="str">
            <v>2001</v>
          </cell>
          <cell r="D4731" t="str">
            <v>DM_54_55_56</v>
          </cell>
          <cell r="E4731" t="str">
            <v>N/A</v>
          </cell>
          <cell r="F4731" t="str">
            <v>A07</v>
          </cell>
          <cell r="G4731" t="str">
            <v>Fair Value / AFS / Fannie Mae / MBS</v>
          </cell>
          <cell r="H4731" t="str">
            <v>J32</v>
          </cell>
          <cell r="I4731">
            <v>1879116.63</v>
          </cell>
        </row>
        <row r="4732">
          <cell r="C4732" t="str">
            <v>2001</v>
          </cell>
          <cell r="D4732" t="str">
            <v>DM_54_55_56</v>
          </cell>
          <cell r="E4732" t="str">
            <v>N/A</v>
          </cell>
          <cell r="F4732" t="str">
            <v>A07</v>
          </cell>
          <cell r="G4732" t="str">
            <v>Fair Value / AFS / Private / MRB Taxable</v>
          </cell>
          <cell r="H4732" t="str">
            <v>J62</v>
          </cell>
          <cell r="I4732">
            <v>552471.98</v>
          </cell>
        </row>
        <row r="4733">
          <cell r="C4733" t="str">
            <v>2001</v>
          </cell>
          <cell r="D4733" t="str">
            <v>DM_54_55_56</v>
          </cell>
          <cell r="E4733" t="str">
            <v>N/A</v>
          </cell>
          <cell r="F4733" t="str">
            <v>A09</v>
          </cell>
          <cell r="G4733" t="str">
            <v>Fair Value / AFS / Single Class / MBS / AAA</v>
          </cell>
          <cell r="H4733" t="str">
            <v>J33</v>
          </cell>
          <cell r="I4733">
            <v>1879116.63</v>
          </cell>
        </row>
        <row r="4734">
          <cell r="C4734" t="str">
            <v>2001</v>
          </cell>
          <cell r="D4734" t="str">
            <v>DM_54_55_56</v>
          </cell>
          <cell r="E4734" t="str">
            <v>N/A</v>
          </cell>
          <cell r="F4734" t="str">
            <v>A09</v>
          </cell>
          <cell r="G4734" t="str">
            <v>Fair Value / AFS / MRB Taxable / CCC &amp; Lower</v>
          </cell>
          <cell r="H4734" t="str">
            <v>J99</v>
          </cell>
          <cell r="I4734">
            <v>552471.98</v>
          </cell>
        </row>
        <row r="4735">
          <cell r="C4735" t="str">
            <v>2001</v>
          </cell>
          <cell r="D4735" t="str">
            <v>DM_54_55_56</v>
          </cell>
          <cell r="E4735" t="str">
            <v>N/A</v>
          </cell>
          <cell r="F4735" t="str">
            <v>A13 - AFS</v>
          </cell>
          <cell r="G4735" t="str">
            <v>&gt; 10 years / Fair Value / Fannie Mae / MBS</v>
          </cell>
          <cell r="H4735" t="str">
            <v>Q32</v>
          </cell>
          <cell r="I4735">
            <v>1879116.63</v>
          </cell>
        </row>
        <row r="4736">
          <cell r="C4736" t="str">
            <v>2001</v>
          </cell>
          <cell r="D4736" t="str">
            <v>DM_54_55_56</v>
          </cell>
          <cell r="E4736" t="str">
            <v>N/A</v>
          </cell>
          <cell r="F4736" t="str">
            <v>A13 - AFS</v>
          </cell>
          <cell r="G4736" t="str">
            <v>&gt; 10 years / Fair Value / Private / MRB Taxable</v>
          </cell>
          <cell r="H4736" t="str">
            <v>Q48</v>
          </cell>
          <cell r="I4736">
            <v>552471.98</v>
          </cell>
        </row>
        <row r="4737">
          <cell r="C4737" t="str">
            <v>2001</v>
          </cell>
          <cell r="D4737" t="str">
            <v>DM_54_55_56</v>
          </cell>
          <cell r="E4737" t="str">
            <v>N/A</v>
          </cell>
          <cell r="F4737" t="str">
            <v>A20</v>
          </cell>
          <cell r="G4737" t="str">
            <v>AFS / Fair Value / Total MRS</v>
          </cell>
          <cell r="H4737" t="str">
            <v>L42</v>
          </cell>
          <cell r="I4737">
            <v>1879116.63</v>
          </cell>
        </row>
        <row r="4738">
          <cell r="C4738" t="str">
            <v>2001</v>
          </cell>
          <cell r="D4738" t="str">
            <v>DM_54_55_56</v>
          </cell>
          <cell r="E4738" t="str">
            <v>N/A</v>
          </cell>
          <cell r="F4738" t="str">
            <v>A20</v>
          </cell>
          <cell r="G4738" t="str">
            <v>AFS / Fair Value / Less MRB</v>
          </cell>
          <cell r="H4738" t="str">
            <v>L45</v>
          </cell>
          <cell r="I4738">
            <v>552471.98</v>
          </cell>
        </row>
        <row r="4739">
          <cell r="C4739" t="str">
            <v>2001</v>
          </cell>
          <cell r="D4739" t="str">
            <v>DM_60</v>
          </cell>
          <cell r="E4739" t="str">
            <v>N/A</v>
          </cell>
          <cell r="F4739" t="str">
            <v>A01</v>
          </cell>
          <cell r="G4739" t="str">
            <v>Ending UPB-Gr Trust-FNMA</v>
          </cell>
          <cell r="H4739" t="str">
            <v>H35</v>
          </cell>
          <cell r="I4739">
            <v>-54511000</v>
          </cell>
        </row>
        <row r="4740">
          <cell r="C4740" t="str">
            <v>2001</v>
          </cell>
          <cell r="D4740" t="str">
            <v>DM_60</v>
          </cell>
          <cell r="E4740" t="str">
            <v>N/A</v>
          </cell>
          <cell r="F4740" t="str">
            <v>A01</v>
          </cell>
          <cell r="G4740" t="str">
            <v>Ending UPB-OthRemic-PrivLabel</v>
          </cell>
          <cell r="H4740" t="str">
            <v>R35</v>
          </cell>
          <cell r="I4740">
            <v>-34644597.350000001</v>
          </cell>
        </row>
        <row r="4741">
          <cell r="C4741" t="str">
            <v>2001</v>
          </cell>
          <cell r="D4741" t="str">
            <v>DM_60</v>
          </cell>
          <cell r="E4741" t="str">
            <v>N/A</v>
          </cell>
          <cell r="F4741" t="str">
            <v>A01</v>
          </cell>
          <cell r="G4741" t="str">
            <v>P/D Original End Bal -Gr Trust-FNMA</v>
          </cell>
          <cell r="H4741" t="str">
            <v>H79</v>
          </cell>
          <cell r="I4741">
            <v>3773183.28</v>
          </cell>
        </row>
        <row r="4742">
          <cell r="C4742" t="str">
            <v>2001</v>
          </cell>
          <cell r="D4742" t="str">
            <v>DM_60</v>
          </cell>
          <cell r="E4742" t="str">
            <v>N/A</v>
          </cell>
          <cell r="F4742" t="str">
            <v>A01</v>
          </cell>
          <cell r="G4742" t="str">
            <v>MTM curr period-FNMA-GrTrust</v>
          </cell>
          <cell r="H4742" t="str">
            <v>H458</v>
          </cell>
          <cell r="I4742">
            <v>-2946259.77</v>
          </cell>
        </row>
        <row r="4743">
          <cell r="C4743" t="str">
            <v>2001</v>
          </cell>
          <cell r="D4743" t="str">
            <v>DM_60</v>
          </cell>
          <cell r="E4743" t="str">
            <v>N/A</v>
          </cell>
          <cell r="F4743" t="str">
            <v>A07</v>
          </cell>
          <cell r="G4743" t="str">
            <v>REMIC, Grantor Trust, SMBS-UPB-FNMA-AFS - Curr UPB</v>
          </cell>
          <cell r="H4743" t="str">
            <v>G34</v>
          </cell>
          <cell r="I4743">
            <v>-54511000</v>
          </cell>
        </row>
        <row r="4744">
          <cell r="C4744" t="str">
            <v>2001</v>
          </cell>
          <cell r="D4744" t="str">
            <v>DM_60</v>
          </cell>
          <cell r="E4744" t="str">
            <v>N/A</v>
          </cell>
          <cell r="F4744" t="str">
            <v>A07</v>
          </cell>
          <cell r="G4744" t="str">
            <v>Other REMIC-UPB-PrivLabel-AFS - Curr UPB</v>
          </cell>
          <cell r="H4744" t="str">
            <v>G65</v>
          </cell>
          <cell r="I4744">
            <v>-34644597.350000001</v>
          </cell>
        </row>
        <row r="4745">
          <cell r="C4745" t="str">
            <v>2001</v>
          </cell>
          <cell r="D4745" t="str">
            <v>DM_60</v>
          </cell>
          <cell r="E4745" t="str">
            <v>N/A</v>
          </cell>
          <cell r="F4745" t="str">
            <v>A07</v>
          </cell>
          <cell r="G4745" t="str">
            <v>REMIC, Grantor Trust, TotUnamBal-FNMA-AFS</v>
          </cell>
          <cell r="H4745" t="str">
            <v>H34</v>
          </cell>
          <cell r="I4745">
            <v>3773183.28</v>
          </cell>
        </row>
        <row r="4746">
          <cell r="C4746" t="str">
            <v>2001</v>
          </cell>
          <cell r="D4746" t="str">
            <v>DM_60</v>
          </cell>
          <cell r="E4746" t="str">
            <v>N/A</v>
          </cell>
          <cell r="F4746" t="str">
            <v>A07</v>
          </cell>
          <cell r="G4746" t="str">
            <v>REMIC, Grantor Trust, GrossUn rlG/L-FNMA-AFS</v>
          </cell>
          <cell r="H4746" t="str">
            <v>K34</v>
          </cell>
          <cell r="I4746">
            <v>-2946259.77</v>
          </cell>
        </row>
        <row r="4747">
          <cell r="C4747" t="str">
            <v>2001</v>
          </cell>
          <cell r="D4747" t="str">
            <v>DM_60</v>
          </cell>
          <cell r="E4747" t="str">
            <v>N/A</v>
          </cell>
          <cell r="F4747" t="str">
            <v>A09</v>
          </cell>
          <cell r="G4747" t="str">
            <v>Current UPB / AFS / MultiClass / REMIC / AAA</v>
          </cell>
          <cell r="H4747" t="str">
            <v>G58</v>
          </cell>
          <cell r="I4747">
            <v>-89155597.349999994</v>
          </cell>
        </row>
        <row r="4748">
          <cell r="C4748" t="str">
            <v>2001</v>
          </cell>
          <cell r="D4748" t="str">
            <v>DM_60</v>
          </cell>
          <cell r="E4748" t="str">
            <v>N/A</v>
          </cell>
          <cell r="F4748" t="str">
            <v>A09</v>
          </cell>
          <cell r="G4748" t="str">
            <v>Total Unam / AFS / MultiClass / REMIC / AAA</v>
          </cell>
          <cell r="H4748" t="str">
            <v>H58</v>
          </cell>
          <cell r="I4748">
            <v>3773183.28</v>
          </cell>
        </row>
        <row r="4749">
          <cell r="C4749" t="str">
            <v>2001</v>
          </cell>
          <cell r="D4749" t="str">
            <v>DM_60</v>
          </cell>
          <cell r="E4749" t="str">
            <v>N/A</v>
          </cell>
          <cell r="F4749" t="str">
            <v>A09</v>
          </cell>
          <cell r="G4749" t="str">
            <v>Gross Unrealized Loss / AFS / Multiclass / REMIC / AAA</v>
          </cell>
          <cell r="H4749" t="str">
            <v>L58</v>
          </cell>
          <cell r="I4749">
            <v>-2946259.77</v>
          </cell>
        </row>
        <row r="4750">
          <cell r="C4750" t="str">
            <v>2001</v>
          </cell>
          <cell r="D4750" t="str">
            <v>DM_60</v>
          </cell>
          <cell r="E4750" t="str">
            <v>N/A</v>
          </cell>
          <cell r="F4750" t="str">
            <v>A13 - AFS</v>
          </cell>
          <cell r="G4750" t="str">
            <v>Fannie Mae / REMIC / UPB / &gt; 10 years</v>
          </cell>
          <cell r="H4750" t="str">
            <v>O34</v>
          </cell>
          <cell r="I4750">
            <v>-54511000</v>
          </cell>
        </row>
        <row r="4751">
          <cell r="C4751" t="str">
            <v>2001</v>
          </cell>
          <cell r="D4751" t="str">
            <v>DM_60</v>
          </cell>
          <cell r="E4751" t="str">
            <v>N/A</v>
          </cell>
          <cell r="F4751" t="str">
            <v>A13 - AFS</v>
          </cell>
          <cell r="G4751" t="str">
            <v>Private / REMIC / UPB / &gt; 10 years</v>
          </cell>
          <cell r="H4751" t="str">
            <v>O51</v>
          </cell>
          <cell r="I4751">
            <v>-34644597.350000001</v>
          </cell>
        </row>
        <row r="4752">
          <cell r="C4752" t="str">
            <v>2001</v>
          </cell>
          <cell r="D4752" t="str">
            <v>DM_60</v>
          </cell>
          <cell r="E4752" t="str">
            <v>N/A</v>
          </cell>
          <cell r="F4752" t="str">
            <v>A13 - AFS</v>
          </cell>
          <cell r="G4752" t="str">
            <v>&gt; 10 years / Amortized Cost / Fannie Mae / REMIC</v>
          </cell>
          <cell r="H4752" t="str">
            <v>P34</v>
          </cell>
          <cell r="I4752">
            <v>3773183.28</v>
          </cell>
        </row>
        <row r="4753">
          <cell r="C4753" t="str">
            <v>2001</v>
          </cell>
          <cell r="D4753" t="str">
            <v>DM_60</v>
          </cell>
          <cell r="E4753" t="str">
            <v>N/A</v>
          </cell>
          <cell r="F4753" t="str">
            <v>A13 - AFS</v>
          </cell>
          <cell r="G4753" t="str">
            <v>&gt; 10 years / Fair Value / Fannie Mae / REMIC</v>
          </cell>
          <cell r="H4753" t="str">
            <v>Q34</v>
          </cell>
          <cell r="I4753">
            <v>-2946259.77</v>
          </cell>
        </row>
        <row r="4754">
          <cell r="C4754" t="str">
            <v>2001</v>
          </cell>
          <cell r="D4754" t="str">
            <v>DM_60</v>
          </cell>
          <cell r="E4754" t="str">
            <v>N/A</v>
          </cell>
          <cell r="F4754" t="str">
            <v>A18</v>
          </cell>
          <cell r="G4754" t="str">
            <v>REMIC, Grantor Trust, SMBS-&gt;Amoritized Cost -&gt; &gt; 10yrs</v>
          </cell>
          <cell r="H4754" t="str">
            <v>O33</v>
          </cell>
          <cell r="I4754">
            <v>3773183.28</v>
          </cell>
        </row>
        <row r="4755">
          <cell r="C4755" t="str">
            <v>2001</v>
          </cell>
          <cell r="D4755" t="str">
            <v>DM_60</v>
          </cell>
          <cell r="E4755" t="str">
            <v>N/A</v>
          </cell>
          <cell r="F4755" t="str">
            <v>A21</v>
          </cell>
          <cell r="G4755" t="str">
            <v>Fannie Mae Mortgage Securities-SF-Conv</v>
          </cell>
          <cell r="H4755" t="str">
            <v>F31</v>
          </cell>
          <cell r="I4755">
            <v>-54511000</v>
          </cell>
        </row>
        <row r="4756">
          <cell r="C4756" t="str">
            <v>2001</v>
          </cell>
          <cell r="D4756" t="str">
            <v>DM_60</v>
          </cell>
          <cell r="E4756" t="str">
            <v>N/A</v>
          </cell>
          <cell r="F4756" t="str">
            <v>A21</v>
          </cell>
          <cell r="G4756" t="str">
            <v>Other MRS Securities-SF-Conv</v>
          </cell>
          <cell r="H4756" t="str">
            <v>F35</v>
          </cell>
          <cell r="I4756">
            <v>-34644597.350000001</v>
          </cell>
        </row>
        <row r="4757">
          <cell r="C4757" t="str">
            <v>2001</v>
          </cell>
          <cell r="D4757" t="str">
            <v>DM_60</v>
          </cell>
          <cell r="E4757" t="str">
            <v>N/A</v>
          </cell>
          <cell r="F4757" t="str">
            <v>A03</v>
          </cell>
          <cell r="G4757" t="str">
            <v>AFS-Fixed-Long term-Sales UPB</v>
          </cell>
          <cell r="H4757" t="str">
            <v>H35</v>
          </cell>
          <cell r="I4757">
            <v>-89155597.349999994</v>
          </cell>
        </row>
        <row r="4758">
          <cell r="C4758" t="str">
            <v>2001</v>
          </cell>
          <cell r="D4758" t="str">
            <v>DM_84</v>
          </cell>
          <cell r="E4758">
            <v>120272</v>
          </cell>
          <cell r="F4758" t="str">
            <v>A01</v>
          </cell>
          <cell r="G4758" t="str">
            <v>Private / MRB Taxable / UPB / Ending UPB Balance</v>
          </cell>
          <cell r="H4758" t="str">
            <v>O35</v>
          </cell>
          <cell r="I4758">
            <v>16688685</v>
          </cell>
        </row>
        <row r="4759">
          <cell r="C4759" t="str">
            <v>2001</v>
          </cell>
          <cell r="D4759" t="str">
            <v>DM_84</v>
          </cell>
          <cell r="E4759">
            <v>120272</v>
          </cell>
          <cell r="F4759" t="str">
            <v>A07</v>
          </cell>
          <cell r="G4759" t="str">
            <v>Current UPB / AFS / Private / MRB Taxable</v>
          </cell>
          <cell r="H4759" t="str">
            <v>G62</v>
          </cell>
          <cell r="I4759">
            <v>16688685</v>
          </cell>
        </row>
        <row r="4760">
          <cell r="C4760" t="str">
            <v>2001</v>
          </cell>
          <cell r="D4760" t="str">
            <v>DM_84</v>
          </cell>
          <cell r="E4760">
            <v>120272</v>
          </cell>
          <cell r="F4760" t="str">
            <v>A09</v>
          </cell>
          <cell r="G4760" t="str">
            <v>Current UPB / AFS / MRB / AAA</v>
          </cell>
          <cell r="H4760" t="str">
            <v>G93</v>
          </cell>
          <cell r="I4760">
            <v>16688685</v>
          </cell>
        </row>
        <row r="4761">
          <cell r="C4761" t="str">
            <v>2001</v>
          </cell>
          <cell r="D4761" t="str">
            <v>DM_84</v>
          </cell>
          <cell r="E4761">
            <v>120272</v>
          </cell>
          <cell r="F4761" t="str">
            <v>A21</v>
          </cell>
          <cell r="G4761" t="str">
            <v>Single Family / Conventional / MRB</v>
          </cell>
          <cell r="H4761" t="str">
            <v>F33</v>
          </cell>
          <cell r="I4761">
            <v>16688685</v>
          </cell>
        </row>
        <row r="4762">
          <cell r="C4762" t="str">
            <v>2001</v>
          </cell>
          <cell r="D4762" t="str">
            <v>DM_114</v>
          </cell>
          <cell r="E4762" t="str">
            <v>N/A</v>
          </cell>
          <cell r="F4762" t="str">
            <v>11.01</v>
          </cell>
          <cell r="G4762" t="str">
            <v>MBS-PPS/Loan(HFI)/UPB</v>
          </cell>
          <cell r="H4762" t="str">
            <v>P33</v>
          </cell>
          <cell r="I4762">
            <v>94088</v>
          </cell>
        </row>
        <row r="4763">
          <cell r="C4763" t="str">
            <v>2001</v>
          </cell>
          <cell r="D4763" t="str">
            <v>DM_114</v>
          </cell>
          <cell r="E4763" t="str">
            <v>N/A</v>
          </cell>
          <cell r="F4763" t="str">
            <v>11.01</v>
          </cell>
          <cell r="G4763" t="str">
            <v>MBS-SWAP/Loan(HFI)/UPB</v>
          </cell>
          <cell r="H4763" t="str">
            <v>S33</v>
          </cell>
          <cell r="I4763">
            <v>4016687</v>
          </cell>
        </row>
        <row r="4764">
          <cell r="C4764" t="str">
            <v>2001</v>
          </cell>
          <cell r="D4764" t="str">
            <v>DM_114</v>
          </cell>
          <cell r="E4764" t="str">
            <v>N/A</v>
          </cell>
          <cell r="F4764" t="str">
            <v>11.06 - HFI</v>
          </cell>
          <cell r="G4764" t="str">
            <v>Fixed Income Long/UPB/Single Family</v>
          </cell>
          <cell r="H4764" t="str">
            <v>G33</v>
          </cell>
          <cell r="I4764">
            <v>3959130</v>
          </cell>
        </row>
        <row r="4765">
          <cell r="C4765" t="str">
            <v>2001</v>
          </cell>
          <cell r="D4765" t="str">
            <v>DM_114</v>
          </cell>
          <cell r="E4765" t="str">
            <v>N/A</v>
          </cell>
          <cell r="F4765" t="str">
            <v>11.06 - HFS</v>
          </cell>
          <cell r="G4765" t="str">
            <v>Fixed Income Long/UPB/Single Family</v>
          </cell>
          <cell r="H4765" t="str">
            <v>G33</v>
          </cell>
          <cell r="I4765">
            <v>18463</v>
          </cell>
        </row>
        <row r="4766">
          <cell r="C4766" t="str">
            <v>2001</v>
          </cell>
          <cell r="D4766" t="str">
            <v>DM_114</v>
          </cell>
          <cell r="E4766" t="str">
            <v>N/A</v>
          </cell>
          <cell r="F4766" t="str">
            <v>11.06 - HFI</v>
          </cell>
          <cell r="G4766" t="str">
            <v>Fixed Income Long/UPB/Multi Family</v>
          </cell>
          <cell r="H4766" t="str">
            <v>T33</v>
          </cell>
          <cell r="I4766">
            <v>57557</v>
          </cell>
        </row>
        <row r="4767">
          <cell r="C4767" t="str">
            <v>2001</v>
          </cell>
          <cell r="D4767" t="str">
            <v>DM_114</v>
          </cell>
          <cell r="E4767" t="str">
            <v>N/A</v>
          </cell>
          <cell r="F4767" t="str">
            <v>11.06 - HFS</v>
          </cell>
          <cell r="G4767" t="str">
            <v>Fixed Income Long/UPB/Multi Family</v>
          </cell>
          <cell r="H4767" t="str">
            <v>T33</v>
          </cell>
          <cell r="I4767">
            <v>75626</v>
          </cell>
        </row>
        <row r="4768">
          <cell r="C4768" t="str">
            <v>2001</v>
          </cell>
          <cell r="D4768" t="str">
            <v>DM_127</v>
          </cell>
          <cell r="E4768" t="str">
            <v>N/A</v>
          </cell>
          <cell r="F4768" t="str">
            <v>A01</v>
          </cell>
          <cell r="G4768" t="str">
            <v>Private / OtherRemic / UPB / UPB Ending Bal</v>
          </cell>
          <cell r="H4768" t="str">
            <v>R35</v>
          </cell>
          <cell r="I4768">
            <v>-6420534</v>
          </cell>
        </row>
        <row r="4769">
          <cell r="C4769" t="str">
            <v>2001</v>
          </cell>
          <cell r="D4769" t="str">
            <v>DM_127</v>
          </cell>
          <cell r="E4769" t="str">
            <v>N/A</v>
          </cell>
          <cell r="F4769" t="str">
            <v>A07</v>
          </cell>
          <cell r="G4769" t="str">
            <v>Current UPB / AFS / Private / OtherRemic</v>
          </cell>
          <cell r="H4769" t="str">
            <v>G65</v>
          </cell>
          <cell r="I4769">
            <v>-6420534</v>
          </cell>
        </row>
        <row r="4770">
          <cell r="C4770" t="str">
            <v>2001</v>
          </cell>
          <cell r="D4770" t="str">
            <v>DM_127</v>
          </cell>
          <cell r="E4770" t="str">
            <v>N/A</v>
          </cell>
          <cell r="F4770" t="str">
            <v>A09</v>
          </cell>
          <cell r="G4770" t="str">
            <v>Current UPB / AFS / Remic / unrated</v>
          </cell>
          <cell r="H4770" t="str">
            <v>G65</v>
          </cell>
          <cell r="I4770">
            <v>-6420534</v>
          </cell>
        </row>
        <row r="4771">
          <cell r="C4771" t="str">
            <v>2001</v>
          </cell>
          <cell r="D4771" t="str">
            <v>DM_127</v>
          </cell>
          <cell r="E4771" t="str">
            <v>N/A</v>
          </cell>
          <cell r="F4771" t="str">
            <v>A13 - AFS</v>
          </cell>
          <cell r="G4771" t="str">
            <v>&gt;10 years / UPB / Private / Other Remic</v>
          </cell>
          <cell r="H4771" t="str">
            <v>O51</v>
          </cell>
          <cell r="I4771">
            <v>-6420534</v>
          </cell>
        </row>
        <row r="4772">
          <cell r="C4772" t="str">
            <v>2001</v>
          </cell>
          <cell r="D4772" t="str">
            <v>DM_127</v>
          </cell>
          <cell r="E4772" t="str">
            <v>N/A</v>
          </cell>
          <cell r="F4772" t="str">
            <v>A20</v>
          </cell>
          <cell r="G4772" t="str">
            <v>Total Mortgage Related Securities-AFS</v>
          </cell>
          <cell r="H4772" t="str">
            <v>L33</v>
          </cell>
          <cell r="I4772">
            <v>-6420534</v>
          </cell>
        </row>
        <row r="4773">
          <cell r="C4773" t="str">
            <v>2001</v>
          </cell>
          <cell r="D4773" t="str">
            <v>DM_127</v>
          </cell>
          <cell r="E4773" t="str">
            <v>N/A</v>
          </cell>
          <cell r="F4773" t="str">
            <v>A21</v>
          </cell>
          <cell r="G4773" t="str">
            <v>Single Family / Conventional / Private Label</v>
          </cell>
          <cell r="H4773" t="str">
            <v>F35</v>
          </cell>
          <cell r="I4773">
            <v>-6420534</v>
          </cell>
        </row>
        <row r="4774">
          <cell r="C4774" t="str">
            <v>2001</v>
          </cell>
          <cell r="D4774" t="str">
            <v>DM_127</v>
          </cell>
          <cell r="E4774" t="str">
            <v>N/A</v>
          </cell>
          <cell r="F4774" t="str">
            <v>A16</v>
          </cell>
          <cell r="G4774" t="str">
            <v>REMIC, Grantor Trust, SMBS - UPB Average Balance</v>
          </cell>
          <cell r="H4774" t="str">
            <v>J36</v>
          </cell>
          <cell r="I4774">
            <v>-3210267</v>
          </cell>
        </row>
        <row r="4775">
          <cell r="C4775" t="str">
            <v>2001</v>
          </cell>
          <cell r="D4775" t="str">
            <v>DM_127</v>
          </cell>
          <cell r="E4775" t="str">
            <v>N/A</v>
          </cell>
          <cell r="F4775" t="str">
            <v>A18</v>
          </cell>
          <cell r="G4775" t="str">
            <v>REMIC, Grantor Trust, SMBS- Amortized cost - &gt; 10 yr</v>
          </cell>
          <cell r="H4775" t="str">
            <v>O33</v>
          </cell>
          <cell r="I4775">
            <v>-3210267</v>
          </cell>
        </row>
        <row r="4776">
          <cell r="C4776" t="str">
            <v>2001</v>
          </cell>
          <cell r="D4776" t="str">
            <v>DM_131</v>
          </cell>
          <cell r="E4776">
            <v>111350</v>
          </cell>
          <cell r="F4776" t="str">
            <v>A07</v>
          </cell>
          <cell r="G4776" t="str">
            <v>Current UPB/HFT/MBS</v>
          </cell>
          <cell r="H4776" t="str">
            <v>G74</v>
          </cell>
          <cell r="I4776">
            <v>2952546</v>
          </cell>
        </row>
        <row r="4777">
          <cell r="C4777" t="str">
            <v>2001</v>
          </cell>
          <cell r="D4777" t="str">
            <v>STC_168950_721127</v>
          </cell>
          <cell r="E4777" t="str">
            <v>168950/721127</v>
          </cell>
          <cell r="F4777" t="str">
            <v>A07</v>
          </cell>
          <cell r="G4777" t="str">
            <v>AFS-FannieMae-REMIC, Grantor Trust, SMBS-Gross Unrealized Gain</v>
          </cell>
          <cell r="H4777" t="str">
            <v>M34</v>
          </cell>
          <cell r="I4777">
            <v>201225.04</v>
          </cell>
        </row>
        <row r="4778">
          <cell r="C4778" t="str">
            <v>2001</v>
          </cell>
          <cell r="D4778" t="str">
            <v>STC_168950_721127</v>
          </cell>
          <cell r="E4778" t="str">
            <v>168950/721127</v>
          </cell>
          <cell r="F4778" t="str">
            <v>A09</v>
          </cell>
          <cell r="G4778" t="str">
            <v>AFS-REMIC-AAA-Gross Unrealized Gain</v>
          </cell>
          <cell r="H4778" t="str">
            <v>K58</v>
          </cell>
          <cell r="I4778">
            <v>201225.04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QL  and Results"/>
      <sheetName val="10K"/>
      <sheetName val="Reconciliation"/>
      <sheetName val="Template"/>
      <sheetName val="Boston"/>
      <sheetName val="Chicago"/>
      <sheetName val="Denver"/>
      <sheetName val="Las Vegas"/>
      <sheetName val="Los Angeles"/>
      <sheetName val="Miami"/>
      <sheetName val="New York"/>
      <sheetName val="San Diego"/>
      <sheetName val="San francisco"/>
      <sheetName val="US level indexes"/>
      <sheetName val="Washington DC"/>
      <sheetName val="Acq Acc-Dil GAAP"/>
      <sheetName val="Control Panel"/>
      <sheetName val="Cases"/>
      <sheetName val="Scenario input"/>
      <sheetName val="TOC"/>
      <sheetName val="rating"/>
      <sheetName val="subdata"/>
    </sheetNames>
    <sheetDataSet>
      <sheetData sheetId="0" refreshError="1">
        <row r="2">
          <cell r="A2" t="str">
            <v>110901</v>
          </cell>
          <cell r="B2">
            <v>1924262811.4400001</v>
          </cell>
          <cell r="C2">
            <v>0</v>
          </cell>
          <cell r="D2">
            <v>2451060442.0500002</v>
          </cell>
        </row>
        <row r="3">
          <cell r="A3" t="str">
            <v>112912</v>
          </cell>
          <cell r="B3">
            <v>-642378.92000000004</v>
          </cell>
          <cell r="C3">
            <v>0</v>
          </cell>
          <cell r="D3">
            <v>55179321.840000004</v>
          </cell>
        </row>
        <row r="4">
          <cell r="A4" t="str">
            <v>113008</v>
          </cell>
          <cell r="B4">
            <v>104456898.77</v>
          </cell>
          <cell r="C4">
            <v>0</v>
          </cell>
          <cell r="D4">
            <v>561209736.47000003</v>
          </cell>
        </row>
        <row r="41">
          <cell r="B41">
            <v>-5214177.08</v>
          </cell>
        </row>
        <row r="49">
          <cell r="A49" t="str">
            <v>113020</v>
          </cell>
          <cell r="B49">
            <v>-200267588.81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_Changing Orig"/>
      <sheetName val="Text Requirements Q3 2013"/>
      <sheetName val="Summary"/>
      <sheetName val="Essbase"/>
      <sheetName val="IDM Data"/>
      <sheetName val="CBA Data"/>
      <sheetName val="Memo_Chart"/>
      <sheetName val="GFAS Cash Fees"/>
      <sheetName val="NII"/>
      <sheetName val="Remitted Gfee"/>
    </sheetNames>
    <sheetDataSet>
      <sheetData sheetId="0" refreshError="1"/>
      <sheetData sheetId="1"/>
      <sheetData sheetId="2" refreshError="1"/>
      <sheetData sheetId="3" refreshError="1"/>
      <sheetData sheetId="4" refreshError="1"/>
      <sheetData sheetId="5">
        <row r="4">
          <cell r="A4" t="str">
            <v>Q1 2010Q1 2010</v>
          </cell>
          <cell r="B4" t="str">
            <v>Q1 2010</v>
          </cell>
          <cell r="C4" t="str">
            <v>Q1 2010</v>
          </cell>
          <cell r="D4">
            <v>517843</v>
          </cell>
          <cell r="E4">
            <v>1500844891.0200002</v>
          </cell>
          <cell r="F4">
            <v>516272</v>
          </cell>
          <cell r="G4">
            <v>-22063625.66</v>
          </cell>
          <cell r="H4">
            <v>-22063625.66</v>
          </cell>
          <cell r="I4">
            <v>1571</v>
          </cell>
          <cell r="J4">
            <v>-3474123.87</v>
          </cell>
          <cell r="K4">
            <v>1482255389.23</v>
          </cell>
          <cell r="L4">
            <v>516272</v>
          </cell>
          <cell r="M4">
            <v>1504319014.8900001</v>
          </cell>
          <cell r="N4">
            <v>1482255389.23</v>
          </cell>
          <cell r="O4">
            <v>1500844891.0200002</v>
          </cell>
        </row>
        <row r="5">
          <cell r="A5" t="str">
            <v>Q1 2010Q2 2010</v>
          </cell>
          <cell r="B5" t="str">
            <v>Q1 2010</v>
          </cell>
          <cell r="C5" t="str">
            <v>Q2 2010</v>
          </cell>
          <cell r="E5">
            <v>1481469667.0599999</v>
          </cell>
          <cell r="F5">
            <v>511088</v>
          </cell>
          <cell r="G5">
            <v>-66461479.479999997</v>
          </cell>
          <cell r="H5">
            <v>-44397853.819999993</v>
          </cell>
          <cell r="I5">
            <v>5192</v>
          </cell>
          <cell r="J5">
            <v>8205823.7400000002</v>
          </cell>
          <cell r="K5">
            <v>1429651711.6700001</v>
          </cell>
          <cell r="L5">
            <v>511088</v>
          </cell>
          <cell r="M5">
            <v>1476737967.1900001</v>
          </cell>
          <cell r="N5">
            <v>1410276487.71</v>
          </cell>
          <cell r="O5">
            <v>1481469667.0599999</v>
          </cell>
        </row>
        <row r="6">
          <cell r="A6" t="str">
            <v>Q1 2010Q3 2010</v>
          </cell>
          <cell r="B6" t="str">
            <v>Q1 2010</v>
          </cell>
          <cell r="C6" t="str">
            <v>Q3 2010</v>
          </cell>
          <cell r="E6">
            <v>1477890843.0900002</v>
          </cell>
          <cell r="F6">
            <v>496151</v>
          </cell>
          <cell r="G6">
            <v>-103212729.93000001</v>
          </cell>
          <cell r="H6">
            <v>-36751250.45000001</v>
          </cell>
          <cell r="I6">
            <v>14940</v>
          </cell>
          <cell r="J6">
            <v>86940882.290000007</v>
          </cell>
          <cell r="K6">
            <v>1305959578.9300001</v>
          </cell>
          <cell r="L6">
            <v>496151</v>
          </cell>
          <cell r="M6">
            <v>1386218260.9300001</v>
          </cell>
          <cell r="N6">
            <v>1283005531</v>
          </cell>
          <cell r="O6">
            <v>1477890843.0900002</v>
          </cell>
        </row>
        <row r="7">
          <cell r="A7" t="str">
            <v>Q1 2010Q4 2010</v>
          </cell>
          <cell r="B7" t="str">
            <v>Q1 2010</v>
          </cell>
          <cell r="C7" t="str">
            <v>Q4 2010</v>
          </cell>
          <cell r="E7">
            <v>1480579967.77</v>
          </cell>
          <cell r="F7">
            <v>475515</v>
          </cell>
          <cell r="G7">
            <v>-132546247.27</v>
          </cell>
          <cell r="H7">
            <v>-29333517.339999989</v>
          </cell>
          <cell r="I7">
            <v>20636</v>
          </cell>
          <cell r="J7">
            <v>111332847</v>
          </cell>
          <cell r="K7">
            <v>1165293214.5900002</v>
          </cell>
          <cell r="L7">
            <v>475515</v>
          </cell>
          <cell r="M7">
            <v>1277574538.6099999</v>
          </cell>
          <cell r="N7">
            <v>1145028291.3399999</v>
          </cell>
          <cell r="O7">
            <v>1480579967.77</v>
          </cell>
        </row>
        <row r="8">
          <cell r="A8" t="str">
            <v>Q1 2010Q1 2011</v>
          </cell>
          <cell r="B8" t="str">
            <v>Q1 2010</v>
          </cell>
          <cell r="C8" t="str">
            <v>Q1 2011</v>
          </cell>
          <cell r="E8">
            <v>1480723571.7200003</v>
          </cell>
          <cell r="F8">
            <v>466745</v>
          </cell>
          <cell r="G8">
            <v>-162601538.46000001</v>
          </cell>
          <cell r="H8">
            <v>-30055291.190000013</v>
          </cell>
          <cell r="I8">
            <v>8771</v>
          </cell>
          <cell r="J8">
            <v>46620211.420000002</v>
          </cell>
          <cell r="K8">
            <v>1088617711.98</v>
          </cell>
          <cell r="L8">
            <v>466745</v>
          </cell>
          <cell r="M8">
            <v>1231097931.1400001</v>
          </cell>
          <cell r="N8">
            <v>1068496392.6799999</v>
          </cell>
          <cell r="O8">
            <v>1480723571.7200003</v>
          </cell>
        </row>
        <row r="9">
          <cell r="A9" t="str">
            <v>Q1 2010Q2 2011</v>
          </cell>
          <cell r="B9" t="str">
            <v>Q1 2010</v>
          </cell>
          <cell r="C9" t="str">
            <v>Q2 2011</v>
          </cell>
          <cell r="E9">
            <v>1480460705.6500001</v>
          </cell>
          <cell r="F9">
            <v>458534</v>
          </cell>
          <cell r="G9">
            <v>-205346805.00999999</v>
          </cell>
          <cell r="H9">
            <v>-42745266.549999982</v>
          </cell>
          <cell r="I9">
            <v>8213</v>
          </cell>
          <cell r="J9">
            <v>35472274.759999998</v>
          </cell>
          <cell r="K9">
            <v>1010400170.6700001</v>
          </cell>
          <cell r="L9">
            <v>458534</v>
          </cell>
          <cell r="M9">
            <v>1195362790.3099999</v>
          </cell>
          <cell r="N9">
            <v>990015985.29999995</v>
          </cell>
          <cell r="O9">
            <v>1480460705.6500001</v>
          </cell>
        </row>
        <row r="10">
          <cell r="A10" t="str">
            <v>Q1 2010Q3 2011</v>
          </cell>
          <cell r="B10" t="str">
            <v>Q1 2010</v>
          </cell>
          <cell r="C10" t="str">
            <v>Q3 2011</v>
          </cell>
          <cell r="E10">
            <v>1480617291.5100002</v>
          </cell>
          <cell r="F10">
            <v>443010</v>
          </cell>
          <cell r="G10">
            <v>-226406627.81999999</v>
          </cell>
          <cell r="H10">
            <v>-21059822.810000002</v>
          </cell>
          <cell r="I10">
            <v>15528</v>
          </cell>
          <cell r="J10">
            <v>62680992.780000001</v>
          </cell>
          <cell r="K10">
            <v>926659355.08000016</v>
          </cell>
          <cell r="L10">
            <v>443010</v>
          </cell>
          <cell r="M10">
            <v>1132838383.3900001</v>
          </cell>
          <cell r="N10">
            <v>906431755.57000005</v>
          </cell>
          <cell r="O10">
            <v>1480617291.5100002</v>
          </cell>
        </row>
        <row r="11">
          <cell r="A11" t="str">
            <v>Q1 2010Q4 2011</v>
          </cell>
          <cell r="B11" t="str">
            <v>Q1 2010</v>
          </cell>
          <cell r="C11" t="str">
            <v>Q4 2011</v>
          </cell>
          <cell r="E11">
            <v>1480682195.21</v>
          </cell>
          <cell r="F11">
            <v>417824</v>
          </cell>
          <cell r="G11">
            <v>-237280913.09</v>
          </cell>
          <cell r="H11">
            <v>-10874285.270000011</v>
          </cell>
          <cell r="I11">
            <v>25189</v>
          </cell>
          <cell r="J11">
            <v>94591139.069999993</v>
          </cell>
          <cell r="K11">
            <v>821193930.74000025</v>
          </cell>
          <cell r="L11">
            <v>417824</v>
          </cell>
          <cell r="M11">
            <v>1038312148.02</v>
          </cell>
          <cell r="N11">
            <v>801031234.92999995</v>
          </cell>
          <cell r="O11">
            <v>1480682195.21</v>
          </cell>
        </row>
        <row r="12">
          <cell r="A12" t="str">
            <v>Q1 2010Q1 2012</v>
          </cell>
          <cell r="B12" t="str">
            <v>Q1 2010</v>
          </cell>
          <cell r="C12" t="str">
            <v>Q1 2012</v>
          </cell>
          <cell r="E12">
            <v>1480492816.4200001</v>
          </cell>
          <cell r="F12">
            <v>393927</v>
          </cell>
          <cell r="G12">
            <v>-245980819.24000001</v>
          </cell>
          <cell r="H12">
            <v>-8699906.150000006</v>
          </cell>
          <cell r="I12">
            <v>23898</v>
          </cell>
          <cell r="J12">
            <v>83462354.599999994</v>
          </cell>
          <cell r="K12">
            <v>729031669.99000025</v>
          </cell>
          <cell r="L12">
            <v>393927</v>
          </cell>
          <cell r="M12">
            <v>954660414.63</v>
          </cell>
          <cell r="N12">
            <v>708679595.38999999</v>
          </cell>
          <cell r="O12">
            <v>1480492816.4200001</v>
          </cell>
        </row>
        <row r="13">
          <cell r="A13" t="str">
            <v>Q1 2010Q2 2012</v>
          </cell>
          <cell r="B13" t="str">
            <v>Q1 2010</v>
          </cell>
          <cell r="C13" t="str">
            <v>Q2 2012</v>
          </cell>
          <cell r="E13">
            <v>1480468630.25</v>
          </cell>
          <cell r="F13">
            <v>372221</v>
          </cell>
          <cell r="G13">
            <v>-252399352.91999999</v>
          </cell>
          <cell r="H13">
            <v>-6418533.6799999774</v>
          </cell>
          <cell r="I13">
            <v>21709</v>
          </cell>
          <cell r="J13">
            <v>72172622.060000002</v>
          </cell>
          <cell r="K13">
            <v>650440514.25000024</v>
          </cell>
          <cell r="L13">
            <v>372221</v>
          </cell>
          <cell r="M13">
            <v>882463606.39999998</v>
          </cell>
          <cell r="N13">
            <v>630064253.48000002</v>
          </cell>
          <cell r="O13">
            <v>1480468630.25</v>
          </cell>
        </row>
        <row r="14">
          <cell r="A14" t="str">
            <v>Q1 2010Q3 2012</v>
          </cell>
          <cell r="B14" t="str">
            <v>Q1 2010</v>
          </cell>
          <cell r="C14" t="str">
            <v>Q3 2012</v>
          </cell>
          <cell r="E14">
            <v>1480359488.9200001</v>
          </cell>
          <cell r="F14">
            <v>347410</v>
          </cell>
          <cell r="G14">
            <v>-254680684.16999999</v>
          </cell>
          <cell r="H14">
            <v>-2281331.25</v>
          </cell>
          <cell r="I14">
            <v>24813</v>
          </cell>
          <cell r="J14">
            <v>70816109.829999998</v>
          </cell>
          <cell r="K14">
            <v>577343073.1700002</v>
          </cell>
          <cell r="L14">
            <v>347410</v>
          </cell>
          <cell r="M14">
            <v>811538355.24000001</v>
          </cell>
          <cell r="N14">
            <v>556857671.07000005</v>
          </cell>
          <cell r="O14">
            <v>1480359488.9200001</v>
          </cell>
        </row>
        <row r="15">
          <cell r="A15" t="str">
            <v>Q1 2010Q4 2012</v>
          </cell>
          <cell r="B15" t="str">
            <v>Q1 2010</v>
          </cell>
          <cell r="C15" t="str">
            <v>Q4 2012</v>
          </cell>
          <cell r="E15">
            <v>1480085410.9200001</v>
          </cell>
          <cell r="F15">
            <v>321234</v>
          </cell>
          <cell r="G15">
            <v>-253526275.84</v>
          </cell>
          <cell r="H15">
            <v>1154408.3299999833</v>
          </cell>
          <cell r="I15">
            <v>26179</v>
          </cell>
          <cell r="J15">
            <v>69621371.060000002</v>
          </cell>
          <cell r="K15">
            <v>508876110.44000024</v>
          </cell>
          <cell r="L15">
            <v>321234</v>
          </cell>
          <cell r="M15">
            <v>741642906.17999995</v>
          </cell>
          <cell r="N15">
            <v>488116630.33999997</v>
          </cell>
          <cell r="O15">
            <v>1480085410.9200001</v>
          </cell>
        </row>
        <row r="16">
          <cell r="A16" t="str">
            <v>Q1 2010Q1 2013</v>
          </cell>
          <cell r="B16" t="str">
            <v>Q1 2010</v>
          </cell>
          <cell r="C16" t="str">
            <v>Q1 2013</v>
          </cell>
          <cell r="E16">
            <v>1479970719.5900002</v>
          </cell>
          <cell r="F16">
            <v>296695</v>
          </cell>
          <cell r="G16">
            <v>-249810762.36000001</v>
          </cell>
          <cell r="H16">
            <v>3715513.4799999893</v>
          </cell>
          <cell r="I16">
            <v>24542</v>
          </cell>
          <cell r="J16">
            <v>66844046.82</v>
          </cell>
          <cell r="K16">
            <v>445747577.1000002</v>
          </cell>
          <cell r="L16">
            <v>296695</v>
          </cell>
          <cell r="M16">
            <v>674684168.02999997</v>
          </cell>
          <cell r="N16">
            <v>424873405.67000002</v>
          </cell>
          <cell r="O16">
            <v>1479970719.5900002</v>
          </cell>
        </row>
        <row r="17">
          <cell r="A17" t="str">
            <v>Q1 2010Q2 2013</v>
          </cell>
          <cell r="B17" t="str">
            <v>Q1 2010</v>
          </cell>
          <cell r="C17" t="str">
            <v>Q2 2013</v>
          </cell>
          <cell r="E17">
            <v>1479634760.71</v>
          </cell>
          <cell r="I17">
            <v>25055</v>
          </cell>
          <cell r="J17">
            <v>65559631.590000004</v>
          </cell>
          <cell r="K17">
            <v>360253496.98000002</v>
          </cell>
          <cell r="L17">
            <v>271641</v>
          </cell>
          <cell r="M17">
            <v>608788577.55999994</v>
          </cell>
          <cell r="N17">
            <v>366654166.79000002</v>
          </cell>
          <cell r="O17">
            <v>1479634760.71</v>
          </cell>
        </row>
        <row r="18">
          <cell r="A18" t="str">
            <v>Q1 2010Q3 2013</v>
          </cell>
          <cell r="B18" t="str">
            <v>Q1 2010</v>
          </cell>
          <cell r="C18" t="str">
            <v>Q3 2013</v>
          </cell>
          <cell r="E18">
            <v>1479300155.6300001</v>
          </cell>
          <cell r="I18">
            <v>16114</v>
          </cell>
          <cell r="J18">
            <v>47285107.310000002</v>
          </cell>
          <cell r="L18">
            <v>255528</v>
          </cell>
          <cell r="M18">
            <v>561168865.16999996</v>
          </cell>
          <cell r="N18">
            <v>323581296.99000001</v>
          </cell>
          <cell r="O18">
            <v>1479300155.6300001</v>
          </cell>
        </row>
        <row r="19">
          <cell r="A19" t="str">
            <v>Q2 2010Q2 2010</v>
          </cell>
          <cell r="B19" t="str">
            <v>Q2 2010</v>
          </cell>
          <cell r="C19" t="str">
            <v>Q2 2010</v>
          </cell>
          <cell r="D19">
            <v>511673</v>
          </cell>
          <cell r="E19">
            <v>2575343619.1799998</v>
          </cell>
          <cell r="F19">
            <v>509590</v>
          </cell>
          <cell r="G19">
            <v>-25745189.469999999</v>
          </cell>
          <cell r="H19">
            <v>-25745189.469999999</v>
          </cell>
          <cell r="I19">
            <v>2083</v>
          </cell>
          <cell r="J19">
            <v>9956954.1899999995</v>
          </cell>
          <cell r="K19">
            <v>2539641475.52</v>
          </cell>
          <cell r="L19">
            <v>509590</v>
          </cell>
          <cell r="M19">
            <v>2565386664.9899998</v>
          </cell>
          <cell r="N19">
            <v>2539641475.52</v>
          </cell>
          <cell r="O19">
            <v>2575343619.1799998</v>
          </cell>
        </row>
        <row r="20">
          <cell r="A20" t="str">
            <v>Q2 2010Q3 2010</v>
          </cell>
          <cell r="B20" t="str">
            <v>Q2 2010</v>
          </cell>
          <cell r="C20" t="str">
            <v>Q3 2010</v>
          </cell>
          <cell r="E20">
            <v>2540688647.3199997</v>
          </cell>
          <cell r="F20">
            <v>498559</v>
          </cell>
          <cell r="G20">
            <v>-80517087.640000001</v>
          </cell>
          <cell r="H20">
            <v>-54771898.170000002</v>
          </cell>
          <cell r="I20">
            <v>7833</v>
          </cell>
          <cell r="J20">
            <v>52425274.719999999</v>
          </cell>
          <cell r="K20">
            <v>2432444302.6300001</v>
          </cell>
          <cell r="L20">
            <v>498559</v>
          </cell>
          <cell r="M20">
            <v>2478306418.4099998</v>
          </cell>
          <cell r="N20">
            <v>2397789330.77</v>
          </cell>
          <cell r="O20">
            <v>2540688647.3199997</v>
          </cell>
        </row>
        <row r="21">
          <cell r="A21" t="str">
            <v>Q2 2010Q4 2010</v>
          </cell>
          <cell r="B21" t="str">
            <v>Q2 2010</v>
          </cell>
          <cell r="C21" t="str">
            <v>Q4 2010</v>
          </cell>
          <cell r="E21">
            <v>2427619632.23</v>
          </cell>
          <cell r="F21">
            <v>477734</v>
          </cell>
          <cell r="G21">
            <v>-124856307.93000001</v>
          </cell>
          <cell r="H21">
            <v>-44339220.290000007</v>
          </cell>
          <cell r="I21">
            <v>7927</v>
          </cell>
          <cell r="J21">
            <v>64154065.469999999</v>
          </cell>
          <cell r="K21">
            <v>2323951016.8700004</v>
          </cell>
          <cell r="L21">
            <v>477734</v>
          </cell>
          <cell r="M21">
            <v>2301083337.8499999</v>
          </cell>
          <cell r="N21">
            <v>2176227029.9200001</v>
          </cell>
          <cell r="O21">
            <v>2427619632.23</v>
          </cell>
        </row>
        <row r="22">
          <cell r="A22" t="str">
            <v>Q2 2010Q1 2011</v>
          </cell>
          <cell r="B22" t="str">
            <v>Q2 2010</v>
          </cell>
          <cell r="C22" t="str">
            <v>Q1 2011</v>
          </cell>
          <cell r="E22">
            <v>2450489423.54</v>
          </cell>
          <cell r="F22">
            <v>469808</v>
          </cell>
          <cell r="G22">
            <v>-169059275.25999999</v>
          </cell>
          <cell r="H22">
            <v>-44202967.329999983</v>
          </cell>
          <cell r="I22">
            <v>11050</v>
          </cell>
          <cell r="J22">
            <v>86860542.739999995</v>
          </cell>
          <cell r="K22">
            <v>2192887506.8000007</v>
          </cell>
          <cell r="L22">
            <v>469808</v>
          </cell>
          <cell r="M22">
            <v>2237092586.4200001</v>
          </cell>
          <cell r="N22">
            <v>2068033311.1600001</v>
          </cell>
          <cell r="O22">
            <v>2450489423.54</v>
          </cell>
        </row>
        <row r="23">
          <cell r="A23" t="str">
            <v>Q2 2010Q2 2011</v>
          </cell>
          <cell r="B23" t="str">
            <v>Q2 2010</v>
          </cell>
          <cell r="C23" t="str">
            <v>Q2 2011</v>
          </cell>
          <cell r="E23">
            <v>2502929900.0799999</v>
          </cell>
          <cell r="F23">
            <v>461976</v>
          </cell>
          <cell r="G23">
            <v>-232299250.44999999</v>
          </cell>
          <cell r="H23">
            <v>-63239975.189999998</v>
          </cell>
          <cell r="I23">
            <v>15708</v>
          </cell>
          <cell r="J23">
            <v>105402665.72</v>
          </cell>
          <cell r="K23">
            <v>2024244865.8900006</v>
          </cell>
          <cell r="L23">
            <v>461976</v>
          </cell>
          <cell r="M23">
            <v>2184130397.2399998</v>
          </cell>
          <cell r="N23">
            <v>1951831146.79</v>
          </cell>
          <cell r="O23">
            <v>2502929900.0799999</v>
          </cell>
        </row>
        <row r="24">
          <cell r="A24" t="str">
            <v>Q2 2010Q3 2011</v>
          </cell>
          <cell r="B24" t="str">
            <v>Q2 2010</v>
          </cell>
          <cell r="C24" t="str">
            <v>Q3 2011</v>
          </cell>
          <cell r="E24">
            <v>2575510265.8200002</v>
          </cell>
          <cell r="F24">
            <v>446269</v>
          </cell>
          <cell r="G24">
            <v>-266820599.72999999</v>
          </cell>
          <cell r="H24">
            <v>-34521349.280000001</v>
          </cell>
          <cell r="I24">
            <v>20828</v>
          </cell>
          <cell r="J24">
            <v>177784958.34999999</v>
          </cell>
          <cell r="K24">
            <v>1811938558.2600007</v>
          </cell>
          <cell r="L24">
            <v>446269</v>
          </cell>
          <cell r="M24">
            <v>2078925804.6300001</v>
          </cell>
          <cell r="N24">
            <v>1812105204.9000001</v>
          </cell>
          <cell r="O24">
            <v>2575510265.8200002</v>
          </cell>
        </row>
        <row r="25">
          <cell r="A25" t="str">
            <v>Q2 2010Q4 2011</v>
          </cell>
          <cell r="B25" t="str">
            <v>Q2 2010</v>
          </cell>
          <cell r="C25" t="str">
            <v>Q4 2011</v>
          </cell>
          <cell r="E25">
            <v>2544848253.9700003</v>
          </cell>
          <cell r="F25">
            <v>421005</v>
          </cell>
          <cell r="G25">
            <v>-288815696.79000002</v>
          </cell>
          <cell r="H25">
            <v>-21995097.060000032</v>
          </cell>
          <cell r="I25">
            <v>22212</v>
          </cell>
          <cell r="J25">
            <v>127458800.73999999</v>
          </cell>
          <cell r="K25">
            <v>1662484660.4600008</v>
          </cell>
          <cell r="L25">
            <v>421005</v>
          </cell>
          <cell r="M25">
            <v>1920804992.04</v>
          </cell>
          <cell r="N25">
            <v>1631989295.25</v>
          </cell>
          <cell r="O25">
            <v>2544848253.9700003</v>
          </cell>
        </row>
        <row r="26">
          <cell r="A26" t="str">
            <v>Q2 2010Q1 2012</v>
          </cell>
          <cell r="B26" t="str">
            <v>Q2 2010</v>
          </cell>
          <cell r="C26" t="str">
            <v>Q1 2012</v>
          </cell>
          <cell r="E26">
            <v>2544670521.1900001</v>
          </cell>
          <cell r="F26">
            <v>397746</v>
          </cell>
          <cell r="G26">
            <v>-306166019.25999999</v>
          </cell>
          <cell r="H26">
            <v>-17350322.469999969</v>
          </cell>
          <cell r="I26">
            <v>23262</v>
          </cell>
          <cell r="J26">
            <v>138975134.36000001</v>
          </cell>
          <cell r="K26">
            <v>1506159203.6300006</v>
          </cell>
          <cell r="L26">
            <v>397746</v>
          </cell>
          <cell r="M26">
            <v>1781652124.9000001</v>
          </cell>
          <cell r="N26">
            <v>1475486105.6400001</v>
          </cell>
          <cell r="O26">
            <v>2544670521.1900001</v>
          </cell>
        </row>
        <row r="27">
          <cell r="A27" t="str">
            <v>Q2 2010Q2 2012</v>
          </cell>
          <cell r="B27" t="str">
            <v>Q2 2010</v>
          </cell>
          <cell r="C27" t="str">
            <v>Q2 2012</v>
          </cell>
          <cell r="E27">
            <v>2541362721.5500002</v>
          </cell>
          <cell r="F27">
            <v>375536</v>
          </cell>
          <cell r="G27">
            <v>-319264503.12</v>
          </cell>
          <cell r="H27">
            <v>-13098483.860000014</v>
          </cell>
          <cell r="I27">
            <v>24203</v>
          </cell>
          <cell r="J27">
            <v>124181524.31</v>
          </cell>
          <cell r="K27">
            <v>1368879195.4600005</v>
          </cell>
          <cell r="L27">
            <v>375536</v>
          </cell>
          <cell r="M27">
            <v>1654162800.95</v>
          </cell>
          <cell r="N27">
            <v>1334898297.8299999</v>
          </cell>
          <cell r="O27">
            <v>2541362721.5500002</v>
          </cell>
        </row>
        <row r="28">
          <cell r="A28" t="str">
            <v>Q2 2010Q3 2012</v>
          </cell>
          <cell r="B28" t="str">
            <v>Q2 2010</v>
          </cell>
          <cell r="C28" t="str">
            <v>Q3 2012</v>
          </cell>
          <cell r="E28">
            <v>2541350396.1400003</v>
          </cell>
          <cell r="F28">
            <v>350484</v>
          </cell>
          <cell r="G28">
            <v>-325424286.62</v>
          </cell>
          <cell r="H28">
            <v>-6159783.5</v>
          </cell>
          <cell r="I28">
            <v>25054</v>
          </cell>
          <cell r="J28">
            <v>134579563.69</v>
          </cell>
          <cell r="K28">
            <v>1228139848.2700005</v>
          </cell>
          <cell r="L28">
            <v>350484</v>
          </cell>
          <cell r="M28">
            <v>1519570911.8499999</v>
          </cell>
          <cell r="N28">
            <v>1194146625.23</v>
          </cell>
          <cell r="O28">
            <v>2541350396.1400003</v>
          </cell>
        </row>
        <row r="29">
          <cell r="A29" t="str">
            <v>Q2 2010Q4 2012</v>
          </cell>
          <cell r="B29" t="str">
            <v>Q2 2010</v>
          </cell>
          <cell r="C29" t="str">
            <v>Q4 2012</v>
          </cell>
          <cell r="E29">
            <v>2566549330.3000002</v>
          </cell>
          <cell r="F29">
            <v>324345</v>
          </cell>
          <cell r="G29">
            <v>-326822306.72000003</v>
          </cell>
          <cell r="H29">
            <v>-1398020.1000000238</v>
          </cell>
          <cell r="I29">
            <v>25267</v>
          </cell>
          <cell r="J29">
            <v>158372567.97999999</v>
          </cell>
          <cell r="K29">
            <v>1068369260.1900005</v>
          </cell>
          <cell r="L29">
            <v>324345</v>
          </cell>
          <cell r="M29">
            <v>1386397278.03</v>
          </cell>
          <cell r="N29">
            <v>1059574971.3099999</v>
          </cell>
          <cell r="O29">
            <v>2566549330.3000002</v>
          </cell>
        </row>
        <row r="30">
          <cell r="A30" t="str">
            <v>Q2 2010Q1 2013</v>
          </cell>
          <cell r="B30" t="str">
            <v>Q2 2010</v>
          </cell>
          <cell r="C30" t="str">
            <v>Q1 2013</v>
          </cell>
          <cell r="E30">
            <v>2573676222.5200005</v>
          </cell>
          <cell r="F30">
            <v>300143</v>
          </cell>
          <cell r="G30">
            <v>-324585770.88999999</v>
          </cell>
          <cell r="H30">
            <v>2236535.8300000429</v>
          </cell>
          <cell r="I30">
            <v>26139</v>
          </cell>
          <cell r="J30">
            <v>133141427.43000001</v>
          </cell>
          <cell r="K30">
            <v>937464368.59000063</v>
          </cell>
          <cell r="L30">
            <v>300143</v>
          </cell>
          <cell r="M30">
            <v>1260382742.8199999</v>
          </cell>
          <cell r="N30">
            <v>935796971.92999995</v>
          </cell>
          <cell r="O30">
            <v>2573676222.5200005</v>
          </cell>
        </row>
        <row r="31">
          <cell r="A31" t="str">
            <v>Q2 2010Q2 2013</v>
          </cell>
          <cell r="B31" t="str">
            <v>Q2 2010</v>
          </cell>
          <cell r="C31" t="str">
            <v>Q2 2013</v>
          </cell>
          <cell r="E31">
            <v>2573645697.0100002</v>
          </cell>
          <cell r="I31">
            <v>25948</v>
          </cell>
          <cell r="J31">
            <v>123705858.23</v>
          </cell>
          <cell r="K31">
            <v>815393645.18000078</v>
          </cell>
          <cell r="L31">
            <v>274198</v>
          </cell>
          <cell r="M31">
            <v>1136646359.0799999</v>
          </cell>
          <cell r="N31">
            <v>820235431.35000002</v>
          </cell>
          <cell r="O31">
            <v>2573645697.0100002</v>
          </cell>
        </row>
        <row r="32">
          <cell r="A32" t="str">
            <v>Q2 2010Q3 2013</v>
          </cell>
          <cell r="B32" t="str">
            <v>Q2 2010</v>
          </cell>
          <cell r="C32" t="str">
            <v>Q3 2013</v>
          </cell>
          <cell r="E32">
            <v>2573195208.9100003</v>
          </cell>
          <cell r="I32">
            <v>16623</v>
          </cell>
          <cell r="J32">
            <v>81127382.909999996</v>
          </cell>
          <cell r="L32">
            <v>257575</v>
          </cell>
          <cell r="M32">
            <v>1055068488.0700001</v>
          </cell>
          <cell r="N32">
            <v>740845763.07000005</v>
          </cell>
          <cell r="O32">
            <v>2573195208.9100003</v>
          </cell>
        </row>
        <row r="33">
          <cell r="A33" t="str">
            <v>Q3 2010Q3 2010</v>
          </cell>
          <cell r="B33" t="str">
            <v>Q3 2010</v>
          </cell>
          <cell r="C33" t="str">
            <v>Q3 2010</v>
          </cell>
          <cell r="D33">
            <v>724642</v>
          </cell>
          <cell r="E33">
            <v>5710214152.54</v>
          </cell>
          <cell r="F33">
            <v>720844</v>
          </cell>
          <cell r="G33">
            <v>-57730770.219999999</v>
          </cell>
          <cell r="H33">
            <v>-57730770.219999999</v>
          </cell>
          <cell r="I33">
            <v>3798</v>
          </cell>
          <cell r="J33">
            <v>41501322.079999998</v>
          </cell>
          <cell r="K33">
            <v>41501322.079999998</v>
          </cell>
          <cell r="L33">
            <v>720844</v>
          </cell>
          <cell r="M33">
            <v>5668712830.46</v>
          </cell>
          <cell r="N33">
            <v>5610982060.2399998</v>
          </cell>
          <cell r="O33">
            <v>5710214152.54</v>
          </cell>
        </row>
        <row r="34">
          <cell r="A34" t="str">
            <v>Q3 2010Q4 2010</v>
          </cell>
          <cell r="B34" t="str">
            <v>Q3 2010</v>
          </cell>
          <cell r="C34" t="str">
            <v>Q4 2010</v>
          </cell>
          <cell r="E34">
            <v>5687019524.8299999</v>
          </cell>
          <cell r="F34">
            <v>702316</v>
          </cell>
          <cell r="G34">
            <v>-163879919.88999999</v>
          </cell>
          <cell r="H34">
            <v>-106149149.66999999</v>
          </cell>
          <cell r="I34">
            <v>18534</v>
          </cell>
          <cell r="J34">
            <v>240090541.47</v>
          </cell>
          <cell r="K34">
            <v>240090541.47</v>
          </cell>
          <cell r="L34">
            <v>702316</v>
          </cell>
          <cell r="M34">
            <v>5405427661.2799997</v>
          </cell>
          <cell r="N34">
            <v>5241547741.3900003</v>
          </cell>
          <cell r="O34">
            <v>5687019524.8299999</v>
          </cell>
        </row>
        <row r="35">
          <cell r="A35" t="str">
            <v>Q3 2010Q1 2011</v>
          </cell>
          <cell r="B35" t="str">
            <v>Q3 2010</v>
          </cell>
          <cell r="C35" t="str">
            <v>Q1 2011</v>
          </cell>
          <cell r="E35">
            <v>5686797515.96</v>
          </cell>
          <cell r="F35">
            <v>694582</v>
          </cell>
          <cell r="G35">
            <v>-266811096.71000001</v>
          </cell>
          <cell r="H35">
            <v>-102931176.82000002</v>
          </cell>
          <cell r="I35">
            <v>7736</v>
          </cell>
          <cell r="J35">
            <v>89228547.370000005</v>
          </cell>
          <cell r="K35">
            <v>89228547.370000005</v>
          </cell>
          <cell r="L35">
            <v>694582</v>
          </cell>
          <cell r="M35">
            <v>5315977105.04</v>
          </cell>
          <cell r="N35">
            <v>5049166008.3299999</v>
          </cell>
          <cell r="O35">
            <v>5686797515.96</v>
          </cell>
        </row>
        <row r="36">
          <cell r="A36" t="str">
            <v>Q3 2010Q2 2011</v>
          </cell>
          <cell r="B36" t="str">
            <v>Q3 2010</v>
          </cell>
          <cell r="C36" t="str">
            <v>Q2 2011</v>
          </cell>
          <cell r="E36">
            <v>5686482686.8499994</v>
          </cell>
          <cell r="F36">
            <v>684764</v>
          </cell>
          <cell r="G36">
            <v>-405016201.75</v>
          </cell>
          <cell r="H36">
            <v>-138205105.03999999</v>
          </cell>
          <cell r="I36">
            <v>9821</v>
          </cell>
          <cell r="J36">
            <v>98626164.189999998</v>
          </cell>
          <cell r="K36">
            <v>98626164.189999998</v>
          </cell>
          <cell r="L36">
            <v>684764</v>
          </cell>
          <cell r="M36">
            <v>5217036111.7399998</v>
          </cell>
          <cell r="N36">
            <v>4812019909.9899998</v>
          </cell>
          <cell r="O36">
            <v>5686482686.8499994</v>
          </cell>
        </row>
        <row r="37">
          <cell r="A37" t="str">
            <v>Q3 2010Q3 2011</v>
          </cell>
          <cell r="B37" t="str">
            <v>Q3 2010</v>
          </cell>
          <cell r="C37" t="str">
            <v>Q3 2011</v>
          </cell>
          <cell r="E37">
            <v>5685986127.9900007</v>
          </cell>
          <cell r="F37">
            <v>659305</v>
          </cell>
          <cell r="G37">
            <v>-484363935.57999998</v>
          </cell>
          <cell r="H37">
            <v>-79347733.829999983</v>
          </cell>
          <cell r="I37">
            <v>25461</v>
          </cell>
          <cell r="J37">
            <v>287612749.11000001</v>
          </cell>
          <cell r="K37">
            <v>287612749.11000001</v>
          </cell>
          <cell r="L37">
            <v>659305</v>
          </cell>
          <cell r="M37">
            <v>4928926803.7700005</v>
          </cell>
          <cell r="N37">
            <v>4444562868.1899996</v>
          </cell>
          <cell r="O37">
            <v>5685986127.9900007</v>
          </cell>
        </row>
        <row r="38">
          <cell r="A38" t="str">
            <v>Q3 2010Q4 2011</v>
          </cell>
          <cell r="B38" t="str">
            <v>Q3 2010</v>
          </cell>
          <cell r="C38" t="str">
            <v>Q4 2011</v>
          </cell>
          <cell r="E38">
            <v>5685869479.9700003</v>
          </cell>
          <cell r="F38">
            <v>622381</v>
          </cell>
          <cell r="G38">
            <v>-537680400.27999997</v>
          </cell>
          <cell r="H38">
            <v>-53316464.699999988</v>
          </cell>
          <cell r="I38">
            <v>36925</v>
          </cell>
          <cell r="J38">
            <v>393627007.98000002</v>
          </cell>
          <cell r="K38">
            <v>393627007.98000002</v>
          </cell>
          <cell r="L38">
            <v>622381</v>
          </cell>
          <cell r="M38">
            <v>4535183147.7700005</v>
          </cell>
          <cell r="N38">
            <v>3997502747.4899998</v>
          </cell>
          <cell r="O38">
            <v>5685869479.9700003</v>
          </cell>
        </row>
        <row r="39">
          <cell r="A39" t="str">
            <v>Q3 2010Q1 2012</v>
          </cell>
          <cell r="B39" t="str">
            <v>Q3 2010</v>
          </cell>
          <cell r="C39" t="str">
            <v>Q1 2012</v>
          </cell>
          <cell r="E39">
            <v>5685991166.7299995</v>
          </cell>
          <cell r="F39">
            <v>590328</v>
          </cell>
          <cell r="G39">
            <v>-586086699.63</v>
          </cell>
          <cell r="H39">
            <v>-48406299.350000024</v>
          </cell>
          <cell r="I39">
            <v>32055</v>
          </cell>
          <cell r="J39">
            <v>313964033.38</v>
          </cell>
          <cell r="K39">
            <v>313964033.38</v>
          </cell>
          <cell r="L39">
            <v>590328</v>
          </cell>
          <cell r="M39">
            <v>4221340801.1500001</v>
          </cell>
          <cell r="N39">
            <v>3635254101.52</v>
          </cell>
          <cell r="O39">
            <v>5685991166.7299995</v>
          </cell>
        </row>
        <row r="40">
          <cell r="A40" t="str">
            <v>Q3 2010Q2 2012</v>
          </cell>
          <cell r="B40" t="str">
            <v>Q3 2010</v>
          </cell>
          <cell r="C40" t="str">
            <v>Q2 2012</v>
          </cell>
          <cell r="E40">
            <v>5685739241.6800003</v>
          </cell>
          <cell r="F40">
            <v>560764</v>
          </cell>
          <cell r="G40">
            <v>-626872770.84000003</v>
          </cell>
          <cell r="H40">
            <v>-40786071.210000038</v>
          </cell>
          <cell r="I40">
            <v>29566</v>
          </cell>
          <cell r="J40">
            <v>269880098.47000003</v>
          </cell>
          <cell r="K40">
            <v>269880098.47000003</v>
          </cell>
          <cell r="L40">
            <v>560764</v>
          </cell>
          <cell r="M40">
            <v>3951208777.6300001</v>
          </cell>
          <cell r="N40">
            <v>3324336006.79</v>
          </cell>
          <cell r="O40">
            <v>5685739241.6800003</v>
          </cell>
        </row>
        <row r="41">
          <cell r="A41" t="str">
            <v>Q3 2010Q3 2012</v>
          </cell>
          <cell r="B41" t="str">
            <v>Q3 2010</v>
          </cell>
          <cell r="C41" t="str">
            <v>Q3 2012</v>
          </cell>
          <cell r="E41">
            <v>5686188802.0900002</v>
          </cell>
          <cell r="F41">
            <v>520064</v>
          </cell>
          <cell r="G41">
            <v>-642776010.05999994</v>
          </cell>
          <cell r="H41">
            <v>-15903239.219999909</v>
          </cell>
          <cell r="I41">
            <v>40704</v>
          </cell>
          <cell r="J41">
            <v>354687916.62</v>
          </cell>
          <cell r="K41">
            <v>354687916.62</v>
          </cell>
          <cell r="L41">
            <v>520064</v>
          </cell>
          <cell r="M41">
            <v>3596970421.4200001</v>
          </cell>
          <cell r="N41">
            <v>2954194411.3600001</v>
          </cell>
          <cell r="O41">
            <v>5686188802.0900002</v>
          </cell>
        </row>
        <row r="42">
          <cell r="A42" t="str">
            <v>Q3 2010Q4 2012</v>
          </cell>
          <cell r="B42" t="str">
            <v>Q3 2010</v>
          </cell>
          <cell r="C42" t="str">
            <v>Q4 2012</v>
          </cell>
          <cell r="E42">
            <v>5686183907.2600002</v>
          </cell>
          <cell r="F42">
            <v>479355</v>
          </cell>
          <cell r="G42">
            <v>-648094237.61000001</v>
          </cell>
          <cell r="H42">
            <v>-5318227.5500000715</v>
          </cell>
          <cell r="I42">
            <v>40713</v>
          </cell>
          <cell r="J42">
            <v>344572160.12</v>
          </cell>
          <cell r="K42">
            <v>344572160.12</v>
          </cell>
          <cell r="L42">
            <v>479355</v>
          </cell>
          <cell r="M42">
            <v>3252393366.4699998</v>
          </cell>
          <cell r="N42">
            <v>2604299128.8600001</v>
          </cell>
          <cell r="O42">
            <v>5686183907.2600002</v>
          </cell>
        </row>
        <row r="43">
          <cell r="A43" t="str">
            <v>Q3 2010Q1 2013</v>
          </cell>
          <cell r="B43" t="str">
            <v>Q3 2010</v>
          </cell>
          <cell r="C43" t="str">
            <v>Q1 2013</v>
          </cell>
          <cell r="E43">
            <v>5686823549.3600006</v>
          </cell>
          <cell r="F43">
            <v>444581</v>
          </cell>
          <cell r="G43">
            <v>-648580082.23000002</v>
          </cell>
          <cell r="H43">
            <v>-485844.62000000477</v>
          </cell>
          <cell r="I43">
            <v>34779</v>
          </cell>
          <cell r="J43">
            <v>293795259.48000002</v>
          </cell>
          <cell r="K43">
            <v>293795259.48000002</v>
          </cell>
          <cell r="L43">
            <v>444581</v>
          </cell>
          <cell r="M43">
            <v>2959237749.0900002</v>
          </cell>
          <cell r="N43">
            <v>2310657666.8600001</v>
          </cell>
          <cell r="O43">
            <v>5686823549.3600006</v>
          </cell>
        </row>
        <row r="44">
          <cell r="A44" t="str">
            <v>Q3 2010Q2 2013</v>
          </cell>
          <cell r="B44" t="str">
            <v>Q3 2010</v>
          </cell>
          <cell r="C44" t="str">
            <v>Q2 2013</v>
          </cell>
          <cell r="E44">
            <v>5689946948.5900002</v>
          </cell>
          <cell r="I44">
            <v>34470</v>
          </cell>
          <cell r="J44">
            <v>269583481.73000002</v>
          </cell>
          <cell r="K44">
            <v>293795259.48000002</v>
          </cell>
          <cell r="L44">
            <v>410119</v>
          </cell>
          <cell r="M44">
            <v>2692777666.5900002</v>
          </cell>
          <cell r="N44">
            <v>2049151097.71</v>
          </cell>
          <cell r="O44">
            <v>5689946948.5900002</v>
          </cell>
        </row>
        <row r="45">
          <cell r="A45" t="str">
            <v>Q3 2010Q3 2013</v>
          </cell>
          <cell r="B45" t="str">
            <v>Q3 2010</v>
          </cell>
          <cell r="C45" t="str">
            <v>Q3 2013</v>
          </cell>
          <cell r="E45">
            <v>5689142049.1199999</v>
          </cell>
          <cell r="I45">
            <v>21353</v>
          </cell>
          <cell r="J45">
            <v>161297188.44999999</v>
          </cell>
          <cell r="L45">
            <v>388767</v>
          </cell>
          <cell r="M45">
            <v>2530675578.6700001</v>
          </cell>
          <cell r="N45">
            <v>1879034125.26</v>
          </cell>
          <cell r="O45">
            <v>5689142049.1199999</v>
          </cell>
        </row>
        <row r="46">
          <cell r="A46" t="str">
            <v>Q4 2010Q4 2010</v>
          </cell>
          <cell r="B46" t="str">
            <v>Q4 2010</v>
          </cell>
          <cell r="C46" t="str">
            <v>Q4 2010</v>
          </cell>
          <cell r="D46">
            <v>964200</v>
          </cell>
          <cell r="E46">
            <v>2988314188.3700004</v>
          </cell>
          <cell r="F46">
            <v>961651</v>
          </cell>
          <cell r="G46">
            <v>-55915332.310000002</v>
          </cell>
          <cell r="H46">
            <v>-55915332.310000002</v>
          </cell>
          <cell r="I46">
            <v>2549</v>
          </cell>
          <cell r="J46">
            <v>20570173.780000001</v>
          </cell>
          <cell r="K46">
            <v>2911828682.2799997</v>
          </cell>
          <cell r="L46">
            <v>961651</v>
          </cell>
          <cell r="M46">
            <v>2967744014.5900002</v>
          </cell>
          <cell r="N46">
            <v>2911828682.2800002</v>
          </cell>
          <cell r="O46">
            <v>2988314188.3700004</v>
          </cell>
        </row>
        <row r="47">
          <cell r="A47" t="str">
            <v>Q4 2010Q1 2011</v>
          </cell>
          <cell r="B47" t="str">
            <v>Q4 2010</v>
          </cell>
          <cell r="C47" t="str">
            <v>Q1 2011</v>
          </cell>
          <cell r="E47">
            <v>2988332135.02</v>
          </cell>
          <cell r="F47">
            <v>957830</v>
          </cell>
          <cell r="G47">
            <v>-122320261.77</v>
          </cell>
          <cell r="H47">
            <v>-66404929.459999993</v>
          </cell>
          <cell r="I47">
            <v>3833</v>
          </cell>
          <cell r="J47">
            <v>23887603.07</v>
          </cell>
          <cell r="K47">
            <v>2821536149.7499995</v>
          </cell>
          <cell r="L47">
            <v>957830</v>
          </cell>
          <cell r="M47">
            <v>2943874358.1700001</v>
          </cell>
          <cell r="N47">
            <v>2821554096.4000001</v>
          </cell>
          <cell r="O47">
            <v>2988332135.02</v>
          </cell>
        </row>
        <row r="48">
          <cell r="A48" t="str">
            <v>Q4 2010Q2 2011</v>
          </cell>
          <cell r="B48" t="str">
            <v>Q4 2010</v>
          </cell>
          <cell r="C48" t="str">
            <v>Q2 2011</v>
          </cell>
          <cell r="E48">
            <v>2987845416.1200004</v>
          </cell>
          <cell r="F48">
            <v>950686</v>
          </cell>
          <cell r="G48">
            <v>-207958339.06</v>
          </cell>
          <cell r="H48">
            <v>-85638077.290000007</v>
          </cell>
          <cell r="I48">
            <v>7146</v>
          </cell>
          <cell r="J48">
            <v>45569683.200000003</v>
          </cell>
          <cell r="K48">
            <v>2690328389.2599998</v>
          </cell>
          <cell r="L48">
            <v>950686</v>
          </cell>
          <cell r="M48">
            <v>2897817956.0700002</v>
          </cell>
          <cell r="N48">
            <v>2689859617.0100002</v>
          </cell>
          <cell r="O48">
            <v>2987845416.1200004</v>
          </cell>
        </row>
        <row r="49">
          <cell r="A49" t="str">
            <v>Q4 2010Q3 2011</v>
          </cell>
          <cell r="B49" t="str">
            <v>Q4 2010</v>
          </cell>
          <cell r="C49" t="str">
            <v>Q3 2011</v>
          </cell>
          <cell r="E49">
            <v>2987889610.96</v>
          </cell>
          <cell r="F49">
            <v>932767</v>
          </cell>
          <cell r="G49">
            <v>-264886136.11000001</v>
          </cell>
          <cell r="H49">
            <v>-56927797.050000012</v>
          </cell>
          <cell r="I49">
            <v>17919</v>
          </cell>
          <cell r="J49">
            <v>136171587.22999999</v>
          </cell>
          <cell r="K49">
            <v>2497229004.9799995</v>
          </cell>
          <cell r="L49">
            <v>932767</v>
          </cell>
          <cell r="M49">
            <v>2761690563.6799998</v>
          </cell>
          <cell r="N49">
            <v>2496804427.5700002</v>
          </cell>
          <cell r="O49">
            <v>2987889610.96</v>
          </cell>
        </row>
        <row r="50">
          <cell r="A50" t="str">
            <v>Q4 2010Q4 2011</v>
          </cell>
          <cell r="B50" t="str">
            <v>Q4 2010</v>
          </cell>
          <cell r="C50" t="str">
            <v>Q4 2011</v>
          </cell>
          <cell r="E50">
            <v>2988425260.6999998</v>
          </cell>
          <cell r="F50">
            <v>900421</v>
          </cell>
          <cell r="G50">
            <v>-305024863.94999999</v>
          </cell>
          <cell r="H50">
            <v>-40138727.839999974</v>
          </cell>
          <cell r="I50">
            <v>32347</v>
          </cell>
          <cell r="J50">
            <v>220889511.28</v>
          </cell>
          <cell r="K50">
            <v>2236200765.8599992</v>
          </cell>
          <cell r="L50">
            <v>900421</v>
          </cell>
          <cell r="M50">
            <v>2541336702.1399999</v>
          </cell>
          <cell r="N50">
            <v>2236311838.1900001</v>
          </cell>
          <cell r="O50">
            <v>2988425260.6999998</v>
          </cell>
        </row>
        <row r="51">
          <cell r="A51" t="str">
            <v>Q4 2010Q1 2012</v>
          </cell>
          <cell r="B51" t="str">
            <v>Q4 2010</v>
          </cell>
          <cell r="C51" t="str">
            <v>Q1 2012</v>
          </cell>
          <cell r="E51">
            <v>2988276272.1199999</v>
          </cell>
          <cell r="F51">
            <v>868750</v>
          </cell>
          <cell r="G51">
            <v>-339752199.00999999</v>
          </cell>
          <cell r="H51">
            <v>-34727335.060000002</v>
          </cell>
          <cell r="I51">
            <v>31672</v>
          </cell>
          <cell r="J51">
            <v>180921885.31999999</v>
          </cell>
          <cell r="K51">
            <v>2020551545.4799993</v>
          </cell>
          <cell r="L51">
            <v>868750</v>
          </cell>
          <cell r="M51">
            <v>2360265828.2399998</v>
          </cell>
          <cell r="N51">
            <v>2020513629.23</v>
          </cell>
          <cell r="O51">
            <v>2988276272.1199999</v>
          </cell>
        </row>
        <row r="52">
          <cell r="A52" t="str">
            <v>Q4 2010Q2 2012</v>
          </cell>
          <cell r="B52" t="str">
            <v>Q4 2010</v>
          </cell>
          <cell r="C52" t="str">
            <v>Q2 2012</v>
          </cell>
          <cell r="E52">
            <v>2988110445.3299999</v>
          </cell>
          <cell r="F52">
            <v>837795</v>
          </cell>
          <cell r="G52">
            <v>-368901427.00999999</v>
          </cell>
          <cell r="H52">
            <v>-29149228</v>
          </cell>
          <cell r="I52">
            <v>30956</v>
          </cell>
          <cell r="J52">
            <v>152494981.68000001</v>
          </cell>
          <cell r="K52">
            <v>1838907335.7999992</v>
          </cell>
          <cell r="L52">
            <v>837795</v>
          </cell>
          <cell r="M52">
            <v>2207605019.77</v>
          </cell>
          <cell r="N52">
            <v>1838703592.76</v>
          </cell>
          <cell r="O52">
            <v>2988110445.3299999</v>
          </cell>
        </row>
        <row r="53">
          <cell r="A53" t="str">
            <v>Q4 2010Q3 2012</v>
          </cell>
          <cell r="B53" t="str">
            <v>Q4 2010</v>
          </cell>
          <cell r="C53" t="str">
            <v>Q3 2012</v>
          </cell>
          <cell r="E53">
            <v>2988107646.0900002</v>
          </cell>
          <cell r="F53">
            <v>787819</v>
          </cell>
          <cell r="G53">
            <v>-380521448.74000001</v>
          </cell>
          <cell r="H53">
            <v>-11620021.730000019</v>
          </cell>
          <cell r="I53">
            <v>49977</v>
          </cell>
          <cell r="J53">
            <v>208328640.93000001</v>
          </cell>
          <cell r="K53">
            <v>1618958673.1399992</v>
          </cell>
          <cell r="L53">
            <v>787819</v>
          </cell>
          <cell r="M53">
            <v>1999273579.5999999</v>
          </cell>
          <cell r="N53">
            <v>1618752130.8599999</v>
          </cell>
          <cell r="O53">
            <v>2988107646.0900002</v>
          </cell>
        </row>
        <row r="54">
          <cell r="A54" t="str">
            <v>Q4 2010Q4 2012</v>
          </cell>
          <cell r="B54" t="str">
            <v>Q4 2010</v>
          </cell>
          <cell r="C54" t="str">
            <v>Q4 2012</v>
          </cell>
          <cell r="E54">
            <v>2987957258.46</v>
          </cell>
          <cell r="F54">
            <v>733161</v>
          </cell>
          <cell r="G54">
            <v>-384151214.99000001</v>
          </cell>
          <cell r="H54">
            <v>-3629766.25</v>
          </cell>
          <cell r="I54">
            <v>54659</v>
          </cell>
          <cell r="J54">
            <v>207299539.66</v>
          </cell>
          <cell r="K54">
            <v>1408029367.2299991</v>
          </cell>
          <cell r="L54">
            <v>733161</v>
          </cell>
          <cell r="M54">
            <v>1791823652.3099999</v>
          </cell>
          <cell r="N54">
            <v>1407672437.3199999</v>
          </cell>
          <cell r="O54">
            <v>2987957258.46</v>
          </cell>
        </row>
        <row r="55">
          <cell r="A55" t="str">
            <v>Q4 2010Q1 2013</v>
          </cell>
          <cell r="B55" t="str">
            <v>Q4 2010</v>
          </cell>
          <cell r="C55" t="str">
            <v>Q1 2013</v>
          </cell>
          <cell r="E55">
            <v>2987921503.9700003</v>
          </cell>
          <cell r="F55">
            <v>687229</v>
          </cell>
          <cell r="G55">
            <v>-385363530.99000001</v>
          </cell>
          <cell r="H55">
            <v>-1212316</v>
          </cell>
          <cell r="I55">
            <v>45933</v>
          </cell>
          <cell r="J55">
            <v>170663018.56</v>
          </cell>
          <cell r="K55">
            <v>1236154032.6699991</v>
          </cell>
          <cell r="L55">
            <v>687229</v>
          </cell>
          <cell r="M55">
            <v>1621124879.26</v>
          </cell>
          <cell r="N55">
            <v>1235761348.27</v>
          </cell>
          <cell r="O55">
            <v>2987921503.9700003</v>
          </cell>
        </row>
        <row r="56">
          <cell r="A56" t="str">
            <v>Q4 2010Q2 2013</v>
          </cell>
          <cell r="B56" t="str">
            <v>Q4 2010</v>
          </cell>
          <cell r="C56" t="str">
            <v>Q2 2013</v>
          </cell>
          <cell r="E56">
            <v>2987652905.3800001</v>
          </cell>
          <cell r="I56">
            <v>42915</v>
          </cell>
          <cell r="J56">
            <v>156267943.13999999</v>
          </cell>
          <cell r="K56">
            <v>1079886089.5299993</v>
          </cell>
          <cell r="L56">
            <v>644317</v>
          </cell>
          <cell r="M56">
            <v>1464588337.53</v>
          </cell>
          <cell r="N56">
            <v>1082270290.8199999</v>
          </cell>
          <cell r="O56">
            <v>2987652905.3800001</v>
          </cell>
        </row>
        <row r="57">
          <cell r="A57" t="str">
            <v>Q4 2010Q3 2013</v>
          </cell>
          <cell r="B57" t="str">
            <v>Q4 2010</v>
          </cell>
          <cell r="C57" t="str">
            <v>Q3 2013</v>
          </cell>
          <cell r="E57">
            <v>2987260073.1399999</v>
          </cell>
          <cell r="I57">
            <v>26170</v>
          </cell>
          <cell r="J57">
            <v>94856648.739999995</v>
          </cell>
          <cell r="L57">
            <v>618149</v>
          </cell>
          <cell r="M57">
            <v>1369338856.55</v>
          </cell>
          <cell r="N57">
            <v>982197479.05999994</v>
          </cell>
          <cell r="O57">
            <v>2987260073.1399999</v>
          </cell>
        </row>
        <row r="58">
          <cell r="A58" t="str">
            <v>Q1 2011Q1 2011</v>
          </cell>
          <cell r="B58" t="str">
            <v>Q1 2011</v>
          </cell>
          <cell r="C58" t="str">
            <v>Q1 2011</v>
          </cell>
          <cell r="D58">
            <v>760553</v>
          </cell>
          <cell r="E58">
            <v>-340395312.22000003</v>
          </cell>
          <cell r="F58">
            <v>759384</v>
          </cell>
          <cell r="G58">
            <v>-580080</v>
          </cell>
          <cell r="H58">
            <v>-580080</v>
          </cell>
          <cell r="I58">
            <v>1169</v>
          </cell>
          <cell r="J58">
            <v>522285.33</v>
          </cell>
          <cell r="K58">
            <v>-1102365.33</v>
          </cell>
          <cell r="L58">
            <v>759384</v>
          </cell>
          <cell r="M58">
            <v>-340917597.55000001</v>
          </cell>
          <cell r="N58">
            <v>-341497677.55000001</v>
          </cell>
          <cell r="O58">
            <v>-340395312.22000003</v>
          </cell>
        </row>
        <row r="59">
          <cell r="A59" t="str">
            <v>Q1 2011Q2 2011</v>
          </cell>
          <cell r="B59" t="str">
            <v>Q1 2011</v>
          </cell>
          <cell r="C59" t="str">
            <v>Q2 2011</v>
          </cell>
          <cell r="E59">
            <v>-340549932.96000004</v>
          </cell>
          <cell r="F59">
            <v>754412</v>
          </cell>
          <cell r="G59">
            <v>-15588223.93</v>
          </cell>
          <cell r="H59">
            <v>-15008143.93</v>
          </cell>
          <cell r="I59">
            <v>5009</v>
          </cell>
          <cell r="J59">
            <v>15676519.199999999</v>
          </cell>
          <cell r="K59">
            <v>-31787028.460000001</v>
          </cell>
          <cell r="L59">
            <v>754412</v>
          </cell>
          <cell r="M59">
            <v>-356748737.49000001</v>
          </cell>
          <cell r="N59">
            <v>-372336961.42000002</v>
          </cell>
          <cell r="O59">
            <v>-340549932.96000004</v>
          </cell>
        </row>
        <row r="60">
          <cell r="A60" t="str">
            <v>Q1 2011Q3 2011</v>
          </cell>
          <cell r="B60" t="str">
            <v>Q1 2011</v>
          </cell>
          <cell r="C60" t="str">
            <v>Q3 2011</v>
          </cell>
          <cell r="E60">
            <v>-340549303.95000005</v>
          </cell>
          <cell r="F60">
            <v>741816</v>
          </cell>
          <cell r="G60">
            <v>-24430513.07</v>
          </cell>
          <cell r="H60">
            <v>-8842289.1400000006</v>
          </cell>
          <cell r="I60">
            <v>12596</v>
          </cell>
          <cell r="J60">
            <v>47447023.740000002</v>
          </cell>
          <cell r="K60">
            <v>-88076341.340000004</v>
          </cell>
          <cell r="L60">
            <v>741816</v>
          </cell>
          <cell r="M60">
            <v>-404195132.22000003</v>
          </cell>
          <cell r="N60">
            <v>-428625645.29000002</v>
          </cell>
          <cell r="O60">
            <v>-340549303.95000005</v>
          </cell>
        </row>
        <row r="61">
          <cell r="A61" t="str">
            <v>Q1 2011Q4 2011</v>
          </cell>
          <cell r="B61" t="str">
            <v>Q1 2011</v>
          </cell>
          <cell r="C61" t="str">
            <v>Q4 2011</v>
          </cell>
          <cell r="E61">
            <v>-340351218.51999998</v>
          </cell>
          <cell r="F61">
            <v>722155</v>
          </cell>
          <cell r="G61">
            <v>-30264726.789999999</v>
          </cell>
          <cell r="H61">
            <v>-5834213.7199999988</v>
          </cell>
          <cell r="I61">
            <v>19662</v>
          </cell>
          <cell r="J61">
            <v>37601155.270000003</v>
          </cell>
          <cell r="K61">
            <v>-131511710.33000001</v>
          </cell>
          <cell r="L61">
            <v>722155</v>
          </cell>
          <cell r="M61">
            <v>-441598202.06</v>
          </cell>
          <cell r="N61">
            <v>-471862928.85000002</v>
          </cell>
          <cell r="O61">
            <v>-340351218.51999998</v>
          </cell>
        </row>
        <row r="62">
          <cell r="A62" t="str">
            <v>Q1 2011Q1 2012</v>
          </cell>
          <cell r="B62" t="str">
            <v>Q1 2011</v>
          </cell>
          <cell r="C62" t="str">
            <v>Q1 2012</v>
          </cell>
          <cell r="E62">
            <v>-340456764.23000002</v>
          </cell>
          <cell r="F62">
            <v>700776</v>
          </cell>
          <cell r="G62">
            <v>-34623421.149999999</v>
          </cell>
          <cell r="H62">
            <v>-4358694.3600000003</v>
          </cell>
          <cell r="I62">
            <v>21382</v>
          </cell>
          <cell r="J62">
            <v>18545446.719999999</v>
          </cell>
          <cell r="K62">
            <v>-154415851.41</v>
          </cell>
          <cell r="L62">
            <v>700776</v>
          </cell>
          <cell r="M62">
            <v>-460249194.49000001</v>
          </cell>
          <cell r="N62">
            <v>-494872615.63999999</v>
          </cell>
          <cell r="O62">
            <v>-340456764.23000002</v>
          </cell>
        </row>
        <row r="63">
          <cell r="A63" t="str">
            <v>Q1 2011Q2 2012</v>
          </cell>
          <cell r="B63" t="str">
            <v>Q1 2011</v>
          </cell>
          <cell r="C63" t="str">
            <v>Q2 2012</v>
          </cell>
          <cell r="E63">
            <v>-340456707.39999998</v>
          </cell>
          <cell r="F63">
            <v>679226</v>
          </cell>
          <cell r="G63">
            <v>-36758545.18</v>
          </cell>
          <cell r="H63">
            <v>-2135124.0299999998</v>
          </cell>
          <cell r="I63">
            <v>21552</v>
          </cell>
          <cell r="J63">
            <v>11185702.52</v>
          </cell>
          <cell r="K63">
            <v>-167736677.96000001</v>
          </cell>
          <cell r="L63">
            <v>679226</v>
          </cell>
          <cell r="M63">
            <v>-471434840.18000001</v>
          </cell>
          <cell r="N63">
            <v>-508193385.36000001</v>
          </cell>
          <cell r="O63">
            <v>-340456707.39999998</v>
          </cell>
        </row>
        <row r="64">
          <cell r="A64" t="str">
            <v>Q1 2011Q3 2012</v>
          </cell>
          <cell r="B64" t="str">
            <v>Q1 2011</v>
          </cell>
          <cell r="C64" t="str">
            <v>Q3 2012</v>
          </cell>
          <cell r="E64">
            <v>-340460281.70999998</v>
          </cell>
          <cell r="F64">
            <v>646362</v>
          </cell>
          <cell r="G64">
            <v>-39427540.82</v>
          </cell>
          <cell r="H64">
            <v>-2668995.64</v>
          </cell>
          <cell r="I64">
            <v>32865</v>
          </cell>
          <cell r="J64">
            <v>-21402670.59</v>
          </cell>
          <cell r="K64">
            <v>-149003003.01000002</v>
          </cell>
          <cell r="L64">
            <v>646362</v>
          </cell>
          <cell r="M64">
            <v>-450035743.89999998</v>
          </cell>
          <cell r="N64">
            <v>-489463284.72000003</v>
          </cell>
          <cell r="O64">
            <v>-340460281.70999998</v>
          </cell>
        </row>
        <row r="65">
          <cell r="A65" t="str">
            <v>Q1 2011Q4 2012</v>
          </cell>
          <cell r="B65" t="str">
            <v>Q1 2011</v>
          </cell>
          <cell r="C65" t="str">
            <v>Q4 2012</v>
          </cell>
          <cell r="E65">
            <v>-340405326.85000002</v>
          </cell>
          <cell r="F65">
            <v>608608</v>
          </cell>
          <cell r="G65">
            <v>-40593622.950000003</v>
          </cell>
          <cell r="H65">
            <v>-1166082.1299999999</v>
          </cell>
          <cell r="I65">
            <v>37755</v>
          </cell>
          <cell r="J65">
            <v>-28989805.039999999</v>
          </cell>
          <cell r="K65">
            <v>-121179280.10000002</v>
          </cell>
          <cell r="L65">
            <v>608608</v>
          </cell>
          <cell r="M65">
            <v>-420990984</v>
          </cell>
          <cell r="N65">
            <v>-461584606.94999999</v>
          </cell>
          <cell r="O65">
            <v>-340405326.85000002</v>
          </cell>
        </row>
        <row r="66">
          <cell r="A66" t="str">
            <v>Q1 2011Q1 2013</v>
          </cell>
          <cell r="B66" t="str">
            <v>Q1 2011</v>
          </cell>
          <cell r="C66" t="str">
            <v>Q1 2013</v>
          </cell>
          <cell r="E66">
            <v>-340487761.96999997</v>
          </cell>
          <cell r="F66">
            <v>573328</v>
          </cell>
          <cell r="G66">
            <v>-40922291.460000001</v>
          </cell>
          <cell r="H66">
            <v>-328668.50999999791</v>
          </cell>
          <cell r="I66">
            <v>35280</v>
          </cell>
          <cell r="J66">
            <v>-22811462.41</v>
          </cell>
          <cell r="K66">
            <v>-98696486.200000018</v>
          </cell>
          <cell r="L66">
            <v>573328</v>
          </cell>
          <cell r="M66">
            <v>-398261956.70999998</v>
          </cell>
          <cell r="N66">
            <v>-439184248.17000002</v>
          </cell>
          <cell r="O66">
            <v>-340487761.96999997</v>
          </cell>
        </row>
        <row r="67">
          <cell r="A67" t="str">
            <v>Q1 2011Q2 2013</v>
          </cell>
          <cell r="B67" t="str">
            <v>Q1 2011</v>
          </cell>
          <cell r="C67" t="str">
            <v>Q2 2013</v>
          </cell>
          <cell r="E67">
            <v>-340637420.44</v>
          </cell>
          <cell r="I67">
            <v>34364</v>
          </cell>
          <cell r="J67">
            <v>-10940678.359999999</v>
          </cell>
          <cell r="K67">
            <v>-428151120.05999988</v>
          </cell>
          <cell r="L67">
            <v>538964</v>
          </cell>
          <cell r="M67">
            <v>-387470936.81999999</v>
          </cell>
          <cell r="N67">
            <v>-425232589.08999997</v>
          </cell>
          <cell r="O67">
            <v>-340637420.44</v>
          </cell>
        </row>
        <row r="68">
          <cell r="A68" t="str">
            <v>Q1 2011Q3 2013</v>
          </cell>
          <cell r="B68" t="str">
            <v>Q1 2011</v>
          </cell>
          <cell r="C68" t="str">
            <v>Q3 2013</v>
          </cell>
          <cell r="E68">
            <v>-341308274.12999994</v>
          </cell>
          <cell r="I68">
            <v>21794</v>
          </cell>
          <cell r="J68">
            <v>567305.52</v>
          </cell>
          <cell r="L68">
            <v>517177</v>
          </cell>
          <cell r="M68">
            <v>-388709096.02999997</v>
          </cell>
          <cell r="N68">
            <v>-422332060.24000001</v>
          </cell>
          <cell r="O68">
            <v>-341308274.12999994</v>
          </cell>
        </row>
        <row r="69">
          <cell r="A69" t="str">
            <v>Q2 2011Q2 2011</v>
          </cell>
          <cell r="B69" t="str">
            <v>Q2 2011</v>
          </cell>
          <cell r="C69" t="str">
            <v>Q2 2011</v>
          </cell>
          <cell r="D69">
            <v>481162</v>
          </cell>
          <cell r="E69">
            <v>2756095100.2800002</v>
          </cell>
          <cell r="F69">
            <v>479403</v>
          </cell>
          <cell r="G69">
            <v>-32710777.66</v>
          </cell>
          <cell r="H69">
            <v>-32710777.66</v>
          </cell>
          <cell r="I69">
            <v>1759</v>
          </cell>
          <cell r="J69">
            <v>9984392.1500000004</v>
          </cell>
          <cell r="K69">
            <v>2713399930.4700003</v>
          </cell>
          <cell r="L69">
            <v>479403</v>
          </cell>
          <cell r="M69">
            <v>2746110708.1300001</v>
          </cell>
          <cell r="N69">
            <v>2713399930.4699998</v>
          </cell>
          <cell r="O69">
            <v>2756095100.2800002</v>
          </cell>
        </row>
        <row r="70">
          <cell r="A70" t="str">
            <v>Q2 2011Q3 2011</v>
          </cell>
          <cell r="B70" t="str">
            <v>Q2 2011</v>
          </cell>
          <cell r="C70" t="str">
            <v>Q3 2011</v>
          </cell>
          <cell r="E70">
            <v>2756102037.8600001</v>
          </cell>
          <cell r="F70">
            <v>469736</v>
          </cell>
          <cell r="G70">
            <v>-98987365.439999998</v>
          </cell>
          <cell r="H70">
            <v>-66276587.780000001</v>
          </cell>
          <cell r="I70">
            <v>9670</v>
          </cell>
          <cell r="J70">
            <v>93539881.810000002</v>
          </cell>
          <cell r="K70">
            <v>2553583460.8800001</v>
          </cell>
          <cell r="L70">
            <v>469736</v>
          </cell>
          <cell r="M70">
            <v>2652577763.9000001</v>
          </cell>
          <cell r="N70">
            <v>2553590398.46</v>
          </cell>
          <cell r="O70">
            <v>2756102037.8600001</v>
          </cell>
        </row>
        <row r="71">
          <cell r="A71" t="str">
            <v>Q2 2011Q4 2011</v>
          </cell>
          <cell r="B71" t="str">
            <v>Q2 2011</v>
          </cell>
          <cell r="C71" t="str">
            <v>Q4 2011</v>
          </cell>
          <cell r="E71">
            <v>2756201894.1700001</v>
          </cell>
          <cell r="F71">
            <v>454224</v>
          </cell>
          <cell r="G71">
            <v>-153408508.28999999</v>
          </cell>
          <cell r="H71">
            <v>-54421142.849999994</v>
          </cell>
          <cell r="I71">
            <v>15512</v>
          </cell>
          <cell r="J71">
            <v>137681716.09999999</v>
          </cell>
          <cell r="K71">
            <v>2361480601.9300003</v>
          </cell>
          <cell r="L71">
            <v>454224</v>
          </cell>
          <cell r="M71">
            <v>2514995904.1100001</v>
          </cell>
          <cell r="N71">
            <v>2361587395.8200002</v>
          </cell>
          <cell r="O71">
            <v>2756201894.1700001</v>
          </cell>
        </row>
        <row r="72">
          <cell r="A72" t="str">
            <v>Q2 2011Q1 2012</v>
          </cell>
          <cell r="B72" t="str">
            <v>Q2 2011</v>
          </cell>
          <cell r="C72" t="str">
            <v>Q1 2012</v>
          </cell>
          <cell r="E72">
            <v>2756183698.52</v>
          </cell>
          <cell r="F72">
            <v>438872</v>
          </cell>
          <cell r="G72">
            <v>-202390674.94999999</v>
          </cell>
          <cell r="H72">
            <v>-48982166.659999996</v>
          </cell>
          <cell r="I72">
            <v>15352</v>
          </cell>
          <cell r="J72">
            <v>120039791.61</v>
          </cell>
          <cell r="K72">
            <v>2192458643.6600003</v>
          </cell>
          <cell r="L72">
            <v>438872</v>
          </cell>
          <cell r="M72">
            <v>2394937916.8499999</v>
          </cell>
          <cell r="N72">
            <v>2192547241.9000001</v>
          </cell>
          <cell r="O72">
            <v>2756183698.52</v>
          </cell>
        </row>
        <row r="73">
          <cell r="A73" t="str">
            <v>Q2 2011Q2 2012</v>
          </cell>
          <cell r="B73" t="str">
            <v>Q2 2011</v>
          </cell>
          <cell r="C73" t="str">
            <v>Q2 2012</v>
          </cell>
          <cell r="E73">
            <v>2756135522.0900002</v>
          </cell>
          <cell r="F73">
            <v>423342</v>
          </cell>
          <cell r="G73">
            <v>-245571218.06</v>
          </cell>
          <cell r="H73">
            <v>-43180543.110000014</v>
          </cell>
          <cell r="I73">
            <v>15532</v>
          </cell>
          <cell r="J73">
            <v>110539786.63</v>
          </cell>
          <cell r="K73">
            <v>2038738313.9200001</v>
          </cell>
          <cell r="L73">
            <v>423342</v>
          </cell>
          <cell r="M73">
            <v>2284349953.79</v>
          </cell>
          <cell r="N73">
            <v>2038778735.73</v>
          </cell>
          <cell r="O73">
            <v>2756135522.0900002</v>
          </cell>
        </row>
        <row r="74">
          <cell r="A74" t="str">
            <v>Q2 2011Q3 2012</v>
          </cell>
          <cell r="B74" t="str">
            <v>Q2 2011</v>
          </cell>
          <cell r="C74" t="str">
            <v>Q3 2012</v>
          </cell>
          <cell r="E74">
            <v>2756128908.7799997</v>
          </cell>
          <cell r="F74">
            <v>403038</v>
          </cell>
          <cell r="G74">
            <v>-279500383.37</v>
          </cell>
          <cell r="H74">
            <v>-33929165.310000002</v>
          </cell>
          <cell r="I74">
            <v>20305</v>
          </cell>
          <cell r="J74">
            <v>133778599.45999999</v>
          </cell>
          <cell r="K74">
            <v>1871030549.1500001</v>
          </cell>
          <cell r="L74">
            <v>403038</v>
          </cell>
          <cell r="M74">
            <v>2150564741.02</v>
          </cell>
          <cell r="N74">
            <v>1871064357.6500001</v>
          </cell>
          <cell r="O74">
            <v>2756128908.7799997</v>
          </cell>
        </row>
        <row r="75">
          <cell r="A75" t="str">
            <v>Q2 2011Q4 2012</v>
          </cell>
          <cell r="B75" t="str">
            <v>Q2 2011</v>
          </cell>
          <cell r="C75" t="str">
            <v>Q4 2012</v>
          </cell>
          <cell r="E75">
            <v>2756001001.79</v>
          </cell>
          <cell r="F75">
            <v>380817</v>
          </cell>
          <cell r="G75">
            <v>-306911940.14999998</v>
          </cell>
          <cell r="H75">
            <v>-27411556.779999971</v>
          </cell>
          <cell r="I75">
            <v>22222</v>
          </cell>
          <cell r="J75">
            <v>140450713.06999999</v>
          </cell>
          <cell r="K75">
            <v>1703168279.3000002</v>
          </cell>
          <cell r="L75">
            <v>380817</v>
          </cell>
          <cell r="M75">
            <v>2009986120.96</v>
          </cell>
          <cell r="N75">
            <v>1703074180.8099999</v>
          </cell>
          <cell r="O75">
            <v>2756001001.79</v>
          </cell>
        </row>
        <row r="76">
          <cell r="A76" t="str">
            <v>Q2 2011Q1 2013</v>
          </cell>
          <cell r="B76" t="str">
            <v>Q2 2011</v>
          </cell>
          <cell r="C76" t="str">
            <v>Q1 2013</v>
          </cell>
          <cell r="E76">
            <v>2755156915.6300001</v>
          </cell>
          <cell r="F76">
            <v>358754</v>
          </cell>
          <cell r="G76">
            <v>-327743330.26999998</v>
          </cell>
          <cell r="H76">
            <v>-20831390.120000005</v>
          </cell>
          <cell r="I76">
            <v>22065</v>
          </cell>
          <cell r="J76">
            <v>134401431.03</v>
          </cell>
          <cell r="K76">
            <v>1547935458.1500003</v>
          </cell>
          <cell r="L76">
            <v>358754</v>
          </cell>
          <cell r="M76">
            <v>1874740603.77</v>
          </cell>
          <cell r="N76">
            <v>1546997273.5</v>
          </cell>
          <cell r="O76">
            <v>2755156915.6300001</v>
          </cell>
        </row>
        <row r="77">
          <cell r="A77" t="str">
            <v>Q2 2011Q2 2013</v>
          </cell>
          <cell r="B77" t="str">
            <v>Q2 2011</v>
          </cell>
          <cell r="C77" t="str">
            <v>Q2 2013</v>
          </cell>
          <cell r="E77">
            <v>2754602482.5599999</v>
          </cell>
          <cell r="I77">
            <v>23315</v>
          </cell>
          <cell r="J77">
            <v>137321235.91</v>
          </cell>
          <cell r="K77">
            <v>1410614222.2400002</v>
          </cell>
          <cell r="L77">
            <v>335440</v>
          </cell>
          <cell r="M77">
            <v>1736864934.79</v>
          </cell>
          <cell r="N77">
            <v>1394734318.8599999</v>
          </cell>
          <cell r="O77">
            <v>2754602482.5599999</v>
          </cell>
        </row>
        <row r="78">
          <cell r="A78" t="str">
            <v>Q2 2011Q3 2013</v>
          </cell>
          <cell r="B78" t="str">
            <v>Q2 2011</v>
          </cell>
          <cell r="C78" t="str">
            <v>Q3 2013</v>
          </cell>
          <cell r="E78">
            <v>2753693050.3800001</v>
          </cell>
          <cell r="I78">
            <v>15670</v>
          </cell>
          <cell r="J78">
            <v>90439847.329999998</v>
          </cell>
          <cell r="L78">
            <v>319772</v>
          </cell>
          <cell r="M78">
            <v>1645515655.28</v>
          </cell>
          <cell r="N78">
            <v>1286859894.8</v>
          </cell>
          <cell r="O78">
            <v>2753693050.3800001</v>
          </cell>
        </row>
        <row r="79">
          <cell r="A79" t="str">
            <v>Q3 2011Q3 2011</v>
          </cell>
          <cell r="B79" t="str">
            <v>Q3 2011</v>
          </cell>
          <cell r="C79" t="str">
            <v>Q3 2011</v>
          </cell>
          <cell r="D79">
            <v>556892</v>
          </cell>
          <cell r="E79">
            <v>4711730230.1700001</v>
          </cell>
          <cell r="F79">
            <v>553610</v>
          </cell>
          <cell r="G79">
            <v>-52116493.780000001</v>
          </cell>
          <cell r="H79">
            <v>-52116493.780000001</v>
          </cell>
          <cell r="I79">
            <v>3282</v>
          </cell>
          <cell r="J79">
            <v>28510918.809999999</v>
          </cell>
          <cell r="K79">
            <v>4631102817.5799999</v>
          </cell>
          <cell r="L79">
            <v>553610</v>
          </cell>
          <cell r="M79">
            <v>4683219311.3599997</v>
          </cell>
          <cell r="N79">
            <v>4631102817.5799999</v>
          </cell>
          <cell r="O79">
            <v>4711730230.1700001</v>
          </cell>
        </row>
        <row r="80">
          <cell r="A80" t="str">
            <v>Q3 2011Q4 2011</v>
          </cell>
          <cell r="B80" t="str">
            <v>Q3 2011</v>
          </cell>
          <cell r="C80" t="str">
            <v>Q4 2011</v>
          </cell>
          <cell r="E80">
            <v>4711872626.0300007</v>
          </cell>
          <cell r="F80">
            <v>541980</v>
          </cell>
          <cell r="G80">
            <v>-158376399.68000001</v>
          </cell>
          <cell r="H80">
            <v>-106259905.90000001</v>
          </cell>
          <cell r="I80">
            <v>11633</v>
          </cell>
          <cell r="J80">
            <v>131355964.16</v>
          </cell>
          <cell r="K80">
            <v>4393486947.5200005</v>
          </cell>
          <cell r="L80">
            <v>541980</v>
          </cell>
          <cell r="M80">
            <v>4552005743.0600004</v>
          </cell>
          <cell r="N80">
            <v>4393629343.3800001</v>
          </cell>
          <cell r="O80">
            <v>4711872626.0300007</v>
          </cell>
        </row>
        <row r="81">
          <cell r="A81" t="str">
            <v>Q3 2011Q1 2012</v>
          </cell>
          <cell r="B81" t="str">
            <v>Q3 2011</v>
          </cell>
          <cell r="C81" t="str">
            <v>Q1 2012</v>
          </cell>
          <cell r="E81">
            <v>4711757203.04</v>
          </cell>
          <cell r="F81">
            <v>524421</v>
          </cell>
          <cell r="G81">
            <v>-248298456.94</v>
          </cell>
          <cell r="H81">
            <v>-89922057.25999999</v>
          </cell>
          <cell r="I81">
            <v>17560</v>
          </cell>
          <cell r="J81">
            <v>215212558.28999999</v>
          </cell>
          <cell r="K81">
            <v>4088352331.9700003</v>
          </cell>
          <cell r="L81">
            <v>524421</v>
          </cell>
          <cell r="M81">
            <v>4336677761.7799997</v>
          </cell>
          <cell r="N81">
            <v>4088379304.8400002</v>
          </cell>
          <cell r="O81">
            <v>4711757203.04</v>
          </cell>
        </row>
        <row r="82">
          <cell r="A82" t="str">
            <v>Q3 2011Q2 2012</v>
          </cell>
          <cell r="B82" t="str">
            <v>Q3 2011</v>
          </cell>
          <cell r="C82" t="str">
            <v>Q2 2012</v>
          </cell>
          <cell r="E82">
            <v>4711738026.5599995</v>
          </cell>
          <cell r="F82">
            <v>508700</v>
          </cell>
          <cell r="G82">
            <v>-329777270.52999997</v>
          </cell>
          <cell r="H82">
            <v>-81478813.589999974</v>
          </cell>
          <cell r="I82">
            <v>15726</v>
          </cell>
          <cell r="J82">
            <v>169110858.58000001</v>
          </cell>
          <cell r="K82">
            <v>3837762659.8000002</v>
          </cell>
          <cell r="L82">
            <v>508700</v>
          </cell>
          <cell r="M82">
            <v>4167547726.7199998</v>
          </cell>
          <cell r="N82">
            <v>3837770456.1900001</v>
          </cell>
          <cell r="O82">
            <v>4711738026.5599995</v>
          </cell>
        </row>
        <row r="83">
          <cell r="A83" t="str">
            <v>Q3 2011Q3 2012</v>
          </cell>
          <cell r="B83" t="str">
            <v>Q3 2011</v>
          </cell>
          <cell r="C83" t="str">
            <v>Q3 2012</v>
          </cell>
          <cell r="E83">
            <v>4711730362.2600002</v>
          </cell>
          <cell r="F83">
            <v>483355</v>
          </cell>
          <cell r="G83">
            <v>-393402747.55000001</v>
          </cell>
          <cell r="H83">
            <v>-63625477.020000041</v>
          </cell>
          <cell r="I83">
            <v>25345</v>
          </cell>
          <cell r="J83">
            <v>262261805.63</v>
          </cell>
          <cell r="K83">
            <v>3511875377.1500001</v>
          </cell>
          <cell r="L83">
            <v>483355</v>
          </cell>
          <cell r="M83">
            <v>3905278256.79</v>
          </cell>
          <cell r="N83">
            <v>3511875509.2399998</v>
          </cell>
          <cell r="O83">
            <v>4711730362.2600002</v>
          </cell>
        </row>
        <row r="84">
          <cell r="A84" t="str">
            <v>Q3 2011Q4 2012</v>
          </cell>
          <cell r="B84" t="str">
            <v>Q3 2011</v>
          </cell>
          <cell r="C84" t="str">
            <v>Q4 2012</v>
          </cell>
          <cell r="E84">
            <v>4711567020.7799997</v>
          </cell>
          <cell r="F84">
            <v>455360</v>
          </cell>
          <cell r="G84">
            <v>-444917998</v>
          </cell>
          <cell r="H84">
            <v>-51515250.449999988</v>
          </cell>
          <cell r="I84">
            <v>27995</v>
          </cell>
          <cell r="J84">
            <v>277308578.67000002</v>
          </cell>
          <cell r="K84">
            <v>3183051548.0300002</v>
          </cell>
          <cell r="L84">
            <v>455360</v>
          </cell>
          <cell r="M84">
            <v>3627806336.6399999</v>
          </cell>
          <cell r="N84">
            <v>3182888338.6399999</v>
          </cell>
          <cell r="O84">
            <v>4711567020.7799997</v>
          </cell>
        </row>
        <row r="85">
          <cell r="A85" t="str">
            <v>Q3 2011Q1 2013</v>
          </cell>
          <cell r="B85" t="str">
            <v>Q3 2011</v>
          </cell>
          <cell r="C85" t="str">
            <v>Q1 2013</v>
          </cell>
          <cell r="E85">
            <v>4709270517.0500002</v>
          </cell>
          <cell r="F85">
            <v>430355</v>
          </cell>
          <cell r="G85">
            <v>-484853952.43000001</v>
          </cell>
          <cell r="H85">
            <v>-39935954.430000007</v>
          </cell>
          <cell r="I85">
            <v>25006</v>
          </cell>
          <cell r="J85">
            <v>241752711.56</v>
          </cell>
          <cell r="K85">
            <v>2901362882.0400004</v>
          </cell>
          <cell r="L85">
            <v>430355</v>
          </cell>
          <cell r="M85">
            <v>3383757121.3499999</v>
          </cell>
          <cell r="N85">
            <v>2898903168.9200001</v>
          </cell>
          <cell r="O85">
            <v>4709270517.0500002</v>
          </cell>
        </row>
        <row r="86">
          <cell r="A86" t="str">
            <v>Q3 2011Q2 2013</v>
          </cell>
          <cell r="B86" t="str">
            <v>Q3 2011</v>
          </cell>
          <cell r="C86" t="str">
            <v>Q2 2013</v>
          </cell>
          <cell r="E86">
            <v>4708970722.8599997</v>
          </cell>
          <cell r="I86">
            <v>25493</v>
          </cell>
          <cell r="J86">
            <v>229462080.58000001</v>
          </cell>
          <cell r="K86">
            <v>2671900801.4600005</v>
          </cell>
          <cell r="L86">
            <v>404863</v>
          </cell>
          <cell r="M86">
            <v>3153995246.5799999</v>
          </cell>
          <cell r="N86">
            <v>2634938816.9499998</v>
          </cell>
          <cell r="O86">
            <v>4708970722.8599997</v>
          </cell>
        </row>
        <row r="87">
          <cell r="A87" t="str">
            <v>Q3 2011Q3 2013</v>
          </cell>
          <cell r="B87" t="str">
            <v>Q3 2011</v>
          </cell>
          <cell r="C87" t="str">
            <v>Q3 2013</v>
          </cell>
          <cell r="E87">
            <v>4708410421.0900002</v>
          </cell>
          <cell r="I87">
            <v>16493</v>
          </cell>
          <cell r="J87">
            <v>137444212.25</v>
          </cell>
          <cell r="L87">
            <v>388371</v>
          </cell>
          <cell r="M87">
            <v>3015990732.5599999</v>
          </cell>
          <cell r="N87">
            <v>2457384748.9000001</v>
          </cell>
          <cell r="O87">
            <v>4708410421.0900002</v>
          </cell>
        </row>
        <row r="88">
          <cell r="A88" t="str">
            <v>Q4 2011Q4 2011</v>
          </cell>
          <cell r="B88" t="str">
            <v>Q4 2011</v>
          </cell>
          <cell r="C88" t="str">
            <v>Q4 2011</v>
          </cell>
          <cell r="D88">
            <v>832221</v>
          </cell>
          <cell r="E88">
            <v>5231497394.4700003</v>
          </cell>
          <cell r="F88">
            <v>829970</v>
          </cell>
          <cell r="G88">
            <v>-59532788.240000002</v>
          </cell>
          <cell r="H88">
            <v>-59532788.240000002</v>
          </cell>
          <cell r="I88">
            <v>2251</v>
          </cell>
          <cell r="J88">
            <v>13484236.699999999</v>
          </cell>
          <cell r="K88">
            <v>5158480369.5300007</v>
          </cell>
          <cell r="L88">
            <v>829970</v>
          </cell>
          <cell r="M88">
            <v>5218013157.7700005</v>
          </cell>
          <cell r="N88">
            <v>5158480369.5299997</v>
          </cell>
          <cell r="O88">
            <v>5231497394.4700003</v>
          </cell>
        </row>
        <row r="89">
          <cell r="A89" t="str">
            <v>Q4 2011Q1 2012</v>
          </cell>
          <cell r="B89" t="str">
            <v>Q4 2011</v>
          </cell>
          <cell r="C89" t="str">
            <v>Q1 2012</v>
          </cell>
          <cell r="E89">
            <v>5231484475.1799994</v>
          </cell>
          <cell r="F89">
            <v>817570</v>
          </cell>
          <cell r="G89">
            <v>-172820238.03</v>
          </cell>
          <cell r="H89">
            <v>-113287449.78999999</v>
          </cell>
          <cell r="I89">
            <v>12410</v>
          </cell>
          <cell r="J89">
            <v>127160898.28</v>
          </cell>
          <cell r="K89">
            <v>4918032021.460001</v>
          </cell>
          <cell r="L89">
            <v>817570</v>
          </cell>
          <cell r="M89">
            <v>5090839340.1999998</v>
          </cell>
          <cell r="N89">
            <v>4918019102.1700001</v>
          </cell>
          <cell r="O89">
            <v>5231484475.1799994</v>
          </cell>
        </row>
        <row r="90">
          <cell r="A90" t="str">
            <v>Q4 2011Q2 2012</v>
          </cell>
          <cell r="B90" t="str">
            <v>Q4 2011</v>
          </cell>
          <cell r="C90" t="str">
            <v>Q2 2012</v>
          </cell>
          <cell r="E90">
            <v>5231444352.9700003</v>
          </cell>
          <cell r="F90">
            <v>797756</v>
          </cell>
          <cell r="G90">
            <v>-270637954.19</v>
          </cell>
          <cell r="H90">
            <v>-97817716.159999996</v>
          </cell>
          <cell r="I90">
            <v>19816</v>
          </cell>
          <cell r="J90">
            <v>189166886.94999999</v>
          </cell>
          <cell r="K90">
            <v>4631047418.3500013</v>
          </cell>
          <cell r="L90">
            <v>797756</v>
          </cell>
          <cell r="M90">
            <v>4901632331.04</v>
          </cell>
          <cell r="N90">
            <v>4630994376.8500004</v>
          </cell>
          <cell r="O90">
            <v>5231444352.9700003</v>
          </cell>
        </row>
        <row r="91">
          <cell r="A91" t="str">
            <v>Q4 2011Q3 2012</v>
          </cell>
          <cell r="B91" t="str">
            <v>Q4 2011</v>
          </cell>
          <cell r="C91" t="str">
            <v>Q3 2012</v>
          </cell>
          <cell r="E91">
            <v>5231446653.5200005</v>
          </cell>
          <cell r="F91">
            <v>756218</v>
          </cell>
          <cell r="G91">
            <v>-344839022.60000002</v>
          </cell>
          <cell r="H91">
            <v>-74201068.410000026</v>
          </cell>
          <cell r="I91">
            <v>41538</v>
          </cell>
          <cell r="J91">
            <v>381496993.25</v>
          </cell>
          <cell r="K91">
            <v>4175349356.6900015</v>
          </cell>
          <cell r="L91">
            <v>756218</v>
          </cell>
          <cell r="M91">
            <v>4520137638.3400002</v>
          </cell>
          <cell r="N91">
            <v>4175298615.7399998</v>
          </cell>
          <cell r="O91">
            <v>5231446653.5200005</v>
          </cell>
        </row>
        <row r="92">
          <cell r="A92" t="str">
            <v>Q4 2011Q4 2012</v>
          </cell>
          <cell r="B92" t="str">
            <v>Q4 2011</v>
          </cell>
          <cell r="C92" t="str">
            <v>Q4 2012</v>
          </cell>
          <cell r="E92">
            <v>5231419452.9899998</v>
          </cell>
          <cell r="F92">
            <v>711145</v>
          </cell>
          <cell r="G92">
            <v>-406396640.01999998</v>
          </cell>
          <cell r="H92">
            <v>-61557617.419999957</v>
          </cell>
          <cell r="I92">
            <v>45074</v>
          </cell>
          <cell r="J92">
            <v>375769215.49000001</v>
          </cell>
          <cell r="K92">
            <v>3738022523.7800016</v>
          </cell>
          <cell r="L92">
            <v>711145</v>
          </cell>
          <cell r="M92">
            <v>4144341222.3200002</v>
          </cell>
          <cell r="N92">
            <v>3737944582.3000002</v>
          </cell>
          <cell r="O92">
            <v>5231419452.9899998</v>
          </cell>
        </row>
        <row r="93">
          <cell r="A93" t="str">
            <v>Q4 2011Q1 2013</v>
          </cell>
          <cell r="B93" t="str">
            <v>Q4 2011</v>
          </cell>
          <cell r="C93" t="str">
            <v>Q1 2013</v>
          </cell>
          <cell r="E93">
            <v>5231102222.1100006</v>
          </cell>
          <cell r="F93">
            <v>676022</v>
          </cell>
          <cell r="G93">
            <v>-458366710.73000002</v>
          </cell>
          <cell r="H93">
            <v>-51970070.710000038</v>
          </cell>
          <cell r="I93">
            <v>35125</v>
          </cell>
          <cell r="J93">
            <v>283757167.61000001</v>
          </cell>
          <cell r="K93">
            <v>3402295285.4600015</v>
          </cell>
          <cell r="L93">
            <v>676022</v>
          </cell>
          <cell r="M93">
            <v>3860266823.8299999</v>
          </cell>
          <cell r="N93">
            <v>3401900113.0999999</v>
          </cell>
          <cell r="O93">
            <v>5231102222.1100006</v>
          </cell>
        </row>
        <row r="94">
          <cell r="A94" t="str">
            <v>Q4 2011Q2 2013</v>
          </cell>
          <cell r="B94" t="str">
            <v>Q4 2011</v>
          </cell>
          <cell r="C94" t="str">
            <v>Q2 2013</v>
          </cell>
          <cell r="E94">
            <v>5230516353.5699997</v>
          </cell>
          <cell r="I94">
            <v>32581</v>
          </cell>
          <cell r="J94">
            <v>238535076.53999999</v>
          </cell>
          <cell r="K94">
            <v>3163760208.9200015</v>
          </cell>
          <cell r="L94">
            <v>643443</v>
          </cell>
          <cell r="M94">
            <v>3621145878.75</v>
          </cell>
          <cell r="N94">
            <v>3116322605.5799999</v>
          </cell>
          <cell r="O94">
            <v>5230516353.5699997</v>
          </cell>
        </row>
        <row r="95">
          <cell r="A95" t="str">
            <v>Q4 2011Q3 2013</v>
          </cell>
          <cell r="B95" t="str">
            <v>Q4 2011</v>
          </cell>
          <cell r="C95" t="str">
            <v>Q3 2013</v>
          </cell>
          <cell r="E95">
            <v>5229686814.5200005</v>
          </cell>
          <cell r="I95">
            <v>19032</v>
          </cell>
          <cell r="J95">
            <v>122498736.31</v>
          </cell>
          <cell r="L95">
            <v>624414</v>
          </cell>
          <cell r="M95">
            <v>3497817603.3899999</v>
          </cell>
          <cell r="N95">
            <v>2939664656.1999998</v>
          </cell>
          <cell r="O95">
            <v>5229686814.5200005</v>
          </cell>
        </row>
        <row r="96">
          <cell r="A96" t="str">
            <v>Q1 2012Q1 2012</v>
          </cell>
          <cell r="B96" t="str">
            <v>Q1 2012</v>
          </cell>
          <cell r="C96" t="str">
            <v>Q1 2012</v>
          </cell>
          <cell r="D96">
            <v>926248</v>
          </cell>
          <cell r="E96">
            <v>7007633006.9899998</v>
          </cell>
          <cell r="F96">
            <v>924323</v>
          </cell>
          <cell r="G96">
            <v>-80454511.120000005</v>
          </cell>
          <cell r="H96">
            <v>-80454511.120000005</v>
          </cell>
          <cell r="I96">
            <v>1925</v>
          </cell>
          <cell r="J96">
            <v>16535081.859999999</v>
          </cell>
          <cell r="K96">
            <v>-96989592.980000004</v>
          </cell>
          <cell r="L96">
            <v>924323</v>
          </cell>
          <cell r="M96">
            <v>6991097925.1300001</v>
          </cell>
          <cell r="N96">
            <v>6910643414.0100002</v>
          </cell>
          <cell r="O96">
            <v>7007633006.9899998</v>
          </cell>
        </row>
        <row r="97">
          <cell r="A97" t="str">
            <v>Q1 2012Q2 2012</v>
          </cell>
          <cell r="B97" t="str">
            <v>Q1 2012</v>
          </cell>
          <cell r="C97" t="str">
            <v>Q2 2012</v>
          </cell>
          <cell r="E97">
            <v>7007606376.4300003</v>
          </cell>
          <cell r="F97">
            <v>915486</v>
          </cell>
          <cell r="G97">
            <v>-223547367.81</v>
          </cell>
          <cell r="H97">
            <v>-143092856.69</v>
          </cell>
          <cell r="I97">
            <v>8839</v>
          </cell>
          <cell r="J97">
            <v>97050901.760000005</v>
          </cell>
          <cell r="K97">
            <v>-337133351.43000001</v>
          </cell>
          <cell r="L97">
            <v>915486</v>
          </cell>
          <cell r="M97">
            <v>6894020392.8100004</v>
          </cell>
          <cell r="N97">
            <v>6670473025</v>
          </cell>
          <cell r="O97">
            <v>7007606376.4300003</v>
          </cell>
        </row>
        <row r="98">
          <cell r="A98" t="str">
            <v>Q1 2012Q3 2012</v>
          </cell>
          <cell r="B98" t="str">
            <v>Q1 2012</v>
          </cell>
          <cell r="C98" t="str">
            <v>Q3 2012</v>
          </cell>
          <cell r="E98">
            <v>7007611469.6199999</v>
          </cell>
          <cell r="F98">
            <v>886844</v>
          </cell>
          <cell r="G98">
            <v>-342129216.69</v>
          </cell>
          <cell r="H98">
            <v>-118581848.88</v>
          </cell>
          <cell r="I98">
            <v>28643</v>
          </cell>
          <cell r="J98">
            <v>335295956.69999999</v>
          </cell>
          <cell r="K98">
            <v>-791011157.00999999</v>
          </cell>
          <cell r="L98">
            <v>886844</v>
          </cell>
          <cell r="M98">
            <v>6558729529.3000002</v>
          </cell>
          <cell r="N98">
            <v>6216600312.6099997</v>
          </cell>
          <cell r="O98">
            <v>7007611469.6199999</v>
          </cell>
        </row>
        <row r="99">
          <cell r="A99" t="str">
            <v>Q1 2012Q4 2012</v>
          </cell>
          <cell r="B99" t="str">
            <v>Q1 2012</v>
          </cell>
          <cell r="C99" t="str">
            <v>Q4 2012</v>
          </cell>
          <cell r="E99">
            <v>7007611709.3699999</v>
          </cell>
          <cell r="F99">
            <v>849135</v>
          </cell>
          <cell r="G99">
            <v>-446667055.55000001</v>
          </cell>
          <cell r="H99">
            <v>-104537838.86000001</v>
          </cell>
          <cell r="I99">
            <v>37711</v>
          </cell>
          <cell r="J99">
            <v>400543075.89999998</v>
          </cell>
          <cell r="K99">
            <v>-1296092071.77</v>
          </cell>
          <cell r="L99">
            <v>849135</v>
          </cell>
          <cell r="M99">
            <v>6158186693.1499996</v>
          </cell>
          <cell r="N99">
            <v>5711519637.6000004</v>
          </cell>
          <cell r="O99">
            <v>7007611709.3699999</v>
          </cell>
        </row>
        <row r="100">
          <cell r="A100" t="str">
            <v>Q1 2012Q1 2013</v>
          </cell>
          <cell r="B100" t="str">
            <v>Q1 2012</v>
          </cell>
          <cell r="C100" t="str">
            <v>Q1 2013</v>
          </cell>
          <cell r="E100">
            <v>7007593268.79</v>
          </cell>
          <cell r="F100">
            <v>817952</v>
          </cell>
          <cell r="G100">
            <v>-538502678.94000006</v>
          </cell>
          <cell r="H100">
            <v>-91835623.390000045</v>
          </cell>
          <cell r="I100">
            <v>31185</v>
          </cell>
          <cell r="J100">
            <v>311180992.76999998</v>
          </cell>
          <cell r="K100">
            <v>-1699108687.9300001</v>
          </cell>
          <cell r="L100">
            <v>817952</v>
          </cell>
          <cell r="M100">
            <v>5846987259.8000002</v>
          </cell>
          <cell r="N100">
            <v>5308484580.8599997</v>
          </cell>
          <cell r="O100">
            <v>7007593268.79</v>
          </cell>
        </row>
        <row r="101">
          <cell r="A101" t="str">
            <v>Q1 2012Q2 2013</v>
          </cell>
          <cell r="B101" t="str">
            <v>Q1 2012</v>
          </cell>
          <cell r="C101" t="str">
            <v>Q2 2013</v>
          </cell>
          <cell r="E101">
            <v>7006956976.8599997</v>
          </cell>
          <cell r="I101">
            <v>30436</v>
          </cell>
          <cell r="J101">
            <v>273874818.05000001</v>
          </cell>
          <cell r="K101">
            <v>-1972983505.98</v>
          </cell>
          <cell r="L101">
            <v>787518</v>
          </cell>
          <cell r="M101">
            <v>5572476149.8199997</v>
          </cell>
          <cell r="N101">
            <v>4951010888.5699997</v>
          </cell>
          <cell r="O101">
            <v>7006956976.8599997</v>
          </cell>
        </row>
        <row r="102">
          <cell r="A102" t="str">
            <v>Q1 2012Q3 2013</v>
          </cell>
          <cell r="B102" t="str">
            <v>Q1 2012</v>
          </cell>
          <cell r="C102" t="str">
            <v>Q3 2013</v>
          </cell>
          <cell r="E102">
            <v>7006548905.6799994</v>
          </cell>
          <cell r="I102">
            <v>18448</v>
          </cell>
          <cell r="J102">
            <v>145001924.81999999</v>
          </cell>
          <cell r="L102">
            <v>769073</v>
          </cell>
          <cell r="M102">
            <v>5427066153.8199997</v>
          </cell>
          <cell r="N102">
            <v>4717359314.0799999</v>
          </cell>
          <cell r="O102">
            <v>7006548905.6799994</v>
          </cell>
        </row>
        <row r="103">
          <cell r="A103" t="str">
            <v>Q2 2012Q2 2012</v>
          </cell>
          <cell r="B103" t="str">
            <v>Q2 2012</v>
          </cell>
          <cell r="C103" t="str">
            <v>Q2 2012</v>
          </cell>
          <cell r="D103">
            <v>830617</v>
          </cell>
          <cell r="E103">
            <v>6863661261.1399994</v>
          </cell>
          <cell r="F103">
            <v>828730</v>
          </cell>
          <cell r="G103">
            <v>-67950542</v>
          </cell>
          <cell r="H103">
            <v>-67950542</v>
          </cell>
          <cell r="I103">
            <v>1887</v>
          </cell>
          <cell r="J103">
            <v>13619080.23</v>
          </cell>
          <cell r="K103">
            <v>-81569622.230000004</v>
          </cell>
          <cell r="L103">
            <v>828730</v>
          </cell>
          <cell r="M103">
            <v>6850042180.9099998</v>
          </cell>
          <cell r="N103">
            <v>6782091638.9099998</v>
          </cell>
          <cell r="O103">
            <v>6863661261.1399994</v>
          </cell>
        </row>
        <row r="104">
          <cell r="A104" t="str">
            <v>Q2 2012Q3 2012</v>
          </cell>
          <cell r="B104" t="str">
            <v>Q2 2012</v>
          </cell>
          <cell r="C104" t="str">
            <v>Q3 2012</v>
          </cell>
          <cell r="E104">
            <v>6863327541.0100002</v>
          </cell>
          <cell r="F104">
            <v>818881</v>
          </cell>
          <cell r="G104">
            <v>-199442930.87</v>
          </cell>
          <cell r="H104">
            <v>-131492388.87</v>
          </cell>
          <cell r="I104">
            <v>9851</v>
          </cell>
          <cell r="J104">
            <v>111262729.98</v>
          </cell>
          <cell r="K104">
            <v>-324324741.08000004</v>
          </cell>
          <cell r="L104">
            <v>818881</v>
          </cell>
          <cell r="M104">
            <v>6738445730.8000002</v>
          </cell>
          <cell r="N104">
            <v>6539002799.9300003</v>
          </cell>
          <cell r="O104">
            <v>6863327541.0100002</v>
          </cell>
        </row>
        <row r="105">
          <cell r="A105" t="str">
            <v>Q2 2012Q4 2012</v>
          </cell>
          <cell r="B105" t="str">
            <v>Q2 2012</v>
          </cell>
          <cell r="C105" t="str">
            <v>Q4 2012</v>
          </cell>
          <cell r="E105">
            <v>6863334845</v>
          </cell>
          <cell r="F105">
            <v>793869</v>
          </cell>
          <cell r="G105">
            <v>-315004242.06999999</v>
          </cell>
          <cell r="H105">
            <v>-115561311.19999999</v>
          </cell>
          <cell r="I105">
            <v>25015</v>
          </cell>
          <cell r="J105">
            <v>306203757.82999998</v>
          </cell>
          <cell r="K105">
            <v>-746089810.11000001</v>
          </cell>
          <cell r="L105">
            <v>793869</v>
          </cell>
          <cell r="M105">
            <v>6432249276.96</v>
          </cell>
          <cell r="N105">
            <v>6117245034.8900003</v>
          </cell>
          <cell r="O105">
            <v>6863334845</v>
          </cell>
        </row>
        <row r="106">
          <cell r="A106" t="str">
            <v>Q2 2012Q1 2013</v>
          </cell>
          <cell r="B106" t="str">
            <v>Q2 2012</v>
          </cell>
          <cell r="C106" t="str">
            <v>Q1 2013</v>
          </cell>
          <cell r="E106">
            <v>6862868325.9399996</v>
          </cell>
          <cell r="F106">
            <v>772114</v>
          </cell>
          <cell r="G106">
            <v>-417731506.74000001</v>
          </cell>
          <cell r="H106">
            <v>-102727264.67000002</v>
          </cell>
          <cell r="I106">
            <v>21757</v>
          </cell>
          <cell r="J106">
            <v>244429196.44999999</v>
          </cell>
          <cell r="K106">
            <v>-1093246271.23</v>
          </cell>
          <cell r="L106">
            <v>772114</v>
          </cell>
          <cell r="M106">
            <v>6187353561.4499998</v>
          </cell>
          <cell r="N106">
            <v>5769622054.71</v>
          </cell>
          <cell r="O106">
            <v>6862868325.9399996</v>
          </cell>
        </row>
        <row r="107">
          <cell r="A107" t="str">
            <v>Q2 2012Q2 2013</v>
          </cell>
          <cell r="B107" t="str">
            <v>Q2 2012</v>
          </cell>
          <cell r="C107" t="str">
            <v>Q2 2013</v>
          </cell>
          <cell r="E107">
            <v>6862780005.1599998</v>
          </cell>
          <cell r="I107">
            <v>22929</v>
          </cell>
          <cell r="J107">
            <v>228288933.22</v>
          </cell>
          <cell r="K107">
            <v>-1321535204.45</v>
          </cell>
          <cell r="L107">
            <v>749186</v>
          </cell>
          <cell r="M107">
            <v>5958976307.4499998</v>
          </cell>
          <cell r="N107">
            <v>5445275954.8599997</v>
          </cell>
          <cell r="O107">
            <v>6862780005.1599998</v>
          </cell>
        </row>
        <row r="108">
          <cell r="A108" t="str">
            <v>Q2 2012Q3 2013</v>
          </cell>
          <cell r="B108" t="str">
            <v>Q2 2012</v>
          </cell>
          <cell r="C108" t="str">
            <v>Q3 2013</v>
          </cell>
          <cell r="E108">
            <v>6862410125.6700001</v>
          </cell>
          <cell r="I108">
            <v>14603</v>
          </cell>
          <cell r="J108">
            <v>124679997.73999999</v>
          </cell>
          <cell r="L108">
            <v>734590</v>
          </cell>
          <cell r="M108">
            <v>5833926430.2200003</v>
          </cell>
          <cell r="N108">
            <v>5223143083.9300003</v>
          </cell>
          <cell r="O108">
            <v>6862410125.6700001</v>
          </cell>
        </row>
        <row r="109">
          <cell r="A109" t="str">
            <v>Q3 2012Q3 2012</v>
          </cell>
          <cell r="B109" t="str">
            <v>Q3 2012</v>
          </cell>
          <cell r="C109" t="str">
            <v>Q3 2012</v>
          </cell>
          <cell r="D109">
            <v>1068229</v>
          </cell>
          <cell r="E109">
            <v>10472219610.1</v>
          </cell>
          <cell r="F109">
            <v>1065787</v>
          </cell>
          <cell r="G109">
            <v>-109773148.73999999</v>
          </cell>
          <cell r="H109">
            <v>-109773148.73999999</v>
          </cell>
          <cell r="I109">
            <v>2442</v>
          </cell>
          <cell r="J109">
            <v>23028225.280000001</v>
          </cell>
          <cell r="K109">
            <v>-132801374.02</v>
          </cell>
          <cell r="L109">
            <v>1065787</v>
          </cell>
          <cell r="M109">
            <v>10449191384.82</v>
          </cell>
          <cell r="N109">
            <v>10339418236.08</v>
          </cell>
          <cell r="O109">
            <v>10472219610.1</v>
          </cell>
        </row>
        <row r="110">
          <cell r="A110" t="str">
            <v>Q3 2012Q4 2012</v>
          </cell>
          <cell r="B110" t="str">
            <v>Q3 2012</v>
          </cell>
          <cell r="C110" t="str">
            <v>Q4 2012</v>
          </cell>
          <cell r="E110">
            <v>10469616385.519999</v>
          </cell>
          <cell r="F110">
            <v>1053166</v>
          </cell>
          <cell r="G110">
            <v>-312545777.54000002</v>
          </cell>
          <cell r="H110">
            <v>-202772628.80000001</v>
          </cell>
          <cell r="I110">
            <v>12635</v>
          </cell>
          <cell r="J110">
            <v>182153844.69</v>
          </cell>
          <cell r="K110">
            <v>-517727847.50999999</v>
          </cell>
          <cell r="L110">
            <v>1053166</v>
          </cell>
          <cell r="M110">
            <v>10264434315.549999</v>
          </cell>
          <cell r="N110">
            <v>9951888538.0100002</v>
          </cell>
          <cell r="O110">
            <v>10469616385.519999</v>
          </cell>
        </row>
        <row r="111">
          <cell r="A111" t="str">
            <v>Q3 2012Q1 2013</v>
          </cell>
          <cell r="B111" t="str">
            <v>Q3 2012</v>
          </cell>
          <cell r="C111" t="str">
            <v>Q1 2013</v>
          </cell>
          <cell r="E111">
            <v>10468467390.16</v>
          </cell>
          <cell r="F111">
            <v>1034554</v>
          </cell>
          <cell r="G111">
            <v>-489659391.51999998</v>
          </cell>
          <cell r="H111">
            <v>-177113613.97999996</v>
          </cell>
          <cell r="I111">
            <v>18612</v>
          </cell>
          <cell r="J111">
            <v>265659729.25</v>
          </cell>
          <cell r="K111">
            <v>-960501190.74000001</v>
          </cell>
          <cell r="L111">
            <v>1034554</v>
          </cell>
          <cell r="M111">
            <v>9997625590.9400005</v>
          </cell>
          <cell r="N111">
            <v>9507966199.4200001</v>
          </cell>
          <cell r="O111">
            <v>10468467390.16</v>
          </cell>
        </row>
        <row r="112">
          <cell r="A112" t="str">
            <v>Q3 2012Q2 2013</v>
          </cell>
          <cell r="B112" t="str">
            <v>Q3 2012</v>
          </cell>
          <cell r="C112" t="str">
            <v>Q2 2013</v>
          </cell>
          <cell r="E112">
            <v>10468466464.91</v>
          </cell>
          <cell r="I112">
            <v>22734</v>
          </cell>
          <cell r="J112">
            <v>278638618.16000003</v>
          </cell>
          <cell r="K112">
            <v>-960501190.74000001</v>
          </cell>
          <cell r="L112">
            <v>1011821</v>
          </cell>
          <cell r="M112">
            <v>9718986047.5300007</v>
          </cell>
          <cell r="N112">
            <v>9063130132.2199993</v>
          </cell>
          <cell r="O112">
            <v>10468466464.91</v>
          </cell>
        </row>
        <row r="113">
          <cell r="A113" t="str">
            <v>Q3 2012Q3 2013</v>
          </cell>
          <cell r="B113" t="str">
            <v>Q3 2012</v>
          </cell>
          <cell r="C113" t="str">
            <v>Q3 2013</v>
          </cell>
          <cell r="E113">
            <v>10467817335.639999</v>
          </cell>
          <cell r="I113">
            <v>15163</v>
          </cell>
          <cell r="J113">
            <v>155124558.43000001</v>
          </cell>
          <cell r="L113">
            <v>996660</v>
          </cell>
          <cell r="M113">
            <v>9563212359.8299999</v>
          </cell>
          <cell r="N113">
            <v>8741147350.8899994</v>
          </cell>
          <cell r="O113">
            <v>10467817335.639999</v>
          </cell>
        </row>
        <row r="114">
          <cell r="A114" t="str">
            <v>Q4 2012Q4 2012</v>
          </cell>
          <cell r="B114" t="str">
            <v>Q4 2012</v>
          </cell>
          <cell r="C114" t="str">
            <v>Q4 2012</v>
          </cell>
          <cell r="D114">
            <v>1071616</v>
          </cell>
          <cell r="E114">
            <v>9708902663.4400005</v>
          </cell>
          <cell r="F114">
            <v>1069357</v>
          </cell>
          <cell r="G114">
            <v>-119088503.47</v>
          </cell>
          <cell r="H114">
            <v>-119088503.47</v>
          </cell>
          <cell r="I114">
            <v>2259</v>
          </cell>
          <cell r="J114">
            <v>18779619.859999999</v>
          </cell>
          <cell r="K114">
            <v>-137868123.32999998</v>
          </cell>
          <cell r="L114">
            <v>1069357</v>
          </cell>
          <cell r="M114">
            <v>9690123043.5799999</v>
          </cell>
          <cell r="N114">
            <v>9571034540.1100006</v>
          </cell>
          <cell r="O114">
            <v>9708902663.4400005</v>
          </cell>
        </row>
        <row r="115">
          <cell r="A115" t="str">
            <v>Q4 2012Q1 2013</v>
          </cell>
          <cell r="B115" t="str">
            <v>Q4 2012</v>
          </cell>
          <cell r="C115" t="str">
            <v>Q1 2013</v>
          </cell>
          <cell r="E115">
            <v>9705153633.8999996</v>
          </cell>
          <cell r="F115">
            <v>1064225</v>
          </cell>
          <cell r="G115">
            <v>-305779543.31999999</v>
          </cell>
          <cell r="H115">
            <v>-186691039.84999999</v>
          </cell>
          <cell r="I115">
            <v>5148</v>
          </cell>
          <cell r="J115">
            <v>57695955.189999998</v>
          </cell>
          <cell r="K115">
            <v>-382255118.36999995</v>
          </cell>
          <cell r="L115">
            <v>1064225</v>
          </cell>
          <cell r="M115">
            <v>9628678058.8500004</v>
          </cell>
          <cell r="N115">
            <v>9322898515.5300007</v>
          </cell>
          <cell r="O115">
            <v>9705153633.8999996</v>
          </cell>
        </row>
        <row r="116">
          <cell r="A116" t="str">
            <v>Q4 2012Q2 2013</v>
          </cell>
          <cell r="B116" t="str">
            <v>Q4 2012</v>
          </cell>
          <cell r="C116" t="str">
            <v>Q2 2013</v>
          </cell>
          <cell r="E116">
            <v>9704944600.6599998</v>
          </cell>
          <cell r="I116">
            <v>13786</v>
          </cell>
          <cell r="J116">
            <v>155809430.96000001</v>
          </cell>
          <cell r="L116">
            <v>1050440</v>
          </cell>
          <cell r="M116">
            <v>9472659594.6499996</v>
          </cell>
          <cell r="N116">
            <v>8989575057.6399994</v>
          </cell>
          <cell r="O116">
            <v>9704944600.6599998</v>
          </cell>
        </row>
        <row r="117">
          <cell r="A117" t="str">
            <v>Q4 2012Q3 2013</v>
          </cell>
          <cell r="B117" t="str">
            <v>Q4 2012</v>
          </cell>
          <cell r="C117" t="str">
            <v>Q3 2013</v>
          </cell>
          <cell r="E117">
            <v>9757197540.5</v>
          </cell>
          <cell r="I117">
            <v>16970</v>
          </cell>
          <cell r="J117">
            <v>165228315.94</v>
          </cell>
          <cell r="L117">
            <v>1038433</v>
          </cell>
          <cell r="M117">
            <v>9359684218.5499992</v>
          </cell>
          <cell r="N117">
            <v>8704384643.6800003</v>
          </cell>
          <cell r="O117">
            <v>9757197540.5</v>
          </cell>
        </row>
        <row r="118">
          <cell r="A118" t="str">
            <v>Q1 2013Q1 2013</v>
          </cell>
          <cell r="B118" t="str">
            <v>Q1 2013</v>
          </cell>
          <cell r="C118" t="str">
            <v>Q1 2013</v>
          </cell>
          <cell r="D118">
            <v>1039224</v>
          </cell>
          <cell r="E118">
            <v>5163897316.0899992</v>
          </cell>
          <cell r="F118">
            <v>1037361</v>
          </cell>
          <cell r="G118">
            <v>-68778984.069999993</v>
          </cell>
          <cell r="H118">
            <v>-68778984.069999993</v>
          </cell>
          <cell r="I118">
            <v>1863</v>
          </cell>
          <cell r="J118">
            <v>9757833.4800000004</v>
          </cell>
          <cell r="K118">
            <v>5087070287.0500011</v>
          </cell>
          <cell r="L118">
            <v>1037361</v>
          </cell>
          <cell r="M118">
            <v>5154139482.6099997</v>
          </cell>
          <cell r="N118">
            <v>5085360498.54</v>
          </cell>
          <cell r="O118">
            <v>5163897316.0899992</v>
          </cell>
        </row>
        <row r="119">
          <cell r="A119" t="str">
            <v>Q1 2013Q2 2013</v>
          </cell>
          <cell r="B119" t="str">
            <v>Q1 2013</v>
          </cell>
          <cell r="C119" t="str">
            <v>Q2 2013</v>
          </cell>
          <cell r="E119">
            <v>5162214144.7300005</v>
          </cell>
          <cell r="I119">
            <v>6924</v>
          </cell>
          <cell r="J119">
            <v>43541222.950000003</v>
          </cell>
          <cell r="K119">
            <v>-122078040.5</v>
          </cell>
          <cell r="L119">
            <v>1030441</v>
          </cell>
          <cell r="M119">
            <v>5108915088.3000002</v>
          </cell>
          <cell r="N119">
            <v>4931947208.2600002</v>
          </cell>
          <cell r="O119">
            <v>5162214144.7300005</v>
          </cell>
        </row>
        <row r="120">
          <cell r="A120" t="str">
            <v>Q1 2013Q3 2013</v>
          </cell>
          <cell r="B120" t="str">
            <v>Q1 2013</v>
          </cell>
          <cell r="C120" t="str">
            <v>Q3 2013</v>
          </cell>
          <cell r="E120">
            <v>5161684241.0100002</v>
          </cell>
          <cell r="I120">
            <v>8938</v>
          </cell>
          <cell r="J120">
            <v>49921226.189999998</v>
          </cell>
          <cell r="L120">
            <v>1021506</v>
          </cell>
          <cell r="M120">
            <v>5058463958.3900003</v>
          </cell>
          <cell r="N120">
            <v>4779473983.0200005</v>
          </cell>
          <cell r="O120">
            <v>5161684241.0100002</v>
          </cell>
        </row>
        <row r="121">
          <cell r="A121" t="str">
            <v>Q2 2013Q2 2013</v>
          </cell>
          <cell r="B121" t="str">
            <v>Q2 2013</v>
          </cell>
          <cell r="C121" t="str">
            <v>Q2 2013</v>
          </cell>
          <cell r="D121">
            <v>1025511</v>
          </cell>
          <cell r="E121">
            <v>3974398633.4699998</v>
          </cell>
          <cell r="F121">
            <v>1037361</v>
          </cell>
          <cell r="G121">
            <v>-68778984.069999993</v>
          </cell>
          <cell r="H121">
            <v>-68778984.069999993</v>
          </cell>
          <cell r="I121">
            <v>2114</v>
          </cell>
          <cell r="J121">
            <v>16345017.369999999</v>
          </cell>
          <cell r="K121">
            <v>-16345017.369999999</v>
          </cell>
          <cell r="L121">
            <v>1023397</v>
          </cell>
          <cell r="M121">
            <v>3958053616.0999999</v>
          </cell>
          <cell r="N121">
            <v>3885773893.96</v>
          </cell>
          <cell r="O121">
            <v>3974398633.4699998</v>
          </cell>
        </row>
        <row r="122">
          <cell r="A122" t="str">
            <v>Q2 2013Q3 2013</v>
          </cell>
          <cell r="B122" t="str">
            <v>Q2 2013</v>
          </cell>
          <cell r="C122" t="str">
            <v>Q3 2013</v>
          </cell>
          <cell r="E122">
            <v>3973601714.3400002</v>
          </cell>
          <cell r="I122">
            <v>6220</v>
          </cell>
          <cell r="J122">
            <v>35239324.189999998</v>
          </cell>
          <cell r="L122">
            <v>1017187</v>
          </cell>
          <cell r="M122">
            <v>3922017372.7800002</v>
          </cell>
          <cell r="N122">
            <v>3764425385.8699999</v>
          </cell>
          <cell r="O122">
            <v>3973601714.3400002</v>
          </cell>
        </row>
        <row r="123">
          <cell r="A123" t="str">
            <v>Q3 2013Q3 2013</v>
          </cell>
          <cell r="B123" t="str">
            <v>Q3 2013</v>
          </cell>
          <cell r="C123" t="str">
            <v>Q3 2013</v>
          </cell>
          <cell r="D123">
            <v>902826</v>
          </cell>
          <cell r="E123">
            <v>-1637104355.1700001</v>
          </cell>
          <cell r="I123">
            <v>1592</v>
          </cell>
          <cell r="J123">
            <v>-727954.17</v>
          </cell>
          <cell r="L123">
            <v>901234</v>
          </cell>
          <cell r="M123">
            <v>-1636376401</v>
          </cell>
          <cell r="N123">
            <v>-1615103367.1199999</v>
          </cell>
          <cell r="O123">
            <v>-1637104355.1700001</v>
          </cell>
        </row>
      </sheetData>
      <sheetData sheetId="6" refreshError="1"/>
      <sheetData sheetId="7">
        <row r="5">
          <cell r="C5" t="str">
            <v>Q1 2010</v>
          </cell>
          <cell r="D5">
            <v>-777504361.91999996</v>
          </cell>
        </row>
        <row r="8">
          <cell r="C8" t="str">
            <v>Q2 2010</v>
          </cell>
          <cell r="D8">
            <v>-765107556.13000011</v>
          </cell>
        </row>
        <row r="11">
          <cell r="C11" t="str">
            <v>Q3 2010</v>
          </cell>
          <cell r="D11">
            <v>-674246605.88999999</v>
          </cell>
        </row>
        <row r="14">
          <cell r="C14" t="str">
            <v>Q4 2010</v>
          </cell>
          <cell r="D14">
            <v>-1034857243.2</v>
          </cell>
        </row>
        <row r="17">
          <cell r="C17" t="str">
            <v>Q1 2011</v>
          </cell>
          <cell r="D17">
            <v>-1049254722.46</v>
          </cell>
        </row>
        <row r="20">
          <cell r="C20" t="str">
            <v>Q2 2011</v>
          </cell>
          <cell r="D20">
            <v>-783734881.19000006</v>
          </cell>
        </row>
        <row r="23">
          <cell r="C23" t="str">
            <v>Q3 2011</v>
          </cell>
          <cell r="D23">
            <v>-748549447.08000004</v>
          </cell>
        </row>
        <row r="26">
          <cell r="C26" t="str">
            <v>Q4 2011</v>
          </cell>
          <cell r="D26">
            <v>-1040582235.8099999</v>
          </cell>
        </row>
        <row r="29">
          <cell r="C29" t="str">
            <v>Q1 2012</v>
          </cell>
          <cell r="D29">
            <v>-1043601607.0400001</v>
          </cell>
        </row>
        <row r="32">
          <cell r="C32" t="str">
            <v>Q2 2012</v>
          </cell>
          <cell r="D32">
            <v>-1139635350.4300001</v>
          </cell>
        </row>
        <row r="35">
          <cell r="C35" t="str">
            <v>Q3 2012</v>
          </cell>
          <cell r="D35">
            <v>-1531111837.4400001</v>
          </cell>
        </row>
        <row r="38">
          <cell r="C38" t="str">
            <v>Q4 2012</v>
          </cell>
          <cell r="D38">
            <v>-1654218471.3699999</v>
          </cell>
        </row>
        <row r="41">
          <cell r="C41" t="str">
            <v>Q1 2013</v>
          </cell>
          <cell r="D41">
            <v>-2400726005.0599995</v>
          </cell>
        </row>
        <row r="44">
          <cell r="C44" t="str">
            <v>Q2 2013</v>
          </cell>
          <cell r="D44">
            <v>-1931068007.7099998</v>
          </cell>
        </row>
        <row r="47">
          <cell r="C47" t="str">
            <v>Q3 2013</v>
          </cell>
          <cell r="D47">
            <v>-2569687685.5699997</v>
          </cell>
        </row>
      </sheetData>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S-Price"/>
      <sheetName val="Deal Check List"/>
      <sheetName val="Prosup Flow of Funds"/>
      <sheetName val="Flow of Funds"/>
    </sheetNames>
    <sheetDataSet>
      <sheetData sheetId="0">
        <row r="2">
          <cell r="B2" t="str">
            <v>AMSI 2006-R1</v>
          </cell>
        </row>
        <row r="14">
          <cell r="B14">
            <v>38771</v>
          </cell>
        </row>
      </sheetData>
      <sheetData sheetId="1" refreshError="1"/>
      <sheetData sheetId="2" refreshError="1"/>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Record"/>
      <sheetName val="Consolidated accts listing"/>
      <sheetName val="GL accounts"/>
      <sheetName val="GL accounts HFS"/>
      <sheetName val="GL accounts HFI"/>
      <sheetName val="walkforward - HFS"/>
      <sheetName val="walkforward - HFI"/>
      <sheetName val="Other Non-Cash Transfers"/>
      <sheetName val="Comparison rollfwd"/>
      <sheetName val="walkforward - Mortgage Loans"/>
      <sheetName val="Cash Flow Tie Back"/>
      <sheetName val="Loan Walkforward HFS"/>
      <sheetName val="Loan Walkforward HFI"/>
      <sheetName val="UPB Worksheet"/>
      <sheetName val="HFS CBA Methodology"/>
      <sheetName val="HFI CBA Methodology"/>
      <sheetName val="HFI Amortization"/>
      <sheetName val="CBA Worksheet"/>
      <sheetName val="CBA Rollforward WLS - All Years"/>
      <sheetName val="CBAs Not At Loan Level"/>
      <sheetName val="FAS 65 Tables"/>
      <sheetName val="MBS4+ Adj JEs"/>
      <sheetName val="2002 Reclass Acvty"/>
      <sheetName val="2003 Reclass Acvty"/>
      <sheetName val="2004 Reclass Actvy"/>
      <sheetName val="Essbase IS Detail"/>
      <sheetName val="Essbase UPB Detail"/>
      <sheetName val="CBA GL Detail"/>
      <sheetName val="Acc Am GL Detail"/>
      <sheetName val="Essbase CBA Detail"/>
      <sheetName val="10K Mtg Acct C2P MF"/>
      <sheetName val="HFS Acquisition"/>
      <sheetName val="HFS Prin Applied"/>
      <sheetName val="HFS Payoffs"/>
      <sheetName val="HFS 10K Table Format"/>
      <sheetName val="Updated HFS Analysis"/>
      <sheetName val="SF UPB Basis NIB Transferred"/>
      <sheetName val="SF REO 171275 Totals"/>
      <sheetName val="database_Table_9"/>
      <sheetName val="C to P 254039"/>
      <sheetName val="Detailed Corp Monthly - 2007"/>
      <sheetName val="EGS NBA GAAP"/>
      <sheetName val="cddobe"/>
      <sheetName val="1-Curr Prov"/>
      <sheetName val="SQL  and Results"/>
      <sheetName val="TOC"/>
      <sheetName val="Drop Down List Data"/>
      <sheetName val="GFAS Cash Fees"/>
      <sheetName val="CBA Data"/>
      <sheetName val="MMB templates"/>
      <sheetName val="credenh"/>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ums"/>
      <sheetName val="Summary"/>
      <sheetName val="On Balance Sheet"/>
      <sheetName val="OBS (Multifamily)"/>
      <sheetName val="MF Unshocked Population"/>
      <sheetName val="Shock Results on BS"/>
      <sheetName val="MF Shock Results"/>
      <sheetName val="database_Table_9"/>
      <sheetName val="Boston"/>
      <sheetName val="Chicago"/>
      <sheetName val="Denver"/>
      <sheetName val="Las Vegas"/>
      <sheetName val="Los Angeles"/>
      <sheetName val="Miami"/>
      <sheetName val="New York"/>
      <sheetName val="San Diego"/>
      <sheetName val="San francisco"/>
      <sheetName val="US level indexes"/>
      <sheetName val="Washington DC"/>
      <sheetName val="Sheet1"/>
      <sheetName val="Master"/>
      <sheetName val="Dates"/>
    </sheetNames>
    <sheetDataSet>
      <sheetData sheetId="0" refreshError="1"/>
      <sheetData sheetId="1" refreshError="1"/>
      <sheetData sheetId="2" refreshError="1">
        <row r="1">
          <cell r="G1" t="str">
            <v>Debit Acct</v>
          </cell>
          <cell r="H1" t="str">
            <v>Debit Amt</v>
          </cell>
          <cell r="L1" t="str">
            <v>Shock Up Value</v>
          </cell>
        </row>
        <row r="2">
          <cell r="G2" t="str">
            <v>7410-15</v>
          </cell>
          <cell r="H2">
            <v>46328.06</v>
          </cell>
          <cell r="L2">
            <v>43933.59047969371</v>
          </cell>
        </row>
        <row r="3">
          <cell r="G3" t="str">
            <v>3333-55</v>
          </cell>
          <cell r="H3">
            <v>192981.75</v>
          </cell>
          <cell r="L3">
            <v>185194.70727142663</v>
          </cell>
        </row>
        <row r="4">
          <cell r="G4" t="str">
            <v>3333-55</v>
          </cell>
          <cell r="H4">
            <v>8243.89</v>
          </cell>
          <cell r="L4">
            <v>7911.7878330677158</v>
          </cell>
        </row>
        <row r="5">
          <cell r="G5" t="str">
            <v>3333-55</v>
          </cell>
          <cell r="H5">
            <v>5603.62</v>
          </cell>
          <cell r="L5">
            <v>5377.8801678740147</v>
          </cell>
        </row>
        <row r="6">
          <cell r="G6" t="str">
            <v>3333-55</v>
          </cell>
          <cell r="H6">
            <v>2711.57</v>
          </cell>
          <cell r="L6">
            <v>2603.1830601519796</v>
          </cell>
        </row>
        <row r="7">
          <cell r="G7" t="str">
            <v>3333-55</v>
          </cell>
          <cell r="H7">
            <v>12803.54</v>
          </cell>
          <cell r="L7">
            <v>12291.9787911195</v>
          </cell>
        </row>
        <row r="8">
          <cell r="G8" t="str">
            <v>1170-06</v>
          </cell>
          <cell r="H8">
            <v>1375.14</v>
          </cell>
          <cell r="L8">
            <v>1320.6646232646663</v>
          </cell>
        </row>
        <row r="9">
          <cell r="G9" t="str">
            <v>3333-55</v>
          </cell>
          <cell r="H9">
            <v>10167.42</v>
          </cell>
          <cell r="L9">
            <v>9761.0076485026893</v>
          </cell>
        </row>
        <row r="10">
          <cell r="G10" t="str">
            <v>3333-55</v>
          </cell>
          <cell r="H10">
            <v>5457.44</v>
          </cell>
          <cell r="L10">
            <v>5238.6825376432116</v>
          </cell>
        </row>
        <row r="11">
          <cell r="G11" t="str">
            <v>3333-55</v>
          </cell>
          <cell r="H11">
            <v>1296.3599999999999</v>
          </cell>
          <cell r="L11">
            <v>1244.1244474630951</v>
          </cell>
        </row>
        <row r="12">
          <cell r="G12" t="str">
            <v>3333-55</v>
          </cell>
          <cell r="H12">
            <v>8294.4</v>
          </cell>
          <cell r="L12">
            <v>7961.1962258076655</v>
          </cell>
        </row>
        <row r="13">
          <cell r="G13" t="str">
            <v>1170-06</v>
          </cell>
          <cell r="H13">
            <v>3521</v>
          </cell>
          <cell r="L13">
            <v>3360.8417819350066</v>
          </cell>
        </row>
        <row r="14">
          <cell r="G14" t="str">
            <v>1170-06</v>
          </cell>
          <cell r="H14">
            <v>11653.8</v>
          </cell>
          <cell r="L14">
            <v>11122.324889552501</v>
          </cell>
        </row>
        <row r="15">
          <cell r="G15" t="str">
            <v>3333-55</v>
          </cell>
          <cell r="H15">
            <v>57932.57</v>
          </cell>
          <cell r="L15">
            <v>55593.889589852341</v>
          </cell>
        </row>
        <row r="16">
          <cell r="G16" t="str">
            <v>1170-06</v>
          </cell>
          <cell r="H16">
            <v>4418.68</v>
          </cell>
          <cell r="L16">
            <v>4216.9926668666221</v>
          </cell>
        </row>
        <row r="17">
          <cell r="G17" t="str">
            <v>3333-55</v>
          </cell>
          <cell r="H17">
            <v>10777.68</v>
          </cell>
          <cell r="L17">
            <v>10342.193727957798</v>
          </cell>
        </row>
        <row r="18">
          <cell r="G18" t="str">
            <v>3333-55</v>
          </cell>
          <cell r="H18">
            <v>890.31</v>
          </cell>
          <cell r="L18">
            <v>850.16502215817991</v>
          </cell>
        </row>
        <row r="19">
          <cell r="G19" t="str">
            <v>1170-06</v>
          </cell>
          <cell r="H19">
            <v>15359.73</v>
          </cell>
          <cell r="L19">
            <v>14658.461355933956</v>
          </cell>
        </row>
        <row r="20">
          <cell r="G20" t="str">
            <v>3333-55</v>
          </cell>
          <cell r="H20">
            <v>5211.95</v>
          </cell>
          <cell r="L20">
            <v>5002.3388558555789</v>
          </cell>
        </row>
        <row r="21">
          <cell r="G21" t="str">
            <v>7410-14</v>
          </cell>
          <cell r="H21">
            <v>878.77</v>
          </cell>
          <cell r="L21">
            <v>857.866713670129</v>
          </cell>
        </row>
        <row r="22">
          <cell r="G22" t="str">
            <v>1170-06</v>
          </cell>
          <cell r="H22">
            <v>2297.31</v>
          </cell>
          <cell r="L22">
            <v>2192.3889442861368</v>
          </cell>
        </row>
        <row r="23">
          <cell r="G23" t="str">
            <v>3333-55</v>
          </cell>
          <cell r="H23">
            <v>24798.26</v>
          </cell>
          <cell r="L23">
            <v>23801.138188123834</v>
          </cell>
        </row>
        <row r="24">
          <cell r="G24" t="str">
            <v>3333-55</v>
          </cell>
          <cell r="H24">
            <v>20686.439999999999</v>
          </cell>
          <cell r="L24">
            <v>19854.651780420576</v>
          </cell>
        </row>
        <row r="25">
          <cell r="G25" t="str">
            <v>3333-55</v>
          </cell>
          <cell r="H25">
            <v>19673.580000000002</v>
          </cell>
          <cell r="L25">
            <v>18886.452516806661</v>
          </cell>
        </row>
        <row r="26">
          <cell r="G26" t="str">
            <v>3333-55</v>
          </cell>
          <cell r="H26">
            <v>11026.59</v>
          </cell>
          <cell r="L26">
            <v>10583.344864681396</v>
          </cell>
        </row>
        <row r="27">
          <cell r="G27" t="str">
            <v>1170-06</v>
          </cell>
          <cell r="H27">
            <v>588.94000000000005</v>
          </cell>
          <cell r="L27">
            <v>565.41838521627858</v>
          </cell>
        </row>
        <row r="28">
          <cell r="G28" t="str">
            <v>1170-06</v>
          </cell>
          <cell r="H28">
            <v>5793.64</v>
          </cell>
          <cell r="L28">
            <v>5528.2872657892649</v>
          </cell>
        </row>
        <row r="29">
          <cell r="G29" t="str">
            <v>1170-06</v>
          </cell>
          <cell r="H29">
            <v>44145.97</v>
          </cell>
          <cell r="L29">
            <v>42375.963575977832</v>
          </cell>
        </row>
        <row r="30">
          <cell r="G30" t="str">
            <v>3333-55</v>
          </cell>
          <cell r="H30">
            <v>26565.45</v>
          </cell>
          <cell r="L30">
            <v>25480.533729875173</v>
          </cell>
        </row>
        <row r="31">
          <cell r="G31" t="str">
            <v>3333-55</v>
          </cell>
          <cell r="H31">
            <v>791.5</v>
          </cell>
          <cell r="L31">
            <v>759.58398654564553</v>
          </cell>
        </row>
        <row r="32">
          <cell r="G32" t="str">
            <v>3333-55</v>
          </cell>
          <cell r="H32">
            <v>28.91</v>
          </cell>
          <cell r="L32">
            <v>27.600738862195286</v>
          </cell>
        </row>
        <row r="33">
          <cell r="G33" t="str">
            <v>3333-55</v>
          </cell>
          <cell r="H33">
            <v>25556.31</v>
          </cell>
          <cell r="L33">
            <v>24521.686301646147</v>
          </cell>
        </row>
        <row r="34">
          <cell r="G34" t="str">
            <v>3333-55</v>
          </cell>
          <cell r="H34">
            <v>23650.57</v>
          </cell>
          <cell r="L34">
            <v>22694.03497047675</v>
          </cell>
        </row>
        <row r="35">
          <cell r="G35" t="str">
            <v>7410-15</v>
          </cell>
          <cell r="H35">
            <v>5189.49</v>
          </cell>
          <cell r="L35">
            <v>5066.0476938493557</v>
          </cell>
        </row>
        <row r="36">
          <cell r="G36" t="str">
            <v>3333-55</v>
          </cell>
          <cell r="H36">
            <v>20404.38</v>
          </cell>
          <cell r="L36">
            <v>19648.817050084988</v>
          </cell>
        </row>
        <row r="37">
          <cell r="G37" t="str">
            <v>1170-06</v>
          </cell>
          <cell r="H37">
            <v>52398.37</v>
          </cell>
          <cell r="L37">
            <v>48187.684088384296</v>
          </cell>
        </row>
        <row r="38">
          <cell r="G38" t="str">
            <v>3333-55</v>
          </cell>
          <cell r="H38">
            <v>18448.46</v>
          </cell>
          <cell r="L38">
            <v>17698.970982442832</v>
          </cell>
        </row>
        <row r="39">
          <cell r="G39" t="str">
            <v>7410-14</v>
          </cell>
          <cell r="H39">
            <v>4709.53</v>
          </cell>
          <cell r="L39">
            <v>4511.1503666903955</v>
          </cell>
        </row>
        <row r="40">
          <cell r="G40" t="str">
            <v>1170-06</v>
          </cell>
          <cell r="H40">
            <v>126971.25</v>
          </cell>
          <cell r="L40">
            <v>121066.15038497423</v>
          </cell>
        </row>
        <row r="41">
          <cell r="G41" t="str">
            <v>1170-06</v>
          </cell>
          <cell r="H41">
            <v>592977.93999999994</v>
          </cell>
          <cell r="L41">
            <v>553498.18320746452</v>
          </cell>
        </row>
        <row r="42">
          <cell r="G42" t="str">
            <v>1170-06</v>
          </cell>
          <cell r="H42">
            <v>250793.12</v>
          </cell>
          <cell r="L42">
            <v>232388.47031973349</v>
          </cell>
        </row>
        <row r="43">
          <cell r="G43" t="str">
            <v>3333-55</v>
          </cell>
          <cell r="H43">
            <v>48000.59</v>
          </cell>
          <cell r="L43">
            <v>46058.237093143711</v>
          </cell>
        </row>
        <row r="44">
          <cell r="G44" t="str">
            <v>3333-55</v>
          </cell>
          <cell r="H44">
            <v>40041.589999999997</v>
          </cell>
          <cell r="L44">
            <v>38421.299525827751</v>
          </cell>
        </row>
        <row r="45">
          <cell r="G45" t="str">
            <v>7410-14</v>
          </cell>
          <cell r="H45">
            <v>12157.72</v>
          </cell>
          <cell r="L45">
            <v>11645.600099398274</v>
          </cell>
        </row>
        <row r="46">
          <cell r="G46" t="str">
            <v>3333-55</v>
          </cell>
          <cell r="H46">
            <v>6355.47</v>
          </cell>
          <cell r="L46">
            <v>6099.6939685448988</v>
          </cell>
        </row>
        <row r="47">
          <cell r="G47" t="str">
            <v>3333-55</v>
          </cell>
          <cell r="H47">
            <v>616.17999999999995</v>
          </cell>
          <cell r="L47">
            <v>591.77029431774702</v>
          </cell>
        </row>
        <row r="48">
          <cell r="G48" t="str">
            <v>3333-55</v>
          </cell>
          <cell r="H48">
            <v>86767.49</v>
          </cell>
          <cell r="L48">
            <v>83239.042646452348</v>
          </cell>
        </row>
        <row r="49">
          <cell r="G49" t="str">
            <v>3333-55</v>
          </cell>
          <cell r="H49">
            <v>20622.3</v>
          </cell>
          <cell r="L49">
            <v>19688.884712326962</v>
          </cell>
        </row>
        <row r="50">
          <cell r="G50" t="str">
            <v>3333-55</v>
          </cell>
          <cell r="H50">
            <v>285814.15999999997</v>
          </cell>
          <cell r="L50">
            <v>274200.96457198262</v>
          </cell>
        </row>
        <row r="51">
          <cell r="G51" t="str">
            <v>3333-55</v>
          </cell>
          <cell r="H51">
            <v>16467.439999999999</v>
          </cell>
          <cell r="L51">
            <v>15797.414806762599</v>
          </cell>
        </row>
        <row r="52">
          <cell r="G52" t="str">
            <v>7410-14</v>
          </cell>
          <cell r="H52">
            <v>397.36</v>
          </cell>
          <cell r="L52">
            <v>380.62199618817499</v>
          </cell>
        </row>
        <row r="53">
          <cell r="G53" t="str">
            <v>3333-55</v>
          </cell>
          <cell r="H53">
            <v>3486.54</v>
          </cell>
          <cell r="L53">
            <v>3347.4286437555238</v>
          </cell>
        </row>
        <row r="54">
          <cell r="G54" t="str">
            <v>3333-55</v>
          </cell>
          <cell r="H54">
            <v>5284.84</v>
          </cell>
          <cell r="L54">
            <v>5073.6343388289906</v>
          </cell>
        </row>
        <row r="55">
          <cell r="G55" t="str">
            <v>3333-55</v>
          </cell>
          <cell r="H55">
            <v>9178.56</v>
          </cell>
          <cell r="L55">
            <v>8811.8380017790223</v>
          </cell>
        </row>
        <row r="56">
          <cell r="G56" t="str">
            <v>3333-55</v>
          </cell>
          <cell r="H56">
            <v>4269.07</v>
          </cell>
          <cell r="L56">
            <v>4081.927107940744</v>
          </cell>
        </row>
        <row r="57">
          <cell r="G57" t="str">
            <v>7410-14</v>
          </cell>
          <cell r="H57">
            <v>10639.4</v>
          </cell>
          <cell r="L57">
            <v>10191.236325358539</v>
          </cell>
        </row>
        <row r="58">
          <cell r="G58" t="str">
            <v>7410-14</v>
          </cell>
          <cell r="H58">
            <v>5428.16</v>
          </cell>
          <cell r="L58">
            <v>5199.5094997704946</v>
          </cell>
        </row>
        <row r="59">
          <cell r="G59" t="str">
            <v>3333-55</v>
          </cell>
          <cell r="H59">
            <v>164553.51999999999</v>
          </cell>
          <cell r="L59">
            <v>157184.43499930107</v>
          </cell>
        </row>
        <row r="60">
          <cell r="G60" t="str">
            <v>7410-14</v>
          </cell>
          <cell r="H60">
            <v>8335.1200000000008</v>
          </cell>
          <cell r="L60">
            <v>7984.0195612743646</v>
          </cell>
        </row>
        <row r="61">
          <cell r="G61" t="str">
            <v>3333-55</v>
          </cell>
          <cell r="H61">
            <v>17192.25</v>
          </cell>
          <cell r="L61">
            <v>16417.803094500214</v>
          </cell>
        </row>
        <row r="62">
          <cell r="G62" t="str">
            <v>1565-53</v>
          </cell>
          <cell r="H62">
            <v>30468.75</v>
          </cell>
          <cell r="L62">
            <v>29461.346830323146</v>
          </cell>
        </row>
        <row r="63">
          <cell r="G63" t="str">
            <v>7410-14</v>
          </cell>
          <cell r="H63">
            <v>30234.38</v>
          </cell>
          <cell r="L63">
            <v>29234.725920157067</v>
          </cell>
        </row>
        <row r="64">
          <cell r="G64" t="str">
            <v>1565-53</v>
          </cell>
          <cell r="H64">
            <v>91.16</v>
          </cell>
          <cell r="L64">
            <v>88.991578704517636</v>
          </cell>
        </row>
        <row r="65">
          <cell r="G65" t="str">
            <v>7410-14</v>
          </cell>
          <cell r="H65">
            <v>720.8</v>
          </cell>
          <cell r="L65">
            <v>683.58278424041214</v>
          </cell>
        </row>
        <row r="66">
          <cell r="G66" t="str">
            <v>3333-55</v>
          </cell>
          <cell r="H66">
            <v>81334.789999999994</v>
          </cell>
          <cell r="L66">
            <v>78011.210297435202</v>
          </cell>
        </row>
        <row r="67">
          <cell r="G67" t="str">
            <v>7410-14</v>
          </cell>
          <cell r="H67">
            <v>288.52999999999997</v>
          </cell>
          <cell r="L67">
            <v>276.37624461489361</v>
          </cell>
        </row>
        <row r="68">
          <cell r="G68" t="str">
            <v>7410-14</v>
          </cell>
          <cell r="H68">
            <v>14062.5</v>
          </cell>
          <cell r="L68">
            <v>13469.544250822079</v>
          </cell>
        </row>
        <row r="69">
          <cell r="G69" t="str">
            <v>7410-14</v>
          </cell>
          <cell r="H69">
            <v>148.29</v>
          </cell>
          <cell r="L69">
            <v>142.04357714602492</v>
          </cell>
        </row>
        <row r="70">
          <cell r="G70" t="str">
            <v>7410-14</v>
          </cell>
          <cell r="H70">
            <v>5000</v>
          </cell>
          <cell r="L70">
            <v>4741.300687806206</v>
          </cell>
        </row>
        <row r="71">
          <cell r="G71" t="str">
            <v>7410-14</v>
          </cell>
          <cell r="H71">
            <v>11250</v>
          </cell>
          <cell r="L71">
            <v>10775.635400657662</v>
          </cell>
        </row>
        <row r="72">
          <cell r="G72" t="str">
            <v>3333-55</v>
          </cell>
          <cell r="H72">
            <v>60454.77</v>
          </cell>
          <cell r="L72">
            <v>57900.646335553458</v>
          </cell>
        </row>
        <row r="73">
          <cell r="G73" t="str">
            <v>3333-55</v>
          </cell>
          <cell r="H73">
            <v>58284.83</v>
          </cell>
          <cell r="L73">
            <v>55897.762058632761</v>
          </cell>
        </row>
        <row r="74">
          <cell r="G74" t="str">
            <v>7410-14</v>
          </cell>
          <cell r="H74">
            <v>5703.13</v>
          </cell>
          <cell r="L74">
            <v>5408.0508383296428</v>
          </cell>
        </row>
        <row r="75">
          <cell r="G75" t="str">
            <v>7410-14</v>
          </cell>
          <cell r="H75">
            <v>6640.63</v>
          </cell>
          <cell r="L75">
            <v>6360.6229076150485</v>
          </cell>
        </row>
        <row r="76">
          <cell r="G76" t="str">
            <v>1565-53</v>
          </cell>
          <cell r="H76">
            <v>14062.5</v>
          </cell>
          <cell r="L76">
            <v>13469.544250822079</v>
          </cell>
        </row>
        <row r="77">
          <cell r="G77" t="str">
            <v>7410-14</v>
          </cell>
          <cell r="H77">
            <v>13750</v>
          </cell>
          <cell r="L77">
            <v>13170.221045248252</v>
          </cell>
        </row>
        <row r="78">
          <cell r="G78" t="str">
            <v>7410-14</v>
          </cell>
          <cell r="H78">
            <v>2834.44</v>
          </cell>
          <cell r="L78">
            <v>2716.5792783667075</v>
          </cell>
        </row>
        <row r="79">
          <cell r="G79" t="str">
            <v>7410-14</v>
          </cell>
          <cell r="H79">
            <v>6640.63</v>
          </cell>
          <cell r="L79">
            <v>6297.0447172933063</v>
          </cell>
        </row>
        <row r="80">
          <cell r="G80" t="str">
            <v>7410-14</v>
          </cell>
          <cell r="H80">
            <v>14531.25</v>
          </cell>
          <cell r="L80">
            <v>13918.529059182814</v>
          </cell>
        </row>
        <row r="81">
          <cell r="G81" t="str">
            <v>1565-53</v>
          </cell>
          <cell r="H81">
            <v>13437.5</v>
          </cell>
          <cell r="L81">
            <v>12742.24559847918</v>
          </cell>
        </row>
        <row r="82">
          <cell r="G82" t="str">
            <v>7410-14</v>
          </cell>
          <cell r="H82">
            <v>13281.25</v>
          </cell>
          <cell r="L82">
            <v>12594.079951985235</v>
          </cell>
        </row>
        <row r="83">
          <cell r="G83" t="str">
            <v>1565-53</v>
          </cell>
          <cell r="H83">
            <v>22031.25</v>
          </cell>
          <cell r="L83">
            <v>21102.285992954588</v>
          </cell>
        </row>
        <row r="84">
          <cell r="G84" t="str">
            <v>7410-14</v>
          </cell>
          <cell r="H84">
            <v>21796.880000000001</v>
          </cell>
          <cell r="L84">
            <v>20877.79837794551</v>
          </cell>
        </row>
        <row r="85">
          <cell r="G85" t="str">
            <v>1565-53</v>
          </cell>
          <cell r="H85">
            <v>22500</v>
          </cell>
          <cell r="L85">
            <v>21551.270801315324</v>
          </cell>
        </row>
        <row r="86">
          <cell r="G86" t="str">
            <v>7410-14</v>
          </cell>
          <cell r="H86">
            <v>22500</v>
          </cell>
          <cell r="L86">
            <v>21551.270801315324</v>
          </cell>
        </row>
        <row r="87">
          <cell r="G87" t="str">
            <v>7410-14</v>
          </cell>
          <cell r="H87">
            <v>315.45</v>
          </cell>
          <cell r="L87">
            <v>302.16229287688691</v>
          </cell>
        </row>
        <row r="88">
          <cell r="G88" t="str">
            <v>7410-14</v>
          </cell>
          <cell r="H88">
            <v>2067.4899999999998</v>
          </cell>
          <cell r="L88">
            <v>1960.631612479822</v>
          </cell>
        </row>
        <row r="89">
          <cell r="G89" t="str">
            <v>1565-53</v>
          </cell>
          <cell r="H89">
            <v>20625</v>
          </cell>
          <cell r="L89">
            <v>19755.331567872381</v>
          </cell>
        </row>
        <row r="90">
          <cell r="G90" t="str">
            <v>7410-14</v>
          </cell>
          <cell r="H90">
            <v>20156.25</v>
          </cell>
          <cell r="L90">
            <v>19306.346759511645</v>
          </cell>
        </row>
        <row r="91">
          <cell r="G91" t="str">
            <v>7410-14</v>
          </cell>
          <cell r="H91">
            <v>6123.06</v>
          </cell>
          <cell r="L91">
            <v>5920.8141859472753</v>
          </cell>
        </row>
        <row r="92">
          <cell r="G92" t="str">
            <v>1565-53</v>
          </cell>
          <cell r="H92">
            <v>15312.5</v>
          </cell>
          <cell r="L92">
            <v>14666.837073117375</v>
          </cell>
        </row>
        <row r="93">
          <cell r="G93" t="str">
            <v>7410-14</v>
          </cell>
          <cell r="H93">
            <v>15312.5</v>
          </cell>
          <cell r="L93">
            <v>14666.837073117375</v>
          </cell>
        </row>
        <row r="94">
          <cell r="G94" t="str">
            <v>1565-53</v>
          </cell>
          <cell r="H94">
            <v>5625</v>
          </cell>
          <cell r="L94">
            <v>5333.963273781982</v>
          </cell>
        </row>
        <row r="95">
          <cell r="G95" t="str">
            <v>7410-14</v>
          </cell>
          <cell r="H95">
            <v>5468.75</v>
          </cell>
          <cell r="L95">
            <v>5185.7976272880387</v>
          </cell>
        </row>
        <row r="96">
          <cell r="G96" t="str">
            <v>7410-14</v>
          </cell>
          <cell r="H96">
            <v>9604.41</v>
          </cell>
          <cell r="L96">
            <v>9199.8432313510912</v>
          </cell>
        </row>
        <row r="97">
          <cell r="G97" t="str">
            <v>1565-53</v>
          </cell>
          <cell r="H97">
            <v>2801.77</v>
          </cell>
          <cell r="L97">
            <v>2685.2677512134633</v>
          </cell>
        </row>
        <row r="98">
          <cell r="G98" t="str">
            <v>1565-53</v>
          </cell>
          <cell r="H98">
            <v>19062.599999999999</v>
          </cell>
          <cell r="L98">
            <v>18268.779870894206</v>
          </cell>
        </row>
        <row r="99">
          <cell r="G99" t="str">
            <v>7410-14</v>
          </cell>
          <cell r="H99">
            <v>19062.599999999999</v>
          </cell>
          <cell r="L99">
            <v>18268.779870894206</v>
          </cell>
        </row>
        <row r="100">
          <cell r="G100" t="str">
            <v>7410-14</v>
          </cell>
          <cell r="H100">
            <v>15312.5</v>
          </cell>
          <cell r="L100">
            <v>14666.837073117375</v>
          </cell>
        </row>
        <row r="101">
          <cell r="G101" t="str">
            <v>1565-53</v>
          </cell>
          <cell r="H101">
            <v>10000.049999999999</v>
          </cell>
          <cell r="L101">
            <v>9583.6198707382828</v>
          </cell>
        </row>
        <row r="102">
          <cell r="G102" t="str">
            <v>7410-14</v>
          </cell>
          <cell r="H102">
            <v>9843.7999999999993</v>
          </cell>
          <cell r="L102">
            <v>9433.8765589745581</v>
          </cell>
        </row>
        <row r="103">
          <cell r="G103" t="str">
            <v>1565-53</v>
          </cell>
          <cell r="H103">
            <v>7656.25</v>
          </cell>
          <cell r="L103">
            <v>7333.4185365586873</v>
          </cell>
        </row>
        <row r="104">
          <cell r="G104" t="str">
            <v>7410-14</v>
          </cell>
          <cell r="H104">
            <v>7656.25</v>
          </cell>
          <cell r="L104">
            <v>7333.4185365586873</v>
          </cell>
        </row>
        <row r="105">
          <cell r="G105" t="str">
            <v>1565-53</v>
          </cell>
          <cell r="H105">
            <v>22265.63</v>
          </cell>
          <cell r="L105">
            <v>21529.450595303322</v>
          </cell>
        </row>
        <row r="106">
          <cell r="G106" t="str">
            <v>7410-14</v>
          </cell>
          <cell r="H106">
            <v>21875</v>
          </cell>
          <cell r="L106">
            <v>21151.736185873029</v>
          </cell>
        </row>
        <row r="107">
          <cell r="G107" t="str">
            <v>1565-53</v>
          </cell>
          <cell r="H107">
            <v>5000</v>
          </cell>
          <cell r="L107">
            <v>4823.017753950041</v>
          </cell>
        </row>
        <row r="108">
          <cell r="G108" t="str">
            <v>7410-14</v>
          </cell>
          <cell r="H108">
            <v>4843.75</v>
          </cell>
          <cell r="L108">
            <v>4672.2984491391016</v>
          </cell>
        </row>
        <row r="109">
          <cell r="G109" t="str">
            <v>1170-06</v>
          </cell>
          <cell r="H109">
            <v>20903.37</v>
          </cell>
          <cell r="L109">
            <v>19823.56556720817</v>
          </cell>
        </row>
        <row r="110">
          <cell r="G110" t="str">
            <v>1565-53</v>
          </cell>
          <cell r="H110">
            <v>1897.63</v>
          </cell>
          <cell r="L110">
            <v>1817.6960907654684</v>
          </cell>
        </row>
        <row r="111">
          <cell r="G111" t="str">
            <v>7410-14</v>
          </cell>
          <cell r="H111">
            <v>4765.63</v>
          </cell>
          <cell r="L111">
            <v>4519.0569593659784</v>
          </cell>
        </row>
        <row r="112">
          <cell r="G112" t="str">
            <v>7410-14</v>
          </cell>
          <cell r="H112">
            <v>1176.44</v>
          </cell>
          <cell r="L112">
            <v>1126.8847926203357</v>
          </cell>
        </row>
        <row r="113">
          <cell r="G113" t="str">
            <v>1565-53</v>
          </cell>
          <cell r="H113">
            <v>45000</v>
          </cell>
          <cell r="L113">
            <v>43102.541602630648</v>
          </cell>
        </row>
        <row r="114">
          <cell r="G114" t="str">
            <v>7410-14</v>
          </cell>
          <cell r="H114">
            <v>44648.44</v>
          </cell>
          <cell r="L114">
            <v>42765.805390945745</v>
          </cell>
        </row>
        <row r="115">
          <cell r="G115" t="str">
            <v>3333-55</v>
          </cell>
          <cell r="H115">
            <v>34514.959999999999</v>
          </cell>
          <cell r="L115">
            <v>32993.983860428139</v>
          </cell>
        </row>
        <row r="116">
          <cell r="G116" t="str">
            <v>1170-06</v>
          </cell>
          <cell r="H116">
            <v>3318.48</v>
          </cell>
          <cell r="L116">
            <v>3149.5098464383268</v>
          </cell>
        </row>
        <row r="117">
          <cell r="G117" t="str">
            <v>3333-55</v>
          </cell>
          <cell r="H117">
            <v>9940.4699999999993</v>
          </cell>
          <cell r="L117">
            <v>9500.069961470248</v>
          </cell>
        </row>
        <row r="118">
          <cell r="G118" t="str">
            <v>3333-55</v>
          </cell>
          <cell r="H118">
            <v>43998.62</v>
          </cell>
          <cell r="L118">
            <v>42049.316401351665</v>
          </cell>
        </row>
        <row r="119">
          <cell r="G119" t="str">
            <v>3333-55</v>
          </cell>
          <cell r="H119">
            <v>19921.41</v>
          </cell>
          <cell r="L119">
            <v>19074.874579172578</v>
          </cell>
        </row>
        <row r="120">
          <cell r="G120" t="str">
            <v>1565-53</v>
          </cell>
          <cell r="H120">
            <v>12656.25</v>
          </cell>
          <cell r="L120">
            <v>12122.589825739871</v>
          </cell>
        </row>
        <row r="121">
          <cell r="G121" t="str">
            <v>7410-14</v>
          </cell>
          <cell r="H121">
            <v>12500</v>
          </cell>
          <cell r="L121">
            <v>11972.928222952958</v>
          </cell>
        </row>
        <row r="122">
          <cell r="G122" t="str">
            <v>7410-14</v>
          </cell>
          <cell r="H122">
            <v>11567.04</v>
          </cell>
          <cell r="L122">
            <v>11086.063270359873</v>
          </cell>
        </row>
        <row r="123">
          <cell r="G123" t="str">
            <v>1170-06</v>
          </cell>
          <cell r="H123">
            <v>1651.4</v>
          </cell>
          <cell r="L123">
            <v>1565.7735021452272</v>
          </cell>
        </row>
        <row r="124">
          <cell r="G124" t="str">
            <v>1565-53</v>
          </cell>
          <cell r="H124">
            <v>17226.560000000001</v>
          </cell>
          <cell r="L124">
            <v>16500.189312671402</v>
          </cell>
        </row>
        <row r="125">
          <cell r="G125" t="str">
            <v>7410-14</v>
          </cell>
          <cell r="H125">
            <v>125468.75</v>
          </cell>
          <cell r="L125">
            <v>120178.26703789031</v>
          </cell>
        </row>
        <row r="126">
          <cell r="G126" t="str">
            <v>1170-06</v>
          </cell>
          <cell r="H126">
            <v>3310.27</v>
          </cell>
          <cell r="L126">
            <v>3138.5677487183298</v>
          </cell>
        </row>
        <row r="127">
          <cell r="G127" t="str">
            <v>1565-53</v>
          </cell>
          <cell r="H127">
            <v>16093.9</v>
          </cell>
          <cell r="L127">
            <v>15259.975273532662</v>
          </cell>
        </row>
        <row r="128">
          <cell r="G128" t="str">
            <v>7410-14</v>
          </cell>
          <cell r="H128">
            <v>16093.9</v>
          </cell>
          <cell r="L128">
            <v>15260.496883916574</v>
          </cell>
        </row>
        <row r="129">
          <cell r="G129" t="str">
            <v>7410-14</v>
          </cell>
          <cell r="H129">
            <v>67187.5</v>
          </cell>
          <cell r="L129">
            <v>64354.489198372146</v>
          </cell>
        </row>
        <row r="130">
          <cell r="G130" t="str">
            <v>1565-53</v>
          </cell>
          <cell r="H130">
            <v>30937.5</v>
          </cell>
          <cell r="L130">
            <v>29336.798005800905</v>
          </cell>
        </row>
        <row r="131">
          <cell r="G131" t="str">
            <v>7410-14</v>
          </cell>
          <cell r="H131">
            <v>30625</v>
          </cell>
          <cell r="L131">
            <v>29040.466712813017</v>
          </cell>
        </row>
        <row r="132">
          <cell r="G132" t="str">
            <v>7410-14</v>
          </cell>
          <cell r="H132">
            <v>14843.75</v>
          </cell>
          <cell r="L132">
            <v>14075.736416924678</v>
          </cell>
        </row>
        <row r="133">
          <cell r="G133" t="str">
            <v>7410-14</v>
          </cell>
          <cell r="H133">
            <v>12968.75</v>
          </cell>
          <cell r="L133">
            <v>12421.913031313694</v>
          </cell>
        </row>
        <row r="134">
          <cell r="G134" t="str">
            <v>1565-53</v>
          </cell>
          <cell r="H134">
            <v>15156.3</v>
          </cell>
          <cell r="L134">
            <v>14525.149158941273</v>
          </cell>
        </row>
        <row r="135">
          <cell r="G135" t="str">
            <v>7410-14</v>
          </cell>
          <cell r="H135">
            <v>14843.8</v>
          </cell>
          <cell r="L135">
            <v>14225.662535413818</v>
          </cell>
        </row>
        <row r="136">
          <cell r="G136" t="str">
            <v>1565-53</v>
          </cell>
          <cell r="H136">
            <v>15005.03</v>
          </cell>
          <cell r="L136">
            <v>14378.455686067775</v>
          </cell>
        </row>
        <row r="137">
          <cell r="G137" t="str">
            <v>7410-14</v>
          </cell>
          <cell r="H137">
            <v>15005.03</v>
          </cell>
          <cell r="L137">
            <v>14378.647915311465</v>
          </cell>
        </row>
        <row r="138">
          <cell r="G138" t="str">
            <v>1565-53</v>
          </cell>
          <cell r="H138">
            <v>3632.81</v>
          </cell>
          <cell r="L138">
            <v>3479.6298702100589</v>
          </cell>
        </row>
        <row r="139">
          <cell r="G139" t="str">
            <v>7410-14</v>
          </cell>
          <cell r="H139">
            <v>3515.63</v>
          </cell>
          <cell r="L139">
            <v>3367.3908518768089</v>
          </cell>
        </row>
        <row r="140">
          <cell r="G140" t="str">
            <v>3333-55</v>
          </cell>
          <cell r="H140">
            <v>89153.31</v>
          </cell>
          <cell r="L140">
            <v>84578.286045908681</v>
          </cell>
        </row>
        <row r="141">
          <cell r="G141" t="str">
            <v>1565-53</v>
          </cell>
          <cell r="H141">
            <v>30937.5</v>
          </cell>
          <cell r="L141">
            <v>29914.598320020428</v>
          </cell>
        </row>
        <row r="142">
          <cell r="G142" t="str">
            <v>7410-14</v>
          </cell>
          <cell r="H142">
            <v>28593.75</v>
          </cell>
          <cell r="L142">
            <v>27648.34087153403</v>
          </cell>
        </row>
        <row r="143">
          <cell r="G143" t="str">
            <v>7410-14</v>
          </cell>
          <cell r="H143">
            <v>24843.75</v>
          </cell>
          <cell r="L143">
            <v>23964.369464939264</v>
          </cell>
        </row>
        <row r="144">
          <cell r="G144" t="str">
            <v>3333-55</v>
          </cell>
          <cell r="H144">
            <v>10439.219999999999</v>
          </cell>
          <cell r="L144">
            <v>10008.537111850696</v>
          </cell>
        </row>
        <row r="145">
          <cell r="G145" t="str">
            <v>3333-55</v>
          </cell>
          <cell r="H145">
            <v>4441.82</v>
          </cell>
          <cell r="L145">
            <v>4255.4532820994418</v>
          </cell>
        </row>
        <row r="146">
          <cell r="G146" t="str">
            <v>3333-55</v>
          </cell>
          <cell r="H146">
            <v>5157.84</v>
          </cell>
          <cell r="L146">
            <v>4945.0030499013483</v>
          </cell>
        </row>
        <row r="147">
          <cell r="G147" t="str">
            <v>3333-55</v>
          </cell>
          <cell r="H147">
            <v>4354.83</v>
          </cell>
          <cell r="L147">
            <v>4175.1661207255684</v>
          </cell>
        </row>
        <row r="148">
          <cell r="G148" t="str">
            <v>3333-55</v>
          </cell>
          <cell r="H148">
            <v>333349.24</v>
          </cell>
          <cell r="L148">
            <v>319294.75475515769</v>
          </cell>
        </row>
        <row r="149">
          <cell r="G149" t="str">
            <v>7410-14</v>
          </cell>
          <cell r="H149">
            <v>13125</v>
          </cell>
          <cell r="L149">
            <v>12445.914305491293</v>
          </cell>
        </row>
        <row r="150">
          <cell r="G150" t="str">
            <v>1565-53</v>
          </cell>
          <cell r="H150">
            <v>13593.8</v>
          </cell>
          <cell r="L150">
            <v>13027.716041304002</v>
          </cell>
        </row>
        <row r="151">
          <cell r="G151" t="str">
            <v>7410-14</v>
          </cell>
          <cell r="H151">
            <v>13281.3</v>
          </cell>
          <cell r="L151">
            <v>12728.229417776549</v>
          </cell>
        </row>
        <row r="152">
          <cell r="G152" t="str">
            <v>1565-53</v>
          </cell>
          <cell r="H152">
            <v>24687.5</v>
          </cell>
          <cell r="L152">
            <v>23646.533240332094</v>
          </cell>
        </row>
        <row r="153">
          <cell r="G153" t="str">
            <v>7410-14</v>
          </cell>
          <cell r="H153">
            <v>24375</v>
          </cell>
          <cell r="L153">
            <v>23347.210034758271</v>
          </cell>
        </row>
        <row r="154">
          <cell r="G154" t="str">
            <v>1565-53</v>
          </cell>
          <cell r="H154">
            <v>11875</v>
          </cell>
          <cell r="L154">
            <v>11374.281811805311</v>
          </cell>
        </row>
        <row r="155">
          <cell r="G155" t="str">
            <v>7410-14</v>
          </cell>
          <cell r="H155">
            <v>11875</v>
          </cell>
          <cell r="L155">
            <v>11374.281811805311</v>
          </cell>
        </row>
        <row r="156">
          <cell r="G156" t="str">
            <v>1565-53</v>
          </cell>
          <cell r="H156">
            <v>29062.6</v>
          </cell>
          <cell r="L156">
            <v>27852.351823772729</v>
          </cell>
        </row>
        <row r="157">
          <cell r="G157" t="str">
            <v>7410-14</v>
          </cell>
          <cell r="H157">
            <v>28750.1</v>
          </cell>
          <cell r="L157">
            <v>27552.865200245273</v>
          </cell>
        </row>
        <row r="158">
          <cell r="G158" t="str">
            <v>1565-53</v>
          </cell>
          <cell r="H158">
            <v>10468.75</v>
          </cell>
          <cell r="L158">
            <v>10040.395991889493</v>
          </cell>
        </row>
        <row r="159">
          <cell r="G159" t="str">
            <v>7410-14</v>
          </cell>
          <cell r="H159">
            <v>10156.25</v>
          </cell>
          <cell r="L159">
            <v>9740.6826786987604</v>
          </cell>
        </row>
        <row r="160">
          <cell r="G160" t="str">
            <v>1565-53</v>
          </cell>
          <cell r="H160">
            <v>3693.21</v>
          </cell>
          <cell r="L160">
            <v>3537.6408358720801</v>
          </cell>
        </row>
        <row r="161">
          <cell r="G161" t="str">
            <v>7410-14</v>
          </cell>
          <cell r="H161">
            <v>5671.03</v>
          </cell>
          <cell r="L161">
            <v>5432.1490815457664</v>
          </cell>
        </row>
        <row r="162">
          <cell r="G162" t="str">
            <v>7410-14</v>
          </cell>
          <cell r="H162">
            <v>43593.75</v>
          </cell>
          <cell r="L162">
            <v>41338.215371810365</v>
          </cell>
        </row>
        <row r="163">
          <cell r="G163" t="str">
            <v>1565-53</v>
          </cell>
          <cell r="H163">
            <v>89687.5</v>
          </cell>
          <cell r="L163">
            <v>85905.759999687478</v>
          </cell>
        </row>
        <row r="164">
          <cell r="G164" t="str">
            <v>7410-14</v>
          </cell>
          <cell r="H164">
            <v>128125</v>
          </cell>
          <cell r="L164">
            <v>122722.51428526781</v>
          </cell>
        </row>
        <row r="165">
          <cell r="G165" t="str">
            <v>1565-53</v>
          </cell>
          <cell r="H165">
            <v>30312.5</v>
          </cell>
          <cell r="L165">
            <v>28744.135419825128</v>
          </cell>
        </row>
        <row r="166">
          <cell r="G166" t="str">
            <v>7410-14</v>
          </cell>
          <cell r="H166">
            <v>30312.5</v>
          </cell>
          <cell r="L166">
            <v>28744.135419825128</v>
          </cell>
        </row>
        <row r="167">
          <cell r="G167" t="str">
            <v>7410-14</v>
          </cell>
          <cell r="H167">
            <v>13593.75</v>
          </cell>
          <cell r="L167">
            <v>13020.559442461343</v>
          </cell>
        </row>
        <row r="168">
          <cell r="G168" t="str">
            <v>7410-14</v>
          </cell>
          <cell r="H168">
            <v>10937.5</v>
          </cell>
          <cell r="L168">
            <v>10575.868092936515</v>
          </cell>
        </row>
        <row r="169">
          <cell r="G169" t="str">
            <v>1565-53</v>
          </cell>
          <cell r="H169">
            <v>15317.34</v>
          </cell>
          <cell r="L169">
            <v>14678.997593429769</v>
          </cell>
        </row>
        <row r="170">
          <cell r="G170" t="str">
            <v>7410-14</v>
          </cell>
          <cell r="H170">
            <v>15317.34</v>
          </cell>
          <cell r="L170">
            <v>14679.193043331619</v>
          </cell>
        </row>
        <row r="171">
          <cell r="G171" t="str">
            <v>1565-53</v>
          </cell>
          <cell r="H171">
            <v>3125</v>
          </cell>
          <cell r="L171">
            <v>3014.3860962187755</v>
          </cell>
        </row>
        <row r="172">
          <cell r="G172" t="str">
            <v>7410-14</v>
          </cell>
          <cell r="H172">
            <v>2968.75</v>
          </cell>
          <cell r="L172">
            <v>2863.6667914078366</v>
          </cell>
        </row>
        <row r="173">
          <cell r="G173" t="str">
            <v>1565-53</v>
          </cell>
          <cell r="H173">
            <v>23906.25</v>
          </cell>
          <cell r="L173">
            <v>22898.225226397532</v>
          </cell>
        </row>
        <row r="174">
          <cell r="G174" t="str">
            <v>7410-14</v>
          </cell>
          <cell r="H174">
            <v>23906.25</v>
          </cell>
          <cell r="L174">
            <v>22898.225226397532</v>
          </cell>
        </row>
        <row r="175">
          <cell r="G175" t="str">
            <v>3333-55</v>
          </cell>
          <cell r="H175">
            <v>7075.27</v>
          </cell>
          <cell r="L175">
            <v>6778.1534088049257</v>
          </cell>
        </row>
        <row r="176">
          <cell r="G176" t="str">
            <v>3333-55</v>
          </cell>
          <cell r="H176">
            <v>3827</v>
          </cell>
          <cell r="L176">
            <v>3665.9443498599271</v>
          </cell>
        </row>
        <row r="177">
          <cell r="G177" t="str">
            <v>7410-14</v>
          </cell>
          <cell r="H177">
            <v>8281.25</v>
          </cell>
          <cell r="L177">
            <v>7852.7792641790293</v>
          </cell>
        </row>
        <row r="178">
          <cell r="G178" t="str">
            <v>7410-14</v>
          </cell>
          <cell r="H178">
            <v>15312.5</v>
          </cell>
          <cell r="L178">
            <v>14666.837073117375</v>
          </cell>
        </row>
        <row r="179">
          <cell r="G179" t="str">
            <v>3333-55</v>
          </cell>
          <cell r="H179">
            <v>29377.16</v>
          </cell>
          <cell r="L179">
            <v>28140.850200400069</v>
          </cell>
        </row>
        <row r="180">
          <cell r="G180" t="str">
            <v>1565-53</v>
          </cell>
          <cell r="H180">
            <v>11250</v>
          </cell>
          <cell r="L180">
            <v>10668.251014422733</v>
          </cell>
        </row>
        <row r="181">
          <cell r="G181" t="str">
            <v>7410-14</v>
          </cell>
          <cell r="H181">
            <v>11093.75</v>
          </cell>
          <cell r="L181">
            <v>10520.08086144464</v>
          </cell>
        </row>
        <row r="182">
          <cell r="G182" t="str">
            <v>1565-53</v>
          </cell>
          <cell r="H182">
            <v>9843.7999999999993</v>
          </cell>
          <cell r="L182">
            <v>9433.8765589745581</v>
          </cell>
        </row>
        <row r="183">
          <cell r="G183" t="str">
            <v>7410-14</v>
          </cell>
          <cell r="H183">
            <v>9531.2999999999993</v>
          </cell>
          <cell r="L183">
            <v>9134.3899354471032</v>
          </cell>
        </row>
        <row r="184">
          <cell r="G184" t="str">
            <v>3333-55</v>
          </cell>
          <cell r="H184">
            <v>12625.65</v>
          </cell>
          <cell r="L184">
            <v>12094.311544501958</v>
          </cell>
        </row>
        <row r="185">
          <cell r="G185" t="str">
            <v>3333-55</v>
          </cell>
          <cell r="H185">
            <v>29224.58</v>
          </cell>
          <cell r="L185">
            <v>28006.239644633053</v>
          </cell>
        </row>
        <row r="186">
          <cell r="G186" t="str">
            <v>1565-53</v>
          </cell>
          <cell r="H186">
            <v>7812.5</v>
          </cell>
          <cell r="L186">
            <v>7483.0801393455995</v>
          </cell>
        </row>
        <row r="187">
          <cell r="G187" t="str">
            <v>7410-14</v>
          </cell>
          <cell r="H187">
            <v>7656.25</v>
          </cell>
          <cell r="L187">
            <v>7333.4185365586873</v>
          </cell>
        </row>
        <row r="188">
          <cell r="G188" t="str">
            <v>7410-14</v>
          </cell>
          <cell r="H188">
            <v>408.98</v>
          </cell>
          <cell r="L188">
            <v>394.52007698355743</v>
          </cell>
        </row>
        <row r="189">
          <cell r="G189" t="str">
            <v>1565-53</v>
          </cell>
          <cell r="H189">
            <v>282.51</v>
          </cell>
          <cell r="L189">
            <v>270.6098252041507</v>
          </cell>
        </row>
        <row r="190">
          <cell r="G190" t="str">
            <v>3333-55</v>
          </cell>
          <cell r="H190">
            <v>2772.21</v>
          </cell>
          <cell r="L190">
            <v>2656.8007388999354</v>
          </cell>
        </row>
        <row r="191">
          <cell r="G191" t="str">
            <v>3333-55</v>
          </cell>
          <cell r="H191">
            <v>68526.66</v>
          </cell>
          <cell r="L191">
            <v>65635.814279730534</v>
          </cell>
        </row>
        <row r="192">
          <cell r="G192" t="str">
            <v>7410-14</v>
          </cell>
          <cell r="H192">
            <v>6526.03</v>
          </cell>
          <cell r="L192">
            <v>6251.1338981878289</v>
          </cell>
        </row>
        <row r="193">
          <cell r="G193" t="str">
            <v>1565-53</v>
          </cell>
          <cell r="H193">
            <v>8707.92</v>
          </cell>
          <cell r="L193">
            <v>8341.1160988698721</v>
          </cell>
        </row>
        <row r="194">
          <cell r="G194" t="str">
            <v>7410-15</v>
          </cell>
          <cell r="H194">
            <v>1482.62</v>
          </cell>
          <cell r="L194">
            <v>1447.3529444810436</v>
          </cell>
        </row>
        <row r="195">
          <cell r="G195" t="str">
            <v>7410-14</v>
          </cell>
          <cell r="H195">
            <v>10781.25</v>
          </cell>
          <cell r="L195">
            <v>10326.650592296926</v>
          </cell>
        </row>
        <row r="196">
          <cell r="G196" t="str">
            <v>7410-14</v>
          </cell>
          <cell r="H196">
            <v>6718.75</v>
          </cell>
          <cell r="L196">
            <v>6371.1227992395898</v>
          </cell>
        </row>
        <row r="197">
          <cell r="G197" t="str">
            <v>7410-14</v>
          </cell>
          <cell r="H197">
            <v>13125</v>
          </cell>
          <cell r="L197">
            <v>12571.574634100605</v>
          </cell>
        </row>
        <row r="198">
          <cell r="G198" t="str">
            <v>1565-53</v>
          </cell>
          <cell r="H198">
            <v>5000</v>
          </cell>
          <cell r="L198">
            <v>4795.4130110516971</v>
          </cell>
        </row>
        <row r="199">
          <cell r="G199" t="str">
            <v>7410-14</v>
          </cell>
          <cell r="H199">
            <v>4375</v>
          </cell>
          <cell r="L199">
            <v>4195.9863846702356</v>
          </cell>
        </row>
        <row r="200">
          <cell r="G200" t="str">
            <v>1565-53</v>
          </cell>
          <cell r="H200">
            <v>24375</v>
          </cell>
          <cell r="L200">
            <v>23347.210034758271</v>
          </cell>
        </row>
        <row r="201">
          <cell r="G201" t="str">
            <v>7410-14</v>
          </cell>
          <cell r="H201">
            <v>24375</v>
          </cell>
          <cell r="L201">
            <v>23347.210034758271</v>
          </cell>
        </row>
        <row r="202">
          <cell r="G202" t="str">
            <v>7410-14</v>
          </cell>
          <cell r="H202">
            <v>5468.75</v>
          </cell>
          <cell r="L202">
            <v>5185.7976272880387</v>
          </cell>
        </row>
        <row r="203">
          <cell r="G203" t="str">
            <v>1565-53</v>
          </cell>
          <cell r="H203">
            <v>2187.5</v>
          </cell>
          <cell r="L203">
            <v>2097.9931923351178</v>
          </cell>
        </row>
        <row r="204">
          <cell r="G204" t="str">
            <v>7410-14</v>
          </cell>
          <cell r="H204">
            <v>2031.25</v>
          </cell>
          <cell r="L204">
            <v>1948.1365357397519</v>
          </cell>
        </row>
        <row r="205">
          <cell r="G205" t="str">
            <v>7410-14</v>
          </cell>
          <cell r="H205">
            <v>9687.5</v>
          </cell>
          <cell r="L205">
            <v>9279.0193727885417</v>
          </cell>
        </row>
        <row r="206">
          <cell r="G206" t="str">
            <v>1565-53</v>
          </cell>
          <cell r="H206">
            <v>7784.7</v>
          </cell>
          <cell r="L206">
            <v>7460.0673199011999</v>
          </cell>
        </row>
        <row r="207">
          <cell r="G207" t="str">
            <v>7410-14</v>
          </cell>
          <cell r="H207">
            <v>7784.7</v>
          </cell>
          <cell r="L207">
            <v>7460.1667811537027</v>
          </cell>
        </row>
        <row r="208">
          <cell r="G208" t="str">
            <v>1565-53</v>
          </cell>
          <cell r="H208">
            <v>3593.75</v>
          </cell>
          <cell r="L208">
            <v>3407.8098693607112</v>
          </cell>
        </row>
        <row r="209">
          <cell r="G209" t="str">
            <v>7410-14</v>
          </cell>
          <cell r="H209">
            <v>3554.69</v>
          </cell>
          <cell r="L209">
            <v>3370.7708283875691</v>
          </cell>
        </row>
        <row r="210">
          <cell r="G210" t="str">
            <v>7410-14</v>
          </cell>
          <cell r="H210">
            <v>3554.69</v>
          </cell>
          <cell r="L210">
            <v>3370.7708283875691</v>
          </cell>
        </row>
        <row r="211">
          <cell r="G211" t="str">
            <v>1565-53</v>
          </cell>
          <cell r="H211">
            <v>84375</v>
          </cell>
          <cell r="L211">
            <v>80009.449106729735</v>
          </cell>
        </row>
        <row r="212">
          <cell r="G212" t="str">
            <v>7410-14</v>
          </cell>
          <cell r="H212">
            <v>84375</v>
          </cell>
          <cell r="L212">
            <v>80009.449106729735</v>
          </cell>
        </row>
        <row r="213">
          <cell r="G213" t="str">
            <v>1565-53</v>
          </cell>
          <cell r="H213">
            <v>18750</v>
          </cell>
          <cell r="L213">
            <v>17959.392334429438</v>
          </cell>
        </row>
        <row r="214">
          <cell r="G214" t="str">
            <v>7410-14</v>
          </cell>
          <cell r="H214">
            <v>18359.38</v>
          </cell>
          <cell r="L214">
            <v>17585.243116633446</v>
          </cell>
        </row>
        <row r="215">
          <cell r="G215" t="str">
            <v>7410-14</v>
          </cell>
          <cell r="H215">
            <v>6082.43</v>
          </cell>
          <cell r="L215">
            <v>5767.2086528263962</v>
          </cell>
        </row>
        <row r="216">
          <cell r="G216" t="str">
            <v>1565-53</v>
          </cell>
          <cell r="H216">
            <v>6562.5</v>
          </cell>
          <cell r="L216">
            <v>6222.9571527456465</v>
          </cell>
        </row>
        <row r="217">
          <cell r="G217" t="str">
            <v>7410-14</v>
          </cell>
          <cell r="H217">
            <v>5937.5</v>
          </cell>
          <cell r="L217">
            <v>5630.2945667698705</v>
          </cell>
        </row>
        <row r="218">
          <cell r="G218" t="str">
            <v>7410-14</v>
          </cell>
          <cell r="H218">
            <v>5312.5</v>
          </cell>
          <cell r="L218">
            <v>5037.6319807940945</v>
          </cell>
        </row>
        <row r="219">
          <cell r="G219" t="str">
            <v>1565-53</v>
          </cell>
          <cell r="H219">
            <v>5781.3</v>
          </cell>
          <cell r="L219">
            <v>5540.5504531176593</v>
          </cell>
        </row>
        <row r="220">
          <cell r="G220" t="str">
            <v>7410-14</v>
          </cell>
          <cell r="H220">
            <v>5625.05</v>
          </cell>
          <cell r="L220">
            <v>5390.8071413539319</v>
          </cell>
        </row>
        <row r="221">
          <cell r="G221" t="str">
            <v>7410-14</v>
          </cell>
          <cell r="H221">
            <v>6066</v>
          </cell>
          <cell r="L221">
            <v>5812.8843353205384</v>
          </cell>
        </row>
        <row r="222">
          <cell r="G222" t="str">
            <v>7410-14</v>
          </cell>
          <cell r="H222">
            <v>4296.88</v>
          </cell>
          <cell r="L222">
            <v>4074.5600198841471</v>
          </cell>
        </row>
        <row r="223">
          <cell r="G223" t="str">
            <v>7410-14</v>
          </cell>
          <cell r="H223">
            <v>19375</v>
          </cell>
          <cell r="L223">
            <v>18558.038745577083</v>
          </cell>
        </row>
        <row r="224">
          <cell r="G224" t="str">
            <v>1565-53</v>
          </cell>
          <cell r="H224">
            <v>15000</v>
          </cell>
          <cell r="L224">
            <v>14367.51386754355</v>
          </cell>
        </row>
        <row r="225">
          <cell r="G225" t="str">
            <v>7410-14</v>
          </cell>
          <cell r="H225">
            <v>14765.63</v>
          </cell>
          <cell r="L225">
            <v>14143.026252534471</v>
          </cell>
        </row>
        <row r="226">
          <cell r="G226" t="str">
            <v>1565-53</v>
          </cell>
          <cell r="H226">
            <v>9843.83</v>
          </cell>
          <cell r="L226">
            <v>9433.9053096904172</v>
          </cell>
        </row>
        <row r="227">
          <cell r="G227" t="str">
            <v>7410-14</v>
          </cell>
          <cell r="H227">
            <v>9609.4500000000007</v>
          </cell>
          <cell r="L227">
            <v>9209.2855502588518</v>
          </cell>
        </row>
        <row r="228">
          <cell r="G228" t="str">
            <v>1565-53</v>
          </cell>
          <cell r="H228">
            <v>50781.25</v>
          </cell>
          <cell r="L228">
            <v>48640.020905746387</v>
          </cell>
        </row>
        <row r="229">
          <cell r="G229" t="str">
            <v>7410-14</v>
          </cell>
          <cell r="H229">
            <v>50781.25</v>
          </cell>
          <cell r="L229">
            <v>48640.020905746387</v>
          </cell>
        </row>
        <row r="230">
          <cell r="G230" t="str">
            <v>7410-14</v>
          </cell>
          <cell r="H230">
            <v>3671.88</v>
          </cell>
          <cell r="L230">
            <v>3482.003336430093</v>
          </cell>
        </row>
        <row r="231">
          <cell r="G231" t="str">
            <v>7410-14</v>
          </cell>
          <cell r="H231">
            <v>2500</v>
          </cell>
          <cell r="L231">
            <v>2394.5856445905915</v>
          </cell>
        </row>
        <row r="232">
          <cell r="G232" t="str">
            <v>1565-53</v>
          </cell>
          <cell r="H232">
            <v>17187.5</v>
          </cell>
          <cell r="L232">
            <v>16681.870729083308</v>
          </cell>
        </row>
        <row r="233">
          <cell r="G233" t="str">
            <v>7410-14</v>
          </cell>
          <cell r="H233">
            <v>17187.5</v>
          </cell>
          <cell r="L233">
            <v>16681.870729083308</v>
          </cell>
        </row>
        <row r="234">
          <cell r="G234" t="str">
            <v>1565-53</v>
          </cell>
          <cell r="H234">
            <v>10937.5</v>
          </cell>
          <cell r="L234">
            <v>10476.312195083838</v>
          </cell>
        </row>
        <row r="235">
          <cell r="G235" t="str">
            <v>7410-14</v>
          </cell>
          <cell r="H235">
            <v>12187.5</v>
          </cell>
          <cell r="L235">
            <v>11673.605017379135</v>
          </cell>
        </row>
        <row r="236">
          <cell r="G236" t="str">
            <v>1565-53</v>
          </cell>
          <cell r="H236">
            <v>10937.5</v>
          </cell>
          <cell r="L236">
            <v>10476.312195083838</v>
          </cell>
        </row>
        <row r="237">
          <cell r="G237" t="str">
            <v>7410-14</v>
          </cell>
          <cell r="H237">
            <v>12187.5</v>
          </cell>
          <cell r="L237">
            <v>11673.605017379135</v>
          </cell>
        </row>
        <row r="238">
          <cell r="G238" t="str">
            <v>7410-14</v>
          </cell>
          <cell r="H238">
            <v>159179.69</v>
          </cell>
          <cell r="L238">
            <v>152467.76023375223</v>
          </cell>
        </row>
        <row r="239">
          <cell r="G239" t="str">
            <v>7410-14</v>
          </cell>
          <cell r="H239">
            <v>10000</v>
          </cell>
          <cell r="L239">
            <v>9482.6013756124121</v>
          </cell>
        </row>
        <row r="240">
          <cell r="G240" t="str">
            <v>7410-14</v>
          </cell>
          <cell r="H240">
            <v>13382.01</v>
          </cell>
          <cell r="L240">
            <v>12823.362594235163</v>
          </cell>
        </row>
        <row r="241">
          <cell r="G241" t="str">
            <v>7410-14</v>
          </cell>
          <cell r="H241">
            <v>1815.26</v>
          </cell>
          <cell r="L241">
            <v>1738.7957640440573</v>
          </cell>
        </row>
        <row r="242">
          <cell r="G242" t="str">
            <v>1565-53</v>
          </cell>
          <cell r="H242">
            <v>22656.25</v>
          </cell>
          <cell r="L242">
            <v>21907.155335368498</v>
          </cell>
        </row>
        <row r="243">
          <cell r="G243" t="str">
            <v>7410-14</v>
          </cell>
          <cell r="H243">
            <v>22460.94</v>
          </cell>
          <cell r="L243">
            <v>21718.302965335904</v>
          </cell>
        </row>
        <row r="244">
          <cell r="G244" t="str">
            <v>7410-14</v>
          </cell>
          <cell r="H244">
            <v>8906.25</v>
          </cell>
          <cell r="L244">
            <v>8445.4418501548062</v>
          </cell>
        </row>
        <row r="245">
          <cell r="G245" t="str">
            <v>7410-14</v>
          </cell>
          <cell r="H245">
            <v>9062.5</v>
          </cell>
          <cell r="L245">
            <v>8680.3729616408946</v>
          </cell>
        </row>
        <row r="246">
          <cell r="G246" t="str">
            <v>1565-53</v>
          </cell>
          <cell r="H246">
            <v>2968.8</v>
          </cell>
          <cell r="L246">
            <v>2871.03286587608</v>
          </cell>
        </row>
        <row r="247">
          <cell r="G247" t="str">
            <v>7410-14</v>
          </cell>
          <cell r="H247">
            <v>2812.55</v>
          </cell>
          <cell r="L247">
            <v>2719.9284178522535</v>
          </cell>
        </row>
        <row r="248">
          <cell r="G248" t="str">
            <v>1565-53</v>
          </cell>
          <cell r="H248">
            <v>10000</v>
          </cell>
          <cell r="L248">
            <v>9646.0355079000819</v>
          </cell>
        </row>
        <row r="249">
          <cell r="G249" t="str">
            <v>7410-14</v>
          </cell>
          <cell r="H249">
            <v>10000</v>
          </cell>
          <cell r="L249">
            <v>9646.0355079000819</v>
          </cell>
        </row>
        <row r="250">
          <cell r="G250" t="str">
            <v>1565-53</v>
          </cell>
          <cell r="H250">
            <v>2343.75</v>
          </cell>
          <cell r="L250">
            <v>2266.2574484863958</v>
          </cell>
        </row>
        <row r="251">
          <cell r="G251" t="str">
            <v>7410-14</v>
          </cell>
          <cell r="H251">
            <v>2265.63</v>
          </cell>
          <cell r="L251">
            <v>2190.7203682194063</v>
          </cell>
        </row>
        <row r="252">
          <cell r="G252" t="str">
            <v>1565-53</v>
          </cell>
          <cell r="H252">
            <v>10000</v>
          </cell>
          <cell r="L252">
            <v>9578.3425783623661</v>
          </cell>
        </row>
        <row r="253">
          <cell r="G253" t="str">
            <v>7410-14</v>
          </cell>
          <cell r="H253">
            <v>9687.5</v>
          </cell>
          <cell r="L253">
            <v>9279.0193727885417</v>
          </cell>
        </row>
        <row r="254">
          <cell r="G254" t="str">
            <v>1565-53</v>
          </cell>
          <cell r="H254">
            <v>585.94000000000005</v>
          </cell>
          <cell r="L254">
            <v>561.96485993912643</v>
          </cell>
        </row>
        <row r="255">
          <cell r="G255" t="str">
            <v>7410-14</v>
          </cell>
          <cell r="H255">
            <v>546.88</v>
          </cell>
          <cell r="L255">
            <v>524.50309349679048</v>
          </cell>
        </row>
        <row r="256">
          <cell r="G256" t="str">
            <v>1565-53</v>
          </cell>
          <cell r="H256">
            <v>24218.75</v>
          </cell>
          <cell r="L256">
            <v>22965.675206561315</v>
          </cell>
        </row>
        <row r="257">
          <cell r="G257" t="str">
            <v>7410-14</v>
          </cell>
          <cell r="H257">
            <v>24218.75</v>
          </cell>
          <cell r="L257">
            <v>22965.675206561315</v>
          </cell>
        </row>
        <row r="258">
          <cell r="G258" t="str">
            <v>1565-53</v>
          </cell>
          <cell r="H258">
            <v>23046.880000000001</v>
          </cell>
          <cell r="L258">
            <v>22284.869744798787</v>
          </cell>
        </row>
        <row r="259">
          <cell r="G259" t="str">
            <v>7410-14</v>
          </cell>
          <cell r="H259">
            <v>22656.25</v>
          </cell>
          <cell r="L259">
            <v>21907.155335368498</v>
          </cell>
        </row>
        <row r="260">
          <cell r="G260" t="str">
            <v>7410-14</v>
          </cell>
          <cell r="H260">
            <v>64453.13</v>
          </cell>
          <cell r="L260">
            <v>61735.415938772472</v>
          </cell>
        </row>
        <row r="261">
          <cell r="G261" t="str">
            <v>1565-53</v>
          </cell>
          <cell r="H261">
            <v>46875</v>
          </cell>
          <cell r="L261">
            <v>44898.480836073599</v>
          </cell>
        </row>
        <row r="262">
          <cell r="G262" t="str">
            <v>7410-14</v>
          </cell>
          <cell r="H262">
            <v>46875</v>
          </cell>
          <cell r="L262">
            <v>44898.480836073599</v>
          </cell>
        </row>
        <row r="263">
          <cell r="G263" t="str">
            <v>1565-53</v>
          </cell>
          <cell r="H263">
            <v>13125</v>
          </cell>
          <cell r="L263">
            <v>12571.574634100605</v>
          </cell>
        </row>
        <row r="264">
          <cell r="G264" t="str">
            <v>7410-14</v>
          </cell>
          <cell r="H264">
            <v>12890.63</v>
          </cell>
          <cell r="L264">
            <v>12347.087019091527</v>
          </cell>
        </row>
        <row r="265">
          <cell r="G265" t="str">
            <v>1565-53</v>
          </cell>
          <cell r="H265">
            <v>9062.5</v>
          </cell>
          <cell r="L265">
            <v>8680.3729616408946</v>
          </cell>
        </row>
        <row r="266">
          <cell r="G266" t="str">
            <v>7410-14</v>
          </cell>
          <cell r="H266">
            <v>8750</v>
          </cell>
          <cell r="L266">
            <v>8381.0497560670701</v>
          </cell>
        </row>
        <row r="267">
          <cell r="G267" t="str">
            <v>7410-14</v>
          </cell>
          <cell r="H267">
            <v>11132.81</v>
          </cell>
          <cell r="L267">
            <v>10663.386803981834</v>
          </cell>
        </row>
        <row r="268">
          <cell r="G268" t="str">
            <v>7410-14</v>
          </cell>
          <cell r="H268">
            <v>9312.67</v>
          </cell>
          <cell r="L268">
            <v>8831.3438994106218</v>
          </cell>
        </row>
        <row r="269">
          <cell r="G269" t="str">
            <v>7410-14</v>
          </cell>
          <cell r="H269">
            <v>6592.85</v>
          </cell>
          <cell r="L269">
            <v>6315.1392378931187</v>
          </cell>
        </row>
        <row r="270">
          <cell r="G270" t="str">
            <v>7410-14</v>
          </cell>
          <cell r="H270">
            <v>20898.439999999999</v>
          </cell>
          <cell r="L270">
            <v>20017.241767335123</v>
          </cell>
        </row>
        <row r="271">
          <cell r="G271" t="str">
            <v>1565-53</v>
          </cell>
          <cell r="H271">
            <v>108.23</v>
          </cell>
          <cell r="L271">
            <v>104.40341320340951</v>
          </cell>
        </row>
        <row r="272">
          <cell r="G272" t="str">
            <v>7410-14</v>
          </cell>
          <cell r="H272">
            <v>16718.75</v>
          </cell>
          <cell r="L272">
            <v>16013.79149819958</v>
          </cell>
        </row>
        <row r="273">
          <cell r="G273" t="str">
            <v>7410-14</v>
          </cell>
          <cell r="H273">
            <v>13727.68</v>
          </cell>
          <cell r="L273">
            <v>13016.467028491004</v>
          </cell>
        </row>
        <row r="274">
          <cell r="G274" t="str">
            <v>1565-53</v>
          </cell>
          <cell r="H274">
            <v>437500</v>
          </cell>
          <cell r="L274">
            <v>414863.81018304307</v>
          </cell>
        </row>
        <row r="275">
          <cell r="G275" t="str">
            <v>7410-14</v>
          </cell>
          <cell r="H275">
            <v>437500</v>
          </cell>
          <cell r="L275">
            <v>414863.81018304307</v>
          </cell>
        </row>
        <row r="276">
          <cell r="G276" t="str">
            <v>7410-14</v>
          </cell>
          <cell r="H276">
            <v>13007.81</v>
          </cell>
          <cell r="L276">
            <v>12334.787699970489</v>
          </cell>
        </row>
        <row r="277">
          <cell r="G277" t="str">
            <v>7410-14</v>
          </cell>
          <cell r="H277">
            <v>471.67</v>
          </cell>
          <cell r="L277">
            <v>447.29169798081625</v>
          </cell>
        </row>
        <row r="278">
          <cell r="G278" t="str">
            <v>7410-14</v>
          </cell>
          <cell r="H278">
            <v>6222.09</v>
          </cell>
          <cell r="L278">
            <v>5962.5009384452896</v>
          </cell>
        </row>
        <row r="279">
          <cell r="G279" t="str">
            <v>7410-14</v>
          </cell>
          <cell r="H279">
            <v>8750</v>
          </cell>
          <cell r="L279">
            <v>8297.2762036608619</v>
          </cell>
        </row>
        <row r="280">
          <cell r="G280" t="str">
            <v>1565-53</v>
          </cell>
          <cell r="H280">
            <v>1093.75</v>
          </cell>
          <cell r="L280">
            <v>1055.0351336765714</v>
          </cell>
        </row>
        <row r="281">
          <cell r="G281" t="str">
            <v>7410-14</v>
          </cell>
          <cell r="H281">
            <v>1093.75</v>
          </cell>
          <cell r="L281">
            <v>1055.0351336765714</v>
          </cell>
        </row>
        <row r="282">
          <cell r="G282" t="str">
            <v>7410-14</v>
          </cell>
          <cell r="H282">
            <v>2031.25</v>
          </cell>
          <cell r="L282">
            <v>1945.6008362298558</v>
          </cell>
        </row>
        <row r="283">
          <cell r="G283" t="str">
            <v>1565-53</v>
          </cell>
          <cell r="H283">
            <v>67382.81</v>
          </cell>
          <cell r="L283">
            <v>64541.56380727014</v>
          </cell>
        </row>
        <row r="284">
          <cell r="G284" t="str">
            <v>7410-14</v>
          </cell>
          <cell r="H284">
            <v>67382.81</v>
          </cell>
          <cell r="L284">
            <v>64541.56380727014</v>
          </cell>
        </row>
        <row r="285">
          <cell r="G285" t="str">
            <v>7410-14</v>
          </cell>
          <cell r="H285">
            <v>2656.25</v>
          </cell>
          <cell r="L285">
            <v>2562.2281817859594</v>
          </cell>
        </row>
        <row r="286">
          <cell r="G286" t="str">
            <v>7410-14</v>
          </cell>
          <cell r="H286">
            <v>2324.2199999999998</v>
          </cell>
          <cell r="L286">
            <v>2203.9651769225879</v>
          </cell>
        </row>
        <row r="287">
          <cell r="G287" t="str">
            <v>7410-14</v>
          </cell>
          <cell r="H287">
            <v>2304.69</v>
          </cell>
          <cell r="L287">
            <v>2185.4456564360171</v>
          </cell>
        </row>
        <row r="288">
          <cell r="G288" t="str">
            <v>7410-14</v>
          </cell>
          <cell r="H288">
            <v>92187.5</v>
          </cell>
          <cell r="L288">
            <v>87417.731431426932</v>
          </cell>
        </row>
        <row r="289">
          <cell r="G289" t="str">
            <v>7410-14</v>
          </cell>
          <cell r="H289">
            <v>3197.63</v>
          </cell>
          <cell r="L289">
            <v>3032.0427561721303</v>
          </cell>
        </row>
        <row r="290">
          <cell r="G290" t="str">
            <v>1565-53</v>
          </cell>
          <cell r="H290">
            <v>2031.3</v>
          </cell>
          <cell r="L290">
            <v>1964.4061777331181</v>
          </cell>
        </row>
        <row r="291">
          <cell r="G291" t="str">
            <v>7410-14</v>
          </cell>
          <cell r="H291">
            <v>2031.3</v>
          </cell>
          <cell r="L291">
            <v>1964.4061777331181</v>
          </cell>
        </row>
        <row r="292">
          <cell r="G292" t="str">
            <v>1565-53</v>
          </cell>
          <cell r="H292">
            <v>44.76</v>
          </cell>
          <cell r="L292">
            <v>42.448897645117718</v>
          </cell>
        </row>
        <row r="293">
          <cell r="G293" t="str">
            <v>3333-55</v>
          </cell>
          <cell r="H293">
            <v>26973.1</v>
          </cell>
          <cell r="L293">
            <v>25834.306412722304</v>
          </cell>
        </row>
        <row r="294">
          <cell r="G294" t="str">
            <v>3333-55</v>
          </cell>
          <cell r="H294">
            <v>83748.509999999995</v>
          </cell>
          <cell r="L294">
            <v>80225.059473506917</v>
          </cell>
        </row>
        <row r="295">
          <cell r="G295" t="str">
            <v>1565-53</v>
          </cell>
          <cell r="H295">
            <v>18554.689999999999</v>
          </cell>
          <cell r="L295">
            <v>17594.672891806189</v>
          </cell>
        </row>
        <row r="296">
          <cell r="G296" t="str">
            <v>7410-14</v>
          </cell>
          <cell r="H296">
            <v>18554.689999999999</v>
          </cell>
          <cell r="L296">
            <v>17594.672891806189</v>
          </cell>
        </row>
        <row r="297">
          <cell r="G297" t="str">
            <v>7410-15</v>
          </cell>
          <cell r="H297">
            <v>107812.5</v>
          </cell>
          <cell r="L297">
            <v>102234.29608082134</v>
          </cell>
        </row>
        <row r="298">
          <cell r="G298" t="str">
            <v>7410-14</v>
          </cell>
          <cell r="H298">
            <v>5468.8</v>
          </cell>
          <cell r="L298">
            <v>5241.0638295902054</v>
          </cell>
        </row>
        <row r="299">
          <cell r="G299" t="str">
            <v>1565-53</v>
          </cell>
          <cell r="H299">
            <v>33984.379999999997</v>
          </cell>
          <cell r="L299">
            <v>32551.403395324643</v>
          </cell>
        </row>
        <row r="300">
          <cell r="G300" t="str">
            <v>7410-14</v>
          </cell>
          <cell r="H300">
            <v>33593.75</v>
          </cell>
          <cell r="L300">
            <v>32177.244599186073</v>
          </cell>
        </row>
        <row r="301">
          <cell r="G301" t="str">
            <v>7410-14</v>
          </cell>
          <cell r="H301">
            <v>3593.75</v>
          </cell>
          <cell r="L301">
            <v>3407.8098693607112</v>
          </cell>
        </row>
        <row r="302">
          <cell r="G302" t="str">
            <v>7410-14</v>
          </cell>
          <cell r="H302">
            <v>6875</v>
          </cell>
          <cell r="L302">
            <v>6585.1105226241261</v>
          </cell>
        </row>
        <row r="303">
          <cell r="G303" t="str">
            <v>7410-14</v>
          </cell>
          <cell r="H303">
            <v>5312.55</v>
          </cell>
          <cell r="L303">
            <v>5091.320517826478</v>
          </cell>
        </row>
        <row r="304">
          <cell r="G304" t="str">
            <v>1565-53</v>
          </cell>
          <cell r="H304">
            <v>1796.88</v>
          </cell>
          <cell r="L304">
            <v>1703.9096759810434</v>
          </cell>
        </row>
        <row r="305">
          <cell r="G305" t="str">
            <v>7410-14</v>
          </cell>
          <cell r="H305">
            <v>1796.88</v>
          </cell>
          <cell r="L305">
            <v>1703.9096759810434</v>
          </cell>
        </row>
        <row r="306">
          <cell r="G306" t="str">
            <v>7410-14</v>
          </cell>
          <cell r="H306">
            <v>1796.88</v>
          </cell>
          <cell r="L306">
            <v>1721.1132212207769</v>
          </cell>
        </row>
        <row r="307">
          <cell r="G307" t="str">
            <v>1565-53</v>
          </cell>
          <cell r="H307">
            <v>6250</v>
          </cell>
          <cell r="L307">
            <v>6028.772192437551</v>
          </cell>
        </row>
        <row r="308">
          <cell r="G308" t="str">
            <v>7410-14</v>
          </cell>
          <cell r="H308">
            <v>5859.38</v>
          </cell>
          <cell r="L308">
            <v>5651.9787534279585</v>
          </cell>
        </row>
        <row r="309">
          <cell r="G309" t="str">
            <v>7410-14</v>
          </cell>
          <cell r="H309">
            <v>8125</v>
          </cell>
          <cell r="L309">
            <v>7704.613617685086</v>
          </cell>
        </row>
        <row r="310">
          <cell r="G310" t="str">
            <v>1565-53</v>
          </cell>
          <cell r="H310">
            <v>12500</v>
          </cell>
          <cell r="L310">
            <v>11853.251719515516</v>
          </cell>
        </row>
        <row r="311">
          <cell r="G311" t="str">
            <v>7410-14</v>
          </cell>
          <cell r="H311">
            <v>12109.38</v>
          </cell>
          <cell r="L311">
            <v>11482.842344581344</v>
          </cell>
        </row>
        <row r="312">
          <cell r="G312" t="str">
            <v>1565-53</v>
          </cell>
          <cell r="H312">
            <v>6998</v>
          </cell>
          <cell r="L312">
            <v>6774.6140628943749</v>
          </cell>
        </row>
        <row r="313">
          <cell r="G313" t="str">
            <v>1565-53</v>
          </cell>
          <cell r="H313">
            <v>25000</v>
          </cell>
          <cell r="L313">
            <v>23945.856445905916</v>
          </cell>
        </row>
        <row r="314">
          <cell r="G314" t="str">
            <v>7410-14</v>
          </cell>
          <cell r="H314">
            <v>24609.38</v>
          </cell>
          <cell r="L314">
            <v>23571.707228109928</v>
          </cell>
        </row>
        <row r="315">
          <cell r="G315" t="str">
            <v>7410-14</v>
          </cell>
          <cell r="H315">
            <v>2500</v>
          </cell>
          <cell r="L315">
            <v>2394.5856445905915</v>
          </cell>
        </row>
        <row r="316">
          <cell r="G316" t="str">
            <v>1565-53</v>
          </cell>
          <cell r="H316">
            <v>1015.63</v>
          </cell>
          <cell r="L316">
            <v>963.08144351132353</v>
          </cell>
        </row>
        <row r="317">
          <cell r="G317" t="str">
            <v>7410-14</v>
          </cell>
          <cell r="H317">
            <v>859.38</v>
          </cell>
          <cell r="L317">
            <v>814.91579701737953</v>
          </cell>
        </row>
        <row r="318">
          <cell r="G318" t="str">
            <v>7410-14</v>
          </cell>
          <cell r="H318">
            <v>2304.69</v>
          </cell>
          <cell r="L318">
            <v>2185.4456564360171</v>
          </cell>
        </row>
        <row r="319">
          <cell r="G319" t="str">
            <v>1565-53</v>
          </cell>
          <cell r="H319">
            <v>1718.75</v>
          </cell>
          <cell r="L319">
            <v>1629.8221114333835</v>
          </cell>
        </row>
        <row r="320">
          <cell r="G320" t="str">
            <v>7410-14</v>
          </cell>
          <cell r="H320">
            <v>1640.63</v>
          </cell>
          <cell r="L320">
            <v>1555.7440294870996</v>
          </cell>
        </row>
        <row r="321">
          <cell r="G321" t="str">
            <v>7410-14</v>
          </cell>
          <cell r="H321">
            <v>1875</v>
          </cell>
          <cell r="L321">
            <v>1778.0418357371223</v>
          </cell>
        </row>
        <row r="322">
          <cell r="G322" t="str">
            <v>7410-14</v>
          </cell>
          <cell r="H322">
            <v>1250</v>
          </cell>
          <cell r="L322">
            <v>1185.3251719515515</v>
          </cell>
        </row>
        <row r="323">
          <cell r="G323" t="str">
            <v>7410-15</v>
          </cell>
          <cell r="H323">
            <v>3654</v>
          </cell>
          <cell r="L323">
            <v>3573.1997155293861</v>
          </cell>
        </row>
        <row r="324">
          <cell r="G324" t="str">
            <v>1565-53</v>
          </cell>
          <cell r="H324">
            <v>937.5</v>
          </cell>
          <cell r="L324">
            <v>888.99387896366375</v>
          </cell>
        </row>
        <row r="325">
          <cell r="G325" t="str">
            <v>7410-14</v>
          </cell>
          <cell r="H325">
            <v>937.5</v>
          </cell>
          <cell r="L325">
            <v>888.99387896366375</v>
          </cell>
        </row>
        <row r="326">
          <cell r="G326" t="str">
            <v>1565-53</v>
          </cell>
          <cell r="H326">
            <v>54375</v>
          </cell>
          <cell r="L326">
            <v>52082.237769845371</v>
          </cell>
        </row>
        <row r="327">
          <cell r="G327" t="str">
            <v>7410-14</v>
          </cell>
          <cell r="H327">
            <v>93750</v>
          </cell>
          <cell r="L327">
            <v>89796.961672147198</v>
          </cell>
        </row>
        <row r="328">
          <cell r="G328" t="str">
            <v>1565-53</v>
          </cell>
          <cell r="H328">
            <v>27343.75</v>
          </cell>
          <cell r="L328">
            <v>25928.988136440192</v>
          </cell>
        </row>
        <row r="329">
          <cell r="G329" t="str">
            <v>7410-14</v>
          </cell>
          <cell r="H329">
            <v>25390.63</v>
          </cell>
          <cell r="L329">
            <v>24076.922296566583</v>
          </cell>
        </row>
        <row r="330">
          <cell r="G330" t="str">
            <v>7410-14</v>
          </cell>
          <cell r="H330">
            <v>9375</v>
          </cell>
          <cell r="L330">
            <v>8991.3993957219336</v>
          </cell>
        </row>
        <row r="331">
          <cell r="G331" t="str">
            <v>1565-53</v>
          </cell>
          <cell r="H331">
            <v>10937.5</v>
          </cell>
          <cell r="L331">
            <v>10489.965961675589</v>
          </cell>
        </row>
        <row r="332">
          <cell r="G332" t="str">
            <v>7410-14</v>
          </cell>
          <cell r="H332">
            <v>1093.75</v>
          </cell>
          <cell r="L332">
            <v>1037.1595254576077</v>
          </cell>
        </row>
        <row r="333">
          <cell r="G333" t="str">
            <v>1565-53</v>
          </cell>
          <cell r="H333">
            <v>976.56</v>
          </cell>
          <cell r="L333">
            <v>926.03291993680568</v>
          </cell>
        </row>
        <row r="334">
          <cell r="G334" t="str">
            <v>7410-14</v>
          </cell>
          <cell r="H334">
            <v>976.56</v>
          </cell>
          <cell r="L334">
            <v>926.03291993680568</v>
          </cell>
        </row>
        <row r="335">
          <cell r="G335" t="str">
            <v>7410-14</v>
          </cell>
          <cell r="H335">
            <v>625</v>
          </cell>
          <cell r="L335">
            <v>599.42662638146214</v>
          </cell>
        </row>
        <row r="336">
          <cell r="G336" t="str">
            <v>1565-53</v>
          </cell>
          <cell r="H336">
            <v>625</v>
          </cell>
          <cell r="L336">
            <v>599.42662638146214</v>
          </cell>
        </row>
        <row r="337">
          <cell r="G337" t="str">
            <v>1565-53</v>
          </cell>
          <cell r="H337">
            <v>2187.5</v>
          </cell>
          <cell r="L337">
            <v>2123.1471837015119</v>
          </cell>
        </row>
        <row r="338">
          <cell r="G338" t="str">
            <v>7410-14</v>
          </cell>
          <cell r="H338">
            <v>1953.13</v>
          </cell>
          <cell r="L338">
            <v>1895.6719812127699</v>
          </cell>
        </row>
        <row r="339">
          <cell r="G339" t="str">
            <v>7410-14</v>
          </cell>
          <cell r="H339">
            <v>1562.5</v>
          </cell>
          <cell r="L339">
            <v>1496.6160278691198</v>
          </cell>
        </row>
        <row r="340">
          <cell r="G340" t="str">
            <v>7410-14</v>
          </cell>
          <cell r="H340">
            <v>8984.3799999999992</v>
          </cell>
          <cell r="L340">
            <v>8616.7625496465298</v>
          </cell>
        </row>
        <row r="341">
          <cell r="G341" t="str">
            <v>1565-53</v>
          </cell>
          <cell r="H341">
            <v>8984.3799999999992</v>
          </cell>
          <cell r="L341">
            <v>8616.7625496465298</v>
          </cell>
        </row>
        <row r="342">
          <cell r="G342" t="str">
            <v>7410-14</v>
          </cell>
          <cell r="H342">
            <v>9375</v>
          </cell>
          <cell r="L342">
            <v>8889.938789636637</v>
          </cell>
        </row>
        <row r="343">
          <cell r="G343" t="str">
            <v>1565-53</v>
          </cell>
          <cell r="H343">
            <v>26562.5</v>
          </cell>
          <cell r="L343">
            <v>25442.472473775037</v>
          </cell>
        </row>
        <row r="344">
          <cell r="G344" t="str">
            <v>7410-14</v>
          </cell>
          <cell r="H344">
            <v>26562.5</v>
          </cell>
          <cell r="L344">
            <v>25442.472473775037</v>
          </cell>
        </row>
        <row r="345">
          <cell r="G345" t="str">
            <v>1565-53</v>
          </cell>
          <cell r="H345">
            <v>2500</v>
          </cell>
          <cell r="L345">
            <v>2394.5856445905915</v>
          </cell>
        </row>
        <row r="346">
          <cell r="G346" t="str">
            <v>7410-14</v>
          </cell>
          <cell r="H346">
            <v>2304.69</v>
          </cell>
          <cell r="L346">
            <v>2207.5110356925961</v>
          </cell>
        </row>
        <row r="347">
          <cell r="G347" t="str">
            <v>1565-53</v>
          </cell>
          <cell r="H347">
            <v>8248</v>
          </cell>
          <cell r="L347">
            <v>7984.712316483683</v>
          </cell>
        </row>
        <row r="348">
          <cell r="G348" t="str">
            <v>7410-14</v>
          </cell>
          <cell r="H348">
            <v>3437.5</v>
          </cell>
          <cell r="L348">
            <v>3292.5552613120631</v>
          </cell>
        </row>
        <row r="349">
          <cell r="G349" t="str">
            <v>1565-53</v>
          </cell>
          <cell r="H349">
            <v>1875</v>
          </cell>
          <cell r="L349">
            <v>1795.9392334429438</v>
          </cell>
        </row>
        <row r="350">
          <cell r="G350" t="str">
            <v>7410-14</v>
          </cell>
          <cell r="H350">
            <v>1718.75</v>
          </cell>
          <cell r="L350">
            <v>1646.2776306560315</v>
          </cell>
        </row>
        <row r="351">
          <cell r="G351" t="str">
            <v>7410-14</v>
          </cell>
          <cell r="H351">
            <v>156.25</v>
          </cell>
          <cell r="L351">
            <v>148.16564649394394</v>
          </cell>
        </row>
        <row r="352">
          <cell r="G352" t="str">
            <v>1565-53</v>
          </cell>
          <cell r="H352">
            <v>6250</v>
          </cell>
          <cell r="L352">
            <v>5926.625859757758</v>
          </cell>
        </row>
        <row r="353">
          <cell r="G353" t="str">
            <v>7410-14</v>
          </cell>
          <cell r="H353">
            <v>5273.44</v>
          </cell>
          <cell r="L353">
            <v>5000.5929398209519</v>
          </cell>
        </row>
        <row r="354">
          <cell r="G354" t="str">
            <v>1565-53</v>
          </cell>
          <cell r="H354">
            <v>2812.5</v>
          </cell>
          <cell r="L354">
            <v>2666.981636890991</v>
          </cell>
        </row>
        <row r="355">
          <cell r="G355" t="str">
            <v>7410-14</v>
          </cell>
          <cell r="H355">
            <v>2187.5</v>
          </cell>
          <cell r="L355">
            <v>2074.3190509152155</v>
          </cell>
        </row>
        <row r="356">
          <cell r="G356" t="str">
            <v>1565-53</v>
          </cell>
          <cell r="H356">
            <v>1171.8800000000001</v>
          </cell>
          <cell r="L356">
            <v>1122.4668100731292</v>
          </cell>
        </row>
        <row r="357">
          <cell r="G357" t="str">
            <v>7410-14</v>
          </cell>
          <cell r="H357">
            <v>1015.63</v>
          </cell>
          <cell r="L357">
            <v>972.80520728621696</v>
          </cell>
        </row>
        <row r="358">
          <cell r="G358" t="str">
            <v>1565-53</v>
          </cell>
          <cell r="H358">
            <v>2031.25</v>
          </cell>
          <cell r="L358">
            <v>1964.0897886882099</v>
          </cell>
        </row>
        <row r="359">
          <cell r="G359" t="str">
            <v>7410-14</v>
          </cell>
          <cell r="H359">
            <v>1875</v>
          </cell>
          <cell r="L359">
            <v>1813.0059587891167</v>
          </cell>
        </row>
        <row r="360">
          <cell r="G360" t="str">
            <v>7410-14</v>
          </cell>
          <cell r="H360">
            <v>390.63</v>
          </cell>
          <cell r="L360">
            <v>373.1850744174078</v>
          </cell>
        </row>
        <row r="361">
          <cell r="G361" t="str">
            <v>1565-53</v>
          </cell>
          <cell r="H361">
            <v>546.88</v>
          </cell>
          <cell r="L361">
            <v>522.45719350124671</v>
          </cell>
        </row>
        <row r="362">
          <cell r="G362" t="str">
            <v>7410-14</v>
          </cell>
          <cell r="H362">
            <v>1093.75</v>
          </cell>
          <cell r="L362">
            <v>1048.9965961675589</v>
          </cell>
        </row>
        <row r="363">
          <cell r="G363" t="str">
            <v>1565-53</v>
          </cell>
          <cell r="H363">
            <v>1250</v>
          </cell>
          <cell r="L363">
            <v>1198.8532527629243</v>
          </cell>
        </row>
        <row r="364">
          <cell r="G364" t="str">
            <v>1565-53</v>
          </cell>
          <cell r="H364">
            <v>312.5</v>
          </cell>
          <cell r="L364">
            <v>301.43860962187756</v>
          </cell>
        </row>
        <row r="365">
          <cell r="G365" t="str">
            <v>7410-14</v>
          </cell>
          <cell r="H365">
            <v>156.25</v>
          </cell>
          <cell r="L365">
            <v>150.71930481093878</v>
          </cell>
        </row>
        <row r="366">
          <cell r="G366" t="str">
            <v>7410-14</v>
          </cell>
          <cell r="H366">
            <v>6250</v>
          </cell>
          <cell r="L366">
            <v>5994.2662638146221</v>
          </cell>
        </row>
        <row r="367">
          <cell r="G367" t="str">
            <v>1565-53</v>
          </cell>
          <cell r="H367">
            <v>6250</v>
          </cell>
          <cell r="L367">
            <v>5994.2662638146221</v>
          </cell>
        </row>
        <row r="368">
          <cell r="G368" t="str">
            <v>7410-14</v>
          </cell>
          <cell r="H368">
            <v>1875</v>
          </cell>
          <cell r="L368">
            <v>1795.9392334429438</v>
          </cell>
        </row>
        <row r="369">
          <cell r="G369" t="str">
            <v>7410-14</v>
          </cell>
          <cell r="H369">
            <v>9006.59</v>
          </cell>
          <cell r="L369">
            <v>8630.8300285744062</v>
          </cell>
        </row>
        <row r="370">
          <cell r="G370" t="str">
            <v>7410-14</v>
          </cell>
          <cell r="H370">
            <v>7851.56</v>
          </cell>
          <cell r="L370">
            <v>7520.4931454566822</v>
          </cell>
        </row>
        <row r="371">
          <cell r="G371" t="str">
            <v>1565-53</v>
          </cell>
          <cell r="H371">
            <v>31250</v>
          </cell>
          <cell r="L371">
            <v>29633.12929878879</v>
          </cell>
        </row>
        <row r="372">
          <cell r="G372" t="str">
            <v>7410-14</v>
          </cell>
          <cell r="H372">
            <v>31250</v>
          </cell>
          <cell r="L372">
            <v>29633.12929878879</v>
          </cell>
        </row>
        <row r="373">
          <cell r="G373" t="str">
            <v>7410-14</v>
          </cell>
          <cell r="H373">
            <v>390.63</v>
          </cell>
          <cell r="L373">
            <v>376.80308504510089</v>
          </cell>
        </row>
        <row r="374">
          <cell r="G374" t="str">
            <v>1565-53</v>
          </cell>
          <cell r="H374">
            <v>937.5</v>
          </cell>
          <cell r="L374">
            <v>904.31582886563262</v>
          </cell>
        </row>
        <row r="375">
          <cell r="G375" t="str">
            <v>7410-14</v>
          </cell>
          <cell r="H375">
            <v>781.25</v>
          </cell>
          <cell r="L375">
            <v>753.59652405469387</v>
          </cell>
        </row>
        <row r="376">
          <cell r="G376" t="str">
            <v>1565-53</v>
          </cell>
          <cell r="H376">
            <v>2656.25</v>
          </cell>
          <cell r="L376">
            <v>2544.2472473775033</v>
          </cell>
        </row>
        <row r="377">
          <cell r="G377" t="str">
            <v>7410-14</v>
          </cell>
          <cell r="H377">
            <v>2500</v>
          </cell>
          <cell r="L377">
            <v>2394.5856445905915</v>
          </cell>
        </row>
        <row r="378">
          <cell r="G378" t="str">
            <v>7410-14</v>
          </cell>
          <cell r="H378">
            <v>4503.29</v>
          </cell>
          <cell r="L378">
            <v>4315.4102228899992</v>
          </cell>
        </row>
        <row r="379">
          <cell r="G379" t="str">
            <v>7410-14</v>
          </cell>
          <cell r="H379">
            <v>937.5</v>
          </cell>
          <cell r="L379">
            <v>888.99387896366375</v>
          </cell>
        </row>
        <row r="380">
          <cell r="G380" t="str">
            <v>1565-53</v>
          </cell>
          <cell r="H380">
            <v>1250</v>
          </cell>
          <cell r="L380">
            <v>1197.2928222952958</v>
          </cell>
        </row>
        <row r="381">
          <cell r="G381" t="str">
            <v>7410-14</v>
          </cell>
          <cell r="H381">
            <v>7500</v>
          </cell>
          <cell r="L381">
            <v>7183.756933771775</v>
          </cell>
        </row>
        <row r="382">
          <cell r="G382" t="str">
            <v>7410-14</v>
          </cell>
          <cell r="H382">
            <v>4062.5</v>
          </cell>
          <cell r="L382">
            <v>3928.1795773764197</v>
          </cell>
        </row>
        <row r="383">
          <cell r="G383" t="str">
            <v>1565-53</v>
          </cell>
          <cell r="H383">
            <v>132812.5</v>
          </cell>
          <cell r="L383">
            <v>127212.36236887518</v>
          </cell>
        </row>
        <row r="384">
          <cell r="G384" t="str">
            <v>7410-14</v>
          </cell>
          <cell r="H384">
            <v>130859.38</v>
          </cell>
          <cell r="L384">
            <v>125341.59712321007</v>
          </cell>
        </row>
        <row r="385">
          <cell r="G385" t="str">
            <v>7410-14</v>
          </cell>
          <cell r="H385">
            <v>156.25</v>
          </cell>
          <cell r="L385">
            <v>149.85665659536554</v>
          </cell>
        </row>
        <row r="386">
          <cell r="G386" t="str">
            <v>1565-53</v>
          </cell>
          <cell r="H386">
            <v>351.56</v>
          </cell>
          <cell r="L386">
            <v>337.17507963306696</v>
          </cell>
        </row>
        <row r="387">
          <cell r="G387" t="str">
            <v>7410-14</v>
          </cell>
          <cell r="H387">
            <v>1875</v>
          </cell>
          <cell r="L387">
            <v>1808.6316577312652</v>
          </cell>
        </row>
        <row r="388">
          <cell r="G388" t="str">
            <v>1565-53</v>
          </cell>
          <cell r="H388">
            <v>9843.75</v>
          </cell>
          <cell r="L388">
            <v>9428.6809755754548</v>
          </cell>
        </row>
        <row r="389">
          <cell r="G389" t="str">
            <v>7410-14</v>
          </cell>
          <cell r="H389">
            <v>9140.6299999999992</v>
          </cell>
          <cell r="L389">
            <v>8755.2085522056386</v>
          </cell>
        </row>
        <row r="390">
          <cell r="G390" t="str">
            <v>7410-14</v>
          </cell>
          <cell r="H390">
            <v>7164.86</v>
          </cell>
          <cell r="L390">
            <v>6792.9598126197698</v>
          </cell>
        </row>
        <row r="391">
          <cell r="G391" t="str">
            <v>1565-53</v>
          </cell>
          <cell r="H391">
            <v>10625</v>
          </cell>
          <cell r="L391">
            <v>10176.988989510013</v>
          </cell>
        </row>
        <row r="392">
          <cell r="G392" t="str">
            <v>7410-14</v>
          </cell>
          <cell r="H392">
            <v>10468.75</v>
          </cell>
          <cell r="L392">
            <v>10027.327386723102</v>
          </cell>
        </row>
        <row r="393">
          <cell r="G393" t="str">
            <v>1565-53</v>
          </cell>
          <cell r="H393">
            <v>11328.13</v>
          </cell>
          <cell r="L393">
            <v>10742.014112111623</v>
          </cell>
        </row>
        <row r="394">
          <cell r="G394" t="str">
            <v>7410-14</v>
          </cell>
          <cell r="H394">
            <v>10937.5</v>
          </cell>
          <cell r="L394">
            <v>10371.595254576077</v>
          </cell>
        </row>
        <row r="395">
          <cell r="G395" t="str">
            <v>1565-53</v>
          </cell>
          <cell r="H395">
            <v>6562.5</v>
          </cell>
          <cell r="L395">
            <v>6285.7873170503026</v>
          </cell>
        </row>
        <row r="396">
          <cell r="G396" t="str">
            <v>7410-14</v>
          </cell>
          <cell r="H396">
            <v>6250</v>
          </cell>
          <cell r="L396">
            <v>5986.464111476479</v>
          </cell>
        </row>
        <row r="397">
          <cell r="G397" t="str">
            <v>1565-53</v>
          </cell>
          <cell r="H397">
            <v>4375</v>
          </cell>
          <cell r="L397">
            <v>4148.638101830431</v>
          </cell>
        </row>
        <row r="398">
          <cell r="G398" t="str">
            <v>7410-14</v>
          </cell>
          <cell r="H398">
            <v>4062.5</v>
          </cell>
          <cell r="L398">
            <v>3852.306808842543</v>
          </cell>
        </row>
        <row r="399">
          <cell r="G399" t="str">
            <v>1565-53</v>
          </cell>
          <cell r="H399">
            <v>41406.25</v>
          </cell>
          <cell r="L399">
            <v>40037.214923259664</v>
          </cell>
        </row>
        <row r="400">
          <cell r="G400" t="str">
            <v>7410-14</v>
          </cell>
          <cell r="H400">
            <v>39062.5</v>
          </cell>
          <cell r="L400">
            <v>37770.957474773269</v>
          </cell>
        </row>
        <row r="401">
          <cell r="G401" t="str">
            <v>1565-53</v>
          </cell>
          <cell r="H401">
            <v>23437.5</v>
          </cell>
          <cell r="L401">
            <v>22225.522946714031</v>
          </cell>
        </row>
        <row r="402">
          <cell r="G402" t="str">
            <v>7410-14</v>
          </cell>
          <cell r="H402">
            <v>22656.25</v>
          </cell>
          <cell r="L402">
            <v>21484.67218182356</v>
          </cell>
        </row>
        <row r="403">
          <cell r="G403" t="str">
            <v>1565-53</v>
          </cell>
          <cell r="H403">
            <v>10937.4</v>
          </cell>
          <cell r="L403">
            <v>10370.487981115311</v>
          </cell>
        </row>
        <row r="404">
          <cell r="G404" t="str">
            <v>7410-14</v>
          </cell>
          <cell r="H404">
            <v>10624.9</v>
          </cell>
          <cell r="L404">
            <v>10074.185615461816</v>
          </cell>
        </row>
        <row r="405">
          <cell r="G405" t="str">
            <v>1565-53</v>
          </cell>
          <cell r="H405">
            <v>7812.5</v>
          </cell>
          <cell r="L405">
            <v>7408.2823246971975</v>
          </cell>
        </row>
        <row r="406">
          <cell r="G406" t="str">
            <v>7410-14</v>
          </cell>
          <cell r="H406">
            <v>7031.25</v>
          </cell>
          <cell r="L406">
            <v>6667.4540922274791</v>
          </cell>
        </row>
        <row r="407">
          <cell r="G407" t="str">
            <v>1565-53</v>
          </cell>
          <cell r="H407">
            <v>2031.25</v>
          </cell>
          <cell r="L407">
            <v>1926.2119887152157</v>
          </cell>
        </row>
        <row r="408">
          <cell r="G408" t="str">
            <v>7410-14</v>
          </cell>
          <cell r="H408">
            <v>2011.72</v>
          </cell>
          <cell r="L408">
            <v>1907.691904954178</v>
          </cell>
        </row>
        <row r="409">
          <cell r="G409" t="str">
            <v>1565-53</v>
          </cell>
          <cell r="H409">
            <v>22500</v>
          </cell>
          <cell r="L409">
            <v>21558.570722229742</v>
          </cell>
        </row>
        <row r="410">
          <cell r="G410" t="str">
            <v>7410-14</v>
          </cell>
          <cell r="H410">
            <v>22031.25</v>
          </cell>
          <cell r="L410">
            <v>21109.433832183287</v>
          </cell>
        </row>
        <row r="411">
          <cell r="G411" t="str">
            <v>1565-53</v>
          </cell>
          <cell r="H411">
            <v>8437.5</v>
          </cell>
          <cell r="L411">
            <v>8080.9032549451749</v>
          </cell>
        </row>
        <row r="412">
          <cell r="G412" t="str">
            <v>7410-14</v>
          </cell>
          <cell r="H412">
            <v>7968.75</v>
          </cell>
          <cell r="L412">
            <v>7631.9641852259983</v>
          </cell>
        </row>
        <row r="413">
          <cell r="G413" t="str">
            <v>1565-53</v>
          </cell>
          <cell r="H413">
            <v>3437.5</v>
          </cell>
          <cell r="L413">
            <v>3259.644222866767</v>
          </cell>
        </row>
        <row r="414">
          <cell r="G414" t="str">
            <v>7410-14</v>
          </cell>
          <cell r="H414">
            <v>2812.5</v>
          </cell>
          <cell r="L414">
            <v>2666.981636890991</v>
          </cell>
        </row>
        <row r="415">
          <cell r="G415" t="str">
            <v>7410-14</v>
          </cell>
          <cell r="H415">
            <v>2148.44</v>
          </cell>
          <cell r="L415">
            <v>2057.8494329056844</v>
          </cell>
        </row>
        <row r="416">
          <cell r="G416" t="str">
            <v>1565-53</v>
          </cell>
          <cell r="H416">
            <v>390.63</v>
          </cell>
          <cell r="L416">
            <v>370.41885753554772</v>
          </cell>
        </row>
        <row r="417">
          <cell r="G417" t="str">
            <v>7410-14</v>
          </cell>
          <cell r="H417">
            <v>273.44</v>
          </cell>
          <cell r="L417">
            <v>259.29225201474583</v>
          </cell>
        </row>
        <row r="418">
          <cell r="G418" t="str">
            <v>1565-53</v>
          </cell>
          <cell r="H418">
            <v>1562.5</v>
          </cell>
          <cell r="L418">
            <v>1481.6564649394395</v>
          </cell>
        </row>
        <row r="419">
          <cell r="G419" t="str">
            <v>7410-14</v>
          </cell>
          <cell r="H419">
            <v>1093.75</v>
          </cell>
          <cell r="L419">
            <v>1037.1595254576077</v>
          </cell>
        </row>
        <row r="420">
          <cell r="G420" t="str">
            <v>1565-53</v>
          </cell>
          <cell r="H420">
            <v>1718.75</v>
          </cell>
          <cell r="L420">
            <v>1629.6257097233454</v>
          </cell>
        </row>
        <row r="421">
          <cell r="G421" t="str">
            <v>7410-14</v>
          </cell>
          <cell r="H421">
            <v>1250</v>
          </cell>
          <cell r="L421">
            <v>1185.1823343442511</v>
          </cell>
        </row>
        <row r="422">
          <cell r="G422" t="str">
            <v>1565-53</v>
          </cell>
          <cell r="H422">
            <v>5000</v>
          </cell>
          <cell r="L422">
            <v>4788.6834103378815</v>
          </cell>
        </row>
        <row r="423">
          <cell r="G423" t="str">
            <v>7410-14</v>
          </cell>
          <cell r="H423">
            <v>4375</v>
          </cell>
          <cell r="L423">
            <v>4190.0979840456466</v>
          </cell>
        </row>
        <row r="424">
          <cell r="G424" t="str">
            <v>7410-14</v>
          </cell>
          <cell r="H424">
            <v>3722.09</v>
          </cell>
          <cell r="L424">
            <v>3566.8023313674066</v>
          </cell>
        </row>
        <row r="425">
          <cell r="G425" t="str">
            <v>7410-14</v>
          </cell>
          <cell r="H425">
            <v>3437.5</v>
          </cell>
          <cell r="L425">
            <v>3292.5552613120631</v>
          </cell>
        </row>
        <row r="426">
          <cell r="G426" t="str">
            <v>7410-14</v>
          </cell>
          <cell r="H426">
            <v>6250</v>
          </cell>
          <cell r="L426">
            <v>5926.625859757758</v>
          </cell>
        </row>
        <row r="427">
          <cell r="G427" t="str">
            <v>1565-53</v>
          </cell>
          <cell r="H427">
            <v>5156.25</v>
          </cell>
          <cell r="L427">
            <v>4938.8328919680953</v>
          </cell>
        </row>
        <row r="428">
          <cell r="G428" t="str">
            <v>7410-14</v>
          </cell>
          <cell r="H428">
            <v>5156.25</v>
          </cell>
          <cell r="L428">
            <v>4938.8328919680953</v>
          </cell>
        </row>
        <row r="429">
          <cell r="G429" t="str">
            <v>3333-55</v>
          </cell>
          <cell r="H429">
            <v>51280.73</v>
          </cell>
          <cell r="L429">
            <v>49118.998224796684</v>
          </cell>
        </row>
        <row r="430">
          <cell r="G430" t="str">
            <v>1565-53</v>
          </cell>
          <cell r="H430">
            <v>164.06</v>
          </cell>
          <cell r="L430">
            <v>155.57155816829726</v>
          </cell>
        </row>
        <row r="431">
          <cell r="G431" t="str">
            <v>7410-14</v>
          </cell>
          <cell r="H431">
            <v>54.69</v>
          </cell>
          <cell r="L431">
            <v>51.860346923224284</v>
          </cell>
        </row>
        <row r="432">
          <cell r="G432" t="str">
            <v>3333-55</v>
          </cell>
          <cell r="H432">
            <v>72113.11</v>
          </cell>
          <cell r="L432">
            <v>69071.09176111019</v>
          </cell>
        </row>
        <row r="433">
          <cell r="G433" t="str">
            <v>3333-55</v>
          </cell>
          <cell r="H433">
            <v>25565.18</v>
          </cell>
          <cell r="L433">
            <v>24224.009623588641</v>
          </cell>
        </row>
        <row r="434">
          <cell r="G434" t="str">
            <v>3333-55</v>
          </cell>
          <cell r="H434">
            <v>6620.11</v>
          </cell>
          <cell r="L434">
            <v>6341.8660700317732</v>
          </cell>
        </row>
        <row r="435">
          <cell r="G435" t="str">
            <v>7410-14</v>
          </cell>
          <cell r="H435">
            <v>312.5</v>
          </cell>
          <cell r="L435">
            <v>296.33129298788788</v>
          </cell>
        </row>
        <row r="436">
          <cell r="G436" t="str">
            <v>3333-55</v>
          </cell>
          <cell r="H436">
            <v>3951.41</v>
          </cell>
          <cell r="L436">
            <v>3785.3318159040032</v>
          </cell>
        </row>
        <row r="437">
          <cell r="G437" t="str">
            <v>7410-14</v>
          </cell>
          <cell r="H437">
            <v>156.25</v>
          </cell>
          <cell r="L437">
            <v>148.16564649394394</v>
          </cell>
        </row>
        <row r="438">
          <cell r="G438" t="str">
            <v>3333-55</v>
          </cell>
          <cell r="H438">
            <v>25375.49</v>
          </cell>
          <cell r="L438">
            <v>24301.594808761773</v>
          </cell>
        </row>
        <row r="439">
          <cell r="G439" t="str">
            <v>7410-14</v>
          </cell>
          <cell r="H439">
            <v>156.25</v>
          </cell>
          <cell r="L439">
            <v>148.16564649394394</v>
          </cell>
        </row>
        <row r="440">
          <cell r="G440" t="str">
            <v>7410-14</v>
          </cell>
          <cell r="H440">
            <v>1367.19</v>
          </cell>
          <cell r="L440">
            <v>1309.5414189711244</v>
          </cell>
        </row>
        <row r="441">
          <cell r="G441" t="str">
            <v>1565-53</v>
          </cell>
          <cell r="H441">
            <v>156.25</v>
          </cell>
          <cell r="L441">
            <v>148.16564649394394</v>
          </cell>
        </row>
        <row r="442">
          <cell r="G442" t="str">
            <v>7410-14</v>
          </cell>
          <cell r="H442">
            <v>78.13</v>
          </cell>
          <cell r="L442">
            <v>74.087564547659781</v>
          </cell>
        </row>
        <row r="443">
          <cell r="G443" t="str">
            <v>1565-53</v>
          </cell>
          <cell r="H443">
            <v>859.38</v>
          </cell>
          <cell r="L443">
            <v>823.14360449930507</v>
          </cell>
        </row>
        <row r="444">
          <cell r="G444" t="str">
            <v>7410-14</v>
          </cell>
          <cell r="H444">
            <v>703.13</v>
          </cell>
          <cell r="L444">
            <v>673.48200171239307</v>
          </cell>
        </row>
        <row r="445">
          <cell r="G445" t="str">
            <v>7410-14</v>
          </cell>
          <cell r="H445">
            <v>1484.38</v>
          </cell>
          <cell r="L445">
            <v>1407.621194736784</v>
          </cell>
        </row>
        <row r="446">
          <cell r="G446" t="str">
            <v>7410-14</v>
          </cell>
          <cell r="H446">
            <v>1791.21</v>
          </cell>
          <cell r="L446">
            <v>1698.4242766512643</v>
          </cell>
        </row>
        <row r="447">
          <cell r="G447" t="str">
            <v>7410-14</v>
          </cell>
          <cell r="H447">
            <v>4218.75</v>
          </cell>
          <cell r="L447">
            <v>4040.8632752466237</v>
          </cell>
        </row>
        <row r="448">
          <cell r="G448" t="str">
            <v>1565-53</v>
          </cell>
          <cell r="H448">
            <v>0</v>
          </cell>
          <cell r="L448">
            <v>0</v>
          </cell>
        </row>
        <row r="449">
          <cell r="G449" t="str">
            <v>1565-53</v>
          </cell>
          <cell r="H449">
            <v>468.75</v>
          </cell>
          <cell r="L449">
            <v>444.49693948183187</v>
          </cell>
        </row>
        <row r="450">
          <cell r="G450" t="str">
            <v>1565-53</v>
          </cell>
          <cell r="H450">
            <v>13671.88</v>
          </cell>
          <cell r="L450">
            <v>13095.395033026087</v>
          </cell>
        </row>
        <row r="451">
          <cell r="G451" t="str">
            <v>7410-14</v>
          </cell>
          <cell r="H451">
            <v>13671.88</v>
          </cell>
          <cell r="L451">
            <v>13095.395033026087</v>
          </cell>
        </row>
        <row r="452">
          <cell r="G452" t="str">
            <v>7410-14</v>
          </cell>
          <cell r="H452">
            <v>6726.23</v>
          </cell>
          <cell r="L452">
            <v>6446.5421880613085</v>
          </cell>
        </row>
        <row r="453">
          <cell r="G453" t="str">
            <v>7410-14</v>
          </cell>
          <cell r="H453">
            <v>1250</v>
          </cell>
          <cell r="L453">
            <v>1185.3251719515515</v>
          </cell>
        </row>
        <row r="454">
          <cell r="G454" t="str">
            <v>1565-53</v>
          </cell>
          <cell r="H454">
            <v>1250</v>
          </cell>
          <cell r="L454">
            <v>1185.3251719515515</v>
          </cell>
        </row>
        <row r="455">
          <cell r="G455" t="str">
            <v>7410-14</v>
          </cell>
          <cell r="H455">
            <v>468.75</v>
          </cell>
          <cell r="L455">
            <v>444.49693948183187</v>
          </cell>
        </row>
        <row r="456">
          <cell r="G456" t="str">
            <v>1565-53</v>
          </cell>
          <cell r="H456">
            <v>703.13</v>
          </cell>
          <cell r="L456">
            <v>666.75015052343565</v>
          </cell>
        </row>
        <row r="457">
          <cell r="G457" t="str">
            <v>7410-14</v>
          </cell>
          <cell r="H457">
            <v>4218.75</v>
          </cell>
          <cell r="L457">
            <v>4046.1297280748699</v>
          </cell>
        </row>
        <row r="458">
          <cell r="G458" t="str">
            <v>1565-53</v>
          </cell>
          <cell r="H458">
            <v>4218.75</v>
          </cell>
          <cell r="L458">
            <v>4046.1297280748699</v>
          </cell>
        </row>
        <row r="459">
          <cell r="G459" t="str">
            <v>7410-14</v>
          </cell>
          <cell r="H459">
            <v>156.25</v>
          </cell>
          <cell r="L459">
            <v>150.71930481093878</v>
          </cell>
        </row>
        <row r="460">
          <cell r="G460" t="str">
            <v>1565-53</v>
          </cell>
          <cell r="H460">
            <v>312.5</v>
          </cell>
          <cell r="L460">
            <v>301.43860962187756</v>
          </cell>
        </row>
        <row r="461">
          <cell r="G461" t="str">
            <v>1565-53</v>
          </cell>
          <cell r="H461">
            <v>0</v>
          </cell>
          <cell r="L461">
            <v>0</v>
          </cell>
        </row>
        <row r="462">
          <cell r="G462" t="str">
            <v>7410-14</v>
          </cell>
          <cell r="H462">
            <v>3437.5</v>
          </cell>
          <cell r="L462">
            <v>3292.5552613120631</v>
          </cell>
        </row>
        <row r="463">
          <cell r="G463" t="str">
            <v>1565-53</v>
          </cell>
          <cell r="H463">
            <v>1015.63</v>
          </cell>
          <cell r="L463">
            <v>972.80520728621696</v>
          </cell>
        </row>
        <row r="464">
          <cell r="G464" t="str">
            <v>7410-14</v>
          </cell>
          <cell r="H464">
            <v>937.5</v>
          </cell>
          <cell r="L464">
            <v>897.96961672147188</v>
          </cell>
        </row>
        <row r="465">
          <cell r="G465" t="str">
            <v>7410-14</v>
          </cell>
          <cell r="H465">
            <v>859.38</v>
          </cell>
          <cell r="L465">
            <v>821.0014316689244</v>
          </cell>
        </row>
        <row r="466">
          <cell r="G466" t="str">
            <v>1565-53</v>
          </cell>
          <cell r="H466">
            <v>1035.1600000000001</v>
          </cell>
          <cell r="L466">
            <v>988.9313714612905</v>
          </cell>
        </row>
        <row r="467">
          <cell r="G467" t="str">
            <v>7410-14</v>
          </cell>
          <cell r="H467">
            <v>1250</v>
          </cell>
          <cell r="L467">
            <v>1198.8532527629243</v>
          </cell>
        </row>
        <row r="468">
          <cell r="G468" t="str">
            <v>1565-53</v>
          </cell>
          <cell r="H468">
            <v>2031.25</v>
          </cell>
          <cell r="L468">
            <v>1948.1365357397519</v>
          </cell>
        </row>
        <row r="469">
          <cell r="G469" t="str">
            <v>1565-53</v>
          </cell>
          <cell r="H469">
            <v>703.13</v>
          </cell>
          <cell r="L469">
            <v>666.75015052343565</v>
          </cell>
        </row>
        <row r="470">
          <cell r="G470" t="str">
            <v>7410-14</v>
          </cell>
          <cell r="H470">
            <v>468.75</v>
          </cell>
          <cell r="L470">
            <v>444.49693948183187</v>
          </cell>
        </row>
        <row r="471">
          <cell r="G471" t="str">
            <v>7410-14</v>
          </cell>
          <cell r="H471">
            <v>1562.5</v>
          </cell>
          <cell r="L471">
            <v>1496.6160278691198</v>
          </cell>
        </row>
        <row r="472">
          <cell r="G472" t="str">
            <v>7410-14</v>
          </cell>
          <cell r="H472">
            <v>14843.75</v>
          </cell>
          <cell r="L472">
            <v>14217.852264756637</v>
          </cell>
        </row>
        <row r="473">
          <cell r="G473" t="str">
            <v>3333-55</v>
          </cell>
          <cell r="H473">
            <v>1604.12</v>
          </cell>
          <cell r="L473">
            <v>1536.5713191677557</v>
          </cell>
        </row>
        <row r="474">
          <cell r="G474" t="str">
            <v>1565-53</v>
          </cell>
          <cell r="H474">
            <v>2187.5</v>
          </cell>
          <cell r="L474">
            <v>2074.0690851024392</v>
          </cell>
        </row>
        <row r="475">
          <cell r="G475" t="str">
            <v>7410-14</v>
          </cell>
          <cell r="H475">
            <v>1250</v>
          </cell>
          <cell r="L475">
            <v>1185.1823343442511</v>
          </cell>
        </row>
        <row r="476">
          <cell r="G476" t="str">
            <v>1565-53</v>
          </cell>
          <cell r="H476">
            <v>2187.5</v>
          </cell>
          <cell r="L476">
            <v>2095.0489920228233</v>
          </cell>
        </row>
        <row r="477">
          <cell r="G477" t="str">
            <v>7410-14</v>
          </cell>
          <cell r="H477">
            <v>1875</v>
          </cell>
          <cell r="L477">
            <v>1795.7562788767054</v>
          </cell>
        </row>
        <row r="478">
          <cell r="G478" t="str">
            <v>7410-14</v>
          </cell>
          <cell r="H478">
            <v>3401.23</v>
          </cell>
          <cell r="L478">
            <v>3259.3928601684052</v>
          </cell>
        </row>
        <row r="479">
          <cell r="G479" t="str">
            <v>1565-53</v>
          </cell>
          <cell r="H479">
            <v>468.75</v>
          </cell>
          <cell r="L479">
            <v>444.49693948183187</v>
          </cell>
        </row>
        <row r="480">
          <cell r="G480" t="str">
            <v>7410-14</v>
          </cell>
          <cell r="H480">
            <v>468.75</v>
          </cell>
          <cell r="L480">
            <v>444.49693948183187</v>
          </cell>
        </row>
        <row r="481">
          <cell r="G481" t="str">
            <v>1565-53</v>
          </cell>
          <cell r="H481">
            <v>6250</v>
          </cell>
          <cell r="L481">
            <v>5986.464111476479</v>
          </cell>
        </row>
        <row r="482">
          <cell r="G482" t="str">
            <v>7410-14</v>
          </cell>
          <cell r="H482">
            <v>6250</v>
          </cell>
          <cell r="L482">
            <v>5986.464111476479</v>
          </cell>
        </row>
        <row r="483">
          <cell r="G483" t="str">
            <v>1565-53</v>
          </cell>
          <cell r="H483">
            <v>1953.13</v>
          </cell>
          <cell r="L483">
            <v>1852.0753224749876</v>
          </cell>
        </row>
        <row r="484">
          <cell r="G484" t="str">
            <v>7410-14</v>
          </cell>
          <cell r="H484">
            <v>1562.5</v>
          </cell>
          <cell r="L484">
            <v>1481.6564649394395</v>
          </cell>
        </row>
        <row r="485">
          <cell r="G485" t="str">
            <v>1565-53</v>
          </cell>
          <cell r="H485">
            <v>4375</v>
          </cell>
          <cell r="L485">
            <v>4195.9863846702356</v>
          </cell>
        </row>
        <row r="486">
          <cell r="G486" t="str">
            <v>1565-53</v>
          </cell>
          <cell r="H486">
            <v>234.38</v>
          </cell>
          <cell r="L486">
            <v>222.25321104160375</v>
          </cell>
        </row>
        <row r="487">
          <cell r="G487" t="str">
            <v>7410-14</v>
          </cell>
          <cell r="H487">
            <v>156.25</v>
          </cell>
          <cell r="L487">
            <v>148.16564649394394</v>
          </cell>
        </row>
        <row r="488">
          <cell r="G488" t="str">
            <v>7410-14</v>
          </cell>
          <cell r="H488">
            <v>17187.5</v>
          </cell>
          <cell r="L488">
            <v>16462.776306560318</v>
          </cell>
        </row>
        <row r="489">
          <cell r="G489" t="str">
            <v>7410-14</v>
          </cell>
          <cell r="H489">
            <v>2500</v>
          </cell>
          <cell r="L489">
            <v>2370.650343903103</v>
          </cell>
        </row>
        <row r="490">
          <cell r="G490" t="str">
            <v>1565-53</v>
          </cell>
          <cell r="H490">
            <v>39062.5</v>
          </cell>
          <cell r="L490">
            <v>37415.400696728</v>
          </cell>
        </row>
        <row r="491">
          <cell r="G491" t="str">
            <v>7410-14</v>
          </cell>
          <cell r="H491">
            <v>39062.5</v>
          </cell>
          <cell r="L491">
            <v>37415.400696728</v>
          </cell>
        </row>
        <row r="492">
          <cell r="G492" t="str">
            <v>7410-14</v>
          </cell>
          <cell r="H492">
            <v>937.5</v>
          </cell>
          <cell r="L492">
            <v>904.31582886563262</v>
          </cell>
        </row>
        <row r="493">
          <cell r="G493" t="str">
            <v>1565-53</v>
          </cell>
          <cell r="H493">
            <v>585.94000000000005</v>
          </cell>
          <cell r="L493">
            <v>565.19980454989741</v>
          </cell>
        </row>
        <row r="494">
          <cell r="G494" t="str">
            <v>1565-53</v>
          </cell>
          <cell r="H494">
            <v>62500</v>
          </cell>
          <cell r="L494">
            <v>59864.641114764796</v>
          </cell>
        </row>
        <row r="495">
          <cell r="G495" t="str">
            <v>7410-14</v>
          </cell>
          <cell r="H495">
            <v>62500</v>
          </cell>
          <cell r="L495">
            <v>59864.641114764796</v>
          </cell>
        </row>
        <row r="496">
          <cell r="G496" t="str">
            <v>1565-53</v>
          </cell>
          <cell r="H496">
            <v>312.5</v>
          </cell>
          <cell r="L496">
            <v>296.33129298788788</v>
          </cell>
        </row>
        <row r="497">
          <cell r="G497" t="str">
            <v>7410-14</v>
          </cell>
          <cell r="H497">
            <v>156.25</v>
          </cell>
          <cell r="L497">
            <v>148.16564649394394</v>
          </cell>
        </row>
        <row r="498">
          <cell r="G498" t="str">
            <v>7410-14</v>
          </cell>
          <cell r="H498">
            <v>1947.63</v>
          </cell>
          <cell r="L498">
            <v>1846.8520095185193</v>
          </cell>
        </row>
        <row r="499">
          <cell r="G499" t="str">
            <v>1565-53</v>
          </cell>
          <cell r="H499">
            <v>937.5</v>
          </cell>
          <cell r="L499">
            <v>897.96961672147188</v>
          </cell>
        </row>
        <row r="500">
          <cell r="G500" t="str">
            <v>7410-14</v>
          </cell>
          <cell r="H500">
            <v>937.5</v>
          </cell>
          <cell r="L500">
            <v>897.96961672147188</v>
          </cell>
        </row>
        <row r="501">
          <cell r="G501" t="str">
            <v>7410-14</v>
          </cell>
          <cell r="H501">
            <v>1289.06</v>
          </cell>
          <cell r="L501">
            <v>1222.3642129246937</v>
          </cell>
        </row>
        <row r="502">
          <cell r="G502" t="str">
            <v>7410-14</v>
          </cell>
          <cell r="H502">
            <v>9375</v>
          </cell>
          <cell r="L502">
            <v>8889.938789636637</v>
          </cell>
        </row>
        <row r="503">
          <cell r="G503" t="str">
            <v>7410-14</v>
          </cell>
          <cell r="H503">
            <v>1093.75</v>
          </cell>
          <cell r="L503">
            <v>1037.1595254576077</v>
          </cell>
        </row>
        <row r="504">
          <cell r="G504" t="str">
            <v>1565-53</v>
          </cell>
          <cell r="H504">
            <v>2343.75</v>
          </cell>
          <cell r="L504">
            <v>2244.9240418036798</v>
          </cell>
        </row>
        <row r="505">
          <cell r="G505" t="str">
            <v>7410-14</v>
          </cell>
          <cell r="H505">
            <v>2031.25</v>
          </cell>
          <cell r="L505">
            <v>1945.6008362298558</v>
          </cell>
        </row>
        <row r="506">
          <cell r="G506" t="str">
            <v>1565-53</v>
          </cell>
          <cell r="H506">
            <v>1250</v>
          </cell>
          <cell r="L506">
            <v>1185.3251719515515</v>
          </cell>
        </row>
        <row r="507">
          <cell r="G507" t="str">
            <v>7410-14</v>
          </cell>
          <cell r="H507">
            <v>1093.75</v>
          </cell>
          <cell r="L507">
            <v>1037.1595254576077</v>
          </cell>
        </row>
        <row r="508">
          <cell r="G508" t="str">
            <v>1565-53</v>
          </cell>
          <cell r="H508">
            <v>7968.75</v>
          </cell>
          <cell r="L508">
            <v>7631.9641852259983</v>
          </cell>
        </row>
        <row r="509">
          <cell r="G509" t="str">
            <v>7410-14</v>
          </cell>
          <cell r="H509">
            <v>7500</v>
          </cell>
          <cell r="L509">
            <v>7183.0251155068217</v>
          </cell>
        </row>
        <row r="510">
          <cell r="G510" t="str">
            <v>1565-53</v>
          </cell>
          <cell r="H510">
            <v>2343.75</v>
          </cell>
          <cell r="L510">
            <v>2244.9240418036798</v>
          </cell>
        </row>
        <row r="511">
          <cell r="G511" t="str">
            <v>7410-14</v>
          </cell>
          <cell r="H511">
            <v>2343.75</v>
          </cell>
          <cell r="L511">
            <v>2244.9240418036798</v>
          </cell>
        </row>
        <row r="512">
          <cell r="G512" t="str">
            <v>1565-53</v>
          </cell>
          <cell r="H512">
            <v>4218.8</v>
          </cell>
          <cell r="L512">
            <v>4043.11733548039</v>
          </cell>
        </row>
        <row r="513">
          <cell r="G513" t="str">
            <v>7410-14</v>
          </cell>
          <cell r="H513">
            <v>4062.55</v>
          </cell>
          <cell r="L513">
            <v>3893.374023716663</v>
          </cell>
        </row>
        <row r="514">
          <cell r="G514" t="str">
            <v>7410-14</v>
          </cell>
          <cell r="H514">
            <v>513.52</v>
          </cell>
          <cell r="L514">
            <v>495.3639540627816</v>
          </cell>
        </row>
        <row r="515">
          <cell r="G515" t="str">
            <v>1565-53</v>
          </cell>
          <cell r="H515">
            <v>73828.13</v>
          </cell>
          <cell r="L515">
            <v>70715.112105987209</v>
          </cell>
        </row>
        <row r="516">
          <cell r="G516" t="str">
            <v>7410-14</v>
          </cell>
          <cell r="H516">
            <v>73828.13</v>
          </cell>
          <cell r="L516">
            <v>70715.112105987209</v>
          </cell>
        </row>
        <row r="517">
          <cell r="G517" t="str">
            <v>1565-53</v>
          </cell>
          <cell r="H517">
            <v>937.5</v>
          </cell>
          <cell r="L517">
            <v>906.50297939455834</v>
          </cell>
        </row>
        <row r="518">
          <cell r="G518" t="str">
            <v>7410-14</v>
          </cell>
          <cell r="H518">
            <v>888.67</v>
          </cell>
          <cell r="L518">
            <v>859.28746954513304</v>
          </cell>
        </row>
        <row r="519">
          <cell r="G519" t="str">
            <v>7410-14</v>
          </cell>
          <cell r="H519">
            <v>468.75</v>
          </cell>
          <cell r="L519">
            <v>449.56996978609664</v>
          </cell>
        </row>
        <row r="520">
          <cell r="G520" t="str">
            <v>1565-53</v>
          </cell>
          <cell r="H520">
            <v>820.31</v>
          </cell>
          <cell r="L520">
            <v>786.74504941916359</v>
          </cell>
        </row>
        <row r="521">
          <cell r="G521" t="str">
            <v>1565-53</v>
          </cell>
          <cell r="H521">
            <v>2031.25</v>
          </cell>
          <cell r="L521">
            <v>1926.1534044212715</v>
          </cell>
        </row>
        <row r="522">
          <cell r="G522" t="str">
            <v>7410-14</v>
          </cell>
          <cell r="H522">
            <v>1835.94</v>
          </cell>
          <cell r="L522">
            <v>1740.9487169541856</v>
          </cell>
        </row>
        <row r="523">
          <cell r="G523" t="str">
            <v>1565-53</v>
          </cell>
          <cell r="H523">
            <v>1718.75</v>
          </cell>
          <cell r="L523">
            <v>1629.8221114333835</v>
          </cell>
        </row>
        <row r="524">
          <cell r="G524" t="str">
            <v>7410-14</v>
          </cell>
          <cell r="H524">
            <v>1718.75</v>
          </cell>
          <cell r="L524">
            <v>1629.8221114333835</v>
          </cell>
        </row>
        <row r="525">
          <cell r="G525" t="str">
            <v>7410-14</v>
          </cell>
          <cell r="H525">
            <v>6425.78</v>
          </cell>
          <cell r="L525">
            <v>6093.3110267382726</v>
          </cell>
        </row>
        <row r="526">
          <cell r="G526" t="str">
            <v>1565-53</v>
          </cell>
          <cell r="H526">
            <v>2968.75</v>
          </cell>
          <cell r="L526">
            <v>2881.4140350234802</v>
          </cell>
        </row>
        <row r="527">
          <cell r="G527" t="str">
            <v>7410-14</v>
          </cell>
          <cell r="H527">
            <v>2812.5</v>
          </cell>
          <cell r="L527">
            <v>2729.7606647590865</v>
          </cell>
        </row>
        <row r="528">
          <cell r="G528" t="str">
            <v>1565-53</v>
          </cell>
          <cell r="H528">
            <v>1015.63</v>
          </cell>
          <cell r="L528">
            <v>963.08144351132353</v>
          </cell>
        </row>
        <row r="529">
          <cell r="G529" t="str">
            <v>7410-14</v>
          </cell>
          <cell r="H529">
            <v>937.5</v>
          </cell>
          <cell r="L529">
            <v>888.99387896366375</v>
          </cell>
        </row>
        <row r="530">
          <cell r="G530" t="str">
            <v>1565-53</v>
          </cell>
          <cell r="H530">
            <v>2968.75</v>
          </cell>
          <cell r="L530">
            <v>2843.5704529513278</v>
          </cell>
        </row>
        <row r="531">
          <cell r="G531" t="str">
            <v>7410-14</v>
          </cell>
          <cell r="H531">
            <v>2656.25</v>
          </cell>
          <cell r="L531">
            <v>2544.2472473775033</v>
          </cell>
        </row>
        <row r="532">
          <cell r="G532" t="str">
            <v>1565-53</v>
          </cell>
          <cell r="H532">
            <v>5859.38</v>
          </cell>
          <cell r="L532">
            <v>5556.2164848235861</v>
          </cell>
        </row>
        <row r="533">
          <cell r="G533" t="str">
            <v>7410-14</v>
          </cell>
          <cell r="H533">
            <v>5507.81</v>
          </cell>
          <cell r="L533">
            <v>5222.8366682611813</v>
          </cell>
        </row>
        <row r="534">
          <cell r="G534" t="str">
            <v>1565-53</v>
          </cell>
          <cell r="H534">
            <v>8437.5</v>
          </cell>
          <cell r="L534">
            <v>8081.7265504932475</v>
          </cell>
        </row>
        <row r="535">
          <cell r="G535" t="str">
            <v>7410-14</v>
          </cell>
          <cell r="H535">
            <v>7968.75</v>
          </cell>
          <cell r="L535">
            <v>7632.7417421325108</v>
          </cell>
        </row>
        <row r="536">
          <cell r="G536" t="str">
            <v>7410-14</v>
          </cell>
          <cell r="H536">
            <v>2812.5</v>
          </cell>
          <cell r="L536">
            <v>2693.9088501644155</v>
          </cell>
        </row>
        <row r="537">
          <cell r="G537" t="str">
            <v>7410-14</v>
          </cell>
          <cell r="H537">
            <v>1953.13</v>
          </cell>
          <cell r="L537">
            <v>1852.1316536710644</v>
          </cell>
        </row>
        <row r="538">
          <cell r="G538" t="str">
            <v>1565-53</v>
          </cell>
          <cell r="H538">
            <v>976.56</v>
          </cell>
          <cell r="L538">
            <v>944.27151952805332</v>
          </cell>
        </row>
        <row r="539">
          <cell r="G539" t="str">
            <v>7410-14</v>
          </cell>
          <cell r="H539">
            <v>927.73</v>
          </cell>
          <cell r="L539">
            <v>897.0560096786279</v>
          </cell>
        </row>
        <row r="540">
          <cell r="G540" t="str">
            <v>1565-53</v>
          </cell>
          <cell r="H540">
            <v>1562.5</v>
          </cell>
          <cell r="L540">
            <v>1496.6160278691198</v>
          </cell>
        </row>
        <row r="541">
          <cell r="G541" t="str">
            <v>7410-14</v>
          </cell>
          <cell r="H541">
            <v>1523.44</v>
          </cell>
          <cell r="L541">
            <v>1459.2030217580364</v>
          </cell>
        </row>
        <row r="542">
          <cell r="G542" t="str">
            <v>1565-53</v>
          </cell>
          <cell r="H542">
            <v>5937.5</v>
          </cell>
          <cell r="L542">
            <v>5687.1409059026555</v>
          </cell>
        </row>
        <row r="543">
          <cell r="G543" t="str">
            <v>7410-14</v>
          </cell>
          <cell r="H543">
            <v>5859.38</v>
          </cell>
          <cell r="L543">
            <v>5612.3148936804882</v>
          </cell>
        </row>
        <row r="544">
          <cell r="G544" t="str">
            <v>1565-53</v>
          </cell>
          <cell r="H544">
            <v>3281.25</v>
          </cell>
          <cell r="L544">
            <v>3111.1036276536593</v>
          </cell>
        </row>
        <row r="545">
          <cell r="G545" t="str">
            <v>7410-14</v>
          </cell>
          <cell r="H545">
            <v>2812.5</v>
          </cell>
          <cell r="L545">
            <v>2666.6602522745648</v>
          </cell>
        </row>
        <row r="546">
          <cell r="G546" t="str">
            <v>1565-53</v>
          </cell>
          <cell r="H546">
            <v>7500</v>
          </cell>
          <cell r="L546">
            <v>7183.0251155068217</v>
          </cell>
        </row>
        <row r="547">
          <cell r="G547" t="str">
            <v>7410-14</v>
          </cell>
          <cell r="H547">
            <v>6562.5</v>
          </cell>
          <cell r="L547">
            <v>6285.1469760684695</v>
          </cell>
        </row>
        <row r="548">
          <cell r="G548" t="str">
            <v>1565-53</v>
          </cell>
          <cell r="H548">
            <v>5312.5</v>
          </cell>
          <cell r="L548">
            <v>5090.7636303665195</v>
          </cell>
        </row>
        <row r="549">
          <cell r="G549" t="str">
            <v>7410-14</v>
          </cell>
          <cell r="H549">
            <v>5000</v>
          </cell>
          <cell r="L549">
            <v>4791.3069462273124</v>
          </cell>
        </row>
        <row r="550">
          <cell r="G550" t="str">
            <v>7410-14</v>
          </cell>
          <cell r="H550">
            <v>1171.8800000000001</v>
          </cell>
          <cell r="L550">
            <v>1111.2470900052676</v>
          </cell>
        </row>
        <row r="551">
          <cell r="G551" t="str">
            <v>1565-53</v>
          </cell>
          <cell r="H551">
            <v>10781.25</v>
          </cell>
          <cell r="L551">
            <v>10325.598603541057</v>
          </cell>
        </row>
        <row r="552">
          <cell r="G552" t="str">
            <v>7410-14</v>
          </cell>
          <cell r="H552">
            <v>10312.5</v>
          </cell>
          <cell r="L552">
            <v>9876.6595338218813</v>
          </cell>
        </row>
        <row r="553">
          <cell r="G553" t="str">
            <v>7410-14</v>
          </cell>
          <cell r="H553">
            <v>23750</v>
          </cell>
          <cell r="L553">
            <v>22748.563623610622</v>
          </cell>
        </row>
        <row r="554">
          <cell r="G554" t="str">
            <v>7410-14</v>
          </cell>
          <cell r="H554">
            <v>7500</v>
          </cell>
          <cell r="L554">
            <v>7111.95103170931</v>
          </cell>
        </row>
        <row r="555">
          <cell r="G555" t="str">
            <v>1565-53</v>
          </cell>
          <cell r="H555">
            <v>312.5</v>
          </cell>
          <cell r="L555">
            <v>296.33129298788788</v>
          </cell>
        </row>
        <row r="556">
          <cell r="G556" t="str">
            <v>7410-14</v>
          </cell>
          <cell r="H556">
            <v>214.84</v>
          </cell>
          <cell r="L556">
            <v>203.72420795365707</v>
          </cell>
        </row>
        <row r="557">
          <cell r="G557" t="str">
            <v>1565-53</v>
          </cell>
          <cell r="H557">
            <v>1640.63</v>
          </cell>
          <cell r="L557">
            <v>1555.7440294870996</v>
          </cell>
        </row>
        <row r="558">
          <cell r="G558" t="str">
            <v>7410-14</v>
          </cell>
          <cell r="H558">
            <v>4296.88</v>
          </cell>
          <cell r="L558">
            <v>4074.5600198841471</v>
          </cell>
        </row>
        <row r="559">
          <cell r="G559" t="str">
            <v>7410-14</v>
          </cell>
          <cell r="H559">
            <v>1875</v>
          </cell>
          <cell r="L559">
            <v>1795.9392334429438</v>
          </cell>
        </row>
        <row r="560">
          <cell r="G560" t="str">
            <v>1565-53</v>
          </cell>
          <cell r="H560">
            <v>4062.5</v>
          </cell>
          <cell r="L560">
            <v>3891.2016724597115</v>
          </cell>
        </row>
        <row r="561">
          <cell r="G561" t="str">
            <v>7410-14</v>
          </cell>
          <cell r="H561">
            <v>3750</v>
          </cell>
          <cell r="L561">
            <v>3591.8784668858875</v>
          </cell>
        </row>
        <row r="562">
          <cell r="G562" t="str">
            <v>1565-53</v>
          </cell>
          <cell r="H562">
            <v>39062.5</v>
          </cell>
          <cell r="L562">
            <v>37041.41162348599</v>
          </cell>
        </row>
        <row r="563">
          <cell r="G563" t="str">
            <v>7410-14</v>
          </cell>
          <cell r="H563">
            <v>35156.25</v>
          </cell>
          <cell r="L563">
            <v>33337.270461137392</v>
          </cell>
        </row>
        <row r="564">
          <cell r="G564" t="str">
            <v>1565-53</v>
          </cell>
          <cell r="H564">
            <v>93750</v>
          </cell>
          <cell r="L564">
            <v>89796.961672147198</v>
          </cell>
        </row>
        <row r="565">
          <cell r="G565" t="str">
            <v>7410-14</v>
          </cell>
          <cell r="H565">
            <v>89843.75</v>
          </cell>
          <cell r="L565">
            <v>86055.421602474395</v>
          </cell>
        </row>
        <row r="566">
          <cell r="G566" t="str">
            <v>7410-14</v>
          </cell>
          <cell r="H566">
            <v>156.25</v>
          </cell>
          <cell r="L566">
            <v>150.71930481093878</v>
          </cell>
        </row>
        <row r="567">
          <cell r="G567" t="str">
            <v>1565-53</v>
          </cell>
          <cell r="H567">
            <v>3750</v>
          </cell>
          <cell r="L567">
            <v>3555.975515854655</v>
          </cell>
        </row>
        <row r="568">
          <cell r="G568" t="str">
            <v>7410-14</v>
          </cell>
          <cell r="H568">
            <v>3750</v>
          </cell>
          <cell r="L568">
            <v>3555.975515854655</v>
          </cell>
        </row>
        <row r="569">
          <cell r="G569" t="str">
            <v>7410-14</v>
          </cell>
          <cell r="H569">
            <v>2578.13</v>
          </cell>
          <cell r="L569">
            <v>2444.7379084507634</v>
          </cell>
        </row>
        <row r="570">
          <cell r="G570" t="str">
            <v>7410-14</v>
          </cell>
          <cell r="H570">
            <v>12343.75</v>
          </cell>
          <cell r="L570">
            <v>11823.266620166047</v>
          </cell>
        </row>
        <row r="571">
          <cell r="G571" t="str">
            <v>1565-53</v>
          </cell>
          <cell r="H571">
            <v>312.5</v>
          </cell>
          <cell r="L571">
            <v>299.71331319073107</v>
          </cell>
        </row>
        <row r="572">
          <cell r="G572" t="str">
            <v>7410-14</v>
          </cell>
          <cell r="H572">
            <v>214.84</v>
          </cell>
          <cell r="L572">
            <v>206.04930625886934</v>
          </cell>
        </row>
        <row r="573">
          <cell r="G573" t="str">
            <v>1565-53</v>
          </cell>
          <cell r="H573">
            <v>3593.75</v>
          </cell>
          <cell r="L573">
            <v>3407.8098693607112</v>
          </cell>
        </row>
        <row r="574">
          <cell r="G574" t="str">
            <v>7410-14</v>
          </cell>
          <cell r="H574">
            <v>3437.5</v>
          </cell>
          <cell r="L574">
            <v>3259.644222866767</v>
          </cell>
        </row>
        <row r="575">
          <cell r="G575" t="str">
            <v>7410-14</v>
          </cell>
          <cell r="H575">
            <v>6171.88</v>
          </cell>
          <cell r="L575">
            <v>5852.5477778114746</v>
          </cell>
        </row>
        <row r="576">
          <cell r="G576" t="str">
            <v>1565-53</v>
          </cell>
          <cell r="H576">
            <v>8906.25</v>
          </cell>
          <cell r="L576">
            <v>8445.4418501548062</v>
          </cell>
        </row>
        <row r="577">
          <cell r="G577" t="str">
            <v>7410-14</v>
          </cell>
          <cell r="H577">
            <v>8906.25</v>
          </cell>
          <cell r="L577">
            <v>8445.4418501548062</v>
          </cell>
        </row>
        <row r="578">
          <cell r="G578" t="str">
            <v>1565-53</v>
          </cell>
          <cell r="H578">
            <v>7812.5</v>
          </cell>
          <cell r="L578">
            <v>7483.0801393455995</v>
          </cell>
        </row>
        <row r="579">
          <cell r="G579" t="str">
            <v>7410-14</v>
          </cell>
          <cell r="H579">
            <v>7500</v>
          </cell>
          <cell r="L579">
            <v>7183.756933771775</v>
          </cell>
        </row>
        <row r="580">
          <cell r="G580" t="str">
            <v>1565-53</v>
          </cell>
          <cell r="H580">
            <v>1171.8800000000001</v>
          </cell>
          <cell r="L580">
            <v>1123.9297198782529</v>
          </cell>
        </row>
        <row r="581">
          <cell r="G581" t="str">
            <v>7410-14</v>
          </cell>
          <cell r="H581">
            <v>1171.8800000000001</v>
          </cell>
          <cell r="L581">
            <v>1123.9297198782529</v>
          </cell>
        </row>
        <row r="582">
          <cell r="G582" t="str">
            <v>1565-53</v>
          </cell>
          <cell r="H582">
            <v>5000</v>
          </cell>
          <cell r="L582">
            <v>4823.017753950041</v>
          </cell>
        </row>
        <row r="583">
          <cell r="G583" t="str">
            <v>7410-14</v>
          </cell>
          <cell r="H583">
            <v>4921.88</v>
          </cell>
          <cell r="L583">
            <v>4747.6629245623253</v>
          </cell>
        </row>
        <row r="584">
          <cell r="G584" t="str">
            <v>1565-53</v>
          </cell>
          <cell r="H584">
            <v>4531.25</v>
          </cell>
          <cell r="L584">
            <v>4340.1864808204473</v>
          </cell>
        </row>
        <row r="585">
          <cell r="G585" t="str">
            <v>7410-14</v>
          </cell>
          <cell r="H585">
            <v>4335.9399999999996</v>
          </cell>
          <cell r="L585">
            <v>4153.1118719224514</v>
          </cell>
        </row>
        <row r="586">
          <cell r="G586" t="str">
            <v>1565-53</v>
          </cell>
          <cell r="H586">
            <v>17187.5</v>
          </cell>
          <cell r="L586">
            <v>16462.776306560318</v>
          </cell>
        </row>
        <row r="587">
          <cell r="G587" t="str">
            <v>7410-14</v>
          </cell>
          <cell r="H587">
            <v>16875</v>
          </cell>
          <cell r="L587">
            <v>16163.453100986495</v>
          </cell>
        </row>
        <row r="588">
          <cell r="G588" t="str">
            <v>1565-53</v>
          </cell>
          <cell r="H588">
            <v>2031.25</v>
          </cell>
          <cell r="L588">
            <v>1926.1534044212715</v>
          </cell>
        </row>
        <row r="589">
          <cell r="G589" t="str">
            <v>7410-14</v>
          </cell>
          <cell r="H589">
            <v>2031.25</v>
          </cell>
          <cell r="L589">
            <v>1926.1534044212715</v>
          </cell>
        </row>
        <row r="590">
          <cell r="G590" t="str">
            <v>1565-53</v>
          </cell>
          <cell r="H590">
            <v>4375</v>
          </cell>
          <cell r="L590">
            <v>4190.5248780335351</v>
          </cell>
        </row>
        <row r="591">
          <cell r="G591" t="str">
            <v>7410-14</v>
          </cell>
          <cell r="H591">
            <v>4257.8100000000004</v>
          </cell>
          <cell r="L591">
            <v>4078.2762813577074</v>
          </cell>
        </row>
        <row r="592">
          <cell r="G592" t="str">
            <v>1565-53</v>
          </cell>
          <cell r="H592">
            <v>23437.5</v>
          </cell>
          <cell r="L592">
            <v>22449.240418036799</v>
          </cell>
        </row>
        <row r="593">
          <cell r="G593" t="str">
            <v>7410-14</v>
          </cell>
          <cell r="H593">
            <v>23437.5</v>
          </cell>
          <cell r="L593">
            <v>22449.240418036799</v>
          </cell>
        </row>
        <row r="594">
          <cell r="G594" t="str">
            <v>1565-53</v>
          </cell>
          <cell r="H594">
            <v>5156.25</v>
          </cell>
          <cell r="L594">
            <v>4889.4663343001512</v>
          </cell>
        </row>
        <row r="595">
          <cell r="G595" t="str">
            <v>7410-14</v>
          </cell>
          <cell r="H595">
            <v>5000</v>
          </cell>
          <cell r="L595">
            <v>4741.300687806206</v>
          </cell>
        </row>
        <row r="596">
          <cell r="G596" t="str">
            <v>1565-53</v>
          </cell>
          <cell r="H596">
            <v>8437.5</v>
          </cell>
          <cell r="L596">
            <v>8000.9449106729735</v>
          </cell>
        </row>
        <row r="597">
          <cell r="G597" t="str">
            <v>7410-14</v>
          </cell>
          <cell r="H597">
            <v>8437.5</v>
          </cell>
          <cell r="L597">
            <v>8000.9449106729735</v>
          </cell>
        </row>
        <row r="598">
          <cell r="G598" t="str">
            <v>1565-53</v>
          </cell>
          <cell r="H598">
            <v>5000</v>
          </cell>
          <cell r="L598">
            <v>4789.1712891811831</v>
          </cell>
        </row>
        <row r="599">
          <cell r="G599" t="str">
            <v>7410-14</v>
          </cell>
          <cell r="H599">
            <v>4843.75</v>
          </cell>
          <cell r="L599">
            <v>4639.5096863942708</v>
          </cell>
        </row>
        <row r="600">
          <cell r="G600" t="str">
            <v>1565-53</v>
          </cell>
          <cell r="H600">
            <v>1484.38</v>
          </cell>
          <cell r="L600">
            <v>1418.0899080042798</v>
          </cell>
        </row>
        <row r="601">
          <cell r="G601" t="str">
            <v>7410-14</v>
          </cell>
          <cell r="H601">
            <v>1484.38</v>
          </cell>
          <cell r="L601">
            <v>1418.0899080042798</v>
          </cell>
        </row>
        <row r="602">
          <cell r="G602" t="str">
            <v>1565-53</v>
          </cell>
          <cell r="H602">
            <v>2187.5</v>
          </cell>
          <cell r="L602">
            <v>2097.9931923351178</v>
          </cell>
        </row>
        <row r="603">
          <cell r="G603" t="str">
            <v>7410-14</v>
          </cell>
          <cell r="H603">
            <v>2031.25</v>
          </cell>
          <cell r="L603">
            <v>1948.1365357397519</v>
          </cell>
        </row>
        <row r="604">
          <cell r="G604" t="str">
            <v>1565-53</v>
          </cell>
          <cell r="H604">
            <v>145312.5</v>
          </cell>
          <cell r="L604">
            <v>139185.29059182815</v>
          </cell>
        </row>
        <row r="605">
          <cell r="G605" t="str">
            <v>7410-14</v>
          </cell>
          <cell r="H605">
            <v>144140.63</v>
          </cell>
          <cell r="L605">
            <v>138062.8333600976</v>
          </cell>
        </row>
        <row r="606">
          <cell r="G606" t="str">
            <v>1565-53</v>
          </cell>
          <cell r="H606">
            <v>2343.75</v>
          </cell>
          <cell r="L606">
            <v>2244.9240418036798</v>
          </cell>
        </row>
        <row r="607">
          <cell r="G607" t="str">
            <v>7410-14</v>
          </cell>
          <cell r="H607">
            <v>2343.75</v>
          </cell>
          <cell r="L607">
            <v>2244.9240418036798</v>
          </cell>
        </row>
        <row r="608">
          <cell r="G608" t="str">
            <v>7410-14</v>
          </cell>
          <cell r="H608">
            <v>9375</v>
          </cell>
          <cell r="L608">
            <v>9043.1582886563265</v>
          </cell>
        </row>
        <row r="609">
          <cell r="G609" t="str">
            <v>7410-14</v>
          </cell>
          <cell r="H609">
            <v>18750.150000000001</v>
          </cell>
          <cell r="L609">
            <v>17969.34116522652</v>
          </cell>
        </row>
        <row r="610">
          <cell r="G610" t="str">
            <v>7410-14</v>
          </cell>
          <cell r="H610">
            <v>2343.75</v>
          </cell>
          <cell r="L610">
            <v>2244.9240418036798</v>
          </cell>
        </row>
        <row r="611">
          <cell r="G611" t="str">
            <v>1565-53</v>
          </cell>
          <cell r="H611">
            <v>1171.8800000000001</v>
          </cell>
          <cell r="L611">
            <v>1133.1335589257549</v>
          </cell>
        </row>
        <row r="612">
          <cell r="G612" t="str">
            <v>7410-14</v>
          </cell>
          <cell r="H612">
            <v>1093.75</v>
          </cell>
          <cell r="L612">
            <v>1057.5868092936516</v>
          </cell>
        </row>
        <row r="613">
          <cell r="G613" t="str">
            <v>1565-53</v>
          </cell>
          <cell r="H613">
            <v>2578.13</v>
          </cell>
          <cell r="L613">
            <v>2469.4212351553369</v>
          </cell>
        </row>
        <row r="614">
          <cell r="G614" t="str">
            <v>7410-14</v>
          </cell>
          <cell r="H614">
            <v>2480.4699999999998</v>
          </cell>
          <cell r="L614">
            <v>2375.8791415350497</v>
          </cell>
        </row>
        <row r="615">
          <cell r="G615" t="str">
            <v>7410-14</v>
          </cell>
          <cell r="H615">
            <v>119140.63</v>
          </cell>
          <cell r="L615">
            <v>114116.97691419166</v>
          </cell>
        </row>
        <row r="616">
          <cell r="G616" t="str">
            <v>1565-53</v>
          </cell>
          <cell r="H616">
            <v>19375</v>
          </cell>
          <cell r="L616">
            <v>18558.038745577083</v>
          </cell>
        </row>
        <row r="617">
          <cell r="G617" t="str">
            <v>7410-14</v>
          </cell>
          <cell r="H617">
            <v>19062.5</v>
          </cell>
          <cell r="L617">
            <v>18258.715540003261</v>
          </cell>
        </row>
        <row r="618">
          <cell r="G618" t="str">
            <v>1565-53</v>
          </cell>
          <cell r="H618">
            <v>4804.6899999999996</v>
          </cell>
          <cell r="L618">
            <v>4602.0966802831872</v>
          </cell>
        </row>
        <row r="619">
          <cell r="G619" t="str">
            <v>7410-14</v>
          </cell>
          <cell r="H619">
            <v>4765.63</v>
          </cell>
          <cell r="L619">
            <v>4564.6836741721045</v>
          </cell>
        </row>
        <row r="620">
          <cell r="G620" t="str">
            <v>7410-14</v>
          </cell>
          <cell r="H620">
            <v>14062.5</v>
          </cell>
          <cell r="L620">
            <v>13334.908184454958</v>
          </cell>
        </row>
        <row r="621">
          <cell r="G621" t="str">
            <v>1565-53</v>
          </cell>
          <cell r="H621">
            <v>2265.63</v>
          </cell>
          <cell r="L621">
            <v>2190.7203682194063</v>
          </cell>
        </row>
        <row r="622">
          <cell r="G622" t="str">
            <v>7410-14</v>
          </cell>
          <cell r="H622">
            <v>2148.44</v>
          </cell>
          <cell r="L622">
            <v>2077.4050784538081</v>
          </cell>
        </row>
        <row r="623">
          <cell r="G623" t="str">
            <v>1565-53</v>
          </cell>
          <cell r="H623">
            <v>859.38</v>
          </cell>
          <cell r="L623">
            <v>824.21640668752161</v>
          </cell>
        </row>
        <row r="624">
          <cell r="G624" t="str">
            <v>7410-14</v>
          </cell>
          <cell r="H624">
            <v>1640.63</v>
          </cell>
          <cell r="L624">
            <v>1573.4996896643495</v>
          </cell>
        </row>
        <row r="625">
          <cell r="G625" t="str">
            <v>1565-53</v>
          </cell>
          <cell r="H625">
            <v>15937.5</v>
          </cell>
          <cell r="L625">
            <v>15263.928370451997</v>
          </cell>
        </row>
        <row r="626">
          <cell r="G626" t="str">
            <v>7410-14</v>
          </cell>
          <cell r="H626">
            <v>15937.5</v>
          </cell>
          <cell r="L626">
            <v>15263.928370451997</v>
          </cell>
        </row>
        <row r="627">
          <cell r="G627" t="str">
            <v>1565-53</v>
          </cell>
          <cell r="H627">
            <v>12031.25</v>
          </cell>
          <cell r="L627">
            <v>11604.599049432318</v>
          </cell>
        </row>
        <row r="628">
          <cell r="G628" t="str">
            <v>7410-14</v>
          </cell>
          <cell r="H628">
            <v>11757.81</v>
          </cell>
          <cell r="L628">
            <v>11340.855750599962</v>
          </cell>
        </row>
        <row r="629">
          <cell r="G629" t="str">
            <v>7410-14</v>
          </cell>
          <cell r="H629">
            <v>4531.25</v>
          </cell>
          <cell r="L629">
            <v>4340.1864808204473</v>
          </cell>
        </row>
        <row r="630">
          <cell r="G630" t="str">
            <v>1565-53</v>
          </cell>
          <cell r="H630">
            <v>4843.75</v>
          </cell>
          <cell r="L630">
            <v>4593.1350413122627</v>
          </cell>
        </row>
        <row r="631">
          <cell r="G631" t="str">
            <v>7410-14</v>
          </cell>
          <cell r="H631">
            <v>4804.6899999999996</v>
          </cell>
          <cell r="L631">
            <v>4556.0960003391201</v>
          </cell>
        </row>
        <row r="632">
          <cell r="G632" t="str">
            <v>1565-53</v>
          </cell>
          <cell r="H632">
            <v>3125</v>
          </cell>
          <cell r="L632">
            <v>3014.3860962187755</v>
          </cell>
        </row>
        <row r="633">
          <cell r="G633" t="str">
            <v>7410-14</v>
          </cell>
          <cell r="H633">
            <v>2656.25</v>
          </cell>
          <cell r="L633">
            <v>2562.2281817859594</v>
          </cell>
        </row>
        <row r="634">
          <cell r="G634" t="str">
            <v>7410-14</v>
          </cell>
          <cell r="H634">
            <v>5312.5</v>
          </cell>
          <cell r="L634">
            <v>5037.0249209630674</v>
          </cell>
        </row>
        <row r="635">
          <cell r="G635" t="str">
            <v>7410-14</v>
          </cell>
          <cell r="H635">
            <v>7505.48</v>
          </cell>
          <cell r="L635">
            <v>7116.6374717295494</v>
          </cell>
        </row>
        <row r="636">
          <cell r="G636" t="str">
            <v>7410-14</v>
          </cell>
          <cell r="H636">
            <v>7505.48</v>
          </cell>
          <cell r="L636">
            <v>7116.5157689457974</v>
          </cell>
        </row>
        <row r="637">
          <cell r="G637" t="str">
            <v>7410-14</v>
          </cell>
          <cell r="H637">
            <v>3515.63</v>
          </cell>
          <cell r="L637">
            <v>3333.833183452</v>
          </cell>
        </row>
        <row r="638">
          <cell r="G638" t="str">
            <v>1565-53</v>
          </cell>
          <cell r="H638">
            <v>2343.75</v>
          </cell>
          <cell r="L638">
            <v>2222.4846974091593</v>
          </cell>
        </row>
        <row r="639">
          <cell r="G639" t="str">
            <v>7410-14</v>
          </cell>
          <cell r="H639">
            <v>2343.75</v>
          </cell>
          <cell r="L639">
            <v>2222.4846974091593</v>
          </cell>
        </row>
        <row r="640">
          <cell r="G640" t="str">
            <v>7410-14</v>
          </cell>
          <cell r="H640">
            <v>2500</v>
          </cell>
          <cell r="L640">
            <v>2370.650343903103</v>
          </cell>
        </row>
        <row r="641">
          <cell r="G641" t="str">
            <v>1565-53</v>
          </cell>
          <cell r="H641">
            <v>9687.5</v>
          </cell>
          <cell r="L641">
            <v>9279.0193727885417</v>
          </cell>
        </row>
        <row r="642">
          <cell r="G642" t="str">
            <v>7410-14</v>
          </cell>
          <cell r="H642">
            <v>9375</v>
          </cell>
          <cell r="L642">
            <v>8979.696167214719</v>
          </cell>
        </row>
        <row r="643">
          <cell r="G643" t="str">
            <v>7410-14</v>
          </cell>
          <cell r="H643">
            <v>2343.75</v>
          </cell>
          <cell r="L643">
            <v>2260.7895721640816</v>
          </cell>
        </row>
        <row r="644">
          <cell r="G644" t="str">
            <v>7410-14</v>
          </cell>
          <cell r="H644">
            <v>39101.56</v>
          </cell>
          <cell r="L644">
            <v>37078.450664459131</v>
          </cell>
        </row>
        <row r="645">
          <cell r="G645" t="str">
            <v>1565-53</v>
          </cell>
          <cell r="H645">
            <v>8906.25</v>
          </cell>
          <cell r="L645">
            <v>8611.7783042483043</v>
          </cell>
        </row>
        <row r="646">
          <cell r="G646" t="str">
            <v>7410-14</v>
          </cell>
          <cell r="H646">
            <v>8437.5</v>
          </cell>
          <cell r="L646">
            <v>8158.5268145510254</v>
          </cell>
        </row>
        <row r="647">
          <cell r="G647" t="str">
            <v>7410-14</v>
          </cell>
          <cell r="H647">
            <v>2500</v>
          </cell>
          <cell r="L647">
            <v>2394.5856445905915</v>
          </cell>
        </row>
        <row r="648">
          <cell r="G648" t="str">
            <v>1565-53</v>
          </cell>
          <cell r="H648">
            <v>10312.5</v>
          </cell>
          <cell r="L648">
            <v>9778.9326686003023</v>
          </cell>
        </row>
        <row r="649">
          <cell r="G649" t="str">
            <v>7410-14</v>
          </cell>
          <cell r="H649">
            <v>10000</v>
          </cell>
          <cell r="L649">
            <v>9482.6013756124121</v>
          </cell>
        </row>
        <row r="650">
          <cell r="G650" t="str">
            <v>1565-53</v>
          </cell>
          <cell r="H650">
            <v>10000</v>
          </cell>
          <cell r="L650">
            <v>9578.3425783623661</v>
          </cell>
        </row>
        <row r="651">
          <cell r="G651" t="str">
            <v>7410-14</v>
          </cell>
          <cell r="H651">
            <v>9687.5</v>
          </cell>
          <cell r="L651">
            <v>9279.0193727885417</v>
          </cell>
        </row>
        <row r="652">
          <cell r="G652" t="str">
            <v>1565-53</v>
          </cell>
          <cell r="H652">
            <v>57812.5</v>
          </cell>
          <cell r="L652">
            <v>54821.289202759261</v>
          </cell>
        </row>
        <row r="653">
          <cell r="G653" t="str">
            <v>7410-14</v>
          </cell>
          <cell r="H653">
            <v>57421.88</v>
          </cell>
          <cell r="L653">
            <v>54450.879827825091</v>
          </cell>
        </row>
        <row r="654">
          <cell r="G654" t="str">
            <v>1565-53</v>
          </cell>
          <cell r="H654">
            <v>3046.9</v>
          </cell>
          <cell r="L654">
            <v>2920.0185383225567</v>
          </cell>
        </row>
        <row r="655">
          <cell r="G655" t="str">
            <v>7410-14</v>
          </cell>
          <cell r="H655">
            <v>3046.9</v>
          </cell>
          <cell r="L655">
            <v>2920.0185383225567</v>
          </cell>
        </row>
        <row r="656">
          <cell r="G656" t="str">
            <v>1565-53</v>
          </cell>
          <cell r="H656">
            <v>55780.9</v>
          </cell>
          <cell r="L656">
            <v>52889.640410499305</v>
          </cell>
        </row>
        <row r="657">
          <cell r="G657" t="str">
            <v>7410-14</v>
          </cell>
          <cell r="H657">
            <v>53593.4</v>
          </cell>
          <cell r="L657">
            <v>50815.523850924845</v>
          </cell>
        </row>
        <row r="658">
          <cell r="G658" t="str">
            <v>1565-53</v>
          </cell>
          <cell r="H658">
            <v>4531.25</v>
          </cell>
          <cell r="L658">
            <v>4340.1864808204473</v>
          </cell>
        </row>
        <row r="659">
          <cell r="G659" t="str">
            <v>7410-14</v>
          </cell>
          <cell r="H659">
            <v>4375</v>
          </cell>
          <cell r="L659">
            <v>4190.5248780335351</v>
          </cell>
        </row>
        <row r="660">
          <cell r="G660" t="str">
            <v>7410-14</v>
          </cell>
          <cell r="H660">
            <v>3437.5</v>
          </cell>
          <cell r="L660">
            <v>3259.644222866767</v>
          </cell>
        </row>
        <row r="661">
          <cell r="G661" t="str">
            <v>1565-53</v>
          </cell>
          <cell r="H661">
            <v>5937.5</v>
          </cell>
        </row>
        <row r="662">
          <cell r="G662" t="str">
            <v>7410-14</v>
          </cell>
          <cell r="H662">
            <v>4921.88</v>
          </cell>
        </row>
        <row r="663">
          <cell r="G663" t="str">
            <v>1565-53</v>
          </cell>
          <cell r="H663">
            <v>3437.5</v>
          </cell>
        </row>
        <row r="664">
          <cell r="G664" t="str">
            <v>7410-14</v>
          </cell>
          <cell r="H664">
            <v>2929.69</v>
          </cell>
        </row>
        <row r="665">
          <cell r="G665" t="str">
            <v>1565-53</v>
          </cell>
          <cell r="H665">
            <v>312.5</v>
          </cell>
        </row>
        <row r="666">
          <cell r="G666" t="str">
            <v>1565-53</v>
          </cell>
          <cell r="H666">
            <v>0</v>
          </cell>
        </row>
        <row r="667">
          <cell r="G667" t="str">
            <v>1565-53</v>
          </cell>
          <cell r="H667">
            <v>1367.19</v>
          </cell>
        </row>
        <row r="668">
          <cell r="G668" t="str">
            <v>7410-14</v>
          </cell>
          <cell r="H668">
            <v>1357.42</v>
          </cell>
        </row>
        <row r="669">
          <cell r="G669" t="str">
            <v>1565-53</v>
          </cell>
          <cell r="H669">
            <v>10086.58</v>
          </cell>
        </row>
        <row r="670">
          <cell r="G670" t="str">
            <v>7410-14</v>
          </cell>
          <cell r="H670">
            <v>10086.58</v>
          </cell>
        </row>
        <row r="671">
          <cell r="G671" t="str">
            <v>1565-53</v>
          </cell>
          <cell r="H671">
            <v>23437.5</v>
          </cell>
        </row>
        <row r="672">
          <cell r="G672" t="str">
            <v>7410-14</v>
          </cell>
          <cell r="H672">
            <v>23437.5</v>
          </cell>
        </row>
        <row r="673">
          <cell r="G673" t="str">
            <v>1565-53</v>
          </cell>
          <cell r="H673">
            <v>18359.38</v>
          </cell>
        </row>
        <row r="674">
          <cell r="G674" t="str">
            <v>7410-14</v>
          </cell>
          <cell r="H674">
            <v>18164.060000000001</v>
          </cell>
        </row>
        <row r="675">
          <cell r="G675" t="str">
            <v>1565-53</v>
          </cell>
          <cell r="H675">
            <v>2265.63</v>
          </cell>
        </row>
        <row r="676">
          <cell r="G676" t="str">
            <v>7410-14</v>
          </cell>
          <cell r="H676">
            <v>2109.38</v>
          </cell>
        </row>
        <row r="677">
          <cell r="G677" t="str">
            <v>7410-14</v>
          </cell>
          <cell r="H677">
            <v>2812.5</v>
          </cell>
        </row>
        <row r="678">
          <cell r="G678" t="str">
            <v>7410-14</v>
          </cell>
          <cell r="H678">
            <v>3906.25</v>
          </cell>
        </row>
        <row r="679">
          <cell r="G679" t="str">
            <v>7410-14</v>
          </cell>
          <cell r="H679">
            <v>5781.25</v>
          </cell>
        </row>
        <row r="680">
          <cell r="G680" t="str">
            <v>1565-53</v>
          </cell>
          <cell r="H680">
            <v>108.1</v>
          </cell>
        </row>
        <row r="681">
          <cell r="G681" t="str">
            <v>7410-14</v>
          </cell>
          <cell r="H681">
            <v>18750</v>
          </cell>
        </row>
        <row r="682">
          <cell r="G682" t="str">
            <v>1565-53</v>
          </cell>
          <cell r="H682">
            <v>1640.63</v>
          </cell>
        </row>
        <row r="683">
          <cell r="G683" t="str">
            <v>7410-14</v>
          </cell>
          <cell r="H683">
            <v>1562.5</v>
          </cell>
        </row>
        <row r="684">
          <cell r="G684" t="str">
            <v>1565-53</v>
          </cell>
          <cell r="H684">
            <v>1640.63</v>
          </cell>
        </row>
        <row r="685">
          <cell r="G685" t="str">
            <v>7410-14</v>
          </cell>
          <cell r="H685">
            <v>1562.5</v>
          </cell>
        </row>
        <row r="686">
          <cell r="G686" t="str">
            <v>7410-14</v>
          </cell>
          <cell r="H686">
            <v>3713.73</v>
          </cell>
        </row>
        <row r="687">
          <cell r="G687" t="str">
            <v>7410-14</v>
          </cell>
          <cell r="H687">
            <v>2500</v>
          </cell>
        </row>
        <row r="688">
          <cell r="G688" t="str">
            <v>7410-14</v>
          </cell>
          <cell r="H688">
            <v>9726.56</v>
          </cell>
        </row>
        <row r="689">
          <cell r="G689" t="str">
            <v>1565-53</v>
          </cell>
          <cell r="H689">
            <v>6875</v>
          </cell>
        </row>
        <row r="690">
          <cell r="G690" t="str">
            <v>7410-14</v>
          </cell>
          <cell r="H690">
            <v>6562.5</v>
          </cell>
        </row>
        <row r="691">
          <cell r="G691" t="str">
            <v>1565-53</v>
          </cell>
          <cell r="H691">
            <v>1562.5</v>
          </cell>
        </row>
        <row r="692">
          <cell r="G692" t="str">
            <v>7410-14</v>
          </cell>
          <cell r="H692">
            <v>1406.25</v>
          </cell>
        </row>
        <row r="693">
          <cell r="G693" t="str">
            <v>1565-53</v>
          </cell>
          <cell r="H693">
            <v>273.44</v>
          </cell>
        </row>
        <row r="694">
          <cell r="G694" t="str">
            <v>7410-14</v>
          </cell>
          <cell r="H694">
            <v>156.25</v>
          </cell>
        </row>
        <row r="695">
          <cell r="G695" t="str">
            <v>1565-53</v>
          </cell>
          <cell r="H695">
            <v>3906.25</v>
          </cell>
        </row>
        <row r="696">
          <cell r="G696" t="str">
            <v>7410-14</v>
          </cell>
          <cell r="H696">
            <v>3750</v>
          </cell>
        </row>
        <row r="697">
          <cell r="G697" t="str">
            <v>1565-53</v>
          </cell>
          <cell r="H697">
            <v>4687.5</v>
          </cell>
        </row>
        <row r="698">
          <cell r="G698" t="str">
            <v>7410-14</v>
          </cell>
          <cell r="H698">
            <v>4218.75</v>
          </cell>
        </row>
        <row r="699">
          <cell r="G699" t="str">
            <v>7410-14</v>
          </cell>
          <cell r="H699">
            <v>11132.81</v>
          </cell>
        </row>
        <row r="700">
          <cell r="G700" t="str">
            <v>1565-53</v>
          </cell>
          <cell r="H700">
            <v>3750</v>
          </cell>
        </row>
        <row r="701">
          <cell r="G701" t="str">
            <v>7410-14</v>
          </cell>
          <cell r="H701">
            <v>3710.94</v>
          </cell>
        </row>
        <row r="702">
          <cell r="G702" t="str">
            <v>1565-53</v>
          </cell>
          <cell r="H702">
            <v>3906.25</v>
          </cell>
        </row>
        <row r="703">
          <cell r="G703" t="str">
            <v>7410-14</v>
          </cell>
          <cell r="H703">
            <v>3437.5</v>
          </cell>
        </row>
        <row r="704">
          <cell r="G704" t="str">
            <v>1565-53</v>
          </cell>
          <cell r="H704">
            <v>234.38</v>
          </cell>
        </row>
        <row r="705">
          <cell r="G705" t="str">
            <v>7410-14</v>
          </cell>
          <cell r="H705">
            <v>156.25</v>
          </cell>
        </row>
        <row r="706">
          <cell r="G706" t="str">
            <v>1565-53</v>
          </cell>
          <cell r="H706">
            <v>984.38</v>
          </cell>
        </row>
        <row r="707">
          <cell r="G707" t="str">
            <v>7410-14</v>
          </cell>
          <cell r="H707">
            <v>943.36</v>
          </cell>
        </row>
        <row r="708">
          <cell r="G708" t="str">
            <v>7410-14</v>
          </cell>
          <cell r="H708">
            <v>230.16</v>
          </cell>
        </row>
        <row r="709">
          <cell r="G709" t="str">
            <v>1565-53</v>
          </cell>
          <cell r="H709">
            <v>625</v>
          </cell>
        </row>
        <row r="710">
          <cell r="G710" t="str">
            <v>7410-14</v>
          </cell>
          <cell r="H710">
            <v>3046.88</v>
          </cell>
        </row>
        <row r="711">
          <cell r="G711" t="str">
            <v>7410-15</v>
          </cell>
          <cell r="H711">
            <v>40887.879999999997</v>
          </cell>
        </row>
        <row r="712">
          <cell r="G712" t="str">
            <v>7410-15</v>
          </cell>
          <cell r="H712">
            <v>37049.9</v>
          </cell>
        </row>
        <row r="713">
          <cell r="G713" t="str">
            <v>1565-53</v>
          </cell>
          <cell r="H713">
            <v>87500</v>
          </cell>
        </row>
        <row r="714">
          <cell r="G714" t="str">
            <v>1565-53</v>
          </cell>
          <cell r="H714">
            <v>46875</v>
          </cell>
        </row>
        <row r="715">
          <cell r="G715" t="str">
            <v>7410-14</v>
          </cell>
          <cell r="H715">
            <v>43945.31</v>
          </cell>
        </row>
        <row r="716">
          <cell r="G716" t="str">
            <v>7410-14</v>
          </cell>
          <cell r="H716">
            <v>7812.5</v>
          </cell>
        </row>
        <row r="717">
          <cell r="G717" t="str">
            <v>1565-53</v>
          </cell>
          <cell r="H717">
            <v>9375</v>
          </cell>
        </row>
        <row r="718">
          <cell r="G718" t="str">
            <v>1565-53</v>
          </cell>
          <cell r="H718">
            <v>11718.75</v>
          </cell>
        </row>
        <row r="719">
          <cell r="G719" t="str">
            <v>7410-14</v>
          </cell>
          <cell r="H719">
            <v>22265.63</v>
          </cell>
        </row>
        <row r="720">
          <cell r="G720" t="str">
            <v>1565-53</v>
          </cell>
          <cell r="H720">
            <v>8437.5</v>
          </cell>
        </row>
        <row r="721">
          <cell r="G721" t="str">
            <v>7410-14</v>
          </cell>
          <cell r="H721">
            <v>8203.1299999999992</v>
          </cell>
        </row>
        <row r="722">
          <cell r="G722" t="str">
            <v>7410-15</v>
          </cell>
          <cell r="H722">
            <v>13433.14</v>
          </cell>
        </row>
        <row r="723">
          <cell r="G723" t="str">
            <v>7410-15</v>
          </cell>
          <cell r="H723">
            <v>19983.38</v>
          </cell>
        </row>
        <row r="724">
          <cell r="G724" t="str">
            <v>7410-15</v>
          </cell>
          <cell r="H724">
            <v>10982.22</v>
          </cell>
        </row>
        <row r="725">
          <cell r="G725" t="str">
            <v>1565-53</v>
          </cell>
          <cell r="H725">
            <v>4375</v>
          </cell>
        </row>
        <row r="726">
          <cell r="G726" t="str">
            <v>7410-14</v>
          </cell>
          <cell r="H726">
            <v>4375</v>
          </cell>
        </row>
        <row r="727">
          <cell r="G727" t="str">
            <v>1565-53</v>
          </cell>
          <cell r="H727">
            <v>859.38</v>
          </cell>
        </row>
        <row r="728">
          <cell r="G728" t="str">
            <v>7410-14</v>
          </cell>
          <cell r="H728">
            <v>781.25</v>
          </cell>
        </row>
        <row r="729">
          <cell r="G729" t="str">
            <v>1565-53</v>
          </cell>
          <cell r="H729">
            <v>5000</v>
          </cell>
        </row>
        <row r="730">
          <cell r="G730" t="str">
            <v>7410-14</v>
          </cell>
          <cell r="H730">
            <v>4687.5</v>
          </cell>
        </row>
        <row r="731">
          <cell r="G731" t="str">
            <v>1565-53</v>
          </cell>
          <cell r="H731">
            <v>4687.5</v>
          </cell>
        </row>
        <row r="732">
          <cell r="G732" t="str">
            <v>7410-14</v>
          </cell>
          <cell r="H732">
            <v>4375</v>
          </cell>
        </row>
        <row r="733">
          <cell r="G733" t="str">
            <v>7410-15</v>
          </cell>
          <cell r="H733">
            <v>24538</v>
          </cell>
        </row>
        <row r="734">
          <cell r="G734" t="str">
            <v>1565-53</v>
          </cell>
          <cell r="H734">
            <v>20156.099999999999</v>
          </cell>
        </row>
        <row r="735">
          <cell r="G735" t="str">
            <v>7410-14</v>
          </cell>
          <cell r="H735">
            <v>19687.349999999999</v>
          </cell>
        </row>
        <row r="736">
          <cell r="G736" t="str">
            <v>1565-53</v>
          </cell>
          <cell r="H736">
            <v>1562.5</v>
          </cell>
        </row>
        <row r="737">
          <cell r="G737" t="str">
            <v>7410-14</v>
          </cell>
          <cell r="H737">
            <v>1406.25</v>
          </cell>
        </row>
        <row r="738">
          <cell r="G738" t="str">
            <v>7410-14</v>
          </cell>
          <cell r="H738">
            <v>4592.75</v>
          </cell>
        </row>
        <row r="739">
          <cell r="G739" t="str">
            <v>1565-53</v>
          </cell>
          <cell r="H739">
            <v>4749</v>
          </cell>
        </row>
        <row r="740">
          <cell r="G740" t="str">
            <v>1565-53</v>
          </cell>
          <cell r="H740">
            <v>2031.25</v>
          </cell>
        </row>
        <row r="741">
          <cell r="G741" t="str">
            <v>7410-14</v>
          </cell>
          <cell r="H741">
            <v>1718.75</v>
          </cell>
        </row>
        <row r="742">
          <cell r="G742" t="str">
            <v>1565-53</v>
          </cell>
          <cell r="H742">
            <v>2656.25</v>
          </cell>
        </row>
        <row r="743">
          <cell r="G743" t="str">
            <v>7410-14</v>
          </cell>
          <cell r="H743">
            <v>2187.5</v>
          </cell>
        </row>
        <row r="744">
          <cell r="G744" t="str">
            <v>7410-14</v>
          </cell>
          <cell r="H744">
            <v>468.75</v>
          </cell>
        </row>
        <row r="745">
          <cell r="G745" t="str">
            <v>1565-53</v>
          </cell>
          <cell r="H745">
            <v>585.94000000000005</v>
          </cell>
        </row>
        <row r="746">
          <cell r="G746" t="str">
            <v>7410-14</v>
          </cell>
          <cell r="H746">
            <v>937.5</v>
          </cell>
        </row>
        <row r="747">
          <cell r="G747" t="str">
            <v>1565-53</v>
          </cell>
          <cell r="H747">
            <v>1328.13</v>
          </cell>
        </row>
        <row r="748">
          <cell r="G748" t="str">
            <v>7410-14</v>
          </cell>
          <cell r="H748">
            <v>5312.5</v>
          </cell>
        </row>
        <row r="749">
          <cell r="G749" t="str">
            <v>7410-14</v>
          </cell>
          <cell r="H749">
            <v>3691.41</v>
          </cell>
        </row>
        <row r="750">
          <cell r="G750" t="str">
            <v>1565-53</v>
          </cell>
          <cell r="H750">
            <v>664.06</v>
          </cell>
        </row>
        <row r="751">
          <cell r="G751" t="str">
            <v>7410-14</v>
          </cell>
          <cell r="H751">
            <v>625</v>
          </cell>
        </row>
        <row r="752">
          <cell r="G752" t="str">
            <v>7410-14</v>
          </cell>
          <cell r="H752">
            <v>4218.75</v>
          </cell>
        </row>
        <row r="753">
          <cell r="G753" t="str">
            <v>1565-53</v>
          </cell>
          <cell r="H753">
            <v>898.45</v>
          </cell>
        </row>
        <row r="754">
          <cell r="G754" t="str">
            <v>7410-14</v>
          </cell>
          <cell r="H754">
            <v>859.39</v>
          </cell>
        </row>
        <row r="755">
          <cell r="G755" t="str">
            <v>1565-53</v>
          </cell>
          <cell r="H755">
            <v>1406.25</v>
          </cell>
        </row>
        <row r="756">
          <cell r="G756" t="str">
            <v>7410-14</v>
          </cell>
          <cell r="H756">
            <v>1406.25</v>
          </cell>
        </row>
        <row r="757">
          <cell r="G757" t="str">
            <v>7410-14</v>
          </cell>
          <cell r="H757">
            <v>3125</v>
          </cell>
        </row>
        <row r="758">
          <cell r="G758" t="str">
            <v>1565-53</v>
          </cell>
          <cell r="H758">
            <v>12890.63</v>
          </cell>
        </row>
        <row r="759">
          <cell r="G759" t="str">
            <v>7410-14</v>
          </cell>
          <cell r="H759">
            <v>1523.44</v>
          </cell>
        </row>
        <row r="760">
          <cell r="G760" t="str">
            <v>1565-53</v>
          </cell>
          <cell r="H760">
            <v>742.19</v>
          </cell>
        </row>
        <row r="761">
          <cell r="G761" t="str">
            <v>7410-14</v>
          </cell>
          <cell r="H761">
            <v>664.06</v>
          </cell>
        </row>
        <row r="762">
          <cell r="G762" t="str">
            <v>7410-14</v>
          </cell>
          <cell r="H762">
            <v>4687.5</v>
          </cell>
        </row>
        <row r="763">
          <cell r="G763" t="str">
            <v>7410-14</v>
          </cell>
          <cell r="H763">
            <v>8593.75</v>
          </cell>
        </row>
        <row r="764">
          <cell r="G764" t="str">
            <v>7410-14</v>
          </cell>
          <cell r="H764">
            <v>3437.5</v>
          </cell>
        </row>
        <row r="765">
          <cell r="G765" t="str">
            <v>1565-53</v>
          </cell>
          <cell r="H765">
            <v>898.44</v>
          </cell>
        </row>
        <row r="766">
          <cell r="G766" t="str">
            <v>7410-14</v>
          </cell>
          <cell r="H766">
            <v>820.31</v>
          </cell>
        </row>
        <row r="767">
          <cell r="G767" t="str">
            <v>7410-14</v>
          </cell>
          <cell r="H767">
            <v>390.63</v>
          </cell>
        </row>
        <row r="768">
          <cell r="G768" t="str">
            <v>1565-53</v>
          </cell>
          <cell r="H768">
            <v>17773.439999999999</v>
          </cell>
        </row>
        <row r="769">
          <cell r="G769" t="str">
            <v>7410-14</v>
          </cell>
          <cell r="H769">
            <v>19140.63</v>
          </cell>
        </row>
        <row r="770">
          <cell r="G770" t="str">
            <v>1565-53</v>
          </cell>
          <cell r="H770">
            <v>9843.75</v>
          </cell>
        </row>
        <row r="771">
          <cell r="G771" t="str">
            <v>7410-14</v>
          </cell>
          <cell r="H771">
            <v>8906.25</v>
          </cell>
        </row>
        <row r="772">
          <cell r="G772" t="str">
            <v>1565-53</v>
          </cell>
          <cell r="H772">
            <v>5468.75</v>
          </cell>
        </row>
        <row r="773">
          <cell r="G773" t="str">
            <v>7410-14</v>
          </cell>
          <cell r="H773">
            <v>4687.5</v>
          </cell>
        </row>
        <row r="774">
          <cell r="G774" t="str">
            <v>1565-53</v>
          </cell>
          <cell r="H774">
            <v>5468.75</v>
          </cell>
        </row>
        <row r="775">
          <cell r="G775" t="str">
            <v>7410-14</v>
          </cell>
          <cell r="H775">
            <v>4687.5</v>
          </cell>
        </row>
        <row r="776">
          <cell r="G776" t="str">
            <v>1565-53</v>
          </cell>
          <cell r="H776">
            <v>3281.25</v>
          </cell>
        </row>
        <row r="777">
          <cell r="G777" t="str">
            <v>7410-14</v>
          </cell>
          <cell r="H777">
            <v>2812.5</v>
          </cell>
        </row>
        <row r="778">
          <cell r="G778" t="str">
            <v>1565-53</v>
          </cell>
          <cell r="H778">
            <v>16562.7</v>
          </cell>
        </row>
        <row r="779">
          <cell r="G779" t="str">
            <v>7410-14</v>
          </cell>
          <cell r="H779">
            <v>16250.2</v>
          </cell>
        </row>
        <row r="780">
          <cell r="G780" t="str">
            <v>7410-14</v>
          </cell>
          <cell r="H780">
            <v>821.7</v>
          </cell>
        </row>
        <row r="781">
          <cell r="G781" t="str">
            <v>1565-53</v>
          </cell>
          <cell r="H781">
            <v>5078.13</v>
          </cell>
        </row>
        <row r="782">
          <cell r="G782" t="str">
            <v>7410-14</v>
          </cell>
          <cell r="H782">
            <v>5078.13</v>
          </cell>
        </row>
        <row r="783">
          <cell r="G783" t="str">
            <v>1565-53</v>
          </cell>
          <cell r="H783">
            <v>23437.5</v>
          </cell>
        </row>
        <row r="784">
          <cell r="G784" t="str">
            <v>7410-14</v>
          </cell>
          <cell r="H784">
            <v>23437.5</v>
          </cell>
        </row>
        <row r="785">
          <cell r="G785" t="str">
            <v>1565-53</v>
          </cell>
          <cell r="H785">
            <v>7812.4</v>
          </cell>
        </row>
        <row r="786">
          <cell r="G786" t="str">
            <v>7410-14</v>
          </cell>
          <cell r="H786">
            <v>6249.9</v>
          </cell>
        </row>
        <row r="787">
          <cell r="G787" t="str">
            <v>1565-53</v>
          </cell>
          <cell r="H787">
            <v>2421.88</v>
          </cell>
        </row>
        <row r="788">
          <cell r="G788" t="str">
            <v>7410-14</v>
          </cell>
          <cell r="H788">
            <v>2343.75</v>
          </cell>
        </row>
        <row r="789">
          <cell r="G789" t="str">
            <v>1565-53</v>
          </cell>
          <cell r="H789">
            <v>7812.6</v>
          </cell>
        </row>
        <row r="790">
          <cell r="G790" t="str">
            <v>7410-14</v>
          </cell>
          <cell r="H790">
            <v>7500.1</v>
          </cell>
        </row>
        <row r="791">
          <cell r="G791" t="str">
            <v>7410-14</v>
          </cell>
          <cell r="H791">
            <v>1250</v>
          </cell>
        </row>
        <row r="792">
          <cell r="G792" t="str">
            <v>1565-53</v>
          </cell>
          <cell r="H792">
            <v>7187.5</v>
          </cell>
        </row>
        <row r="793">
          <cell r="G793" t="str">
            <v>7410-14</v>
          </cell>
          <cell r="H793">
            <v>9843.75</v>
          </cell>
        </row>
        <row r="794">
          <cell r="G794" t="str">
            <v>1565-53</v>
          </cell>
          <cell r="H794">
            <v>953.28</v>
          </cell>
        </row>
        <row r="795">
          <cell r="G795" t="str">
            <v>7410-14</v>
          </cell>
          <cell r="H795">
            <v>13437.5</v>
          </cell>
        </row>
        <row r="796">
          <cell r="G796" t="str">
            <v>1565-53</v>
          </cell>
          <cell r="H796">
            <v>11250</v>
          </cell>
        </row>
        <row r="797">
          <cell r="G797" t="str">
            <v>7410-14</v>
          </cell>
          <cell r="H797">
            <v>11250</v>
          </cell>
        </row>
        <row r="798">
          <cell r="G798" t="str">
            <v>7410-14</v>
          </cell>
          <cell r="H798">
            <v>3593.75</v>
          </cell>
        </row>
        <row r="799">
          <cell r="G799" t="str">
            <v>1565-53</v>
          </cell>
          <cell r="H799">
            <v>1718.75</v>
          </cell>
        </row>
        <row r="800">
          <cell r="G800" t="str">
            <v>7410-14</v>
          </cell>
          <cell r="H800">
            <v>1699.22</v>
          </cell>
        </row>
        <row r="801">
          <cell r="G801" t="str">
            <v>7410-14</v>
          </cell>
          <cell r="H801">
            <v>12851.56</v>
          </cell>
        </row>
        <row r="802">
          <cell r="G802" t="str">
            <v>1565-53</v>
          </cell>
          <cell r="H802">
            <v>122187.5</v>
          </cell>
        </row>
        <row r="803">
          <cell r="G803" t="str">
            <v>7410-14</v>
          </cell>
          <cell r="H803">
            <v>12851.56</v>
          </cell>
        </row>
        <row r="804">
          <cell r="G804" t="str">
            <v>3333-55</v>
          </cell>
          <cell r="H804">
            <v>12390.18</v>
          </cell>
        </row>
        <row r="805">
          <cell r="G805" t="str">
            <v>1565-53</v>
          </cell>
          <cell r="H805">
            <v>3437.5</v>
          </cell>
        </row>
        <row r="806">
          <cell r="G806" t="str">
            <v>7410-14</v>
          </cell>
          <cell r="H806">
            <v>3359.38</v>
          </cell>
        </row>
        <row r="807">
          <cell r="G807" t="str">
            <v>1565-53</v>
          </cell>
          <cell r="H807">
            <v>2031.25</v>
          </cell>
        </row>
        <row r="808">
          <cell r="G808" t="str">
            <v>7410-14</v>
          </cell>
          <cell r="H808">
            <v>1953.13</v>
          </cell>
        </row>
        <row r="809">
          <cell r="G809" t="str">
            <v>7410-14</v>
          </cell>
          <cell r="H809">
            <v>1953.13</v>
          </cell>
        </row>
        <row r="810">
          <cell r="G810" t="str">
            <v>1565-53</v>
          </cell>
          <cell r="H810">
            <v>19531.25</v>
          </cell>
        </row>
        <row r="811">
          <cell r="G811" t="str">
            <v>7410-14</v>
          </cell>
          <cell r="H811">
            <v>19140.63</v>
          </cell>
        </row>
        <row r="812">
          <cell r="G812" t="str">
            <v>1565-53</v>
          </cell>
          <cell r="H812">
            <v>17968.75</v>
          </cell>
        </row>
        <row r="813">
          <cell r="G813" t="str">
            <v>7410-14</v>
          </cell>
          <cell r="H813">
            <v>17578.13</v>
          </cell>
        </row>
        <row r="814">
          <cell r="G814" t="str">
            <v>1565-53</v>
          </cell>
          <cell r="H814">
            <v>2968.75</v>
          </cell>
        </row>
        <row r="815">
          <cell r="G815" t="str">
            <v>7410-14</v>
          </cell>
          <cell r="H815">
            <v>2890.63</v>
          </cell>
        </row>
        <row r="816">
          <cell r="G816" t="str">
            <v>1565-53</v>
          </cell>
          <cell r="H816">
            <v>7343.75</v>
          </cell>
        </row>
        <row r="817">
          <cell r="G817" t="str">
            <v>7410-14</v>
          </cell>
          <cell r="H817">
            <v>7187.5</v>
          </cell>
        </row>
        <row r="818">
          <cell r="G818" t="str">
            <v>1565-53</v>
          </cell>
          <cell r="H818">
            <v>2929.69</v>
          </cell>
        </row>
        <row r="819">
          <cell r="G819" t="str">
            <v>7410-14</v>
          </cell>
          <cell r="H819">
            <v>2753.91</v>
          </cell>
        </row>
        <row r="820">
          <cell r="G820" t="str">
            <v>7410-14</v>
          </cell>
          <cell r="H820">
            <v>3437.5</v>
          </cell>
        </row>
        <row r="821">
          <cell r="G821" t="str">
            <v>1565-53</v>
          </cell>
          <cell r="H821">
            <v>4335.9399999999996</v>
          </cell>
        </row>
        <row r="822">
          <cell r="G822" t="str">
            <v>7410-14</v>
          </cell>
          <cell r="H822">
            <v>4335.9399999999996</v>
          </cell>
        </row>
        <row r="823">
          <cell r="G823" t="str">
            <v>3333-55</v>
          </cell>
          <cell r="H823">
            <v>19549.849999999999</v>
          </cell>
        </row>
        <row r="824">
          <cell r="G824" t="str">
            <v>1565-53</v>
          </cell>
          <cell r="H824">
            <v>3750</v>
          </cell>
        </row>
        <row r="825">
          <cell r="G825" t="str">
            <v>7410-14</v>
          </cell>
          <cell r="H825">
            <v>3437.5</v>
          </cell>
        </row>
        <row r="826">
          <cell r="G826" t="str">
            <v>1565-53</v>
          </cell>
          <cell r="H826">
            <v>2109.38</v>
          </cell>
        </row>
        <row r="827">
          <cell r="G827" t="str">
            <v>7410-14</v>
          </cell>
          <cell r="H827">
            <v>1718.75</v>
          </cell>
        </row>
        <row r="828">
          <cell r="G828" t="str">
            <v>1565-53</v>
          </cell>
          <cell r="H828">
            <v>3750</v>
          </cell>
        </row>
        <row r="829">
          <cell r="G829" t="str">
            <v>7410-14</v>
          </cell>
          <cell r="H829">
            <v>3750</v>
          </cell>
        </row>
        <row r="830">
          <cell r="G830" t="str">
            <v>1565-53</v>
          </cell>
          <cell r="H830">
            <v>3906.25</v>
          </cell>
        </row>
        <row r="831">
          <cell r="G831" t="str">
            <v>7410-14</v>
          </cell>
          <cell r="H831">
            <v>3437.5</v>
          </cell>
        </row>
        <row r="832">
          <cell r="G832" t="str">
            <v>1565-53</v>
          </cell>
          <cell r="H832">
            <v>781.25</v>
          </cell>
        </row>
        <row r="833">
          <cell r="G833" t="str">
            <v>7410-14</v>
          </cell>
          <cell r="H833">
            <v>429.69</v>
          </cell>
        </row>
        <row r="834">
          <cell r="G834" t="str">
            <v>1565-53</v>
          </cell>
          <cell r="H834">
            <v>343.75</v>
          </cell>
        </row>
        <row r="835">
          <cell r="G835" t="str">
            <v>7410-14</v>
          </cell>
          <cell r="H835">
            <v>343.75</v>
          </cell>
        </row>
        <row r="836">
          <cell r="G836" t="str">
            <v>1565-53</v>
          </cell>
          <cell r="H836">
            <v>1875</v>
          </cell>
        </row>
        <row r="837">
          <cell r="G837" t="str">
            <v>7410-14</v>
          </cell>
          <cell r="H837">
            <v>1367.19</v>
          </cell>
        </row>
        <row r="838">
          <cell r="G838" t="str">
            <v>1565-53</v>
          </cell>
          <cell r="H838">
            <v>7187.5</v>
          </cell>
        </row>
        <row r="839">
          <cell r="G839" t="str">
            <v>7410-14</v>
          </cell>
          <cell r="H839">
            <v>7187.5</v>
          </cell>
        </row>
        <row r="840">
          <cell r="G840" t="str">
            <v>7410-14</v>
          </cell>
          <cell r="H840">
            <v>5276.23</v>
          </cell>
        </row>
        <row r="841">
          <cell r="G841" t="str">
            <v>1565-53</v>
          </cell>
          <cell r="H841">
            <v>156.25</v>
          </cell>
        </row>
        <row r="842">
          <cell r="G842" t="str">
            <v>7410-14</v>
          </cell>
          <cell r="H842">
            <v>107.42</v>
          </cell>
        </row>
        <row r="843">
          <cell r="G843" t="str">
            <v>7410-14</v>
          </cell>
          <cell r="H843">
            <v>1919.69</v>
          </cell>
        </row>
        <row r="844">
          <cell r="G844" t="str">
            <v>1565-53</v>
          </cell>
          <cell r="H844">
            <v>11250</v>
          </cell>
        </row>
        <row r="845">
          <cell r="G845" t="str">
            <v>7410-14</v>
          </cell>
          <cell r="H845">
            <v>10781.25</v>
          </cell>
        </row>
        <row r="846">
          <cell r="G846" t="str">
            <v>7410-14</v>
          </cell>
          <cell r="H846">
            <v>468.75</v>
          </cell>
        </row>
        <row r="847">
          <cell r="G847" t="str">
            <v>7410-14</v>
          </cell>
          <cell r="H847">
            <v>3906.25</v>
          </cell>
        </row>
        <row r="848">
          <cell r="G848" t="str">
            <v>7410-14</v>
          </cell>
          <cell r="H848">
            <v>9179.69</v>
          </cell>
        </row>
        <row r="849">
          <cell r="G849" t="str">
            <v>1565-53</v>
          </cell>
          <cell r="H849">
            <v>937.5</v>
          </cell>
        </row>
        <row r="850">
          <cell r="G850" t="str">
            <v>7410-14</v>
          </cell>
          <cell r="H850">
            <v>761.72</v>
          </cell>
        </row>
        <row r="851">
          <cell r="G851" t="str">
            <v>1565-53</v>
          </cell>
          <cell r="H851">
            <v>937.5</v>
          </cell>
        </row>
        <row r="852">
          <cell r="G852" t="str">
            <v>7410-14</v>
          </cell>
          <cell r="H852">
            <v>888.67</v>
          </cell>
        </row>
        <row r="853">
          <cell r="G853" t="str">
            <v>1565-53</v>
          </cell>
          <cell r="H853">
            <v>28750</v>
          </cell>
        </row>
        <row r="854">
          <cell r="G854" t="str">
            <v>7410-14</v>
          </cell>
          <cell r="H854">
            <v>28750</v>
          </cell>
        </row>
        <row r="855">
          <cell r="G855" t="str">
            <v>7410-14</v>
          </cell>
          <cell r="H855">
            <v>15485.33</v>
          </cell>
        </row>
        <row r="856">
          <cell r="G856" t="str">
            <v>1565-53</v>
          </cell>
          <cell r="H856">
            <v>17041.95</v>
          </cell>
        </row>
        <row r="857">
          <cell r="G857" t="str">
            <v>7410-14</v>
          </cell>
          <cell r="H857">
            <v>17041.95</v>
          </cell>
        </row>
        <row r="858">
          <cell r="G858" t="str">
            <v>1565-53</v>
          </cell>
          <cell r="H858">
            <v>1093.75</v>
          </cell>
        </row>
        <row r="859">
          <cell r="G859" t="str">
            <v>7410-14</v>
          </cell>
          <cell r="H859">
            <v>1093.75</v>
          </cell>
        </row>
        <row r="860">
          <cell r="G860" t="str">
            <v>1565-53</v>
          </cell>
          <cell r="H860">
            <v>1796.88</v>
          </cell>
        </row>
        <row r="861">
          <cell r="G861" t="str">
            <v>7410-14</v>
          </cell>
          <cell r="H861">
            <v>1328.13</v>
          </cell>
        </row>
        <row r="862">
          <cell r="G862" t="str">
            <v>1565-53</v>
          </cell>
          <cell r="H862">
            <v>57812.5</v>
          </cell>
        </row>
        <row r="863">
          <cell r="G863" t="str">
            <v>7410-14</v>
          </cell>
          <cell r="H863">
            <v>57812.5</v>
          </cell>
        </row>
        <row r="864">
          <cell r="G864" t="str">
            <v>1565-53</v>
          </cell>
          <cell r="H864">
            <v>3085.94</v>
          </cell>
        </row>
        <row r="865">
          <cell r="G865" t="str">
            <v>7410-14</v>
          </cell>
          <cell r="H865">
            <v>3125</v>
          </cell>
        </row>
        <row r="866">
          <cell r="G866" t="str">
            <v>7410-14</v>
          </cell>
          <cell r="H866">
            <v>6406.25</v>
          </cell>
        </row>
        <row r="867">
          <cell r="G867" t="str">
            <v>1565-53</v>
          </cell>
          <cell r="H867">
            <v>6718.75</v>
          </cell>
        </row>
        <row r="868">
          <cell r="G868" t="str">
            <v>7410-14</v>
          </cell>
          <cell r="H868">
            <v>6718.75</v>
          </cell>
        </row>
        <row r="869">
          <cell r="G869" t="str">
            <v>1565-53</v>
          </cell>
          <cell r="H869">
            <v>6718.75</v>
          </cell>
        </row>
        <row r="870">
          <cell r="G870" t="str">
            <v>7410-14</v>
          </cell>
          <cell r="H870">
            <v>6718.75</v>
          </cell>
        </row>
        <row r="871">
          <cell r="G871" t="str">
            <v>7410-14</v>
          </cell>
          <cell r="H871">
            <v>3437.5</v>
          </cell>
        </row>
        <row r="872">
          <cell r="G872" t="str">
            <v>1565-53</v>
          </cell>
          <cell r="H872">
            <v>25000</v>
          </cell>
        </row>
        <row r="873">
          <cell r="G873" t="str">
            <v>7410-14</v>
          </cell>
          <cell r="H873">
            <v>27500</v>
          </cell>
        </row>
        <row r="874">
          <cell r="G874" t="str">
            <v>7410-14</v>
          </cell>
          <cell r="H874">
            <v>3125</v>
          </cell>
        </row>
        <row r="875">
          <cell r="G875" t="str">
            <v>7410-14</v>
          </cell>
          <cell r="H875">
            <v>5625</v>
          </cell>
        </row>
        <row r="876">
          <cell r="G876" t="str">
            <v>7410-14</v>
          </cell>
          <cell r="H876">
            <v>625</v>
          </cell>
        </row>
        <row r="877">
          <cell r="G877" t="str">
            <v>7410-14</v>
          </cell>
          <cell r="H877">
            <v>6250</v>
          </cell>
        </row>
        <row r="878">
          <cell r="G878" t="str">
            <v>7410-14</v>
          </cell>
          <cell r="H878">
            <v>3203.13</v>
          </cell>
        </row>
        <row r="879">
          <cell r="G879" t="str">
            <v>1565-53</v>
          </cell>
          <cell r="H879">
            <v>49218.75</v>
          </cell>
        </row>
        <row r="880">
          <cell r="G880" t="str">
            <v>7410-14</v>
          </cell>
          <cell r="H880">
            <v>49218.75</v>
          </cell>
        </row>
        <row r="881">
          <cell r="G881" t="str">
            <v>1565-53</v>
          </cell>
          <cell r="H881">
            <v>3125</v>
          </cell>
        </row>
        <row r="882">
          <cell r="G882" t="str">
            <v>7410-14</v>
          </cell>
          <cell r="H882">
            <v>3125</v>
          </cell>
        </row>
        <row r="883">
          <cell r="G883" t="str">
            <v>1565-53</v>
          </cell>
          <cell r="H883">
            <v>6875</v>
          </cell>
        </row>
        <row r="884">
          <cell r="G884" t="str">
            <v>7410-14</v>
          </cell>
          <cell r="H884">
            <v>6406.25</v>
          </cell>
        </row>
        <row r="885">
          <cell r="G885" t="str">
            <v>1565-53</v>
          </cell>
          <cell r="H885">
            <v>93750</v>
          </cell>
        </row>
        <row r="886">
          <cell r="G886" t="str">
            <v>7410-14</v>
          </cell>
          <cell r="H886">
            <v>91406.25</v>
          </cell>
        </row>
        <row r="887">
          <cell r="G887" t="str">
            <v>1565-53</v>
          </cell>
          <cell r="H887">
            <v>160156.25</v>
          </cell>
        </row>
        <row r="888">
          <cell r="G888" t="str">
            <v>1565-53</v>
          </cell>
          <cell r="H888">
            <v>898.44</v>
          </cell>
        </row>
        <row r="889">
          <cell r="G889" t="str">
            <v>7410-14</v>
          </cell>
          <cell r="H889">
            <v>859.38</v>
          </cell>
        </row>
        <row r="890">
          <cell r="G890" t="str">
            <v>1565-53</v>
          </cell>
          <cell r="H890">
            <v>128125</v>
          </cell>
        </row>
        <row r="891">
          <cell r="G891" t="str">
            <v>7410-14</v>
          </cell>
          <cell r="H891">
            <v>128125</v>
          </cell>
        </row>
        <row r="892">
          <cell r="G892" t="str">
            <v>1565-53</v>
          </cell>
          <cell r="H892">
            <v>80078.13</v>
          </cell>
        </row>
        <row r="893">
          <cell r="G893" t="str">
            <v>7410-14</v>
          </cell>
          <cell r="H893">
            <v>80078.13</v>
          </cell>
        </row>
        <row r="894">
          <cell r="G894" t="str">
            <v>1565-53</v>
          </cell>
          <cell r="H894">
            <v>164062.5</v>
          </cell>
        </row>
        <row r="895">
          <cell r="G895" t="str">
            <v>7410-14</v>
          </cell>
          <cell r="H895">
            <v>160156.25</v>
          </cell>
        </row>
        <row r="896">
          <cell r="G896" t="str">
            <v>3333-55</v>
          </cell>
          <cell r="H896">
            <v>3010.28</v>
          </cell>
        </row>
        <row r="897">
          <cell r="G897" t="str">
            <v>1565-53</v>
          </cell>
          <cell r="H897">
            <v>17968.75</v>
          </cell>
        </row>
        <row r="898">
          <cell r="G898" t="str">
            <v>7410-14</v>
          </cell>
          <cell r="H898">
            <v>17968.75</v>
          </cell>
        </row>
        <row r="899">
          <cell r="G899" t="str">
            <v>7410-14</v>
          </cell>
          <cell r="H899">
            <v>1171.8800000000001</v>
          </cell>
        </row>
        <row r="900">
          <cell r="G900" t="str">
            <v>7410-14</v>
          </cell>
          <cell r="H900">
            <v>3750.15</v>
          </cell>
        </row>
        <row r="901">
          <cell r="G901" t="str">
            <v>1565-53</v>
          </cell>
          <cell r="H901">
            <v>1171.8800000000001</v>
          </cell>
        </row>
        <row r="902">
          <cell r="G902" t="str">
            <v>7410-14</v>
          </cell>
          <cell r="H902">
            <v>1171.8800000000001</v>
          </cell>
        </row>
        <row r="903">
          <cell r="G903" t="str">
            <v>7410-14</v>
          </cell>
          <cell r="H903">
            <v>312.5</v>
          </cell>
        </row>
        <row r="904">
          <cell r="G904" t="str">
            <v>1565-53</v>
          </cell>
          <cell r="H904">
            <v>312.5</v>
          </cell>
        </row>
        <row r="905">
          <cell r="G905" t="str">
            <v>1565-53</v>
          </cell>
          <cell r="H905">
            <v>125000</v>
          </cell>
        </row>
        <row r="906">
          <cell r="G906" t="str">
            <v>7410-14</v>
          </cell>
          <cell r="H906">
            <v>121093.75</v>
          </cell>
        </row>
        <row r="907">
          <cell r="G907" t="str">
            <v>7410-14</v>
          </cell>
          <cell r="H907">
            <v>1562.5</v>
          </cell>
        </row>
        <row r="908">
          <cell r="G908" t="str">
            <v>1565-53</v>
          </cell>
          <cell r="H908">
            <v>1562.5</v>
          </cell>
        </row>
        <row r="909">
          <cell r="G909" t="str">
            <v>1565-53</v>
          </cell>
          <cell r="H909">
            <v>4062.5</v>
          </cell>
        </row>
        <row r="910">
          <cell r="G910" t="str">
            <v>7410-14</v>
          </cell>
          <cell r="H910">
            <v>4062.5</v>
          </cell>
        </row>
        <row r="911">
          <cell r="G911" t="str">
            <v>1565-53</v>
          </cell>
          <cell r="H911">
            <v>2500</v>
          </cell>
        </row>
        <row r="912">
          <cell r="G912" t="str">
            <v>7410-14</v>
          </cell>
          <cell r="H912">
            <v>2460.94</v>
          </cell>
        </row>
        <row r="913">
          <cell r="G913" t="str">
            <v>1565-53</v>
          </cell>
          <cell r="H913">
            <v>2343.75</v>
          </cell>
        </row>
        <row r="914">
          <cell r="G914" t="str">
            <v>7410-14</v>
          </cell>
          <cell r="H914">
            <v>2050.7800000000002</v>
          </cell>
        </row>
        <row r="915">
          <cell r="G915" t="str">
            <v>1565-53</v>
          </cell>
          <cell r="H915">
            <v>1171.8800000000001</v>
          </cell>
        </row>
        <row r="916">
          <cell r="G916" t="str">
            <v>7410-14</v>
          </cell>
          <cell r="H916">
            <v>1132.81</v>
          </cell>
        </row>
        <row r="917">
          <cell r="G917" t="str">
            <v>1565-53</v>
          </cell>
          <cell r="H917">
            <v>5312.5</v>
          </cell>
        </row>
        <row r="918">
          <cell r="G918" t="str">
            <v>7410-14</v>
          </cell>
          <cell r="H918">
            <v>4531.25</v>
          </cell>
        </row>
        <row r="919">
          <cell r="G919" t="str">
            <v>1565-53</v>
          </cell>
          <cell r="H919">
            <v>0</v>
          </cell>
        </row>
        <row r="920">
          <cell r="G920" t="str">
            <v>1565-53</v>
          </cell>
          <cell r="H920">
            <v>312.5</v>
          </cell>
        </row>
        <row r="921">
          <cell r="G921" t="str">
            <v>1565-53</v>
          </cell>
          <cell r="H921">
            <v>53710.94</v>
          </cell>
        </row>
        <row r="922">
          <cell r="G922" t="str">
            <v>7410-14</v>
          </cell>
          <cell r="H922">
            <v>53710.94</v>
          </cell>
        </row>
        <row r="923">
          <cell r="G923" t="str">
            <v>1565-53</v>
          </cell>
          <cell r="H923">
            <v>1757.81</v>
          </cell>
        </row>
        <row r="924">
          <cell r="G924" t="str">
            <v>7410-14</v>
          </cell>
          <cell r="H924">
            <v>1640.63</v>
          </cell>
        </row>
        <row r="925">
          <cell r="G925" t="str">
            <v>1565-53</v>
          </cell>
          <cell r="H925">
            <v>80000</v>
          </cell>
        </row>
        <row r="926">
          <cell r="G926" t="str">
            <v>7410-14</v>
          </cell>
          <cell r="H926">
            <v>77500</v>
          </cell>
        </row>
        <row r="927">
          <cell r="G927" t="str">
            <v>1565-53</v>
          </cell>
          <cell r="H927">
            <v>1054.69</v>
          </cell>
        </row>
        <row r="928">
          <cell r="G928" t="str">
            <v>7410-14</v>
          </cell>
          <cell r="H928">
            <v>949.22</v>
          </cell>
        </row>
        <row r="929">
          <cell r="G929" t="str">
            <v>1565-53</v>
          </cell>
          <cell r="H929">
            <v>437.5</v>
          </cell>
        </row>
        <row r="930">
          <cell r="G930" t="str">
            <v>7410-14</v>
          </cell>
          <cell r="H930">
            <v>437.5</v>
          </cell>
        </row>
        <row r="931">
          <cell r="G931" t="str">
            <v>1565-53</v>
          </cell>
          <cell r="H931">
            <v>5781.25</v>
          </cell>
        </row>
        <row r="932">
          <cell r="G932" t="str">
            <v>7410-14</v>
          </cell>
          <cell r="H932">
            <v>5625</v>
          </cell>
        </row>
        <row r="933">
          <cell r="G933" t="str">
            <v>1565-53</v>
          </cell>
          <cell r="H933">
            <v>5000</v>
          </cell>
        </row>
        <row r="934">
          <cell r="G934" t="str">
            <v>7410-14</v>
          </cell>
          <cell r="H934">
            <v>4921.88</v>
          </cell>
        </row>
        <row r="935">
          <cell r="G935" t="str">
            <v>1565-53</v>
          </cell>
          <cell r="H935">
            <v>937.5</v>
          </cell>
        </row>
        <row r="936">
          <cell r="G936" t="str">
            <v>7410-14</v>
          </cell>
          <cell r="H936">
            <v>898.44</v>
          </cell>
        </row>
        <row r="937">
          <cell r="G937" t="str">
            <v>1565-53</v>
          </cell>
          <cell r="H937">
            <v>19375</v>
          </cell>
        </row>
        <row r="938">
          <cell r="G938" t="str">
            <v>7410-14</v>
          </cell>
          <cell r="H938">
            <v>19375</v>
          </cell>
        </row>
        <row r="939">
          <cell r="G939" t="str">
            <v>1565-53</v>
          </cell>
          <cell r="H939">
            <v>2031.25</v>
          </cell>
        </row>
        <row r="940">
          <cell r="G940" t="str">
            <v>7410-14</v>
          </cell>
          <cell r="H940">
            <v>1835.94</v>
          </cell>
        </row>
        <row r="941">
          <cell r="G941" t="str">
            <v>1565-53</v>
          </cell>
          <cell r="H941">
            <v>8750</v>
          </cell>
        </row>
        <row r="942">
          <cell r="G942" t="str">
            <v>7410-14</v>
          </cell>
          <cell r="H942">
            <v>8593.75</v>
          </cell>
        </row>
        <row r="943">
          <cell r="G943" t="str">
            <v>7410-14</v>
          </cell>
          <cell r="H943">
            <v>47656.25</v>
          </cell>
        </row>
        <row r="944">
          <cell r="G944" t="str">
            <v>7410-14</v>
          </cell>
          <cell r="H944">
            <v>4812.5</v>
          </cell>
        </row>
        <row r="945">
          <cell r="G945" t="str">
            <v>1565-53</v>
          </cell>
          <cell r="H945">
            <v>781.25</v>
          </cell>
        </row>
        <row r="946">
          <cell r="G946" t="str">
            <v>7410-14</v>
          </cell>
          <cell r="H946">
            <v>664.06</v>
          </cell>
        </row>
        <row r="947">
          <cell r="G947" t="str">
            <v>7410-14</v>
          </cell>
          <cell r="H947">
            <v>8750</v>
          </cell>
        </row>
        <row r="948">
          <cell r="G948" t="str">
            <v>1565-53</v>
          </cell>
          <cell r="H948">
            <v>22968.75</v>
          </cell>
        </row>
        <row r="949">
          <cell r="G949" t="str">
            <v>1565-53</v>
          </cell>
          <cell r="H949">
            <v>8750</v>
          </cell>
        </row>
        <row r="950">
          <cell r="G950" t="str">
            <v>7410-14</v>
          </cell>
          <cell r="H950">
            <v>7500</v>
          </cell>
        </row>
        <row r="951">
          <cell r="G951" t="str">
            <v>1565-53</v>
          </cell>
          <cell r="H951">
            <v>2421.88</v>
          </cell>
        </row>
        <row r="952">
          <cell r="G952" t="str">
            <v>7410-14</v>
          </cell>
          <cell r="H952">
            <v>2226.56</v>
          </cell>
        </row>
        <row r="953">
          <cell r="G953" t="str">
            <v>1565-53</v>
          </cell>
          <cell r="H953">
            <v>8671.8799999999992</v>
          </cell>
        </row>
        <row r="954">
          <cell r="G954" t="str">
            <v>7410-14</v>
          </cell>
          <cell r="H954">
            <v>8671.8799999999992</v>
          </cell>
        </row>
        <row r="955">
          <cell r="G955" t="str">
            <v>1565-53</v>
          </cell>
          <cell r="H955">
            <v>1406.25</v>
          </cell>
        </row>
        <row r="956">
          <cell r="G956" t="str">
            <v>7410-14</v>
          </cell>
          <cell r="H956">
            <v>1328.13</v>
          </cell>
        </row>
        <row r="957">
          <cell r="G957" t="str">
            <v>1565-53</v>
          </cell>
          <cell r="H957">
            <v>4375</v>
          </cell>
        </row>
        <row r="958">
          <cell r="G958" t="str">
            <v>7410-14</v>
          </cell>
          <cell r="H958">
            <v>3984.38</v>
          </cell>
        </row>
        <row r="959">
          <cell r="G959" t="str">
            <v>1565-53</v>
          </cell>
          <cell r="H959">
            <v>101562.5</v>
          </cell>
        </row>
        <row r="960">
          <cell r="G960" t="str">
            <v>7410-14</v>
          </cell>
          <cell r="H960">
            <v>101562.5</v>
          </cell>
        </row>
        <row r="961">
          <cell r="G961" t="str">
            <v>1565-53</v>
          </cell>
          <cell r="H961">
            <v>976.56</v>
          </cell>
        </row>
        <row r="962">
          <cell r="G962" t="str">
            <v>7410-14</v>
          </cell>
          <cell r="H962">
            <v>937.5</v>
          </cell>
        </row>
        <row r="963">
          <cell r="G963" t="str">
            <v>3333-55</v>
          </cell>
          <cell r="H963">
            <v>9813.2000000000007</v>
          </cell>
        </row>
        <row r="964">
          <cell r="G964" t="str">
            <v>7410-14</v>
          </cell>
          <cell r="H964">
            <v>3828.13</v>
          </cell>
        </row>
        <row r="965">
          <cell r="G965" t="str">
            <v>7410-14</v>
          </cell>
          <cell r="H965">
            <v>15312.5</v>
          </cell>
        </row>
        <row r="966">
          <cell r="G966" t="str">
            <v>1565-53</v>
          </cell>
          <cell r="H966">
            <v>21562.5</v>
          </cell>
        </row>
        <row r="967">
          <cell r="G967" t="str">
            <v>7410-14</v>
          </cell>
          <cell r="H967">
            <v>21562.5</v>
          </cell>
        </row>
        <row r="968">
          <cell r="G968" t="str">
            <v>1565-53</v>
          </cell>
          <cell r="H968">
            <v>1484.38</v>
          </cell>
        </row>
        <row r="969">
          <cell r="G969" t="str">
            <v>7410-14</v>
          </cell>
          <cell r="H969">
            <v>1445.31</v>
          </cell>
        </row>
        <row r="970">
          <cell r="G970" t="str">
            <v>1565-53</v>
          </cell>
          <cell r="H970">
            <v>7187.5</v>
          </cell>
        </row>
        <row r="971">
          <cell r="G971" t="str">
            <v>7410-14</v>
          </cell>
          <cell r="H971">
            <v>7187.5</v>
          </cell>
        </row>
        <row r="972">
          <cell r="G972" t="str">
            <v>7410-14</v>
          </cell>
          <cell r="H972">
            <v>1718.75</v>
          </cell>
        </row>
        <row r="973">
          <cell r="G973" t="str">
            <v>7410-14</v>
          </cell>
          <cell r="H973">
            <v>1562.5</v>
          </cell>
        </row>
        <row r="974">
          <cell r="G974" t="str">
            <v>7410-14</v>
          </cell>
          <cell r="H974">
            <v>3125</v>
          </cell>
        </row>
        <row r="975">
          <cell r="G975" t="str">
            <v>7410-14</v>
          </cell>
          <cell r="H975">
            <v>5859.38</v>
          </cell>
        </row>
        <row r="976">
          <cell r="G976" t="str">
            <v>1565-53</v>
          </cell>
          <cell r="H976">
            <v>14062.5</v>
          </cell>
        </row>
        <row r="977">
          <cell r="G977" t="str">
            <v>7410-14</v>
          </cell>
          <cell r="H977">
            <v>13281.25</v>
          </cell>
        </row>
        <row r="978">
          <cell r="G978" t="str">
            <v>1565-53</v>
          </cell>
          <cell r="H978">
            <v>1406.25</v>
          </cell>
        </row>
        <row r="979">
          <cell r="G979" t="str">
            <v>7410-14</v>
          </cell>
          <cell r="H979">
            <v>1328.13</v>
          </cell>
        </row>
        <row r="980">
          <cell r="G980" t="str">
            <v>1565-53</v>
          </cell>
          <cell r="H980">
            <v>703.13</v>
          </cell>
        </row>
        <row r="981">
          <cell r="G981" t="str">
            <v>7410-14</v>
          </cell>
          <cell r="H981">
            <v>664.06</v>
          </cell>
        </row>
        <row r="982">
          <cell r="G982" t="str">
            <v>1565-53</v>
          </cell>
          <cell r="H982">
            <v>10000</v>
          </cell>
        </row>
        <row r="983">
          <cell r="G983" t="str">
            <v>7410-14</v>
          </cell>
          <cell r="H983">
            <v>9375</v>
          </cell>
        </row>
        <row r="984">
          <cell r="G984" t="str">
            <v>1565-53</v>
          </cell>
          <cell r="H984">
            <v>12109.38</v>
          </cell>
        </row>
        <row r="985">
          <cell r="G985" t="str">
            <v>7410-14</v>
          </cell>
          <cell r="H985">
            <v>12109.38</v>
          </cell>
        </row>
        <row r="986">
          <cell r="G986" t="str">
            <v>1565-53</v>
          </cell>
          <cell r="H986">
            <v>2031.25</v>
          </cell>
        </row>
        <row r="987">
          <cell r="G987" t="str">
            <v>7410-14</v>
          </cell>
          <cell r="H987">
            <v>3906.25</v>
          </cell>
        </row>
        <row r="988">
          <cell r="G988" t="str">
            <v>7410-14</v>
          </cell>
          <cell r="H988">
            <v>2500</v>
          </cell>
        </row>
        <row r="989">
          <cell r="G989" t="str">
            <v>7410-14</v>
          </cell>
          <cell r="H989">
            <v>5625</v>
          </cell>
        </row>
        <row r="990">
          <cell r="G990" t="str">
            <v>7410-14</v>
          </cell>
          <cell r="H990">
            <v>4062.5</v>
          </cell>
        </row>
        <row r="991">
          <cell r="G991" t="str">
            <v>1565-53</v>
          </cell>
          <cell r="H991">
            <v>4062.5</v>
          </cell>
        </row>
        <row r="992">
          <cell r="G992" t="str">
            <v>7410-14</v>
          </cell>
          <cell r="H992">
            <v>3750</v>
          </cell>
        </row>
        <row r="993">
          <cell r="G993" t="str">
            <v>1565-53</v>
          </cell>
          <cell r="H993">
            <v>4687.5</v>
          </cell>
        </row>
        <row r="994">
          <cell r="G994" t="str">
            <v>7410-14</v>
          </cell>
          <cell r="H994">
            <v>4062.5</v>
          </cell>
        </row>
        <row r="995">
          <cell r="G995" t="str">
            <v>1565-53</v>
          </cell>
          <cell r="H995">
            <v>1250</v>
          </cell>
        </row>
        <row r="996">
          <cell r="G996" t="str">
            <v>7410-14</v>
          </cell>
          <cell r="H996">
            <v>1093.75</v>
          </cell>
        </row>
        <row r="997">
          <cell r="G997" t="str">
            <v>7410-14</v>
          </cell>
          <cell r="H997">
            <v>1476.56</v>
          </cell>
        </row>
        <row r="998">
          <cell r="G998" t="str">
            <v>1565-53</v>
          </cell>
          <cell r="H998">
            <v>1054.69</v>
          </cell>
        </row>
        <row r="999">
          <cell r="G999" t="str">
            <v>7410-14</v>
          </cell>
          <cell r="H999">
            <v>1015.63</v>
          </cell>
        </row>
        <row r="1000">
          <cell r="G1000" t="str">
            <v>1565-53</v>
          </cell>
          <cell r="H1000">
            <v>6875.1</v>
          </cell>
        </row>
        <row r="1001">
          <cell r="G1001" t="str">
            <v>7410-14</v>
          </cell>
          <cell r="H1001">
            <v>6718.85</v>
          </cell>
        </row>
        <row r="1002">
          <cell r="G1002" t="str">
            <v>7410-14</v>
          </cell>
          <cell r="H1002">
            <v>2109.38</v>
          </cell>
        </row>
        <row r="1003">
          <cell r="G1003" t="str">
            <v>7410-14</v>
          </cell>
          <cell r="H1003">
            <v>2500</v>
          </cell>
        </row>
        <row r="1004">
          <cell r="G1004" t="str">
            <v>7410-14</v>
          </cell>
          <cell r="H1004">
            <v>656.25</v>
          </cell>
        </row>
        <row r="1005">
          <cell r="G1005" t="str">
            <v>1565-53</v>
          </cell>
          <cell r="H1005">
            <v>1171.8800000000001</v>
          </cell>
        </row>
        <row r="1006">
          <cell r="G1006" t="str">
            <v>7410-14</v>
          </cell>
          <cell r="H1006">
            <v>976.56</v>
          </cell>
        </row>
        <row r="1007">
          <cell r="G1007" t="str">
            <v>7410-14</v>
          </cell>
          <cell r="H1007">
            <v>7857.04</v>
          </cell>
        </row>
        <row r="1008">
          <cell r="G1008" t="str">
            <v>7410-15</v>
          </cell>
          <cell r="H1008">
            <v>20034.75</v>
          </cell>
        </row>
        <row r="1009">
          <cell r="G1009" t="str">
            <v>1565-53</v>
          </cell>
          <cell r="H1009">
            <v>53125</v>
          </cell>
        </row>
        <row r="1010">
          <cell r="G1010" t="str">
            <v>7410-14</v>
          </cell>
          <cell r="H1010">
            <v>53125</v>
          </cell>
        </row>
        <row r="1011">
          <cell r="G1011" t="str">
            <v>1565-53</v>
          </cell>
          <cell r="H1011">
            <v>488.28</v>
          </cell>
        </row>
        <row r="1012">
          <cell r="G1012" t="str">
            <v>7410-14</v>
          </cell>
          <cell r="H1012">
            <v>1679.69</v>
          </cell>
        </row>
        <row r="1013">
          <cell r="G1013" t="str">
            <v>1565-53</v>
          </cell>
          <cell r="H1013">
            <v>78.13</v>
          </cell>
        </row>
        <row r="1014">
          <cell r="G1014" t="str">
            <v>7410-14</v>
          </cell>
          <cell r="H1014">
            <v>58.59</v>
          </cell>
        </row>
        <row r="1015">
          <cell r="G1015" t="str">
            <v>7410-14</v>
          </cell>
          <cell r="H1015">
            <v>1367.19</v>
          </cell>
        </row>
        <row r="1016">
          <cell r="G1016" t="str">
            <v>1565-53</v>
          </cell>
          <cell r="H1016">
            <v>351.56</v>
          </cell>
        </row>
        <row r="1017">
          <cell r="G1017" t="str">
            <v>7410-14</v>
          </cell>
          <cell r="H1017">
            <v>351.56</v>
          </cell>
        </row>
        <row r="1018">
          <cell r="G1018" t="str">
            <v>1565-53</v>
          </cell>
          <cell r="H1018">
            <v>2031.25</v>
          </cell>
        </row>
        <row r="1019">
          <cell r="G1019" t="str">
            <v>7410-14</v>
          </cell>
          <cell r="H1019">
            <v>1718.75</v>
          </cell>
        </row>
        <row r="1020">
          <cell r="G1020" t="str">
            <v>7410-14</v>
          </cell>
          <cell r="H1020">
            <v>2038.13</v>
          </cell>
        </row>
        <row r="1021">
          <cell r="G1021" t="str">
            <v>7410-14</v>
          </cell>
          <cell r="H1021">
            <v>103.04</v>
          </cell>
        </row>
        <row r="1022">
          <cell r="G1022" t="str">
            <v>1565-53</v>
          </cell>
          <cell r="H1022">
            <v>1757.81</v>
          </cell>
        </row>
        <row r="1023">
          <cell r="G1023" t="str">
            <v>7410-14</v>
          </cell>
          <cell r="H1023">
            <v>1406.25</v>
          </cell>
        </row>
        <row r="1024">
          <cell r="G1024" t="str">
            <v>7410-14</v>
          </cell>
          <cell r="H1024">
            <v>312.5</v>
          </cell>
        </row>
        <row r="1025">
          <cell r="G1025" t="str">
            <v>1565-53</v>
          </cell>
          <cell r="H1025">
            <v>546.88</v>
          </cell>
        </row>
        <row r="1026">
          <cell r="G1026" t="str">
            <v>1565-53</v>
          </cell>
          <cell r="H1026">
            <v>2343.75</v>
          </cell>
        </row>
        <row r="1027">
          <cell r="G1027" t="str">
            <v>7410-14</v>
          </cell>
          <cell r="H1027">
            <v>2109.38</v>
          </cell>
        </row>
        <row r="1028">
          <cell r="G1028" t="str">
            <v>1565-53</v>
          </cell>
          <cell r="H1028">
            <v>4375</v>
          </cell>
        </row>
        <row r="1029">
          <cell r="G1029" t="str">
            <v>7410-14</v>
          </cell>
          <cell r="H1029">
            <v>4062.5</v>
          </cell>
        </row>
        <row r="1030">
          <cell r="G1030" t="str">
            <v>1565-53</v>
          </cell>
          <cell r="H1030">
            <v>1171.8800000000001</v>
          </cell>
        </row>
        <row r="1031">
          <cell r="G1031" t="str">
            <v>7410-14</v>
          </cell>
          <cell r="H1031">
            <v>1015.63</v>
          </cell>
        </row>
        <row r="1032">
          <cell r="G1032" t="str">
            <v>1565-53</v>
          </cell>
          <cell r="H1032">
            <v>13794.34</v>
          </cell>
        </row>
        <row r="1033">
          <cell r="G1033" t="str">
            <v>7410-14</v>
          </cell>
          <cell r="H1033">
            <v>13794.34</v>
          </cell>
        </row>
        <row r="1034">
          <cell r="G1034" t="str">
            <v>1565-53</v>
          </cell>
          <cell r="H1034">
            <v>2031.25</v>
          </cell>
        </row>
        <row r="1035">
          <cell r="G1035" t="str">
            <v>7410-14</v>
          </cell>
          <cell r="H1035">
            <v>2031.25</v>
          </cell>
        </row>
        <row r="1036">
          <cell r="G1036" t="str">
            <v>1565-53</v>
          </cell>
          <cell r="H1036">
            <v>4062.5</v>
          </cell>
        </row>
        <row r="1037">
          <cell r="G1037" t="str">
            <v>7410-14</v>
          </cell>
          <cell r="H1037">
            <v>3437.5</v>
          </cell>
        </row>
        <row r="1038">
          <cell r="G1038" t="str">
            <v>1565-53</v>
          </cell>
          <cell r="H1038">
            <v>1328.13</v>
          </cell>
        </row>
        <row r="1039">
          <cell r="G1039" t="str">
            <v>7410-14</v>
          </cell>
          <cell r="H1039">
            <v>1250</v>
          </cell>
        </row>
        <row r="1040">
          <cell r="G1040" t="str">
            <v>1565-53</v>
          </cell>
          <cell r="H1040">
            <v>37500</v>
          </cell>
        </row>
        <row r="1041">
          <cell r="G1041" t="str">
            <v>7410-14</v>
          </cell>
          <cell r="H1041">
            <v>37500</v>
          </cell>
        </row>
        <row r="1042">
          <cell r="G1042" t="str">
            <v>1565-53</v>
          </cell>
          <cell r="H1042">
            <v>5625</v>
          </cell>
        </row>
        <row r="1043">
          <cell r="G1043" t="str">
            <v>7410-14</v>
          </cell>
          <cell r="H1043">
            <v>5625</v>
          </cell>
        </row>
        <row r="1044">
          <cell r="G1044" t="str">
            <v>7410-14</v>
          </cell>
          <cell r="H1044">
            <v>468.75</v>
          </cell>
        </row>
        <row r="1045">
          <cell r="G1045" t="str">
            <v>1565-53</v>
          </cell>
          <cell r="H1045">
            <v>1054.69</v>
          </cell>
        </row>
        <row r="1046">
          <cell r="G1046" t="str">
            <v>1565-53</v>
          </cell>
          <cell r="H1046">
            <v>2031.25</v>
          </cell>
        </row>
        <row r="1047">
          <cell r="G1047" t="str">
            <v>7410-14</v>
          </cell>
          <cell r="H1047">
            <v>2031.25</v>
          </cell>
        </row>
        <row r="1048">
          <cell r="G1048" t="str">
            <v>7410-15</v>
          </cell>
          <cell r="H1048">
            <v>273437.5</v>
          </cell>
        </row>
        <row r="1049">
          <cell r="G1049" t="str">
            <v>7410-14</v>
          </cell>
          <cell r="H1049">
            <v>1171.8800000000001</v>
          </cell>
        </row>
        <row r="1050">
          <cell r="G1050" t="str">
            <v>7410-14</v>
          </cell>
          <cell r="H1050">
            <v>78.13</v>
          </cell>
        </row>
        <row r="1051">
          <cell r="G1051" t="str">
            <v>1565-53</v>
          </cell>
          <cell r="H1051">
            <v>156.25</v>
          </cell>
        </row>
        <row r="1052">
          <cell r="G1052" t="str">
            <v>1565-53</v>
          </cell>
          <cell r="H1052">
            <v>1250</v>
          </cell>
        </row>
        <row r="1053">
          <cell r="G1053" t="str">
            <v>7410-14</v>
          </cell>
          <cell r="H1053">
            <v>625</v>
          </cell>
        </row>
        <row r="1054">
          <cell r="G1054" t="str">
            <v>7410-14</v>
          </cell>
          <cell r="H1054">
            <v>1992.19</v>
          </cell>
        </row>
        <row r="1055">
          <cell r="G1055" t="str">
            <v>1565-53</v>
          </cell>
          <cell r="H1055">
            <v>2109.38</v>
          </cell>
        </row>
        <row r="1056">
          <cell r="G1056" t="str">
            <v>1565-53</v>
          </cell>
          <cell r="H1056">
            <v>585.94000000000005</v>
          </cell>
        </row>
        <row r="1057">
          <cell r="G1057" t="str">
            <v>7410-14</v>
          </cell>
          <cell r="H1057">
            <v>585.94000000000005</v>
          </cell>
        </row>
        <row r="1058">
          <cell r="G1058" t="str">
            <v>1565-53</v>
          </cell>
          <cell r="H1058">
            <v>1953.13</v>
          </cell>
        </row>
        <row r="1059">
          <cell r="G1059" t="str">
            <v>7410-14</v>
          </cell>
          <cell r="H1059">
            <v>1953.13</v>
          </cell>
        </row>
        <row r="1060">
          <cell r="G1060" t="str">
            <v>1565-53</v>
          </cell>
          <cell r="H1060">
            <v>4598.1099999999997</v>
          </cell>
        </row>
        <row r="1061">
          <cell r="G1061" t="str">
            <v>7410-14</v>
          </cell>
          <cell r="H1061">
            <v>4598.1099999999997</v>
          </cell>
        </row>
        <row r="1062">
          <cell r="G1062" t="str">
            <v>7410-14</v>
          </cell>
          <cell r="H1062">
            <v>2031.25</v>
          </cell>
        </row>
        <row r="1063">
          <cell r="G1063" t="str">
            <v>7410-14</v>
          </cell>
          <cell r="H1063">
            <v>2187.5</v>
          </cell>
        </row>
        <row r="1064">
          <cell r="G1064" t="str">
            <v>1565-53</v>
          </cell>
          <cell r="H1064">
            <v>3543.45</v>
          </cell>
        </row>
        <row r="1065">
          <cell r="G1065" t="str">
            <v>7410-14</v>
          </cell>
          <cell r="H1065">
            <v>3543.45</v>
          </cell>
        </row>
        <row r="1066">
          <cell r="G1066" t="str">
            <v>1565-53</v>
          </cell>
          <cell r="H1066">
            <v>68750</v>
          </cell>
        </row>
        <row r="1067">
          <cell r="G1067" t="str">
            <v>7410-14</v>
          </cell>
          <cell r="H1067">
            <v>68750</v>
          </cell>
        </row>
        <row r="1068">
          <cell r="G1068" t="str">
            <v>7410-14</v>
          </cell>
          <cell r="H1068">
            <v>7857.04</v>
          </cell>
        </row>
        <row r="1069">
          <cell r="G1069" t="str">
            <v>1565-53</v>
          </cell>
          <cell r="H1069">
            <v>843.75</v>
          </cell>
        </row>
        <row r="1070">
          <cell r="G1070" t="str">
            <v>7410-14</v>
          </cell>
          <cell r="H1070">
            <v>843.75</v>
          </cell>
        </row>
        <row r="1071">
          <cell r="G1071" t="str">
            <v>1565-53</v>
          </cell>
          <cell r="H1071">
            <v>878.91</v>
          </cell>
        </row>
        <row r="1072">
          <cell r="G1072" t="str">
            <v>7410-14</v>
          </cell>
          <cell r="H1072">
            <v>820.31</v>
          </cell>
        </row>
        <row r="1073">
          <cell r="G1073" t="str">
            <v>7410-14</v>
          </cell>
          <cell r="H1073">
            <v>1015.63</v>
          </cell>
        </row>
        <row r="1074">
          <cell r="G1074" t="str">
            <v>1565-53</v>
          </cell>
          <cell r="H1074">
            <v>1171.8800000000001</v>
          </cell>
        </row>
        <row r="1075">
          <cell r="G1075" t="str">
            <v>7410-14</v>
          </cell>
          <cell r="H1075">
            <v>1015.63</v>
          </cell>
        </row>
        <row r="1076">
          <cell r="G1076" t="str">
            <v>1565-53</v>
          </cell>
          <cell r="H1076">
            <v>2343.75</v>
          </cell>
        </row>
        <row r="1077">
          <cell r="G1077" t="str">
            <v>7410-14</v>
          </cell>
          <cell r="H1077">
            <v>2031.25</v>
          </cell>
        </row>
        <row r="1078">
          <cell r="G1078" t="str">
            <v>7410-14</v>
          </cell>
          <cell r="H1078">
            <v>4785.16</v>
          </cell>
        </row>
        <row r="1079">
          <cell r="G1079" t="str">
            <v>1565-53</v>
          </cell>
          <cell r="H1079">
            <v>3125</v>
          </cell>
        </row>
        <row r="1080">
          <cell r="G1080" t="str">
            <v>7410-14</v>
          </cell>
          <cell r="H1080">
            <v>3007.81</v>
          </cell>
        </row>
        <row r="1081">
          <cell r="G1081" t="str">
            <v>1565-53</v>
          </cell>
          <cell r="H1081">
            <v>41562.5</v>
          </cell>
        </row>
        <row r="1082">
          <cell r="G1082" t="str">
            <v>7410-14</v>
          </cell>
          <cell r="H1082">
            <v>41562.5</v>
          </cell>
        </row>
        <row r="1083">
          <cell r="G1083" t="str">
            <v>1565-53</v>
          </cell>
          <cell r="H1083">
            <v>2734.38</v>
          </cell>
        </row>
        <row r="1084">
          <cell r="G1084" t="str">
            <v>7410-14</v>
          </cell>
          <cell r="H1084">
            <v>2734.38</v>
          </cell>
        </row>
        <row r="1085">
          <cell r="G1085" t="str">
            <v>1565-53</v>
          </cell>
          <cell r="H1085">
            <v>2734.38</v>
          </cell>
        </row>
        <row r="1086">
          <cell r="G1086" t="str">
            <v>7410-14</v>
          </cell>
          <cell r="H1086">
            <v>2734.38</v>
          </cell>
        </row>
        <row r="1087">
          <cell r="G1087" t="str">
            <v>1565-53</v>
          </cell>
          <cell r="H1087">
            <v>6406.25</v>
          </cell>
        </row>
        <row r="1088">
          <cell r="G1088" t="str">
            <v>7410-14</v>
          </cell>
          <cell r="H1088">
            <v>6406.25</v>
          </cell>
        </row>
        <row r="1089">
          <cell r="G1089" t="str">
            <v>1565-53</v>
          </cell>
          <cell r="H1089">
            <v>60156.25</v>
          </cell>
        </row>
        <row r="1090">
          <cell r="G1090" t="str">
            <v>7410-14</v>
          </cell>
          <cell r="H1090">
            <v>57812.5</v>
          </cell>
        </row>
        <row r="1091">
          <cell r="G1091" t="str">
            <v>1565-53</v>
          </cell>
          <cell r="H1091">
            <v>13750</v>
          </cell>
        </row>
        <row r="1092">
          <cell r="G1092" t="str">
            <v>7410-14</v>
          </cell>
          <cell r="H1092">
            <v>12968.75</v>
          </cell>
        </row>
        <row r="1093">
          <cell r="G1093" t="str">
            <v>1565-53</v>
          </cell>
          <cell r="H1093">
            <v>3125</v>
          </cell>
        </row>
        <row r="1094">
          <cell r="G1094" t="str">
            <v>7410-14</v>
          </cell>
          <cell r="H1094">
            <v>18750</v>
          </cell>
        </row>
        <row r="1095">
          <cell r="G1095" t="str">
            <v>7410-14</v>
          </cell>
          <cell r="H1095">
            <v>2402.34</v>
          </cell>
        </row>
        <row r="1096">
          <cell r="G1096" t="str">
            <v>7410-14</v>
          </cell>
          <cell r="H1096">
            <v>40625</v>
          </cell>
        </row>
        <row r="1097">
          <cell r="G1097" t="str">
            <v>7410-14</v>
          </cell>
          <cell r="H1097">
            <v>5156.25</v>
          </cell>
        </row>
        <row r="1098">
          <cell r="G1098" t="str">
            <v>7410-14</v>
          </cell>
          <cell r="H1098">
            <v>5156.25</v>
          </cell>
        </row>
        <row r="1099">
          <cell r="G1099" t="str">
            <v>7410-14</v>
          </cell>
          <cell r="H1099">
            <v>5156.25</v>
          </cell>
        </row>
        <row r="1100">
          <cell r="G1100" t="str">
            <v>1565-53</v>
          </cell>
          <cell r="H1100">
            <v>192.86</v>
          </cell>
        </row>
        <row r="1101">
          <cell r="G1101" t="str">
            <v>1565-53</v>
          </cell>
          <cell r="H1101">
            <v>11250</v>
          </cell>
        </row>
        <row r="1102">
          <cell r="G1102" t="str">
            <v>7410-14</v>
          </cell>
          <cell r="H1102">
            <v>11250</v>
          </cell>
        </row>
        <row r="1103">
          <cell r="G1103" t="str">
            <v>1565-53</v>
          </cell>
          <cell r="H1103">
            <v>3867.19</v>
          </cell>
        </row>
        <row r="1104">
          <cell r="G1104" t="str">
            <v>7410-14</v>
          </cell>
          <cell r="H1104">
            <v>3750</v>
          </cell>
        </row>
        <row r="1105">
          <cell r="G1105" t="str">
            <v>1565-53</v>
          </cell>
          <cell r="H1105">
            <v>2578.13</v>
          </cell>
        </row>
        <row r="1106">
          <cell r="G1106" t="str">
            <v>7410-14</v>
          </cell>
          <cell r="H1106">
            <v>2500</v>
          </cell>
        </row>
        <row r="1107">
          <cell r="G1107" t="str">
            <v>1565-53</v>
          </cell>
          <cell r="H1107">
            <v>2968.75</v>
          </cell>
        </row>
        <row r="1108">
          <cell r="G1108" t="str">
            <v>7410-14</v>
          </cell>
          <cell r="H1108">
            <v>2890.63</v>
          </cell>
        </row>
        <row r="1109">
          <cell r="G1109" t="str">
            <v>1565-53</v>
          </cell>
          <cell r="H1109">
            <v>3515.63</v>
          </cell>
        </row>
        <row r="1110">
          <cell r="G1110" t="str">
            <v>7410-14</v>
          </cell>
          <cell r="H1110">
            <v>3046.88</v>
          </cell>
        </row>
        <row r="1111">
          <cell r="G1111" t="str">
            <v>1565-53</v>
          </cell>
          <cell r="H1111">
            <v>3281.25</v>
          </cell>
        </row>
        <row r="1112">
          <cell r="G1112" t="str">
            <v>7410-14</v>
          </cell>
          <cell r="H1112">
            <v>2890.63</v>
          </cell>
        </row>
        <row r="1113">
          <cell r="G1113" t="str">
            <v>7410-14</v>
          </cell>
          <cell r="H1113">
            <v>14492.19</v>
          </cell>
        </row>
        <row r="1114">
          <cell r="G1114" t="str">
            <v>7410-14</v>
          </cell>
          <cell r="H1114">
            <v>4522.7299999999996</v>
          </cell>
        </row>
        <row r="1115">
          <cell r="G1115" t="str">
            <v>1565-53</v>
          </cell>
          <cell r="H1115">
            <v>4375</v>
          </cell>
        </row>
        <row r="1116">
          <cell r="G1116" t="str">
            <v>7410-14</v>
          </cell>
          <cell r="H1116">
            <v>4218.75</v>
          </cell>
        </row>
        <row r="1117">
          <cell r="G1117" t="str">
            <v>7410-14</v>
          </cell>
          <cell r="H1117">
            <v>10937.5</v>
          </cell>
        </row>
        <row r="1118">
          <cell r="G1118" t="str">
            <v>1565-53</v>
          </cell>
          <cell r="H1118">
            <v>2187.5500000000002</v>
          </cell>
        </row>
        <row r="1119">
          <cell r="G1119" t="str">
            <v>7410-14</v>
          </cell>
          <cell r="H1119">
            <v>2031.3</v>
          </cell>
        </row>
        <row r="1120">
          <cell r="G1120" t="str">
            <v>1565-53</v>
          </cell>
          <cell r="H1120">
            <v>10312.5</v>
          </cell>
        </row>
        <row r="1121">
          <cell r="G1121" t="str">
            <v>7410-14</v>
          </cell>
          <cell r="H1121">
            <v>10234.379999999999</v>
          </cell>
        </row>
        <row r="1122">
          <cell r="G1122" t="str">
            <v>1565-53</v>
          </cell>
          <cell r="H1122">
            <v>3125.03</v>
          </cell>
        </row>
        <row r="1123">
          <cell r="G1123" t="str">
            <v>7410-14</v>
          </cell>
          <cell r="H1123">
            <v>2968.78</v>
          </cell>
        </row>
        <row r="1124">
          <cell r="G1124" t="str">
            <v>7410-14</v>
          </cell>
          <cell r="H1124">
            <v>3790.29</v>
          </cell>
        </row>
        <row r="1125">
          <cell r="G1125" t="str">
            <v>1565-53</v>
          </cell>
          <cell r="H1125">
            <v>3203.13</v>
          </cell>
        </row>
        <row r="1126">
          <cell r="G1126" t="str">
            <v>7410-14</v>
          </cell>
          <cell r="H1126">
            <v>3203.13</v>
          </cell>
        </row>
        <row r="1127">
          <cell r="G1127" t="str">
            <v>1565-53</v>
          </cell>
          <cell r="H1127">
            <v>24062.5</v>
          </cell>
        </row>
        <row r="1128">
          <cell r="G1128" t="str">
            <v>7410-14</v>
          </cell>
          <cell r="H1128">
            <v>24062.5</v>
          </cell>
        </row>
        <row r="1129">
          <cell r="G1129" t="str">
            <v>1565-53</v>
          </cell>
          <cell r="H1129">
            <v>14765.63</v>
          </cell>
        </row>
        <row r="1130">
          <cell r="G1130" t="str">
            <v>7410-14</v>
          </cell>
          <cell r="H1130">
            <v>14765.63</v>
          </cell>
        </row>
        <row r="1131">
          <cell r="G1131" t="str">
            <v>7410-14</v>
          </cell>
          <cell r="H1131">
            <v>14765.63</v>
          </cell>
        </row>
        <row r="1132">
          <cell r="G1132" t="str">
            <v>1565-53</v>
          </cell>
          <cell r="H1132">
            <v>937.5</v>
          </cell>
        </row>
        <row r="1133">
          <cell r="G1133" t="str">
            <v>7410-14</v>
          </cell>
          <cell r="H1133">
            <v>937.5</v>
          </cell>
        </row>
        <row r="1134">
          <cell r="G1134" t="str">
            <v>1565-53</v>
          </cell>
          <cell r="H1134">
            <v>2500</v>
          </cell>
        </row>
        <row r="1135">
          <cell r="G1135" t="str">
            <v>7410-14</v>
          </cell>
          <cell r="H1135">
            <v>2460.94</v>
          </cell>
        </row>
        <row r="1136">
          <cell r="G1136" t="str">
            <v>1565-53</v>
          </cell>
          <cell r="H1136">
            <v>3632.81</v>
          </cell>
        </row>
        <row r="1137">
          <cell r="G1137" t="str">
            <v>7410-14</v>
          </cell>
          <cell r="H1137">
            <v>3632.81</v>
          </cell>
        </row>
        <row r="1138">
          <cell r="G1138" t="str">
            <v>7410-15</v>
          </cell>
          <cell r="H1138">
            <v>751953.13</v>
          </cell>
        </row>
        <row r="1139">
          <cell r="G1139" t="str">
            <v>7410-14</v>
          </cell>
          <cell r="H1139">
            <v>4687.5</v>
          </cell>
        </row>
        <row r="1140">
          <cell r="G1140" t="str">
            <v>1565-53</v>
          </cell>
          <cell r="H1140">
            <v>48.36</v>
          </cell>
        </row>
        <row r="1141">
          <cell r="G1141" t="str">
            <v>1565-53</v>
          </cell>
          <cell r="H1141">
            <v>8593.75</v>
          </cell>
        </row>
        <row r="1142">
          <cell r="G1142" t="str">
            <v>7410-14</v>
          </cell>
          <cell r="H1142">
            <v>8203.1299999999992</v>
          </cell>
        </row>
        <row r="1143">
          <cell r="G1143" t="str">
            <v>7410-14</v>
          </cell>
          <cell r="H1143">
            <v>10937.6</v>
          </cell>
        </row>
        <row r="1144">
          <cell r="G1144" t="str">
            <v>7410-14</v>
          </cell>
          <cell r="H1144">
            <v>52.09</v>
          </cell>
        </row>
        <row r="1145">
          <cell r="G1145" t="str">
            <v>1565-53</v>
          </cell>
          <cell r="H1145">
            <v>6250</v>
          </cell>
        </row>
        <row r="1146">
          <cell r="G1146" t="str">
            <v>7410-14</v>
          </cell>
          <cell r="H1146">
            <v>6093.75</v>
          </cell>
        </row>
        <row r="1147">
          <cell r="G1147" t="str">
            <v>1565-53</v>
          </cell>
          <cell r="H1147">
            <v>10312.5</v>
          </cell>
        </row>
        <row r="1148">
          <cell r="G1148" t="str">
            <v>7410-14</v>
          </cell>
          <cell r="H1148">
            <v>10000</v>
          </cell>
        </row>
        <row r="1149">
          <cell r="G1149" t="str">
            <v>1565-53</v>
          </cell>
          <cell r="H1149">
            <v>1359.38</v>
          </cell>
        </row>
        <row r="1150">
          <cell r="G1150" t="str">
            <v>7410-14</v>
          </cell>
          <cell r="H1150">
            <v>1359.38</v>
          </cell>
        </row>
        <row r="1151">
          <cell r="G1151" t="str">
            <v>7410-14</v>
          </cell>
          <cell r="H1151">
            <v>1335.94</v>
          </cell>
        </row>
        <row r="1152">
          <cell r="G1152" t="str">
            <v>1565-53</v>
          </cell>
          <cell r="H1152">
            <v>11875</v>
          </cell>
        </row>
        <row r="1153">
          <cell r="G1153" t="str">
            <v>7410-14</v>
          </cell>
          <cell r="H1153">
            <v>11718.75</v>
          </cell>
        </row>
        <row r="1154">
          <cell r="G1154" t="str">
            <v>7410-14</v>
          </cell>
          <cell r="H1154">
            <v>2226.56</v>
          </cell>
        </row>
        <row r="1155">
          <cell r="G1155" t="str">
            <v>1565-53</v>
          </cell>
          <cell r="H1155">
            <v>18125</v>
          </cell>
        </row>
        <row r="1156">
          <cell r="G1156" t="str">
            <v>7410-14</v>
          </cell>
          <cell r="H1156">
            <v>17812.5</v>
          </cell>
        </row>
        <row r="1157">
          <cell r="G1157" t="str">
            <v>1565-53</v>
          </cell>
          <cell r="H1157">
            <v>1347.66</v>
          </cell>
        </row>
        <row r="1158">
          <cell r="G1158" t="str">
            <v>7410-14</v>
          </cell>
          <cell r="H1158">
            <v>1347.66</v>
          </cell>
        </row>
        <row r="1159">
          <cell r="G1159" t="str">
            <v>1565-53</v>
          </cell>
          <cell r="H1159">
            <v>1757.81</v>
          </cell>
        </row>
        <row r="1160">
          <cell r="G1160" t="str">
            <v>7410-14</v>
          </cell>
          <cell r="H1160">
            <v>1718.75</v>
          </cell>
        </row>
        <row r="1161">
          <cell r="G1161" t="str">
            <v>1565-53</v>
          </cell>
          <cell r="H1161">
            <v>2734.38</v>
          </cell>
        </row>
        <row r="1162">
          <cell r="G1162" t="str">
            <v>7410-14</v>
          </cell>
          <cell r="H1162">
            <v>2656.25</v>
          </cell>
        </row>
        <row r="1163">
          <cell r="G1163" t="str">
            <v>7410-14</v>
          </cell>
          <cell r="H1163">
            <v>18515.740000000002</v>
          </cell>
        </row>
        <row r="1164">
          <cell r="G1164" t="str">
            <v>7410-14</v>
          </cell>
          <cell r="H1164">
            <v>20156.25</v>
          </cell>
        </row>
        <row r="1165">
          <cell r="G1165" t="str">
            <v>1565-53</v>
          </cell>
          <cell r="H1165">
            <v>5468.75</v>
          </cell>
        </row>
        <row r="1166">
          <cell r="G1166" t="str">
            <v>7410-14</v>
          </cell>
          <cell r="H1166">
            <v>5390.63</v>
          </cell>
        </row>
        <row r="1167">
          <cell r="G1167" t="str">
            <v>1565-53</v>
          </cell>
          <cell r="H1167">
            <v>27929.69</v>
          </cell>
        </row>
        <row r="1168">
          <cell r="G1168" t="str">
            <v>7410-14</v>
          </cell>
          <cell r="H1168">
            <v>27343.75</v>
          </cell>
        </row>
        <row r="1169">
          <cell r="G1169" t="str">
            <v>7410-14</v>
          </cell>
          <cell r="H1169">
            <v>2578.13</v>
          </cell>
        </row>
        <row r="1170">
          <cell r="G1170" t="str">
            <v>1565-53</v>
          </cell>
          <cell r="H1170">
            <v>177734.38</v>
          </cell>
        </row>
        <row r="1171">
          <cell r="G1171" t="str">
            <v>7410-14</v>
          </cell>
          <cell r="H1171">
            <v>167968.75</v>
          </cell>
        </row>
        <row r="1172">
          <cell r="G1172" t="str">
            <v>1565-53</v>
          </cell>
          <cell r="H1172">
            <v>5000</v>
          </cell>
        </row>
        <row r="1173">
          <cell r="G1173" t="str">
            <v>7410-14</v>
          </cell>
          <cell r="H1173">
            <v>5000</v>
          </cell>
        </row>
        <row r="1174">
          <cell r="G1174" t="str">
            <v>1565-53</v>
          </cell>
          <cell r="H1174">
            <v>10312.5</v>
          </cell>
        </row>
        <row r="1175">
          <cell r="G1175" t="str">
            <v>7410-14</v>
          </cell>
          <cell r="H1175">
            <v>10312.5</v>
          </cell>
        </row>
        <row r="1176">
          <cell r="G1176" t="str">
            <v>1565-53</v>
          </cell>
          <cell r="H1176">
            <v>5156.25</v>
          </cell>
        </row>
        <row r="1177">
          <cell r="G1177" t="str">
            <v>7410-14</v>
          </cell>
          <cell r="H1177">
            <v>5156.25</v>
          </cell>
        </row>
        <row r="1178">
          <cell r="G1178" t="str">
            <v>1565-53</v>
          </cell>
          <cell r="H1178">
            <v>6171.93</v>
          </cell>
        </row>
        <row r="1179">
          <cell r="G1179" t="str">
            <v>7410-14</v>
          </cell>
          <cell r="H1179">
            <v>6093.8</v>
          </cell>
        </row>
        <row r="1180">
          <cell r="G1180" t="str">
            <v>1565-53</v>
          </cell>
          <cell r="H1180">
            <v>6171.93</v>
          </cell>
        </row>
        <row r="1181">
          <cell r="G1181" t="str">
            <v>7410-14</v>
          </cell>
          <cell r="H1181">
            <v>6093.8</v>
          </cell>
        </row>
        <row r="1182">
          <cell r="G1182" t="str">
            <v>1565-53</v>
          </cell>
          <cell r="H1182">
            <v>36562.5</v>
          </cell>
        </row>
        <row r="1183">
          <cell r="G1183" t="str">
            <v>7410-14</v>
          </cell>
          <cell r="H1183">
            <v>36562.5</v>
          </cell>
        </row>
        <row r="1184">
          <cell r="G1184" t="str">
            <v>1565-53</v>
          </cell>
          <cell r="H1184">
            <v>26953.13</v>
          </cell>
        </row>
        <row r="1185">
          <cell r="G1185" t="str">
            <v>7410-14</v>
          </cell>
          <cell r="H1185">
            <v>25781.25</v>
          </cell>
        </row>
        <row r="1186">
          <cell r="G1186" t="str">
            <v>1565-53</v>
          </cell>
          <cell r="H1186">
            <v>20312.5</v>
          </cell>
        </row>
        <row r="1187">
          <cell r="G1187" t="str">
            <v>7410-14</v>
          </cell>
          <cell r="H1187">
            <v>19921.88</v>
          </cell>
        </row>
        <row r="1188">
          <cell r="G1188" t="str">
            <v>1565-53</v>
          </cell>
          <cell r="H1188">
            <v>19531.25</v>
          </cell>
        </row>
        <row r="1189">
          <cell r="G1189" t="str">
            <v>7410-14</v>
          </cell>
          <cell r="H1189">
            <v>19140.63</v>
          </cell>
        </row>
        <row r="1190">
          <cell r="G1190" t="str">
            <v>1565-53</v>
          </cell>
          <cell r="H1190">
            <v>57031.25</v>
          </cell>
        </row>
        <row r="1191">
          <cell r="G1191" t="str">
            <v>7410-14</v>
          </cell>
          <cell r="H1191">
            <v>57031.25</v>
          </cell>
        </row>
        <row r="1192">
          <cell r="G1192" t="str">
            <v>1565-53</v>
          </cell>
          <cell r="H1192">
            <v>67578.13</v>
          </cell>
        </row>
        <row r="1193">
          <cell r="G1193" t="str">
            <v>7410-14</v>
          </cell>
          <cell r="H1193">
            <v>67187.5</v>
          </cell>
        </row>
        <row r="1194">
          <cell r="G1194" t="str">
            <v>7410-14</v>
          </cell>
          <cell r="H1194">
            <v>7058.59</v>
          </cell>
        </row>
        <row r="1195">
          <cell r="G1195" t="str">
            <v>1565-53</v>
          </cell>
          <cell r="H1195">
            <v>2890.63</v>
          </cell>
        </row>
        <row r="1196">
          <cell r="G1196" t="str">
            <v>7410-14</v>
          </cell>
          <cell r="H1196">
            <v>2656.25</v>
          </cell>
        </row>
        <row r="1197">
          <cell r="G1197" t="str">
            <v>1565-53</v>
          </cell>
          <cell r="H1197">
            <v>4687.5</v>
          </cell>
        </row>
        <row r="1198">
          <cell r="G1198" t="str">
            <v>7410-14</v>
          </cell>
          <cell r="H1198">
            <v>4609.38</v>
          </cell>
        </row>
        <row r="1199">
          <cell r="G1199" t="str">
            <v>1565-53</v>
          </cell>
          <cell r="H1199">
            <v>1875</v>
          </cell>
        </row>
        <row r="1200">
          <cell r="G1200" t="str">
            <v>7410-14</v>
          </cell>
          <cell r="H1200">
            <v>1875</v>
          </cell>
        </row>
        <row r="1201">
          <cell r="G1201" t="str">
            <v>7410-15</v>
          </cell>
          <cell r="H1201">
            <v>9777.39</v>
          </cell>
        </row>
        <row r="1202">
          <cell r="G1202" t="str">
            <v>1565-53</v>
          </cell>
          <cell r="H1202">
            <v>27343.75</v>
          </cell>
        </row>
        <row r="1203">
          <cell r="G1203" t="str">
            <v>7410-14</v>
          </cell>
          <cell r="H1203">
            <v>26562.5</v>
          </cell>
        </row>
        <row r="1204">
          <cell r="G1204" t="str">
            <v>7410-14</v>
          </cell>
          <cell r="H1204">
            <v>5312.5</v>
          </cell>
        </row>
        <row r="1205">
          <cell r="G1205" t="str">
            <v>1565-53</v>
          </cell>
          <cell r="H1205">
            <v>1875</v>
          </cell>
        </row>
        <row r="1206">
          <cell r="G1206" t="str">
            <v>7410-14</v>
          </cell>
          <cell r="H1206">
            <v>1875</v>
          </cell>
        </row>
        <row r="1207">
          <cell r="G1207" t="str">
            <v>7410-15</v>
          </cell>
          <cell r="H1207">
            <v>6768.77</v>
          </cell>
        </row>
        <row r="1208">
          <cell r="G1208" t="str">
            <v>1565-53</v>
          </cell>
          <cell r="H1208">
            <v>3203.15</v>
          </cell>
        </row>
        <row r="1209">
          <cell r="G1209" t="str">
            <v>7410-14</v>
          </cell>
          <cell r="H1209">
            <v>3125.03</v>
          </cell>
        </row>
        <row r="1210">
          <cell r="G1210" t="str">
            <v>1565-53</v>
          </cell>
          <cell r="H1210">
            <v>37500</v>
          </cell>
        </row>
        <row r="1211">
          <cell r="G1211" t="str">
            <v>7410-14</v>
          </cell>
          <cell r="H1211">
            <v>35937.5</v>
          </cell>
        </row>
        <row r="1212">
          <cell r="G1212" t="str">
            <v>1565-53</v>
          </cell>
          <cell r="H1212">
            <v>25781.25</v>
          </cell>
        </row>
        <row r="1213">
          <cell r="G1213" t="str">
            <v>7410-14</v>
          </cell>
          <cell r="H1213">
            <v>25000</v>
          </cell>
        </row>
        <row r="1214">
          <cell r="G1214" t="str">
            <v>1565-53</v>
          </cell>
          <cell r="H1214">
            <v>6406.25</v>
          </cell>
        </row>
        <row r="1215">
          <cell r="G1215" t="str">
            <v>7410-14</v>
          </cell>
          <cell r="H1215">
            <v>6406.25</v>
          </cell>
        </row>
        <row r="1216">
          <cell r="G1216" t="str">
            <v>1565-53</v>
          </cell>
          <cell r="H1216">
            <v>9375</v>
          </cell>
        </row>
        <row r="1217">
          <cell r="G1217" t="str">
            <v>7410-14</v>
          </cell>
          <cell r="H1217">
            <v>4589.84</v>
          </cell>
        </row>
        <row r="1218">
          <cell r="G1218" t="str">
            <v>7410-14</v>
          </cell>
          <cell r="H1218">
            <v>2031.25</v>
          </cell>
        </row>
        <row r="1219">
          <cell r="G1219" t="str">
            <v>1565-53</v>
          </cell>
          <cell r="H1219">
            <v>7370.21</v>
          </cell>
        </row>
        <row r="1220">
          <cell r="G1220" t="str">
            <v>7410-14</v>
          </cell>
          <cell r="H1220">
            <v>2602.3000000000002</v>
          </cell>
        </row>
        <row r="1221">
          <cell r="G1221" t="str">
            <v>1565-53</v>
          </cell>
          <cell r="H1221">
            <v>5156.25</v>
          </cell>
        </row>
        <row r="1222">
          <cell r="G1222" t="str">
            <v>7410-14</v>
          </cell>
          <cell r="H1222">
            <v>5156.25</v>
          </cell>
        </row>
        <row r="1223">
          <cell r="G1223" t="str">
            <v>1565-53</v>
          </cell>
          <cell r="H1223">
            <v>843.31</v>
          </cell>
        </row>
        <row r="1224">
          <cell r="G1224" t="str">
            <v>1565-53</v>
          </cell>
          <cell r="H1224">
            <v>937.5</v>
          </cell>
        </row>
        <row r="1225">
          <cell r="G1225" t="str">
            <v>7410-14</v>
          </cell>
          <cell r="H1225">
            <v>781.25</v>
          </cell>
        </row>
        <row r="1226">
          <cell r="G1226" t="str">
            <v>1565-53</v>
          </cell>
          <cell r="H1226">
            <v>10078.200000000001</v>
          </cell>
        </row>
        <row r="1227">
          <cell r="G1227" t="str">
            <v>7410-14</v>
          </cell>
          <cell r="H1227">
            <v>9843.83</v>
          </cell>
        </row>
        <row r="1228">
          <cell r="G1228" t="str">
            <v>1565-53</v>
          </cell>
          <cell r="H1228">
            <v>6718.75</v>
          </cell>
        </row>
        <row r="1229">
          <cell r="G1229" t="str">
            <v>7410-14</v>
          </cell>
          <cell r="H1229">
            <v>6718.75</v>
          </cell>
        </row>
        <row r="1230">
          <cell r="G1230" t="str">
            <v>1565-53</v>
          </cell>
          <cell r="H1230">
            <v>1875</v>
          </cell>
        </row>
        <row r="1231">
          <cell r="G1231" t="str">
            <v>7410-14</v>
          </cell>
          <cell r="H1231">
            <v>1699.22</v>
          </cell>
        </row>
        <row r="1232">
          <cell r="G1232" t="str">
            <v>1565-53</v>
          </cell>
          <cell r="H1232">
            <v>10312.5</v>
          </cell>
        </row>
        <row r="1233">
          <cell r="G1233" t="str">
            <v>7410-14</v>
          </cell>
          <cell r="H1233">
            <v>10156.25</v>
          </cell>
        </row>
        <row r="1234">
          <cell r="G1234" t="str">
            <v>1565-53</v>
          </cell>
          <cell r="H1234">
            <v>13359.38</v>
          </cell>
        </row>
        <row r="1235">
          <cell r="G1235" t="str">
            <v>7410-14</v>
          </cell>
          <cell r="H1235">
            <v>13281.25</v>
          </cell>
        </row>
        <row r="1236">
          <cell r="G1236" t="str">
            <v>1565-53</v>
          </cell>
          <cell r="H1236">
            <v>7343.75</v>
          </cell>
        </row>
        <row r="1237">
          <cell r="G1237" t="str">
            <v>7410-14</v>
          </cell>
          <cell r="H1237">
            <v>7109.38</v>
          </cell>
        </row>
        <row r="1238">
          <cell r="G1238" t="str">
            <v>7410-14</v>
          </cell>
          <cell r="H1238">
            <v>2578.13</v>
          </cell>
        </row>
        <row r="1239">
          <cell r="G1239" t="str">
            <v>1565-53</v>
          </cell>
          <cell r="H1239">
            <v>5625</v>
          </cell>
        </row>
        <row r="1240">
          <cell r="G1240" t="str">
            <v>7410-14</v>
          </cell>
          <cell r="H1240">
            <v>5312.5</v>
          </cell>
        </row>
        <row r="1241">
          <cell r="G1241" t="str">
            <v>7410-14</v>
          </cell>
          <cell r="H1241">
            <v>6980.95</v>
          </cell>
        </row>
        <row r="1242">
          <cell r="G1242" t="str">
            <v>1565-53</v>
          </cell>
          <cell r="H1242">
            <v>3851.56</v>
          </cell>
        </row>
        <row r="1243">
          <cell r="G1243" t="str">
            <v>7410-14</v>
          </cell>
          <cell r="H1243">
            <v>3681.64</v>
          </cell>
        </row>
        <row r="1244">
          <cell r="G1244" t="str">
            <v>1565-53</v>
          </cell>
          <cell r="H1244">
            <v>4375</v>
          </cell>
        </row>
        <row r="1245">
          <cell r="G1245" t="str">
            <v>7410-14</v>
          </cell>
          <cell r="H1245">
            <v>4375</v>
          </cell>
        </row>
        <row r="1246">
          <cell r="G1246" t="str">
            <v>1565-53</v>
          </cell>
          <cell r="H1246">
            <v>1279.3</v>
          </cell>
        </row>
        <row r="1247">
          <cell r="G1247" t="str">
            <v>7410-14</v>
          </cell>
          <cell r="H1247">
            <v>1279.3</v>
          </cell>
        </row>
        <row r="1248">
          <cell r="G1248" t="str">
            <v>7410-14</v>
          </cell>
          <cell r="H1248">
            <v>10234.379999999999</v>
          </cell>
        </row>
        <row r="1249">
          <cell r="G1249" t="str">
            <v>1565-53</v>
          </cell>
          <cell r="H1249">
            <v>2109.38</v>
          </cell>
        </row>
        <row r="1250">
          <cell r="G1250" t="str">
            <v>7410-14</v>
          </cell>
          <cell r="H1250">
            <v>2011.72</v>
          </cell>
        </row>
        <row r="1251">
          <cell r="G1251" t="str">
            <v>1565-53</v>
          </cell>
          <cell r="H1251">
            <v>6875</v>
          </cell>
        </row>
        <row r="1252">
          <cell r="G1252" t="str">
            <v>7410-14</v>
          </cell>
          <cell r="H1252">
            <v>6835.94</v>
          </cell>
        </row>
        <row r="1253">
          <cell r="G1253" t="str">
            <v>7410-14</v>
          </cell>
          <cell r="H1253">
            <v>100781.25</v>
          </cell>
        </row>
        <row r="1254">
          <cell r="G1254" t="str">
            <v>1565-53</v>
          </cell>
          <cell r="H1254">
            <v>2500</v>
          </cell>
        </row>
        <row r="1255">
          <cell r="G1255" t="str">
            <v>7410-14</v>
          </cell>
          <cell r="H1255">
            <v>2421.88</v>
          </cell>
        </row>
        <row r="1256">
          <cell r="G1256" t="str">
            <v>1565-53</v>
          </cell>
          <cell r="H1256">
            <v>4140.63</v>
          </cell>
        </row>
        <row r="1257">
          <cell r="G1257" t="str">
            <v>7410-14</v>
          </cell>
          <cell r="H1257">
            <v>8125</v>
          </cell>
        </row>
        <row r="1258">
          <cell r="G1258" t="str">
            <v>1565-53</v>
          </cell>
          <cell r="H1258">
            <v>13750</v>
          </cell>
        </row>
        <row r="1259">
          <cell r="G1259" t="str">
            <v>7410-14</v>
          </cell>
          <cell r="H1259">
            <v>13750</v>
          </cell>
        </row>
        <row r="1260">
          <cell r="G1260" t="str">
            <v>1565-53</v>
          </cell>
          <cell r="H1260">
            <v>6093.75</v>
          </cell>
        </row>
        <row r="1261">
          <cell r="G1261" t="str">
            <v>7410-14</v>
          </cell>
          <cell r="H1261">
            <v>5625</v>
          </cell>
        </row>
        <row r="1262">
          <cell r="G1262" t="str">
            <v>1565-53</v>
          </cell>
          <cell r="H1262">
            <v>13593.75</v>
          </cell>
        </row>
        <row r="1263">
          <cell r="G1263" t="str">
            <v>7410-14</v>
          </cell>
          <cell r="H1263">
            <v>13437.5</v>
          </cell>
        </row>
        <row r="1264">
          <cell r="G1264" t="str">
            <v>3333-55</v>
          </cell>
          <cell r="H1264">
            <v>39356.550000000003</v>
          </cell>
        </row>
        <row r="1265">
          <cell r="G1265" t="str">
            <v>1565-53</v>
          </cell>
          <cell r="H1265">
            <v>24609.38</v>
          </cell>
        </row>
        <row r="1266">
          <cell r="G1266" t="str">
            <v>7410-14</v>
          </cell>
          <cell r="H1266">
            <v>24472.66</v>
          </cell>
        </row>
        <row r="1267">
          <cell r="G1267" t="str">
            <v>1565-53</v>
          </cell>
          <cell r="H1267">
            <v>6406.25</v>
          </cell>
        </row>
        <row r="1268">
          <cell r="G1268" t="str">
            <v>7410-14</v>
          </cell>
          <cell r="H1268">
            <v>5859.38</v>
          </cell>
        </row>
        <row r="1269">
          <cell r="G1269" t="str">
            <v>7410-14</v>
          </cell>
          <cell r="H1269">
            <v>32011.41</v>
          </cell>
        </row>
        <row r="1270">
          <cell r="G1270" t="str">
            <v>7410-14</v>
          </cell>
          <cell r="H1270">
            <v>6718.75</v>
          </cell>
        </row>
        <row r="1271">
          <cell r="G1271" t="str">
            <v>7410-14</v>
          </cell>
          <cell r="H1271">
            <v>5468.75</v>
          </cell>
        </row>
        <row r="1272">
          <cell r="G1272" t="str">
            <v>7410-14</v>
          </cell>
          <cell r="H1272">
            <v>2792.97</v>
          </cell>
        </row>
        <row r="1273">
          <cell r="G1273" t="str">
            <v>1565-53</v>
          </cell>
          <cell r="H1273">
            <v>10937.5</v>
          </cell>
        </row>
        <row r="1274">
          <cell r="G1274" t="str">
            <v>7410-14</v>
          </cell>
          <cell r="H1274">
            <v>10937.5</v>
          </cell>
        </row>
        <row r="1275">
          <cell r="G1275" t="str">
            <v>1565-53</v>
          </cell>
          <cell r="H1275">
            <v>16406.25</v>
          </cell>
        </row>
        <row r="1276">
          <cell r="G1276" t="str">
            <v>7410-14</v>
          </cell>
          <cell r="H1276">
            <v>16406.25</v>
          </cell>
        </row>
        <row r="1277">
          <cell r="G1277" t="str">
            <v>7410-14</v>
          </cell>
          <cell r="H1277">
            <v>3359.38</v>
          </cell>
        </row>
        <row r="1278">
          <cell r="G1278" t="str">
            <v>1565-53</v>
          </cell>
          <cell r="H1278">
            <v>4687.5</v>
          </cell>
        </row>
        <row r="1279">
          <cell r="G1279" t="str">
            <v>7410-14</v>
          </cell>
          <cell r="H1279">
            <v>4609.38</v>
          </cell>
        </row>
        <row r="1280">
          <cell r="G1280" t="str">
            <v>1565-53</v>
          </cell>
          <cell r="H1280">
            <v>14062.5</v>
          </cell>
        </row>
        <row r="1281">
          <cell r="G1281" t="str">
            <v>7410-14</v>
          </cell>
          <cell r="H1281">
            <v>13437.5</v>
          </cell>
        </row>
        <row r="1282">
          <cell r="G1282" t="str">
            <v>1565-53</v>
          </cell>
          <cell r="H1282">
            <v>14375</v>
          </cell>
        </row>
        <row r="1283">
          <cell r="G1283" t="str">
            <v>7410-14</v>
          </cell>
          <cell r="H1283">
            <v>14062.5</v>
          </cell>
        </row>
        <row r="1284">
          <cell r="G1284" t="str">
            <v>3333-55</v>
          </cell>
          <cell r="H1284">
            <v>56707.35</v>
          </cell>
        </row>
        <row r="1285">
          <cell r="G1285" t="str">
            <v>7410-14</v>
          </cell>
          <cell r="H1285">
            <v>10234.379999999999</v>
          </cell>
        </row>
        <row r="1286">
          <cell r="G1286" t="str">
            <v>1565-53</v>
          </cell>
          <cell r="H1286">
            <v>6718.8</v>
          </cell>
        </row>
        <row r="1287">
          <cell r="G1287" t="str">
            <v>7410-14</v>
          </cell>
          <cell r="H1287">
            <v>6562.55</v>
          </cell>
        </row>
        <row r="1288">
          <cell r="G1288" t="str">
            <v>1565-53</v>
          </cell>
          <cell r="H1288">
            <v>148437.5</v>
          </cell>
        </row>
        <row r="1289">
          <cell r="G1289" t="str">
            <v>7410-14</v>
          </cell>
          <cell r="H1289">
            <v>148437.5</v>
          </cell>
        </row>
        <row r="1290">
          <cell r="G1290" t="str">
            <v>1565-53</v>
          </cell>
          <cell r="H1290">
            <v>250000</v>
          </cell>
        </row>
        <row r="1291">
          <cell r="G1291" t="str">
            <v>1565-53</v>
          </cell>
          <cell r="H1291">
            <v>18750</v>
          </cell>
        </row>
        <row r="1292">
          <cell r="G1292" t="str">
            <v>7410-14</v>
          </cell>
          <cell r="H1292">
            <v>17578.13</v>
          </cell>
        </row>
        <row r="1293">
          <cell r="G1293" t="str">
            <v>1565-53</v>
          </cell>
          <cell r="H1293">
            <v>83984.38</v>
          </cell>
        </row>
        <row r="1294">
          <cell r="G1294" t="str">
            <v>7410-14</v>
          </cell>
          <cell r="H1294">
            <v>83984.38</v>
          </cell>
        </row>
        <row r="1295">
          <cell r="G1295" t="str">
            <v>1565-53</v>
          </cell>
          <cell r="H1295">
            <v>39062.5</v>
          </cell>
        </row>
        <row r="1296">
          <cell r="G1296" t="str">
            <v>7410-14</v>
          </cell>
          <cell r="H1296">
            <v>39062.5</v>
          </cell>
        </row>
        <row r="1297">
          <cell r="G1297" t="str">
            <v>1565-53</v>
          </cell>
          <cell r="H1297">
            <v>5781.25</v>
          </cell>
        </row>
        <row r="1298">
          <cell r="G1298" t="str">
            <v>7410-14</v>
          </cell>
          <cell r="H1298">
            <v>5781.25</v>
          </cell>
        </row>
        <row r="1299">
          <cell r="G1299" t="str">
            <v>1565-53</v>
          </cell>
          <cell r="H1299">
            <v>5312.5</v>
          </cell>
        </row>
        <row r="1300">
          <cell r="G1300" t="str">
            <v>7410-14</v>
          </cell>
          <cell r="H1300">
            <v>4687.5</v>
          </cell>
        </row>
        <row r="1301">
          <cell r="G1301" t="str">
            <v>3333-55</v>
          </cell>
          <cell r="H1301">
            <v>74098.710000000006</v>
          </cell>
        </row>
        <row r="1302">
          <cell r="G1302" t="str">
            <v>1565-53</v>
          </cell>
          <cell r="H1302">
            <v>8906.25</v>
          </cell>
        </row>
        <row r="1303">
          <cell r="G1303" t="str">
            <v>7410-14</v>
          </cell>
          <cell r="H1303">
            <v>8437.5</v>
          </cell>
        </row>
        <row r="1304">
          <cell r="G1304" t="str">
            <v>1565-53</v>
          </cell>
          <cell r="H1304">
            <v>169531.25</v>
          </cell>
        </row>
        <row r="1305">
          <cell r="G1305" t="str">
            <v>7410-14</v>
          </cell>
          <cell r="H1305">
            <v>169531.25</v>
          </cell>
        </row>
        <row r="1306">
          <cell r="G1306" t="str">
            <v>7410-14</v>
          </cell>
          <cell r="H1306">
            <v>4843.75</v>
          </cell>
        </row>
        <row r="1307">
          <cell r="G1307" t="str">
            <v>1565-53</v>
          </cell>
          <cell r="H1307">
            <v>6093.75</v>
          </cell>
        </row>
        <row r="1308">
          <cell r="G1308" t="str">
            <v>7410-14</v>
          </cell>
          <cell r="H1308">
            <v>5781.25</v>
          </cell>
        </row>
        <row r="1309">
          <cell r="G1309" t="str">
            <v>1565-53</v>
          </cell>
          <cell r="H1309">
            <v>5156.25</v>
          </cell>
        </row>
        <row r="1310">
          <cell r="G1310" t="str">
            <v>7410-14</v>
          </cell>
          <cell r="H1310">
            <v>4843.75</v>
          </cell>
        </row>
        <row r="1311">
          <cell r="G1311" t="str">
            <v>1565-53</v>
          </cell>
          <cell r="H1311">
            <v>6093.75</v>
          </cell>
        </row>
        <row r="1312">
          <cell r="G1312" t="str">
            <v>7410-14</v>
          </cell>
          <cell r="H1312">
            <v>6093.75</v>
          </cell>
        </row>
        <row r="1313">
          <cell r="G1313" t="str">
            <v>1565-53</v>
          </cell>
          <cell r="H1313">
            <v>1015.63</v>
          </cell>
        </row>
        <row r="1314">
          <cell r="G1314" t="str">
            <v>7410-14</v>
          </cell>
          <cell r="H1314">
            <v>937.5</v>
          </cell>
        </row>
        <row r="1315">
          <cell r="G1315" t="str">
            <v>1565-53</v>
          </cell>
          <cell r="H1315">
            <v>937.5</v>
          </cell>
        </row>
        <row r="1316">
          <cell r="G1316" t="str">
            <v>7410-14</v>
          </cell>
          <cell r="H1316">
            <v>898.44</v>
          </cell>
        </row>
        <row r="1317">
          <cell r="G1317" t="str">
            <v>1565-53</v>
          </cell>
          <cell r="H1317">
            <v>3046.88</v>
          </cell>
        </row>
        <row r="1318">
          <cell r="G1318" t="str">
            <v>7410-14</v>
          </cell>
          <cell r="H1318">
            <v>3046.88</v>
          </cell>
        </row>
        <row r="1319">
          <cell r="G1319" t="str">
            <v>1565-53</v>
          </cell>
          <cell r="H1319">
            <v>3203.15</v>
          </cell>
        </row>
        <row r="1320">
          <cell r="G1320" t="str">
            <v>7410-14</v>
          </cell>
          <cell r="H1320">
            <v>3203.15</v>
          </cell>
        </row>
        <row r="1321">
          <cell r="G1321" t="str">
            <v>1565-53</v>
          </cell>
          <cell r="H1321">
            <v>3125</v>
          </cell>
        </row>
        <row r="1322">
          <cell r="G1322" t="str">
            <v>7410-14</v>
          </cell>
          <cell r="H1322">
            <v>3046.88</v>
          </cell>
        </row>
        <row r="1323">
          <cell r="G1323" t="str">
            <v>7410-14</v>
          </cell>
          <cell r="H1323">
            <v>24804.69</v>
          </cell>
        </row>
        <row r="1324">
          <cell r="G1324" t="str">
            <v>1565-53</v>
          </cell>
          <cell r="H1324">
            <v>35000</v>
          </cell>
        </row>
        <row r="1325">
          <cell r="G1325" t="str">
            <v>7410-14</v>
          </cell>
          <cell r="H1325">
            <v>35000</v>
          </cell>
        </row>
        <row r="1326">
          <cell r="G1326" t="str">
            <v>7410-14</v>
          </cell>
          <cell r="H1326">
            <v>9609.3799999999992</v>
          </cell>
        </row>
        <row r="1327">
          <cell r="G1327" t="str">
            <v>7410-14</v>
          </cell>
          <cell r="H1327">
            <v>11743.86</v>
          </cell>
        </row>
        <row r="1328">
          <cell r="G1328" t="str">
            <v>7410-14</v>
          </cell>
          <cell r="H1328">
            <v>5078.13</v>
          </cell>
        </row>
        <row r="1329">
          <cell r="G1329" t="str">
            <v>1565-53</v>
          </cell>
          <cell r="H1329">
            <v>12031.25</v>
          </cell>
        </row>
        <row r="1330">
          <cell r="G1330" t="str">
            <v>7410-14</v>
          </cell>
          <cell r="H1330">
            <v>12109.38</v>
          </cell>
        </row>
        <row r="1331">
          <cell r="G1331" t="str">
            <v>1565-53</v>
          </cell>
          <cell r="H1331">
            <v>4863.26</v>
          </cell>
        </row>
        <row r="1332">
          <cell r="G1332" t="str">
            <v>7410-14</v>
          </cell>
          <cell r="H1332">
            <v>4687.4799999999996</v>
          </cell>
        </row>
        <row r="1333">
          <cell r="G1333" t="str">
            <v>1565-53</v>
          </cell>
          <cell r="H1333">
            <v>5156.25</v>
          </cell>
        </row>
        <row r="1334">
          <cell r="G1334" t="str">
            <v>7410-14</v>
          </cell>
          <cell r="H1334">
            <v>5156.25</v>
          </cell>
        </row>
        <row r="1335">
          <cell r="G1335" t="str">
            <v>3333-55</v>
          </cell>
          <cell r="H1335">
            <v>16220.28</v>
          </cell>
        </row>
        <row r="1336">
          <cell r="G1336" t="str">
            <v>1565-53</v>
          </cell>
          <cell r="H1336">
            <v>19687.5</v>
          </cell>
        </row>
        <row r="1337">
          <cell r="G1337" t="str">
            <v>7410-14</v>
          </cell>
          <cell r="H1337">
            <v>19687.5</v>
          </cell>
        </row>
        <row r="1338">
          <cell r="G1338" t="str">
            <v>7410-14</v>
          </cell>
          <cell r="H1338">
            <v>10625</v>
          </cell>
        </row>
        <row r="1339">
          <cell r="G1339" t="str">
            <v>7410-14</v>
          </cell>
          <cell r="H1339">
            <v>9598.11</v>
          </cell>
        </row>
        <row r="1340">
          <cell r="G1340" t="str">
            <v>1565-53</v>
          </cell>
          <cell r="H1340">
            <v>3339.87</v>
          </cell>
        </row>
        <row r="1341">
          <cell r="G1341" t="str">
            <v>7410-14</v>
          </cell>
          <cell r="H1341">
            <v>3281.28</v>
          </cell>
        </row>
        <row r="1342">
          <cell r="G1342" t="str">
            <v>1565-53</v>
          </cell>
          <cell r="H1342">
            <v>3750</v>
          </cell>
        </row>
        <row r="1343">
          <cell r="G1343" t="str">
            <v>7410-14</v>
          </cell>
          <cell r="H1343">
            <v>3750</v>
          </cell>
        </row>
        <row r="1344">
          <cell r="G1344" t="str">
            <v>1565-53</v>
          </cell>
          <cell r="H1344">
            <v>21250</v>
          </cell>
        </row>
        <row r="1345">
          <cell r="G1345" t="str">
            <v>7410-14</v>
          </cell>
          <cell r="H1345">
            <v>20625</v>
          </cell>
        </row>
        <row r="1346">
          <cell r="G1346" t="str">
            <v>1565-53</v>
          </cell>
          <cell r="H1346">
            <v>26562.5</v>
          </cell>
        </row>
        <row r="1347">
          <cell r="G1347" t="str">
            <v>7410-14</v>
          </cell>
          <cell r="H1347">
            <v>25781.25</v>
          </cell>
        </row>
        <row r="1348">
          <cell r="G1348" t="str">
            <v>1565-53</v>
          </cell>
          <cell r="H1348">
            <v>26250</v>
          </cell>
        </row>
        <row r="1349">
          <cell r="G1349" t="str">
            <v>7410-14</v>
          </cell>
          <cell r="H1349">
            <v>25156.25</v>
          </cell>
        </row>
        <row r="1350">
          <cell r="G1350" t="str">
            <v>1565-53</v>
          </cell>
          <cell r="H1350">
            <v>3750</v>
          </cell>
        </row>
        <row r="1351">
          <cell r="G1351" t="str">
            <v>7410-14</v>
          </cell>
          <cell r="H1351">
            <v>3710.94</v>
          </cell>
        </row>
        <row r="1352">
          <cell r="G1352" t="str">
            <v>7410-14</v>
          </cell>
          <cell r="H1352">
            <v>4799.0600000000004</v>
          </cell>
        </row>
        <row r="1353">
          <cell r="G1353" t="str">
            <v>1565-53</v>
          </cell>
          <cell r="H1353">
            <v>4999.9799999999996</v>
          </cell>
        </row>
        <row r="1354">
          <cell r="G1354" t="str">
            <v>7410-14</v>
          </cell>
          <cell r="H1354">
            <v>4921.8500000000004</v>
          </cell>
        </row>
        <row r="1355">
          <cell r="G1355" t="str">
            <v>1565-53</v>
          </cell>
          <cell r="H1355">
            <v>2812.5</v>
          </cell>
        </row>
        <row r="1356">
          <cell r="G1356" t="str">
            <v>7410-14</v>
          </cell>
          <cell r="H1356">
            <v>2812.5</v>
          </cell>
        </row>
        <row r="1357">
          <cell r="G1357" t="str">
            <v>1565-53</v>
          </cell>
          <cell r="H1357">
            <v>3462.65</v>
          </cell>
        </row>
        <row r="1358">
          <cell r="G1358" t="str">
            <v>7410-14</v>
          </cell>
          <cell r="H1358">
            <v>3462.65</v>
          </cell>
        </row>
        <row r="1359">
          <cell r="G1359" t="str">
            <v>1565-53</v>
          </cell>
          <cell r="H1359">
            <v>1875</v>
          </cell>
        </row>
        <row r="1360">
          <cell r="G1360" t="str">
            <v>7410-14</v>
          </cell>
          <cell r="H1360">
            <v>1875</v>
          </cell>
        </row>
        <row r="1361">
          <cell r="G1361" t="str">
            <v>1565-53</v>
          </cell>
          <cell r="H1361">
            <v>1093.78</v>
          </cell>
        </row>
        <row r="1362">
          <cell r="G1362" t="str">
            <v>7410-14</v>
          </cell>
          <cell r="H1362">
            <v>1093.78</v>
          </cell>
        </row>
        <row r="1363">
          <cell r="G1363" t="str">
            <v>1565-53</v>
          </cell>
          <cell r="H1363">
            <v>1125</v>
          </cell>
        </row>
        <row r="1364">
          <cell r="G1364" t="str">
            <v>7410-14</v>
          </cell>
          <cell r="H1364">
            <v>1125</v>
          </cell>
        </row>
        <row r="1365">
          <cell r="G1365" t="str">
            <v>7410-14</v>
          </cell>
          <cell r="H1365">
            <v>4023.44</v>
          </cell>
        </row>
        <row r="1366">
          <cell r="G1366" t="str">
            <v>1565-53</v>
          </cell>
          <cell r="H1366">
            <v>11250</v>
          </cell>
        </row>
        <row r="1367">
          <cell r="G1367" t="str">
            <v>7410-14</v>
          </cell>
          <cell r="H1367">
            <v>16640.63</v>
          </cell>
        </row>
        <row r="1368">
          <cell r="G1368" t="str">
            <v>1565-53</v>
          </cell>
          <cell r="H1368">
            <v>3593.78</v>
          </cell>
        </row>
        <row r="1369">
          <cell r="G1369" t="str">
            <v>7410-14</v>
          </cell>
          <cell r="H1369">
            <v>3515.65</v>
          </cell>
        </row>
        <row r="1370">
          <cell r="G1370" t="str">
            <v>1565-53</v>
          </cell>
          <cell r="H1370">
            <v>2909.76</v>
          </cell>
        </row>
        <row r="1371">
          <cell r="G1371" t="str">
            <v>1565-53</v>
          </cell>
          <cell r="H1371">
            <v>11015.63</v>
          </cell>
        </row>
        <row r="1372">
          <cell r="G1372" t="str">
            <v>7410-14</v>
          </cell>
          <cell r="H1372">
            <v>11015.63</v>
          </cell>
        </row>
        <row r="1373">
          <cell r="G1373" t="str">
            <v>1565-53</v>
          </cell>
          <cell r="H1373">
            <v>6406.25</v>
          </cell>
        </row>
        <row r="1374">
          <cell r="G1374" t="str">
            <v>7410-14</v>
          </cell>
          <cell r="H1374">
            <v>6054.69</v>
          </cell>
        </row>
        <row r="1375">
          <cell r="G1375" t="str">
            <v>1565-53</v>
          </cell>
          <cell r="H1375">
            <v>3828.13</v>
          </cell>
        </row>
        <row r="1376">
          <cell r="G1376" t="str">
            <v>7410-14</v>
          </cell>
          <cell r="H1376">
            <v>3652.34</v>
          </cell>
        </row>
        <row r="1377">
          <cell r="G1377" t="str">
            <v>7410-14</v>
          </cell>
          <cell r="H1377">
            <v>2968.75</v>
          </cell>
        </row>
        <row r="1378">
          <cell r="G1378" t="str">
            <v>7410-15</v>
          </cell>
          <cell r="H1378">
            <v>6971.23</v>
          </cell>
        </row>
        <row r="1379">
          <cell r="G1379" t="str">
            <v>1565-53</v>
          </cell>
          <cell r="H1379">
            <v>1250</v>
          </cell>
        </row>
        <row r="1380">
          <cell r="G1380" t="str">
            <v>7410-14</v>
          </cell>
          <cell r="H1380">
            <v>1201.17</v>
          </cell>
        </row>
        <row r="1381">
          <cell r="G1381" t="str">
            <v>7410-15</v>
          </cell>
          <cell r="H1381">
            <v>3289.38</v>
          </cell>
        </row>
        <row r="1382">
          <cell r="G1382" t="str">
            <v>1565-53</v>
          </cell>
          <cell r="H1382">
            <v>32226.560000000001</v>
          </cell>
        </row>
        <row r="1383">
          <cell r="G1383" t="str">
            <v>7410-14</v>
          </cell>
          <cell r="H1383">
            <v>70312.5</v>
          </cell>
        </row>
        <row r="1384">
          <cell r="G1384" t="str">
            <v>7410-14</v>
          </cell>
          <cell r="H1384">
            <v>19375</v>
          </cell>
        </row>
        <row r="1385">
          <cell r="G1385" t="str">
            <v>1565-53</v>
          </cell>
          <cell r="H1385">
            <v>11875</v>
          </cell>
        </row>
        <row r="1386">
          <cell r="G1386" t="str">
            <v>7410-14</v>
          </cell>
          <cell r="H1386">
            <v>11796.88</v>
          </cell>
        </row>
        <row r="1387">
          <cell r="G1387" t="str">
            <v>1565-53</v>
          </cell>
          <cell r="H1387">
            <v>17812.5</v>
          </cell>
        </row>
        <row r="1388">
          <cell r="G1388" t="str">
            <v>7410-14</v>
          </cell>
          <cell r="H1388">
            <v>17695.310000000001</v>
          </cell>
        </row>
        <row r="1389">
          <cell r="G1389" t="str">
            <v>1565-53</v>
          </cell>
          <cell r="H1389">
            <v>6093.75</v>
          </cell>
        </row>
        <row r="1390">
          <cell r="G1390" t="str">
            <v>7410-14</v>
          </cell>
          <cell r="H1390">
            <v>6093.75</v>
          </cell>
        </row>
        <row r="1391">
          <cell r="G1391" t="str">
            <v>1565-53</v>
          </cell>
          <cell r="H1391">
            <v>1562.5</v>
          </cell>
        </row>
        <row r="1392">
          <cell r="G1392" t="str">
            <v>7410-14</v>
          </cell>
          <cell r="H1392">
            <v>1562.5</v>
          </cell>
        </row>
        <row r="1393">
          <cell r="G1393" t="str">
            <v>1565-53</v>
          </cell>
          <cell r="H1393">
            <v>176093.75</v>
          </cell>
        </row>
        <row r="1394">
          <cell r="G1394" t="str">
            <v>7410-14</v>
          </cell>
          <cell r="H1394">
            <v>174296.88</v>
          </cell>
        </row>
        <row r="1395">
          <cell r="G1395" t="str">
            <v>1565-53</v>
          </cell>
          <cell r="H1395">
            <v>25625</v>
          </cell>
        </row>
        <row r="1396">
          <cell r="G1396" t="str">
            <v>7410-14</v>
          </cell>
          <cell r="H1396">
            <v>25000</v>
          </cell>
        </row>
        <row r="1397">
          <cell r="G1397" t="str">
            <v>7410-14</v>
          </cell>
          <cell r="H1397">
            <v>4765.63</v>
          </cell>
        </row>
        <row r="1398">
          <cell r="G1398" t="str">
            <v>7410-14</v>
          </cell>
          <cell r="H1398">
            <v>7968.75</v>
          </cell>
        </row>
        <row r="1399">
          <cell r="G1399" t="str">
            <v>1565-53</v>
          </cell>
          <cell r="H1399">
            <v>6796.88</v>
          </cell>
        </row>
        <row r="1400">
          <cell r="G1400" t="str">
            <v>7410-14</v>
          </cell>
          <cell r="H1400">
            <v>21875</v>
          </cell>
        </row>
        <row r="1401">
          <cell r="G1401" t="str">
            <v>1565-53</v>
          </cell>
          <cell r="H1401">
            <v>7656.3</v>
          </cell>
        </row>
        <row r="1402">
          <cell r="G1402" t="str">
            <v>7410-14</v>
          </cell>
          <cell r="H1402">
            <v>7500.05</v>
          </cell>
        </row>
        <row r="1403">
          <cell r="G1403" t="str">
            <v>1565-53</v>
          </cell>
          <cell r="H1403">
            <v>18281.25</v>
          </cell>
        </row>
        <row r="1404">
          <cell r="G1404" t="str">
            <v>7410-14</v>
          </cell>
          <cell r="H1404">
            <v>18281.25</v>
          </cell>
        </row>
        <row r="1405">
          <cell r="G1405" t="str">
            <v>7410-14</v>
          </cell>
          <cell r="H1405">
            <v>2283.1999999999998</v>
          </cell>
        </row>
        <row r="1406">
          <cell r="G1406" t="str">
            <v>1565-53</v>
          </cell>
          <cell r="H1406">
            <v>2265.63</v>
          </cell>
        </row>
        <row r="1407">
          <cell r="G1407" t="str">
            <v>7410-14</v>
          </cell>
          <cell r="H1407">
            <v>2187.5</v>
          </cell>
        </row>
        <row r="1408">
          <cell r="G1408" t="str">
            <v>1565-53</v>
          </cell>
          <cell r="H1408">
            <v>6406.25</v>
          </cell>
        </row>
        <row r="1409">
          <cell r="G1409" t="str">
            <v>7410-14</v>
          </cell>
          <cell r="H1409">
            <v>6406.25</v>
          </cell>
        </row>
        <row r="1410">
          <cell r="G1410" t="str">
            <v>1565-53</v>
          </cell>
          <cell r="H1410">
            <v>4843.75</v>
          </cell>
        </row>
        <row r="1411">
          <cell r="G1411" t="str">
            <v>7410-14</v>
          </cell>
          <cell r="H1411">
            <v>4765.63</v>
          </cell>
        </row>
        <row r="1412">
          <cell r="G1412" t="str">
            <v>1565-53</v>
          </cell>
          <cell r="H1412">
            <v>4843.75</v>
          </cell>
        </row>
        <row r="1413">
          <cell r="G1413" t="str">
            <v>7410-14</v>
          </cell>
          <cell r="H1413">
            <v>4843.75</v>
          </cell>
        </row>
        <row r="1414">
          <cell r="G1414" t="str">
            <v>1565-53</v>
          </cell>
          <cell r="H1414">
            <v>3750</v>
          </cell>
        </row>
        <row r="1415">
          <cell r="G1415" t="str">
            <v>7410-14</v>
          </cell>
          <cell r="H1415">
            <v>3750</v>
          </cell>
        </row>
        <row r="1416">
          <cell r="G1416" t="str">
            <v>1565-53</v>
          </cell>
          <cell r="H1416">
            <v>14687.5</v>
          </cell>
        </row>
        <row r="1417">
          <cell r="G1417" t="str">
            <v>7410-14</v>
          </cell>
          <cell r="H1417">
            <v>14687.5</v>
          </cell>
        </row>
        <row r="1418">
          <cell r="G1418" t="str">
            <v>7410-14</v>
          </cell>
          <cell r="H1418">
            <v>6328.13</v>
          </cell>
        </row>
        <row r="1419">
          <cell r="G1419" t="str">
            <v>1565-53</v>
          </cell>
          <cell r="H1419">
            <v>1625</v>
          </cell>
        </row>
        <row r="1420">
          <cell r="G1420" t="str">
            <v>7410-14</v>
          </cell>
          <cell r="H1420">
            <v>1625</v>
          </cell>
        </row>
        <row r="1421">
          <cell r="G1421" t="str">
            <v>7410-14</v>
          </cell>
          <cell r="H1421">
            <v>2343.75</v>
          </cell>
        </row>
        <row r="1422">
          <cell r="G1422" t="str">
            <v>7410-14</v>
          </cell>
          <cell r="H1422">
            <v>15625</v>
          </cell>
        </row>
        <row r="1423">
          <cell r="G1423" t="str">
            <v>7410-14</v>
          </cell>
          <cell r="H1423">
            <v>25000</v>
          </cell>
        </row>
        <row r="1424">
          <cell r="G1424" t="str">
            <v>1565-53</v>
          </cell>
          <cell r="H1424">
            <v>3203.13</v>
          </cell>
        </row>
        <row r="1425">
          <cell r="G1425" t="str">
            <v>7410-14</v>
          </cell>
          <cell r="H1425">
            <v>3046.88</v>
          </cell>
        </row>
        <row r="1426">
          <cell r="G1426" t="str">
            <v>1565-53</v>
          </cell>
          <cell r="H1426">
            <v>1572.27</v>
          </cell>
        </row>
        <row r="1427">
          <cell r="G1427" t="str">
            <v>7410-14</v>
          </cell>
          <cell r="H1427">
            <v>1572.27</v>
          </cell>
        </row>
        <row r="1428">
          <cell r="G1428" t="str">
            <v>1565-53</v>
          </cell>
          <cell r="H1428">
            <v>3632.81</v>
          </cell>
        </row>
        <row r="1429">
          <cell r="G1429" t="str">
            <v>7410-14</v>
          </cell>
          <cell r="H1429">
            <v>3585.94</v>
          </cell>
        </row>
        <row r="1430">
          <cell r="G1430" t="str">
            <v>1565-53</v>
          </cell>
          <cell r="H1430">
            <v>3906.25</v>
          </cell>
        </row>
        <row r="1431">
          <cell r="G1431" t="str">
            <v>7410-14</v>
          </cell>
          <cell r="H1431">
            <v>3906.25</v>
          </cell>
        </row>
        <row r="1432">
          <cell r="G1432" t="str">
            <v>7410-14</v>
          </cell>
          <cell r="H1432">
            <v>2265.63</v>
          </cell>
        </row>
        <row r="1433">
          <cell r="G1433" t="str">
            <v>1565-53</v>
          </cell>
          <cell r="H1433">
            <v>13593.75</v>
          </cell>
        </row>
        <row r="1434">
          <cell r="G1434" t="str">
            <v>7410-14</v>
          </cell>
          <cell r="H1434">
            <v>13593.75</v>
          </cell>
        </row>
        <row r="1435">
          <cell r="G1435" t="str">
            <v>1565-53</v>
          </cell>
          <cell r="H1435">
            <v>70078.13</v>
          </cell>
        </row>
        <row r="1436">
          <cell r="G1436" t="str">
            <v>7410-14</v>
          </cell>
          <cell r="H1436">
            <v>69062.5</v>
          </cell>
        </row>
        <row r="1437">
          <cell r="G1437" t="str">
            <v>1565-53</v>
          </cell>
          <cell r="H1437">
            <v>9140.6299999999992</v>
          </cell>
        </row>
        <row r="1438">
          <cell r="G1438" t="str">
            <v>7410-14</v>
          </cell>
          <cell r="H1438">
            <v>9140.6299999999992</v>
          </cell>
        </row>
        <row r="1439">
          <cell r="G1439" t="str">
            <v>1565-53</v>
          </cell>
          <cell r="H1439">
            <v>199218.75</v>
          </cell>
        </row>
        <row r="1440">
          <cell r="G1440" t="str">
            <v>7410-14</v>
          </cell>
          <cell r="H1440">
            <v>199218.75</v>
          </cell>
        </row>
        <row r="1441">
          <cell r="G1441" t="str">
            <v>1565-53</v>
          </cell>
          <cell r="H1441">
            <v>3984.38</v>
          </cell>
        </row>
        <row r="1442">
          <cell r="G1442" t="str">
            <v>7410-14</v>
          </cell>
          <cell r="H1442">
            <v>3867.19</v>
          </cell>
        </row>
        <row r="1443">
          <cell r="G1443" t="str">
            <v>1565-53</v>
          </cell>
          <cell r="H1443">
            <v>196875</v>
          </cell>
        </row>
        <row r="1444">
          <cell r="G1444" t="str">
            <v>7410-14</v>
          </cell>
          <cell r="H1444">
            <v>218750</v>
          </cell>
        </row>
        <row r="1445">
          <cell r="G1445" t="str">
            <v>1565-53</v>
          </cell>
          <cell r="H1445">
            <v>3750</v>
          </cell>
        </row>
        <row r="1446">
          <cell r="G1446" t="str">
            <v>7410-14</v>
          </cell>
          <cell r="H1446">
            <v>3750</v>
          </cell>
        </row>
        <row r="1447">
          <cell r="G1447" t="str">
            <v>1565-53</v>
          </cell>
          <cell r="H1447">
            <v>3906.28</v>
          </cell>
        </row>
        <row r="1448">
          <cell r="G1448" t="str">
            <v>7410-14</v>
          </cell>
          <cell r="H1448">
            <v>3828.15</v>
          </cell>
        </row>
        <row r="1449">
          <cell r="G1449" t="str">
            <v>1565-53</v>
          </cell>
          <cell r="H1449">
            <v>6093.75</v>
          </cell>
        </row>
        <row r="1450">
          <cell r="G1450" t="str">
            <v>7410-14</v>
          </cell>
          <cell r="H1450">
            <v>6093.75</v>
          </cell>
        </row>
        <row r="1451">
          <cell r="G1451" t="str">
            <v>1565-53</v>
          </cell>
          <cell r="H1451">
            <v>12656.25</v>
          </cell>
        </row>
        <row r="1452">
          <cell r="G1452" t="str">
            <v>7410-14</v>
          </cell>
          <cell r="H1452">
            <v>12128.91</v>
          </cell>
        </row>
        <row r="1453">
          <cell r="G1453" t="str">
            <v>7410-14</v>
          </cell>
          <cell r="H1453">
            <v>26177.57</v>
          </cell>
        </row>
        <row r="1454">
          <cell r="G1454" t="str">
            <v>1565-53</v>
          </cell>
          <cell r="H1454">
            <v>10312.5</v>
          </cell>
        </row>
        <row r="1455">
          <cell r="G1455" t="str">
            <v>7410-14</v>
          </cell>
          <cell r="H1455">
            <v>9609.3799999999992</v>
          </cell>
        </row>
        <row r="1456">
          <cell r="G1456" t="str">
            <v>1565-53</v>
          </cell>
          <cell r="H1456">
            <v>8671.8799999999992</v>
          </cell>
        </row>
        <row r="1457">
          <cell r="G1457" t="str">
            <v>7410-14</v>
          </cell>
          <cell r="H1457">
            <v>8437.5</v>
          </cell>
        </row>
        <row r="1458">
          <cell r="G1458" t="str">
            <v>1565-53</v>
          </cell>
          <cell r="H1458">
            <v>5000</v>
          </cell>
        </row>
        <row r="1459">
          <cell r="G1459" t="str">
            <v>7410-14</v>
          </cell>
          <cell r="H1459">
            <v>4648.4399999999996</v>
          </cell>
        </row>
        <row r="1460">
          <cell r="G1460" t="str">
            <v>1565-53</v>
          </cell>
          <cell r="H1460">
            <v>243750</v>
          </cell>
        </row>
        <row r="1461">
          <cell r="G1461" t="str">
            <v>7410-14</v>
          </cell>
          <cell r="H1461">
            <v>243750</v>
          </cell>
        </row>
        <row r="1462">
          <cell r="G1462" t="str">
            <v>1565-53</v>
          </cell>
          <cell r="H1462">
            <v>2421.88</v>
          </cell>
        </row>
        <row r="1463">
          <cell r="G1463" t="str">
            <v>7410-14</v>
          </cell>
          <cell r="H1463">
            <v>2265.63</v>
          </cell>
        </row>
        <row r="1464">
          <cell r="G1464" t="str">
            <v>1565-53</v>
          </cell>
          <cell r="H1464">
            <v>1289.06</v>
          </cell>
        </row>
        <row r="1465">
          <cell r="G1465" t="str">
            <v>7410-14</v>
          </cell>
          <cell r="H1465">
            <v>1289.06</v>
          </cell>
        </row>
        <row r="1466">
          <cell r="G1466" t="str">
            <v>1565-53</v>
          </cell>
          <cell r="H1466">
            <v>15937.5</v>
          </cell>
        </row>
        <row r="1467">
          <cell r="G1467" t="str">
            <v>7410-14</v>
          </cell>
          <cell r="H1467">
            <v>15781.25</v>
          </cell>
        </row>
        <row r="1468">
          <cell r="G1468" t="str">
            <v>1565-53</v>
          </cell>
          <cell r="H1468">
            <v>6406.25</v>
          </cell>
        </row>
        <row r="1469">
          <cell r="G1469" t="str">
            <v>7410-14</v>
          </cell>
          <cell r="H1469">
            <v>6210.94</v>
          </cell>
        </row>
        <row r="1470">
          <cell r="G1470" t="str">
            <v>1565-53</v>
          </cell>
          <cell r="H1470">
            <v>1093.75</v>
          </cell>
        </row>
        <row r="1471">
          <cell r="G1471" t="str">
            <v>7410-14</v>
          </cell>
          <cell r="H1471">
            <v>1093.75</v>
          </cell>
        </row>
        <row r="1472">
          <cell r="G1472" t="str">
            <v>7410-14</v>
          </cell>
          <cell r="H1472">
            <v>5078.13</v>
          </cell>
        </row>
        <row r="1473">
          <cell r="G1473" t="str">
            <v>1565-53</v>
          </cell>
          <cell r="H1473">
            <v>84375</v>
          </cell>
        </row>
        <row r="1474">
          <cell r="G1474" t="str">
            <v>7410-14</v>
          </cell>
          <cell r="H1474">
            <v>82031.25</v>
          </cell>
        </row>
        <row r="1475">
          <cell r="G1475" t="str">
            <v>1565-53</v>
          </cell>
          <cell r="H1475">
            <v>46093.5</v>
          </cell>
        </row>
        <row r="1476">
          <cell r="G1476" t="str">
            <v>7410-14</v>
          </cell>
          <cell r="H1476">
            <v>45312.25</v>
          </cell>
        </row>
        <row r="1477">
          <cell r="G1477" t="str">
            <v>7410-14</v>
          </cell>
          <cell r="H1477">
            <v>48437.5</v>
          </cell>
        </row>
        <row r="1478">
          <cell r="G1478" t="str">
            <v>1565-53</v>
          </cell>
          <cell r="H1478">
            <v>5156.25</v>
          </cell>
        </row>
        <row r="1479">
          <cell r="G1479" t="str">
            <v>7410-14</v>
          </cell>
          <cell r="H1479">
            <v>5156.25</v>
          </cell>
        </row>
        <row r="1480">
          <cell r="G1480" t="str">
            <v>1565-53</v>
          </cell>
          <cell r="H1480">
            <v>4531.25</v>
          </cell>
        </row>
        <row r="1481">
          <cell r="G1481" t="str">
            <v>7410-14</v>
          </cell>
          <cell r="H1481">
            <v>4375</v>
          </cell>
        </row>
        <row r="1482">
          <cell r="G1482" t="str">
            <v>1565-53</v>
          </cell>
          <cell r="H1482">
            <v>21093.75</v>
          </cell>
        </row>
        <row r="1483">
          <cell r="G1483" t="str">
            <v>7410-14</v>
          </cell>
          <cell r="H1483">
            <v>20898.439999999999</v>
          </cell>
        </row>
        <row r="1484">
          <cell r="G1484" t="str">
            <v>1565-53</v>
          </cell>
          <cell r="H1484">
            <v>23437.5</v>
          </cell>
        </row>
        <row r="1485">
          <cell r="G1485" t="str">
            <v>7410-14</v>
          </cell>
          <cell r="H1485">
            <v>22656.25</v>
          </cell>
        </row>
        <row r="1486">
          <cell r="G1486" t="str">
            <v>1565-53</v>
          </cell>
          <cell r="H1486">
            <v>5000</v>
          </cell>
        </row>
        <row r="1487">
          <cell r="G1487" t="str">
            <v>7410-14</v>
          </cell>
          <cell r="H1487">
            <v>4804.6899999999996</v>
          </cell>
        </row>
        <row r="1488">
          <cell r="G1488" t="str">
            <v>7410-14</v>
          </cell>
          <cell r="H1488">
            <v>9733.5</v>
          </cell>
        </row>
        <row r="1489">
          <cell r="G1489" t="str">
            <v>1565-53</v>
          </cell>
          <cell r="H1489">
            <v>10202.25</v>
          </cell>
        </row>
        <row r="1490">
          <cell r="G1490" t="str">
            <v>1565-53</v>
          </cell>
          <cell r="H1490">
            <v>5440.5</v>
          </cell>
        </row>
        <row r="1491">
          <cell r="G1491" t="str">
            <v>7410-14</v>
          </cell>
          <cell r="H1491">
            <v>4503</v>
          </cell>
        </row>
        <row r="1492">
          <cell r="G1492" t="str">
            <v>1565-53</v>
          </cell>
          <cell r="H1492">
            <v>6250</v>
          </cell>
        </row>
        <row r="1493">
          <cell r="G1493" t="str">
            <v>7410-14</v>
          </cell>
          <cell r="H1493">
            <v>6093.75</v>
          </cell>
        </row>
        <row r="1494">
          <cell r="G1494" t="str">
            <v>3333-55</v>
          </cell>
          <cell r="H1494">
            <v>29716.720000000001</v>
          </cell>
        </row>
        <row r="1495">
          <cell r="G1495" t="str">
            <v>1565-53</v>
          </cell>
          <cell r="H1495">
            <v>24687.5</v>
          </cell>
        </row>
        <row r="1496">
          <cell r="G1496" t="str">
            <v>7410-14</v>
          </cell>
          <cell r="H1496">
            <v>24375</v>
          </cell>
        </row>
        <row r="1497">
          <cell r="G1497" t="str">
            <v>1565-53</v>
          </cell>
          <cell r="H1497">
            <v>3320.56</v>
          </cell>
        </row>
        <row r="1498">
          <cell r="G1498" t="str">
            <v>3333-55</v>
          </cell>
          <cell r="H1498">
            <v>23341.58</v>
          </cell>
        </row>
        <row r="1499">
          <cell r="G1499" t="str">
            <v>7410-14</v>
          </cell>
          <cell r="H1499">
            <v>5898.44</v>
          </cell>
        </row>
        <row r="1500">
          <cell r="G1500" t="str">
            <v>7410-14</v>
          </cell>
          <cell r="H1500">
            <v>117968.75</v>
          </cell>
        </row>
        <row r="1501">
          <cell r="G1501" t="str">
            <v>1565-53</v>
          </cell>
          <cell r="H1501">
            <v>9375</v>
          </cell>
        </row>
        <row r="1502">
          <cell r="G1502" t="str">
            <v>7410-14</v>
          </cell>
          <cell r="H1502">
            <v>8906.25</v>
          </cell>
        </row>
        <row r="1503">
          <cell r="G1503" t="str">
            <v>1565-53</v>
          </cell>
          <cell r="H1503">
            <v>2109.38</v>
          </cell>
        </row>
        <row r="1504">
          <cell r="G1504" t="str">
            <v>7410-14</v>
          </cell>
          <cell r="H1504">
            <v>2109.38</v>
          </cell>
        </row>
        <row r="1505">
          <cell r="G1505" t="str">
            <v>1565-53</v>
          </cell>
          <cell r="H1505">
            <v>4218.75</v>
          </cell>
        </row>
        <row r="1506">
          <cell r="G1506" t="str">
            <v>7410-14</v>
          </cell>
          <cell r="H1506">
            <v>4218.75</v>
          </cell>
        </row>
        <row r="1507">
          <cell r="G1507" t="str">
            <v>7410-14</v>
          </cell>
          <cell r="H1507">
            <v>8437.5</v>
          </cell>
        </row>
        <row r="1508">
          <cell r="G1508" t="str">
            <v>1565-53</v>
          </cell>
          <cell r="H1508">
            <v>8125</v>
          </cell>
        </row>
        <row r="1509">
          <cell r="G1509" t="str">
            <v>7410-14</v>
          </cell>
          <cell r="H1509">
            <v>8125</v>
          </cell>
        </row>
        <row r="1510">
          <cell r="G1510" t="str">
            <v>1565-53</v>
          </cell>
          <cell r="H1510">
            <v>3046.88</v>
          </cell>
        </row>
        <row r="1511">
          <cell r="G1511" t="str">
            <v>7410-14</v>
          </cell>
          <cell r="H1511">
            <v>2949.22</v>
          </cell>
        </row>
        <row r="1512">
          <cell r="G1512" t="str">
            <v>7410-14</v>
          </cell>
          <cell r="H1512">
            <v>8437.5</v>
          </cell>
        </row>
        <row r="1513">
          <cell r="G1513" t="str">
            <v>1565-53</v>
          </cell>
          <cell r="H1513">
            <v>1632.81</v>
          </cell>
        </row>
        <row r="1514">
          <cell r="G1514" t="str">
            <v>7410-14</v>
          </cell>
          <cell r="H1514">
            <v>1589.84</v>
          </cell>
        </row>
        <row r="1515">
          <cell r="G1515" t="str">
            <v>7410-14</v>
          </cell>
          <cell r="H1515">
            <v>12812.5</v>
          </cell>
        </row>
        <row r="1516">
          <cell r="G1516" t="str">
            <v>7410-14</v>
          </cell>
          <cell r="H1516">
            <v>7782.16</v>
          </cell>
        </row>
        <row r="1517">
          <cell r="G1517" t="str">
            <v>7410-14</v>
          </cell>
          <cell r="H1517">
            <v>4062.5</v>
          </cell>
        </row>
        <row r="1518">
          <cell r="G1518" t="str">
            <v>3333-55</v>
          </cell>
          <cell r="H1518">
            <v>20183.54</v>
          </cell>
        </row>
        <row r="1519">
          <cell r="G1519" t="str">
            <v>1565-53</v>
          </cell>
          <cell r="H1519">
            <v>2968.75</v>
          </cell>
        </row>
        <row r="1520">
          <cell r="G1520" t="str">
            <v>7410-14</v>
          </cell>
          <cell r="H1520">
            <v>2929.69</v>
          </cell>
        </row>
        <row r="1521">
          <cell r="G1521" t="str">
            <v>7410-14</v>
          </cell>
          <cell r="H1521">
            <v>17812.5</v>
          </cell>
        </row>
        <row r="1522">
          <cell r="G1522" t="str">
            <v>1565-53</v>
          </cell>
          <cell r="H1522">
            <v>4843.75</v>
          </cell>
        </row>
        <row r="1523">
          <cell r="G1523" t="str">
            <v>7410-14</v>
          </cell>
          <cell r="H1523">
            <v>4843.75</v>
          </cell>
        </row>
        <row r="1524">
          <cell r="G1524" t="str">
            <v>1565-53</v>
          </cell>
          <cell r="H1524">
            <v>2578.13</v>
          </cell>
        </row>
        <row r="1525">
          <cell r="G1525" t="str">
            <v>7410-14</v>
          </cell>
          <cell r="H1525">
            <v>2421.88</v>
          </cell>
        </row>
        <row r="1526">
          <cell r="G1526" t="str">
            <v>1565-53</v>
          </cell>
          <cell r="H1526">
            <v>3046.88</v>
          </cell>
        </row>
        <row r="1527">
          <cell r="G1527" t="str">
            <v>7410-14</v>
          </cell>
          <cell r="H1527">
            <v>2949.22</v>
          </cell>
        </row>
        <row r="1528">
          <cell r="G1528" t="str">
            <v>1565-53</v>
          </cell>
          <cell r="H1528">
            <v>4570.3500000000004</v>
          </cell>
        </row>
        <row r="1529">
          <cell r="G1529" t="str">
            <v>7410-14</v>
          </cell>
          <cell r="H1529">
            <v>4570.3500000000004</v>
          </cell>
        </row>
        <row r="1530">
          <cell r="G1530" t="str">
            <v>1565-53</v>
          </cell>
          <cell r="H1530">
            <v>3359.38</v>
          </cell>
        </row>
        <row r="1531">
          <cell r="G1531" t="str">
            <v>7410-14</v>
          </cell>
          <cell r="H1531">
            <v>3359.38</v>
          </cell>
        </row>
        <row r="1532">
          <cell r="G1532" t="str">
            <v>1565-53</v>
          </cell>
          <cell r="H1532">
            <v>4375</v>
          </cell>
        </row>
        <row r="1533">
          <cell r="G1533" t="str">
            <v>7410-14</v>
          </cell>
          <cell r="H1533">
            <v>4218.75</v>
          </cell>
        </row>
        <row r="1534">
          <cell r="G1534" t="str">
            <v>7410-14</v>
          </cell>
          <cell r="H1534">
            <v>3750</v>
          </cell>
        </row>
        <row r="1535">
          <cell r="G1535" t="str">
            <v>1565-53</v>
          </cell>
          <cell r="H1535">
            <v>8750</v>
          </cell>
        </row>
        <row r="1536">
          <cell r="G1536" t="str">
            <v>7410-14</v>
          </cell>
          <cell r="H1536">
            <v>8750</v>
          </cell>
        </row>
        <row r="1537">
          <cell r="G1537" t="str">
            <v>7410-14</v>
          </cell>
          <cell r="H1537">
            <v>35937.5</v>
          </cell>
        </row>
        <row r="1538">
          <cell r="G1538" t="str">
            <v>1565-53</v>
          </cell>
          <cell r="H1538">
            <v>1796.88</v>
          </cell>
        </row>
        <row r="1539">
          <cell r="G1539" t="str">
            <v>7410-14</v>
          </cell>
          <cell r="H1539">
            <v>1757.81</v>
          </cell>
        </row>
        <row r="1540">
          <cell r="G1540" t="str">
            <v>1565-53</v>
          </cell>
          <cell r="H1540">
            <v>2812.5</v>
          </cell>
        </row>
        <row r="1541">
          <cell r="G1541" t="str">
            <v>7410-14</v>
          </cell>
          <cell r="H1541">
            <v>2734.38</v>
          </cell>
        </row>
        <row r="1542">
          <cell r="G1542" t="str">
            <v>1565-53</v>
          </cell>
          <cell r="H1542">
            <v>2968.75</v>
          </cell>
        </row>
        <row r="1543">
          <cell r="G1543" t="str">
            <v>7410-14</v>
          </cell>
          <cell r="H1543">
            <v>2968.75</v>
          </cell>
        </row>
        <row r="1544">
          <cell r="G1544" t="str">
            <v>7410-14</v>
          </cell>
          <cell r="H1544">
            <v>5468.75</v>
          </cell>
        </row>
        <row r="1545">
          <cell r="G1545" t="str">
            <v>7410-14</v>
          </cell>
          <cell r="H1545">
            <v>6375.96</v>
          </cell>
        </row>
        <row r="1546">
          <cell r="G1546" t="str">
            <v>1565-53</v>
          </cell>
          <cell r="H1546">
            <v>27734.38</v>
          </cell>
        </row>
        <row r="1547">
          <cell r="G1547" t="str">
            <v>7410-14</v>
          </cell>
          <cell r="H1547">
            <v>27343.75</v>
          </cell>
        </row>
        <row r="1548">
          <cell r="G1548" t="str">
            <v>1565-53</v>
          </cell>
          <cell r="H1548">
            <v>5468.75</v>
          </cell>
        </row>
        <row r="1549">
          <cell r="G1549" t="str">
            <v>7410-14</v>
          </cell>
          <cell r="H1549">
            <v>5429.69</v>
          </cell>
        </row>
        <row r="1550">
          <cell r="G1550" t="str">
            <v>7410-14</v>
          </cell>
          <cell r="H1550">
            <v>23179.69</v>
          </cell>
        </row>
        <row r="1551">
          <cell r="G1551" t="str">
            <v>1565-53</v>
          </cell>
          <cell r="H1551">
            <v>43750</v>
          </cell>
        </row>
        <row r="1552">
          <cell r="G1552" t="str">
            <v>7410-14</v>
          </cell>
          <cell r="H1552">
            <v>43359.38</v>
          </cell>
        </row>
        <row r="1553">
          <cell r="G1553" t="str">
            <v>1565-53</v>
          </cell>
          <cell r="H1553">
            <v>1953.13</v>
          </cell>
        </row>
        <row r="1554">
          <cell r="G1554" t="str">
            <v>7410-14</v>
          </cell>
          <cell r="H1554">
            <v>1953.13</v>
          </cell>
        </row>
        <row r="1555">
          <cell r="G1555" t="str">
            <v>1565-53</v>
          </cell>
          <cell r="H1555">
            <v>5625</v>
          </cell>
        </row>
        <row r="1556">
          <cell r="G1556" t="str">
            <v>7410-14</v>
          </cell>
          <cell r="H1556">
            <v>5546.88</v>
          </cell>
        </row>
        <row r="1557">
          <cell r="G1557" t="str">
            <v>1565-53</v>
          </cell>
          <cell r="H1557">
            <v>4062.5</v>
          </cell>
        </row>
        <row r="1558">
          <cell r="G1558" t="str">
            <v>7410-14</v>
          </cell>
          <cell r="H1558">
            <v>3906.25</v>
          </cell>
        </row>
        <row r="1559">
          <cell r="G1559" t="str">
            <v>1565-53</v>
          </cell>
          <cell r="H1559">
            <v>4375</v>
          </cell>
        </row>
        <row r="1560">
          <cell r="G1560" t="str">
            <v>7410-14</v>
          </cell>
          <cell r="H1560">
            <v>4218.75</v>
          </cell>
        </row>
        <row r="1561">
          <cell r="G1561" t="str">
            <v>7410-14</v>
          </cell>
          <cell r="H1561">
            <v>2460.94</v>
          </cell>
        </row>
        <row r="1562">
          <cell r="G1562" t="str">
            <v>1565-53</v>
          </cell>
          <cell r="H1562">
            <v>6406.3</v>
          </cell>
        </row>
        <row r="1563">
          <cell r="G1563" t="str">
            <v>7410-14</v>
          </cell>
          <cell r="H1563">
            <v>5937.55</v>
          </cell>
        </row>
        <row r="1564">
          <cell r="G1564" t="str">
            <v>1565-53</v>
          </cell>
          <cell r="H1564">
            <v>1812.5</v>
          </cell>
        </row>
        <row r="1565">
          <cell r="G1565" t="str">
            <v>7410-14</v>
          </cell>
          <cell r="H1565">
            <v>1750</v>
          </cell>
        </row>
        <row r="1566">
          <cell r="G1566" t="str">
            <v>1565-53</v>
          </cell>
          <cell r="H1566">
            <v>1640.63</v>
          </cell>
        </row>
        <row r="1567">
          <cell r="G1567" t="str">
            <v>7410-14</v>
          </cell>
          <cell r="H1567">
            <v>1484.38</v>
          </cell>
        </row>
        <row r="1568">
          <cell r="G1568" t="str">
            <v>1565-53</v>
          </cell>
          <cell r="H1568">
            <v>8750</v>
          </cell>
        </row>
        <row r="1569">
          <cell r="G1569" t="str">
            <v>7410-14</v>
          </cell>
          <cell r="H1569">
            <v>8750</v>
          </cell>
        </row>
        <row r="1570">
          <cell r="G1570" t="str">
            <v>7410-14</v>
          </cell>
          <cell r="H1570">
            <v>4296.88</v>
          </cell>
        </row>
        <row r="1571">
          <cell r="G1571" t="str">
            <v>1565-53</v>
          </cell>
          <cell r="H1571">
            <v>3203.15</v>
          </cell>
        </row>
        <row r="1572">
          <cell r="G1572" t="str">
            <v>7410-14</v>
          </cell>
          <cell r="H1572">
            <v>3085.96</v>
          </cell>
        </row>
        <row r="1573">
          <cell r="G1573" t="str">
            <v>1565-53</v>
          </cell>
          <cell r="H1573">
            <v>4687.5</v>
          </cell>
        </row>
        <row r="1574">
          <cell r="G1574" t="str">
            <v>7410-14</v>
          </cell>
          <cell r="H1574">
            <v>4453.13</v>
          </cell>
        </row>
        <row r="1575">
          <cell r="G1575" t="str">
            <v>1565-53</v>
          </cell>
          <cell r="H1575">
            <v>10937.5</v>
          </cell>
        </row>
        <row r="1576">
          <cell r="G1576" t="str">
            <v>7410-14</v>
          </cell>
          <cell r="H1576">
            <v>10625</v>
          </cell>
        </row>
        <row r="1577">
          <cell r="G1577" t="str">
            <v>1565-53</v>
          </cell>
          <cell r="H1577">
            <v>5546.88</v>
          </cell>
        </row>
        <row r="1578">
          <cell r="G1578" t="str">
            <v>7410-14</v>
          </cell>
          <cell r="H1578">
            <v>5312.5</v>
          </cell>
        </row>
        <row r="1579">
          <cell r="G1579" t="str">
            <v>7410-14</v>
          </cell>
          <cell r="H1579">
            <v>8593.75</v>
          </cell>
        </row>
        <row r="1580">
          <cell r="G1580" t="str">
            <v>1565-53</v>
          </cell>
          <cell r="H1580">
            <v>4687.5</v>
          </cell>
        </row>
        <row r="1581">
          <cell r="G1581" t="str">
            <v>7410-14</v>
          </cell>
          <cell r="H1581">
            <v>4375</v>
          </cell>
        </row>
        <row r="1582">
          <cell r="G1582" t="str">
            <v>7410-14</v>
          </cell>
          <cell r="H1582">
            <v>3867.19</v>
          </cell>
        </row>
        <row r="1583">
          <cell r="G1583" t="str">
            <v>7410-14</v>
          </cell>
          <cell r="H1583">
            <v>1953.13</v>
          </cell>
        </row>
        <row r="1584">
          <cell r="G1584" t="str">
            <v>7410-14</v>
          </cell>
          <cell r="H1584">
            <v>1562.53</v>
          </cell>
        </row>
        <row r="1585">
          <cell r="G1585" t="str">
            <v>7410-14</v>
          </cell>
          <cell r="H1585">
            <v>14414.06</v>
          </cell>
        </row>
        <row r="1586">
          <cell r="G1586" t="str">
            <v>7410-14</v>
          </cell>
          <cell r="H1586">
            <v>658.35</v>
          </cell>
        </row>
        <row r="1587">
          <cell r="G1587" t="str">
            <v>1565-53</v>
          </cell>
          <cell r="H1587">
            <v>7265.63</v>
          </cell>
        </row>
        <row r="1588">
          <cell r="G1588" t="str">
            <v>7410-14</v>
          </cell>
          <cell r="H1588">
            <v>6914.06</v>
          </cell>
        </row>
        <row r="1589">
          <cell r="G1589" t="str">
            <v>1565-53</v>
          </cell>
          <cell r="H1589">
            <v>52.84</v>
          </cell>
        </row>
        <row r="1590">
          <cell r="G1590" t="str">
            <v>3333-55</v>
          </cell>
          <cell r="H1590">
            <v>283446.87</v>
          </cell>
        </row>
        <row r="1591">
          <cell r="G1591" t="str">
            <v>3333-55</v>
          </cell>
          <cell r="H1591">
            <v>13992.16</v>
          </cell>
        </row>
        <row r="1592">
          <cell r="G1592" t="str">
            <v>1565-53</v>
          </cell>
          <cell r="H1592">
            <v>79687.5</v>
          </cell>
        </row>
        <row r="1593">
          <cell r="G1593" t="str">
            <v>7410-14</v>
          </cell>
          <cell r="H1593">
            <v>78125</v>
          </cell>
        </row>
        <row r="1594">
          <cell r="G1594" t="str">
            <v>1565-53</v>
          </cell>
          <cell r="H1594">
            <v>13125</v>
          </cell>
        </row>
        <row r="1595">
          <cell r="G1595" t="str">
            <v>7410-14</v>
          </cell>
          <cell r="H1595">
            <v>12656.25</v>
          </cell>
        </row>
        <row r="1596">
          <cell r="G1596" t="str">
            <v>1565-53</v>
          </cell>
          <cell r="H1596">
            <v>1054.69</v>
          </cell>
        </row>
        <row r="1597">
          <cell r="G1597" t="str">
            <v>7410-14</v>
          </cell>
          <cell r="H1597">
            <v>898.44</v>
          </cell>
        </row>
        <row r="1598">
          <cell r="G1598" t="str">
            <v>1565-53</v>
          </cell>
          <cell r="H1598">
            <v>2812.5</v>
          </cell>
        </row>
        <row r="1599">
          <cell r="G1599" t="str">
            <v>7410-14</v>
          </cell>
          <cell r="H1599">
            <v>2578.13</v>
          </cell>
        </row>
        <row r="1600">
          <cell r="G1600" t="str">
            <v>1565-53</v>
          </cell>
          <cell r="H1600">
            <v>4375</v>
          </cell>
        </row>
        <row r="1601">
          <cell r="G1601" t="str">
            <v>7410-14</v>
          </cell>
          <cell r="H1601">
            <v>4218.75</v>
          </cell>
        </row>
        <row r="1602">
          <cell r="G1602" t="str">
            <v>1565-53</v>
          </cell>
          <cell r="H1602">
            <v>3125.03</v>
          </cell>
        </row>
        <row r="1603">
          <cell r="G1603" t="str">
            <v>7410-14</v>
          </cell>
          <cell r="H1603">
            <v>3046.9</v>
          </cell>
        </row>
        <row r="1604">
          <cell r="G1604" t="str">
            <v>1565-53</v>
          </cell>
          <cell r="H1604">
            <v>12187.5</v>
          </cell>
        </row>
        <row r="1605">
          <cell r="G1605" t="str">
            <v>7410-14</v>
          </cell>
          <cell r="H1605">
            <v>11250</v>
          </cell>
        </row>
        <row r="1606">
          <cell r="G1606" t="str">
            <v>1565-53</v>
          </cell>
          <cell r="H1606">
            <v>2695.34</v>
          </cell>
        </row>
        <row r="1607">
          <cell r="G1607" t="str">
            <v>7410-14</v>
          </cell>
          <cell r="H1607">
            <v>2656.28</v>
          </cell>
        </row>
        <row r="1608">
          <cell r="G1608" t="str">
            <v>1565-53</v>
          </cell>
          <cell r="H1608">
            <v>7187.5</v>
          </cell>
        </row>
        <row r="1609">
          <cell r="G1609" t="str">
            <v>7410-14</v>
          </cell>
          <cell r="H1609">
            <v>6875</v>
          </cell>
        </row>
        <row r="1610">
          <cell r="G1610" t="str">
            <v>1565-53</v>
          </cell>
          <cell r="H1610">
            <v>12421.88</v>
          </cell>
        </row>
        <row r="1611">
          <cell r="G1611" t="str">
            <v>7410-14</v>
          </cell>
          <cell r="H1611">
            <v>12187.5</v>
          </cell>
        </row>
        <row r="1612">
          <cell r="G1612" t="str">
            <v>1565-53</v>
          </cell>
          <cell r="H1612">
            <v>4062.5</v>
          </cell>
        </row>
        <row r="1613">
          <cell r="G1613" t="str">
            <v>7410-14</v>
          </cell>
          <cell r="H1613">
            <v>3554.69</v>
          </cell>
        </row>
        <row r="1614">
          <cell r="G1614" t="str">
            <v>1565-53</v>
          </cell>
          <cell r="H1614">
            <v>1796.88</v>
          </cell>
        </row>
        <row r="1615">
          <cell r="G1615" t="str">
            <v>7410-14</v>
          </cell>
          <cell r="H1615">
            <v>1601.56</v>
          </cell>
        </row>
        <row r="1616">
          <cell r="G1616" t="str">
            <v>7410-14</v>
          </cell>
          <cell r="H1616">
            <v>9687.5</v>
          </cell>
        </row>
        <row r="1617">
          <cell r="G1617" t="str">
            <v>7410-14</v>
          </cell>
          <cell r="H1617">
            <v>7187.5</v>
          </cell>
        </row>
        <row r="1618">
          <cell r="G1618" t="str">
            <v>1565-53</v>
          </cell>
          <cell r="H1618">
            <v>6375.96</v>
          </cell>
        </row>
        <row r="1619">
          <cell r="G1619" t="str">
            <v>7410-14</v>
          </cell>
          <cell r="H1619">
            <v>6375.96</v>
          </cell>
        </row>
        <row r="1620">
          <cell r="G1620" t="str">
            <v>7410-14</v>
          </cell>
          <cell r="H1620">
            <v>4296.88</v>
          </cell>
        </row>
        <row r="1621">
          <cell r="G1621" t="str">
            <v>1565-53</v>
          </cell>
          <cell r="H1621">
            <v>5312.5</v>
          </cell>
        </row>
        <row r="1622">
          <cell r="G1622" t="str">
            <v>7410-14</v>
          </cell>
          <cell r="H1622">
            <v>5078.13</v>
          </cell>
        </row>
        <row r="1623">
          <cell r="G1623" t="str">
            <v>7410-14</v>
          </cell>
          <cell r="H1623">
            <v>1207.03</v>
          </cell>
        </row>
        <row r="1624">
          <cell r="G1624" t="str">
            <v>1565-53</v>
          </cell>
          <cell r="H1624">
            <v>20312.5</v>
          </cell>
        </row>
        <row r="1625">
          <cell r="G1625" t="str">
            <v>7410-14</v>
          </cell>
          <cell r="H1625">
            <v>19921.88</v>
          </cell>
        </row>
        <row r="1626">
          <cell r="G1626" t="str">
            <v>7410-14</v>
          </cell>
          <cell r="H1626">
            <v>2343.75</v>
          </cell>
        </row>
        <row r="1627">
          <cell r="G1627" t="str">
            <v>1565-53</v>
          </cell>
          <cell r="H1627">
            <v>9375</v>
          </cell>
        </row>
        <row r="1628">
          <cell r="G1628" t="str">
            <v>7410-14</v>
          </cell>
          <cell r="H1628">
            <v>9296.8799999999992</v>
          </cell>
        </row>
        <row r="1629">
          <cell r="G1629" t="str">
            <v>7410-14</v>
          </cell>
          <cell r="H1629">
            <v>1406.25</v>
          </cell>
        </row>
        <row r="1630">
          <cell r="G1630" t="str">
            <v>7410-14</v>
          </cell>
          <cell r="H1630">
            <v>2402.34</v>
          </cell>
        </row>
        <row r="1631">
          <cell r="G1631" t="str">
            <v>7410-14</v>
          </cell>
          <cell r="H1631">
            <v>5468.8</v>
          </cell>
        </row>
        <row r="1632">
          <cell r="G1632" t="str">
            <v>7410-14</v>
          </cell>
          <cell r="H1632">
            <v>11601.56</v>
          </cell>
        </row>
        <row r="1633">
          <cell r="G1633" t="str">
            <v>1565-53</v>
          </cell>
          <cell r="H1633">
            <v>4843.75</v>
          </cell>
        </row>
        <row r="1634">
          <cell r="G1634" t="str">
            <v>7410-14</v>
          </cell>
          <cell r="H1634">
            <v>4804.6899999999996</v>
          </cell>
        </row>
        <row r="1635">
          <cell r="G1635" t="str">
            <v>1565-53</v>
          </cell>
          <cell r="H1635">
            <v>593.75</v>
          </cell>
        </row>
        <row r="1636">
          <cell r="G1636" t="str">
            <v>7410-14</v>
          </cell>
          <cell r="H1636">
            <v>593.75</v>
          </cell>
        </row>
        <row r="1637">
          <cell r="G1637" t="str">
            <v>1565-53</v>
          </cell>
          <cell r="H1637">
            <v>1687.5</v>
          </cell>
        </row>
        <row r="1638">
          <cell r="G1638" t="str">
            <v>7410-14</v>
          </cell>
          <cell r="H1638">
            <v>1828.13</v>
          </cell>
        </row>
        <row r="1639">
          <cell r="G1639" t="str">
            <v>1565-53</v>
          </cell>
          <cell r="H1639">
            <v>2890.63</v>
          </cell>
        </row>
        <row r="1640">
          <cell r="G1640" t="str">
            <v>7410-14</v>
          </cell>
          <cell r="H1640">
            <v>2714.84</v>
          </cell>
        </row>
        <row r="1641">
          <cell r="G1641" t="str">
            <v>1565-53</v>
          </cell>
          <cell r="H1641">
            <v>2890.63</v>
          </cell>
        </row>
        <row r="1642">
          <cell r="G1642" t="str">
            <v>7410-14</v>
          </cell>
          <cell r="H1642">
            <v>2734.38</v>
          </cell>
        </row>
        <row r="1643">
          <cell r="G1643" t="str">
            <v>7410-14</v>
          </cell>
          <cell r="H1643">
            <v>6796.88</v>
          </cell>
        </row>
        <row r="1644">
          <cell r="G1644" t="str">
            <v>1565-53</v>
          </cell>
          <cell r="H1644">
            <v>3750</v>
          </cell>
        </row>
        <row r="1645">
          <cell r="G1645" t="str">
            <v>7410-14</v>
          </cell>
          <cell r="H1645">
            <v>3750</v>
          </cell>
        </row>
        <row r="1646">
          <cell r="G1646" t="str">
            <v>7410-14</v>
          </cell>
          <cell r="H1646">
            <v>3671.88</v>
          </cell>
        </row>
        <row r="1647">
          <cell r="G1647" t="str">
            <v>7410-14</v>
          </cell>
          <cell r="H1647">
            <v>4218.75</v>
          </cell>
        </row>
        <row r="1648">
          <cell r="G1648" t="str">
            <v>1565-53</v>
          </cell>
          <cell r="H1648">
            <v>4062.5</v>
          </cell>
        </row>
        <row r="1649">
          <cell r="G1649" t="str">
            <v>7410-14</v>
          </cell>
          <cell r="H1649">
            <v>3984.38</v>
          </cell>
        </row>
        <row r="1650">
          <cell r="G1650" t="str">
            <v>1565-53</v>
          </cell>
          <cell r="H1650">
            <v>3750</v>
          </cell>
        </row>
        <row r="1651">
          <cell r="G1651" t="str">
            <v>7410-14</v>
          </cell>
          <cell r="H1651">
            <v>3593.75</v>
          </cell>
        </row>
        <row r="1652">
          <cell r="G1652" t="str">
            <v>1565-53</v>
          </cell>
          <cell r="H1652">
            <v>5937.5</v>
          </cell>
        </row>
        <row r="1653">
          <cell r="G1653" t="str">
            <v>7410-14</v>
          </cell>
          <cell r="H1653">
            <v>5781.25</v>
          </cell>
        </row>
        <row r="1654">
          <cell r="G1654" t="str">
            <v>1565-53</v>
          </cell>
          <cell r="H1654">
            <v>9062.5</v>
          </cell>
        </row>
        <row r="1655">
          <cell r="G1655" t="str">
            <v>7410-14</v>
          </cell>
          <cell r="H1655">
            <v>8906.25</v>
          </cell>
        </row>
        <row r="1656">
          <cell r="G1656" t="str">
            <v>1565-53</v>
          </cell>
          <cell r="H1656">
            <v>3750</v>
          </cell>
        </row>
        <row r="1657">
          <cell r="G1657" t="str">
            <v>7410-14</v>
          </cell>
          <cell r="H1657">
            <v>3632.81</v>
          </cell>
        </row>
        <row r="1658">
          <cell r="G1658" t="str">
            <v>1565-53</v>
          </cell>
          <cell r="H1658">
            <v>1015.63</v>
          </cell>
        </row>
        <row r="1659">
          <cell r="G1659" t="str">
            <v>7410-14</v>
          </cell>
          <cell r="H1659">
            <v>976.56</v>
          </cell>
        </row>
        <row r="1660">
          <cell r="G1660" t="str">
            <v>1565-53</v>
          </cell>
          <cell r="H1660">
            <v>39062.5</v>
          </cell>
        </row>
        <row r="1661">
          <cell r="G1661" t="str">
            <v>7410-14</v>
          </cell>
          <cell r="H1661">
            <v>37500</v>
          </cell>
        </row>
        <row r="1662">
          <cell r="G1662" t="str">
            <v>1565-53</v>
          </cell>
          <cell r="H1662">
            <v>23437.5</v>
          </cell>
        </row>
        <row r="1663">
          <cell r="G1663" t="str">
            <v>7410-14</v>
          </cell>
          <cell r="H1663">
            <v>23046.880000000001</v>
          </cell>
        </row>
        <row r="1664">
          <cell r="G1664" t="str">
            <v>7410-14</v>
          </cell>
          <cell r="H1664">
            <v>2578.13</v>
          </cell>
        </row>
        <row r="1665">
          <cell r="G1665" t="str">
            <v>7410-14</v>
          </cell>
          <cell r="H1665">
            <v>18125</v>
          </cell>
        </row>
        <row r="1666">
          <cell r="G1666" t="str">
            <v>7410-14</v>
          </cell>
          <cell r="H1666">
            <v>8437.5</v>
          </cell>
        </row>
        <row r="1667">
          <cell r="G1667" t="str">
            <v>1565-53</v>
          </cell>
          <cell r="H1667">
            <v>18554.689999999999</v>
          </cell>
        </row>
        <row r="1668">
          <cell r="G1668" t="str">
            <v>7410-14</v>
          </cell>
          <cell r="H1668">
            <v>17968.75</v>
          </cell>
        </row>
        <row r="1669">
          <cell r="G1669" t="str">
            <v>7410-14</v>
          </cell>
          <cell r="H1669">
            <v>2226.56</v>
          </cell>
        </row>
        <row r="1670">
          <cell r="G1670" t="str">
            <v>1565-53</v>
          </cell>
          <cell r="H1670">
            <v>1445.31</v>
          </cell>
        </row>
        <row r="1671">
          <cell r="G1671" t="str">
            <v>7410-14</v>
          </cell>
          <cell r="H1671">
            <v>1386.72</v>
          </cell>
        </row>
        <row r="1672">
          <cell r="G1672" t="str">
            <v>7410-14</v>
          </cell>
          <cell r="H1672">
            <v>1613.28</v>
          </cell>
        </row>
        <row r="1673">
          <cell r="G1673" t="str">
            <v>7410-15</v>
          </cell>
          <cell r="H1673">
            <v>91443.26</v>
          </cell>
        </row>
        <row r="1674">
          <cell r="G1674" t="str">
            <v>1565-53</v>
          </cell>
          <cell r="H1674">
            <v>14062.5</v>
          </cell>
        </row>
        <row r="1675">
          <cell r="G1675" t="str">
            <v>7410-14</v>
          </cell>
          <cell r="H1675">
            <v>13828.13</v>
          </cell>
        </row>
        <row r="1676">
          <cell r="G1676" t="str">
            <v>1565-53</v>
          </cell>
          <cell r="H1676">
            <v>4687.5</v>
          </cell>
        </row>
        <row r="1677">
          <cell r="G1677" t="str">
            <v>7410-14</v>
          </cell>
          <cell r="H1677">
            <v>4687.5</v>
          </cell>
        </row>
        <row r="1678">
          <cell r="G1678" t="str">
            <v>7410-15</v>
          </cell>
          <cell r="H1678">
            <v>328125</v>
          </cell>
        </row>
        <row r="1679">
          <cell r="G1679" t="str">
            <v>1565-53</v>
          </cell>
          <cell r="H1679">
            <v>16992.189999999999</v>
          </cell>
        </row>
        <row r="1680">
          <cell r="G1680" t="str">
            <v>7410-14</v>
          </cell>
          <cell r="H1680">
            <v>16796.88</v>
          </cell>
        </row>
        <row r="1681">
          <cell r="G1681" t="str">
            <v>7410-14</v>
          </cell>
          <cell r="H1681">
            <v>3625</v>
          </cell>
        </row>
        <row r="1682">
          <cell r="G1682" t="str">
            <v>1565-53</v>
          </cell>
          <cell r="H1682">
            <v>5625</v>
          </cell>
        </row>
        <row r="1683">
          <cell r="G1683" t="str">
            <v>7410-14</v>
          </cell>
          <cell r="H1683">
            <v>5312.5</v>
          </cell>
        </row>
        <row r="1684">
          <cell r="G1684" t="str">
            <v>1565-53</v>
          </cell>
          <cell r="H1684">
            <v>3046.88</v>
          </cell>
        </row>
        <row r="1685">
          <cell r="G1685" t="str">
            <v>7410-14</v>
          </cell>
          <cell r="H1685">
            <v>2890.63</v>
          </cell>
        </row>
        <row r="1686">
          <cell r="G1686" t="str">
            <v>1565-53</v>
          </cell>
          <cell r="H1686">
            <v>2343.75</v>
          </cell>
        </row>
        <row r="1687">
          <cell r="G1687" t="str">
            <v>7410-14</v>
          </cell>
          <cell r="H1687">
            <v>2265.63</v>
          </cell>
        </row>
        <row r="1688">
          <cell r="G1688" t="str">
            <v>1565-53</v>
          </cell>
          <cell r="H1688">
            <v>2265.63</v>
          </cell>
        </row>
        <row r="1689">
          <cell r="G1689" t="str">
            <v>7410-14</v>
          </cell>
          <cell r="H1689">
            <v>2187.5</v>
          </cell>
        </row>
        <row r="1690">
          <cell r="G1690" t="str">
            <v>1565-53</v>
          </cell>
          <cell r="H1690">
            <v>226562.5</v>
          </cell>
        </row>
        <row r="1691">
          <cell r="G1691" t="str">
            <v>7410-14</v>
          </cell>
          <cell r="H1691">
            <v>226562.5</v>
          </cell>
        </row>
        <row r="1692">
          <cell r="G1692" t="str">
            <v>1565-53</v>
          </cell>
          <cell r="H1692">
            <v>3398.44</v>
          </cell>
        </row>
        <row r="1693">
          <cell r="G1693" t="str">
            <v>7410-14</v>
          </cell>
          <cell r="H1693">
            <v>3339.84</v>
          </cell>
        </row>
        <row r="1694">
          <cell r="G1694" t="str">
            <v>7410-15</v>
          </cell>
          <cell r="H1694">
            <v>257812.5</v>
          </cell>
        </row>
        <row r="1695">
          <cell r="G1695" t="str">
            <v>7410-15</v>
          </cell>
          <cell r="H1695">
            <v>222656.25</v>
          </cell>
        </row>
        <row r="1696">
          <cell r="G1696" t="str">
            <v>1565-53</v>
          </cell>
          <cell r="H1696">
            <v>3906.25</v>
          </cell>
        </row>
        <row r="1697">
          <cell r="G1697" t="str">
            <v>1565-53</v>
          </cell>
          <cell r="H1697">
            <v>2031.25</v>
          </cell>
        </row>
        <row r="1698">
          <cell r="G1698" t="str">
            <v>1565-53</v>
          </cell>
          <cell r="H1698">
            <v>5781.25</v>
          </cell>
        </row>
        <row r="1699">
          <cell r="G1699" t="str">
            <v>7410-14</v>
          </cell>
          <cell r="H1699">
            <v>5625</v>
          </cell>
        </row>
        <row r="1700">
          <cell r="G1700" t="str">
            <v>1565-53</v>
          </cell>
          <cell r="H1700">
            <v>2812.5</v>
          </cell>
        </row>
        <row r="1701">
          <cell r="G1701" t="str">
            <v>7410-14</v>
          </cell>
          <cell r="H1701">
            <v>2734.38</v>
          </cell>
        </row>
        <row r="1702">
          <cell r="G1702" t="str">
            <v>1565-53</v>
          </cell>
          <cell r="H1702">
            <v>2734.38</v>
          </cell>
        </row>
        <row r="1703">
          <cell r="G1703" t="str">
            <v>7410-14</v>
          </cell>
          <cell r="H1703">
            <v>2578.13</v>
          </cell>
        </row>
        <row r="1704">
          <cell r="G1704" t="str">
            <v>1565-53</v>
          </cell>
          <cell r="H1704">
            <v>5468.8</v>
          </cell>
        </row>
        <row r="1705">
          <cell r="G1705" t="str">
            <v>7410-14</v>
          </cell>
          <cell r="H1705">
            <v>5156.3</v>
          </cell>
        </row>
        <row r="1706">
          <cell r="G1706" t="str">
            <v>1565-53</v>
          </cell>
          <cell r="H1706">
            <v>5625</v>
          </cell>
        </row>
        <row r="1707">
          <cell r="G1707" t="str">
            <v>7410-14</v>
          </cell>
          <cell r="H1707">
            <v>5781.25</v>
          </cell>
        </row>
        <row r="1708">
          <cell r="G1708" t="str">
            <v>1565-53</v>
          </cell>
          <cell r="H1708">
            <v>6093.8</v>
          </cell>
        </row>
        <row r="1709">
          <cell r="G1709" t="str">
            <v>7410-14</v>
          </cell>
          <cell r="H1709">
            <v>6093.8</v>
          </cell>
        </row>
        <row r="1710">
          <cell r="G1710" t="str">
            <v>7410-14</v>
          </cell>
          <cell r="H1710">
            <v>6375.96</v>
          </cell>
        </row>
        <row r="1711">
          <cell r="G1711" t="str">
            <v>7410-14</v>
          </cell>
          <cell r="H1711">
            <v>3937.5</v>
          </cell>
        </row>
        <row r="1712">
          <cell r="G1712" t="str">
            <v>1565-53</v>
          </cell>
          <cell r="H1712">
            <v>1968.75</v>
          </cell>
        </row>
        <row r="1713">
          <cell r="G1713" t="str">
            <v>7410-14</v>
          </cell>
          <cell r="H1713">
            <v>1968.75</v>
          </cell>
        </row>
        <row r="1714">
          <cell r="G1714" t="str">
            <v>1565-53</v>
          </cell>
          <cell r="H1714">
            <v>5468.8</v>
          </cell>
        </row>
        <row r="1715">
          <cell r="G1715" t="str">
            <v>7410-14</v>
          </cell>
          <cell r="H1715">
            <v>5156.3</v>
          </cell>
        </row>
        <row r="1716">
          <cell r="G1716" t="str">
            <v>1565-53</v>
          </cell>
          <cell r="H1716">
            <v>12187.6</v>
          </cell>
        </row>
        <row r="1717">
          <cell r="G1717" t="str">
            <v>7410-14</v>
          </cell>
          <cell r="H1717">
            <v>12187.6</v>
          </cell>
        </row>
        <row r="1718">
          <cell r="G1718" t="str">
            <v>1565-53</v>
          </cell>
          <cell r="H1718">
            <v>5158.04</v>
          </cell>
        </row>
        <row r="1719">
          <cell r="G1719" t="str">
            <v>7410-14</v>
          </cell>
          <cell r="H1719">
            <v>5118.96</v>
          </cell>
        </row>
        <row r="1720">
          <cell r="G1720" t="str">
            <v>1565-53</v>
          </cell>
          <cell r="H1720">
            <v>11250</v>
          </cell>
        </row>
        <row r="1721">
          <cell r="G1721" t="str">
            <v>7410-14</v>
          </cell>
          <cell r="H1721">
            <v>11171.88</v>
          </cell>
        </row>
        <row r="1722">
          <cell r="G1722" t="str">
            <v>1565-53</v>
          </cell>
          <cell r="H1722">
            <v>3203.13</v>
          </cell>
        </row>
        <row r="1723">
          <cell r="G1723" t="str">
            <v>7410-14</v>
          </cell>
          <cell r="H1723">
            <v>3203.13</v>
          </cell>
        </row>
        <row r="1724">
          <cell r="G1724" t="str">
            <v>1565-53</v>
          </cell>
          <cell r="H1724">
            <v>10937.5</v>
          </cell>
        </row>
        <row r="1725">
          <cell r="G1725" t="str">
            <v>7410-14</v>
          </cell>
          <cell r="H1725">
            <v>10937.5</v>
          </cell>
        </row>
        <row r="1726">
          <cell r="G1726" t="str">
            <v>1565-53</v>
          </cell>
          <cell r="H1726">
            <v>5156.25</v>
          </cell>
        </row>
        <row r="1727">
          <cell r="G1727" t="str">
            <v>1565-53</v>
          </cell>
          <cell r="H1727">
            <v>6093.75</v>
          </cell>
        </row>
        <row r="1728">
          <cell r="G1728" t="str">
            <v>1565-53</v>
          </cell>
          <cell r="H1728">
            <v>2812.5</v>
          </cell>
        </row>
        <row r="1729">
          <cell r="G1729" t="str">
            <v>7410-14</v>
          </cell>
          <cell r="H1729">
            <v>2617.19</v>
          </cell>
        </row>
        <row r="1730">
          <cell r="G1730" t="str">
            <v>1565-53</v>
          </cell>
          <cell r="H1730">
            <v>14687.5</v>
          </cell>
        </row>
        <row r="1731">
          <cell r="G1731" t="str">
            <v>1565-53</v>
          </cell>
          <cell r="H1731">
            <v>11875</v>
          </cell>
        </row>
        <row r="1732">
          <cell r="G1732" t="str">
            <v>1565-53</v>
          </cell>
          <cell r="H1732">
            <v>7031.25</v>
          </cell>
        </row>
        <row r="1733">
          <cell r="G1733" t="str">
            <v>1565-53</v>
          </cell>
          <cell r="H1733">
            <v>12656.25</v>
          </cell>
        </row>
        <row r="1734">
          <cell r="G1734" t="str">
            <v>7410-14</v>
          </cell>
          <cell r="H1734">
            <v>12187.5</v>
          </cell>
        </row>
        <row r="1735">
          <cell r="G1735" t="str">
            <v>7410-14</v>
          </cell>
          <cell r="H1735">
            <v>44296.88</v>
          </cell>
        </row>
        <row r="1736">
          <cell r="G1736" t="str">
            <v>1565-53</v>
          </cell>
          <cell r="H1736">
            <v>6875</v>
          </cell>
        </row>
        <row r="1737">
          <cell r="G1737" t="str">
            <v>7410-14</v>
          </cell>
          <cell r="H1737">
            <v>5312.5</v>
          </cell>
        </row>
        <row r="1738">
          <cell r="G1738" t="str">
            <v>1565-53</v>
          </cell>
          <cell r="H1738">
            <v>2093.75</v>
          </cell>
        </row>
        <row r="1739">
          <cell r="G1739" t="str">
            <v>7410-14</v>
          </cell>
          <cell r="H1739">
            <v>2093.75</v>
          </cell>
        </row>
        <row r="1740">
          <cell r="G1740" t="str">
            <v>1565-53</v>
          </cell>
          <cell r="H1740">
            <v>16406.25</v>
          </cell>
        </row>
        <row r="1741">
          <cell r="G1741" t="str">
            <v>7410-14</v>
          </cell>
          <cell r="H1741">
            <v>16406.25</v>
          </cell>
        </row>
        <row r="1742">
          <cell r="G1742" t="str">
            <v>1565-53</v>
          </cell>
          <cell r="H1742">
            <v>4531.25</v>
          </cell>
        </row>
        <row r="1743">
          <cell r="G1743" t="str">
            <v>7410-14</v>
          </cell>
          <cell r="H1743">
            <v>4296.88</v>
          </cell>
        </row>
        <row r="1744">
          <cell r="G1744" t="str">
            <v>1565-53</v>
          </cell>
          <cell r="H1744">
            <v>12812.5</v>
          </cell>
        </row>
        <row r="1745">
          <cell r="G1745" t="str">
            <v>7410-14</v>
          </cell>
          <cell r="H1745">
            <v>12187.5</v>
          </cell>
        </row>
        <row r="1746">
          <cell r="G1746" t="str">
            <v>7410-14</v>
          </cell>
          <cell r="H1746">
            <v>6093.75</v>
          </cell>
        </row>
        <row r="1747">
          <cell r="G1747" t="str">
            <v>7410-14</v>
          </cell>
          <cell r="H1747">
            <v>10468.75</v>
          </cell>
        </row>
        <row r="1748">
          <cell r="G1748" t="str">
            <v>1565-53</v>
          </cell>
          <cell r="H1748">
            <v>4023.44</v>
          </cell>
        </row>
        <row r="1749">
          <cell r="G1749" t="str">
            <v>7410-14</v>
          </cell>
          <cell r="H1749">
            <v>3984.38</v>
          </cell>
        </row>
        <row r="1750">
          <cell r="G1750" t="str">
            <v>1565-53</v>
          </cell>
          <cell r="H1750">
            <v>6250</v>
          </cell>
        </row>
        <row r="1751">
          <cell r="G1751" t="str">
            <v>7410-14</v>
          </cell>
          <cell r="H1751">
            <v>6093.75</v>
          </cell>
        </row>
        <row r="1752">
          <cell r="G1752" t="str">
            <v>1565-53</v>
          </cell>
          <cell r="H1752">
            <v>5156.25</v>
          </cell>
        </row>
        <row r="1753">
          <cell r="G1753" t="str">
            <v>7410-14</v>
          </cell>
          <cell r="H1753">
            <v>5156.25</v>
          </cell>
        </row>
        <row r="1754">
          <cell r="G1754" t="str">
            <v>1565-53</v>
          </cell>
          <cell r="H1754">
            <v>15468.75</v>
          </cell>
        </row>
        <row r="1755">
          <cell r="G1755" t="str">
            <v>7410-14</v>
          </cell>
          <cell r="H1755">
            <v>15351.56</v>
          </cell>
        </row>
        <row r="1756">
          <cell r="G1756" t="str">
            <v>1565-53</v>
          </cell>
          <cell r="H1756">
            <v>781.25</v>
          </cell>
        </row>
        <row r="1757">
          <cell r="G1757" t="str">
            <v>7410-14</v>
          </cell>
          <cell r="H1757">
            <v>781.25</v>
          </cell>
        </row>
        <row r="1758">
          <cell r="G1758" t="str">
            <v>7410-15</v>
          </cell>
          <cell r="H1758">
            <v>513.29999999999995</v>
          </cell>
        </row>
        <row r="1759">
          <cell r="G1759" t="str">
            <v>1565-53</v>
          </cell>
          <cell r="H1759">
            <v>3750</v>
          </cell>
        </row>
        <row r="1760">
          <cell r="G1760" t="str">
            <v>7410-14</v>
          </cell>
          <cell r="H1760">
            <v>3437.5</v>
          </cell>
        </row>
        <row r="1761">
          <cell r="G1761" t="str">
            <v>1565-53</v>
          </cell>
          <cell r="H1761">
            <v>15000</v>
          </cell>
        </row>
        <row r="1762">
          <cell r="G1762" t="str">
            <v>7410-14</v>
          </cell>
          <cell r="H1762">
            <v>15000</v>
          </cell>
        </row>
        <row r="1763">
          <cell r="G1763" t="str">
            <v>7410-14</v>
          </cell>
          <cell r="H1763">
            <v>6998</v>
          </cell>
        </row>
        <row r="1764">
          <cell r="G1764" t="str">
            <v>7410-14</v>
          </cell>
          <cell r="H1764">
            <v>2636.72</v>
          </cell>
        </row>
        <row r="1765">
          <cell r="G1765" t="str">
            <v>1565-53</v>
          </cell>
          <cell r="H1765">
            <v>2031.25</v>
          </cell>
        </row>
        <row r="1766">
          <cell r="G1766" t="str">
            <v>7410-14</v>
          </cell>
          <cell r="H1766">
            <v>2031.25</v>
          </cell>
        </row>
        <row r="1767">
          <cell r="G1767" t="str">
            <v>1565-53</v>
          </cell>
          <cell r="H1767">
            <v>2343.75</v>
          </cell>
        </row>
        <row r="1768">
          <cell r="G1768" t="str">
            <v>7410-14</v>
          </cell>
          <cell r="H1768">
            <v>2226.56</v>
          </cell>
        </row>
        <row r="1769">
          <cell r="G1769" t="str">
            <v>1565-53</v>
          </cell>
          <cell r="H1769">
            <v>3281.25</v>
          </cell>
        </row>
        <row r="1770">
          <cell r="G1770" t="str">
            <v>7410-14</v>
          </cell>
          <cell r="H1770">
            <v>3183.59</v>
          </cell>
        </row>
        <row r="1771">
          <cell r="G1771" t="str">
            <v>1565-53</v>
          </cell>
          <cell r="H1771">
            <v>21562.65</v>
          </cell>
        </row>
        <row r="1772">
          <cell r="G1772" t="str">
            <v>7410-14</v>
          </cell>
          <cell r="H1772">
            <v>20859.53</v>
          </cell>
        </row>
        <row r="1773">
          <cell r="G1773" t="str">
            <v>1565-53</v>
          </cell>
          <cell r="H1773">
            <v>3515.65</v>
          </cell>
        </row>
        <row r="1774">
          <cell r="G1774" t="str">
            <v>7410-14</v>
          </cell>
          <cell r="H1774">
            <v>3515.65</v>
          </cell>
        </row>
        <row r="1775">
          <cell r="G1775" t="str">
            <v>7410-14</v>
          </cell>
          <cell r="H1775">
            <v>5390.63</v>
          </cell>
        </row>
        <row r="1776">
          <cell r="G1776" t="str">
            <v>1565-53</v>
          </cell>
          <cell r="H1776">
            <v>20312.5</v>
          </cell>
        </row>
        <row r="1777">
          <cell r="G1777" t="str">
            <v>7410-14</v>
          </cell>
          <cell r="H1777">
            <v>20312.5</v>
          </cell>
        </row>
        <row r="1778">
          <cell r="G1778" t="str">
            <v>1565-53</v>
          </cell>
          <cell r="H1778">
            <v>3359.38</v>
          </cell>
        </row>
        <row r="1779">
          <cell r="G1779" t="str">
            <v>7410-14</v>
          </cell>
          <cell r="H1779">
            <v>3203.13</v>
          </cell>
        </row>
        <row r="1780">
          <cell r="G1780" t="str">
            <v>1565-53</v>
          </cell>
          <cell r="H1780">
            <v>2843.75</v>
          </cell>
        </row>
        <row r="1781">
          <cell r="G1781" t="str">
            <v>7410-14</v>
          </cell>
          <cell r="H1781">
            <v>2679.69</v>
          </cell>
        </row>
        <row r="1782">
          <cell r="G1782" t="str">
            <v>1565-53</v>
          </cell>
          <cell r="H1782">
            <v>976.56</v>
          </cell>
        </row>
        <row r="1783">
          <cell r="G1783" t="str">
            <v>7410-14</v>
          </cell>
          <cell r="H1783">
            <v>976.56</v>
          </cell>
        </row>
        <row r="1784">
          <cell r="G1784" t="str">
            <v>1565-53</v>
          </cell>
          <cell r="H1784">
            <v>10937.5</v>
          </cell>
        </row>
        <row r="1785">
          <cell r="G1785" t="str">
            <v>7410-14</v>
          </cell>
          <cell r="H1785">
            <v>10625</v>
          </cell>
        </row>
        <row r="1786">
          <cell r="G1786" t="str">
            <v>1565-53</v>
          </cell>
          <cell r="H1786">
            <v>5468.75</v>
          </cell>
        </row>
        <row r="1787">
          <cell r="G1787" t="str">
            <v>7410-14</v>
          </cell>
          <cell r="H1787">
            <v>5312.5</v>
          </cell>
        </row>
        <row r="1788">
          <cell r="G1788" t="str">
            <v>7410-14</v>
          </cell>
          <cell r="H1788">
            <v>29687.5</v>
          </cell>
        </row>
        <row r="1789">
          <cell r="G1789" t="str">
            <v>1565-53</v>
          </cell>
          <cell r="H1789">
            <v>15468.75</v>
          </cell>
        </row>
        <row r="1790">
          <cell r="G1790" t="str">
            <v>7410-14</v>
          </cell>
          <cell r="H1790">
            <v>15468.75</v>
          </cell>
        </row>
        <row r="1791">
          <cell r="G1791" t="str">
            <v>1565-53</v>
          </cell>
          <cell r="H1791">
            <v>7968.75</v>
          </cell>
        </row>
        <row r="1792">
          <cell r="G1792" t="str">
            <v>7410-14</v>
          </cell>
          <cell r="H1792">
            <v>7675.78</v>
          </cell>
        </row>
        <row r="1793">
          <cell r="G1793" t="str">
            <v>1565-53</v>
          </cell>
          <cell r="H1793">
            <v>2187.5</v>
          </cell>
        </row>
        <row r="1794">
          <cell r="G1794" t="str">
            <v>7410-14</v>
          </cell>
          <cell r="H1794">
            <v>2109.38</v>
          </cell>
        </row>
        <row r="1795">
          <cell r="G1795" t="str">
            <v>7410-15</v>
          </cell>
          <cell r="H1795">
            <v>13352.64</v>
          </cell>
        </row>
        <row r="1796">
          <cell r="G1796" t="str">
            <v>7410-15</v>
          </cell>
          <cell r="H1796">
            <v>12536.45</v>
          </cell>
        </row>
        <row r="1797">
          <cell r="G1797" t="str">
            <v>7410-15</v>
          </cell>
          <cell r="H1797">
            <v>13985.75</v>
          </cell>
        </row>
        <row r="1798">
          <cell r="G1798" t="str">
            <v>7410-15</v>
          </cell>
          <cell r="H1798">
            <v>13865.52</v>
          </cell>
        </row>
        <row r="1799">
          <cell r="G1799" t="str">
            <v>7410-15</v>
          </cell>
          <cell r="H1799">
            <v>253125</v>
          </cell>
        </row>
        <row r="1800">
          <cell r="G1800" t="str">
            <v>7410-15</v>
          </cell>
          <cell r="H1800">
            <v>8112.81</v>
          </cell>
        </row>
        <row r="1801">
          <cell r="G1801" t="str">
            <v>1565-53</v>
          </cell>
          <cell r="H1801">
            <v>5898.44</v>
          </cell>
        </row>
        <row r="1802">
          <cell r="G1802" t="str">
            <v>7410-14</v>
          </cell>
          <cell r="H1802">
            <v>5898.44</v>
          </cell>
        </row>
        <row r="1803">
          <cell r="G1803" t="str">
            <v>7410-15</v>
          </cell>
          <cell r="H1803">
            <v>3036.58</v>
          </cell>
        </row>
        <row r="1804">
          <cell r="G1804" t="str">
            <v>7410-15</v>
          </cell>
          <cell r="H1804">
            <v>10094.719999999999</v>
          </cell>
        </row>
        <row r="1805">
          <cell r="G1805" t="str">
            <v>1565-53</v>
          </cell>
          <cell r="H1805">
            <v>5156.25</v>
          </cell>
        </row>
        <row r="1806">
          <cell r="G1806" t="str">
            <v>7410-14</v>
          </cell>
          <cell r="H1806">
            <v>5078.13</v>
          </cell>
        </row>
        <row r="1807">
          <cell r="G1807" t="str">
            <v>7410-14</v>
          </cell>
          <cell r="H1807">
            <v>10156.25</v>
          </cell>
        </row>
        <row r="1808">
          <cell r="G1808" t="str">
            <v>1565-53</v>
          </cell>
          <cell r="H1808">
            <v>5156.25</v>
          </cell>
        </row>
        <row r="1809">
          <cell r="G1809" t="str">
            <v>7410-14</v>
          </cell>
          <cell r="H1809">
            <v>5078.13</v>
          </cell>
        </row>
        <row r="1810">
          <cell r="G1810" t="str">
            <v>1565-53</v>
          </cell>
          <cell r="H1810">
            <v>1953.13</v>
          </cell>
        </row>
        <row r="1811">
          <cell r="G1811" t="str">
            <v>7410-14</v>
          </cell>
          <cell r="H1811">
            <v>1953.13</v>
          </cell>
        </row>
        <row r="1812">
          <cell r="G1812" t="str">
            <v>1565-53</v>
          </cell>
          <cell r="H1812">
            <v>3906.25</v>
          </cell>
        </row>
        <row r="1813">
          <cell r="G1813" t="str">
            <v>7410-14</v>
          </cell>
          <cell r="H1813">
            <v>3906.25</v>
          </cell>
        </row>
        <row r="1814">
          <cell r="G1814" t="str">
            <v>7410-14</v>
          </cell>
          <cell r="H1814">
            <v>8906.25</v>
          </cell>
        </row>
        <row r="1815">
          <cell r="G1815" t="str">
            <v>7410-14</v>
          </cell>
          <cell r="H1815">
            <v>10156.25</v>
          </cell>
        </row>
        <row r="1816">
          <cell r="G1816" t="str">
            <v>7410-14</v>
          </cell>
          <cell r="H1816">
            <v>10156.25</v>
          </cell>
        </row>
        <row r="1817">
          <cell r="G1817" t="str">
            <v>7410-14</v>
          </cell>
          <cell r="H1817">
            <v>4375</v>
          </cell>
        </row>
        <row r="1818">
          <cell r="G1818" t="str">
            <v>7410-14</v>
          </cell>
          <cell r="H1818">
            <v>6875</v>
          </cell>
        </row>
        <row r="1819">
          <cell r="G1819" t="str">
            <v>7410-14</v>
          </cell>
          <cell r="H1819">
            <v>2046.88</v>
          </cell>
        </row>
        <row r="1820">
          <cell r="G1820" t="str">
            <v>7410-14</v>
          </cell>
          <cell r="H1820">
            <v>2558.59</v>
          </cell>
        </row>
        <row r="1821">
          <cell r="G1821" t="str">
            <v>1565-53</v>
          </cell>
          <cell r="H1821">
            <v>3593.75</v>
          </cell>
        </row>
        <row r="1822">
          <cell r="G1822" t="str">
            <v>7410-14</v>
          </cell>
          <cell r="H1822">
            <v>3437.5</v>
          </cell>
        </row>
        <row r="1823">
          <cell r="G1823" t="str">
            <v>1565-53</v>
          </cell>
          <cell r="H1823">
            <v>1000</v>
          </cell>
        </row>
        <row r="1824">
          <cell r="G1824" t="str">
            <v>7410-14</v>
          </cell>
          <cell r="H1824">
            <v>1000</v>
          </cell>
        </row>
        <row r="1825">
          <cell r="G1825" t="str">
            <v>1565-53</v>
          </cell>
          <cell r="H1825">
            <v>49218.75</v>
          </cell>
        </row>
        <row r="1826">
          <cell r="G1826" t="str">
            <v>7410-14</v>
          </cell>
          <cell r="H1826">
            <v>49218.75</v>
          </cell>
        </row>
        <row r="1827">
          <cell r="G1827" t="str">
            <v>1565-53</v>
          </cell>
          <cell r="H1827">
            <v>1640.63</v>
          </cell>
        </row>
        <row r="1828">
          <cell r="G1828" t="str">
            <v>7410-14</v>
          </cell>
          <cell r="H1828">
            <v>1562.5</v>
          </cell>
        </row>
        <row r="1829">
          <cell r="G1829" t="str">
            <v>1565-53</v>
          </cell>
          <cell r="H1829">
            <v>5039.0600000000004</v>
          </cell>
        </row>
        <row r="1830">
          <cell r="G1830" t="str">
            <v>7410-14</v>
          </cell>
          <cell r="H1830">
            <v>4804.6899999999996</v>
          </cell>
        </row>
        <row r="1831">
          <cell r="G1831" t="str">
            <v>1565-53</v>
          </cell>
          <cell r="H1831">
            <v>7656.25</v>
          </cell>
        </row>
        <row r="1832">
          <cell r="G1832" t="str">
            <v>7410-14</v>
          </cell>
          <cell r="H1832">
            <v>7460.94</v>
          </cell>
        </row>
        <row r="1833">
          <cell r="G1833" t="str">
            <v>1565-53</v>
          </cell>
          <cell r="H1833">
            <v>7500</v>
          </cell>
        </row>
        <row r="1834">
          <cell r="G1834" t="str">
            <v>7410-14</v>
          </cell>
          <cell r="H1834">
            <v>7500</v>
          </cell>
        </row>
        <row r="1835">
          <cell r="G1835" t="str">
            <v>1565-53</v>
          </cell>
          <cell r="H1835">
            <v>7187.5</v>
          </cell>
        </row>
        <row r="1836">
          <cell r="G1836" t="str">
            <v>7410-14</v>
          </cell>
          <cell r="H1836">
            <v>7187.5</v>
          </cell>
        </row>
        <row r="1837">
          <cell r="G1837" t="str">
            <v>1565-53</v>
          </cell>
          <cell r="H1837">
            <v>14375</v>
          </cell>
        </row>
        <row r="1838">
          <cell r="G1838" t="str">
            <v>7410-14</v>
          </cell>
          <cell r="H1838">
            <v>14375</v>
          </cell>
        </row>
        <row r="1839">
          <cell r="G1839" t="str">
            <v>7410-14</v>
          </cell>
          <cell r="H1839">
            <v>5585.94</v>
          </cell>
        </row>
        <row r="1840">
          <cell r="G1840" t="str">
            <v>7410-14</v>
          </cell>
          <cell r="H1840">
            <v>8750</v>
          </cell>
        </row>
        <row r="1841">
          <cell r="G1841" t="str">
            <v>1565-53</v>
          </cell>
          <cell r="H1841">
            <v>15000</v>
          </cell>
        </row>
        <row r="1842">
          <cell r="G1842" t="str">
            <v>7410-14</v>
          </cell>
          <cell r="H1842">
            <v>14531.25</v>
          </cell>
        </row>
        <row r="1843">
          <cell r="G1843" t="str">
            <v>1565-53</v>
          </cell>
          <cell r="H1843">
            <v>109375</v>
          </cell>
        </row>
        <row r="1844">
          <cell r="G1844" t="str">
            <v>7410-14</v>
          </cell>
          <cell r="H1844">
            <v>109375</v>
          </cell>
        </row>
        <row r="1845">
          <cell r="G1845" t="str">
            <v>7410-14</v>
          </cell>
          <cell r="H1845">
            <v>4218.75</v>
          </cell>
        </row>
        <row r="1846">
          <cell r="G1846" t="str">
            <v>1565-53</v>
          </cell>
          <cell r="H1846">
            <v>4375</v>
          </cell>
        </row>
        <row r="1847">
          <cell r="G1847" t="str">
            <v>7410-14</v>
          </cell>
          <cell r="H1847">
            <v>4218.75</v>
          </cell>
        </row>
        <row r="1848">
          <cell r="G1848" t="str">
            <v>1565-53</v>
          </cell>
          <cell r="H1848">
            <v>5937.5</v>
          </cell>
        </row>
        <row r="1849">
          <cell r="G1849" t="str">
            <v>7410-14</v>
          </cell>
          <cell r="H1849">
            <v>5781.25</v>
          </cell>
        </row>
        <row r="1850">
          <cell r="G1850" t="str">
            <v>1565-53</v>
          </cell>
          <cell r="H1850">
            <v>11718.75</v>
          </cell>
        </row>
        <row r="1851">
          <cell r="G1851" t="str">
            <v>7410-14</v>
          </cell>
          <cell r="H1851">
            <v>11015.63</v>
          </cell>
        </row>
        <row r="1852">
          <cell r="G1852" t="str">
            <v>1565-53</v>
          </cell>
          <cell r="H1852">
            <v>937.5</v>
          </cell>
        </row>
        <row r="1853">
          <cell r="G1853" t="str">
            <v>7410-14</v>
          </cell>
          <cell r="H1853">
            <v>898.44</v>
          </cell>
        </row>
        <row r="1854">
          <cell r="G1854" t="str">
            <v>7410-14</v>
          </cell>
          <cell r="H1854">
            <v>1718.75</v>
          </cell>
        </row>
        <row r="1855">
          <cell r="G1855" t="str">
            <v>7410-14</v>
          </cell>
          <cell r="H1855">
            <v>1562.5</v>
          </cell>
        </row>
        <row r="1856">
          <cell r="G1856" t="str">
            <v>1565-53</v>
          </cell>
          <cell r="H1856">
            <v>781.25</v>
          </cell>
        </row>
        <row r="1857">
          <cell r="G1857" t="str">
            <v>7410-14</v>
          </cell>
          <cell r="H1857">
            <v>703.13</v>
          </cell>
        </row>
        <row r="1858">
          <cell r="G1858" t="str">
            <v>1565-53</v>
          </cell>
          <cell r="H1858">
            <v>2578.1</v>
          </cell>
        </row>
        <row r="1859">
          <cell r="G1859" t="str">
            <v>7410-14</v>
          </cell>
          <cell r="H1859">
            <v>2421.85</v>
          </cell>
        </row>
        <row r="1860">
          <cell r="G1860" t="str">
            <v>1565-53</v>
          </cell>
          <cell r="H1860">
            <v>2109.38</v>
          </cell>
        </row>
        <row r="1861">
          <cell r="G1861" t="str">
            <v>7410-14</v>
          </cell>
          <cell r="H1861">
            <v>1875</v>
          </cell>
        </row>
        <row r="1862">
          <cell r="G1862" t="str">
            <v>1565-53</v>
          </cell>
          <cell r="H1862">
            <v>3437.5</v>
          </cell>
        </row>
        <row r="1863">
          <cell r="G1863" t="str">
            <v>7410-14</v>
          </cell>
          <cell r="H1863">
            <v>3125</v>
          </cell>
        </row>
        <row r="1864">
          <cell r="G1864" t="str">
            <v>1565-53</v>
          </cell>
          <cell r="H1864">
            <v>3750</v>
          </cell>
        </row>
        <row r="1865">
          <cell r="G1865" t="str">
            <v>1565-53</v>
          </cell>
          <cell r="H1865">
            <v>1562.5</v>
          </cell>
        </row>
        <row r="1866">
          <cell r="G1866" t="str">
            <v>7410-15</v>
          </cell>
          <cell r="H1866">
            <v>132812.5</v>
          </cell>
        </row>
        <row r="1867">
          <cell r="G1867" t="str">
            <v>7410-15</v>
          </cell>
          <cell r="H1867">
            <v>140625</v>
          </cell>
        </row>
        <row r="1868">
          <cell r="G1868" t="str">
            <v>7410-14</v>
          </cell>
          <cell r="H1868">
            <v>1941.41</v>
          </cell>
        </row>
        <row r="1869">
          <cell r="G1869" t="str">
            <v>1565-53</v>
          </cell>
          <cell r="H1869">
            <v>38671.879999999997</v>
          </cell>
        </row>
        <row r="1870">
          <cell r="G1870" t="str">
            <v>7410-14</v>
          </cell>
          <cell r="H1870">
            <v>35156.25</v>
          </cell>
        </row>
        <row r="1871">
          <cell r="G1871" t="str">
            <v>1565-53</v>
          </cell>
          <cell r="H1871">
            <v>4062.5</v>
          </cell>
        </row>
        <row r="1872">
          <cell r="G1872" t="str">
            <v>7410-14</v>
          </cell>
          <cell r="H1872">
            <v>3750</v>
          </cell>
        </row>
        <row r="1873">
          <cell r="G1873" t="str">
            <v>1565-53</v>
          </cell>
          <cell r="H1873">
            <v>2968.75</v>
          </cell>
        </row>
        <row r="1874">
          <cell r="G1874" t="str">
            <v>7410-14</v>
          </cell>
          <cell r="H1874">
            <v>2812.5</v>
          </cell>
        </row>
        <row r="1875">
          <cell r="G1875" t="str">
            <v>1565-53</v>
          </cell>
          <cell r="H1875">
            <v>9375</v>
          </cell>
        </row>
        <row r="1876">
          <cell r="G1876" t="str">
            <v>7410-14</v>
          </cell>
          <cell r="H1876">
            <v>8593.75</v>
          </cell>
        </row>
        <row r="1877">
          <cell r="G1877" t="str">
            <v>1565-53</v>
          </cell>
          <cell r="H1877">
            <v>2656.25</v>
          </cell>
        </row>
        <row r="1878">
          <cell r="G1878" t="str">
            <v>7410-14</v>
          </cell>
          <cell r="H1878">
            <v>2500</v>
          </cell>
        </row>
        <row r="1879">
          <cell r="G1879" t="str">
            <v>1565-53</v>
          </cell>
          <cell r="H1879">
            <v>3281.25</v>
          </cell>
        </row>
        <row r="1880">
          <cell r="G1880" t="str">
            <v>7410-14</v>
          </cell>
          <cell r="H1880">
            <v>2812.5</v>
          </cell>
        </row>
        <row r="1881">
          <cell r="G1881" t="str">
            <v>1565-53</v>
          </cell>
          <cell r="H1881">
            <v>14062.5</v>
          </cell>
        </row>
        <row r="1882">
          <cell r="G1882" t="str">
            <v>7410-14</v>
          </cell>
          <cell r="H1882">
            <v>14062.5</v>
          </cell>
        </row>
        <row r="1883">
          <cell r="G1883" t="str">
            <v>1565-53</v>
          </cell>
          <cell r="H1883">
            <v>54687.5</v>
          </cell>
        </row>
        <row r="1884">
          <cell r="G1884" t="str">
            <v>7410-14</v>
          </cell>
          <cell r="H1884">
            <v>52734.38</v>
          </cell>
        </row>
        <row r="1885">
          <cell r="G1885" t="str">
            <v>1565-53</v>
          </cell>
          <cell r="H1885">
            <v>125000</v>
          </cell>
        </row>
        <row r="1886">
          <cell r="G1886" t="str">
            <v>7410-14</v>
          </cell>
          <cell r="H1886">
            <v>123046.88</v>
          </cell>
        </row>
        <row r="1887">
          <cell r="G1887" t="str">
            <v>1565-53</v>
          </cell>
          <cell r="H1887">
            <v>9375</v>
          </cell>
        </row>
        <row r="1888">
          <cell r="G1888" t="str">
            <v>7410-14</v>
          </cell>
          <cell r="H1888">
            <v>8593.75</v>
          </cell>
        </row>
        <row r="1889">
          <cell r="G1889" t="str">
            <v>1565-53</v>
          </cell>
          <cell r="H1889">
            <v>9375</v>
          </cell>
        </row>
        <row r="1890">
          <cell r="G1890" t="str">
            <v>7410-14</v>
          </cell>
          <cell r="H1890">
            <v>9375</v>
          </cell>
        </row>
        <row r="1891">
          <cell r="G1891" t="str">
            <v>1565-53</v>
          </cell>
          <cell r="H1891">
            <v>17187.5</v>
          </cell>
        </row>
        <row r="1892">
          <cell r="G1892" t="str">
            <v>7410-14</v>
          </cell>
          <cell r="H1892">
            <v>16406.25</v>
          </cell>
        </row>
        <row r="1893">
          <cell r="G1893" t="str">
            <v>1565-53</v>
          </cell>
          <cell r="H1893">
            <v>17187.5</v>
          </cell>
        </row>
        <row r="1894">
          <cell r="G1894" t="str">
            <v>7410-14</v>
          </cell>
          <cell r="H1894">
            <v>17187.5</v>
          </cell>
        </row>
        <row r="1895">
          <cell r="G1895" t="str">
            <v>3333-55</v>
          </cell>
          <cell r="H1895">
            <v>4856.51</v>
          </cell>
        </row>
        <row r="1896">
          <cell r="G1896" t="str">
            <v>1170-06</v>
          </cell>
          <cell r="H1896">
            <v>2874.93</v>
          </cell>
        </row>
        <row r="1897">
          <cell r="G1897" t="str">
            <v>3333-55</v>
          </cell>
          <cell r="H1897">
            <v>16342.41</v>
          </cell>
        </row>
        <row r="1898">
          <cell r="G1898" t="str">
            <v>7410-15</v>
          </cell>
          <cell r="H1898">
            <v>39062.5</v>
          </cell>
        </row>
        <row r="1899">
          <cell r="G1899" t="str">
            <v>7410-15</v>
          </cell>
          <cell r="H1899">
            <v>70312.5</v>
          </cell>
        </row>
        <row r="1900">
          <cell r="G1900" t="str">
            <v>7410-15</v>
          </cell>
          <cell r="H1900">
            <v>14843.75</v>
          </cell>
        </row>
        <row r="1901">
          <cell r="G1901" t="str">
            <v>1565-53</v>
          </cell>
          <cell r="H1901">
            <v>9531.25</v>
          </cell>
        </row>
        <row r="1902">
          <cell r="G1902" t="str">
            <v>7410-14</v>
          </cell>
          <cell r="H1902">
            <v>8125</v>
          </cell>
        </row>
        <row r="1903">
          <cell r="G1903" t="str">
            <v>7410-15</v>
          </cell>
          <cell r="H1903">
            <v>152343.75</v>
          </cell>
        </row>
        <row r="1904">
          <cell r="G1904" t="str">
            <v>1565-53</v>
          </cell>
          <cell r="H1904">
            <v>21875</v>
          </cell>
        </row>
        <row r="1905">
          <cell r="G1905" t="str">
            <v>7410-14</v>
          </cell>
          <cell r="H1905">
            <v>20312.5</v>
          </cell>
        </row>
        <row r="1906">
          <cell r="G1906" t="str">
            <v>1565-53</v>
          </cell>
          <cell r="H1906">
            <v>21875</v>
          </cell>
        </row>
        <row r="1907">
          <cell r="G1907" t="str">
            <v>7410-14</v>
          </cell>
          <cell r="H1907">
            <v>21875</v>
          </cell>
        </row>
        <row r="1908">
          <cell r="G1908" t="str">
            <v>1565-53</v>
          </cell>
          <cell r="H1908">
            <v>1171.8800000000001</v>
          </cell>
        </row>
        <row r="1909">
          <cell r="G1909" t="str">
            <v>7410-14</v>
          </cell>
          <cell r="H1909">
            <v>1093.75</v>
          </cell>
        </row>
        <row r="1910">
          <cell r="G1910" t="str">
            <v>1565-53</v>
          </cell>
          <cell r="H1910">
            <v>1250</v>
          </cell>
        </row>
        <row r="1911">
          <cell r="G1911" t="str">
            <v>7410-14</v>
          </cell>
          <cell r="H1911">
            <v>1250</v>
          </cell>
        </row>
        <row r="1912">
          <cell r="G1912" t="str">
            <v>7410-14</v>
          </cell>
          <cell r="H1912">
            <v>1230.47</v>
          </cell>
        </row>
        <row r="1913">
          <cell r="G1913" t="str">
            <v>1565-53</v>
          </cell>
          <cell r="H1913">
            <v>1230.47</v>
          </cell>
        </row>
        <row r="1914">
          <cell r="G1914" t="str">
            <v>7410-14</v>
          </cell>
          <cell r="H1914">
            <v>1210.94</v>
          </cell>
        </row>
        <row r="1915">
          <cell r="G1915" t="str">
            <v>1565-53</v>
          </cell>
          <cell r="H1915">
            <v>10156.25</v>
          </cell>
        </row>
        <row r="1916">
          <cell r="G1916" t="str">
            <v>7410-14</v>
          </cell>
          <cell r="H1916">
            <v>10156.25</v>
          </cell>
        </row>
        <row r="1917">
          <cell r="G1917" t="str">
            <v>1565-53</v>
          </cell>
          <cell r="H1917">
            <v>937.5</v>
          </cell>
        </row>
        <row r="1918">
          <cell r="G1918" t="str">
            <v>7410-14</v>
          </cell>
          <cell r="H1918">
            <v>703.13</v>
          </cell>
        </row>
        <row r="1919">
          <cell r="G1919" t="str">
            <v>7410-14</v>
          </cell>
          <cell r="H1919">
            <v>1152.3399999999999</v>
          </cell>
        </row>
        <row r="1920">
          <cell r="G1920" t="str">
            <v>7410-14</v>
          </cell>
          <cell r="H1920">
            <v>2343.75</v>
          </cell>
        </row>
        <row r="1921">
          <cell r="G1921" t="str">
            <v>1565-53</v>
          </cell>
          <cell r="H1921">
            <v>1250</v>
          </cell>
        </row>
        <row r="1922">
          <cell r="G1922" t="str">
            <v>7410-14</v>
          </cell>
          <cell r="H1922">
            <v>1250</v>
          </cell>
        </row>
        <row r="1923">
          <cell r="G1923" t="str">
            <v>7410-14</v>
          </cell>
          <cell r="H1923">
            <v>3984.38</v>
          </cell>
        </row>
        <row r="1924">
          <cell r="G1924" t="str">
            <v>7410-14</v>
          </cell>
          <cell r="H1924">
            <v>2265.63</v>
          </cell>
        </row>
        <row r="1925">
          <cell r="G1925" t="str">
            <v>7410-14</v>
          </cell>
          <cell r="H1925">
            <v>4375</v>
          </cell>
        </row>
        <row r="1926">
          <cell r="G1926" t="str">
            <v>7410-15</v>
          </cell>
          <cell r="H1926">
            <v>50781.25</v>
          </cell>
        </row>
        <row r="1927">
          <cell r="G1927" t="str">
            <v>1565-53</v>
          </cell>
          <cell r="H1927">
            <v>1230.47</v>
          </cell>
        </row>
        <row r="1928">
          <cell r="G1928" t="str">
            <v>7410-14</v>
          </cell>
          <cell r="H1928">
            <v>1210.94</v>
          </cell>
        </row>
        <row r="1929">
          <cell r="G1929" t="str">
            <v>7410-14</v>
          </cell>
          <cell r="H1929">
            <v>1562.5</v>
          </cell>
        </row>
        <row r="1930">
          <cell r="G1930" t="str">
            <v>7410-15</v>
          </cell>
          <cell r="H1930">
            <v>50781.25</v>
          </cell>
        </row>
        <row r="1931">
          <cell r="G1931" t="str">
            <v>1565-53</v>
          </cell>
          <cell r="H1931">
            <v>2812.5</v>
          </cell>
        </row>
        <row r="1932">
          <cell r="G1932" t="str">
            <v>7410-14</v>
          </cell>
          <cell r="H1932">
            <v>2812.5</v>
          </cell>
        </row>
        <row r="1933">
          <cell r="G1933" t="str">
            <v>1565-53</v>
          </cell>
          <cell r="H1933">
            <v>4062.5</v>
          </cell>
        </row>
        <row r="1934">
          <cell r="G1934" t="str">
            <v>7410-14</v>
          </cell>
          <cell r="H1934">
            <v>4062.5</v>
          </cell>
        </row>
        <row r="1935">
          <cell r="G1935" t="str">
            <v>7410-14</v>
          </cell>
          <cell r="H1935">
            <v>5937.5</v>
          </cell>
        </row>
        <row r="1936">
          <cell r="G1936" t="str">
            <v>1565-53</v>
          </cell>
          <cell r="H1936">
            <v>8125</v>
          </cell>
        </row>
        <row r="1937">
          <cell r="G1937" t="str">
            <v>7410-14</v>
          </cell>
          <cell r="H1937">
            <v>7968.75</v>
          </cell>
        </row>
        <row r="1938">
          <cell r="G1938" t="str">
            <v>1565-53</v>
          </cell>
          <cell r="H1938">
            <v>1953.13</v>
          </cell>
        </row>
        <row r="1939">
          <cell r="G1939" t="str">
            <v>7410-14</v>
          </cell>
          <cell r="H1939">
            <v>1796.88</v>
          </cell>
        </row>
        <row r="1940">
          <cell r="G1940" t="str">
            <v>1565-53</v>
          </cell>
          <cell r="H1940">
            <v>664.06</v>
          </cell>
        </row>
        <row r="1941">
          <cell r="G1941" t="str">
            <v>7410-14</v>
          </cell>
          <cell r="H1941">
            <v>605.47</v>
          </cell>
        </row>
        <row r="1942">
          <cell r="G1942" t="str">
            <v>1565-53</v>
          </cell>
          <cell r="H1942">
            <v>625</v>
          </cell>
        </row>
        <row r="1943">
          <cell r="G1943" t="str">
            <v>7410-14</v>
          </cell>
          <cell r="H1943">
            <v>576.16999999999996</v>
          </cell>
        </row>
        <row r="1944">
          <cell r="G1944" t="str">
            <v>1565-53</v>
          </cell>
          <cell r="H1944">
            <v>968.75</v>
          </cell>
        </row>
        <row r="1945">
          <cell r="G1945" t="str">
            <v>7410-14</v>
          </cell>
          <cell r="H1945">
            <v>968.75</v>
          </cell>
        </row>
        <row r="1946">
          <cell r="G1946" t="str">
            <v>1565-53</v>
          </cell>
          <cell r="H1946">
            <v>1015.63</v>
          </cell>
        </row>
        <row r="1947">
          <cell r="G1947" t="str">
            <v>7410-14</v>
          </cell>
          <cell r="H1947">
            <v>1015.63</v>
          </cell>
        </row>
        <row r="1948">
          <cell r="G1948" t="str">
            <v>7410-14</v>
          </cell>
          <cell r="H1948">
            <v>8750</v>
          </cell>
        </row>
        <row r="1949">
          <cell r="G1949" t="str">
            <v>7410-14</v>
          </cell>
          <cell r="H1949">
            <v>18125.2</v>
          </cell>
        </row>
        <row r="1950">
          <cell r="G1950" t="str">
            <v>7410-14</v>
          </cell>
          <cell r="H1950">
            <v>4062.5</v>
          </cell>
        </row>
        <row r="1951">
          <cell r="G1951" t="str">
            <v>1565-53</v>
          </cell>
          <cell r="H1951">
            <v>27343.4</v>
          </cell>
        </row>
        <row r="1952">
          <cell r="G1952" t="str">
            <v>7410-14</v>
          </cell>
          <cell r="H1952">
            <v>26249.65</v>
          </cell>
        </row>
        <row r="1953">
          <cell r="G1953" t="str">
            <v>1565-53</v>
          </cell>
          <cell r="H1953">
            <v>14843.75</v>
          </cell>
        </row>
        <row r="1954">
          <cell r="G1954" t="str">
            <v>7410-14</v>
          </cell>
          <cell r="H1954">
            <v>14062.5</v>
          </cell>
        </row>
        <row r="1955">
          <cell r="G1955" t="str">
            <v>7410-14</v>
          </cell>
          <cell r="H1955">
            <v>2656.25</v>
          </cell>
        </row>
        <row r="1956">
          <cell r="G1956" t="str">
            <v>1565-53</v>
          </cell>
          <cell r="H1956">
            <v>14062.5</v>
          </cell>
        </row>
        <row r="1957">
          <cell r="G1957" t="str">
            <v>7410-14</v>
          </cell>
          <cell r="H1957">
            <v>10937.5</v>
          </cell>
        </row>
        <row r="1958">
          <cell r="G1958" t="str">
            <v>1565-53</v>
          </cell>
          <cell r="H1958">
            <v>2812.5</v>
          </cell>
        </row>
        <row r="1959">
          <cell r="G1959" t="str">
            <v>7410-14</v>
          </cell>
          <cell r="H1959">
            <v>2656.25</v>
          </cell>
        </row>
        <row r="1960">
          <cell r="G1960" t="str">
            <v>1565-53</v>
          </cell>
          <cell r="H1960">
            <v>2812.5</v>
          </cell>
        </row>
        <row r="1961">
          <cell r="G1961" t="str">
            <v>7410-14</v>
          </cell>
          <cell r="H1961">
            <v>2656.25</v>
          </cell>
        </row>
        <row r="1962">
          <cell r="G1962" t="str">
            <v>1565-53</v>
          </cell>
          <cell r="H1962">
            <v>1875</v>
          </cell>
        </row>
        <row r="1963">
          <cell r="G1963" t="str">
            <v>7410-14</v>
          </cell>
          <cell r="H1963">
            <v>1875</v>
          </cell>
        </row>
        <row r="1964">
          <cell r="G1964" t="str">
            <v>1565-53</v>
          </cell>
          <cell r="H1964">
            <v>2656.25</v>
          </cell>
        </row>
        <row r="1965">
          <cell r="G1965" t="str">
            <v>7410-14</v>
          </cell>
          <cell r="H1965">
            <v>2656.25</v>
          </cell>
        </row>
        <row r="1966">
          <cell r="G1966" t="str">
            <v>1565-53</v>
          </cell>
          <cell r="H1966">
            <v>468.75</v>
          </cell>
        </row>
        <row r="1967">
          <cell r="G1967" t="str">
            <v>7410-14</v>
          </cell>
          <cell r="H1967">
            <v>449.22</v>
          </cell>
        </row>
        <row r="1968">
          <cell r="G1968" t="str">
            <v>1565-53</v>
          </cell>
          <cell r="H1968">
            <v>12656.25</v>
          </cell>
        </row>
        <row r="1969">
          <cell r="G1969" t="str">
            <v>7410-14</v>
          </cell>
          <cell r="H1969">
            <v>11953.13</v>
          </cell>
        </row>
        <row r="1970">
          <cell r="G1970" t="str">
            <v>7410-14</v>
          </cell>
          <cell r="H1970">
            <v>12109.38</v>
          </cell>
        </row>
        <row r="1971">
          <cell r="G1971" t="str">
            <v>7410-15</v>
          </cell>
          <cell r="H1971">
            <v>41015.629999999997</v>
          </cell>
        </row>
        <row r="1972">
          <cell r="G1972" t="str">
            <v>7410-15</v>
          </cell>
          <cell r="H1972">
            <v>41015.629999999997</v>
          </cell>
        </row>
        <row r="1973">
          <cell r="G1973" t="str">
            <v>7410-14</v>
          </cell>
          <cell r="H1973">
            <v>1640.63</v>
          </cell>
        </row>
        <row r="1974">
          <cell r="G1974" t="str">
            <v>1565-53</v>
          </cell>
          <cell r="H1974">
            <v>2656.25</v>
          </cell>
        </row>
        <row r="1975">
          <cell r="G1975" t="str">
            <v>7410-14</v>
          </cell>
          <cell r="H1975">
            <v>2187.5</v>
          </cell>
        </row>
        <row r="1976">
          <cell r="G1976" t="str">
            <v>1565-53</v>
          </cell>
          <cell r="H1976">
            <v>2812.5</v>
          </cell>
        </row>
        <row r="1977">
          <cell r="G1977" t="str">
            <v>7410-14</v>
          </cell>
          <cell r="H1977">
            <v>2343.75</v>
          </cell>
        </row>
        <row r="1978">
          <cell r="G1978" t="str">
            <v>1565-53</v>
          </cell>
          <cell r="H1978">
            <v>1640.63</v>
          </cell>
        </row>
        <row r="1979">
          <cell r="G1979" t="str">
            <v>7410-14</v>
          </cell>
          <cell r="H1979">
            <v>859.38</v>
          </cell>
        </row>
        <row r="1980">
          <cell r="G1980" t="str">
            <v>7410-14</v>
          </cell>
          <cell r="H1980">
            <v>1250</v>
          </cell>
        </row>
        <row r="1981">
          <cell r="G1981" t="str">
            <v>7410-14</v>
          </cell>
          <cell r="H1981">
            <v>1406.3</v>
          </cell>
        </row>
        <row r="1982">
          <cell r="G1982" t="str">
            <v>1565-53</v>
          </cell>
          <cell r="H1982">
            <v>17187.5</v>
          </cell>
        </row>
        <row r="1983">
          <cell r="G1983" t="str">
            <v>7410-14</v>
          </cell>
          <cell r="H1983">
            <v>34375</v>
          </cell>
        </row>
        <row r="1984">
          <cell r="G1984" t="str">
            <v>1565-53</v>
          </cell>
          <cell r="H1984">
            <v>429.69</v>
          </cell>
        </row>
        <row r="1985">
          <cell r="G1985" t="str">
            <v>7410-14</v>
          </cell>
          <cell r="H1985">
            <v>468.75</v>
          </cell>
        </row>
        <row r="1986">
          <cell r="G1986" t="str">
            <v>1565-53</v>
          </cell>
          <cell r="H1986">
            <v>546.88</v>
          </cell>
        </row>
        <row r="1987">
          <cell r="G1987" t="str">
            <v>7410-14</v>
          </cell>
          <cell r="H1987">
            <v>390.63</v>
          </cell>
        </row>
        <row r="1988">
          <cell r="G1988" t="str">
            <v>1565-53</v>
          </cell>
          <cell r="H1988">
            <v>78.13</v>
          </cell>
        </row>
        <row r="1989">
          <cell r="G1989" t="str">
            <v>1565-53</v>
          </cell>
          <cell r="H1989">
            <v>1406.25</v>
          </cell>
        </row>
        <row r="1990">
          <cell r="G1990" t="str">
            <v>7410-14</v>
          </cell>
          <cell r="H1990">
            <v>1093.75</v>
          </cell>
        </row>
        <row r="1991">
          <cell r="G1991" t="str">
            <v>1565-53</v>
          </cell>
          <cell r="H1991">
            <v>546.88</v>
          </cell>
        </row>
        <row r="1992">
          <cell r="G1992" t="str">
            <v>7410-14</v>
          </cell>
          <cell r="H1992">
            <v>468.75</v>
          </cell>
        </row>
        <row r="1993">
          <cell r="G1993" t="str">
            <v>1565-53</v>
          </cell>
          <cell r="H1993">
            <v>859.38</v>
          </cell>
        </row>
        <row r="1994">
          <cell r="G1994" t="str">
            <v>7410-14</v>
          </cell>
          <cell r="H1994">
            <v>781.25</v>
          </cell>
        </row>
        <row r="1995">
          <cell r="G1995" t="str">
            <v>1565-53</v>
          </cell>
          <cell r="H1995">
            <v>2158.33</v>
          </cell>
        </row>
        <row r="1996">
          <cell r="G1996" t="str">
            <v>7410-15</v>
          </cell>
          <cell r="H1996">
            <v>34289.599999999999</v>
          </cell>
        </row>
        <row r="1997">
          <cell r="G1997" t="str">
            <v>1565-53</v>
          </cell>
          <cell r="H1997">
            <v>1328.15</v>
          </cell>
        </row>
        <row r="1998">
          <cell r="G1998" t="str">
            <v>7410-14</v>
          </cell>
          <cell r="H1998">
            <v>1308.6199999999999</v>
          </cell>
        </row>
        <row r="1999">
          <cell r="G1999" t="str">
            <v>1565-53</v>
          </cell>
          <cell r="H1999">
            <v>390.63</v>
          </cell>
        </row>
        <row r="2000">
          <cell r="G2000" t="str">
            <v>7410-14</v>
          </cell>
          <cell r="H2000">
            <v>312.5</v>
          </cell>
        </row>
        <row r="2001">
          <cell r="G2001" t="str">
            <v>1565-53</v>
          </cell>
          <cell r="H2001">
            <v>1250</v>
          </cell>
        </row>
        <row r="2002">
          <cell r="G2002" t="str">
            <v>7410-14</v>
          </cell>
          <cell r="H2002">
            <v>1171.8800000000001</v>
          </cell>
        </row>
        <row r="2003">
          <cell r="G2003" t="str">
            <v>7410-14</v>
          </cell>
          <cell r="H2003">
            <v>585.94000000000005</v>
          </cell>
        </row>
        <row r="2004">
          <cell r="G2004" t="str">
            <v>7410-14</v>
          </cell>
          <cell r="H2004">
            <v>437.5</v>
          </cell>
        </row>
        <row r="2005">
          <cell r="G2005" t="str">
            <v>1565-53</v>
          </cell>
          <cell r="H2005">
            <v>1015.63</v>
          </cell>
        </row>
        <row r="2006">
          <cell r="G2006" t="str">
            <v>7410-14</v>
          </cell>
          <cell r="H2006">
            <v>1015.63</v>
          </cell>
        </row>
        <row r="2007">
          <cell r="G2007" t="str">
            <v>1565-53</v>
          </cell>
          <cell r="H2007">
            <v>625</v>
          </cell>
        </row>
        <row r="2008">
          <cell r="G2008" t="str">
            <v>7410-14</v>
          </cell>
          <cell r="H2008">
            <v>625</v>
          </cell>
        </row>
        <row r="2009">
          <cell r="G2009" t="str">
            <v>7410-14</v>
          </cell>
          <cell r="H2009">
            <v>1250</v>
          </cell>
        </row>
        <row r="2010">
          <cell r="G2010" t="str">
            <v>7410-14</v>
          </cell>
          <cell r="H2010">
            <v>2187.5</v>
          </cell>
        </row>
        <row r="2011">
          <cell r="G2011" t="str">
            <v>1565-53</v>
          </cell>
          <cell r="H2011">
            <v>1250.03</v>
          </cell>
        </row>
        <row r="2012">
          <cell r="G2012" t="str">
            <v>7410-14</v>
          </cell>
          <cell r="H2012">
            <v>1132.8399999999999</v>
          </cell>
        </row>
        <row r="2013">
          <cell r="G2013" t="str">
            <v>1565-53</v>
          </cell>
          <cell r="H2013">
            <v>2031.25</v>
          </cell>
        </row>
        <row r="2014">
          <cell r="G2014" t="str">
            <v>7410-14</v>
          </cell>
          <cell r="H2014">
            <v>2031.25</v>
          </cell>
        </row>
        <row r="2015">
          <cell r="G2015" t="str">
            <v>1565-53</v>
          </cell>
          <cell r="H2015">
            <v>1640.63</v>
          </cell>
        </row>
        <row r="2016">
          <cell r="G2016" t="str">
            <v>7410-14</v>
          </cell>
          <cell r="H2016">
            <v>1640.63</v>
          </cell>
        </row>
        <row r="2017">
          <cell r="G2017" t="str">
            <v>3333-55</v>
          </cell>
          <cell r="H2017">
            <v>4303.2299999999996</v>
          </cell>
        </row>
        <row r="2018">
          <cell r="G2018" t="str">
            <v>1565-53</v>
          </cell>
          <cell r="H2018">
            <v>859.38</v>
          </cell>
        </row>
        <row r="2019">
          <cell r="G2019" t="str">
            <v>7410-14</v>
          </cell>
          <cell r="H2019">
            <v>859.38</v>
          </cell>
        </row>
        <row r="2020">
          <cell r="G2020" t="str">
            <v>1565-53</v>
          </cell>
          <cell r="H2020">
            <v>375</v>
          </cell>
        </row>
        <row r="2021">
          <cell r="G2021" t="str">
            <v>7410-14</v>
          </cell>
          <cell r="H2021">
            <v>281.25</v>
          </cell>
        </row>
        <row r="2022">
          <cell r="G2022" t="str">
            <v>1565-53</v>
          </cell>
          <cell r="H2022">
            <v>781.25</v>
          </cell>
        </row>
        <row r="2023">
          <cell r="G2023" t="str">
            <v>7410-14</v>
          </cell>
          <cell r="H2023">
            <v>429.69</v>
          </cell>
        </row>
        <row r="2024">
          <cell r="G2024" t="str">
            <v>7410-14</v>
          </cell>
          <cell r="H2024">
            <v>703.13</v>
          </cell>
        </row>
        <row r="2025">
          <cell r="G2025" t="str">
            <v>7410-14</v>
          </cell>
          <cell r="H2025">
            <v>156.25</v>
          </cell>
        </row>
        <row r="2026">
          <cell r="G2026" t="str">
            <v>1565-53</v>
          </cell>
          <cell r="H2026">
            <v>156.25</v>
          </cell>
        </row>
        <row r="2027">
          <cell r="G2027" t="str">
            <v>1565-53</v>
          </cell>
          <cell r="H2027">
            <v>7857.04</v>
          </cell>
        </row>
        <row r="2028">
          <cell r="G2028" t="str">
            <v>7410-14</v>
          </cell>
          <cell r="H2028">
            <v>390.63</v>
          </cell>
        </row>
        <row r="2029">
          <cell r="G2029" t="str">
            <v>1565-53</v>
          </cell>
          <cell r="H2029">
            <v>1250</v>
          </cell>
        </row>
        <row r="2030">
          <cell r="G2030" t="str">
            <v>7410-14</v>
          </cell>
          <cell r="H2030">
            <v>937.5</v>
          </cell>
        </row>
        <row r="2031">
          <cell r="G2031" t="str">
            <v>1565-53</v>
          </cell>
          <cell r="H2031">
            <v>7187.5</v>
          </cell>
        </row>
        <row r="2032">
          <cell r="G2032" t="str">
            <v>7410-14</v>
          </cell>
          <cell r="H2032">
            <v>6718.75</v>
          </cell>
        </row>
        <row r="2033">
          <cell r="G2033" t="str">
            <v>1565-53</v>
          </cell>
          <cell r="H2033">
            <v>1562.5</v>
          </cell>
        </row>
        <row r="2034">
          <cell r="G2034" t="str">
            <v>7410-14</v>
          </cell>
          <cell r="H2034">
            <v>1406.25</v>
          </cell>
        </row>
        <row r="2035">
          <cell r="G2035" t="str">
            <v>7410-14</v>
          </cell>
          <cell r="H2035">
            <v>1125</v>
          </cell>
        </row>
        <row r="2036">
          <cell r="G2036" t="str">
            <v>7410-14</v>
          </cell>
          <cell r="H2036">
            <v>2322.56</v>
          </cell>
        </row>
        <row r="2037">
          <cell r="G2037" t="str">
            <v>7410-14</v>
          </cell>
          <cell r="H2037">
            <v>9358.57</v>
          </cell>
        </row>
        <row r="2038">
          <cell r="G2038" t="str">
            <v>7410-14</v>
          </cell>
          <cell r="H2038">
            <v>2500</v>
          </cell>
        </row>
        <row r="2039">
          <cell r="G2039" t="str">
            <v>1565-53</v>
          </cell>
          <cell r="H2039">
            <v>2343.75</v>
          </cell>
        </row>
        <row r="2040">
          <cell r="G2040" t="str">
            <v>7410-14</v>
          </cell>
          <cell r="H2040">
            <v>2343.75</v>
          </cell>
        </row>
        <row r="2041">
          <cell r="G2041" t="str">
            <v>1565-53</v>
          </cell>
          <cell r="H2041">
            <v>1171.8800000000001</v>
          </cell>
        </row>
        <row r="2042">
          <cell r="G2042" t="str">
            <v>7410-14</v>
          </cell>
          <cell r="H2042">
            <v>1171.8800000000001</v>
          </cell>
        </row>
        <row r="2043">
          <cell r="G2043" t="str">
            <v>7410-14</v>
          </cell>
          <cell r="H2043">
            <v>2187.6</v>
          </cell>
        </row>
        <row r="2044">
          <cell r="G2044" t="str">
            <v>7410-14</v>
          </cell>
          <cell r="H2044">
            <v>6562.5</v>
          </cell>
        </row>
        <row r="2045">
          <cell r="G2045" t="str">
            <v>1565-53</v>
          </cell>
          <cell r="H2045">
            <v>4531.25</v>
          </cell>
        </row>
        <row r="2046">
          <cell r="G2046" t="str">
            <v>7410-14</v>
          </cell>
          <cell r="H2046">
            <v>4062.5</v>
          </cell>
        </row>
        <row r="2047">
          <cell r="G2047" t="str">
            <v>1565-53</v>
          </cell>
          <cell r="H2047">
            <v>2460.94</v>
          </cell>
        </row>
        <row r="2048">
          <cell r="G2048" t="str">
            <v>7410-14</v>
          </cell>
          <cell r="H2048">
            <v>2226.56</v>
          </cell>
        </row>
        <row r="2049">
          <cell r="G2049" t="str">
            <v>1565-53</v>
          </cell>
          <cell r="H2049">
            <v>742.19</v>
          </cell>
        </row>
        <row r="2050">
          <cell r="G2050" t="str">
            <v>7410-14</v>
          </cell>
          <cell r="H2050">
            <v>693.36</v>
          </cell>
        </row>
        <row r="2051">
          <cell r="G2051" t="str">
            <v>1565-53</v>
          </cell>
          <cell r="H2051">
            <v>93750</v>
          </cell>
        </row>
        <row r="2052">
          <cell r="G2052" t="str">
            <v>1565-53</v>
          </cell>
          <cell r="H2052">
            <v>89843.75</v>
          </cell>
        </row>
        <row r="2053">
          <cell r="G2053" t="str">
            <v>7410-14</v>
          </cell>
          <cell r="H2053">
            <v>87890.63</v>
          </cell>
        </row>
        <row r="2054">
          <cell r="G2054" t="str">
            <v>1565-53</v>
          </cell>
          <cell r="H2054">
            <v>2656.25</v>
          </cell>
        </row>
        <row r="2055">
          <cell r="G2055" t="str">
            <v>7410-14</v>
          </cell>
          <cell r="H2055">
            <v>2500</v>
          </cell>
        </row>
        <row r="2056">
          <cell r="G2056" t="str">
            <v>1565-53</v>
          </cell>
          <cell r="H2056">
            <v>9687.5</v>
          </cell>
        </row>
        <row r="2057">
          <cell r="G2057" t="str">
            <v>7410-14</v>
          </cell>
          <cell r="H2057">
            <v>9062.5</v>
          </cell>
        </row>
        <row r="2058">
          <cell r="G2058" t="str">
            <v>1565-53</v>
          </cell>
          <cell r="H2058">
            <v>9375</v>
          </cell>
        </row>
        <row r="2059">
          <cell r="G2059" t="str">
            <v>7410-14</v>
          </cell>
          <cell r="H2059">
            <v>9375</v>
          </cell>
        </row>
        <row r="2060">
          <cell r="G2060" t="str">
            <v>1565-53</v>
          </cell>
          <cell r="H2060">
            <v>3437.5</v>
          </cell>
        </row>
        <row r="2061">
          <cell r="G2061" t="str">
            <v>7410-14</v>
          </cell>
          <cell r="H2061">
            <v>3398.44</v>
          </cell>
        </row>
        <row r="2062">
          <cell r="G2062" t="str">
            <v>1565-53</v>
          </cell>
          <cell r="H2062">
            <v>1562.5</v>
          </cell>
        </row>
        <row r="2063">
          <cell r="G2063" t="str">
            <v>7410-14</v>
          </cell>
          <cell r="H2063">
            <v>1484.38</v>
          </cell>
        </row>
        <row r="2064">
          <cell r="G2064" t="str">
            <v>1565-53</v>
          </cell>
          <cell r="H2064">
            <v>4687.5</v>
          </cell>
        </row>
        <row r="2065">
          <cell r="G2065" t="str">
            <v>7410-14</v>
          </cell>
          <cell r="H2065">
            <v>4375</v>
          </cell>
        </row>
        <row r="2066">
          <cell r="G2066" t="str">
            <v>1565-53</v>
          </cell>
          <cell r="H2066">
            <v>9062.6</v>
          </cell>
        </row>
        <row r="2067">
          <cell r="G2067" t="str">
            <v>7410-14</v>
          </cell>
          <cell r="H2067">
            <v>8437.6</v>
          </cell>
        </row>
        <row r="2068">
          <cell r="G2068" t="str">
            <v>1565-53</v>
          </cell>
          <cell r="H2068">
            <v>2188.75</v>
          </cell>
        </row>
        <row r="2069">
          <cell r="G2069" t="str">
            <v>7410-14</v>
          </cell>
          <cell r="H2069">
            <v>2032.5</v>
          </cell>
        </row>
        <row r="2070">
          <cell r="G2070" t="str">
            <v>1565-53</v>
          </cell>
          <cell r="H2070">
            <v>3437.5</v>
          </cell>
        </row>
        <row r="2071">
          <cell r="G2071" t="str">
            <v>1565-53</v>
          </cell>
          <cell r="H2071">
            <v>3437.5</v>
          </cell>
        </row>
        <row r="2072">
          <cell r="G2072" t="str">
            <v>1565-53</v>
          </cell>
          <cell r="H2072">
            <v>773.44</v>
          </cell>
        </row>
        <row r="2073">
          <cell r="G2073" t="str">
            <v>1565-53</v>
          </cell>
          <cell r="H2073">
            <v>5156.25</v>
          </cell>
        </row>
        <row r="2074">
          <cell r="G2074" t="str">
            <v>7410-14</v>
          </cell>
          <cell r="H2074">
            <v>4921.88</v>
          </cell>
        </row>
        <row r="2075">
          <cell r="G2075" t="str">
            <v>1565-53</v>
          </cell>
          <cell r="H2075">
            <v>4921.88</v>
          </cell>
        </row>
        <row r="2076">
          <cell r="G2076" t="str">
            <v>7410-14</v>
          </cell>
          <cell r="H2076">
            <v>4687.5</v>
          </cell>
        </row>
        <row r="2077">
          <cell r="G2077" t="str">
            <v>1565-53</v>
          </cell>
          <cell r="H2077">
            <v>4921.88</v>
          </cell>
        </row>
        <row r="2078">
          <cell r="G2078" t="str">
            <v>7410-14</v>
          </cell>
          <cell r="H2078">
            <v>4843.75</v>
          </cell>
        </row>
        <row r="2079">
          <cell r="G2079" t="str">
            <v>1565-53</v>
          </cell>
          <cell r="H2079">
            <v>34375</v>
          </cell>
        </row>
        <row r="2080">
          <cell r="G2080" t="str">
            <v>7410-14</v>
          </cell>
          <cell r="H2080">
            <v>32812.5</v>
          </cell>
        </row>
        <row r="2081">
          <cell r="G2081" t="str">
            <v>3333-55</v>
          </cell>
          <cell r="H2081">
            <v>38167.94</v>
          </cell>
        </row>
        <row r="2082">
          <cell r="G2082" t="str">
            <v>7410-15</v>
          </cell>
          <cell r="H2082">
            <v>698.28</v>
          </cell>
        </row>
        <row r="2083">
          <cell r="G2083" t="str">
            <v>1565-53</v>
          </cell>
          <cell r="H2083">
            <v>62500</v>
          </cell>
        </row>
        <row r="2084">
          <cell r="G2084" t="str">
            <v>7410-14</v>
          </cell>
          <cell r="H2084">
            <v>62500</v>
          </cell>
        </row>
        <row r="2085">
          <cell r="G2085" t="str">
            <v>7410-14</v>
          </cell>
          <cell r="H2085">
            <v>16406.25</v>
          </cell>
        </row>
        <row r="2086">
          <cell r="G2086" t="str">
            <v>7410-14</v>
          </cell>
          <cell r="H2086">
            <v>5976.56</v>
          </cell>
        </row>
        <row r="2087">
          <cell r="G2087" t="str">
            <v>7410-14</v>
          </cell>
          <cell r="H2087">
            <v>1640.63</v>
          </cell>
        </row>
        <row r="2088">
          <cell r="G2088" t="str">
            <v>3333-55</v>
          </cell>
          <cell r="H2088">
            <v>62669.36</v>
          </cell>
        </row>
        <row r="2089">
          <cell r="G2089" t="str">
            <v>7410-14</v>
          </cell>
          <cell r="H2089">
            <v>2187.5500000000002</v>
          </cell>
        </row>
        <row r="2090">
          <cell r="G2090" t="str">
            <v>3333-55</v>
          </cell>
          <cell r="H2090">
            <v>31839.29</v>
          </cell>
        </row>
        <row r="2091">
          <cell r="G2091" t="str">
            <v>1565-53</v>
          </cell>
          <cell r="H2091">
            <v>3125</v>
          </cell>
        </row>
        <row r="2092">
          <cell r="G2092" t="str">
            <v>7410-14</v>
          </cell>
          <cell r="H2092">
            <v>3125</v>
          </cell>
        </row>
        <row r="2093">
          <cell r="G2093" t="str">
            <v>7410-14</v>
          </cell>
          <cell r="H2093">
            <v>982.4</v>
          </cell>
        </row>
        <row r="2094">
          <cell r="G2094" t="str">
            <v>1565-53</v>
          </cell>
          <cell r="H2094">
            <v>2746</v>
          </cell>
        </row>
        <row r="2095">
          <cell r="G2095" t="str">
            <v>1565-53</v>
          </cell>
          <cell r="H2095">
            <v>7929.12</v>
          </cell>
        </row>
        <row r="2096">
          <cell r="G2096" t="str">
            <v>7410-14</v>
          </cell>
          <cell r="H2096">
            <v>8125</v>
          </cell>
        </row>
        <row r="2097">
          <cell r="G2097" t="str">
            <v>1565-53</v>
          </cell>
          <cell r="H2097">
            <v>7812.5</v>
          </cell>
        </row>
        <row r="2098">
          <cell r="G2098" t="str">
            <v>7410-14</v>
          </cell>
          <cell r="H2098">
            <v>77148.44</v>
          </cell>
        </row>
        <row r="2099">
          <cell r="G2099" t="str">
            <v>1565-53</v>
          </cell>
          <cell r="H2099">
            <v>13437.5</v>
          </cell>
        </row>
        <row r="2100">
          <cell r="G2100" t="str">
            <v>7410-14</v>
          </cell>
          <cell r="H2100">
            <v>3398.44</v>
          </cell>
        </row>
        <row r="2101">
          <cell r="G2101" t="str">
            <v>7410-14</v>
          </cell>
          <cell r="H2101">
            <v>8906.25</v>
          </cell>
        </row>
        <row r="2102">
          <cell r="G2102" t="str">
            <v>1565-53</v>
          </cell>
          <cell r="H2102">
            <v>2656.25</v>
          </cell>
        </row>
        <row r="2103">
          <cell r="G2103" t="str">
            <v>7410-14</v>
          </cell>
          <cell r="H2103">
            <v>2656.25</v>
          </cell>
        </row>
        <row r="2104">
          <cell r="G2104" t="str">
            <v>7410-14</v>
          </cell>
          <cell r="H2104">
            <v>10195.31</v>
          </cell>
        </row>
        <row r="2105">
          <cell r="G2105" t="str">
            <v>1565-53</v>
          </cell>
          <cell r="H2105">
            <v>3281.25</v>
          </cell>
        </row>
        <row r="2106">
          <cell r="G2106" t="str">
            <v>7410-14</v>
          </cell>
          <cell r="H2106">
            <v>3125</v>
          </cell>
        </row>
        <row r="2107">
          <cell r="G2107" t="str">
            <v>7410-14</v>
          </cell>
          <cell r="H2107">
            <v>7187.5</v>
          </cell>
        </row>
        <row r="2108">
          <cell r="G2108" t="str">
            <v>1565-53</v>
          </cell>
          <cell r="H2108">
            <v>2187.5</v>
          </cell>
        </row>
        <row r="2109">
          <cell r="G2109" t="str">
            <v>7410-14</v>
          </cell>
          <cell r="H2109">
            <v>2460.94</v>
          </cell>
        </row>
        <row r="2110">
          <cell r="G2110" t="str">
            <v>1565-53</v>
          </cell>
          <cell r="H2110">
            <v>2656.25</v>
          </cell>
        </row>
        <row r="2111">
          <cell r="G2111" t="str">
            <v>7410-14</v>
          </cell>
          <cell r="H2111">
            <v>2656.25</v>
          </cell>
        </row>
        <row r="2112">
          <cell r="G2112" t="str">
            <v>1565-53</v>
          </cell>
          <cell r="H2112">
            <v>6875</v>
          </cell>
        </row>
        <row r="2113">
          <cell r="G2113" t="str">
            <v>7410-14</v>
          </cell>
          <cell r="H2113">
            <v>6562.5</v>
          </cell>
        </row>
        <row r="2114">
          <cell r="G2114" t="str">
            <v>1565-53</v>
          </cell>
          <cell r="H2114">
            <v>9375</v>
          </cell>
        </row>
        <row r="2115">
          <cell r="G2115" t="str">
            <v>7410-14</v>
          </cell>
          <cell r="H2115">
            <v>9375</v>
          </cell>
        </row>
        <row r="2116">
          <cell r="G2116" t="str">
            <v>1565-53</v>
          </cell>
          <cell r="H2116">
            <v>3281.25</v>
          </cell>
        </row>
        <row r="2117">
          <cell r="G2117" t="str">
            <v>7410-14</v>
          </cell>
          <cell r="H2117">
            <v>3281.25</v>
          </cell>
        </row>
        <row r="2118">
          <cell r="G2118" t="str">
            <v>1565-53</v>
          </cell>
          <cell r="H2118">
            <v>1796.88</v>
          </cell>
        </row>
        <row r="2119">
          <cell r="G2119" t="str">
            <v>7410-14</v>
          </cell>
          <cell r="H2119">
            <v>1718.75</v>
          </cell>
        </row>
        <row r="2120">
          <cell r="G2120" t="str">
            <v>7410-14</v>
          </cell>
          <cell r="H2120">
            <v>1718.75</v>
          </cell>
        </row>
        <row r="2121">
          <cell r="G2121" t="str">
            <v>1565-53</v>
          </cell>
          <cell r="H2121">
            <v>7031.25</v>
          </cell>
        </row>
        <row r="2122">
          <cell r="G2122" t="str">
            <v>1565-53</v>
          </cell>
          <cell r="H2122">
            <v>5625</v>
          </cell>
        </row>
        <row r="2123">
          <cell r="G2123" t="str">
            <v>1565-53</v>
          </cell>
          <cell r="H2123">
            <v>15000</v>
          </cell>
        </row>
        <row r="2124">
          <cell r="G2124" t="str">
            <v>1565-53</v>
          </cell>
          <cell r="H2124">
            <v>15625</v>
          </cell>
        </row>
        <row r="2125">
          <cell r="G2125" t="str">
            <v>1565-53</v>
          </cell>
          <cell r="H2125">
            <v>11093.75</v>
          </cell>
        </row>
        <row r="2126">
          <cell r="G2126" t="str">
            <v>1565-53</v>
          </cell>
          <cell r="H2126">
            <v>1640.63</v>
          </cell>
        </row>
        <row r="2127">
          <cell r="G2127" t="str">
            <v>7410-14</v>
          </cell>
          <cell r="H2127">
            <v>1640.63</v>
          </cell>
        </row>
        <row r="2128">
          <cell r="G2128" t="str">
            <v>7410-14</v>
          </cell>
          <cell r="H2128">
            <v>3281.25</v>
          </cell>
        </row>
        <row r="2129">
          <cell r="G2129" t="str">
            <v>1565-53</v>
          </cell>
          <cell r="H2129">
            <v>864.92</v>
          </cell>
        </row>
        <row r="2130">
          <cell r="G2130" t="str">
            <v>1565-53</v>
          </cell>
          <cell r="H2130">
            <v>2265.63</v>
          </cell>
        </row>
        <row r="2131">
          <cell r="G2131" t="str">
            <v>7410-14</v>
          </cell>
          <cell r="H2131">
            <v>2109.38</v>
          </cell>
        </row>
        <row r="2132">
          <cell r="G2132" t="str">
            <v>1565-53</v>
          </cell>
          <cell r="H2132">
            <v>6066</v>
          </cell>
        </row>
        <row r="2133">
          <cell r="G2133" t="str">
            <v>1565-53</v>
          </cell>
          <cell r="H2133">
            <v>3593.75</v>
          </cell>
        </row>
        <row r="2134">
          <cell r="G2134" t="str">
            <v>7410-14</v>
          </cell>
          <cell r="H2134">
            <v>3593.75</v>
          </cell>
        </row>
        <row r="2135">
          <cell r="G2135" t="str">
            <v>1565-53</v>
          </cell>
          <cell r="H2135">
            <v>1953.13</v>
          </cell>
        </row>
        <row r="2136">
          <cell r="G2136" t="str">
            <v>7410-14</v>
          </cell>
          <cell r="H2136">
            <v>1875</v>
          </cell>
        </row>
        <row r="2137">
          <cell r="G2137" t="str">
            <v>1565-53</v>
          </cell>
          <cell r="H2137">
            <v>4843.75</v>
          </cell>
        </row>
        <row r="2138">
          <cell r="G2138" t="str">
            <v>7410-14</v>
          </cell>
          <cell r="H2138">
            <v>4687.5</v>
          </cell>
        </row>
        <row r="2139">
          <cell r="G2139" t="str">
            <v>1565-53</v>
          </cell>
          <cell r="H2139">
            <v>10937.5</v>
          </cell>
        </row>
        <row r="2140">
          <cell r="G2140" t="str">
            <v>1565-53</v>
          </cell>
          <cell r="H2140">
            <v>988.28</v>
          </cell>
        </row>
        <row r="2141">
          <cell r="G2141" t="str">
            <v>7410-14</v>
          </cell>
          <cell r="H2141">
            <v>988.28</v>
          </cell>
        </row>
        <row r="2142">
          <cell r="G2142" t="str">
            <v>7410-14</v>
          </cell>
          <cell r="H2142">
            <v>3593.75</v>
          </cell>
        </row>
        <row r="2143">
          <cell r="G2143" t="str">
            <v>7410-14</v>
          </cell>
          <cell r="H2143">
            <v>3750</v>
          </cell>
        </row>
        <row r="2144">
          <cell r="G2144" t="str">
            <v>7410-14</v>
          </cell>
          <cell r="H2144">
            <v>5156.3</v>
          </cell>
        </row>
        <row r="2145">
          <cell r="G2145" t="str">
            <v>1565-53</v>
          </cell>
          <cell r="H2145">
            <v>22968.75</v>
          </cell>
        </row>
        <row r="2146">
          <cell r="G2146" t="str">
            <v>7410-14</v>
          </cell>
          <cell r="H2146">
            <v>21875</v>
          </cell>
        </row>
        <row r="2147">
          <cell r="G2147" t="str">
            <v>7410-14</v>
          </cell>
          <cell r="H2147">
            <v>1796.88</v>
          </cell>
        </row>
        <row r="2148">
          <cell r="G2148" t="str">
            <v>1565-53</v>
          </cell>
          <cell r="H2148">
            <v>1640.63</v>
          </cell>
        </row>
        <row r="2149">
          <cell r="G2149" t="str">
            <v>7410-14</v>
          </cell>
          <cell r="H2149">
            <v>1484.38</v>
          </cell>
        </row>
        <row r="2150">
          <cell r="G2150" t="str">
            <v>7410-14</v>
          </cell>
          <cell r="H2150">
            <v>3203.13</v>
          </cell>
        </row>
        <row r="2151">
          <cell r="G2151" t="str">
            <v>7410-14</v>
          </cell>
          <cell r="H2151">
            <v>6046.88</v>
          </cell>
        </row>
        <row r="2152">
          <cell r="G2152" t="str">
            <v>1565-53</v>
          </cell>
          <cell r="H2152">
            <v>449.75</v>
          </cell>
        </row>
        <row r="2153">
          <cell r="G2153" t="str">
            <v>7410-14</v>
          </cell>
          <cell r="H2153">
            <v>393.53</v>
          </cell>
        </row>
        <row r="2154">
          <cell r="G2154" t="str">
            <v>1565-53</v>
          </cell>
          <cell r="H2154">
            <v>5156.25</v>
          </cell>
        </row>
        <row r="2155">
          <cell r="G2155" t="str">
            <v>7410-14</v>
          </cell>
          <cell r="H2155">
            <v>4687.5</v>
          </cell>
        </row>
        <row r="2156">
          <cell r="G2156" t="str">
            <v>1565-53</v>
          </cell>
          <cell r="H2156">
            <v>3281.25</v>
          </cell>
        </row>
        <row r="2157">
          <cell r="G2157" t="str">
            <v>7410-14</v>
          </cell>
          <cell r="H2157">
            <v>3281.25</v>
          </cell>
        </row>
        <row r="2158">
          <cell r="G2158" t="str">
            <v>1565-53</v>
          </cell>
          <cell r="H2158">
            <v>8984.3799999999992</v>
          </cell>
        </row>
        <row r="2159">
          <cell r="G2159" t="str">
            <v>7410-14</v>
          </cell>
          <cell r="H2159">
            <v>8398.44</v>
          </cell>
        </row>
        <row r="2160">
          <cell r="G2160" t="str">
            <v>1565-53</v>
          </cell>
          <cell r="H2160">
            <v>11250</v>
          </cell>
        </row>
        <row r="2161">
          <cell r="G2161" t="str">
            <v>7410-14</v>
          </cell>
          <cell r="H2161">
            <v>10625</v>
          </cell>
        </row>
        <row r="2162">
          <cell r="G2162" t="str">
            <v>1565-53</v>
          </cell>
          <cell r="H2162">
            <v>111562.5</v>
          </cell>
        </row>
        <row r="2163">
          <cell r="G2163" t="str">
            <v>7410-14</v>
          </cell>
          <cell r="H2163">
            <v>111562.5</v>
          </cell>
        </row>
        <row r="2164">
          <cell r="G2164" t="str">
            <v>1565-53</v>
          </cell>
          <cell r="H2164">
            <v>10937.5</v>
          </cell>
        </row>
        <row r="2165">
          <cell r="G2165" t="str">
            <v>7410-14</v>
          </cell>
          <cell r="H2165">
            <v>10937.5</v>
          </cell>
        </row>
        <row r="2166">
          <cell r="G2166" t="str">
            <v>1565-53</v>
          </cell>
          <cell r="H2166">
            <v>2656.25</v>
          </cell>
        </row>
        <row r="2167">
          <cell r="G2167" t="str">
            <v>7410-14</v>
          </cell>
          <cell r="H2167">
            <v>2578.13</v>
          </cell>
        </row>
        <row r="2168">
          <cell r="G2168" t="str">
            <v>1565-53</v>
          </cell>
          <cell r="H2168">
            <v>60.19</v>
          </cell>
        </row>
        <row r="2169">
          <cell r="G2169" t="str">
            <v>7410-14</v>
          </cell>
          <cell r="H2169">
            <v>2578.13</v>
          </cell>
        </row>
        <row r="2170">
          <cell r="G2170" t="str">
            <v>1565-53</v>
          </cell>
          <cell r="H2170">
            <v>2812.5</v>
          </cell>
        </row>
        <row r="2171">
          <cell r="G2171" t="str">
            <v>7410-14</v>
          </cell>
          <cell r="H2171">
            <v>2500</v>
          </cell>
        </row>
        <row r="2172">
          <cell r="G2172" t="str">
            <v>1565-53</v>
          </cell>
          <cell r="H2172">
            <v>2656.25</v>
          </cell>
        </row>
        <row r="2173">
          <cell r="G2173" t="str">
            <v>7410-14</v>
          </cell>
          <cell r="H2173">
            <v>2656.25</v>
          </cell>
        </row>
        <row r="2174">
          <cell r="G2174" t="str">
            <v>1565-53</v>
          </cell>
          <cell r="H2174">
            <v>843.75</v>
          </cell>
        </row>
        <row r="2175">
          <cell r="G2175" t="str">
            <v>7410-14</v>
          </cell>
          <cell r="H2175">
            <v>750</v>
          </cell>
        </row>
        <row r="2176">
          <cell r="G2176" t="str">
            <v>1565-53</v>
          </cell>
          <cell r="H2176">
            <v>1718.75</v>
          </cell>
        </row>
        <row r="2177">
          <cell r="G2177" t="str">
            <v>7410-14</v>
          </cell>
          <cell r="H2177">
            <v>1640.63</v>
          </cell>
        </row>
        <row r="2178">
          <cell r="G2178" t="str">
            <v>1565-53</v>
          </cell>
          <cell r="H2178">
            <v>2500</v>
          </cell>
        </row>
        <row r="2179">
          <cell r="G2179" t="str">
            <v>7410-14</v>
          </cell>
          <cell r="H2179">
            <v>2343.75</v>
          </cell>
        </row>
        <row r="2180">
          <cell r="G2180" t="str">
            <v>1565-53</v>
          </cell>
          <cell r="H2180">
            <v>723.63</v>
          </cell>
        </row>
        <row r="2181">
          <cell r="G2181" t="str">
            <v>7410-14</v>
          </cell>
          <cell r="H2181">
            <v>3398.44</v>
          </cell>
        </row>
        <row r="2182">
          <cell r="G2182" t="str">
            <v>7410-14</v>
          </cell>
          <cell r="H2182">
            <v>347.58</v>
          </cell>
        </row>
        <row r="2183">
          <cell r="G2183" t="str">
            <v>1565-53</v>
          </cell>
          <cell r="H2183">
            <v>44921.88</v>
          </cell>
        </row>
        <row r="2184">
          <cell r="G2184" t="str">
            <v>7410-14</v>
          </cell>
          <cell r="H2184">
            <v>42968.75</v>
          </cell>
        </row>
        <row r="2185">
          <cell r="G2185" t="str">
            <v>1565-53</v>
          </cell>
          <cell r="H2185">
            <v>42968.75</v>
          </cell>
        </row>
        <row r="2186">
          <cell r="G2186" t="str">
            <v>7410-14</v>
          </cell>
          <cell r="H2186">
            <v>42968.75</v>
          </cell>
        </row>
        <row r="2187">
          <cell r="G2187" t="str">
            <v>1565-53</v>
          </cell>
          <cell r="H2187">
            <v>48828.13</v>
          </cell>
        </row>
        <row r="2188">
          <cell r="G2188" t="str">
            <v>7410-14</v>
          </cell>
          <cell r="H2188">
            <v>46875</v>
          </cell>
        </row>
        <row r="2189">
          <cell r="G2189" t="str">
            <v>7410-14</v>
          </cell>
          <cell r="H2189">
            <v>625</v>
          </cell>
        </row>
        <row r="2190">
          <cell r="G2190" t="str">
            <v>1565-53</v>
          </cell>
          <cell r="H2190">
            <v>46875</v>
          </cell>
        </row>
        <row r="2191">
          <cell r="G2191" t="str">
            <v>7410-14</v>
          </cell>
          <cell r="H2191">
            <v>44921.88</v>
          </cell>
        </row>
        <row r="2192">
          <cell r="G2192" t="str">
            <v>1565-53</v>
          </cell>
          <cell r="H2192">
            <v>141.77000000000001</v>
          </cell>
        </row>
        <row r="2193">
          <cell r="G2193" t="str">
            <v>1565-53</v>
          </cell>
          <cell r="H2193">
            <v>859.38</v>
          </cell>
        </row>
        <row r="2194">
          <cell r="G2194" t="str">
            <v>7410-14</v>
          </cell>
          <cell r="H2194">
            <v>781.25</v>
          </cell>
        </row>
        <row r="2195">
          <cell r="G2195" t="str">
            <v>1565-53</v>
          </cell>
          <cell r="H2195">
            <v>422.71</v>
          </cell>
        </row>
        <row r="2196">
          <cell r="G2196" t="str">
            <v>1565-53</v>
          </cell>
          <cell r="H2196">
            <v>429.37</v>
          </cell>
        </row>
        <row r="2197">
          <cell r="G2197" t="str">
            <v>1565-53</v>
          </cell>
          <cell r="H2197">
            <v>25000</v>
          </cell>
        </row>
        <row r="2198">
          <cell r="G2198" t="str">
            <v>7410-14</v>
          </cell>
          <cell r="H2198">
            <v>25000</v>
          </cell>
        </row>
        <row r="2199">
          <cell r="G2199" t="str">
            <v>1565-53</v>
          </cell>
          <cell r="H2199">
            <v>6896.53</v>
          </cell>
        </row>
        <row r="2200">
          <cell r="G2200" t="str">
            <v>1565-53</v>
          </cell>
          <cell r="H2200">
            <v>1875</v>
          </cell>
        </row>
        <row r="2201">
          <cell r="G2201" t="str">
            <v>7410-14</v>
          </cell>
          <cell r="H2201">
            <v>1875</v>
          </cell>
        </row>
        <row r="2202">
          <cell r="G2202" t="str">
            <v>7410-14</v>
          </cell>
          <cell r="H2202">
            <v>2109.38</v>
          </cell>
        </row>
        <row r="2203">
          <cell r="G2203" t="str">
            <v>1565-53</v>
          </cell>
          <cell r="H2203">
            <v>3906.3</v>
          </cell>
        </row>
        <row r="2204">
          <cell r="G2204" t="str">
            <v>7410-14</v>
          </cell>
          <cell r="H2204">
            <v>3593.8</v>
          </cell>
        </row>
        <row r="2205">
          <cell r="G2205" t="str">
            <v>1565-53</v>
          </cell>
          <cell r="H2205">
            <v>10742.19</v>
          </cell>
        </row>
        <row r="2206">
          <cell r="G2206" t="str">
            <v>7410-14</v>
          </cell>
          <cell r="H2206">
            <v>10156.25</v>
          </cell>
        </row>
        <row r="2207">
          <cell r="G2207" t="str">
            <v>1565-53</v>
          </cell>
          <cell r="H2207">
            <v>4218.75</v>
          </cell>
        </row>
        <row r="2208">
          <cell r="G2208" t="str">
            <v>7410-14</v>
          </cell>
          <cell r="H2208">
            <v>4062.5</v>
          </cell>
        </row>
        <row r="2209">
          <cell r="G2209" t="str">
            <v>1565-53</v>
          </cell>
          <cell r="H2209">
            <v>7656.25</v>
          </cell>
        </row>
        <row r="2210">
          <cell r="G2210" t="str">
            <v>7410-14</v>
          </cell>
          <cell r="H2210">
            <v>7500</v>
          </cell>
        </row>
        <row r="2211">
          <cell r="G2211" t="str">
            <v>1565-53</v>
          </cell>
          <cell r="H2211">
            <v>2187.5</v>
          </cell>
        </row>
        <row r="2212">
          <cell r="G2212" t="str">
            <v>7410-14</v>
          </cell>
          <cell r="H2212">
            <v>1875</v>
          </cell>
        </row>
        <row r="2213">
          <cell r="G2213" t="str">
            <v>1565-53</v>
          </cell>
          <cell r="H2213">
            <v>1406.25</v>
          </cell>
        </row>
        <row r="2214">
          <cell r="G2214" t="str">
            <v>7410-14</v>
          </cell>
          <cell r="H2214">
            <v>1367.19</v>
          </cell>
        </row>
        <row r="2215">
          <cell r="G2215" t="str">
            <v>1565-53</v>
          </cell>
          <cell r="H2215">
            <v>1250</v>
          </cell>
        </row>
        <row r="2216">
          <cell r="G2216" t="str">
            <v>7410-14</v>
          </cell>
          <cell r="H2216">
            <v>1074.22</v>
          </cell>
        </row>
        <row r="2217">
          <cell r="G2217" t="str">
            <v>1565-53</v>
          </cell>
          <cell r="H2217">
            <v>2187.5</v>
          </cell>
        </row>
        <row r="2218">
          <cell r="G2218" t="str">
            <v>7410-14</v>
          </cell>
          <cell r="H2218">
            <v>1992.19</v>
          </cell>
        </row>
        <row r="2219">
          <cell r="G2219" t="str">
            <v>7410-14</v>
          </cell>
          <cell r="H2219">
            <v>781.3</v>
          </cell>
        </row>
        <row r="2220">
          <cell r="G2220" t="str">
            <v>1565-53</v>
          </cell>
          <cell r="H2220">
            <v>1796.9</v>
          </cell>
        </row>
        <row r="2221">
          <cell r="G2221" t="str">
            <v>7410-14</v>
          </cell>
          <cell r="H2221">
            <v>1796.9</v>
          </cell>
        </row>
        <row r="2222">
          <cell r="G2222" t="str">
            <v>1565-53</v>
          </cell>
          <cell r="H2222">
            <v>2734.38</v>
          </cell>
        </row>
        <row r="2223">
          <cell r="G2223" t="str">
            <v>7410-14</v>
          </cell>
          <cell r="H2223">
            <v>2685.55</v>
          </cell>
        </row>
        <row r="2224">
          <cell r="G2224" t="str">
            <v>1565-53</v>
          </cell>
          <cell r="H2224">
            <v>2226.56</v>
          </cell>
        </row>
        <row r="2225">
          <cell r="G2225" t="str">
            <v>7410-14</v>
          </cell>
          <cell r="H2225">
            <v>2197.27</v>
          </cell>
        </row>
        <row r="2226">
          <cell r="G2226" t="str">
            <v>1565-53</v>
          </cell>
          <cell r="H2226">
            <v>937.5</v>
          </cell>
        </row>
        <row r="2227">
          <cell r="G2227" t="str">
            <v>7410-14</v>
          </cell>
          <cell r="H2227">
            <v>917.97</v>
          </cell>
        </row>
        <row r="2228">
          <cell r="G2228" t="str">
            <v>1565-53</v>
          </cell>
          <cell r="H2228">
            <v>10625</v>
          </cell>
        </row>
        <row r="2229">
          <cell r="G2229" t="str">
            <v>1565-53</v>
          </cell>
          <cell r="H2229">
            <v>13750</v>
          </cell>
        </row>
        <row r="2230">
          <cell r="G2230" t="str">
            <v>1565-53</v>
          </cell>
          <cell r="H2230">
            <v>15937.5</v>
          </cell>
        </row>
        <row r="2231">
          <cell r="G2231" t="str">
            <v>1565-53</v>
          </cell>
          <cell r="H2231">
            <v>468.75</v>
          </cell>
        </row>
        <row r="2232">
          <cell r="G2232" t="str">
            <v>7410-14</v>
          </cell>
          <cell r="H2232">
            <v>406.25</v>
          </cell>
        </row>
        <row r="2233">
          <cell r="G2233" t="str">
            <v>1565-53</v>
          </cell>
          <cell r="H2233">
            <v>742.19</v>
          </cell>
        </row>
        <row r="2234">
          <cell r="G2234" t="str">
            <v>7410-14</v>
          </cell>
          <cell r="H2234">
            <v>693.36</v>
          </cell>
        </row>
        <row r="2235">
          <cell r="G2235" t="str">
            <v>1565-53</v>
          </cell>
          <cell r="H2235">
            <v>742.19</v>
          </cell>
        </row>
        <row r="2236">
          <cell r="G2236" t="str">
            <v>7410-14</v>
          </cell>
          <cell r="H2236">
            <v>693.36</v>
          </cell>
        </row>
        <row r="2237">
          <cell r="G2237" t="str">
            <v>1565-53</v>
          </cell>
          <cell r="H2237">
            <v>6093.75</v>
          </cell>
        </row>
        <row r="2238">
          <cell r="G2238" t="str">
            <v>1565-53</v>
          </cell>
          <cell r="H2238">
            <v>6222.09</v>
          </cell>
        </row>
        <row r="2239">
          <cell r="G2239" t="str">
            <v>1565-53</v>
          </cell>
          <cell r="H2239">
            <v>5468.8</v>
          </cell>
        </row>
        <row r="2240">
          <cell r="G2240" t="str">
            <v>1565-53</v>
          </cell>
          <cell r="H2240">
            <v>40429.69</v>
          </cell>
        </row>
        <row r="2241">
          <cell r="G2241" t="str">
            <v>7410-14</v>
          </cell>
          <cell r="H2241">
            <v>40429.69</v>
          </cell>
        </row>
        <row r="2242">
          <cell r="G2242" t="str">
            <v>7410-14</v>
          </cell>
          <cell r="H2242">
            <v>2812.5</v>
          </cell>
        </row>
        <row r="2243">
          <cell r="G2243" t="str">
            <v>1565-53</v>
          </cell>
          <cell r="H2243">
            <v>3515.63</v>
          </cell>
        </row>
        <row r="2244">
          <cell r="G2244" t="str">
            <v>7410-14</v>
          </cell>
          <cell r="H2244">
            <v>3398.44</v>
          </cell>
        </row>
        <row r="2245">
          <cell r="G2245" t="str">
            <v>7410-14</v>
          </cell>
          <cell r="H2245">
            <v>3085.94</v>
          </cell>
        </row>
        <row r="2246">
          <cell r="G2246" t="str">
            <v>1565-53</v>
          </cell>
          <cell r="H2246">
            <v>3125</v>
          </cell>
        </row>
        <row r="2247">
          <cell r="G2247" t="str">
            <v>7410-14</v>
          </cell>
          <cell r="H2247">
            <v>3046.88</v>
          </cell>
        </row>
        <row r="2248">
          <cell r="G2248" t="str">
            <v>7410-14</v>
          </cell>
          <cell r="H2248">
            <v>2132.81</v>
          </cell>
        </row>
        <row r="2249">
          <cell r="G2249" t="str">
            <v>1565-53</v>
          </cell>
          <cell r="H2249">
            <v>1562.5</v>
          </cell>
        </row>
        <row r="2250">
          <cell r="G2250" t="str">
            <v>7410-14</v>
          </cell>
          <cell r="H2250">
            <v>1562.5</v>
          </cell>
        </row>
        <row r="2251">
          <cell r="G2251" t="str">
            <v>1565-53</v>
          </cell>
          <cell r="H2251">
            <v>1406.25</v>
          </cell>
        </row>
        <row r="2252">
          <cell r="G2252" t="str">
            <v>7410-14</v>
          </cell>
          <cell r="H2252">
            <v>1289.06</v>
          </cell>
        </row>
        <row r="2253">
          <cell r="G2253" t="str">
            <v>1565-53</v>
          </cell>
          <cell r="H2253">
            <v>3719.85</v>
          </cell>
        </row>
        <row r="2254">
          <cell r="G2254" t="str">
            <v>7410-14</v>
          </cell>
          <cell r="H2254">
            <v>3719.85</v>
          </cell>
        </row>
        <row r="2255">
          <cell r="G2255" t="str">
            <v>7410-14</v>
          </cell>
          <cell r="H2255">
            <v>4921.88</v>
          </cell>
        </row>
        <row r="2256">
          <cell r="G2256" t="str">
            <v>1565-53</v>
          </cell>
          <cell r="H2256">
            <v>7968.75</v>
          </cell>
        </row>
        <row r="2257">
          <cell r="G2257" t="str">
            <v>7410-14</v>
          </cell>
          <cell r="H2257">
            <v>7500</v>
          </cell>
        </row>
        <row r="2258">
          <cell r="G2258" t="str">
            <v>1565-53</v>
          </cell>
          <cell r="H2258">
            <v>12796.72</v>
          </cell>
        </row>
        <row r="2259">
          <cell r="G2259" t="str">
            <v>1565-53</v>
          </cell>
          <cell r="H2259">
            <v>10625</v>
          </cell>
        </row>
        <row r="2260">
          <cell r="G2260" t="str">
            <v>7410-14</v>
          </cell>
          <cell r="H2260">
            <v>10156.25</v>
          </cell>
        </row>
        <row r="2261">
          <cell r="G2261" t="str">
            <v>1565-53</v>
          </cell>
          <cell r="H2261">
            <v>1171.8800000000001</v>
          </cell>
        </row>
        <row r="2262">
          <cell r="G2262" t="str">
            <v>7410-14</v>
          </cell>
          <cell r="H2262">
            <v>1171.8800000000001</v>
          </cell>
        </row>
        <row r="2263">
          <cell r="G2263" t="str">
            <v>1565-53</v>
          </cell>
          <cell r="H2263">
            <v>2500</v>
          </cell>
        </row>
        <row r="2264">
          <cell r="G2264" t="str">
            <v>7410-14</v>
          </cell>
          <cell r="H2264">
            <v>2187.5</v>
          </cell>
        </row>
        <row r="2265">
          <cell r="G2265" t="str">
            <v>7410-14</v>
          </cell>
          <cell r="H2265">
            <v>2031.25</v>
          </cell>
        </row>
        <row r="2266">
          <cell r="G2266" t="str">
            <v>7410-14</v>
          </cell>
          <cell r="H2266">
            <v>2343.75</v>
          </cell>
        </row>
        <row r="2267">
          <cell r="G2267" t="str">
            <v>7410-14</v>
          </cell>
          <cell r="H2267">
            <v>3984.38</v>
          </cell>
        </row>
        <row r="2268">
          <cell r="G2268" t="str">
            <v>1565-53</v>
          </cell>
          <cell r="H2268">
            <v>2031.25</v>
          </cell>
        </row>
        <row r="2269">
          <cell r="G2269" t="str">
            <v>7410-14</v>
          </cell>
          <cell r="H2269">
            <v>1835.94</v>
          </cell>
        </row>
        <row r="2270">
          <cell r="G2270" t="str">
            <v>3333-55</v>
          </cell>
          <cell r="H2270">
            <v>11797.27</v>
          </cell>
        </row>
        <row r="2271">
          <cell r="G2271" t="str">
            <v>1565-53</v>
          </cell>
          <cell r="H2271">
            <v>1562.5</v>
          </cell>
        </row>
        <row r="2272">
          <cell r="G2272" t="str">
            <v>7410-14</v>
          </cell>
          <cell r="H2272">
            <v>1406.25</v>
          </cell>
        </row>
        <row r="2273">
          <cell r="G2273" t="str">
            <v>1565-53</v>
          </cell>
          <cell r="H2273">
            <v>3125</v>
          </cell>
        </row>
        <row r="2274">
          <cell r="G2274" t="str">
            <v>7410-14</v>
          </cell>
          <cell r="H2274">
            <v>3125</v>
          </cell>
        </row>
        <row r="2275">
          <cell r="G2275" t="str">
            <v>7410-14</v>
          </cell>
          <cell r="H2275">
            <v>1406.25</v>
          </cell>
        </row>
        <row r="2276">
          <cell r="G2276" t="str">
            <v>1565-53</v>
          </cell>
          <cell r="H2276">
            <v>2812.5</v>
          </cell>
        </row>
        <row r="2277">
          <cell r="G2277" t="str">
            <v>7410-14</v>
          </cell>
          <cell r="H2277">
            <v>2226.56</v>
          </cell>
        </row>
        <row r="2278">
          <cell r="G2278" t="str">
            <v>7410-15</v>
          </cell>
          <cell r="H2278">
            <v>341.51</v>
          </cell>
        </row>
        <row r="2279">
          <cell r="G2279" t="str">
            <v>1565-53</v>
          </cell>
          <cell r="H2279">
            <v>312.5</v>
          </cell>
        </row>
        <row r="2280">
          <cell r="G2280" t="str">
            <v>7410-14</v>
          </cell>
          <cell r="H2280">
            <v>312.5</v>
          </cell>
        </row>
        <row r="2281">
          <cell r="G2281" t="str">
            <v>1565-53</v>
          </cell>
          <cell r="H2281">
            <v>156.25</v>
          </cell>
        </row>
        <row r="2282">
          <cell r="G2282" t="str">
            <v>7410-14</v>
          </cell>
          <cell r="H2282">
            <v>117.19</v>
          </cell>
        </row>
        <row r="2283">
          <cell r="G2283" t="str">
            <v>7410-14</v>
          </cell>
          <cell r="H2283">
            <v>1406.25</v>
          </cell>
        </row>
        <row r="2284">
          <cell r="G2284" t="str">
            <v>1565-53</v>
          </cell>
          <cell r="H2284">
            <v>1093.75</v>
          </cell>
        </row>
        <row r="2285">
          <cell r="G2285" t="str">
            <v>7410-14</v>
          </cell>
          <cell r="H2285">
            <v>781.25</v>
          </cell>
        </row>
        <row r="2286">
          <cell r="G2286" t="str">
            <v>1565-53</v>
          </cell>
          <cell r="H2286">
            <v>1250</v>
          </cell>
        </row>
        <row r="2287">
          <cell r="G2287" t="str">
            <v>7410-14</v>
          </cell>
          <cell r="H2287">
            <v>1171.8800000000001</v>
          </cell>
        </row>
        <row r="2288">
          <cell r="G2288" t="str">
            <v>7410-14</v>
          </cell>
          <cell r="H2288">
            <v>1054.69</v>
          </cell>
        </row>
        <row r="2289">
          <cell r="G2289" t="str">
            <v>7410-14</v>
          </cell>
          <cell r="H2289">
            <v>792.97</v>
          </cell>
        </row>
        <row r="2290">
          <cell r="G2290" t="str">
            <v>1565-53</v>
          </cell>
          <cell r="H2290">
            <v>117187.5</v>
          </cell>
        </row>
        <row r="2291">
          <cell r="G2291" t="str">
            <v>7410-14</v>
          </cell>
          <cell r="H2291">
            <v>109375</v>
          </cell>
        </row>
        <row r="2292">
          <cell r="G2292" t="str">
            <v>1565-53</v>
          </cell>
          <cell r="H2292">
            <v>6093.75</v>
          </cell>
        </row>
        <row r="2293">
          <cell r="G2293" t="str">
            <v>7410-14</v>
          </cell>
          <cell r="H2293">
            <v>6093.75</v>
          </cell>
        </row>
        <row r="2294">
          <cell r="G2294" t="str">
            <v>1565-53</v>
          </cell>
          <cell r="H2294">
            <v>54687.5</v>
          </cell>
        </row>
        <row r="2295">
          <cell r="G2295" t="str">
            <v>7410-14</v>
          </cell>
          <cell r="H2295">
            <v>52734.38</v>
          </cell>
        </row>
        <row r="2296">
          <cell r="G2296" t="str">
            <v>1565-53</v>
          </cell>
          <cell r="H2296">
            <v>62500</v>
          </cell>
        </row>
        <row r="2297">
          <cell r="G2297" t="str">
            <v>7410-14</v>
          </cell>
          <cell r="H2297">
            <v>62500</v>
          </cell>
        </row>
        <row r="2298">
          <cell r="G2298" t="str">
            <v>1565-53</v>
          </cell>
          <cell r="H2298">
            <v>765.63</v>
          </cell>
        </row>
        <row r="2299">
          <cell r="G2299" t="str">
            <v>7410-14</v>
          </cell>
          <cell r="H2299">
            <v>710.94</v>
          </cell>
        </row>
        <row r="2300">
          <cell r="G2300" t="str">
            <v>1565-53</v>
          </cell>
          <cell r="H2300">
            <v>2031.25</v>
          </cell>
        </row>
        <row r="2301">
          <cell r="G2301" t="str">
            <v>7410-14</v>
          </cell>
          <cell r="H2301">
            <v>1718.75</v>
          </cell>
        </row>
        <row r="2302">
          <cell r="G2302" t="str">
            <v>1565-53</v>
          </cell>
          <cell r="H2302">
            <v>25000</v>
          </cell>
        </row>
        <row r="2303">
          <cell r="G2303" t="str">
            <v>7410-14</v>
          </cell>
          <cell r="H2303">
            <v>25000</v>
          </cell>
        </row>
        <row r="2304">
          <cell r="G2304" t="str">
            <v>7410-14</v>
          </cell>
          <cell r="H2304">
            <v>8398.44</v>
          </cell>
        </row>
        <row r="2305">
          <cell r="G2305" t="str">
            <v>1565-53</v>
          </cell>
          <cell r="H2305">
            <v>238.44</v>
          </cell>
        </row>
        <row r="2306">
          <cell r="G2306" t="str">
            <v>7410-14</v>
          </cell>
          <cell r="H2306">
            <v>10690.09</v>
          </cell>
        </row>
        <row r="2307">
          <cell r="G2307" t="str">
            <v>1565-53</v>
          </cell>
          <cell r="H2307">
            <v>30468.75</v>
          </cell>
        </row>
        <row r="2308">
          <cell r="G2308" t="str">
            <v>7410-14</v>
          </cell>
          <cell r="H2308">
            <v>30468.75</v>
          </cell>
        </row>
        <row r="2309">
          <cell r="G2309" t="str">
            <v>1565-53</v>
          </cell>
          <cell r="H2309">
            <v>4218.7</v>
          </cell>
        </row>
        <row r="2310">
          <cell r="G2310" t="str">
            <v>7410-14</v>
          </cell>
          <cell r="H2310">
            <v>4218.7</v>
          </cell>
        </row>
        <row r="2311">
          <cell r="G2311" t="str">
            <v>7410-14</v>
          </cell>
          <cell r="H2311">
            <v>4375</v>
          </cell>
        </row>
        <row r="2312">
          <cell r="G2312" t="str">
            <v>1565-53</v>
          </cell>
          <cell r="H2312">
            <v>3563.36</v>
          </cell>
        </row>
        <row r="2313">
          <cell r="G2313" t="str">
            <v>7410-14</v>
          </cell>
          <cell r="H2313">
            <v>3563.36</v>
          </cell>
        </row>
        <row r="2314">
          <cell r="G2314" t="str">
            <v>7410-14</v>
          </cell>
          <cell r="H2314">
            <v>1171.8800000000001</v>
          </cell>
        </row>
        <row r="2315">
          <cell r="G2315" t="str">
            <v>3333-55</v>
          </cell>
          <cell r="H2315">
            <v>42352.42</v>
          </cell>
        </row>
        <row r="2316">
          <cell r="G2316" t="str">
            <v>1565-53</v>
          </cell>
          <cell r="H2316">
            <v>2500</v>
          </cell>
        </row>
        <row r="2317">
          <cell r="G2317" t="str">
            <v>7410-14</v>
          </cell>
          <cell r="H2317">
            <v>2187.5</v>
          </cell>
        </row>
        <row r="2318">
          <cell r="G2318" t="str">
            <v>1565-53</v>
          </cell>
          <cell r="H2318">
            <v>1328.13</v>
          </cell>
        </row>
        <row r="2319">
          <cell r="G2319" t="str">
            <v>7410-14</v>
          </cell>
          <cell r="H2319">
            <v>2500</v>
          </cell>
        </row>
        <row r="2320">
          <cell r="G2320" t="str">
            <v>1170-06</v>
          </cell>
          <cell r="H2320">
            <v>21928.89</v>
          </cell>
        </row>
        <row r="2321">
          <cell r="G2321" t="str">
            <v>7410-14</v>
          </cell>
          <cell r="H2321">
            <v>6562.4</v>
          </cell>
        </row>
        <row r="2322">
          <cell r="G2322" t="str">
            <v>1565-53</v>
          </cell>
          <cell r="H2322">
            <v>2304.69</v>
          </cell>
        </row>
        <row r="2323">
          <cell r="G2323" t="str">
            <v>7410-14</v>
          </cell>
          <cell r="H2323">
            <v>2265.63</v>
          </cell>
        </row>
        <row r="2324">
          <cell r="G2324" t="str">
            <v>1565-53</v>
          </cell>
          <cell r="H2324">
            <v>3593.7</v>
          </cell>
        </row>
        <row r="2325">
          <cell r="G2325" t="str">
            <v>7410-14</v>
          </cell>
          <cell r="H2325">
            <v>3593.7</v>
          </cell>
        </row>
        <row r="2326">
          <cell r="G2326" t="str">
            <v>1565-53</v>
          </cell>
          <cell r="H2326">
            <v>2343.75</v>
          </cell>
        </row>
        <row r="2327">
          <cell r="G2327" t="str">
            <v>7410-14</v>
          </cell>
          <cell r="H2327">
            <v>2343.75</v>
          </cell>
        </row>
        <row r="2328">
          <cell r="G2328" t="str">
            <v>1565-53</v>
          </cell>
          <cell r="H2328">
            <v>1328.13</v>
          </cell>
        </row>
        <row r="2329">
          <cell r="G2329" t="str">
            <v>7410-14</v>
          </cell>
          <cell r="H2329">
            <v>1328.13</v>
          </cell>
        </row>
        <row r="2330">
          <cell r="G2330" t="str">
            <v>7410-14</v>
          </cell>
          <cell r="H2330">
            <v>9765.6299999999992</v>
          </cell>
        </row>
        <row r="2331">
          <cell r="G2331" t="str">
            <v>1565-53</v>
          </cell>
          <cell r="H2331">
            <v>2500</v>
          </cell>
        </row>
        <row r="2332">
          <cell r="G2332" t="str">
            <v>7410-14</v>
          </cell>
          <cell r="H2332">
            <v>2500</v>
          </cell>
        </row>
        <row r="2333">
          <cell r="G2333" t="str">
            <v>1565-53</v>
          </cell>
          <cell r="H2333">
            <v>6093.75</v>
          </cell>
        </row>
        <row r="2334">
          <cell r="G2334" t="str">
            <v>7410-14</v>
          </cell>
          <cell r="H2334">
            <v>5625</v>
          </cell>
        </row>
        <row r="2335">
          <cell r="G2335" t="str">
            <v>1565-53</v>
          </cell>
          <cell r="H2335">
            <v>6640.63</v>
          </cell>
        </row>
        <row r="2336">
          <cell r="G2336" t="str">
            <v>7410-14</v>
          </cell>
          <cell r="H2336">
            <v>6250</v>
          </cell>
        </row>
        <row r="2337">
          <cell r="G2337" t="str">
            <v>1565-53</v>
          </cell>
          <cell r="H2337">
            <v>937.5</v>
          </cell>
        </row>
        <row r="2338">
          <cell r="G2338" t="str">
            <v>7410-14</v>
          </cell>
          <cell r="H2338">
            <v>937.5</v>
          </cell>
        </row>
        <row r="2339">
          <cell r="G2339" t="str">
            <v>7410-14</v>
          </cell>
          <cell r="H2339">
            <v>13671.88</v>
          </cell>
        </row>
        <row r="2340">
          <cell r="G2340" t="str">
            <v>1565-53</v>
          </cell>
          <cell r="H2340">
            <v>664.06</v>
          </cell>
        </row>
        <row r="2341">
          <cell r="G2341" t="str">
            <v>7410-14</v>
          </cell>
          <cell r="H2341">
            <v>625</v>
          </cell>
        </row>
        <row r="2342">
          <cell r="G2342" t="str">
            <v>1565-53</v>
          </cell>
          <cell r="H2342">
            <v>2343.75</v>
          </cell>
        </row>
        <row r="2343">
          <cell r="G2343" t="str">
            <v>7410-14</v>
          </cell>
          <cell r="H2343">
            <v>2187.5</v>
          </cell>
        </row>
        <row r="2344">
          <cell r="G2344" t="str">
            <v>1565-53</v>
          </cell>
          <cell r="H2344">
            <v>5625</v>
          </cell>
        </row>
        <row r="2345">
          <cell r="G2345" t="str">
            <v>7410-14</v>
          </cell>
          <cell r="H2345">
            <v>5625</v>
          </cell>
        </row>
        <row r="2346">
          <cell r="G2346" t="str">
            <v>1565-53</v>
          </cell>
          <cell r="H2346">
            <v>2656.25</v>
          </cell>
        </row>
        <row r="2347">
          <cell r="G2347" t="str">
            <v>7410-14</v>
          </cell>
          <cell r="H2347">
            <v>2500</v>
          </cell>
        </row>
        <row r="2348">
          <cell r="G2348" t="str">
            <v>1565-53</v>
          </cell>
          <cell r="H2348">
            <v>1875</v>
          </cell>
        </row>
        <row r="2349">
          <cell r="G2349" t="str">
            <v>1565-53</v>
          </cell>
          <cell r="H2349">
            <v>1406.25</v>
          </cell>
        </row>
        <row r="2350">
          <cell r="G2350" t="str">
            <v>7410-14</v>
          </cell>
          <cell r="H2350">
            <v>1289.06</v>
          </cell>
        </row>
        <row r="2351">
          <cell r="G2351" t="str">
            <v>7410-14</v>
          </cell>
          <cell r="H2351">
            <v>2109.38</v>
          </cell>
        </row>
        <row r="2352">
          <cell r="G2352" t="str">
            <v>1565-53</v>
          </cell>
          <cell r="H2352">
            <v>4687.5</v>
          </cell>
        </row>
        <row r="2353">
          <cell r="G2353" t="str">
            <v>7410-14</v>
          </cell>
          <cell r="H2353">
            <v>3671.88</v>
          </cell>
        </row>
        <row r="2354">
          <cell r="G2354" t="str">
            <v>1565-53</v>
          </cell>
          <cell r="H2354">
            <v>1015.78</v>
          </cell>
        </row>
        <row r="2355">
          <cell r="G2355" t="str">
            <v>7410-14</v>
          </cell>
          <cell r="H2355">
            <v>2187.5</v>
          </cell>
        </row>
        <row r="2356">
          <cell r="G2356" t="str">
            <v>1565-53</v>
          </cell>
          <cell r="H2356">
            <v>7968.75</v>
          </cell>
        </row>
        <row r="2357">
          <cell r="G2357" t="str">
            <v>7410-14</v>
          </cell>
          <cell r="H2357">
            <v>7968.75</v>
          </cell>
        </row>
        <row r="2358">
          <cell r="G2358" t="str">
            <v>1565-53</v>
          </cell>
          <cell r="H2358">
            <v>7968.75</v>
          </cell>
        </row>
        <row r="2359">
          <cell r="G2359" t="str">
            <v>7410-14</v>
          </cell>
          <cell r="H2359">
            <v>7968.75</v>
          </cell>
        </row>
        <row r="2360">
          <cell r="G2360" t="str">
            <v>7410-14</v>
          </cell>
          <cell r="H2360">
            <v>14218.75</v>
          </cell>
        </row>
        <row r="2361">
          <cell r="G2361" t="str">
            <v>1565-53</v>
          </cell>
          <cell r="H2361">
            <v>1230.47</v>
          </cell>
        </row>
        <row r="2362">
          <cell r="G2362" t="str">
            <v>7410-14</v>
          </cell>
          <cell r="H2362">
            <v>1210.94</v>
          </cell>
        </row>
        <row r="2363">
          <cell r="G2363" t="str">
            <v>1565-53</v>
          </cell>
          <cell r="H2363">
            <v>9765.6299999999992</v>
          </cell>
        </row>
        <row r="2364">
          <cell r="G2364" t="str">
            <v>7410-14</v>
          </cell>
          <cell r="H2364">
            <v>9179.69</v>
          </cell>
        </row>
        <row r="2365">
          <cell r="G2365" t="str">
            <v>1565-53</v>
          </cell>
          <cell r="H2365">
            <v>3515.63</v>
          </cell>
        </row>
        <row r="2366">
          <cell r="G2366" t="str">
            <v>7410-14</v>
          </cell>
          <cell r="H2366">
            <v>2988.28</v>
          </cell>
        </row>
        <row r="2367">
          <cell r="G2367" t="str">
            <v>1565-53</v>
          </cell>
          <cell r="H2367">
            <v>3281.25</v>
          </cell>
        </row>
        <row r="2368">
          <cell r="G2368" t="str">
            <v>7410-14</v>
          </cell>
          <cell r="H2368">
            <v>2929.69</v>
          </cell>
        </row>
        <row r="2369">
          <cell r="G2369" t="str">
            <v>7410-14</v>
          </cell>
          <cell r="H2369">
            <v>3046.88</v>
          </cell>
        </row>
        <row r="2370">
          <cell r="G2370" t="str">
            <v>1565-53</v>
          </cell>
          <cell r="H2370">
            <v>6562.5</v>
          </cell>
        </row>
        <row r="2371">
          <cell r="G2371" t="str">
            <v>7410-14</v>
          </cell>
          <cell r="H2371">
            <v>5976.56</v>
          </cell>
        </row>
        <row r="2372">
          <cell r="G2372" t="str">
            <v>1565-53</v>
          </cell>
          <cell r="H2372">
            <v>7656.25</v>
          </cell>
        </row>
        <row r="2373">
          <cell r="G2373" t="str">
            <v>7410-14</v>
          </cell>
          <cell r="H2373">
            <v>7500</v>
          </cell>
        </row>
        <row r="2374">
          <cell r="G2374" t="str">
            <v>1565-53</v>
          </cell>
          <cell r="H2374">
            <v>3750</v>
          </cell>
        </row>
        <row r="2375">
          <cell r="G2375" t="str">
            <v>7410-14</v>
          </cell>
          <cell r="H2375">
            <v>3437.5</v>
          </cell>
        </row>
        <row r="2376">
          <cell r="G2376" t="str">
            <v>1565-53</v>
          </cell>
          <cell r="H2376">
            <v>2500</v>
          </cell>
        </row>
        <row r="2377">
          <cell r="G2377" t="str">
            <v>7410-14</v>
          </cell>
          <cell r="H2377">
            <v>2343.75</v>
          </cell>
        </row>
        <row r="2378">
          <cell r="G2378" t="str">
            <v>1565-53</v>
          </cell>
          <cell r="H2378">
            <v>1093.75</v>
          </cell>
        </row>
        <row r="2379">
          <cell r="G2379" t="str">
            <v>7410-14</v>
          </cell>
          <cell r="H2379">
            <v>1015.63</v>
          </cell>
        </row>
        <row r="2380">
          <cell r="G2380" t="str">
            <v>7410-14</v>
          </cell>
          <cell r="H2380">
            <v>2029.5</v>
          </cell>
        </row>
        <row r="2381">
          <cell r="G2381" t="str">
            <v>1565-53</v>
          </cell>
          <cell r="H2381">
            <v>30468.75</v>
          </cell>
        </row>
        <row r="2382">
          <cell r="G2382" t="str">
            <v>7410-14</v>
          </cell>
          <cell r="H2382">
            <v>30468.75</v>
          </cell>
        </row>
        <row r="2383">
          <cell r="G2383" t="str">
            <v>1565-53</v>
          </cell>
          <cell r="H2383">
            <v>2343.75</v>
          </cell>
        </row>
        <row r="2384">
          <cell r="G2384" t="str">
            <v>7410-14</v>
          </cell>
          <cell r="H2384">
            <v>2187.5</v>
          </cell>
        </row>
        <row r="2385">
          <cell r="G2385" t="str">
            <v>1565-53</v>
          </cell>
          <cell r="H2385">
            <v>1406.25</v>
          </cell>
        </row>
        <row r="2386">
          <cell r="G2386" t="str">
            <v>7410-14</v>
          </cell>
          <cell r="H2386">
            <v>1406.25</v>
          </cell>
        </row>
        <row r="2387">
          <cell r="G2387" t="str">
            <v>1565-53</v>
          </cell>
          <cell r="H2387">
            <v>1406.25</v>
          </cell>
        </row>
        <row r="2388">
          <cell r="G2388" t="str">
            <v>7410-14</v>
          </cell>
          <cell r="H2388">
            <v>1406.25</v>
          </cell>
        </row>
        <row r="2389">
          <cell r="G2389" t="str">
            <v>1565-53</v>
          </cell>
          <cell r="H2389">
            <v>2110.63</v>
          </cell>
        </row>
        <row r="2390">
          <cell r="G2390" t="str">
            <v>7410-14</v>
          </cell>
          <cell r="H2390">
            <v>2032.5</v>
          </cell>
        </row>
        <row r="2391">
          <cell r="G2391" t="str">
            <v>1565-53</v>
          </cell>
          <cell r="H2391">
            <v>1406.25</v>
          </cell>
        </row>
        <row r="2392">
          <cell r="G2392" t="str">
            <v>7410-14</v>
          </cell>
          <cell r="H2392">
            <v>1406.25</v>
          </cell>
        </row>
        <row r="2393">
          <cell r="G2393" t="str">
            <v>1565-53</v>
          </cell>
          <cell r="H2393">
            <v>3750</v>
          </cell>
        </row>
        <row r="2394">
          <cell r="G2394" t="str">
            <v>7410-14</v>
          </cell>
          <cell r="H2394">
            <v>3750</v>
          </cell>
        </row>
        <row r="2395">
          <cell r="G2395" t="str">
            <v>1565-53</v>
          </cell>
          <cell r="H2395">
            <v>585.94000000000005</v>
          </cell>
        </row>
        <row r="2396">
          <cell r="G2396" t="str">
            <v>1565-53</v>
          </cell>
          <cell r="H2396">
            <v>2656.25</v>
          </cell>
        </row>
        <row r="2397">
          <cell r="G2397" t="str">
            <v>7410-14</v>
          </cell>
          <cell r="H2397">
            <v>2656.25</v>
          </cell>
        </row>
        <row r="2398">
          <cell r="G2398" t="str">
            <v>7410-14</v>
          </cell>
          <cell r="H2398">
            <v>5312.5</v>
          </cell>
        </row>
        <row r="2399">
          <cell r="G2399" t="str">
            <v>7410-14</v>
          </cell>
          <cell r="H2399">
            <v>3671.9</v>
          </cell>
        </row>
        <row r="2400">
          <cell r="G2400" t="str">
            <v>7410-14</v>
          </cell>
          <cell r="H2400">
            <v>7851.56</v>
          </cell>
        </row>
        <row r="2401">
          <cell r="G2401" t="str">
            <v>1565-53</v>
          </cell>
          <cell r="H2401">
            <v>1062.5</v>
          </cell>
        </row>
        <row r="2402">
          <cell r="G2402" t="str">
            <v>7410-14</v>
          </cell>
          <cell r="H2402">
            <v>1031.25</v>
          </cell>
        </row>
        <row r="2403">
          <cell r="G2403" t="str">
            <v>1565-53</v>
          </cell>
          <cell r="H2403">
            <v>7968.75</v>
          </cell>
        </row>
        <row r="2404">
          <cell r="G2404" t="str">
            <v>7410-14</v>
          </cell>
          <cell r="H2404">
            <v>7968.75</v>
          </cell>
        </row>
        <row r="2405">
          <cell r="G2405" t="str">
            <v>1565-53</v>
          </cell>
          <cell r="H2405">
            <v>742.19</v>
          </cell>
        </row>
        <row r="2406">
          <cell r="G2406" t="str">
            <v>7410-14</v>
          </cell>
          <cell r="H2406">
            <v>654.29999999999995</v>
          </cell>
        </row>
        <row r="2407">
          <cell r="G2407" t="str">
            <v>1565-54</v>
          </cell>
          <cell r="H2407">
            <v>3403</v>
          </cell>
        </row>
        <row r="2408">
          <cell r="G2408" t="str">
            <v>1565-54</v>
          </cell>
          <cell r="H2408">
            <v>2680.41</v>
          </cell>
        </row>
        <row r="2409">
          <cell r="G2409" t="str">
            <v>7410-14</v>
          </cell>
          <cell r="H2409">
            <v>750</v>
          </cell>
        </row>
        <row r="2410">
          <cell r="G2410" t="str">
            <v>1565-53</v>
          </cell>
          <cell r="H2410">
            <v>2500</v>
          </cell>
        </row>
        <row r="2411">
          <cell r="G2411" t="str">
            <v>7410-14</v>
          </cell>
          <cell r="H2411">
            <v>2500</v>
          </cell>
        </row>
        <row r="2412">
          <cell r="G2412" t="str">
            <v>1565-53</v>
          </cell>
          <cell r="H2412">
            <v>1328.13</v>
          </cell>
        </row>
        <row r="2413">
          <cell r="G2413" t="str">
            <v>7410-14</v>
          </cell>
          <cell r="H2413">
            <v>1250</v>
          </cell>
        </row>
        <row r="2414">
          <cell r="G2414" t="str">
            <v>1565-53</v>
          </cell>
          <cell r="H2414">
            <v>5312.5</v>
          </cell>
        </row>
        <row r="2415">
          <cell r="G2415" t="str">
            <v>7410-14</v>
          </cell>
          <cell r="H2415">
            <v>5000</v>
          </cell>
        </row>
        <row r="2416">
          <cell r="G2416" t="str">
            <v>1565-53</v>
          </cell>
          <cell r="H2416">
            <v>2578.13</v>
          </cell>
        </row>
        <row r="2417">
          <cell r="G2417" t="str">
            <v>1565-53</v>
          </cell>
          <cell r="H2417">
            <v>2343.75</v>
          </cell>
        </row>
        <row r="2418">
          <cell r="G2418" t="str">
            <v>1565-53</v>
          </cell>
          <cell r="H2418">
            <v>2578.13</v>
          </cell>
        </row>
        <row r="2419">
          <cell r="G2419" t="str">
            <v>1565-53</v>
          </cell>
          <cell r="H2419">
            <v>8437.5</v>
          </cell>
        </row>
        <row r="2420">
          <cell r="G2420" t="str">
            <v>1565-53</v>
          </cell>
          <cell r="H2420">
            <v>14492.19</v>
          </cell>
        </row>
        <row r="2421">
          <cell r="G2421" t="str">
            <v>1565-53</v>
          </cell>
          <cell r="H2421">
            <v>3437.5</v>
          </cell>
        </row>
        <row r="2422">
          <cell r="G2422" t="str">
            <v>1565-53</v>
          </cell>
          <cell r="H2422">
            <v>6082.43</v>
          </cell>
        </row>
        <row r="2423">
          <cell r="G2423" t="str">
            <v>1565-53</v>
          </cell>
          <cell r="H2423">
            <v>2031.25</v>
          </cell>
        </row>
        <row r="2424">
          <cell r="G2424" t="str">
            <v>1565-53</v>
          </cell>
          <cell r="H2424">
            <v>40625</v>
          </cell>
        </row>
        <row r="2425">
          <cell r="G2425" t="str">
            <v>7410-14</v>
          </cell>
          <cell r="H2425">
            <v>40625</v>
          </cell>
        </row>
        <row r="2426">
          <cell r="G2426" t="str">
            <v>1565-53</v>
          </cell>
          <cell r="H2426">
            <v>39062.5</v>
          </cell>
        </row>
        <row r="2427">
          <cell r="G2427" t="str">
            <v>7410-14</v>
          </cell>
          <cell r="H2427">
            <v>39062.5</v>
          </cell>
        </row>
        <row r="2428">
          <cell r="G2428" t="str">
            <v>1565-53</v>
          </cell>
          <cell r="H2428">
            <v>39843.75</v>
          </cell>
        </row>
        <row r="2429">
          <cell r="G2429" t="str">
            <v>7410-14</v>
          </cell>
          <cell r="H2429">
            <v>39062.5</v>
          </cell>
        </row>
        <row r="2430">
          <cell r="G2430" t="str">
            <v>1565-53</v>
          </cell>
          <cell r="H2430">
            <v>1562.5</v>
          </cell>
        </row>
        <row r="2431">
          <cell r="G2431" t="str">
            <v>1565-53</v>
          </cell>
          <cell r="H2431">
            <v>7031.25</v>
          </cell>
        </row>
        <row r="2432">
          <cell r="G2432" t="str">
            <v>1565-53</v>
          </cell>
          <cell r="H2432">
            <v>3906.25</v>
          </cell>
        </row>
        <row r="2433">
          <cell r="G2433" t="str">
            <v>7410-14</v>
          </cell>
          <cell r="H2433">
            <v>3750</v>
          </cell>
        </row>
        <row r="2434">
          <cell r="G2434" t="str">
            <v>1565-53</v>
          </cell>
          <cell r="H2434">
            <v>7734.38</v>
          </cell>
        </row>
        <row r="2435">
          <cell r="G2435" t="str">
            <v>7410-14</v>
          </cell>
          <cell r="H2435">
            <v>7656.25</v>
          </cell>
        </row>
        <row r="2436">
          <cell r="G2436" t="str">
            <v>1565-53</v>
          </cell>
          <cell r="H2436">
            <v>3082.06</v>
          </cell>
        </row>
        <row r="2437">
          <cell r="G2437" t="str">
            <v>7410-14</v>
          </cell>
          <cell r="H2437">
            <v>3082.06</v>
          </cell>
        </row>
        <row r="2438">
          <cell r="G2438" t="str">
            <v>1565-53</v>
          </cell>
          <cell r="H2438">
            <v>2680.23</v>
          </cell>
        </row>
        <row r="2439">
          <cell r="G2439" t="str">
            <v>7410-14</v>
          </cell>
          <cell r="H2439">
            <v>2680.23</v>
          </cell>
        </row>
        <row r="2440">
          <cell r="G2440" t="str">
            <v>1565-53</v>
          </cell>
          <cell r="H2440">
            <v>4335.9399999999996</v>
          </cell>
        </row>
        <row r="2441">
          <cell r="G2441" t="str">
            <v>7410-14</v>
          </cell>
          <cell r="H2441">
            <v>4306.6400000000003</v>
          </cell>
        </row>
        <row r="2442">
          <cell r="G2442" t="str">
            <v>1565-53</v>
          </cell>
          <cell r="H2442">
            <v>3750</v>
          </cell>
        </row>
        <row r="2443">
          <cell r="G2443" t="str">
            <v>7410-14</v>
          </cell>
          <cell r="H2443">
            <v>3671.88</v>
          </cell>
        </row>
        <row r="2444">
          <cell r="G2444" t="str">
            <v>1565-53</v>
          </cell>
          <cell r="H2444">
            <v>2558.62</v>
          </cell>
        </row>
        <row r="2445">
          <cell r="G2445" t="str">
            <v>7410-14</v>
          </cell>
          <cell r="H2445">
            <v>2558.62</v>
          </cell>
        </row>
        <row r="2446">
          <cell r="G2446" t="str">
            <v>1565-53</v>
          </cell>
          <cell r="H2446">
            <v>2031.25</v>
          </cell>
        </row>
        <row r="2447">
          <cell r="G2447" t="str">
            <v>7410-14</v>
          </cell>
          <cell r="H2447">
            <v>2011.72</v>
          </cell>
        </row>
        <row r="2448">
          <cell r="G2448" t="str">
            <v>1565-53</v>
          </cell>
          <cell r="H2448">
            <v>4531.25</v>
          </cell>
        </row>
        <row r="2449">
          <cell r="G2449" t="str">
            <v>7410-14</v>
          </cell>
          <cell r="H2449">
            <v>4296.88</v>
          </cell>
        </row>
        <row r="2450">
          <cell r="G2450" t="str">
            <v>1565-53</v>
          </cell>
          <cell r="H2450">
            <v>1796.88</v>
          </cell>
        </row>
        <row r="2451">
          <cell r="G2451" t="str">
            <v>7410-14</v>
          </cell>
          <cell r="H2451">
            <v>1679.69</v>
          </cell>
        </row>
        <row r="2452">
          <cell r="G2452" t="str">
            <v>1565-53</v>
          </cell>
          <cell r="H2452">
            <v>91796.88</v>
          </cell>
        </row>
        <row r="2453">
          <cell r="G2453" t="str">
            <v>7410-14</v>
          </cell>
          <cell r="H2453">
            <v>91796.88</v>
          </cell>
        </row>
        <row r="2454">
          <cell r="G2454" t="str">
            <v>1565-53</v>
          </cell>
          <cell r="H2454">
            <v>4062.5</v>
          </cell>
        </row>
        <row r="2455">
          <cell r="G2455" t="str">
            <v>7410-14</v>
          </cell>
          <cell r="H2455">
            <v>3984.38</v>
          </cell>
        </row>
        <row r="2456">
          <cell r="G2456" t="str">
            <v>1565-53</v>
          </cell>
          <cell r="H2456">
            <v>2031.25</v>
          </cell>
        </row>
        <row r="2457">
          <cell r="G2457" t="str">
            <v>7410-14</v>
          </cell>
          <cell r="H2457">
            <v>1875</v>
          </cell>
        </row>
        <row r="2458">
          <cell r="G2458" t="str">
            <v>7410-14</v>
          </cell>
          <cell r="H2458">
            <v>3253.91</v>
          </cell>
        </row>
        <row r="2459">
          <cell r="G2459" t="str">
            <v>1565-53</v>
          </cell>
          <cell r="H2459">
            <v>5468.8</v>
          </cell>
        </row>
        <row r="2460">
          <cell r="G2460" t="str">
            <v>7410-14</v>
          </cell>
          <cell r="H2460">
            <v>5312.55</v>
          </cell>
        </row>
        <row r="2461">
          <cell r="G2461" t="str">
            <v>1565-53</v>
          </cell>
          <cell r="H2461">
            <v>856.41</v>
          </cell>
        </row>
        <row r="2462">
          <cell r="G2462" t="str">
            <v>7410-14</v>
          </cell>
          <cell r="H2462">
            <v>4023.44</v>
          </cell>
        </row>
        <row r="2463">
          <cell r="G2463" t="str">
            <v>7410-15</v>
          </cell>
          <cell r="H2463">
            <v>609375</v>
          </cell>
        </row>
        <row r="2464">
          <cell r="G2464" t="str">
            <v>1565-53</v>
          </cell>
          <cell r="H2464">
            <v>867.19</v>
          </cell>
        </row>
        <row r="2465">
          <cell r="G2465" t="str">
            <v>7410-14</v>
          </cell>
          <cell r="H2465">
            <v>867.19</v>
          </cell>
        </row>
        <row r="2466">
          <cell r="G2466" t="str">
            <v>1565-53</v>
          </cell>
          <cell r="H2466">
            <v>7031.25</v>
          </cell>
        </row>
        <row r="2467">
          <cell r="G2467" t="str">
            <v>7410-14</v>
          </cell>
          <cell r="H2467">
            <v>44687.5</v>
          </cell>
        </row>
        <row r="2468">
          <cell r="G2468" t="str">
            <v>1565-53</v>
          </cell>
          <cell r="H2468">
            <v>3750</v>
          </cell>
        </row>
        <row r="2469">
          <cell r="G2469" t="str">
            <v>7410-14</v>
          </cell>
          <cell r="H2469">
            <v>11015.63</v>
          </cell>
        </row>
        <row r="2470">
          <cell r="G2470" t="str">
            <v>1565-53</v>
          </cell>
          <cell r="H2470">
            <v>35937.5</v>
          </cell>
        </row>
        <row r="2471">
          <cell r="G2471" t="str">
            <v>7410-14</v>
          </cell>
          <cell r="H2471">
            <v>33398.44</v>
          </cell>
        </row>
        <row r="2472">
          <cell r="G2472" t="str">
            <v>1565-53</v>
          </cell>
          <cell r="H2472">
            <v>43750</v>
          </cell>
        </row>
        <row r="2473">
          <cell r="G2473" t="str">
            <v>7410-14</v>
          </cell>
          <cell r="H2473">
            <v>41796.879999999997</v>
          </cell>
        </row>
        <row r="2474">
          <cell r="G2474" t="str">
            <v>1565-53</v>
          </cell>
          <cell r="H2474">
            <v>5937.5</v>
          </cell>
        </row>
        <row r="2475">
          <cell r="G2475" t="str">
            <v>7410-14</v>
          </cell>
          <cell r="H2475">
            <v>5781.25</v>
          </cell>
        </row>
        <row r="2476">
          <cell r="G2476" t="str">
            <v>1565-53</v>
          </cell>
          <cell r="H2476">
            <v>4218.75</v>
          </cell>
        </row>
        <row r="2477">
          <cell r="G2477" t="str">
            <v>7410-14</v>
          </cell>
          <cell r="H2477">
            <v>11953.13</v>
          </cell>
        </row>
        <row r="2478">
          <cell r="G2478" t="str">
            <v>1565-53</v>
          </cell>
          <cell r="H2478">
            <v>11562.5</v>
          </cell>
        </row>
        <row r="2479">
          <cell r="G2479" t="str">
            <v>7410-14</v>
          </cell>
          <cell r="H2479">
            <v>11406.25</v>
          </cell>
        </row>
        <row r="2480">
          <cell r="G2480" t="str">
            <v>1565-53</v>
          </cell>
          <cell r="H2480">
            <v>2656.25</v>
          </cell>
        </row>
        <row r="2481">
          <cell r="G2481" t="str">
            <v>7410-14</v>
          </cell>
          <cell r="H2481">
            <v>2578.13</v>
          </cell>
        </row>
        <row r="2482">
          <cell r="G2482" t="str">
            <v>1565-53</v>
          </cell>
          <cell r="H2482">
            <v>14062.5</v>
          </cell>
        </row>
        <row r="2483">
          <cell r="G2483" t="str">
            <v>7410-14</v>
          </cell>
          <cell r="H2483">
            <v>13750</v>
          </cell>
        </row>
        <row r="2484">
          <cell r="G2484" t="str">
            <v>7410-14</v>
          </cell>
          <cell r="H2484">
            <v>2656.25</v>
          </cell>
        </row>
        <row r="2485">
          <cell r="G2485" t="str">
            <v>1565-53</v>
          </cell>
          <cell r="H2485">
            <v>16523.439999999999</v>
          </cell>
        </row>
        <row r="2486">
          <cell r="G2486" t="str">
            <v>7410-14</v>
          </cell>
          <cell r="H2486">
            <v>16406.25</v>
          </cell>
        </row>
        <row r="2487">
          <cell r="G2487" t="str">
            <v>1565-53</v>
          </cell>
          <cell r="H2487">
            <v>11250</v>
          </cell>
        </row>
        <row r="2488">
          <cell r="G2488" t="str">
            <v>7410-14</v>
          </cell>
          <cell r="H2488">
            <v>11015.63</v>
          </cell>
        </row>
        <row r="2489">
          <cell r="G2489" t="str">
            <v>1565-53</v>
          </cell>
          <cell r="H2489">
            <v>6250</v>
          </cell>
        </row>
        <row r="2490">
          <cell r="G2490" t="str">
            <v>7410-14</v>
          </cell>
          <cell r="H2490">
            <v>5937.5</v>
          </cell>
        </row>
        <row r="2491">
          <cell r="G2491" t="str">
            <v>1565-53</v>
          </cell>
          <cell r="H2491">
            <v>3593.75</v>
          </cell>
        </row>
        <row r="2492">
          <cell r="G2492" t="str">
            <v>7410-14</v>
          </cell>
          <cell r="H2492">
            <v>3437.5</v>
          </cell>
        </row>
        <row r="2493">
          <cell r="G2493" t="str">
            <v>1565-53</v>
          </cell>
          <cell r="H2493">
            <v>6718.8</v>
          </cell>
        </row>
        <row r="2494">
          <cell r="G2494" t="str">
            <v>7410-14</v>
          </cell>
          <cell r="H2494">
            <v>6562.55</v>
          </cell>
        </row>
        <row r="2495">
          <cell r="G2495" t="str">
            <v>1565-53</v>
          </cell>
          <cell r="H2495">
            <v>8906.2000000000007</v>
          </cell>
        </row>
        <row r="2496">
          <cell r="G2496" t="str">
            <v>7410-14</v>
          </cell>
          <cell r="H2496">
            <v>8906.2000000000007</v>
          </cell>
        </row>
        <row r="2497">
          <cell r="G2497" t="str">
            <v>7410-14</v>
          </cell>
          <cell r="H2497">
            <v>2375</v>
          </cell>
        </row>
        <row r="2498">
          <cell r="G2498" t="str">
            <v>1565-53</v>
          </cell>
          <cell r="H2498">
            <v>7500</v>
          </cell>
        </row>
        <row r="2499">
          <cell r="G2499" t="str">
            <v>7410-14</v>
          </cell>
          <cell r="H2499">
            <v>7343.75</v>
          </cell>
        </row>
        <row r="2500">
          <cell r="G2500" t="str">
            <v>1565-53</v>
          </cell>
          <cell r="H2500">
            <v>1739.74</v>
          </cell>
        </row>
        <row r="2501">
          <cell r="G2501" t="str">
            <v>1565-53</v>
          </cell>
          <cell r="H2501">
            <v>3125</v>
          </cell>
        </row>
        <row r="2502">
          <cell r="G2502" t="str">
            <v>7410-14</v>
          </cell>
          <cell r="H2502">
            <v>3085.94</v>
          </cell>
        </row>
        <row r="2503">
          <cell r="G2503" t="str">
            <v>1565-53</v>
          </cell>
          <cell r="H2503">
            <v>58593.75</v>
          </cell>
        </row>
        <row r="2504">
          <cell r="G2504" t="str">
            <v>7410-14</v>
          </cell>
          <cell r="H2504">
            <v>57812.5</v>
          </cell>
        </row>
        <row r="2505">
          <cell r="G2505" t="str">
            <v>7410-14</v>
          </cell>
          <cell r="H2505">
            <v>12187.5</v>
          </cell>
        </row>
        <row r="2506">
          <cell r="G2506" t="str">
            <v>1565-53</v>
          </cell>
          <cell r="H2506">
            <v>4531.25</v>
          </cell>
        </row>
        <row r="2507">
          <cell r="G2507" t="str">
            <v>7410-14</v>
          </cell>
          <cell r="H2507">
            <v>4453.13</v>
          </cell>
        </row>
        <row r="2508">
          <cell r="G2508" t="str">
            <v>1565-53</v>
          </cell>
          <cell r="H2508">
            <v>36093.75</v>
          </cell>
        </row>
        <row r="2509">
          <cell r="G2509" t="str">
            <v>7410-14</v>
          </cell>
          <cell r="H2509">
            <v>36093.75</v>
          </cell>
        </row>
        <row r="2510">
          <cell r="G2510" t="str">
            <v>1565-53</v>
          </cell>
          <cell r="H2510">
            <v>1093.75</v>
          </cell>
        </row>
        <row r="2511">
          <cell r="G2511" t="str">
            <v>1565-53</v>
          </cell>
          <cell r="H2511">
            <v>7109.38</v>
          </cell>
        </row>
        <row r="2512">
          <cell r="G2512" t="str">
            <v>1565-53</v>
          </cell>
          <cell r="H2512">
            <v>2500</v>
          </cell>
        </row>
        <row r="2513">
          <cell r="G2513" t="str">
            <v>1565-53</v>
          </cell>
          <cell r="H2513">
            <v>3437.5</v>
          </cell>
        </row>
        <row r="2514">
          <cell r="G2514" t="str">
            <v>1565-53</v>
          </cell>
          <cell r="H2514">
            <v>1875</v>
          </cell>
        </row>
        <row r="2515">
          <cell r="G2515" t="str">
            <v>7410-14</v>
          </cell>
          <cell r="H2515">
            <v>7656.25</v>
          </cell>
        </row>
        <row r="2516">
          <cell r="G2516" t="str">
            <v>7410-14</v>
          </cell>
          <cell r="H2516">
            <v>11562.5</v>
          </cell>
        </row>
        <row r="2517">
          <cell r="G2517" t="str">
            <v>1565-53</v>
          </cell>
          <cell r="H2517">
            <v>24031.25</v>
          </cell>
        </row>
        <row r="2518">
          <cell r="G2518" t="str">
            <v>7410-14</v>
          </cell>
          <cell r="H2518">
            <v>23093.75</v>
          </cell>
        </row>
        <row r="2519">
          <cell r="G2519" t="str">
            <v>1565-53</v>
          </cell>
          <cell r="H2519">
            <v>28125</v>
          </cell>
        </row>
        <row r="2520">
          <cell r="G2520" t="str">
            <v>7410-14</v>
          </cell>
          <cell r="H2520">
            <v>27343.75</v>
          </cell>
        </row>
        <row r="2521">
          <cell r="G2521" t="str">
            <v>1565-53</v>
          </cell>
          <cell r="H2521">
            <v>6406.25</v>
          </cell>
        </row>
        <row r="2522">
          <cell r="G2522" t="str">
            <v>7410-14</v>
          </cell>
          <cell r="H2522">
            <v>6406.25</v>
          </cell>
        </row>
        <row r="2523">
          <cell r="G2523" t="str">
            <v>1565-53</v>
          </cell>
          <cell r="H2523">
            <v>93750</v>
          </cell>
        </row>
        <row r="2524">
          <cell r="G2524" t="str">
            <v>7410-14</v>
          </cell>
          <cell r="H2524">
            <v>93750</v>
          </cell>
        </row>
        <row r="2525">
          <cell r="G2525" t="str">
            <v>1565-53</v>
          </cell>
          <cell r="H2525">
            <v>31250</v>
          </cell>
        </row>
        <row r="2526">
          <cell r="G2526" t="str">
            <v>7410-14</v>
          </cell>
          <cell r="H2526">
            <v>31250</v>
          </cell>
        </row>
        <row r="2527">
          <cell r="G2527" t="str">
            <v>1565-53</v>
          </cell>
          <cell r="H2527">
            <v>8281.25</v>
          </cell>
        </row>
        <row r="2528">
          <cell r="G2528" t="str">
            <v>7410-14</v>
          </cell>
          <cell r="H2528">
            <v>8125</v>
          </cell>
        </row>
        <row r="2529">
          <cell r="G2529" t="str">
            <v>1565-53</v>
          </cell>
          <cell r="H2529">
            <v>320312.5</v>
          </cell>
        </row>
        <row r="2530">
          <cell r="G2530" t="str">
            <v>7410-14</v>
          </cell>
          <cell r="H2530">
            <v>320312.5</v>
          </cell>
        </row>
        <row r="2531">
          <cell r="G2531" t="str">
            <v>1565-53</v>
          </cell>
          <cell r="H2531">
            <v>8750</v>
          </cell>
        </row>
        <row r="2532">
          <cell r="G2532" t="str">
            <v>7410-14</v>
          </cell>
          <cell r="H2532">
            <v>8281.25</v>
          </cell>
        </row>
        <row r="2533">
          <cell r="G2533" t="str">
            <v>1565-53</v>
          </cell>
          <cell r="H2533">
            <v>6875</v>
          </cell>
        </row>
        <row r="2534">
          <cell r="G2534" t="str">
            <v>7410-14</v>
          </cell>
          <cell r="H2534">
            <v>6562.5</v>
          </cell>
        </row>
        <row r="2535">
          <cell r="G2535" t="str">
            <v>1565-53</v>
          </cell>
          <cell r="H2535">
            <v>335937.5</v>
          </cell>
        </row>
        <row r="2536">
          <cell r="G2536" t="str">
            <v>7410-14</v>
          </cell>
          <cell r="H2536">
            <v>335937.5</v>
          </cell>
        </row>
        <row r="2537">
          <cell r="G2537" t="str">
            <v>1565-53</v>
          </cell>
          <cell r="H2537">
            <v>7726.91</v>
          </cell>
        </row>
        <row r="2538">
          <cell r="G2538" t="str">
            <v>7410-14</v>
          </cell>
          <cell r="H2538">
            <v>7726.91</v>
          </cell>
        </row>
        <row r="2539">
          <cell r="G2539" t="str">
            <v>1565-53</v>
          </cell>
          <cell r="H2539">
            <v>113281.25</v>
          </cell>
        </row>
        <row r="2540">
          <cell r="G2540" t="str">
            <v>7410-14</v>
          </cell>
          <cell r="H2540">
            <v>109375</v>
          </cell>
        </row>
        <row r="2541">
          <cell r="G2541" t="str">
            <v>1565-53</v>
          </cell>
          <cell r="H2541">
            <v>27734.38</v>
          </cell>
        </row>
        <row r="2542">
          <cell r="G2542" t="str">
            <v>7410-14</v>
          </cell>
          <cell r="H2542">
            <v>27343.75</v>
          </cell>
        </row>
        <row r="2543">
          <cell r="G2543" t="str">
            <v>1565-53</v>
          </cell>
          <cell r="H2543">
            <v>3281.25</v>
          </cell>
        </row>
        <row r="2544">
          <cell r="G2544" t="str">
            <v>7410-14</v>
          </cell>
          <cell r="H2544">
            <v>3183.59</v>
          </cell>
        </row>
        <row r="2545">
          <cell r="G2545" t="str">
            <v>1565-53</v>
          </cell>
          <cell r="H2545">
            <v>6406.25</v>
          </cell>
        </row>
        <row r="2546">
          <cell r="G2546" t="str">
            <v>7410-14</v>
          </cell>
          <cell r="H2546">
            <v>6250</v>
          </cell>
        </row>
        <row r="2547">
          <cell r="G2547" t="str">
            <v>1565-53</v>
          </cell>
          <cell r="H2547">
            <v>8125</v>
          </cell>
        </row>
        <row r="2548">
          <cell r="G2548" t="str">
            <v>7410-14</v>
          </cell>
          <cell r="H2548">
            <v>8046.88</v>
          </cell>
        </row>
        <row r="2549">
          <cell r="G2549" t="str">
            <v>1565-53</v>
          </cell>
          <cell r="H2549">
            <v>6250</v>
          </cell>
        </row>
        <row r="2550">
          <cell r="G2550" t="str">
            <v>1565-53</v>
          </cell>
          <cell r="H2550">
            <v>8593.75</v>
          </cell>
        </row>
        <row r="2551">
          <cell r="G2551" t="str">
            <v>1565-53</v>
          </cell>
          <cell r="H2551">
            <v>8750</v>
          </cell>
        </row>
        <row r="2552">
          <cell r="G2552" t="str">
            <v>1565-53</v>
          </cell>
          <cell r="H2552">
            <v>3750</v>
          </cell>
        </row>
        <row r="2553">
          <cell r="G2553" t="str">
            <v>1565-53</v>
          </cell>
          <cell r="H2553">
            <v>3984.38</v>
          </cell>
        </row>
        <row r="2554">
          <cell r="G2554" t="str">
            <v>7410-14</v>
          </cell>
          <cell r="H2554">
            <v>3906.25</v>
          </cell>
        </row>
        <row r="2555">
          <cell r="G2555" t="str">
            <v>1565-53</v>
          </cell>
          <cell r="H2555">
            <v>13281.25</v>
          </cell>
        </row>
        <row r="2556">
          <cell r="G2556" t="str">
            <v>1565-53</v>
          </cell>
          <cell r="H2556">
            <v>31875</v>
          </cell>
        </row>
        <row r="2557">
          <cell r="G2557" t="str">
            <v>7410-14</v>
          </cell>
          <cell r="H2557">
            <v>31875</v>
          </cell>
        </row>
        <row r="2558">
          <cell r="G2558" t="str">
            <v>1565-53</v>
          </cell>
          <cell r="H2558">
            <v>10000</v>
          </cell>
        </row>
        <row r="2559">
          <cell r="G2559" t="str">
            <v>1565-53</v>
          </cell>
          <cell r="H2559">
            <v>9375</v>
          </cell>
        </row>
        <row r="2560">
          <cell r="G2560" t="str">
            <v>1565-54</v>
          </cell>
          <cell r="H2560">
            <v>4588.1099999999997</v>
          </cell>
        </row>
        <row r="2561">
          <cell r="G2561" t="str">
            <v>1565-53</v>
          </cell>
          <cell r="H2561">
            <v>1718.75</v>
          </cell>
        </row>
        <row r="2562">
          <cell r="G2562" t="str">
            <v>1565-53</v>
          </cell>
          <cell r="H2562">
            <v>4687.5</v>
          </cell>
        </row>
        <row r="2563">
          <cell r="G2563" t="str">
            <v>1565-53</v>
          </cell>
          <cell r="H2563">
            <v>3828.13</v>
          </cell>
        </row>
        <row r="2564">
          <cell r="G2564" t="str">
            <v>7410-14</v>
          </cell>
          <cell r="H2564">
            <v>3828.13</v>
          </cell>
        </row>
        <row r="2565">
          <cell r="G2565" t="str">
            <v>1565-53</v>
          </cell>
          <cell r="H2565">
            <v>6406.25</v>
          </cell>
        </row>
        <row r="2566">
          <cell r="G2566" t="str">
            <v>7410-14</v>
          </cell>
          <cell r="H2566">
            <v>6406.25</v>
          </cell>
        </row>
        <row r="2567">
          <cell r="G2567" t="str">
            <v>1565-53</v>
          </cell>
          <cell r="H2567">
            <v>7968.75</v>
          </cell>
        </row>
        <row r="2568">
          <cell r="G2568" t="str">
            <v>7410-14</v>
          </cell>
          <cell r="H2568">
            <v>7968.75</v>
          </cell>
        </row>
        <row r="2569">
          <cell r="G2569" t="str">
            <v>1565-53</v>
          </cell>
          <cell r="H2569">
            <v>4062.5</v>
          </cell>
        </row>
        <row r="2570">
          <cell r="G2570" t="str">
            <v>7410-14</v>
          </cell>
          <cell r="H2570">
            <v>3984.38</v>
          </cell>
        </row>
        <row r="2571">
          <cell r="G2571" t="str">
            <v>1565-53</v>
          </cell>
          <cell r="H2571">
            <v>12500</v>
          </cell>
        </row>
        <row r="2572">
          <cell r="G2572" t="str">
            <v>7410-14</v>
          </cell>
          <cell r="H2572">
            <v>12500</v>
          </cell>
        </row>
        <row r="2573">
          <cell r="G2573" t="str">
            <v>1565-53</v>
          </cell>
          <cell r="H2573">
            <v>6250</v>
          </cell>
        </row>
        <row r="2574">
          <cell r="G2574" t="str">
            <v>7410-14</v>
          </cell>
          <cell r="H2574">
            <v>6250</v>
          </cell>
        </row>
        <row r="2575">
          <cell r="G2575" t="str">
            <v>1565-53</v>
          </cell>
          <cell r="H2575">
            <v>5781.25</v>
          </cell>
        </row>
        <row r="2576">
          <cell r="G2576" t="str">
            <v>7410-14</v>
          </cell>
          <cell r="H2576">
            <v>5781.25</v>
          </cell>
        </row>
        <row r="2577">
          <cell r="G2577" t="str">
            <v>1565-53</v>
          </cell>
          <cell r="H2577">
            <v>13382.01</v>
          </cell>
        </row>
        <row r="2578">
          <cell r="G2578" t="str">
            <v>7410-14</v>
          </cell>
          <cell r="H2578">
            <v>6523.44</v>
          </cell>
        </row>
        <row r="2579">
          <cell r="G2579" t="str">
            <v>1565-53</v>
          </cell>
          <cell r="H2579">
            <v>2187.5</v>
          </cell>
        </row>
        <row r="2580">
          <cell r="G2580" t="str">
            <v>7410-14</v>
          </cell>
          <cell r="H2580">
            <v>2167.9699999999998</v>
          </cell>
        </row>
        <row r="2581">
          <cell r="G2581" t="str">
            <v>1565-53</v>
          </cell>
          <cell r="H2581">
            <v>4722.66</v>
          </cell>
        </row>
        <row r="2582">
          <cell r="G2582" t="str">
            <v>7410-14</v>
          </cell>
          <cell r="H2582">
            <v>4722.66</v>
          </cell>
        </row>
        <row r="2583">
          <cell r="G2583" t="str">
            <v>1565-53</v>
          </cell>
          <cell r="H2583">
            <v>6210.94</v>
          </cell>
        </row>
        <row r="2584">
          <cell r="G2584" t="str">
            <v>7410-14</v>
          </cell>
          <cell r="H2584">
            <v>6171.88</v>
          </cell>
        </row>
        <row r="2585">
          <cell r="G2585" t="str">
            <v>7410-14</v>
          </cell>
          <cell r="H2585">
            <v>9082.0300000000007</v>
          </cell>
        </row>
        <row r="2586">
          <cell r="G2586" t="str">
            <v>1565-53</v>
          </cell>
          <cell r="H2586">
            <v>2500</v>
          </cell>
        </row>
        <row r="2587">
          <cell r="G2587" t="str">
            <v>1565-53</v>
          </cell>
          <cell r="H2587">
            <v>1171.8800000000001</v>
          </cell>
        </row>
        <row r="2588">
          <cell r="G2588" t="str">
            <v>1565-53</v>
          </cell>
          <cell r="H2588">
            <v>6250</v>
          </cell>
        </row>
        <row r="2589">
          <cell r="G2589" t="str">
            <v>7410-14</v>
          </cell>
          <cell r="H2589">
            <v>6093.75</v>
          </cell>
        </row>
        <row r="2590">
          <cell r="G2590" t="str">
            <v>1565-53</v>
          </cell>
          <cell r="H2590">
            <v>2968.75</v>
          </cell>
        </row>
        <row r="2591">
          <cell r="G2591" t="str">
            <v>7410-14</v>
          </cell>
          <cell r="H2591">
            <v>2890.63</v>
          </cell>
        </row>
        <row r="2592">
          <cell r="G2592" t="str">
            <v>7410-14</v>
          </cell>
          <cell r="H2592">
            <v>3125</v>
          </cell>
        </row>
        <row r="2593">
          <cell r="G2593" t="str">
            <v>1565-53</v>
          </cell>
          <cell r="H2593">
            <v>5468.75</v>
          </cell>
        </row>
        <row r="2594">
          <cell r="G2594" t="str">
            <v>7410-14</v>
          </cell>
          <cell r="H2594">
            <v>5429.69</v>
          </cell>
        </row>
        <row r="2595">
          <cell r="G2595" t="str">
            <v>1565-53</v>
          </cell>
          <cell r="H2595">
            <v>2296.88</v>
          </cell>
        </row>
        <row r="2596">
          <cell r="G2596" t="str">
            <v>7410-14</v>
          </cell>
          <cell r="H2596">
            <v>2242.19</v>
          </cell>
        </row>
        <row r="2597">
          <cell r="G2597" t="str">
            <v>1565-53</v>
          </cell>
          <cell r="H2597">
            <v>2484.38</v>
          </cell>
        </row>
        <row r="2598">
          <cell r="G2598" t="str">
            <v>7410-14</v>
          </cell>
          <cell r="H2598">
            <v>2484.38</v>
          </cell>
        </row>
        <row r="2599">
          <cell r="G2599" t="str">
            <v>7410-14</v>
          </cell>
          <cell r="H2599">
            <v>93.88</v>
          </cell>
        </row>
        <row r="2600">
          <cell r="G2600" t="str">
            <v>1565-53</v>
          </cell>
          <cell r="H2600">
            <v>2265.63</v>
          </cell>
        </row>
        <row r="2601">
          <cell r="G2601" t="str">
            <v>7410-14</v>
          </cell>
          <cell r="H2601">
            <v>2226.56</v>
          </cell>
        </row>
        <row r="2602">
          <cell r="G2602" t="str">
            <v>1565-53</v>
          </cell>
          <cell r="H2602">
            <v>1289.06</v>
          </cell>
        </row>
        <row r="2603">
          <cell r="G2603" t="str">
            <v>7410-14</v>
          </cell>
          <cell r="H2603">
            <v>1250</v>
          </cell>
        </row>
        <row r="2604">
          <cell r="G2604" t="str">
            <v>1565-53</v>
          </cell>
          <cell r="H2604">
            <v>3515.63</v>
          </cell>
        </row>
        <row r="2605">
          <cell r="G2605" t="str">
            <v>7410-14</v>
          </cell>
          <cell r="H2605">
            <v>3398.44</v>
          </cell>
        </row>
        <row r="2606">
          <cell r="G2606" t="str">
            <v>7410-14</v>
          </cell>
          <cell r="H2606">
            <v>13984.38</v>
          </cell>
        </row>
        <row r="2607">
          <cell r="G2607" t="str">
            <v>1565-53</v>
          </cell>
          <cell r="H2607">
            <v>1718.75</v>
          </cell>
        </row>
        <row r="2608">
          <cell r="G2608" t="str">
            <v>7410-14</v>
          </cell>
          <cell r="H2608">
            <v>1699.22</v>
          </cell>
        </row>
        <row r="2609">
          <cell r="G2609" t="str">
            <v>1565-53</v>
          </cell>
          <cell r="H2609">
            <v>179687.5</v>
          </cell>
        </row>
        <row r="2610">
          <cell r="G2610" t="str">
            <v>7410-14</v>
          </cell>
          <cell r="H2610">
            <v>175781.25</v>
          </cell>
        </row>
        <row r="2611">
          <cell r="G2611" t="str">
            <v>1565-53</v>
          </cell>
          <cell r="H2611">
            <v>125000</v>
          </cell>
        </row>
        <row r="2612">
          <cell r="G2612" t="str">
            <v>7410-14</v>
          </cell>
          <cell r="H2612">
            <v>121093.75</v>
          </cell>
        </row>
        <row r="2613">
          <cell r="G2613" t="str">
            <v>1565-53</v>
          </cell>
          <cell r="H2613">
            <v>57812.5</v>
          </cell>
        </row>
        <row r="2614">
          <cell r="G2614" t="str">
            <v>7410-14</v>
          </cell>
          <cell r="H2614">
            <v>57812.5</v>
          </cell>
        </row>
        <row r="2615">
          <cell r="G2615" t="str">
            <v>1565-53</v>
          </cell>
          <cell r="H2615">
            <v>59375</v>
          </cell>
        </row>
        <row r="2616">
          <cell r="G2616" t="str">
            <v>7410-14</v>
          </cell>
          <cell r="H2616">
            <v>59375</v>
          </cell>
        </row>
        <row r="2617">
          <cell r="G2617" t="str">
            <v>1565-53</v>
          </cell>
          <cell r="H2617">
            <v>2092.61</v>
          </cell>
        </row>
        <row r="2618">
          <cell r="G2618" t="str">
            <v>1565-53</v>
          </cell>
          <cell r="H2618">
            <v>7031.25</v>
          </cell>
        </row>
        <row r="2619">
          <cell r="G2619" t="str">
            <v>7410-14</v>
          </cell>
          <cell r="H2619">
            <v>6992.19</v>
          </cell>
        </row>
        <row r="2620">
          <cell r="G2620" t="str">
            <v>1565-53</v>
          </cell>
          <cell r="H2620">
            <v>8281.25</v>
          </cell>
        </row>
        <row r="2621">
          <cell r="G2621" t="str">
            <v>7410-14</v>
          </cell>
          <cell r="H2621">
            <v>8203.1299999999992</v>
          </cell>
        </row>
        <row r="2622">
          <cell r="G2622" t="str">
            <v>1565-53</v>
          </cell>
          <cell r="H2622">
            <v>5625</v>
          </cell>
        </row>
        <row r="2623">
          <cell r="G2623" t="str">
            <v>7410-14</v>
          </cell>
          <cell r="H2623">
            <v>5312.5</v>
          </cell>
        </row>
        <row r="2624">
          <cell r="G2624" t="str">
            <v>1565-53</v>
          </cell>
          <cell r="H2624">
            <v>23906.25</v>
          </cell>
        </row>
        <row r="2625">
          <cell r="G2625" t="str">
            <v>7410-14</v>
          </cell>
          <cell r="H2625">
            <v>23906.25</v>
          </cell>
        </row>
        <row r="2626">
          <cell r="G2626" t="str">
            <v>1565-53</v>
          </cell>
          <cell r="H2626">
            <v>7187.5</v>
          </cell>
        </row>
        <row r="2627">
          <cell r="G2627" t="str">
            <v>1565-53</v>
          </cell>
          <cell r="H2627">
            <v>5000</v>
          </cell>
        </row>
        <row r="2628">
          <cell r="G2628" t="str">
            <v>1565-53</v>
          </cell>
          <cell r="H2628">
            <v>6875</v>
          </cell>
        </row>
        <row r="2629">
          <cell r="G2629" t="str">
            <v>7410-14</v>
          </cell>
          <cell r="H2629">
            <v>6718.75</v>
          </cell>
        </row>
        <row r="2630">
          <cell r="G2630" t="str">
            <v>1565-53</v>
          </cell>
          <cell r="H2630">
            <v>4687.5</v>
          </cell>
        </row>
        <row r="2631">
          <cell r="G2631" t="str">
            <v>7410-14</v>
          </cell>
          <cell r="H2631">
            <v>4687.5</v>
          </cell>
        </row>
        <row r="2632">
          <cell r="G2632" t="str">
            <v>1565-53</v>
          </cell>
          <cell r="H2632">
            <v>4375</v>
          </cell>
        </row>
        <row r="2633">
          <cell r="G2633" t="str">
            <v>7410-14</v>
          </cell>
          <cell r="H2633">
            <v>4296.88</v>
          </cell>
        </row>
        <row r="2634">
          <cell r="G2634" t="str">
            <v>7410-14</v>
          </cell>
          <cell r="H2634">
            <v>9687.5</v>
          </cell>
        </row>
        <row r="2635">
          <cell r="G2635" t="str">
            <v>7410-14</v>
          </cell>
          <cell r="H2635">
            <v>21093.75</v>
          </cell>
        </row>
        <row r="2636">
          <cell r="G2636" t="str">
            <v>1565-53</v>
          </cell>
          <cell r="H2636">
            <v>246093.75</v>
          </cell>
        </row>
        <row r="2637">
          <cell r="G2637" t="str">
            <v>7410-14</v>
          </cell>
          <cell r="H2637">
            <v>246093.75</v>
          </cell>
        </row>
        <row r="2638">
          <cell r="G2638" t="str">
            <v>1565-53</v>
          </cell>
          <cell r="H2638">
            <v>371093.75</v>
          </cell>
        </row>
        <row r="2639">
          <cell r="G2639" t="str">
            <v>7410-14</v>
          </cell>
          <cell r="H2639">
            <v>371093.75</v>
          </cell>
        </row>
        <row r="2640">
          <cell r="G2640" t="str">
            <v>7410-14</v>
          </cell>
          <cell r="H2640">
            <v>119140.63</v>
          </cell>
        </row>
        <row r="2641">
          <cell r="G2641" t="str">
            <v>1565-53</v>
          </cell>
          <cell r="H2641">
            <v>4843.75</v>
          </cell>
        </row>
        <row r="2642">
          <cell r="G2642" t="str">
            <v>7410-14</v>
          </cell>
          <cell r="H2642">
            <v>4824.22</v>
          </cell>
        </row>
        <row r="2643">
          <cell r="G2643" t="str">
            <v>1565-53</v>
          </cell>
          <cell r="H2643">
            <v>4062.5</v>
          </cell>
        </row>
        <row r="2644">
          <cell r="G2644" t="str">
            <v>7410-14</v>
          </cell>
          <cell r="H2644">
            <v>4062.5</v>
          </cell>
        </row>
        <row r="2645">
          <cell r="G2645" t="str">
            <v>1565-53</v>
          </cell>
          <cell r="H2645">
            <v>15000</v>
          </cell>
        </row>
        <row r="2646">
          <cell r="G2646" t="str">
            <v>7410-14</v>
          </cell>
          <cell r="H2646">
            <v>15000</v>
          </cell>
        </row>
        <row r="2647">
          <cell r="G2647" t="str">
            <v>1565-53</v>
          </cell>
          <cell r="H2647">
            <v>11367.15</v>
          </cell>
        </row>
        <row r="2648">
          <cell r="G2648" t="str">
            <v>7410-14</v>
          </cell>
          <cell r="H2648">
            <v>11249.96</v>
          </cell>
        </row>
        <row r="2649">
          <cell r="G2649" t="str">
            <v>7410-14</v>
          </cell>
          <cell r="H2649">
            <v>3652.34</v>
          </cell>
        </row>
        <row r="2650">
          <cell r="G2650" t="str">
            <v>1565-53</v>
          </cell>
          <cell r="H2650">
            <v>35937.5</v>
          </cell>
        </row>
        <row r="2651">
          <cell r="G2651" t="str">
            <v>7410-14</v>
          </cell>
          <cell r="H2651">
            <v>34960.94</v>
          </cell>
        </row>
        <row r="2652">
          <cell r="G2652" t="str">
            <v>7410-14</v>
          </cell>
          <cell r="H2652">
            <v>67968.75</v>
          </cell>
        </row>
        <row r="2653">
          <cell r="G2653" t="str">
            <v>1565-54</v>
          </cell>
          <cell r="H2653">
            <v>6871.57</v>
          </cell>
        </row>
        <row r="2654">
          <cell r="G2654" t="str">
            <v>1565-54</v>
          </cell>
          <cell r="H2654">
            <v>6761.41</v>
          </cell>
        </row>
        <row r="2655">
          <cell r="G2655" t="str">
            <v>1565-54</v>
          </cell>
          <cell r="H2655">
            <v>3547.31</v>
          </cell>
        </row>
        <row r="2656">
          <cell r="G2656" t="str">
            <v>1565-53</v>
          </cell>
          <cell r="H2656">
            <v>20625</v>
          </cell>
        </row>
        <row r="2657">
          <cell r="G2657" t="str">
            <v>7410-14</v>
          </cell>
          <cell r="H2657">
            <v>20625</v>
          </cell>
        </row>
        <row r="2658">
          <cell r="G2658" t="str">
            <v>1565-53</v>
          </cell>
          <cell r="H2658">
            <v>3281.25</v>
          </cell>
        </row>
        <row r="2659">
          <cell r="G2659" t="str">
            <v>7410-14</v>
          </cell>
          <cell r="H2659">
            <v>3203.13</v>
          </cell>
        </row>
        <row r="2660">
          <cell r="G2660" t="str">
            <v>1565-53</v>
          </cell>
          <cell r="H2660">
            <v>2031.25</v>
          </cell>
        </row>
        <row r="2661">
          <cell r="G2661" t="str">
            <v>1565-53</v>
          </cell>
          <cell r="H2661">
            <v>13125</v>
          </cell>
        </row>
        <row r="2662">
          <cell r="G2662" t="str">
            <v>7410-14</v>
          </cell>
          <cell r="H2662">
            <v>12500</v>
          </cell>
        </row>
        <row r="2663">
          <cell r="G2663" t="str">
            <v>1565-53</v>
          </cell>
          <cell r="H2663">
            <v>6562.5</v>
          </cell>
        </row>
        <row r="2664">
          <cell r="G2664" t="str">
            <v>7410-14</v>
          </cell>
          <cell r="H2664">
            <v>6250</v>
          </cell>
        </row>
        <row r="2665">
          <cell r="G2665" t="str">
            <v>7410-14</v>
          </cell>
          <cell r="H2665">
            <v>8125</v>
          </cell>
        </row>
        <row r="2666">
          <cell r="G2666" t="str">
            <v>1565-53</v>
          </cell>
          <cell r="H2666">
            <v>3984.4</v>
          </cell>
        </row>
        <row r="2667">
          <cell r="G2667" t="str">
            <v>7410-14</v>
          </cell>
          <cell r="H2667">
            <v>3945.34</v>
          </cell>
        </row>
        <row r="2668">
          <cell r="G2668" t="str">
            <v>1565-53</v>
          </cell>
          <cell r="H2668">
            <v>25781.25</v>
          </cell>
        </row>
        <row r="2669">
          <cell r="G2669" t="str">
            <v>7410-14</v>
          </cell>
          <cell r="H2669">
            <v>25546.880000000001</v>
          </cell>
        </row>
        <row r="2670">
          <cell r="G2670" t="str">
            <v>1565-53</v>
          </cell>
          <cell r="H2670">
            <v>4296.88</v>
          </cell>
        </row>
        <row r="2671">
          <cell r="G2671" t="str">
            <v>7410-14</v>
          </cell>
          <cell r="H2671">
            <v>4296.88</v>
          </cell>
        </row>
        <row r="2672">
          <cell r="G2672" t="str">
            <v>1565-53</v>
          </cell>
          <cell r="H2672">
            <v>4296.88</v>
          </cell>
        </row>
        <row r="2673">
          <cell r="G2673" t="str">
            <v>7410-14</v>
          </cell>
          <cell r="H2673">
            <v>4296.88</v>
          </cell>
        </row>
        <row r="2674">
          <cell r="G2674" t="str">
            <v>1565-53</v>
          </cell>
          <cell r="H2674">
            <v>6562.5</v>
          </cell>
        </row>
        <row r="2675">
          <cell r="G2675" t="str">
            <v>7410-14</v>
          </cell>
          <cell r="H2675">
            <v>6562.5</v>
          </cell>
        </row>
        <row r="2676">
          <cell r="G2676" t="str">
            <v>1565-54</v>
          </cell>
          <cell r="H2676">
            <v>771.19</v>
          </cell>
        </row>
        <row r="2677">
          <cell r="G2677" t="str">
            <v>7410-14</v>
          </cell>
          <cell r="H2677">
            <v>4062.5</v>
          </cell>
        </row>
        <row r="2678">
          <cell r="G2678" t="str">
            <v>1565-53</v>
          </cell>
          <cell r="H2678">
            <v>68750</v>
          </cell>
        </row>
        <row r="2679">
          <cell r="G2679" t="str">
            <v>7410-14</v>
          </cell>
          <cell r="H2679">
            <v>67187.5</v>
          </cell>
        </row>
        <row r="2680">
          <cell r="G2680" t="str">
            <v>1565-53</v>
          </cell>
          <cell r="H2680">
            <v>3928.52</v>
          </cell>
        </row>
        <row r="2681">
          <cell r="G2681" t="str">
            <v>1565-53</v>
          </cell>
          <cell r="H2681">
            <v>2500</v>
          </cell>
        </row>
        <row r="2682">
          <cell r="G2682" t="str">
            <v>1565-53</v>
          </cell>
          <cell r="H2682">
            <v>21484.38</v>
          </cell>
        </row>
        <row r="2683">
          <cell r="G2683" t="str">
            <v>1565-53</v>
          </cell>
          <cell r="H2683">
            <v>3500</v>
          </cell>
        </row>
        <row r="2684">
          <cell r="G2684" t="str">
            <v>7410-14</v>
          </cell>
          <cell r="H2684">
            <v>3500</v>
          </cell>
        </row>
        <row r="2685">
          <cell r="G2685" t="str">
            <v>1565-53</v>
          </cell>
          <cell r="H2685">
            <v>13359.38</v>
          </cell>
        </row>
        <row r="2686">
          <cell r="G2686" t="str">
            <v>7410-14</v>
          </cell>
          <cell r="H2686">
            <v>13281.25</v>
          </cell>
        </row>
        <row r="2687">
          <cell r="G2687" t="str">
            <v>1565-53</v>
          </cell>
          <cell r="H2687">
            <v>4453.13</v>
          </cell>
        </row>
        <row r="2688">
          <cell r="G2688" t="str">
            <v>7410-14</v>
          </cell>
          <cell r="H2688">
            <v>4355.47</v>
          </cell>
        </row>
        <row r="2689">
          <cell r="G2689" t="str">
            <v>1565-53</v>
          </cell>
          <cell r="H2689">
            <v>33593.75</v>
          </cell>
        </row>
        <row r="2690">
          <cell r="G2690" t="str">
            <v>7410-14</v>
          </cell>
          <cell r="H2690">
            <v>33593.75</v>
          </cell>
        </row>
        <row r="2691">
          <cell r="G2691" t="str">
            <v>7410-14</v>
          </cell>
          <cell r="H2691">
            <v>4375</v>
          </cell>
        </row>
        <row r="2692">
          <cell r="G2692" t="str">
            <v>1565-53</v>
          </cell>
          <cell r="H2692">
            <v>20156.25</v>
          </cell>
        </row>
        <row r="2693">
          <cell r="G2693" t="str">
            <v>7410-14</v>
          </cell>
          <cell r="H2693">
            <v>20039.060000000001</v>
          </cell>
        </row>
        <row r="2694">
          <cell r="G2694" t="str">
            <v>1565-53</v>
          </cell>
          <cell r="H2694">
            <v>8593.75</v>
          </cell>
        </row>
        <row r="2695">
          <cell r="G2695" t="str">
            <v>7410-14</v>
          </cell>
          <cell r="H2695">
            <v>8710.94</v>
          </cell>
        </row>
        <row r="2696">
          <cell r="G2696" t="str">
            <v>1565-53</v>
          </cell>
          <cell r="H2696">
            <v>13750</v>
          </cell>
        </row>
        <row r="2697">
          <cell r="G2697" t="str">
            <v>7410-14</v>
          </cell>
          <cell r="H2697">
            <v>13125</v>
          </cell>
        </row>
        <row r="2698">
          <cell r="G2698" t="str">
            <v>1565-53</v>
          </cell>
          <cell r="H2698">
            <v>8351.91</v>
          </cell>
        </row>
        <row r="2699">
          <cell r="G2699" t="str">
            <v>7410-14</v>
          </cell>
          <cell r="H2699">
            <v>8351.91</v>
          </cell>
        </row>
        <row r="2700">
          <cell r="G2700" t="str">
            <v>1565-53</v>
          </cell>
          <cell r="H2700">
            <v>13125</v>
          </cell>
        </row>
        <row r="2701">
          <cell r="G2701" t="str">
            <v>7410-14</v>
          </cell>
          <cell r="H2701">
            <v>13066.41</v>
          </cell>
        </row>
        <row r="2702">
          <cell r="G2702" t="str">
            <v>1565-53</v>
          </cell>
          <cell r="H2702">
            <v>4687.5</v>
          </cell>
        </row>
        <row r="2703">
          <cell r="G2703" t="str">
            <v>7410-14</v>
          </cell>
          <cell r="H2703">
            <v>4609.38</v>
          </cell>
        </row>
        <row r="2704">
          <cell r="G2704" t="str">
            <v>1565-53</v>
          </cell>
          <cell r="H2704">
            <v>4296.88</v>
          </cell>
        </row>
        <row r="2705">
          <cell r="G2705" t="str">
            <v>7410-14</v>
          </cell>
          <cell r="H2705">
            <v>4218.75</v>
          </cell>
        </row>
        <row r="2706">
          <cell r="G2706" t="str">
            <v>1565-53</v>
          </cell>
          <cell r="H2706">
            <v>1751.9</v>
          </cell>
        </row>
        <row r="2707">
          <cell r="G2707" t="str">
            <v>1565-53</v>
          </cell>
          <cell r="H2707">
            <v>1343.75</v>
          </cell>
        </row>
        <row r="2708">
          <cell r="G2708" t="str">
            <v>7410-14</v>
          </cell>
          <cell r="H2708">
            <v>1343.75</v>
          </cell>
        </row>
        <row r="2709">
          <cell r="G2709" t="str">
            <v>7410-14</v>
          </cell>
          <cell r="H2709">
            <v>3702.11</v>
          </cell>
        </row>
        <row r="2710">
          <cell r="G2710" t="str">
            <v>1565-53</v>
          </cell>
          <cell r="H2710">
            <v>8125</v>
          </cell>
        </row>
        <row r="2711">
          <cell r="G2711" t="str">
            <v>7410-14</v>
          </cell>
          <cell r="H2711">
            <v>8125</v>
          </cell>
        </row>
        <row r="2712">
          <cell r="G2712" t="str">
            <v>1565-53</v>
          </cell>
          <cell r="H2712">
            <v>3125</v>
          </cell>
        </row>
        <row r="2713">
          <cell r="G2713" t="str">
            <v>7410-14</v>
          </cell>
          <cell r="H2713">
            <v>3125</v>
          </cell>
        </row>
        <row r="2714">
          <cell r="G2714" t="str">
            <v>1565-53</v>
          </cell>
          <cell r="H2714">
            <v>45000</v>
          </cell>
        </row>
        <row r="2715">
          <cell r="G2715" t="str">
            <v>7410-14</v>
          </cell>
          <cell r="H2715">
            <v>45000</v>
          </cell>
        </row>
        <row r="2716">
          <cell r="G2716" t="str">
            <v>7410-14</v>
          </cell>
          <cell r="H2716">
            <v>28750</v>
          </cell>
        </row>
        <row r="2717">
          <cell r="G2717" t="str">
            <v>1565-53</v>
          </cell>
          <cell r="H2717">
            <v>1289.06</v>
          </cell>
        </row>
        <row r="2718">
          <cell r="G2718" t="str">
            <v>1565-53</v>
          </cell>
          <cell r="H2718">
            <v>3828.13</v>
          </cell>
        </row>
        <row r="2719">
          <cell r="G2719" t="str">
            <v>7410-14</v>
          </cell>
          <cell r="H2719">
            <v>3750</v>
          </cell>
        </row>
        <row r="2720">
          <cell r="G2720" t="str">
            <v>1565-53</v>
          </cell>
          <cell r="H2720">
            <v>101953.13</v>
          </cell>
        </row>
        <row r="2721">
          <cell r="G2721" t="str">
            <v>7410-14</v>
          </cell>
          <cell r="H2721">
            <v>8554.69</v>
          </cell>
        </row>
        <row r="2722">
          <cell r="G2722" t="str">
            <v>1565-53</v>
          </cell>
          <cell r="H2722">
            <v>5937.5</v>
          </cell>
        </row>
        <row r="2723">
          <cell r="G2723" t="str">
            <v>7410-14</v>
          </cell>
          <cell r="H2723">
            <v>5703.13</v>
          </cell>
        </row>
        <row r="2724">
          <cell r="G2724" t="str">
            <v>1565-53</v>
          </cell>
          <cell r="H2724">
            <v>29531.25</v>
          </cell>
        </row>
        <row r="2725">
          <cell r="G2725" t="str">
            <v>7410-14</v>
          </cell>
          <cell r="H2725">
            <v>28984.38</v>
          </cell>
        </row>
        <row r="2726">
          <cell r="G2726" t="str">
            <v>1565-53</v>
          </cell>
          <cell r="H2726">
            <v>1875</v>
          </cell>
        </row>
        <row r="2727">
          <cell r="G2727" t="str">
            <v>7410-14</v>
          </cell>
          <cell r="H2727">
            <v>1835.94</v>
          </cell>
        </row>
        <row r="2728">
          <cell r="G2728" t="str">
            <v>1565-53</v>
          </cell>
          <cell r="H2728">
            <v>12656.25</v>
          </cell>
        </row>
        <row r="2729">
          <cell r="G2729" t="str">
            <v>7410-14</v>
          </cell>
          <cell r="H2729">
            <v>12421.88</v>
          </cell>
        </row>
        <row r="2730">
          <cell r="G2730" t="str">
            <v>1565-53</v>
          </cell>
          <cell r="H2730">
            <v>5703.13</v>
          </cell>
        </row>
        <row r="2731">
          <cell r="G2731" t="str">
            <v>7410-14</v>
          </cell>
          <cell r="H2731">
            <v>5625</v>
          </cell>
        </row>
        <row r="2732">
          <cell r="G2732" t="str">
            <v>7410-15</v>
          </cell>
          <cell r="H2732">
            <v>375000</v>
          </cell>
        </row>
        <row r="2733">
          <cell r="G2733" t="str">
            <v>1565-53</v>
          </cell>
          <cell r="H2733">
            <v>15485.33</v>
          </cell>
        </row>
        <row r="2734">
          <cell r="G2734" t="str">
            <v>1565-53</v>
          </cell>
          <cell r="H2734">
            <v>7164.86</v>
          </cell>
        </row>
        <row r="2735">
          <cell r="G2735" t="str">
            <v>1565-53</v>
          </cell>
          <cell r="H2735">
            <v>7812.5</v>
          </cell>
        </row>
        <row r="2736">
          <cell r="G2736" t="str">
            <v>7410-14</v>
          </cell>
          <cell r="H2736">
            <v>7812.5</v>
          </cell>
        </row>
        <row r="2737">
          <cell r="G2737" t="str">
            <v>7410-14</v>
          </cell>
          <cell r="H2737">
            <v>4265.63</v>
          </cell>
        </row>
        <row r="2738">
          <cell r="G2738" t="str">
            <v>1565-53</v>
          </cell>
          <cell r="H2738">
            <v>21484.38</v>
          </cell>
        </row>
        <row r="2739">
          <cell r="G2739" t="str">
            <v>1565-53</v>
          </cell>
          <cell r="H2739">
            <v>18125.2</v>
          </cell>
        </row>
        <row r="2740">
          <cell r="G2740" t="str">
            <v>1565-53</v>
          </cell>
          <cell r="H2740">
            <v>6562.5</v>
          </cell>
        </row>
        <row r="2741">
          <cell r="G2741" t="str">
            <v>7410-14</v>
          </cell>
          <cell r="H2741">
            <v>6406.25</v>
          </cell>
        </row>
        <row r="2742">
          <cell r="G2742" t="str">
            <v>1565-53</v>
          </cell>
          <cell r="H2742">
            <v>156.25</v>
          </cell>
        </row>
        <row r="2743">
          <cell r="G2743" t="str">
            <v>1565-53</v>
          </cell>
          <cell r="H2743">
            <v>2968.75</v>
          </cell>
        </row>
        <row r="2744">
          <cell r="G2744" t="str">
            <v>1565-53</v>
          </cell>
          <cell r="H2744">
            <v>77812.5</v>
          </cell>
        </row>
        <row r="2745">
          <cell r="G2745" t="str">
            <v>7410-14</v>
          </cell>
          <cell r="H2745">
            <v>76875</v>
          </cell>
        </row>
        <row r="2746">
          <cell r="G2746" t="str">
            <v>1565-53</v>
          </cell>
          <cell r="H2746">
            <v>13671.88</v>
          </cell>
        </row>
        <row r="2747">
          <cell r="G2747" t="str">
            <v>1565-53</v>
          </cell>
          <cell r="H2747">
            <v>96093.75</v>
          </cell>
        </row>
        <row r="2748">
          <cell r="G2748" t="str">
            <v>7410-14</v>
          </cell>
          <cell r="H2748">
            <v>95312.5</v>
          </cell>
        </row>
        <row r="2749">
          <cell r="G2749" t="str">
            <v>1565-53</v>
          </cell>
          <cell r="H2749">
            <v>46093.75</v>
          </cell>
        </row>
        <row r="2750">
          <cell r="G2750" t="str">
            <v>7410-14</v>
          </cell>
          <cell r="H2750">
            <v>45312.5</v>
          </cell>
        </row>
        <row r="2751">
          <cell r="G2751" t="str">
            <v>7410-14</v>
          </cell>
          <cell r="H2751">
            <v>47109.599999999999</v>
          </cell>
        </row>
        <row r="2752">
          <cell r="G2752" t="str">
            <v>1565-53</v>
          </cell>
          <cell r="H2752">
            <v>6967.14</v>
          </cell>
        </row>
        <row r="2753">
          <cell r="G2753" t="str">
            <v>1565-53</v>
          </cell>
          <cell r="H2753">
            <v>937.5</v>
          </cell>
        </row>
        <row r="2754">
          <cell r="G2754" t="str">
            <v>7410-15</v>
          </cell>
          <cell r="H2754">
            <v>128906.25</v>
          </cell>
        </row>
        <row r="2755">
          <cell r="G2755" t="str">
            <v>1565-53</v>
          </cell>
          <cell r="H2755">
            <v>1296.8800000000001</v>
          </cell>
        </row>
        <row r="2756">
          <cell r="G2756" t="str">
            <v>7410-14</v>
          </cell>
          <cell r="H2756">
            <v>1296.8800000000001</v>
          </cell>
        </row>
        <row r="2757">
          <cell r="G2757" t="str">
            <v>1565-53</v>
          </cell>
          <cell r="H2757">
            <v>9062.5</v>
          </cell>
        </row>
        <row r="2758">
          <cell r="G2758" t="str">
            <v>1565-53</v>
          </cell>
          <cell r="H2758">
            <v>14296.88</v>
          </cell>
        </row>
        <row r="2759">
          <cell r="G2759" t="str">
            <v>7410-14</v>
          </cell>
          <cell r="H2759">
            <v>3244.31</v>
          </cell>
        </row>
        <row r="2760">
          <cell r="G2760" t="str">
            <v>1565-53</v>
          </cell>
          <cell r="H2760">
            <v>3125</v>
          </cell>
        </row>
        <row r="2761">
          <cell r="G2761" t="str">
            <v>7410-14</v>
          </cell>
          <cell r="H2761">
            <v>3046.88</v>
          </cell>
        </row>
        <row r="2762">
          <cell r="G2762" t="str">
            <v>1565-53</v>
          </cell>
          <cell r="H2762">
            <v>43359.38</v>
          </cell>
        </row>
        <row r="2763">
          <cell r="G2763" t="str">
            <v>7410-14</v>
          </cell>
          <cell r="H2763">
            <v>42187.5</v>
          </cell>
        </row>
        <row r="2764">
          <cell r="G2764" t="str">
            <v>1565-53</v>
          </cell>
          <cell r="H2764">
            <v>8750</v>
          </cell>
        </row>
        <row r="2765">
          <cell r="G2765" t="str">
            <v>7410-14</v>
          </cell>
          <cell r="H2765">
            <v>8750</v>
          </cell>
        </row>
        <row r="2766">
          <cell r="G2766" t="str">
            <v>7410-14</v>
          </cell>
          <cell r="H2766">
            <v>9726.56</v>
          </cell>
        </row>
        <row r="2767">
          <cell r="G2767" t="str">
            <v>1565-53</v>
          </cell>
          <cell r="H2767">
            <v>1207.8399999999999</v>
          </cell>
        </row>
        <row r="2768">
          <cell r="G2768" t="str">
            <v>1565-53</v>
          </cell>
          <cell r="H2768">
            <v>8750</v>
          </cell>
        </row>
        <row r="2769">
          <cell r="G2769" t="str">
            <v>7410-14</v>
          </cell>
          <cell r="H2769">
            <v>8750</v>
          </cell>
        </row>
        <row r="2770">
          <cell r="G2770" t="str">
            <v>1565-53</v>
          </cell>
          <cell r="H2770">
            <v>8750</v>
          </cell>
        </row>
        <row r="2771">
          <cell r="G2771" t="str">
            <v>7410-14</v>
          </cell>
          <cell r="H2771">
            <v>8750</v>
          </cell>
        </row>
        <row r="2772">
          <cell r="G2772" t="str">
            <v>1565-53</v>
          </cell>
          <cell r="H2772">
            <v>3046.88</v>
          </cell>
        </row>
        <row r="2773">
          <cell r="G2773" t="str">
            <v>7410-14</v>
          </cell>
          <cell r="H2773">
            <v>3046.88</v>
          </cell>
        </row>
        <row r="2774">
          <cell r="G2774" t="str">
            <v>7410-14</v>
          </cell>
          <cell r="H2774">
            <v>3984.38</v>
          </cell>
        </row>
        <row r="2775">
          <cell r="G2775" t="str">
            <v>7410-15</v>
          </cell>
          <cell r="H2775">
            <v>474609.38</v>
          </cell>
        </row>
        <row r="2776">
          <cell r="G2776" t="str">
            <v>1565-53</v>
          </cell>
          <cell r="H2776">
            <v>17187.5</v>
          </cell>
        </row>
        <row r="2777">
          <cell r="G2777" t="str">
            <v>7410-14</v>
          </cell>
          <cell r="H2777">
            <v>17187.5</v>
          </cell>
        </row>
        <row r="2778">
          <cell r="G2778" t="str">
            <v>1565-53</v>
          </cell>
          <cell r="H2778">
            <v>4531.25</v>
          </cell>
        </row>
        <row r="2779">
          <cell r="G2779" t="str">
            <v>7410-14</v>
          </cell>
          <cell r="H2779">
            <v>4453.13</v>
          </cell>
        </row>
        <row r="2780">
          <cell r="G2780" t="str">
            <v>1565-53</v>
          </cell>
          <cell r="H2780">
            <v>4843.75</v>
          </cell>
        </row>
        <row r="2781">
          <cell r="G2781" t="str">
            <v>7410-14</v>
          </cell>
          <cell r="H2781">
            <v>4375</v>
          </cell>
        </row>
        <row r="2782">
          <cell r="G2782" t="str">
            <v>1565-53</v>
          </cell>
          <cell r="H2782">
            <v>6718.75</v>
          </cell>
        </row>
        <row r="2783">
          <cell r="G2783" t="str">
            <v>7410-14</v>
          </cell>
          <cell r="H2783">
            <v>6406.25</v>
          </cell>
        </row>
        <row r="2784">
          <cell r="G2784" t="str">
            <v>1565-53</v>
          </cell>
          <cell r="H2784">
            <v>6875</v>
          </cell>
        </row>
        <row r="2785">
          <cell r="G2785" t="str">
            <v>7410-14</v>
          </cell>
          <cell r="H2785">
            <v>6875</v>
          </cell>
        </row>
        <row r="2786">
          <cell r="G2786" t="str">
            <v>1565-53</v>
          </cell>
          <cell r="H2786">
            <v>20156.25</v>
          </cell>
        </row>
        <row r="2787">
          <cell r="G2787" t="str">
            <v>7410-14</v>
          </cell>
          <cell r="H2787">
            <v>19687.5</v>
          </cell>
        </row>
        <row r="2788">
          <cell r="G2788" t="str">
            <v>1565-53</v>
          </cell>
          <cell r="H2788">
            <v>15000</v>
          </cell>
        </row>
        <row r="2789">
          <cell r="G2789" t="str">
            <v>7410-14</v>
          </cell>
          <cell r="H2789">
            <v>15000</v>
          </cell>
        </row>
        <row r="2790">
          <cell r="G2790" t="str">
            <v>1565-53</v>
          </cell>
          <cell r="H2790">
            <v>84375</v>
          </cell>
        </row>
        <row r="2791">
          <cell r="G2791" t="str">
            <v>7410-14</v>
          </cell>
          <cell r="H2791">
            <v>81562.5</v>
          </cell>
        </row>
        <row r="2792">
          <cell r="G2792" t="str">
            <v>1565-53</v>
          </cell>
          <cell r="H2792">
            <v>34375</v>
          </cell>
        </row>
        <row r="2793">
          <cell r="G2793" t="str">
            <v>7410-14</v>
          </cell>
          <cell r="H2793">
            <v>33593.75</v>
          </cell>
        </row>
        <row r="2794">
          <cell r="G2794" t="str">
            <v>1565-54</v>
          </cell>
          <cell r="H2794">
            <v>12437.38</v>
          </cell>
        </row>
        <row r="2795">
          <cell r="G2795" t="str">
            <v>1565-53</v>
          </cell>
          <cell r="H2795">
            <v>7187.5</v>
          </cell>
        </row>
        <row r="2796">
          <cell r="G2796" t="str">
            <v>7410-14</v>
          </cell>
          <cell r="H2796">
            <v>7031.25</v>
          </cell>
        </row>
        <row r="2797">
          <cell r="G2797" t="str">
            <v>1565-53</v>
          </cell>
          <cell r="H2797">
            <v>2187.5</v>
          </cell>
        </row>
        <row r="2798">
          <cell r="G2798" t="str">
            <v>7410-14</v>
          </cell>
          <cell r="H2798">
            <v>2031.25</v>
          </cell>
        </row>
        <row r="2799">
          <cell r="G2799" t="str">
            <v>1565-53</v>
          </cell>
          <cell r="H2799">
            <v>7031.25</v>
          </cell>
        </row>
        <row r="2800">
          <cell r="G2800" t="str">
            <v>7410-14</v>
          </cell>
          <cell r="H2800">
            <v>7031.25</v>
          </cell>
        </row>
        <row r="2801">
          <cell r="G2801" t="str">
            <v>1565-53</v>
          </cell>
          <cell r="H2801">
            <v>3281.25</v>
          </cell>
        </row>
        <row r="2802">
          <cell r="G2802" t="str">
            <v>7410-14</v>
          </cell>
          <cell r="H2802">
            <v>3125</v>
          </cell>
        </row>
        <row r="2803">
          <cell r="G2803" t="str">
            <v>1565-53</v>
          </cell>
          <cell r="H2803">
            <v>9218.75</v>
          </cell>
        </row>
        <row r="2804">
          <cell r="G2804" t="str">
            <v>7410-14</v>
          </cell>
          <cell r="H2804">
            <v>9687.5</v>
          </cell>
        </row>
        <row r="2805">
          <cell r="G2805" t="str">
            <v>1565-53</v>
          </cell>
          <cell r="H2805">
            <v>8750</v>
          </cell>
        </row>
        <row r="2806">
          <cell r="G2806" t="str">
            <v>1565-53</v>
          </cell>
          <cell r="H2806">
            <v>7187.5</v>
          </cell>
        </row>
        <row r="2807">
          <cell r="G2807" t="str">
            <v>7410-14</v>
          </cell>
          <cell r="H2807">
            <v>7187.5</v>
          </cell>
        </row>
        <row r="2808">
          <cell r="G2808" t="str">
            <v>1565-53</v>
          </cell>
          <cell r="H2808">
            <v>67812.5</v>
          </cell>
        </row>
        <row r="2809">
          <cell r="G2809" t="str">
            <v>7410-14</v>
          </cell>
          <cell r="H2809">
            <v>67812.5</v>
          </cell>
        </row>
        <row r="2810">
          <cell r="G2810" t="str">
            <v>1565-53</v>
          </cell>
          <cell r="H2810">
            <v>13125</v>
          </cell>
        </row>
        <row r="2811">
          <cell r="G2811" t="str">
            <v>7410-14</v>
          </cell>
          <cell r="H2811">
            <v>12890.63</v>
          </cell>
        </row>
        <row r="2812">
          <cell r="G2812" t="str">
            <v>1565-53</v>
          </cell>
          <cell r="H2812">
            <v>2031.25</v>
          </cell>
        </row>
        <row r="2813">
          <cell r="G2813" t="str">
            <v>7410-14</v>
          </cell>
          <cell r="H2813">
            <v>2031.25</v>
          </cell>
        </row>
        <row r="2814">
          <cell r="G2814" t="str">
            <v>1565-54</v>
          </cell>
          <cell r="H2814">
            <v>2694.53</v>
          </cell>
        </row>
        <row r="2815">
          <cell r="G2815" t="str">
            <v>7410-15</v>
          </cell>
          <cell r="H2815">
            <v>248.56</v>
          </cell>
        </row>
        <row r="2816">
          <cell r="G2816" t="str">
            <v>7410-15</v>
          </cell>
          <cell r="H2816">
            <v>10.28</v>
          </cell>
        </row>
        <row r="2817">
          <cell r="G2817" t="str">
            <v>1565-54</v>
          </cell>
          <cell r="H2817">
            <v>5758.32</v>
          </cell>
        </row>
        <row r="2818">
          <cell r="G2818" t="str">
            <v>1565-53</v>
          </cell>
          <cell r="H2818">
            <v>8546.7999999999993</v>
          </cell>
        </row>
        <row r="2819">
          <cell r="G2819" t="str">
            <v>7410-14</v>
          </cell>
          <cell r="H2819">
            <v>8425.07</v>
          </cell>
        </row>
        <row r="2820">
          <cell r="G2820" t="str">
            <v>1565-53</v>
          </cell>
          <cell r="H2820">
            <v>5187.5200000000004</v>
          </cell>
        </row>
        <row r="2821">
          <cell r="G2821" t="str">
            <v>7410-14</v>
          </cell>
          <cell r="H2821">
            <v>5017.3</v>
          </cell>
        </row>
        <row r="2822">
          <cell r="G2822" t="str">
            <v>1565-53</v>
          </cell>
          <cell r="H2822">
            <v>111328.13</v>
          </cell>
        </row>
        <row r="2823">
          <cell r="G2823" t="str">
            <v>7410-14</v>
          </cell>
          <cell r="H2823">
            <v>109375</v>
          </cell>
        </row>
        <row r="2824">
          <cell r="G2824" t="str">
            <v>1565-53</v>
          </cell>
          <cell r="H2824">
            <v>2397.36</v>
          </cell>
        </row>
        <row r="2825">
          <cell r="G2825" t="str">
            <v>1565-53</v>
          </cell>
          <cell r="H2825">
            <v>3437.5</v>
          </cell>
        </row>
        <row r="2826">
          <cell r="G2826" t="str">
            <v>1565-53</v>
          </cell>
          <cell r="H2826">
            <v>6992.19</v>
          </cell>
        </row>
        <row r="2827">
          <cell r="G2827" t="str">
            <v>7410-14</v>
          </cell>
          <cell r="H2827">
            <v>6953.13</v>
          </cell>
        </row>
        <row r="2828">
          <cell r="G2828" t="str">
            <v>1565-53</v>
          </cell>
          <cell r="H2828">
            <v>1718.75</v>
          </cell>
        </row>
        <row r="2829">
          <cell r="G2829" t="str">
            <v>1565-53</v>
          </cell>
          <cell r="H2829">
            <v>7187.5</v>
          </cell>
        </row>
        <row r="2830">
          <cell r="G2830" t="str">
            <v>7410-14</v>
          </cell>
          <cell r="H2830">
            <v>3794.03</v>
          </cell>
        </row>
        <row r="2831">
          <cell r="G2831" t="str">
            <v>1565-53</v>
          </cell>
          <cell r="H2831">
            <v>4897.1099999999997</v>
          </cell>
        </row>
        <row r="2832">
          <cell r="G2832" t="str">
            <v>7410-14</v>
          </cell>
          <cell r="H2832">
            <v>4644.34</v>
          </cell>
        </row>
        <row r="2833">
          <cell r="G2833" t="str">
            <v>1565-53</v>
          </cell>
          <cell r="H2833">
            <v>5295.13</v>
          </cell>
        </row>
        <row r="2834">
          <cell r="G2834" t="str">
            <v>7410-14</v>
          </cell>
          <cell r="H2834">
            <v>5142.3999999999996</v>
          </cell>
        </row>
        <row r="2835">
          <cell r="G2835" t="str">
            <v>1565-53</v>
          </cell>
          <cell r="H2835">
            <v>13750</v>
          </cell>
        </row>
        <row r="2836">
          <cell r="G2836" t="str">
            <v>1565-53</v>
          </cell>
          <cell r="H2836">
            <v>468.75</v>
          </cell>
        </row>
        <row r="2837">
          <cell r="G2837" t="str">
            <v>7410-14</v>
          </cell>
          <cell r="H2837">
            <v>5234.3500000000004</v>
          </cell>
        </row>
        <row r="2838">
          <cell r="G2838" t="str">
            <v>1565-53</v>
          </cell>
          <cell r="H2838">
            <v>27656.25</v>
          </cell>
        </row>
        <row r="2839">
          <cell r="G2839" t="str">
            <v>7410-14</v>
          </cell>
          <cell r="H2839">
            <v>27656.25</v>
          </cell>
        </row>
        <row r="2840">
          <cell r="G2840" t="str">
            <v>7410-14</v>
          </cell>
          <cell r="H2840">
            <v>33593.75</v>
          </cell>
        </row>
        <row r="2841">
          <cell r="G2841" t="str">
            <v>7410-14</v>
          </cell>
          <cell r="H2841">
            <v>3359.38</v>
          </cell>
        </row>
        <row r="2842">
          <cell r="G2842" t="str">
            <v>1565-53</v>
          </cell>
          <cell r="H2842">
            <v>9687.5</v>
          </cell>
        </row>
        <row r="2843">
          <cell r="G2843" t="str">
            <v>7410-14</v>
          </cell>
          <cell r="H2843">
            <v>9375</v>
          </cell>
        </row>
        <row r="2844">
          <cell r="G2844" t="str">
            <v>1565-53</v>
          </cell>
          <cell r="H2844">
            <v>7187.5</v>
          </cell>
        </row>
        <row r="2845">
          <cell r="G2845" t="str">
            <v>7410-14</v>
          </cell>
          <cell r="H2845">
            <v>6875</v>
          </cell>
        </row>
        <row r="2846">
          <cell r="G2846" t="str">
            <v>7410-14</v>
          </cell>
          <cell r="H2846">
            <v>4492.1899999999996</v>
          </cell>
        </row>
        <row r="2847">
          <cell r="G2847" t="str">
            <v>1565-53</v>
          </cell>
          <cell r="H2847">
            <v>8749.9500000000007</v>
          </cell>
        </row>
        <row r="2848">
          <cell r="G2848" t="str">
            <v>7410-14</v>
          </cell>
          <cell r="H2848">
            <v>8437.4500000000007</v>
          </cell>
        </row>
        <row r="2849">
          <cell r="G2849" t="str">
            <v>1565-53</v>
          </cell>
          <cell r="H2849">
            <v>22968.75</v>
          </cell>
        </row>
        <row r="2850">
          <cell r="G2850" t="str">
            <v>7410-14</v>
          </cell>
          <cell r="H2850">
            <v>22968.75</v>
          </cell>
        </row>
        <row r="2851">
          <cell r="G2851" t="str">
            <v>7410-14</v>
          </cell>
          <cell r="H2851">
            <v>7500</v>
          </cell>
        </row>
        <row r="2852">
          <cell r="G2852" t="str">
            <v>7410-14</v>
          </cell>
          <cell r="H2852">
            <v>3906.3</v>
          </cell>
        </row>
        <row r="2853">
          <cell r="G2853" t="str">
            <v>1565-53</v>
          </cell>
          <cell r="H2853">
            <v>6718.75</v>
          </cell>
        </row>
        <row r="2854">
          <cell r="G2854" t="str">
            <v>7410-14</v>
          </cell>
          <cell r="H2854">
            <v>6679.69</v>
          </cell>
        </row>
        <row r="2855">
          <cell r="G2855" t="str">
            <v>1565-53</v>
          </cell>
          <cell r="H2855">
            <v>1875</v>
          </cell>
        </row>
        <row r="2856">
          <cell r="G2856" t="str">
            <v>7410-14</v>
          </cell>
          <cell r="H2856">
            <v>1875</v>
          </cell>
        </row>
        <row r="2857">
          <cell r="G2857" t="str">
            <v>1565-53</v>
          </cell>
          <cell r="H2857">
            <v>33984.379999999997</v>
          </cell>
        </row>
        <row r="2858">
          <cell r="G2858" t="str">
            <v>7410-14</v>
          </cell>
          <cell r="H2858">
            <v>33593.75</v>
          </cell>
        </row>
        <row r="2859">
          <cell r="G2859" t="str">
            <v>1565-53</v>
          </cell>
          <cell r="H2859">
            <v>13125</v>
          </cell>
        </row>
        <row r="2860">
          <cell r="G2860" t="str">
            <v>1565-53</v>
          </cell>
          <cell r="H2860">
            <v>3437.5</v>
          </cell>
        </row>
        <row r="2861">
          <cell r="G2861" t="str">
            <v>7410-14</v>
          </cell>
          <cell r="H2861">
            <v>3437.5</v>
          </cell>
        </row>
        <row r="2862">
          <cell r="G2862" t="str">
            <v>1565-53</v>
          </cell>
          <cell r="H2862">
            <v>4218.75</v>
          </cell>
        </row>
        <row r="2863">
          <cell r="G2863" t="str">
            <v>1565-53</v>
          </cell>
          <cell r="H2863">
            <v>6562.5</v>
          </cell>
        </row>
        <row r="2864">
          <cell r="G2864" t="str">
            <v>1565-53</v>
          </cell>
          <cell r="H2864">
            <v>16250</v>
          </cell>
        </row>
        <row r="2865">
          <cell r="G2865" t="str">
            <v>7410-14</v>
          </cell>
          <cell r="H2865">
            <v>16250</v>
          </cell>
        </row>
        <row r="2866">
          <cell r="G2866" t="str">
            <v>1565-53</v>
          </cell>
          <cell r="H2866">
            <v>4296.88</v>
          </cell>
        </row>
        <row r="2867">
          <cell r="G2867" t="str">
            <v>7410-14</v>
          </cell>
          <cell r="H2867">
            <v>4296.88</v>
          </cell>
        </row>
        <row r="2868">
          <cell r="G2868" t="str">
            <v>1565-53</v>
          </cell>
          <cell r="H2868">
            <v>10937.5</v>
          </cell>
        </row>
        <row r="2869">
          <cell r="G2869" t="str">
            <v>7410-14</v>
          </cell>
          <cell r="H2869">
            <v>10781.25</v>
          </cell>
        </row>
        <row r="2870">
          <cell r="G2870" t="str">
            <v>1565-53</v>
          </cell>
          <cell r="H2870">
            <v>1132.81</v>
          </cell>
        </row>
        <row r="2871">
          <cell r="G2871" t="str">
            <v>7410-14</v>
          </cell>
          <cell r="H2871">
            <v>1093.75</v>
          </cell>
        </row>
        <row r="2872">
          <cell r="G2872" t="str">
            <v>1565-53</v>
          </cell>
          <cell r="H2872">
            <v>2773.44</v>
          </cell>
        </row>
        <row r="2873">
          <cell r="G2873" t="str">
            <v>7410-14</v>
          </cell>
          <cell r="H2873">
            <v>2734.38</v>
          </cell>
        </row>
        <row r="2874">
          <cell r="G2874" t="str">
            <v>1565-53</v>
          </cell>
          <cell r="H2874">
            <v>8320.31</v>
          </cell>
        </row>
        <row r="2875">
          <cell r="G2875" t="str">
            <v>7410-14</v>
          </cell>
          <cell r="H2875">
            <v>8203.1299999999992</v>
          </cell>
        </row>
        <row r="2876">
          <cell r="G2876" t="str">
            <v>1565-53</v>
          </cell>
          <cell r="H2876">
            <v>4503.29</v>
          </cell>
        </row>
        <row r="2877">
          <cell r="G2877" t="str">
            <v>1565-53</v>
          </cell>
          <cell r="H2877">
            <v>4375</v>
          </cell>
        </row>
        <row r="2878">
          <cell r="G2878" t="str">
            <v>1565-53</v>
          </cell>
          <cell r="H2878">
            <v>3401.23</v>
          </cell>
        </row>
        <row r="2879">
          <cell r="G2879" t="str">
            <v>1565-53</v>
          </cell>
          <cell r="H2879">
            <v>3722.09</v>
          </cell>
        </row>
        <row r="2880">
          <cell r="G2880" t="str">
            <v>1565-53</v>
          </cell>
          <cell r="H2880">
            <v>96250</v>
          </cell>
        </row>
        <row r="2881">
          <cell r="G2881" t="str">
            <v>7410-14</v>
          </cell>
          <cell r="H2881">
            <v>96250</v>
          </cell>
        </row>
        <row r="2882">
          <cell r="G2882" t="str">
            <v>1565-53</v>
          </cell>
          <cell r="H2882">
            <v>45312.5</v>
          </cell>
        </row>
        <row r="2883">
          <cell r="G2883" t="str">
            <v>7410-14</v>
          </cell>
          <cell r="H2883">
            <v>44531.25</v>
          </cell>
        </row>
        <row r="2884">
          <cell r="G2884" t="str">
            <v>1565-53</v>
          </cell>
          <cell r="H2884">
            <v>27171.89</v>
          </cell>
        </row>
        <row r="2885">
          <cell r="G2885" t="str">
            <v>7410-14</v>
          </cell>
          <cell r="H2885">
            <v>35156.25</v>
          </cell>
        </row>
        <row r="2886">
          <cell r="G2886" t="str">
            <v>7410-14</v>
          </cell>
          <cell r="H2886">
            <v>3625</v>
          </cell>
        </row>
        <row r="2887">
          <cell r="G2887" t="str">
            <v>1565-53</v>
          </cell>
          <cell r="H2887">
            <v>38281.25</v>
          </cell>
        </row>
        <row r="2888">
          <cell r="G2888" t="str">
            <v>7410-14</v>
          </cell>
          <cell r="H2888">
            <v>38281.25</v>
          </cell>
        </row>
        <row r="2889">
          <cell r="G2889" t="str">
            <v>1565-53</v>
          </cell>
          <cell r="H2889">
            <v>20312.5</v>
          </cell>
        </row>
        <row r="2890">
          <cell r="G2890" t="str">
            <v>7410-14</v>
          </cell>
          <cell r="H2890">
            <v>18359.38</v>
          </cell>
        </row>
        <row r="2891">
          <cell r="G2891" t="str">
            <v>1565-53</v>
          </cell>
          <cell r="H2891">
            <v>20000</v>
          </cell>
        </row>
        <row r="2892">
          <cell r="G2892" t="str">
            <v>7410-14</v>
          </cell>
          <cell r="H2892">
            <v>18437.5</v>
          </cell>
        </row>
        <row r="2893">
          <cell r="G2893" t="str">
            <v>1565-53</v>
          </cell>
          <cell r="H2893">
            <v>13437.5</v>
          </cell>
        </row>
        <row r="2894">
          <cell r="G2894" t="str">
            <v>7410-14</v>
          </cell>
          <cell r="H2894">
            <v>12812.5</v>
          </cell>
        </row>
        <row r="2895">
          <cell r="G2895" t="str">
            <v>1565-53</v>
          </cell>
          <cell r="H2895">
            <v>5468.75</v>
          </cell>
        </row>
        <row r="2896">
          <cell r="G2896" t="str">
            <v>7410-14</v>
          </cell>
          <cell r="H2896">
            <v>5312.5</v>
          </cell>
        </row>
        <row r="2897">
          <cell r="G2897" t="str">
            <v>1565-53</v>
          </cell>
          <cell r="H2897">
            <v>5468.75</v>
          </cell>
        </row>
        <row r="2898">
          <cell r="G2898" t="str">
            <v>7410-14</v>
          </cell>
          <cell r="H2898">
            <v>5312.5</v>
          </cell>
        </row>
        <row r="2899">
          <cell r="G2899" t="str">
            <v>1565-53</v>
          </cell>
          <cell r="H2899">
            <v>25937.5</v>
          </cell>
        </row>
        <row r="2900">
          <cell r="G2900" t="str">
            <v>7410-14</v>
          </cell>
          <cell r="H2900">
            <v>25625</v>
          </cell>
        </row>
        <row r="2901">
          <cell r="G2901" t="str">
            <v>1565-53</v>
          </cell>
          <cell r="H2901">
            <v>2812.5</v>
          </cell>
        </row>
        <row r="2902">
          <cell r="G2902" t="str">
            <v>7410-14</v>
          </cell>
          <cell r="H2902">
            <v>2812.5</v>
          </cell>
        </row>
        <row r="2903">
          <cell r="G2903" t="str">
            <v>1565-53</v>
          </cell>
          <cell r="H2903">
            <v>19687.5</v>
          </cell>
        </row>
        <row r="2904">
          <cell r="G2904" t="str">
            <v>7410-14</v>
          </cell>
          <cell r="H2904">
            <v>19687.5</v>
          </cell>
        </row>
        <row r="2905">
          <cell r="G2905" t="str">
            <v>1565-53</v>
          </cell>
          <cell r="H2905">
            <v>7812.5</v>
          </cell>
        </row>
        <row r="2906">
          <cell r="G2906" t="str">
            <v>7410-14</v>
          </cell>
          <cell r="H2906">
            <v>7773.44</v>
          </cell>
        </row>
        <row r="2907">
          <cell r="G2907" t="str">
            <v>1565-53</v>
          </cell>
          <cell r="H2907">
            <v>17343.75</v>
          </cell>
        </row>
        <row r="2908">
          <cell r="G2908" t="str">
            <v>7410-14</v>
          </cell>
          <cell r="H2908">
            <v>17226.560000000001</v>
          </cell>
        </row>
        <row r="2909">
          <cell r="G2909" t="str">
            <v>1565-53</v>
          </cell>
          <cell r="H2909">
            <v>5078.13</v>
          </cell>
        </row>
        <row r="2910">
          <cell r="G2910" t="str">
            <v>7410-14</v>
          </cell>
          <cell r="H2910">
            <v>5000</v>
          </cell>
        </row>
        <row r="2911">
          <cell r="G2911" t="str">
            <v>1565-53</v>
          </cell>
          <cell r="H2911">
            <v>48828.13</v>
          </cell>
        </row>
        <row r="2912">
          <cell r="G2912" t="str">
            <v>7410-14</v>
          </cell>
          <cell r="H2912">
            <v>48632.81</v>
          </cell>
        </row>
        <row r="2913">
          <cell r="G2913" t="str">
            <v>1565-53</v>
          </cell>
          <cell r="H2913">
            <v>12968.75</v>
          </cell>
        </row>
        <row r="2914">
          <cell r="G2914" t="str">
            <v>7410-14</v>
          </cell>
          <cell r="H2914">
            <v>12812.5</v>
          </cell>
        </row>
        <row r="2915">
          <cell r="G2915" t="str">
            <v>1565-53</v>
          </cell>
          <cell r="H2915">
            <v>6445.31</v>
          </cell>
        </row>
        <row r="2916">
          <cell r="G2916" t="str">
            <v>7410-14</v>
          </cell>
          <cell r="H2916">
            <v>6406.25</v>
          </cell>
        </row>
        <row r="2917">
          <cell r="G2917" t="str">
            <v>1565-53</v>
          </cell>
          <cell r="H2917">
            <v>6250</v>
          </cell>
        </row>
        <row r="2918">
          <cell r="G2918" t="str">
            <v>7410-14</v>
          </cell>
          <cell r="H2918">
            <v>5937.5</v>
          </cell>
        </row>
        <row r="2919">
          <cell r="G2919" t="str">
            <v>1565-53</v>
          </cell>
          <cell r="H2919">
            <v>193.41</v>
          </cell>
        </row>
        <row r="2920">
          <cell r="G2920" t="str">
            <v>7410-14</v>
          </cell>
          <cell r="H2920">
            <v>131.5</v>
          </cell>
        </row>
        <row r="2921">
          <cell r="G2921" t="str">
            <v>1565-53</v>
          </cell>
          <cell r="H2921">
            <v>12968.75</v>
          </cell>
        </row>
        <row r="2922">
          <cell r="G2922" t="str">
            <v>7410-14</v>
          </cell>
          <cell r="H2922">
            <v>12812.5</v>
          </cell>
        </row>
        <row r="2923">
          <cell r="G2923" t="str">
            <v>1565-53</v>
          </cell>
          <cell r="H2923">
            <v>24609.38</v>
          </cell>
        </row>
        <row r="2924">
          <cell r="G2924" t="str">
            <v>7410-14</v>
          </cell>
          <cell r="H2924">
            <v>24218.75</v>
          </cell>
        </row>
        <row r="2925">
          <cell r="G2925" t="str">
            <v>1565-53</v>
          </cell>
          <cell r="H2925">
            <v>5054.01</v>
          </cell>
        </row>
        <row r="2926">
          <cell r="G2926" t="str">
            <v>1565-53</v>
          </cell>
          <cell r="H2926">
            <v>9287.11</v>
          </cell>
        </row>
        <row r="2927">
          <cell r="G2927" t="str">
            <v>7410-14</v>
          </cell>
          <cell r="H2927">
            <v>9140.6299999999992</v>
          </cell>
        </row>
        <row r="2928">
          <cell r="G2928" t="str">
            <v>1565-53</v>
          </cell>
          <cell r="H2928">
            <v>9414.06</v>
          </cell>
        </row>
        <row r="2929">
          <cell r="G2929" t="str">
            <v>7410-14</v>
          </cell>
          <cell r="H2929">
            <v>9375</v>
          </cell>
        </row>
        <row r="2930">
          <cell r="G2930" t="str">
            <v>1565-53</v>
          </cell>
          <cell r="H2930">
            <v>9213.42</v>
          </cell>
        </row>
        <row r="2931">
          <cell r="G2931" t="str">
            <v>1565-53</v>
          </cell>
          <cell r="H2931">
            <v>10330.77</v>
          </cell>
        </row>
        <row r="2932">
          <cell r="G2932" t="str">
            <v>1565-53</v>
          </cell>
          <cell r="H2932">
            <v>203671.88</v>
          </cell>
        </row>
        <row r="2933">
          <cell r="G2933" t="str">
            <v>7410-14</v>
          </cell>
          <cell r="H2933">
            <v>208828.13</v>
          </cell>
        </row>
        <row r="2934">
          <cell r="G2934" t="str">
            <v>7410-14</v>
          </cell>
          <cell r="H2934">
            <v>17500</v>
          </cell>
        </row>
        <row r="2935">
          <cell r="G2935" t="str">
            <v>1565-53</v>
          </cell>
          <cell r="H2935">
            <v>3437.5</v>
          </cell>
        </row>
        <row r="2936">
          <cell r="G2936" t="str">
            <v>7410-14</v>
          </cell>
          <cell r="H2936">
            <v>20625</v>
          </cell>
        </row>
        <row r="2937">
          <cell r="G2937" t="str">
            <v>1565-53</v>
          </cell>
          <cell r="H2937">
            <v>5761.72</v>
          </cell>
        </row>
        <row r="2938">
          <cell r="G2938" t="str">
            <v>7410-14</v>
          </cell>
          <cell r="H2938">
            <v>5625</v>
          </cell>
        </row>
        <row r="2939">
          <cell r="G2939" t="str">
            <v>1565-53</v>
          </cell>
          <cell r="H2939">
            <v>13359.38</v>
          </cell>
        </row>
        <row r="2940">
          <cell r="G2940" t="str">
            <v>7410-14</v>
          </cell>
          <cell r="H2940">
            <v>13359.38</v>
          </cell>
        </row>
        <row r="2941">
          <cell r="G2941" t="str">
            <v>7410-14</v>
          </cell>
          <cell r="H2941">
            <v>19687.599999999999</v>
          </cell>
        </row>
        <row r="2942">
          <cell r="G2942" t="str">
            <v>1565-53</v>
          </cell>
          <cell r="H2942">
            <v>13437.5</v>
          </cell>
        </row>
        <row r="2943">
          <cell r="G2943" t="str">
            <v>1565-53</v>
          </cell>
          <cell r="H2943">
            <v>5000</v>
          </cell>
        </row>
        <row r="2944">
          <cell r="G2944" t="str">
            <v>7410-14</v>
          </cell>
          <cell r="H2944">
            <v>5000</v>
          </cell>
        </row>
        <row r="2945">
          <cell r="G2945" t="str">
            <v>1565-53</v>
          </cell>
          <cell r="H2945">
            <v>1953.13</v>
          </cell>
        </row>
        <row r="2946">
          <cell r="G2946" t="str">
            <v>1565-53</v>
          </cell>
          <cell r="H2946">
            <v>2500</v>
          </cell>
        </row>
        <row r="2947">
          <cell r="G2947" t="str">
            <v>7410-14</v>
          </cell>
          <cell r="H2947">
            <v>5000</v>
          </cell>
        </row>
        <row r="2948">
          <cell r="G2948" t="str">
            <v>1565-53</v>
          </cell>
          <cell r="H2948">
            <v>13359.38</v>
          </cell>
        </row>
        <row r="2949">
          <cell r="G2949" t="str">
            <v>7410-14</v>
          </cell>
          <cell r="H2949">
            <v>17734.38</v>
          </cell>
        </row>
        <row r="2950">
          <cell r="G2950" t="str">
            <v>1565-53</v>
          </cell>
          <cell r="H2950">
            <v>17500</v>
          </cell>
        </row>
        <row r="2951">
          <cell r="G2951" t="str">
            <v>7410-14</v>
          </cell>
          <cell r="H2951">
            <v>17500</v>
          </cell>
        </row>
        <row r="2952">
          <cell r="G2952" t="str">
            <v>1565-53</v>
          </cell>
          <cell r="H2952">
            <v>138750</v>
          </cell>
        </row>
        <row r="2953">
          <cell r="G2953" t="str">
            <v>7410-14</v>
          </cell>
          <cell r="H2953">
            <v>138750</v>
          </cell>
        </row>
        <row r="2954">
          <cell r="G2954" t="str">
            <v>1565-53</v>
          </cell>
          <cell r="H2954">
            <v>9218.75</v>
          </cell>
        </row>
        <row r="2955">
          <cell r="G2955" t="str">
            <v>7410-14</v>
          </cell>
          <cell r="H2955">
            <v>9062.5</v>
          </cell>
        </row>
        <row r="2956">
          <cell r="G2956" t="str">
            <v>1565-53</v>
          </cell>
          <cell r="H2956">
            <v>8750</v>
          </cell>
        </row>
        <row r="2957">
          <cell r="G2957" t="str">
            <v>1565-53</v>
          </cell>
          <cell r="H2957">
            <v>555466.5</v>
          </cell>
        </row>
        <row r="2958">
          <cell r="G2958" t="str">
            <v>7410-14</v>
          </cell>
          <cell r="H2958">
            <v>555466.5</v>
          </cell>
        </row>
        <row r="2959">
          <cell r="G2959" t="str">
            <v>1565-53</v>
          </cell>
          <cell r="H2959">
            <v>367495.8</v>
          </cell>
        </row>
        <row r="2960">
          <cell r="G2960" t="str">
            <v>7410-14</v>
          </cell>
          <cell r="H2960">
            <v>367495.8</v>
          </cell>
        </row>
        <row r="2961">
          <cell r="G2961" t="str">
            <v>1565-53</v>
          </cell>
          <cell r="H2961">
            <v>437500</v>
          </cell>
        </row>
        <row r="2962">
          <cell r="G2962" t="str">
            <v>7410-14</v>
          </cell>
          <cell r="H2962">
            <v>437500</v>
          </cell>
        </row>
        <row r="2963">
          <cell r="G2963" t="str">
            <v>1565-53</v>
          </cell>
          <cell r="H2963">
            <v>18125</v>
          </cell>
        </row>
        <row r="2964">
          <cell r="G2964" t="str">
            <v>7410-14</v>
          </cell>
          <cell r="H2964">
            <v>17812.5</v>
          </cell>
        </row>
        <row r="2965">
          <cell r="G2965" t="str">
            <v>1565-53</v>
          </cell>
          <cell r="H2965">
            <v>4531.25</v>
          </cell>
        </row>
        <row r="2966">
          <cell r="G2966" t="str">
            <v>7410-14</v>
          </cell>
          <cell r="H2966">
            <v>4453.13</v>
          </cell>
        </row>
        <row r="2967">
          <cell r="G2967" t="str">
            <v>1565-53</v>
          </cell>
          <cell r="H2967">
            <v>5703.13</v>
          </cell>
        </row>
        <row r="2968">
          <cell r="G2968" t="str">
            <v>7410-14</v>
          </cell>
          <cell r="H2968">
            <v>5703.13</v>
          </cell>
        </row>
        <row r="2969">
          <cell r="G2969" t="str">
            <v>1565-54</v>
          </cell>
          <cell r="H2969">
            <v>10248.56</v>
          </cell>
        </row>
        <row r="2970">
          <cell r="G2970" t="str">
            <v>1565-54</v>
          </cell>
          <cell r="H2970">
            <v>10385.26</v>
          </cell>
        </row>
        <row r="2971">
          <cell r="G2971" t="str">
            <v>1565-53</v>
          </cell>
          <cell r="H2971">
            <v>5781.25</v>
          </cell>
        </row>
        <row r="2972">
          <cell r="G2972" t="str">
            <v>7410-14</v>
          </cell>
          <cell r="H2972">
            <v>5742.19</v>
          </cell>
        </row>
        <row r="2973">
          <cell r="G2973" t="str">
            <v>1565-54</v>
          </cell>
          <cell r="H2973">
            <v>659.27</v>
          </cell>
        </row>
        <row r="2974">
          <cell r="G2974" t="str">
            <v>1565-54</v>
          </cell>
          <cell r="H2974">
            <v>363.05</v>
          </cell>
        </row>
        <row r="2975">
          <cell r="G2975" t="str">
            <v>1565-53</v>
          </cell>
          <cell r="H2975">
            <v>35000</v>
          </cell>
        </row>
        <row r="2976">
          <cell r="G2976" t="str">
            <v>7410-14</v>
          </cell>
          <cell r="H2976">
            <v>34375</v>
          </cell>
        </row>
        <row r="2977">
          <cell r="G2977" t="str">
            <v>1565-53</v>
          </cell>
          <cell r="H2977">
            <v>5156.25</v>
          </cell>
        </row>
        <row r="2978">
          <cell r="G2978" t="str">
            <v>7410-14</v>
          </cell>
          <cell r="H2978">
            <v>5117.1899999999996</v>
          </cell>
        </row>
        <row r="2979">
          <cell r="G2979" t="str">
            <v>1565-53</v>
          </cell>
          <cell r="H2979">
            <v>17812.5</v>
          </cell>
        </row>
        <row r="2980">
          <cell r="G2980" t="str">
            <v>7410-14</v>
          </cell>
          <cell r="H2980">
            <v>17421.88</v>
          </cell>
        </row>
        <row r="2981">
          <cell r="G2981" t="str">
            <v>7410-14</v>
          </cell>
          <cell r="H2981">
            <v>17187.5</v>
          </cell>
        </row>
        <row r="2982">
          <cell r="G2982" t="str">
            <v>1565-53</v>
          </cell>
          <cell r="H2982">
            <v>781.3</v>
          </cell>
        </row>
        <row r="2983">
          <cell r="G2983" t="str">
            <v>1565-53</v>
          </cell>
          <cell r="H2983">
            <v>1406.3</v>
          </cell>
        </row>
        <row r="2984">
          <cell r="G2984" t="str">
            <v>1565-53</v>
          </cell>
          <cell r="H2984">
            <v>21484.38</v>
          </cell>
        </row>
        <row r="2985">
          <cell r="G2985" t="str">
            <v>1565-53</v>
          </cell>
          <cell r="H2985">
            <v>4218.75</v>
          </cell>
        </row>
        <row r="2986">
          <cell r="G2986" t="str">
            <v>1565-53</v>
          </cell>
          <cell r="H2986">
            <v>273.44</v>
          </cell>
        </row>
        <row r="2987">
          <cell r="G2987" t="str">
            <v>1565-53</v>
          </cell>
          <cell r="H2987">
            <v>47109.599999999999</v>
          </cell>
        </row>
        <row r="2988">
          <cell r="G2988" t="str">
            <v>7410-14</v>
          </cell>
          <cell r="H2988">
            <v>58398.44</v>
          </cell>
        </row>
        <row r="2989">
          <cell r="G2989" t="str">
            <v>7410-14</v>
          </cell>
          <cell r="H2989">
            <v>44531.25</v>
          </cell>
        </row>
        <row r="2990">
          <cell r="G2990" t="str">
            <v>1565-53</v>
          </cell>
          <cell r="H2990">
            <v>5937.5</v>
          </cell>
        </row>
        <row r="2991">
          <cell r="G2991" t="str">
            <v>7410-14</v>
          </cell>
          <cell r="H2991">
            <v>5839.84</v>
          </cell>
        </row>
        <row r="2992">
          <cell r="G2992" t="str">
            <v>1565-53</v>
          </cell>
          <cell r="H2992">
            <v>7031.25</v>
          </cell>
        </row>
        <row r="2993">
          <cell r="G2993" t="str">
            <v>7410-14</v>
          </cell>
          <cell r="H2993">
            <v>7031.25</v>
          </cell>
        </row>
        <row r="2994">
          <cell r="G2994" t="str">
            <v>1565-53</v>
          </cell>
          <cell r="H2994">
            <v>9062.5</v>
          </cell>
        </row>
        <row r="2995">
          <cell r="G2995" t="str">
            <v>7410-14</v>
          </cell>
          <cell r="H2995">
            <v>9062.5</v>
          </cell>
        </row>
        <row r="2996">
          <cell r="G2996" t="str">
            <v>1565-53</v>
          </cell>
          <cell r="H2996">
            <v>234375</v>
          </cell>
        </row>
        <row r="2997">
          <cell r="G2997" t="str">
            <v>7410-14</v>
          </cell>
          <cell r="H2997">
            <v>234375</v>
          </cell>
        </row>
        <row r="2998">
          <cell r="G2998" t="str">
            <v>1565-53</v>
          </cell>
          <cell r="H2998">
            <v>234.38</v>
          </cell>
        </row>
        <row r="2999">
          <cell r="G2999" t="str">
            <v>1565-53</v>
          </cell>
          <cell r="H2999">
            <v>240234.38</v>
          </cell>
        </row>
        <row r="3000">
          <cell r="G3000" t="str">
            <v>7410-14</v>
          </cell>
          <cell r="H3000">
            <v>240234.38</v>
          </cell>
        </row>
        <row r="3001">
          <cell r="G3001" t="str">
            <v>1565-53</v>
          </cell>
          <cell r="H3001">
            <v>1516.48</v>
          </cell>
        </row>
        <row r="3002">
          <cell r="G3002" t="str">
            <v>1565-53</v>
          </cell>
          <cell r="H3002">
            <v>46093.75</v>
          </cell>
        </row>
        <row r="3003">
          <cell r="G3003" t="str">
            <v>7410-14</v>
          </cell>
          <cell r="H3003">
            <v>46093.75</v>
          </cell>
        </row>
        <row r="3004">
          <cell r="G3004" t="str">
            <v>1565-53</v>
          </cell>
          <cell r="H3004">
            <v>136718.75</v>
          </cell>
        </row>
        <row r="3005">
          <cell r="G3005" t="str">
            <v>7410-14</v>
          </cell>
          <cell r="H3005">
            <v>136718.75</v>
          </cell>
        </row>
        <row r="3006">
          <cell r="G3006" t="str">
            <v>1565-53</v>
          </cell>
          <cell r="H3006">
            <v>26367.19</v>
          </cell>
        </row>
        <row r="3007">
          <cell r="G3007" t="str">
            <v>7410-14</v>
          </cell>
          <cell r="H3007">
            <v>26367.19</v>
          </cell>
        </row>
        <row r="3008">
          <cell r="G3008" t="str">
            <v>1565-53</v>
          </cell>
          <cell r="H3008">
            <v>128125</v>
          </cell>
        </row>
        <row r="3009">
          <cell r="G3009" t="str">
            <v>7410-14</v>
          </cell>
          <cell r="H3009">
            <v>128125</v>
          </cell>
        </row>
        <row r="3010">
          <cell r="G3010" t="str">
            <v>1565-53</v>
          </cell>
          <cell r="H3010">
            <v>89062.5</v>
          </cell>
        </row>
        <row r="3011">
          <cell r="G3011" t="str">
            <v>7410-14</v>
          </cell>
          <cell r="H3011">
            <v>89062.5</v>
          </cell>
        </row>
        <row r="3012">
          <cell r="G3012" t="str">
            <v>1565-53</v>
          </cell>
          <cell r="H3012">
            <v>14882.89</v>
          </cell>
        </row>
        <row r="3013">
          <cell r="G3013" t="str">
            <v>7410-14</v>
          </cell>
          <cell r="H3013">
            <v>14531.33</v>
          </cell>
        </row>
        <row r="3014">
          <cell r="G3014" t="str">
            <v>1565-53</v>
          </cell>
          <cell r="H3014">
            <v>3593.75</v>
          </cell>
        </row>
        <row r="3015">
          <cell r="G3015" t="str">
            <v>7410-14</v>
          </cell>
          <cell r="H3015">
            <v>3515.63</v>
          </cell>
        </row>
        <row r="3016">
          <cell r="G3016" t="str">
            <v>1565-53</v>
          </cell>
          <cell r="H3016">
            <v>9687.5</v>
          </cell>
        </row>
        <row r="3017">
          <cell r="G3017" t="str">
            <v>7410-14</v>
          </cell>
          <cell r="H3017">
            <v>9375</v>
          </cell>
        </row>
        <row r="3018">
          <cell r="G3018" t="str">
            <v>1565-53</v>
          </cell>
          <cell r="H3018">
            <v>6093.75</v>
          </cell>
        </row>
        <row r="3019">
          <cell r="G3019" t="str">
            <v>7410-14</v>
          </cell>
          <cell r="H3019">
            <v>5781.25</v>
          </cell>
        </row>
        <row r="3020">
          <cell r="G3020" t="str">
            <v>1565-53</v>
          </cell>
          <cell r="H3020">
            <v>10458.69</v>
          </cell>
        </row>
        <row r="3021">
          <cell r="G3021" t="str">
            <v>7410-14</v>
          </cell>
          <cell r="H3021">
            <v>10458.69</v>
          </cell>
        </row>
        <row r="3022">
          <cell r="G3022" t="str">
            <v>1565-53</v>
          </cell>
          <cell r="H3022">
            <v>26953.13</v>
          </cell>
        </row>
        <row r="3023">
          <cell r="G3023" t="str">
            <v>7410-14</v>
          </cell>
          <cell r="H3023">
            <v>26718.75</v>
          </cell>
        </row>
        <row r="3024">
          <cell r="G3024" t="str">
            <v>1565-53</v>
          </cell>
          <cell r="H3024">
            <v>36718.75</v>
          </cell>
        </row>
        <row r="3025">
          <cell r="G3025" t="str">
            <v>7410-14</v>
          </cell>
          <cell r="H3025">
            <v>36718.75</v>
          </cell>
        </row>
        <row r="3026">
          <cell r="G3026" t="str">
            <v>1565-53</v>
          </cell>
          <cell r="H3026">
            <v>14687.5</v>
          </cell>
        </row>
        <row r="3027">
          <cell r="G3027" t="str">
            <v>7410-14</v>
          </cell>
          <cell r="H3027">
            <v>14687.5</v>
          </cell>
        </row>
        <row r="3028">
          <cell r="G3028" t="str">
            <v>1565-53</v>
          </cell>
          <cell r="H3028">
            <v>9375</v>
          </cell>
        </row>
        <row r="3029">
          <cell r="G3029" t="str">
            <v>7410-14</v>
          </cell>
          <cell r="H3029">
            <v>9296.8799999999992</v>
          </cell>
        </row>
        <row r="3030">
          <cell r="G3030" t="str">
            <v>1565-53</v>
          </cell>
          <cell r="H3030">
            <v>48125</v>
          </cell>
        </row>
        <row r="3031">
          <cell r="G3031" t="str">
            <v>7410-14</v>
          </cell>
          <cell r="H3031">
            <v>47500</v>
          </cell>
        </row>
        <row r="3032">
          <cell r="G3032" t="str">
            <v>1565-53</v>
          </cell>
          <cell r="H3032">
            <v>4609.38</v>
          </cell>
        </row>
        <row r="3033">
          <cell r="G3033" t="str">
            <v>7410-14</v>
          </cell>
          <cell r="H3033">
            <v>4609.38</v>
          </cell>
        </row>
        <row r="3034">
          <cell r="G3034" t="str">
            <v>1565-53</v>
          </cell>
          <cell r="H3034">
            <v>9375</v>
          </cell>
        </row>
        <row r="3035">
          <cell r="G3035" t="str">
            <v>7410-14</v>
          </cell>
          <cell r="H3035">
            <v>9375</v>
          </cell>
        </row>
        <row r="3036">
          <cell r="G3036" t="str">
            <v>7410-14</v>
          </cell>
          <cell r="H3036">
            <v>8437.5</v>
          </cell>
        </row>
        <row r="3037">
          <cell r="G3037" t="str">
            <v>1565-53</v>
          </cell>
          <cell r="H3037">
            <v>3750</v>
          </cell>
        </row>
        <row r="3038">
          <cell r="G3038" t="str">
            <v>7410-14</v>
          </cell>
          <cell r="H3038">
            <v>3750</v>
          </cell>
        </row>
        <row r="3039">
          <cell r="G3039" t="str">
            <v>1565-53</v>
          </cell>
          <cell r="H3039">
            <v>9843.75</v>
          </cell>
        </row>
        <row r="3040">
          <cell r="G3040" t="str">
            <v>7410-14</v>
          </cell>
          <cell r="H3040">
            <v>9609.3799999999992</v>
          </cell>
        </row>
        <row r="3041">
          <cell r="G3041" t="str">
            <v>1565-53</v>
          </cell>
          <cell r="H3041">
            <v>1328.13</v>
          </cell>
        </row>
        <row r="3042">
          <cell r="G3042" t="str">
            <v>7410-14</v>
          </cell>
          <cell r="H3042">
            <v>1171.8800000000001</v>
          </cell>
        </row>
        <row r="3043">
          <cell r="G3043" t="str">
            <v>1565-53</v>
          </cell>
          <cell r="H3043">
            <v>19062.5</v>
          </cell>
        </row>
        <row r="3044">
          <cell r="G3044" t="str">
            <v>7410-14</v>
          </cell>
          <cell r="H3044">
            <v>18906.25</v>
          </cell>
        </row>
        <row r="3045">
          <cell r="G3045" t="str">
            <v>1565-54</v>
          </cell>
          <cell r="H3045">
            <v>2037.65</v>
          </cell>
        </row>
        <row r="3046">
          <cell r="G3046" t="str">
            <v>1565-53</v>
          </cell>
          <cell r="H3046">
            <v>5468.75</v>
          </cell>
        </row>
        <row r="3047">
          <cell r="G3047" t="str">
            <v>7410-14</v>
          </cell>
          <cell r="H3047">
            <v>5468.75</v>
          </cell>
        </row>
        <row r="3048">
          <cell r="G3048" t="str">
            <v>1565-53</v>
          </cell>
          <cell r="H3048">
            <v>18515.63</v>
          </cell>
        </row>
        <row r="3049">
          <cell r="G3049" t="str">
            <v>7410-14</v>
          </cell>
          <cell r="H3049">
            <v>18437.5</v>
          </cell>
        </row>
        <row r="3050">
          <cell r="G3050" t="str">
            <v>1565-53</v>
          </cell>
          <cell r="H3050">
            <v>2500</v>
          </cell>
        </row>
        <row r="3051">
          <cell r="G3051" t="str">
            <v>7410-14</v>
          </cell>
          <cell r="H3051">
            <v>2460.94</v>
          </cell>
        </row>
        <row r="3052">
          <cell r="G3052" t="str">
            <v>7410-14</v>
          </cell>
          <cell r="H3052">
            <v>4843.75</v>
          </cell>
        </row>
        <row r="3053">
          <cell r="G3053" t="str">
            <v>1565-53</v>
          </cell>
          <cell r="H3053">
            <v>2953.13</v>
          </cell>
        </row>
        <row r="3054">
          <cell r="G3054" t="str">
            <v>7410-14</v>
          </cell>
          <cell r="H3054">
            <v>2953.13</v>
          </cell>
        </row>
        <row r="3055">
          <cell r="G3055" t="str">
            <v>1565-53</v>
          </cell>
          <cell r="H3055">
            <v>2750</v>
          </cell>
        </row>
        <row r="3056">
          <cell r="G3056" t="str">
            <v>7410-14</v>
          </cell>
          <cell r="H3056">
            <v>2707.03</v>
          </cell>
        </row>
        <row r="3057">
          <cell r="G3057" t="str">
            <v>1565-53</v>
          </cell>
          <cell r="H3057">
            <v>12773.44</v>
          </cell>
        </row>
        <row r="3058">
          <cell r="G3058" t="str">
            <v>7410-14</v>
          </cell>
          <cell r="H3058">
            <v>12500</v>
          </cell>
        </row>
        <row r="3059">
          <cell r="G3059" t="str">
            <v>1565-53</v>
          </cell>
          <cell r="H3059">
            <v>6484.38</v>
          </cell>
        </row>
        <row r="3060">
          <cell r="G3060" t="str">
            <v>7410-14</v>
          </cell>
          <cell r="H3060">
            <v>6406.25</v>
          </cell>
        </row>
        <row r="3061">
          <cell r="G3061" t="str">
            <v>1565-53</v>
          </cell>
          <cell r="H3061">
            <v>37968.75</v>
          </cell>
        </row>
        <row r="3062">
          <cell r="G3062" t="str">
            <v>7410-14</v>
          </cell>
          <cell r="H3062">
            <v>38554.69</v>
          </cell>
        </row>
        <row r="3063">
          <cell r="G3063" t="str">
            <v>1565-53</v>
          </cell>
          <cell r="H3063">
            <v>4687.5</v>
          </cell>
        </row>
        <row r="3064">
          <cell r="G3064" t="str">
            <v>7410-14</v>
          </cell>
          <cell r="H3064">
            <v>4609.38</v>
          </cell>
        </row>
        <row r="3065">
          <cell r="G3065" t="str">
            <v>1565-53</v>
          </cell>
          <cell r="H3065">
            <v>4101.5600000000004</v>
          </cell>
        </row>
        <row r="3066">
          <cell r="G3066" t="str">
            <v>7410-14</v>
          </cell>
          <cell r="H3066">
            <v>4101.5600000000004</v>
          </cell>
        </row>
        <row r="3067">
          <cell r="G3067" t="str">
            <v>1565-53</v>
          </cell>
          <cell r="H3067">
            <v>1328.13</v>
          </cell>
        </row>
        <row r="3068">
          <cell r="G3068" t="str">
            <v>1565-53</v>
          </cell>
          <cell r="H3068">
            <v>10664.06</v>
          </cell>
        </row>
        <row r="3069">
          <cell r="G3069" t="str">
            <v>7410-14</v>
          </cell>
          <cell r="H3069">
            <v>17773.439999999999</v>
          </cell>
        </row>
        <row r="3070">
          <cell r="G3070" t="str">
            <v>1565-53</v>
          </cell>
          <cell r="H3070">
            <v>5976.56</v>
          </cell>
        </row>
        <row r="3071">
          <cell r="G3071" t="str">
            <v>7410-14</v>
          </cell>
          <cell r="H3071">
            <v>5625</v>
          </cell>
        </row>
        <row r="3072">
          <cell r="G3072" t="str">
            <v>1565-53</v>
          </cell>
          <cell r="H3072">
            <v>34375</v>
          </cell>
        </row>
        <row r="3073">
          <cell r="G3073" t="str">
            <v>7410-14</v>
          </cell>
          <cell r="H3073">
            <v>32421.88</v>
          </cell>
        </row>
        <row r="3074">
          <cell r="G3074" t="str">
            <v>1565-53</v>
          </cell>
          <cell r="H3074">
            <v>242187.5</v>
          </cell>
        </row>
        <row r="3075">
          <cell r="G3075" t="str">
            <v>7410-14</v>
          </cell>
          <cell r="H3075">
            <v>242187.5</v>
          </cell>
        </row>
        <row r="3076">
          <cell r="G3076" t="str">
            <v>1565-53</v>
          </cell>
          <cell r="H3076">
            <v>6875</v>
          </cell>
        </row>
        <row r="3077">
          <cell r="G3077" t="str">
            <v>7410-14</v>
          </cell>
          <cell r="H3077">
            <v>6718.75</v>
          </cell>
        </row>
        <row r="3078">
          <cell r="G3078" t="str">
            <v>1565-53</v>
          </cell>
          <cell r="H3078">
            <v>2812.5</v>
          </cell>
        </row>
        <row r="3079">
          <cell r="G3079" t="str">
            <v>7410-14</v>
          </cell>
          <cell r="H3079">
            <v>2656.25</v>
          </cell>
        </row>
        <row r="3080">
          <cell r="G3080" t="str">
            <v>1565-53</v>
          </cell>
          <cell r="H3080">
            <v>3320.31</v>
          </cell>
        </row>
        <row r="3081">
          <cell r="G3081" t="str">
            <v>7410-14</v>
          </cell>
          <cell r="H3081">
            <v>3281.25</v>
          </cell>
        </row>
        <row r="3082">
          <cell r="G3082" t="str">
            <v>1565-53</v>
          </cell>
          <cell r="H3082">
            <v>3281.25</v>
          </cell>
        </row>
        <row r="3083">
          <cell r="G3083" t="str">
            <v>7410-14</v>
          </cell>
          <cell r="H3083">
            <v>3281.25</v>
          </cell>
        </row>
        <row r="3084">
          <cell r="G3084" t="str">
            <v>1565-53</v>
          </cell>
          <cell r="H3084">
            <v>171875</v>
          </cell>
        </row>
        <row r="3085">
          <cell r="G3085" t="str">
            <v>7410-14</v>
          </cell>
          <cell r="H3085">
            <v>164062.5</v>
          </cell>
        </row>
        <row r="3086">
          <cell r="G3086" t="str">
            <v>1565-53</v>
          </cell>
          <cell r="H3086">
            <v>1367.19</v>
          </cell>
        </row>
        <row r="3087">
          <cell r="G3087" t="str">
            <v>7410-14</v>
          </cell>
          <cell r="H3087">
            <v>1298.83</v>
          </cell>
        </row>
        <row r="3088">
          <cell r="G3088" t="str">
            <v>1565-53</v>
          </cell>
          <cell r="H3088">
            <v>7500</v>
          </cell>
        </row>
        <row r="3089">
          <cell r="G3089" t="str">
            <v>7410-14</v>
          </cell>
          <cell r="H3089">
            <v>7187.5</v>
          </cell>
        </row>
        <row r="3090">
          <cell r="G3090" t="str">
            <v>1565-53</v>
          </cell>
          <cell r="H3090">
            <v>11250</v>
          </cell>
        </row>
        <row r="3091">
          <cell r="G3091" t="str">
            <v>7410-14</v>
          </cell>
          <cell r="H3091">
            <v>10781.25</v>
          </cell>
        </row>
        <row r="3092">
          <cell r="G3092" t="str">
            <v>7410-15</v>
          </cell>
          <cell r="H3092">
            <v>22855.69</v>
          </cell>
        </row>
        <row r="3093">
          <cell r="G3093" t="str">
            <v>1565-53</v>
          </cell>
          <cell r="H3093">
            <v>2656.23</v>
          </cell>
        </row>
        <row r="3094">
          <cell r="G3094" t="str">
            <v>7410-14</v>
          </cell>
          <cell r="H3094">
            <v>2578.1</v>
          </cell>
        </row>
        <row r="3095">
          <cell r="G3095" t="str">
            <v>1565-53</v>
          </cell>
          <cell r="H3095">
            <v>1953.13</v>
          </cell>
        </row>
        <row r="3096">
          <cell r="G3096" t="str">
            <v>7410-14</v>
          </cell>
          <cell r="H3096">
            <v>1875</v>
          </cell>
        </row>
        <row r="3097">
          <cell r="G3097" t="str">
            <v>1565-53</v>
          </cell>
          <cell r="H3097">
            <v>1640.63</v>
          </cell>
        </row>
        <row r="3098">
          <cell r="G3098" t="str">
            <v>7410-14</v>
          </cell>
          <cell r="H3098">
            <v>1484.38</v>
          </cell>
        </row>
        <row r="3099">
          <cell r="G3099" t="str">
            <v>1565-53</v>
          </cell>
          <cell r="H3099">
            <v>4218.75</v>
          </cell>
        </row>
        <row r="3100">
          <cell r="G3100" t="str">
            <v>7410-14</v>
          </cell>
          <cell r="H3100">
            <v>3906.25</v>
          </cell>
        </row>
        <row r="3101">
          <cell r="G3101" t="str">
            <v>1565-53</v>
          </cell>
          <cell r="H3101">
            <v>4687.5</v>
          </cell>
        </row>
        <row r="3102">
          <cell r="G3102" t="str">
            <v>7410-14</v>
          </cell>
          <cell r="H3102">
            <v>4218.75</v>
          </cell>
        </row>
        <row r="3103">
          <cell r="G3103" t="str">
            <v>1565-53</v>
          </cell>
          <cell r="H3103">
            <v>14765.85</v>
          </cell>
        </row>
        <row r="3104">
          <cell r="G3104" t="str">
            <v>7410-14</v>
          </cell>
          <cell r="H3104">
            <v>14062.73</v>
          </cell>
        </row>
        <row r="3105">
          <cell r="G3105" t="str">
            <v>1565-53</v>
          </cell>
          <cell r="H3105">
            <v>6250</v>
          </cell>
        </row>
        <row r="3106">
          <cell r="G3106" t="str">
            <v>7410-14</v>
          </cell>
          <cell r="H3106">
            <v>6250</v>
          </cell>
        </row>
        <row r="3107">
          <cell r="G3107" t="str">
            <v>1565-53</v>
          </cell>
          <cell r="H3107">
            <v>505.31</v>
          </cell>
        </row>
        <row r="3108">
          <cell r="G3108" t="str">
            <v>7410-14</v>
          </cell>
          <cell r="H3108">
            <v>505.31</v>
          </cell>
        </row>
        <row r="3109">
          <cell r="G3109" t="str">
            <v>7410-15</v>
          </cell>
          <cell r="H3109">
            <v>184.02</v>
          </cell>
        </row>
        <row r="3110">
          <cell r="G3110" t="str">
            <v>1565-53</v>
          </cell>
          <cell r="H3110">
            <v>36328.129999999997</v>
          </cell>
        </row>
        <row r="3111">
          <cell r="G3111" t="str">
            <v>7410-14</v>
          </cell>
          <cell r="H3111">
            <v>35156.25</v>
          </cell>
        </row>
        <row r="3112">
          <cell r="G3112" t="str">
            <v>1565-53</v>
          </cell>
          <cell r="H3112">
            <v>1679.69</v>
          </cell>
        </row>
        <row r="3113">
          <cell r="G3113" t="str">
            <v>7410-14</v>
          </cell>
          <cell r="H3113">
            <v>1562.5</v>
          </cell>
        </row>
        <row r="3114">
          <cell r="G3114" t="str">
            <v>1565-53</v>
          </cell>
          <cell r="H3114">
            <v>2500</v>
          </cell>
        </row>
        <row r="3115">
          <cell r="G3115" t="str">
            <v>7410-14</v>
          </cell>
          <cell r="H3115">
            <v>2500</v>
          </cell>
        </row>
        <row r="3116">
          <cell r="G3116" t="str">
            <v>1565-53</v>
          </cell>
          <cell r="H3116">
            <v>16406.25</v>
          </cell>
        </row>
        <row r="3117">
          <cell r="G3117" t="str">
            <v>7410-14</v>
          </cell>
          <cell r="H3117">
            <v>15625</v>
          </cell>
        </row>
        <row r="3118">
          <cell r="G3118" t="str">
            <v>1565-53</v>
          </cell>
          <cell r="H3118">
            <v>824.02</v>
          </cell>
        </row>
        <row r="3119">
          <cell r="G3119" t="str">
            <v>1565-53</v>
          </cell>
          <cell r="H3119">
            <v>4687.5</v>
          </cell>
        </row>
        <row r="3120">
          <cell r="G3120" t="str">
            <v>7410-14</v>
          </cell>
          <cell r="H3120">
            <v>3125</v>
          </cell>
        </row>
        <row r="3121">
          <cell r="G3121" t="str">
            <v>1565-53</v>
          </cell>
          <cell r="H3121">
            <v>9375</v>
          </cell>
        </row>
        <row r="3122">
          <cell r="G3122" t="str">
            <v>7410-14</v>
          </cell>
          <cell r="H3122">
            <v>7031.25</v>
          </cell>
        </row>
        <row r="3123">
          <cell r="G3123" t="str">
            <v>1565-53</v>
          </cell>
          <cell r="H3123">
            <v>859.38</v>
          </cell>
        </row>
        <row r="3124">
          <cell r="G3124" t="str">
            <v>7410-14</v>
          </cell>
          <cell r="H3124">
            <v>761.72</v>
          </cell>
        </row>
        <row r="3125">
          <cell r="G3125" t="str">
            <v>1565-53</v>
          </cell>
          <cell r="H3125">
            <v>164.06</v>
          </cell>
        </row>
        <row r="3126">
          <cell r="G3126" t="str">
            <v>1565-53</v>
          </cell>
          <cell r="H3126">
            <v>1093.75</v>
          </cell>
        </row>
        <row r="3127">
          <cell r="G3127" t="str">
            <v>7410-14</v>
          </cell>
          <cell r="H3127">
            <v>996.09</v>
          </cell>
        </row>
        <row r="3128">
          <cell r="G3128" t="str">
            <v>1565-53</v>
          </cell>
          <cell r="H3128">
            <v>683.59</v>
          </cell>
        </row>
        <row r="3129">
          <cell r="G3129" t="str">
            <v>7410-14</v>
          </cell>
          <cell r="H3129">
            <v>390.63</v>
          </cell>
        </row>
        <row r="3130">
          <cell r="G3130" t="str">
            <v>1565-53</v>
          </cell>
          <cell r="H3130">
            <v>4941.41</v>
          </cell>
        </row>
        <row r="3131">
          <cell r="G3131" t="str">
            <v>7410-14</v>
          </cell>
          <cell r="H3131">
            <v>4296.88</v>
          </cell>
        </row>
        <row r="3132">
          <cell r="G3132" t="str">
            <v>1565-53</v>
          </cell>
          <cell r="H3132">
            <v>28125</v>
          </cell>
        </row>
        <row r="3133">
          <cell r="G3133" t="str">
            <v>7410-14</v>
          </cell>
          <cell r="H3133">
            <v>28125</v>
          </cell>
        </row>
        <row r="3134">
          <cell r="G3134" t="str">
            <v>1565-53</v>
          </cell>
          <cell r="H3134">
            <v>5625.05</v>
          </cell>
        </row>
        <row r="3135">
          <cell r="G3135" t="str">
            <v>1565-53</v>
          </cell>
          <cell r="H3135">
            <v>1054.69</v>
          </cell>
        </row>
        <row r="3136">
          <cell r="G3136" t="str">
            <v>7410-14</v>
          </cell>
          <cell r="H3136">
            <v>1015.63</v>
          </cell>
        </row>
        <row r="3137">
          <cell r="G3137" t="str">
            <v>1565-53</v>
          </cell>
          <cell r="H3137">
            <v>4453.13</v>
          </cell>
        </row>
        <row r="3138">
          <cell r="G3138" t="str">
            <v>7410-14</v>
          </cell>
          <cell r="H3138">
            <v>4453.13</v>
          </cell>
        </row>
        <row r="3139">
          <cell r="G3139" t="str">
            <v>1565-53</v>
          </cell>
          <cell r="H3139">
            <v>7500</v>
          </cell>
        </row>
        <row r="3140">
          <cell r="G3140" t="str">
            <v>1565-53</v>
          </cell>
          <cell r="H3140">
            <v>1171.8800000000001</v>
          </cell>
        </row>
        <row r="3141">
          <cell r="G3141" t="str">
            <v>1565-53</v>
          </cell>
          <cell r="H3141">
            <v>7505.48</v>
          </cell>
        </row>
        <row r="3142">
          <cell r="G3142" t="str">
            <v>1565-53</v>
          </cell>
          <cell r="H3142">
            <v>1947.63</v>
          </cell>
        </row>
        <row r="3143">
          <cell r="G3143" t="str">
            <v>1565-53</v>
          </cell>
          <cell r="H3143">
            <v>2109.38</v>
          </cell>
        </row>
        <row r="3144">
          <cell r="G3144" t="str">
            <v>1565-53</v>
          </cell>
          <cell r="H3144">
            <v>4687.5</v>
          </cell>
        </row>
        <row r="3145">
          <cell r="G3145" t="str">
            <v>7410-14</v>
          </cell>
          <cell r="H3145">
            <v>4492.1899999999996</v>
          </cell>
        </row>
        <row r="3146">
          <cell r="G3146" t="str">
            <v>1565-53</v>
          </cell>
          <cell r="H3146">
            <v>2109.4</v>
          </cell>
        </row>
        <row r="3147">
          <cell r="G3147" t="str">
            <v>7410-14</v>
          </cell>
          <cell r="H3147">
            <v>2011.74</v>
          </cell>
        </row>
        <row r="3148">
          <cell r="G3148" t="str">
            <v>1565-53</v>
          </cell>
          <cell r="H3148">
            <v>39062.5</v>
          </cell>
        </row>
        <row r="3149">
          <cell r="G3149" t="str">
            <v>7410-14</v>
          </cell>
          <cell r="H3149">
            <v>39062.5</v>
          </cell>
        </row>
        <row r="3150">
          <cell r="G3150" t="str">
            <v>7410-14</v>
          </cell>
          <cell r="H3150">
            <v>7968.75</v>
          </cell>
        </row>
        <row r="3151">
          <cell r="G3151" t="str">
            <v>7410-14</v>
          </cell>
          <cell r="H3151">
            <v>3828.2</v>
          </cell>
        </row>
        <row r="3152">
          <cell r="G3152" t="str">
            <v>1565-53</v>
          </cell>
          <cell r="H3152">
            <v>10937.5</v>
          </cell>
        </row>
        <row r="3153">
          <cell r="G3153" t="str">
            <v>7410-14</v>
          </cell>
          <cell r="H3153">
            <v>10937.5</v>
          </cell>
        </row>
        <row r="3154">
          <cell r="G3154" t="str">
            <v>1565-53</v>
          </cell>
          <cell r="H3154">
            <v>46875</v>
          </cell>
        </row>
        <row r="3155">
          <cell r="G3155" t="str">
            <v>7410-14</v>
          </cell>
          <cell r="H3155">
            <v>45000</v>
          </cell>
        </row>
        <row r="3156">
          <cell r="G3156" t="str">
            <v>1565-53</v>
          </cell>
          <cell r="H3156">
            <v>3437.5</v>
          </cell>
        </row>
        <row r="3157">
          <cell r="G3157" t="str">
            <v>7410-14</v>
          </cell>
          <cell r="H3157">
            <v>3046.88</v>
          </cell>
        </row>
        <row r="3158">
          <cell r="G3158" t="str">
            <v>1565-53</v>
          </cell>
          <cell r="H3158">
            <v>1562.5</v>
          </cell>
        </row>
        <row r="3159">
          <cell r="G3159" t="str">
            <v>7410-14</v>
          </cell>
          <cell r="H3159">
            <v>1562.5</v>
          </cell>
        </row>
        <row r="3160">
          <cell r="G3160" t="str">
            <v>1565-53</v>
          </cell>
          <cell r="H3160">
            <v>2812.5</v>
          </cell>
        </row>
        <row r="3161">
          <cell r="G3161" t="str">
            <v>7410-14</v>
          </cell>
          <cell r="H3161">
            <v>2968.75</v>
          </cell>
        </row>
        <row r="3162">
          <cell r="G3162" t="str">
            <v>1565-53</v>
          </cell>
          <cell r="H3162">
            <v>873.32</v>
          </cell>
        </row>
        <row r="3163">
          <cell r="G3163" t="str">
            <v>1565-53</v>
          </cell>
          <cell r="H3163">
            <v>10312.5</v>
          </cell>
        </row>
        <row r="3164">
          <cell r="G3164" t="str">
            <v>7410-14</v>
          </cell>
          <cell r="H3164">
            <v>10156.25</v>
          </cell>
        </row>
        <row r="3165">
          <cell r="G3165" t="str">
            <v>1565-53</v>
          </cell>
          <cell r="H3165">
            <v>729.44</v>
          </cell>
        </row>
        <row r="3166">
          <cell r="G3166" t="str">
            <v>1565-53</v>
          </cell>
          <cell r="H3166">
            <v>5937.5</v>
          </cell>
        </row>
        <row r="3167">
          <cell r="G3167" t="str">
            <v>7410-14</v>
          </cell>
          <cell r="H3167">
            <v>5312.5</v>
          </cell>
        </row>
        <row r="3168">
          <cell r="G3168" t="str">
            <v>7410-14</v>
          </cell>
          <cell r="H3168">
            <v>3593.75</v>
          </cell>
        </row>
        <row r="3169">
          <cell r="G3169" t="str">
            <v>7410-14</v>
          </cell>
          <cell r="H3169">
            <v>2921.88</v>
          </cell>
        </row>
        <row r="3170">
          <cell r="G3170" t="str">
            <v>7410-14</v>
          </cell>
          <cell r="H3170">
            <v>5468.75</v>
          </cell>
        </row>
        <row r="3171">
          <cell r="G3171" t="str">
            <v>1565-53</v>
          </cell>
          <cell r="H3171">
            <v>7734.38</v>
          </cell>
        </row>
        <row r="3172">
          <cell r="G3172" t="str">
            <v>7410-14</v>
          </cell>
          <cell r="H3172">
            <v>7656.25</v>
          </cell>
        </row>
        <row r="3173">
          <cell r="G3173" t="str">
            <v>1565-53</v>
          </cell>
          <cell r="H3173">
            <v>937.5</v>
          </cell>
        </row>
        <row r="3174">
          <cell r="G3174" t="str">
            <v>7410-14</v>
          </cell>
          <cell r="H3174">
            <v>917.97</v>
          </cell>
        </row>
        <row r="3175">
          <cell r="G3175" t="str">
            <v>1565-53</v>
          </cell>
          <cell r="H3175">
            <v>1953.13</v>
          </cell>
        </row>
        <row r="3176">
          <cell r="G3176" t="str">
            <v>7410-14</v>
          </cell>
          <cell r="H3176">
            <v>1953.13</v>
          </cell>
        </row>
        <row r="3177">
          <cell r="G3177" t="str">
            <v>1565-53</v>
          </cell>
          <cell r="H3177">
            <v>2578.13</v>
          </cell>
        </row>
        <row r="3178">
          <cell r="G3178" t="str">
            <v>7410-14</v>
          </cell>
          <cell r="H3178">
            <v>2500</v>
          </cell>
        </row>
        <row r="3179">
          <cell r="G3179" t="str">
            <v>1565-53</v>
          </cell>
          <cell r="H3179">
            <v>3125</v>
          </cell>
        </row>
        <row r="3180">
          <cell r="G3180" t="str">
            <v>7410-14</v>
          </cell>
          <cell r="H3180">
            <v>3125</v>
          </cell>
        </row>
        <row r="3181">
          <cell r="G3181" t="str">
            <v>1565-53</v>
          </cell>
          <cell r="H3181">
            <v>1718.75</v>
          </cell>
        </row>
        <row r="3182">
          <cell r="G3182" t="str">
            <v>7410-14</v>
          </cell>
          <cell r="H3182">
            <v>1718.75</v>
          </cell>
        </row>
        <row r="3183">
          <cell r="G3183" t="str">
            <v>1565-53</v>
          </cell>
          <cell r="H3183">
            <v>16250</v>
          </cell>
        </row>
        <row r="3184">
          <cell r="G3184" t="str">
            <v>7410-14</v>
          </cell>
          <cell r="H3184">
            <v>15312.5</v>
          </cell>
        </row>
        <row r="3185">
          <cell r="G3185" t="str">
            <v>1565-53</v>
          </cell>
          <cell r="H3185">
            <v>3476.56</v>
          </cell>
        </row>
        <row r="3186">
          <cell r="G3186" t="str">
            <v>7410-14</v>
          </cell>
          <cell r="H3186">
            <v>3437.5</v>
          </cell>
        </row>
        <row r="3187">
          <cell r="G3187" t="str">
            <v>1565-53</v>
          </cell>
          <cell r="H3187">
            <v>1328.13</v>
          </cell>
        </row>
        <row r="3188">
          <cell r="G3188" t="str">
            <v>7410-14</v>
          </cell>
          <cell r="H3188">
            <v>1328.13</v>
          </cell>
        </row>
        <row r="3189">
          <cell r="G3189" t="str">
            <v>1565-53</v>
          </cell>
          <cell r="H3189">
            <v>5312.5</v>
          </cell>
        </row>
        <row r="3190">
          <cell r="G3190" t="str">
            <v>7410-14</v>
          </cell>
          <cell r="H3190">
            <v>5312.5</v>
          </cell>
        </row>
        <row r="3191">
          <cell r="G3191" t="str">
            <v>1565-54</v>
          </cell>
          <cell r="H3191">
            <v>5150.3</v>
          </cell>
        </row>
        <row r="3192">
          <cell r="G3192" t="str">
            <v>1565-53</v>
          </cell>
          <cell r="H3192">
            <v>1562.5</v>
          </cell>
        </row>
        <row r="3193">
          <cell r="G3193" t="str">
            <v>7410-14</v>
          </cell>
          <cell r="H3193">
            <v>1562.5</v>
          </cell>
        </row>
        <row r="3194">
          <cell r="G3194" t="str">
            <v>1565-53</v>
          </cell>
          <cell r="H3194">
            <v>2421.88</v>
          </cell>
        </row>
        <row r="3195">
          <cell r="G3195" t="str">
            <v>7410-14</v>
          </cell>
          <cell r="H3195">
            <v>2343.75</v>
          </cell>
        </row>
        <row r="3196">
          <cell r="G3196" t="str">
            <v>1565-53</v>
          </cell>
          <cell r="H3196">
            <v>13359.38</v>
          </cell>
        </row>
        <row r="3197">
          <cell r="G3197" t="str">
            <v>7410-14</v>
          </cell>
          <cell r="H3197">
            <v>13125</v>
          </cell>
        </row>
        <row r="3198">
          <cell r="G3198" t="str">
            <v>1565-53</v>
          </cell>
          <cell r="H3198">
            <v>820.31</v>
          </cell>
        </row>
        <row r="3199">
          <cell r="G3199" t="str">
            <v>7410-14</v>
          </cell>
          <cell r="H3199">
            <v>820.31</v>
          </cell>
        </row>
        <row r="3200">
          <cell r="G3200" t="str">
            <v>1565-53</v>
          </cell>
          <cell r="H3200">
            <v>3281.25</v>
          </cell>
        </row>
        <row r="3201">
          <cell r="G3201" t="str">
            <v>7410-14</v>
          </cell>
          <cell r="H3201">
            <v>3281.25</v>
          </cell>
        </row>
        <row r="3202">
          <cell r="G3202" t="str">
            <v>1565-53</v>
          </cell>
          <cell r="H3202">
            <v>1054.69</v>
          </cell>
        </row>
        <row r="3203">
          <cell r="G3203" t="str">
            <v>7410-14</v>
          </cell>
          <cell r="H3203">
            <v>937.5</v>
          </cell>
        </row>
        <row r="3204">
          <cell r="G3204" t="str">
            <v>1565-53</v>
          </cell>
          <cell r="H3204">
            <v>6250</v>
          </cell>
        </row>
        <row r="3205">
          <cell r="G3205" t="str">
            <v>1565-53</v>
          </cell>
          <cell r="H3205">
            <v>18125</v>
          </cell>
        </row>
        <row r="3206">
          <cell r="G3206" t="str">
            <v>1565-53</v>
          </cell>
          <cell r="H3206">
            <v>1562.5</v>
          </cell>
        </row>
        <row r="3207">
          <cell r="G3207" t="str">
            <v>1565-53</v>
          </cell>
          <cell r="H3207">
            <v>2343.75</v>
          </cell>
        </row>
        <row r="3208">
          <cell r="G3208" t="str">
            <v>7410-14</v>
          </cell>
          <cell r="H3208">
            <v>2343.75</v>
          </cell>
        </row>
        <row r="3209">
          <cell r="G3209" t="str">
            <v>1565-53</v>
          </cell>
          <cell r="H3209">
            <v>781.25</v>
          </cell>
        </row>
        <row r="3210">
          <cell r="G3210" t="str">
            <v>7410-14</v>
          </cell>
          <cell r="H3210">
            <v>781.25</v>
          </cell>
        </row>
        <row r="3211">
          <cell r="G3211" t="str">
            <v>1565-53</v>
          </cell>
          <cell r="H3211">
            <v>3515.7</v>
          </cell>
        </row>
        <row r="3212">
          <cell r="G3212" t="str">
            <v>7410-14</v>
          </cell>
          <cell r="H3212">
            <v>3281.33</v>
          </cell>
        </row>
        <row r="3213">
          <cell r="G3213" t="str">
            <v>1170-06</v>
          </cell>
          <cell r="H3213">
            <v>7013.42</v>
          </cell>
        </row>
        <row r="3214">
          <cell r="G3214" t="str">
            <v>1565-53</v>
          </cell>
          <cell r="H3214">
            <v>3710.94</v>
          </cell>
        </row>
        <row r="3215">
          <cell r="G3215" t="str">
            <v>7410-14</v>
          </cell>
          <cell r="H3215">
            <v>3710.94</v>
          </cell>
        </row>
        <row r="3216">
          <cell r="G3216" t="str">
            <v>1565-53</v>
          </cell>
          <cell r="H3216">
            <v>5625</v>
          </cell>
        </row>
        <row r="3217">
          <cell r="G3217" t="str">
            <v>7410-14</v>
          </cell>
          <cell r="H3217">
            <v>5625</v>
          </cell>
        </row>
        <row r="3218">
          <cell r="G3218" t="str">
            <v>7410-14</v>
          </cell>
          <cell r="H3218">
            <v>2625</v>
          </cell>
        </row>
        <row r="3219">
          <cell r="G3219" t="str">
            <v>7410-14</v>
          </cell>
          <cell r="H3219">
            <v>390.63</v>
          </cell>
        </row>
        <row r="3220">
          <cell r="G3220" t="str">
            <v>1565-53</v>
          </cell>
          <cell r="H3220">
            <v>390.63</v>
          </cell>
        </row>
        <row r="3221">
          <cell r="G3221" t="str">
            <v>1565-53</v>
          </cell>
          <cell r="H3221">
            <v>2187.5</v>
          </cell>
        </row>
        <row r="3222">
          <cell r="G3222" t="str">
            <v>1565-53</v>
          </cell>
          <cell r="H3222">
            <v>5781.25</v>
          </cell>
        </row>
        <row r="3223">
          <cell r="G3223" t="str">
            <v>1565-53</v>
          </cell>
          <cell r="H3223">
            <v>1640.63</v>
          </cell>
        </row>
        <row r="3224">
          <cell r="G3224" t="str">
            <v>1565-53</v>
          </cell>
          <cell r="H3224">
            <v>1796.88</v>
          </cell>
        </row>
        <row r="3225">
          <cell r="G3225" t="str">
            <v>1565-53</v>
          </cell>
          <cell r="H3225">
            <v>11015.63</v>
          </cell>
        </row>
        <row r="3226">
          <cell r="G3226" t="str">
            <v>1565-53</v>
          </cell>
          <cell r="H3226">
            <v>8750</v>
          </cell>
        </row>
        <row r="3227">
          <cell r="G3227" t="str">
            <v>1565-53</v>
          </cell>
          <cell r="H3227">
            <v>2421.88</v>
          </cell>
        </row>
        <row r="3228">
          <cell r="G3228" t="str">
            <v>1565-53</v>
          </cell>
          <cell r="H3228">
            <v>1406.25</v>
          </cell>
        </row>
        <row r="3229">
          <cell r="G3229" t="str">
            <v>1565-53</v>
          </cell>
          <cell r="H3229">
            <v>3671.88</v>
          </cell>
        </row>
        <row r="3230">
          <cell r="G3230" t="str">
            <v>1565-53</v>
          </cell>
          <cell r="H3230">
            <v>2187.5</v>
          </cell>
        </row>
        <row r="3231">
          <cell r="G3231" t="str">
            <v>1565-53</v>
          </cell>
          <cell r="H3231">
            <v>213.57</v>
          </cell>
        </row>
        <row r="3232">
          <cell r="G3232" t="str">
            <v>1565-53</v>
          </cell>
          <cell r="H3232">
            <v>14062.5</v>
          </cell>
        </row>
        <row r="3233">
          <cell r="G3233" t="str">
            <v>1565-53</v>
          </cell>
          <cell r="H3233">
            <v>8125</v>
          </cell>
        </row>
        <row r="3234">
          <cell r="G3234" t="str">
            <v>1565-53</v>
          </cell>
          <cell r="H3234">
            <v>1562.5</v>
          </cell>
        </row>
        <row r="3235">
          <cell r="G3235" t="str">
            <v>7410-14</v>
          </cell>
          <cell r="H3235">
            <v>1523.44</v>
          </cell>
        </row>
        <row r="3236">
          <cell r="G3236" t="str">
            <v>1565-53</v>
          </cell>
          <cell r="H3236">
            <v>7500</v>
          </cell>
        </row>
        <row r="3237">
          <cell r="G3237" t="str">
            <v>1565-53</v>
          </cell>
          <cell r="H3237">
            <v>15312.5</v>
          </cell>
        </row>
        <row r="3238">
          <cell r="G3238" t="str">
            <v>1565-53</v>
          </cell>
          <cell r="H3238">
            <v>162109.38</v>
          </cell>
        </row>
        <row r="3239">
          <cell r="G3239" t="str">
            <v>1565-53</v>
          </cell>
          <cell r="H3239">
            <v>606.25</v>
          </cell>
        </row>
        <row r="3240">
          <cell r="G3240" t="str">
            <v>7410-14</v>
          </cell>
          <cell r="H3240">
            <v>606.25</v>
          </cell>
        </row>
        <row r="3241">
          <cell r="G3241" t="str">
            <v>1565-53</v>
          </cell>
          <cell r="H3241">
            <v>6875</v>
          </cell>
        </row>
        <row r="3242">
          <cell r="G3242" t="str">
            <v>7410-14</v>
          </cell>
          <cell r="H3242">
            <v>6875</v>
          </cell>
        </row>
        <row r="3243">
          <cell r="G3243" t="str">
            <v>7410-14</v>
          </cell>
          <cell r="H3243">
            <v>299.74</v>
          </cell>
        </row>
        <row r="3244">
          <cell r="G3244" t="str">
            <v>1565-53</v>
          </cell>
          <cell r="H3244">
            <v>281250</v>
          </cell>
        </row>
        <row r="3245">
          <cell r="G3245" t="str">
            <v>7410-14</v>
          </cell>
          <cell r="H3245">
            <v>281250</v>
          </cell>
        </row>
        <row r="3246">
          <cell r="G3246" t="str">
            <v>1565-53</v>
          </cell>
          <cell r="H3246">
            <v>2343.75</v>
          </cell>
        </row>
        <row r="3247">
          <cell r="G3247" t="str">
            <v>7410-14</v>
          </cell>
          <cell r="H3247">
            <v>2285.16</v>
          </cell>
        </row>
        <row r="3248">
          <cell r="G3248" t="str">
            <v>1565-53</v>
          </cell>
          <cell r="H3248">
            <v>1718.75</v>
          </cell>
        </row>
        <row r="3249">
          <cell r="G3249" t="str">
            <v>7410-14</v>
          </cell>
          <cell r="H3249">
            <v>1562.5</v>
          </cell>
        </row>
        <row r="3250">
          <cell r="G3250" t="str">
            <v>1565-53</v>
          </cell>
          <cell r="H3250">
            <v>2031.25</v>
          </cell>
        </row>
        <row r="3251">
          <cell r="G3251" t="str">
            <v>7410-14</v>
          </cell>
          <cell r="H3251">
            <v>2031.25</v>
          </cell>
        </row>
        <row r="3252">
          <cell r="G3252" t="str">
            <v>1565-53</v>
          </cell>
          <cell r="H3252">
            <v>468.75</v>
          </cell>
        </row>
        <row r="3253">
          <cell r="G3253" t="str">
            <v>7410-14</v>
          </cell>
          <cell r="H3253">
            <v>468.75</v>
          </cell>
        </row>
        <row r="3254">
          <cell r="G3254" t="str">
            <v>7410-15</v>
          </cell>
          <cell r="H3254">
            <v>753.89</v>
          </cell>
        </row>
        <row r="3255">
          <cell r="G3255" t="str">
            <v>1565-53</v>
          </cell>
          <cell r="H3255">
            <v>468.75</v>
          </cell>
        </row>
        <row r="3256">
          <cell r="G3256" t="str">
            <v>7410-14</v>
          </cell>
          <cell r="H3256">
            <v>468.75</v>
          </cell>
        </row>
        <row r="3257">
          <cell r="G3257" t="str">
            <v>1565-53</v>
          </cell>
          <cell r="H3257">
            <v>117187.5</v>
          </cell>
        </row>
        <row r="3258">
          <cell r="G3258" t="str">
            <v>7410-14</v>
          </cell>
          <cell r="H3258">
            <v>117187.5</v>
          </cell>
        </row>
        <row r="3259">
          <cell r="G3259" t="str">
            <v>1565-53</v>
          </cell>
          <cell r="H3259">
            <v>781.25</v>
          </cell>
        </row>
        <row r="3260">
          <cell r="G3260" t="str">
            <v>7410-14</v>
          </cell>
          <cell r="H3260">
            <v>703.13</v>
          </cell>
        </row>
        <row r="3261">
          <cell r="G3261" t="str">
            <v>1565-53</v>
          </cell>
          <cell r="H3261">
            <v>662.81</v>
          </cell>
        </row>
        <row r="3262">
          <cell r="G3262" t="str">
            <v>1565-53</v>
          </cell>
          <cell r="H3262">
            <v>390.63</v>
          </cell>
        </row>
        <row r="3263">
          <cell r="G3263" t="str">
            <v>7410-14</v>
          </cell>
          <cell r="H3263">
            <v>390.63</v>
          </cell>
        </row>
        <row r="3264">
          <cell r="G3264" t="str">
            <v>1565-53</v>
          </cell>
          <cell r="H3264">
            <v>59375</v>
          </cell>
        </row>
        <row r="3265">
          <cell r="G3265" t="str">
            <v>7410-14</v>
          </cell>
          <cell r="H3265">
            <v>59375</v>
          </cell>
        </row>
        <row r="3266">
          <cell r="G3266" t="str">
            <v>1565-53</v>
          </cell>
          <cell r="H3266">
            <v>703.13</v>
          </cell>
        </row>
        <row r="3267">
          <cell r="G3267" t="str">
            <v>7410-14</v>
          </cell>
          <cell r="H3267">
            <v>703.13</v>
          </cell>
        </row>
        <row r="3268">
          <cell r="G3268" t="str">
            <v>1565-53</v>
          </cell>
          <cell r="H3268">
            <v>546.88</v>
          </cell>
        </row>
        <row r="3269">
          <cell r="G3269" t="str">
            <v>7410-14</v>
          </cell>
          <cell r="H3269">
            <v>546.88</v>
          </cell>
        </row>
        <row r="3270">
          <cell r="G3270" t="str">
            <v>7410-14</v>
          </cell>
          <cell r="H3270">
            <v>555.24</v>
          </cell>
        </row>
        <row r="3271">
          <cell r="G3271" t="str">
            <v>1565-53</v>
          </cell>
          <cell r="H3271">
            <v>937.5</v>
          </cell>
        </row>
        <row r="3272">
          <cell r="G3272" t="str">
            <v>7410-14</v>
          </cell>
          <cell r="H3272">
            <v>859.38</v>
          </cell>
        </row>
        <row r="3273">
          <cell r="G3273" t="str">
            <v>1565-53</v>
          </cell>
          <cell r="H3273">
            <v>312.5</v>
          </cell>
        </row>
        <row r="3274">
          <cell r="G3274" t="str">
            <v>7410-14</v>
          </cell>
          <cell r="H3274">
            <v>312.5</v>
          </cell>
        </row>
        <row r="3275">
          <cell r="G3275" t="str">
            <v>1565-53</v>
          </cell>
          <cell r="H3275">
            <v>1250</v>
          </cell>
        </row>
        <row r="3276">
          <cell r="G3276" t="str">
            <v>7410-14</v>
          </cell>
          <cell r="H3276">
            <v>1250</v>
          </cell>
        </row>
        <row r="3277">
          <cell r="G3277" t="str">
            <v>1565-53</v>
          </cell>
          <cell r="H3277">
            <v>3593.75</v>
          </cell>
        </row>
        <row r="3278">
          <cell r="G3278" t="str">
            <v>1565-53</v>
          </cell>
          <cell r="H3278">
            <v>7500</v>
          </cell>
        </row>
        <row r="3279">
          <cell r="G3279" t="str">
            <v>7410-14</v>
          </cell>
          <cell r="H3279">
            <v>6875</v>
          </cell>
        </row>
        <row r="3280">
          <cell r="G3280" t="str">
            <v>1565-53</v>
          </cell>
          <cell r="H3280">
            <v>2812.5</v>
          </cell>
        </row>
        <row r="3281">
          <cell r="G3281" t="str">
            <v>7410-14</v>
          </cell>
          <cell r="H3281">
            <v>2812.5</v>
          </cell>
        </row>
        <row r="3282">
          <cell r="G3282" t="str">
            <v>1565-53</v>
          </cell>
          <cell r="H3282">
            <v>1640.63</v>
          </cell>
        </row>
        <row r="3283">
          <cell r="G3283" t="str">
            <v>1565-53</v>
          </cell>
          <cell r="H3283">
            <v>5937.5</v>
          </cell>
        </row>
        <row r="3284">
          <cell r="G3284" t="str">
            <v>1565-53</v>
          </cell>
          <cell r="H3284">
            <v>2031.25</v>
          </cell>
        </row>
        <row r="3285">
          <cell r="G3285" t="str">
            <v>1565-53</v>
          </cell>
          <cell r="H3285">
            <v>1250</v>
          </cell>
        </row>
        <row r="3286">
          <cell r="G3286" t="str">
            <v>7410-14</v>
          </cell>
          <cell r="H3286">
            <v>1250</v>
          </cell>
        </row>
        <row r="3287">
          <cell r="G3287" t="str">
            <v>1565-53</v>
          </cell>
          <cell r="H3287">
            <v>1406.3</v>
          </cell>
        </row>
        <row r="3288">
          <cell r="G3288" t="str">
            <v>1565-53</v>
          </cell>
          <cell r="H3288">
            <v>10156.25</v>
          </cell>
        </row>
        <row r="3289">
          <cell r="G3289" t="str">
            <v>1565-53</v>
          </cell>
          <cell r="H3289">
            <v>12187.5</v>
          </cell>
        </row>
        <row r="3290">
          <cell r="G3290" t="str">
            <v>1565-53</v>
          </cell>
          <cell r="H3290">
            <v>47500</v>
          </cell>
        </row>
        <row r="3291">
          <cell r="G3291" t="str">
            <v>1565-53</v>
          </cell>
          <cell r="H3291">
            <v>2070.31</v>
          </cell>
        </row>
        <row r="3292">
          <cell r="G3292" t="str">
            <v>1565-53</v>
          </cell>
          <cell r="H3292">
            <v>9960.94</v>
          </cell>
        </row>
        <row r="3293">
          <cell r="G3293" t="str">
            <v>1565-53</v>
          </cell>
          <cell r="H3293">
            <v>9375</v>
          </cell>
        </row>
        <row r="3294">
          <cell r="G3294" t="str">
            <v>1565-53</v>
          </cell>
          <cell r="H3294">
            <v>117.19</v>
          </cell>
        </row>
        <row r="3295">
          <cell r="G3295" t="str">
            <v>1565-53</v>
          </cell>
          <cell r="H3295">
            <v>6093.75</v>
          </cell>
        </row>
        <row r="3296">
          <cell r="G3296" t="str">
            <v>1565-53</v>
          </cell>
          <cell r="H3296">
            <v>39062.5</v>
          </cell>
        </row>
        <row r="3297">
          <cell r="G3297" t="str">
            <v>7410-14</v>
          </cell>
          <cell r="H3297">
            <v>35156.25</v>
          </cell>
        </row>
        <row r="3298">
          <cell r="G3298" t="str">
            <v>1565-53</v>
          </cell>
          <cell r="H3298">
            <v>54687.5</v>
          </cell>
        </row>
        <row r="3299">
          <cell r="G3299" t="str">
            <v>7410-14</v>
          </cell>
          <cell r="H3299">
            <v>50781.25</v>
          </cell>
        </row>
        <row r="3300">
          <cell r="G3300" t="str">
            <v>7410-14</v>
          </cell>
          <cell r="H3300">
            <v>41.62</v>
          </cell>
        </row>
        <row r="3301">
          <cell r="G3301" t="str">
            <v>1565-53</v>
          </cell>
          <cell r="H3301">
            <v>546.88</v>
          </cell>
        </row>
        <row r="3302">
          <cell r="G3302" t="str">
            <v>7410-14</v>
          </cell>
          <cell r="H3302">
            <v>2539.06</v>
          </cell>
        </row>
        <row r="3303">
          <cell r="G3303" t="str">
            <v>1565-53</v>
          </cell>
          <cell r="H3303">
            <v>1250</v>
          </cell>
        </row>
        <row r="3304">
          <cell r="G3304" t="str">
            <v>7410-14</v>
          </cell>
          <cell r="H3304">
            <v>1640.63</v>
          </cell>
        </row>
        <row r="3305">
          <cell r="G3305" t="str">
            <v>1565-53</v>
          </cell>
          <cell r="H3305">
            <v>937.5</v>
          </cell>
        </row>
        <row r="3306">
          <cell r="G3306" t="str">
            <v>7410-14</v>
          </cell>
          <cell r="H3306">
            <v>937.5</v>
          </cell>
        </row>
        <row r="3307">
          <cell r="G3307" t="str">
            <v>1565-53</v>
          </cell>
          <cell r="H3307">
            <v>14414.06</v>
          </cell>
        </row>
        <row r="3308">
          <cell r="G3308" t="str">
            <v>1565-53</v>
          </cell>
          <cell r="H3308">
            <v>625</v>
          </cell>
        </row>
        <row r="3309">
          <cell r="G3309" t="str">
            <v>7410-14</v>
          </cell>
          <cell r="H3309">
            <v>625</v>
          </cell>
        </row>
        <row r="3310">
          <cell r="G3310" t="str">
            <v>1565-53</v>
          </cell>
          <cell r="H3310">
            <v>7031.25</v>
          </cell>
        </row>
        <row r="3311">
          <cell r="G3311" t="str">
            <v>1565-53</v>
          </cell>
          <cell r="H3311">
            <v>312.5</v>
          </cell>
        </row>
        <row r="3312">
          <cell r="G3312" t="str">
            <v>7410-14</v>
          </cell>
          <cell r="H3312">
            <v>312.5</v>
          </cell>
        </row>
        <row r="3313">
          <cell r="G3313" t="str">
            <v>1565-53</v>
          </cell>
          <cell r="H3313">
            <v>625</v>
          </cell>
        </row>
        <row r="3314">
          <cell r="G3314" t="str">
            <v>7410-14</v>
          </cell>
          <cell r="H3314">
            <v>546.88</v>
          </cell>
        </row>
        <row r="3315">
          <cell r="G3315" t="str">
            <v>7410-14</v>
          </cell>
          <cell r="H3315">
            <v>1125</v>
          </cell>
        </row>
        <row r="3316">
          <cell r="G3316" t="str">
            <v>1565-53</v>
          </cell>
          <cell r="H3316">
            <v>234.38</v>
          </cell>
        </row>
        <row r="3317">
          <cell r="G3317" t="str">
            <v>7410-14</v>
          </cell>
          <cell r="H3317">
            <v>214.84</v>
          </cell>
        </row>
        <row r="3318">
          <cell r="G3318" t="str">
            <v>1565-53</v>
          </cell>
          <cell r="H3318">
            <v>6562.5</v>
          </cell>
        </row>
        <row r="3319">
          <cell r="G3319" t="str">
            <v>1565-53</v>
          </cell>
          <cell r="H3319">
            <v>625</v>
          </cell>
        </row>
        <row r="3320">
          <cell r="G3320" t="str">
            <v>7410-14</v>
          </cell>
          <cell r="H3320">
            <v>605.47</v>
          </cell>
        </row>
        <row r="3321">
          <cell r="G3321" t="str">
            <v>1565-53</v>
          </cell>
          <cell r="H3321">
            <v>2109.38</v>
          </cell>
        </row>
        <row r="3322">
          <cell r="G3322" t="str">
            <v>7410-14</v>
          </cell>
          <cell r="H3322">
            <v>1640.63</v>
          </cell>
        </row>
        <row r="3323">
          <cell r="G3323" t="str">
            <v>1565-53</v>
          </cell>
          <cell r="H3323">
            <v>2187.5</v>
          </cell>
        </row>
        <row r="3324">
          <cell r="G3324" t="str">
            <v>7410-14</v>
          </cell>
          <cell r="H3324">
            <v>1875</v>
          </cell>
        </row>
        <row r="3325">
          <cell r="G3325" t="str">
            <v>1565-53</v>
          </cell>
          <cell r="H3325">
            <v>1250</v>
          </cell>
        </row>
        <row r="3326">
          <cell r="G3326" t="str">
            <v>7410-14</v>
          </cell>
          <cell r="H3326">
            <v>937.5</v>
          </cell>
        </row>
        <row r="3327">
          <cell r="G3327" t="str">
            <v>1565-53</v>
          </cell>
          <cell r="H3327">
            <v>3437.4</v>
          </cell>
        </row>
        <row r="3328">
          <cell r="G3328" t="str">
            <v>7410-14</v>
          </cell>
          <cell r="H3328">
            <v>3124.9</v>
          </cell>
        </row>
        <row r="3329">
          <cell r="G3329" t="str">
            <v>3333-55</v>
          </cell>
          <cell r="H3329">
            <v>20929.21</v>
          </cell>
        </row>
        <row r="3330">
          <cell r="G3330" t="str">
            <v>1565-53</v>
          </cell>
          <cell r="H3330">
            <v>937.5</v>
          </cell>
        </row>
        <row r="3331">
          <cell r="G3331" t="str">
            <v>7410-14</v>
          </cell>
          <cell r="H3331">
            <v>937.5</v>
          </cell>
        </row>
        <row r="3332">
          <cell r="G3332" t="str">
            <v>7410-14</v>
          </cell>
          <cell r="H3332">
            <v>548.47</v>
          </cell>
        </row>
        <row r="3333">
          <cell r="G3333" t="str">
            <v>1565-53</v>
          </cell>
          <cell r="H3333">
            <v>4375</v>
          </cell>
        </row>
        <row r="3334">
          <cell r="G3334" t="str">
            <v>7410-14</v>
          </cell>
          <cell r="H3334">
            <v>4218.75</v>
          </cell>
        </row>
        <row r="3335">
          <cell r="G3335" t="str">
            <v>1565-53</v>
          </cell>
          <cell r="H3335">
            <v>390.63</v>
          </cell>
        </row>
        <row r="3336">
          <cell r="G3336" t="str">
            <v>7410-14</v>
          </cell>
          <cell r="H3336">
            <v>468.75</v>
          </cell>
        </row>
        <row r="3337">
          <cell r="G3337" t="str">
            <v>1565-53</v>
          </cell>
          <cell r="H3337">
            <v>1875</v>
          </cell>
        </row>
        <row r="3338">
          <cell r="G3338" t="str">
            <v>7410-14</v>
          </cell>
          <cell r="H3338">
            <v>1875</v>
          </cell>
        </row>
        <row r="3339">
          <cell r="G3339" t="str">
            <v>1565-53</v>
          </cell>
          <cell r="H3339">
            <v>257.81</v>
          </cell>
        </row>
        <row r="3340">
          <cell r="G3340" t="str">
            <v>7410-14</v>
          </cell>
          <cell r="H3340">
            <v>257.81</v>
          </cell>
        </row>
        <row r="3341">
          <cell r="G3341" t="str">
            <v>1565-53</v>
          </cell>
          <cell r="H3341">
            <v>937.5</v>
          </cell>
        </row>
        <row r="3342">
          <cell r="G3342" t="str">
            <v>7410-14</v>
          </cell>
          <cell r="H3342">
            <v>625</v>
          </cell>
        </row>
        <row r="3343">
          <cell r="G3343" t="str">
            <v>1565-53</v>
          </cell>
          <cell r="H3343">
            <v>546.88</v>
          </cell>
        </row>
        <row r="3344">
          <cell r="G3344" t="str">
            <v>7410-14</v>
          </cell>
          <cell r="H3344">
            <v>351.56</v>
          </cell>
        </row>
        <row r="3345">
          <cell r="G3345" t="str">
            <v>1565-53</v>
          </cell>
          <cell r="H3345">
            <v>703.13</v>
          </cell>
        </row>
        <row r="3346">
          <cell r="G3346" t="str">
            <v>7410-14</v>
          </cell>
          <cell r="H3346">
            <v>625</v>
          </cell>
        </row>
        <row r="3347">
          <cell r="G3347" t="str">
            <v>1565-53</v>
          </cell>
          <cell r="H3347">
            <v>1054.69</v>
          </cell>
        </row>
        <row r="3348">
          <cell r="G3348" t="str">
            <v>7410-14</v>
          </cell>
          <cell r="H3348">
            <v>1054.69</v>
          </cell>
        </row>
        <row r="3349">
          <cell r="G3349" t="str">
            <v>1565-53</v>
          </cell>
          <cell r="H3349">
            <v>86484.38</v>
          </cell>
        </row>
        <row r="3350">
          <cell r="G3350" t="str">
            <v>7410-14</v>
          </cell>
          <cell r="H3350">
            <v>468.75</v>
          </cell>
        </row>
        <row r="3351">
          <cell r="G3351" t="str">
            <v>3333-55</v>
          </cell>
          <cell r="H3351">
            <v>29977.7</v>
          </cell>
        </row>
        <row r="3352">
          <cell r="G3352" t="str">
            <v>1565-53</v>
          </cell>
          <cell r="H3352">
            <v>3928.52</v>
          </cell>
        </row>
        <row r="3353">
          <cell r="G3353" t="str">
            <v>1565-53</v>
          </cell>
          <cell r="H3353">
            <v>3125</v>
          </cell>
        </row>
        <row r="3354">
          <cell r="G3354" t="str">
            <v>7410-14</v>
          </cell>
          <cell r="H3354">
            <v>3320.31</v>
          </cell>
        </row>
        <row r="3355">
          <cell r="G3355" t="str">
            <v>7410-14</v>
          </cell>
          <cell r="H3355">
            <v>3281.25</v>
          </cell>
        </row>
        <row r="3356">
          <cell r="G3356" t="str">
            <v>7410-14</v>
          </cell>
          <cell r="H3356">
            <v>78.13</v>
          </cell>
        </row>
        <row r="3357">
          <cell r="G3357" t="str">
            <v>1565-53</v>
          </cell>
          <cell r="H3357">
            <v>156.25</v>
          </cell>
        </row>
        <row r="3358">
          <cell r="G3358" t="str">
            <v>1565-53</v>
          </cell>
          <cell r="H3358">
            <v>17500</v>
          </cell>
        </row>
        <row r="3359">
          <cell r="G3359" t="str">
            <v>7410-14</v>
          </cell>
          <cell r="H3359">
            <v>17500</v>
          </cell>
        </row>
        <row r="3360">
          <cell r="G3360" t="str">
            <v>1565-53</v>
          </cell>
          <cell r="H3360">
            <v>390.63</v>
          </cell>
        </row>
        <row r="3361">
          <cell r="G3361" t="str">
            <v>7410-14</v>
          </cell>
          <cell r="H3361">
            <v>371.09</v>
          </cell>
        </row>
        <row r="3362">
          <cell r="G3362" t="str">
            <v>1565-53</v>
          </cell>
          <cell r="H3362">
            <v>10937.5</v>
          </cell>
        </row>
        <row r="3363">
          <cell r="G3363" t="str">
            <v>7410-14</v>
          </cell>
          <cell r="H3363">
            <v>10937.5</v>
          </cell>
        </row>
        <row r="3364">
          <cell r="G3364" t="str">
            <v>7410-14</v>
          </cell>
          <cell r="H3364">
            <v>1500</v>
          </cell>
        </row>
        <row r="3365">
          <cell r="G3365" t="str">
            <v>1565-53</v>
          </cell>
          <cell r="H3365">
            <v>1093.75</v>
          </cell>
        </row>
        <row r="3366">
          <cell r="G3366" t="str">
            <v>7410-14</v>
          </cell>
          <cell r="H3366">
            <v>937.5</v>
          </cell>
        </row>
        <row r="3367">
          <cell r="G3367" t="str">
            <v>1565-53</v>
          </cell>
          <cell r="H3367">
            <v>859.38</v>
          </cell>
        </row>
        <row r="3368">
          <cell r="G3368" t="str">
            <v>7410-14</v>
          </cell>
          <cell r="H3368">
            <v>859.38</v>
          </cell>
        </row>
        <row r="3369">
          <cell r="G3369" t="str">
            <v>1565-53</v>
          </cell>
          <cell r="H3369">
            <v>1718.75</v>
          </cell>
        </row>
        <row r="3370">
          <cell r="G3370" t="str">
            <v>7410-14</v>
          </cell>
          <cell r="H3370">
            <v>1640.63</v>
          </cell>
        </row>
        <row r="3371">
          <cell r="G3371" t="str">
            <v>1565-53</v>
          </cell>
          <cell r="H3371">
            <v>1562.5</v>
          </cell>
        </row>
        <row r="3372">
          <cell r="G3372" t="str">
            <v>7410-14</v>
          </cell>
          <cell r="H3372">
            <v>1562.5</v>
          </cell>
        </row>
        <row r="3373">
          <cell r="G3373" t="str">
            <v>7410-14</v>
          </cell>
          <cell r="H3373">
            <v>1176.8</v>
          </cell>
        </row>
        <row r="3374">
          <cell r="G3374" t="str">
            <v>1565-53</v>
          </cell>
          <cell r="H3374">
            <v>1718.75</v>
          </cell>
        </row>
        <row r="3375">
          <cell r="G3375" t="str">
            <v>7410-14</v>
          </cell>
          <cell r="H3375">
            <v>1367.19</v>
          </cell>
        </row>
        <row r="3376">
          <cell r="G3376" t="str">
            <v>1565-53</v>
          </cell>
          <cell r="H3376">
            <v>3046.95</v>
          </cell>
        </row>
        <row r="3377">
          <cell r="G3377" t="str">
            <v>7410-14</v>
          </cell>
          <cell r="H3377">
            <v>3046.95</v>
          </cell>
        </row>
        <row r="3378">
          <cell r="G3378" t="str">
            <v>1565-53</v>
          </cell>
          <cell r="H3378">
            <v>703.13</v>
          </cell>
        </row>
        <row r="3379">
          <cell r="G3379" t="str">
            <v>7410-14</v>
          </cell>
          <cell r="H3379">
            <v>585.94000000000005</v>
          </cell>
        </row>
        <row r="3380">
          <cell r="G3380" t="str">
            <v>1565-53</v>
          </cell>
          <cell r="H3380">
            <v>1250</v>
          </cell>
        </row>
        <row r="3381">
          <cell r="G3381" t="str">
            <v>7410-14</v>
          </cell>
          <cell r="H3381">
            <v>1093.75</v>
          </cell>
        </row>
        <row r="3382">
          <cell r="G3382" t="str">
            <v>7410-14</v>
          </cell>
          <cell r="H3382">
            <v>905</v>
          </cell>
        </row>
        <row r="3383">
          <cell r="G3383" t="str">
            <v>7410-14</v>
          </cell>
          <cell r="H3383">
            <v>468.75</v>
          </cell>
        </row>
        <row r="3384">
          <cell r="G3384" t="str">
            <v>1565-53</v>
          </cell>
          <cell r="H3384">
            <v>9843.75</v>
          </cell>
        </row>
        <row r="3385">
          <cell r="G3385" t="str">
            <v>1565-53</v>
          </cell>
          <cell r="H3385">
            <v>5937.5</v>
          </cell>
        </row>
        <row r="3386">
          <cell r="G3386" t="str">
            <v>1565-53</v>
          </cell>
          <cell r="H3386">
            <v>3713.73</v>
          </cell>
        </row>
        <row r="3387">
          <cell r="G3387" t="str">
            <v>1565-53</v>
          </cell>
          <cell r="H3387">
            <v>781.25</v>
          </cell>
        </row>
        <row r="3388">
          <cell r="G3388" t="str">
            <v>7410-14</v>
          </cell>
          <cell r="H3388">
            <v>625</v>
          </cell>
        </row>
        <row r="3389">
          <cell r="G3389" t="str">
            <v>7410-14</v>
          </cell>
          <cell r="H3389">
            <v>703.13</v>
          </cell>
        </row>
        <row r="3390">
          <cell r="G3390" t="str">
            <v>1565-53</v>
          </cell>
          <cell r="H3390">
            <v>5276.23</v>
          </cell>
        </row>
        <row r="3391">
          <cell r="G3391" t="str">
            <v>1565-53</v>
          </cell>
          <cell r="H3391">
            <v>7968.75</v>
          </cell>
        </row>
        <row r="3392">
          <cell r="G3392" t="str">
            <v>1565-53</v>
          </cell>
          <cell r="H3392">
            <v>10625</v>
          </cell>
        </row>
        <row r="3393">
          <cell r="G3393" t="str">
            <v>1565-53</v>
          </cell>
          <cell r="H3393">
            <v>1061.33</v>
          </cell>
        </row>
        <row r="3394">
          <cell r="G3394" t="str">
            <v>1565-53</v>
          </cell>
          <cell r="H3394">
            <v>468.75</v>
          </cell>
        </row>
        <row r="3395">
          <cell r="G3395" t="str">
            <v>7410-14</v>
          </cell>
          <cell r="H3395">
            <v>371.09</v>
          </cell>
        </row>
        <row r="3396">
          <cell r="G3396" t="str">
            <v>1565-54</v>
          </cell>
          <cell r="H3396">
            <v>49588.480000000003</v>
          </cell>
        </row>
        <row r="3397">
          <cell r="G3397" t="str">
            <v>1565-53</v>
          </cell>
          <cell r="H3397">
            <v>9006.59</v>
          </cell>
        </row>
        <row r="3398">
          <cell r="G3398" t="str">
            <v>1565-53</v>
          </cell>
          <cell r="H3398">
            <v>1919.69</v>
          </cell>
        </row>
        <row r="3399">
          <cell r="G3399" t="str">
            <v>1565-53</v>
          </cell>
          <cell r="H3399">
            <v>1992.19</v>
          </cell>
        </row>
        <row r="3400">
          <cell r="G3400" t="str">
            <v>1565-53</v>
          </cell>
          <cell r="H3400">
            <v>9140.6299999999992</v>
          </cell>
        </row>
        <row r="3401">
          <cell r="G3401" t="str">
            <v>1565-53</v>
          </cell>
          <cell r="H3401">
            <v>3750</v>
          </cell>
        </row>
        <row r="3402">
          <cell r="G3402" t="str">
            <v>1565-53</v>
          </cell>
          <cell r="H3402">
            <v>3906.25</v>
          </cell>
        </row>
        <row r="3403">
          <cell r="G3403" t="str">
            <v>1565-53</v>
          </cell>
          <cell r="H3403">
            <v>3828.13</v>
          </cell>
        </row>
        <row r="3404">
          <cell r="G3404" t="str">
            <v>1565-53</v>
          </cell>
          <cell r="H3404">
            <v>390.63</v>
          </cell>
        </row>
        <row r="3405">
          <cell r="G3405" t="str">
            <v>7410-14</v>
          </cell>
          <cell r="H3405">
            <v>468.75</v>
          </cell>
        </row>
        <row r="3406">
          <cell r="G3406" t="str">
            <v>1565-53</v>
          </cell>
          <cell r="H3406">
            <v>625</v>
          </cell>
        </row>
        <row r="3407">
          <cell r="G3407" t="str">
            <v>7410-14</v>
          </cell>
          <cell r="H3407">
            <v>546.88</v>
          </cell>
        </row>
        <row r="3408">
          <cell r="G3408" t="str">
            <v>3333-55</v>
          </cell>
          <cell r="H3408">
            <v>4757.67</v>
          </cell>
        </row>
        <row r="3409">
          <cell r="G3409" t="str">
            <v>1565-53</v>
          </cell>
          <cell r="H3409">
            <v>5468.8</v>
          </cell>
        </row>
        <row r="3410">
          <cell r="G3410" t="str">
            <v>1565-53</v>
          </cell>
          <cell r="H3410">
            <v>781.25</v>
          </cell>
        </row>
        <row r="3411">
          <cell r="G3411" t="str">
            <v>7410-14</v>
          </cell>
          <cell r="H3411">
            <v>781.25</v>
          </cell>
        </row>
        <row r="3412">
          <cell r="G3412" t="str">
            <v>1565-53</v>
          </cell>
          <cell r="H3412">
            <v>2233.75</v>
          </cell>
        </row>
        <row r="3413">
          <cell r="G3413" t="str">
            <v>7410-14</v>
          </cell>
          <cell r="H3413">
            <v>2233.75</v>
          </cell>
        </row>
        <row r="3414">
          <cell r="G3414" t="str">
            <v>1565-53</v>
          </cell>
          <cell r="H3414">
            <v>234.38</v>
          </cell>
        </row>
        <row r="3415">
          <cell r="G3415" t="str">
            <v>7410-14</v>
          </cell>
          <cell r="H3415">
            <v>234.38</v>
          </cell>
        </row>
        <row r="3416">
          <cell r="G3416" t="str">
            <v>1565-53</v>
          </cell>
          <cell r="H3416">
            <v>5234.38</v>
          </cell>
        </row>
        <row r="3417">
          <cell r="G3417" t="str">
            <v>1565-53</v>
          </cell>
          <cell r="H3417">
            <v>4921.88</v>
          </cell>
        </row>
        <row r="3418">
          <cell r="G3418" t="str">
            <v>1565-53</v>
          </cell>
          <cell r="H3418">
            <v>4687.5</v>
          </cell>
        </row>
        <row r="3419">
          <cell r="G3419" t="str">
            <v>1565-53</v>
          </cell>
          <cell r="H3419">
            <v>1796.88</v>
          </cell>
        </row>
        <row r="3420">
          <cell r="G3420" t="str">
            <v>1565-53</v>
          </cell>
          <cell r="H3420">
            <v>3125</v>
          </cell>
        </row>
        <row r="3421">
          <cell r="G3421" t="str">
            <v>1565-53</v>
          </cell>
          <cell r="H3421">
            <v>1791.21</v>
          </cell>
        </row>
        <row r="3422">
          <cell r="G3422" t="str">
            <v>1565-53</v>
          </cell>
          <cell r="H3422">
            <v>3197.63</v>
          </cell>
        </row>
        <row r="3423">
          <cell r="G3423" t="str">
            <v>7410-14</v>
          </cell>
          <cell r="H3423">
            <v>312.5</v>
          </cell>
        </row>
        <row r="3424">
          <cell r="G3424" t="str">
            <v>1565-53</v>
          </cell>
          <cell r="H3424">
            <v>78.13</v>
          </cell>
        </row>
        <row r="3425">
          <cell r="G3425" t="str">
            <v>7410-14</v>
          </cell>
          <cell r="H3425">
            <v>1690.66</v>
          </cell>
        </row>
        <row r="3426">
          <cell r="G3426" t="str">
            <v>1565-53</v>
          </cell>
          <cell r="H3426">
            <v>234.38</v>
          </cell>
        </row>
        <row r="3427">
          <cell r="G3427" t="str">
            <v>1565-53</v>
          </cell>
          <cell r="H3427">
            <v>1953.13</v>
          </cell>
        </row>
        <row r="3428">
          <cell r="G3428" t="str">
            <v>1565-53</v>
          </cell>
          <cell r="H3428">
            <v>2812.5</v>
          </cell>
        </row>
        <row r="3429">
          <cell r="G3429" t="str">
            <v>1565-53</v>
          </cell>
          <cell r="H3429">
            <v>2578.13</v>
          </cell>
        </row>
        <row r="3430">
          <cell r="G3430" t="str">
            <v>1565-53</v>
          </cell>
          <cell r="H3430">
            <v>3437.5</v>
          </cell>
        </row>
        <row r="3431">
          <cell r="G3431" t="str">
            <v>1565-53</v>
          </cell>
          <cell r="H3431">
            <v>1718.75</v>
          </cell>
        </row>
        <row r="3432">
          <cell r="G3432" t="str">
            <v>1565-53</v>
          </cell>
          <cell r="H3432">
            <v>3828.2</v>
          </cell>
        </row>
        <row r="3433">
          <cell r="G3433" t="str">
            <v>1565-53</v>
          </cell>
          <cell r="H3433">
            <v>7968.75</v>
          </cell>
        </row>
        <row r="3434">
          <cell r="G3434" t="str">
            <v>1565-53</v>
          </cell>
          <cell r="H3434">
            <v>5625.05</v>
          </cell>
        </row>
        <row r="3435">
          <cell r="G3435" t="str">
            <v>7410-15</v>
          </cell>
          <cell r="H3435">
            <v>9188.86</v>
          </cell>
        </row>
        <row r="3436">
          <cell r="G3436" t="str">
            <v>7410-15</v>
          </cell>
          <cell r="H3436">
            <v>5233.3900000000003</v>
          </cell>
        </row>
        <row r="3437">
          <cell r="G3437" t="str">
            <v>7410-15</v>
          </cell>
          <cell r="H3437">
            <v>14657.59</v>
          </cell>
        </row>
        <row r="3438">
          <cell r="G3438" t="str">
            <v>7410-14</v>
          </cell>
          <cell r="H3438">
            <v>375</v>
          </cell>
        </row>
        <row r="3439">
          <cell r="G3439" t="str">
            <v>7410-15</v>
          </cell>
          <cell r="H3439">
            <v>9595.74</v>
          </cell>
        </row>
        <row r="3440">
          <cell r="G3440" t="str">
            <v>1565-53</v>
          </cell>
          <cell r="H3440">
            <v>468.75</v>
          </cell>
        </row>
        <row r="3441">
          <cell r="G3441" t="str">
            <v>7410-14</v>
          </cell>
          <cell r="H3441">
            <v>468.75</v>
          </cell>
        </row>
        <row r="3442">
          <cell r="G3442" t="str">
            <v>1565-53</v>
          </cell>
          <cell r="H3442">
            <v>625</v>
          </cell>
        </row>
        <row r="3443">
          <cell r="G3443" t="str">
            <v>7410-14</v>
          </cell>
          <cell r="H3443">
            <v>625</v>
          </cell>
        </row>
        <row r="3444">
          <cell r="G3444" t="str">
            <v>1565-53</v>
          </cell>
          <cell r="H3444">
            <v>4687.5</v>
          </cell>
        </row>
        <row r="3445">
          <cell r="G3445" t="str">
            <v>7410-14</v>
          </cell>
          <cell r="H3445">
            <v>3906.25</v>
          </cell>
        </row>
        <row r="3446">
          <cell r="G3446" t="str">
            <v>1565-53</v>
          </cell>
          <cell r="H3446">
            <v>1562.5</v>
          </cell>
        </row>
        <row r="3447">
          <cell r="G3447" t="str">
            <v>7410-14</v>
          </cell>
          <cell r="H3447">
            <v>1562.5</v>
          </cell>
        </row>
        <row r="3448">
          <cell r="G3448" t="str">
            <v>1565-53</v>
          </cell>
          <cell r="H3448">
            <v>781.25</v>
          </cell>
        </row>
        <row r="3449">
          <cell r="G3449" t="str">
            <v>7410-14</v>
          </cell>
          <cell r="H3449">
            <v>585.94000000000005</v>
          </cell>
        </row>
        <row r="3450">
          <cell r="G3450" t="str">
            <v>7410-14</v>
          </cell>
          <cell r="H3450">
            <v>468.75</v>
          </cell>
        </row>
        <row r="3451">
          <cell r="G3451" t="str">
            <v>7410-14</v>
          </cell>
          <cell r="H3451">
            <v>625</v>
          </cell>
        </row>
        <row r="3452">
          <cell r="G3452" t="str">
            <v>7410-14</v>
          </cell>
          <cell r="H3452">
            <v>1328.2</v>
          </cell>
        </row>
        <row r="3453">
          <cell r="G3453" t="str">
            <v>1565-53</v>
          </cell>
          <cell r="H3453">
            <v>781.25</v>
          </cell>
        </row>
        <row r="3454">
          <cell r="G3454" t="str">
            <v>7410-14</v>
          </cell>
          <cell r="H3454">
            <v>468.75</v>
          </cell>
        </row>
        <row r="3455">
          <cell r="G3455" t="str">
            <v>1565-53</v>
          </cell>
          <cell r="H3455">
            <v>625</v>
          </cell>
        </row>
        <row r="3456">
          <cell r="G3456" t="str">
            <v>7410-14</v>
          </cell>
          <cell r="H3456">
            <v>625</v>
          </cell>
        </row>
        <row r="3457">
          <cell r="G3457" t="str">
            <v>1565-53</v>
          </cell>
          <cell r="H3457">
            <v>546.88</v>
          </cell>
        </row>
        <row r="3458">
          <cell r="G3458" t="str">
            <v>7410-14</v>
          </cell>
          <cell r="H3458">
            <v>390.63</v>
          </cell>
        </row>
        <row r="3459">
          <cell r="G3459" t="str">
            <v>1565-53</v>
          </cell>
          <cell r="H3459">
            <v>312.5</v>
          </cell>
        </row>
        <row r="3460">
          <cell r="G3460" t="str">
            <v>7410-14</v>
          </cell>
          <cell r="H3460">
            <v>234.38</v>
          </cell>
        </row>
        <row r="3461">
          <cell r="G3461" t="str">
            <v>1565-53</v>
          </cell>
          <cell r="H3461">
            <v>468.75</v>
          </cell>
        </row>
        <row r="3462">
          <cell r="G3462" t="str">
            <v>7410-14</v>
          </cell>
          <cell r="H3462">
            <v>937.5</v>
          </cell>
        </row>
        <row r="3463">
          <cell r="G3463" t="str">
            <v>1565-53</v>
          </cell>
          <cell r="H3463">
            <v>1562.5</v>
          </cell>
        </row>
        <row r="3464">
          <cell r="G3464" t="str">
            <v>7410-14</v>
          </cell>
          <cell r="H3464">
            <v>1562.5</v>
          </cell>
        </row>
        <row r="3465">
          <cell r="G3465" t="str">
            <v>7410-14</v>
          </cell>
          <cell r="H3465">
            <v>78.13</v>
          </cell>
        </row>
        <row r="3466">
          <cell r="G3466" t="str">
            <v>1565-53</v>
          </cell>
          <cell r="H3466">
            <v>312.5</v>
          </cell>
        </row>
        <row r="3467">
          <cell r="G3467" t="str">
            <v>7410-14</v>
          </cell>
          <cell r="H3467">
            <v>312.5</v>
          </cell>
        </row>
        <row r="3468">
          <cell r="G3468" t="str">
            <v>1565-53</v>
          </cell>
          <cell r="H3468">
            <v>3750</v>
          </cell>
        </row>
        <row r="3469">
          <cell r="G3469" t="str">
            <v>1565-53</v>
          </cell>
          <cell r="H3469">
            <v>2500</v>
          </cell>
        </row>
        <row r="3470">
          <cell r="G3470" t="str">
            <v>1565-53</v>
          </cell>
          <cell r="H3470">
            <v>5625</v>
          </cell>
        </row>
        <row r="3471">
          <cell r="G3471" t="str">
            <v>1565-53</v>
          </cell>
          <cell r="H3471">
            <v>155.74</v>
          </cell>
        </row>
        <row r="3472">
          <cell r="G3472" t="str">
            <v>7410-14</v>
          </cell>
          <cell r="H3472">
            <v>155.74</v>
          </cell>
        </row>
        <row r="3473">
          <cell r="G3473" t="str">
            <v>1565-53</v>
          </cell>
          <cell r="H3473">
            <v>14843.75</v>
          </cell>
        </row>
        <row r="3474">
          <cell r="G3474" t="str">
            <v>1565-53</v>
          </cell>
          <cell r="H3474">
            <v>2343.75</v>
          </cell>
        </row>
        <row r="3475">
          <cell r="G3475" t="str">
            <v>1565-53</v>
          </cell>
          <cell r="H3475">
            <v>77.47</v>
          </cell>
        </row>
        <row r="3476">
          <cell r="G3476" t="str">
            <v>7410-14</v>
          </cell>
          <cell r="H3476">
            <v>77.47</v>
          </cell>
        </row>
        <row r="3477">
          <cell r="G3477" t="str">
            <v>1565-53</v>
          </cell>
          <cell r="H3477">
            <v>2304.69</v>
          </cell>
        </row>
        <row r="3478">
          <cell r="G3478" t="str">
            <v>1565-53</v>
          </cell>
          <cell r="H3478">
            <v>386.72</v>
          </cell>
        </row>
        <row r="3479">
          <cell r="G3479" t="str">
            <v>7410-14</v>
          </cell>
          <cell r="H3479">
            <v>257.81</v>
          </cell>
        </row>
        <row r="3480">
          <cell r="G3480" t="str">
            <v>1565-53</v>
          </cell>
          <cell r="H3480">
            <v>1640.63</v>
          </cell>
        </row>
        <row r="3481">
          <cell r="G3481" t="str">
            <v>1565-53</v>
          </cell>
          <cell r="H3481">
            <v>5859.38</v>
          </cell>
        </row>
        <row r="3482">
          <cell r="G3482" t="str">
            <v>7410-14</v>
          </cell>
          <cell r="H3482">
            <v>5859.38</v>
          </cell>
        </row>
        <row r="3483">
          <cell r="G3483" t="str">
            <v>1565-53</v>
          </cell>
          <cell r="H3483">
            <v>390.63</v>
          </cell>
        </row>
        <row r="3484">
          <cell r="G3484" t="str">
            <v>7410-14</v>
          </cell>
          <cell r="H3484">
            <v>390.63</v>
          </cell>
        </row>
        <row r="3485">
          <cell r="G3485" t="str">
            <v>1565-53</v>
          </cell>
          <cell r="H3485">
            <v>3671.9</v>
          </cell>
        </row>
        <row r="3486">
          <cell r="G3486" t="str">
            <v>1565-53</v>
          </cell>
          <cell r="H3486">
            <v>4375</v>
          </cell>
        </row>
        <row r="3487">
          <cell r="G3487" t="str">
            <v>1565-53</v>
          </cell>
          <cell r="H3487">
            <v>5156.3</v>
          </cell>
        </row>
        <row r="3488">
          <cell r="G3488" t="str">
            <v>7410-14</v>
          </cell>
          <cell r="H3488">
            <v>156.25</v>
          </cell>
        </row>
        <row r="3489">
          <cell r="G3489" t="str">
            <v>1565-53</v>
          </cell>
          <cell r="H3489">
            <v>468.75</v>
          </cell>
        </row>
        <row r="3490">
          <cell r="G3490" t="str">
            <v>1565-53</v>
          </cell>
          <cell r="H3490">
            <v>234.38</v>
          </cell>
        </row>
        <row r="3491">
          <cell r="G3491" t="str">
            <v>7410-14</v>
          </cell>
          <cell r="H3491">
            <v>156.25</v>
          </cell>
        </row>
        <row r="3492">
          <cell r="G3492" t="str">
            <v>1565-53</v>
          </cell>
          <cell r="H3492">
            <v>0</v>
          </cell>
        </row>
        <row r="3493">
          <cell r="G3493" t="str">
            <v>1565-53</v>
          </cell>
          <cell r="H3493">
            <v>781.25</v>
          </cell>
        </row>
        <row r="3494">
          <cell r="G3494" t="str">
            <v>7410-14</v>
          </cell>
          <cell r="H3494">
            <v>1250</v>
          </cell>
        </row>
        <row r="3495">
          <cell r="G3495" t="str">
            <v>1565-53</v>
          </cell>
          <cell r="H3495">
            <v>1250</v>
          </cell>
        </row>
        <row r="3496">
          <cell r="G3496" t="str">
            <v>7410-14</v>
          </cell>
          <cell r="H3496">
            <v>4687.5</v>
          </cell>
        </row>
        <row r="3497">
          <cell r="G3497" t="str">
            <v>1565-53</v>
          </cell>
          <cell r="H3497">
            <v>4687.5</v>
          </cell>
        </row>
        <row r="3498">
          <cell r="G3498" t="str">
            <v>1565-53</v>
          </cell>
          <cell r="H3498">
            <v>507.81</v>
          </cell>
        </row>
        <row r="3499">
          <cell r="G3499" t="str">
            <v>7410-14</v>
          </cell>
          <cell r="H3499">
            <v>365.08</v>
          </cell>
        </row>
        <row r="3500">
          <cell r="G3500" t="str">
            <v>1565-53</v>
          </cell>
          <cell r="H3500">
            <v>456.08</v>
          </cell>
        </row>
        <row r="3501">
          <cell r="G3501" t="str">
            <v>7410-15</v>
          </cell>
          <cell r="H3501">
            <v>9375</v>
          </cell>
        </row>
        <row r="3502">
          <cell r="G3502" t="str">
            <v>7410-14</v>
          </cell>
          <cell r="H3502">
            <v>1093.75</v>
          </cell>
        </row>
        <row r="3503">
          <cell r="G3503" t="str">
            <v>1565-53</v>
          </cell>
          <cell r="H3503">
            <v>1093.75</v>
          </cell>
        </row>
        <row r="3504">
          <cell r="G3504" t="str">
            <v>7410-14</v>
          </cell>
          <cell r="H3504">
            <v>937.5</v>
          </cell>
        </row>
        <row r="3505">
          <cell r="G3505" t="str">
            <v>1565-53</v>
          </cell>
          <cell r="H3505">
            <v>1250</v>
          </cell>
        </row>
        <row r="3506">
          <cell r="G3506" t="str">
            <v>7410-14</v>
          </cell>
          <cell r="H3506">
            <v>546.88</v>
          </cell>
        </row>
        <row r="3507">
          <cell r="G3507" t="str">
            <v>1565-53</v>
          </cell>
          <cell r="H3507">
            <v>625</v>
          </cell>
        </row>
        <row r="3508">
          <cell r="G3508" t="str">
            <v>7410-14</v>
          </cell>
          <cell r="H3508">
            <v>937.5</v>
          </cell>
        </row>
        <row r="3509">
          <cell r="G3509" t="str">
            <v>7410-14</v>
          </cell>
          <cell r="H3509">
            <v>1241.51</v>
          </cell>
        </row>
        <row r="3510">
          <cell r="G3510" t="str">
            <v>1565-53</v>
          </cell>
          <cell r="H3510">
            <v>1241.51</v>
          </cell>
        </row>
        <row r="3511">
          <cell r="G3511" t="str">
            <v>7410-14</v>
          </cell>
          <cell r="H3511">
            <v>587.34</v>
          </cell>
        </row>
        <row r="3512">
          <cell r="G3512" t="str">
            <v>1565-53</v>
          </cell>
          <cell r="H3512">
            <v>587.34</v>
          </cell>
        </row>
        <row r="3513">
          <cell r="G3513" t="str">
            <v>7410-14</v>
          </cell>
          <cell r="H3513">
            <v>3281.25</v>
          </cell>
        </row>
        <row r="3514">
          <cell r="G3514" t="str">
            <v>1565-53</v>
          </cell>
          <cell r="H3514">
            <v>3281.25</v>
          </cell>
        </row>
        <row r="3515">
          <cell r="G3515" t="str">
            <v>1565-53</v>
          </cell>
          <cell r="H3515">
            <v>1562.5</v>
          </cell>
        </row>
        <row r="3516">
          <cell r="G3516" t="str">
            <v>1565-53</v>
          </cell>
          <cell r="H3516">
            <v>36.72</v>
          </cell>
        </row>
        <row r="3517">
          <cell r="G3517" t="str">
            <v>1565-53</v>
          </cell>
          <cell r="H3517">
            <v>4867.1899999999996</v>
          </cell>
        </row>
        <row r="3518">
          <cell r="G3518" t="str">
            <v>7410-14</v>
          </cell>
          <cell r="H3518">
            <v>2343.75</v>
          </cell>
        </row>
        <row r="3519">
          <cell r="G3519" t="str">
            <v>1565-53</v>
          </cell>
          <cell r="H3519">
            <v>3125</v>
          </cell>
        </row>
        <row r="3520">
          <cell r="G3520" t="str">
            <v>7410-14</v>
          </cell>
          <cell r="H3520">
            <v>1093.75</v>
          </cell>
        </row>
        <row r="3521">
          <cell r="G3521" t="str">
            <v>1565-53</v>
          </cell>
          <cell r="H3521">
            <v>1093.75</v>
          </cell>
        </row>
        <row r="3522">
          <cell r="G3522" t="str">
            <v>7410-14</v>
          </cell>
          <cell r="H3522">
            <v>85625</v>
          </cell>
        </row>
        <row r="3523">
          <cell r="G3523" t="str">
            <v>1565-53</v>
          </cell>
          <cell r="H3523">
            <v>85625</v>
          </cell>
        </row>
        <row r="3524">
          <cell r="G3524" t="str">
            <v>7410-14</v>
          </cell>
          <cell r="H3524">
            <v>468.75</v>
          </cell>
        </row>
        <row r="3525">
          <cell r="G3525" t="str">
            <v>1565-53</v>
          </cell>
          <cell r="H3525">
            <v>625</v>
          </cell>
        </row>
        <row r="3526">
          <cell r="G3526" t="str">
            <v>7410-14</v>
          </cell>
          <cell r="H3526">
            <v>234.4</v>
          </cell>
        </row>
        <row r="3527">
          <cell r="G3527" t="str">
            <v>1565-53</v>
          </cell>
          <cell r="H3527">
            <v>390.65</v>
          </cell>
        </row>
        <row r="3528">
          <cell r="G3528" t="str">
            <v>7410-14</v>
          </cell>
          <cell r="H3528">
            <v>166.88</v>
          </cell>
        </row>
        <row r="3529">
          <cell r="G3529" t="str">
            <v>1565-53</v>
          </cell>
          <cell r="H3529">
            <v>166.88</v>
          </cell>
        </row>
        <row r="3530">
          <cell r="G3530" t="str">
            <v>1565-53</v>
          </cell>
          <cell r="H3530">
            <v>0</v>
          </cell>
        </row>
        <row r="3531">
          <cell r="G3531" t="str">
            <v>1565-53</v>
          </cell>
          <cell r="H3531">
            <v>0</v>
          </cell>
        </row>
        <row r="3532">
          <cell r="G3532" t="str">
            <v>7410-14</v>
          </cell>
          <cell r="H3532">
            <v>276.17</v>
          </cell>
        </row>
        <row r="3533">
          <cell r="G3533" t="str">
            <v>1565-53</v>
          </cell>
          <cell r="H3533">
            <v>937.5</v>
          </cell>
        </row>
        <row r="3534">
          <cell r="G3534" t="str">
            <v>7410-14</v>
          </cell>
          <cell r="H3534">
            <v>937.5</v>
          </cell>
        </row>
        <row r="3535">
          <cell r="G3535" t="str">
            <v>1565-53</v>
          </cell>
          <cell r="H3535">
            <v>684.99</v>
          </cell>
        </row>
        <row r="3536">
          <cell r="G3536" t="str">
            <v>7410-14</v>
          </cell>
          <cell r="H3536">
            <v>410.99</v>
          </cell>
        </row>
        <row r="3537">
          <cell r="G3537" t="str">
            <v>7410-14</v>
          </cell>
          <cell r="H3537">
            <v>2500</v>
          </cell>
        </row>
        <row r="3538">
          <cell r="G3538" t="str">
            <v>1565-53</v>
          </cell>
          <cell r="H3538">
            <v>4062.5</v>
          </cell>
        </row>
        <row r="3539">
          <cell r="G3539" t="str">
            <v>7410-14</v>
          </cell>
          <cell r="H3539">
            <v>434.63</v>
          </cell>
        </row>
        <row r="3540">
          <cell r="G3540" t="str">
            <v>1565-53</v>
          </cell>
          <cell r="H3540">
            <v>724.38</v>
          </cell>
        </row>
        <row r="3541">
          <cell r="G3541" t="str">
            <v>7410-14</v>
          </cell>
          <cell r="H3541">
            <v>3750</v>
          </cell>
        </row>
        <row r="3542">
          <cell r="G3542" t="str">
            <v>1565-53</v>
          </cell>
          <cell r="H3542">
            <v>4453.13</v>
          </cell>
        </row>
        <row r="3543">
          <cell r="G3543" t="str">
            <v>7410-14</v>
          </cell>
          <cell r="H3543">
            <v>10312.5</v>
          </cell>
        </row>
        <row r="3544">
          <cell r="G3544" t="str">
            <v>1565-53</v>
          </cell>
          <cell r="H3544">
            <v>9453.1299999999992</v>
          </cell>
        </row>
        <row r="3545">
          <cell r="G3545" t="str">
            <v>7410-14</v>
          </cell>
          <cell r="H3545">
            <v>625</v>
          </cell>
        </row>
        <row r="3546">
          <cell r="G3546" t="str">
            <v>1565-53</v>
          </cell>
          <cell r="H3546">
            <v>781.25</v>
          </cell>
        </row>
        <row r="3547">
          <cell r="G3547" t="str">
            <v>1565-53</v>
          </cell>
          <cell r="H3547">
            <v>0</v>
          </cell>
        </row>
        <row r="3548">
          <cell r="G3548" t="str">
            <v>1565-53</v>
          </cell>
          <cell r="H3548">
            <v>0</v>
          </cell>
        </row>
        <row r="3549">
          <cell r="G3549" t="str">
            <v>7410-14</v>
          </cell>
          <cell r="H3549">
            <v>625</v>
          </cell>
        </row>
        <row r="3550">
          <cell r="G3550" t="str">
            <v>1565-53</v>
          </cell>
          <cell r="H3550">
            <v>625</v>
          </cell>
        </row>
        <row r="3551">
          <cell r="G3551" t="str">
            <v>1565-53</v>
          </cell>
          <cell r="H3551">
            <v>3281.25</v>
          </cell>
        </row>
        <row r="3552">
          <cell r="G3552" t="str">
            <v>7410-14</v>
          </cell>
          <cell r="H3552">
            <v>1406.4</v>
          </cell>
        </row>
        <row r="3553">
          <cell r="G3553" t="str">
            <v>1565-53</v>
          </cell>
          <cell r="H3553">
            <v>1406.4</v>
          </cell>
        </row>
        <row r="3554">
          <cell r="G3554" t="str">
            <v>7410-14</v>
          </cell>
          <cell r="H3554">
            <v>4218.8999999999996</v>
          </cell>
        </row>
        <row r="3555">
          <cell r="G3555" t="str">
            <v>1565-53</v>
          </cell>
          <cell r="H3555">
            <v>4218.8999999999996</v>
          </cell>
        </row>
        <row r="3556">
          <cell r="G3556" t="str">
            <v>7410-14</v>
          </cell>
          <cell r="H3556">
            <v>2539.69</v>
          </cell>
        </row>
        <row r="3557">
          <cell r="G3557" t="str">
            <v>7410-14</v>
          </cell>
          <cell r="H3557">
            <v>428.75</v>
          </cell>
        </row>
        <row r="3558">
          <cell r="G3558" t="str">
            <v>7410-14</v>
          </cell>
          <cell r="H3558">
            <v>1250</v>
          </cell>
        </row>
        <row r="3559">
          <cell r="G3559" t="str">
            <v>1565-53</v>
          </cell>
          <cell r="H3559">
            <v>1250</v>
          </cell>
        </row>
        <row r="3560">
          <cell r="G3560" t="str">
            <v>7410-14</v>
          </cell>
          <cell r="H3560">
            <v>1406.25</v>
          </cell>
        </row>
        <row r="3561">
          <cell r="G3561" t="str">
            <v>1565-53</v>
          </cell>
          <cell r="H3561">
            <v>1640.63</v>
          </cell>
        </row>
        <row r="3562">
          <cell r="G3562" t="str">
            <v>7410-14</v>
          </cell>
          <cell r="H3562">
            <v>61.25</v>
          </cell>
        </row>
        <row r="3563">
          <cell r="G3563" t="str">
            <v>7410-14</v>
          </cell>
          <cell r="H3563">
            <v>429.69</v>
          </cell>
        </row>
        <row r="3564">
          <cell r="G3564" t="str">
            <v>1565-53</v>
          </cell>
          <cell r="H3564">
            <v>429.69</v>
          </cell>
        </row>
        <row r="3565">
          <cell r="G3565" t="str">
            <v>1565-53</v>
          </cell>
          <cell r="H3565">
            <v>390.63</v>
          </cell>
        </row>
        <row r="3566">
          <cell r="G3566" t="str">
            <v>7410-14</v>
          </cell>
          <cell r="H3566">
            <v>5000.3999999999996</v>
          </cell>
        </row>
        <row r="3567">
          <cell r="G3567" t="str">
            <v>1565-53</v>
          </cell>
          <cell r="H3567">
            <v>5000.3999999999996</v>
          </cell>
        </row>
        <row r="3568">
          <cell r="G3568" t="str">
            <v>7410-14</v>
          </cell>
          <cell r="H3568">
            <v>3749.7</v>
          </cell>
        </row>
        <row r="3569">
          <cell r="G3569" t="str">
            <v>1565-53</v>
          </cell>
          <cell r="H3569">
            <v>3749.7</v>
          </cell>
        </row>
        <row r="3570">
          <cell r="G3570" t="str">
            <v>7410-14</v>
          </cell>
          <cell r="H3570">
            <v>1875</v>
          </cell>
        </row>
        <row r="3571">
          <cell r="G3571" t="str">
            <v>1565-53</v>
          </cell>
          <cell r="H3571">
            <v>1562.5</v>
          </cell>
        </row>
        <row r="3572">
          <cell r="G3572" t="str">
            <v>7410-14</v>
          </cell>
          <cell r="H3572">
            <v>3125</v>
          </cell>
        </row>
        <row r="3573">
          <cell r="G3573" t="str">
            <v>1565-53</v>
          </cell>
          <cell r="H3573">
            <v>3906.25</v>
          </cell>
        </row>
        <row r="3574">
          <cell r="G3574" t="str">
            <v>7410-14</v>
          </cell>
          <cell r="H3574">
            <v>234.38</v>
          </cell>
        </row>
        <row r="3575">
          <cell r="G3575" t="str">
            <v>1565-53</v>
          </cell>
          <cell r="H3575">
            <v>312.5</v>
          </cell>
        </row>
        <row r="3576">
          <cell r="G3576" t="str">
            <v>7410-15</v>
          </cell>
          <cell r="H3576">
            <v>7812.5</v>
          </cell>
        </row>
        <row r="3577">
          <cell r="G3577" t="str">
            <v>1565-54</v>
          </cell>
          <cell r="H3577">
            <v>12890.63</v>
          </cell>
        </row>
        <row r="3578">
          <cell r="G3578" t="str">
            <v>1565-54</v>
          </cell>
          <cell r="H3578">
            <v>8007.81</v>
          </cell>
        </row>
        <row r="3579">
          <cell r="G3579" t="str">
            <v>7410-14</v>
          </cell>
          <cell r="H3579">
            <v>2812.5</v>
          </cell>
        </row>
        <row r="3580">
          <cell r="G3580" t="str">
            <v>1565-53</v>
          </cell>
          <cell r="H3580">
            <v>3125</v>
          </cell>
        </row>
        <row r="3581">
          <cell r="G3581" t="str">
            <v>1565-53</v>
          </cell>
          <cell r="H3581">
            <v>98891.55</v>
          </cell>
        </row>
        <row r="3582">
          <cell r="G3582" t="str">
            <v>7410-14</v>
          </cell>
          <cell r="H3582">
            <v>98891.55</v>
          </cell>
        </row>
        <row r="3583">
          <cell r="G3583" t="str">
            <v>1565-53</v>
          </cell>
          <cell r="H3583">
            <v>25040.65</v>
          </cell>
        </row>
        <row r="3584">
          <cell r="G3584" t="str">
            <v>7410-14</v>
          </cell>
          <cell r="H3584">
            <v>25040.65</v>
          </cell>
        </row>
        <row r="3585">
          <cell r="G3585" t="str">
            <v>1565-53</v>
          </cell>
          <cell r="H3585">
            <v>57812.5</v>
          </cell>
        </row>
        <row r="3586">
          <cell r="G3586" t="str">
            <v>7410-14</v>
          </cell>
          <cell r="H3586">
            <v>57812.5</v>
          </cell>
        </row>
        <row r="3587">
          <cell r="G3587" t="str">
            <v>7410-14</v>
          </cell>
          <cell r="H3587">
            <v>2656.25</v>
          </cell>
        </row>
        <row r="3588">
          <cell r="G3588" t="str">
            <v>1565-53</v>
          </cell>
          <cell r="H3588">
            <v>2656.25</v>
          </cell>
        </row>
        <row r="3589">
          <cell r="G3589" t="str">
            <v>7410-14</v>
          </cell>
          <cell r="H3589">
            <v>3125</v>
          </cell>
        </row>
        <row r="3590">
          <cell r="G3590" t="str">
            <v>1565-53</v>
          </cell>
          <cell r="H3590">
            <v>3437.5</v>
          </cell>
        </row>
        <row r="3591">
          <cell r="G3591" t="str">
            <v>7410-14</v>
          </cell>
          <cell r="H3591">
            <v>312.5</v>
          </cell>
        </row>
        <row r="3592">
          <cell r="G3592" t="str">
            <v>1565-53</v>
          </cell>
          <cell r="H3592">
            <v>312.5</v>
          </cell>
        </row>
        <row r="3593">
          <cell r="G3593" t="str">
            <v>7410-15</v>
          </cell>
          <cell r="H3593">
            <v>3967.1</v>
          </cell>
        </row>
        <row r="3594">
          <cell r="G3594" t="str">
            <v>7410-14</v>
          </cell>
          <cell r="H3594">
            <v>6703.13</v>
          </cell>
        </row>
        <row r="3595">
          <cell r="G3595" t="str">
            <v>1565-53</v>
          </cell>
          <cell r="H3595">
            <v>6703.13</v>
          </cell>
        </row>
        <row r="3596">
          <cell r="G3596" t="str">
            <v>7410-14</v>
          </cell>
          <cell r="H3596">
            <v>2562.71</v>
          </cell>
        </row>
        <row r="3597">
          <cell r="G3597" t="str">
            <v>7410-14</v>
          </cell>
          <cell r="H3597">
            <v>285000</v>
          </cell>
        </row>
        <row r="3598">
          <cell r="G3598" t="str">
            <v>1565-53</v>
          </cell>
          <cell r="H3598">
            <v>285000</v>
          </cell>
        </row>
        <row r="3599">
          <cell r="G3599" t="str">
            <v>7410-14</v>
          </cell>
          <cell r="H3599">
            <v>10312.5</v>
          </cell>
        </row>
        <row r="3600">
          <cell r="G3600" t="str">
            <v>1565-53</v>
          </cell>
          <cell r="H3600">
            <v>10312.5</v>
          </cell>
        </row>
        <row r="3601">
          <cell r="G3601" t="str">
            <v>7410-14</v>
          </cell>
          <cell r="H3601">
            <v>781.25</v>
          </cell>
        </row>
        <row r="3602">
          <cell r="G3602" t="str">
            <v>1565-53</v>
          </cell>
          <cell r="H3602">
            <v>859.38</v>
          </cell>
        </row>
        <row r="3603">
          <cell r="G3603" t="str">
            <v>7410-14</v>
          </cell>
          <cell r="H3603">
            <v>1093.75</v>
          </cell>
        </row>
        <row r="3604">
          <cell r="G3604" t="str">
            <v>1565-53</v>
          </cell>
          <cell r="H3604">
            <v>1093.75</v>
          </cell>
        </row>
        <row r="3605">
          <cell r="G3605" t="str">
            <v>7410-14</v>
          </cell>
          <cell r="H3605">
            <v>1250</v>
          </cell>
        </row>
        <row r="3606">
          <cell r="G3606" t="str">
            <v>1565-53</v>
          </cell>
          <cell r="H3606">
            <v>1250</v>
          </cell>
        </row>
        <row r="3607">
          <cell r="G3607" t="str">
            <v>7410-14</v>
          </cell>
          <cell r="H3607">
            <v>11328.13</v>
          </cell>
        </row>
        <row r="3608">
          <cell r="G3608" t="str">
            <v>1565-53</v>
          </cell>
          <cell r="H3608">
            <v>10937.5</v>
          </cell>
        </row>
        <row r="3609">
          <cell r="G3609" t="str">
            <v>1565-54</v>
          </cell>
          <cell r="H3609">
            <v>187500</v>
          </cell>
        </row>
        <row r="3610">
          <cell r="G3610" t="str">
            <v>1565-54</v>
          </cell>
          <cell r="H3610">
            <v>62500</v>
          </cell>
        </row>
        <row r="3611">
          <cell r="G3611" t="str">
            <v>1565-54</v>
          </cell>
          <cell r="H3611">
            <v>23437.5</v>
          </cell>
        </row>
        <row r="3612">
          <cell r="G3612" t="str">
            <v>1565-54</v>
          </cell>
          <cell r="H3612">
            <v>11718.75</v>
          </cell>
        </row>
        <row r="3613">
          <cell r="G3613" t="str">
            <v>7410-14</v>
          </cell>
          <cell r="H3613">
            <v>1250</v>
          </cell>
        </row>
        <row r="3614">
          <cell r="G3614" t="str">
            <v>1565-53</v>
          </cell>
          <cell r="H3614">
            <v>5664.06</v>
          </cell>
        </row>
        <row r="3615">
          <cell r="G3615" t="str">
            <v>7410-14</v>
          </cell>
          <cell r="H3615">
            <v>656.25</v>
          </cell>
        </row>
        <row r="3616">
          <cell r="G3616" t="str">
            <v>1565-53</v>
          </cell>
          <cell r="H3616">
            <v>656.25</v>
          </cell>
        </row>
        <row r="3617">
          <cell r="G3617" t="str">
            <v>7410-14</v>
          </cell>
          <cell r="H3617">
            <v>437.5</v>
          </cell>
        </row>
        <row r="3618">
          <cell r="G3618" t="str">
            <v>1565-53</v>
          </cell>
          <cell r="H3618">
            <v>437.5</v>
          </cell>
        </row>
        <row r="3619">
          <cell r="G3619" t="str">
            <v>7410-15</v>
          </cell>
          <cell r="H3619">
            <v>4656.84</v>
          </cell>
        </row>
        <row r="3620">
          <cell r="G3620" t="str">
            <v>7410-14</v>
          </cell>
          <cell r="H3620">
            <v>2500</v>
          </cell>
        </row>
        <row r="3621">
          <cell r="G3621" t="str">
            <v>1565-53</v>
          </cell>
          <cell r="H3621">
            <v>3125</v>
          </cell>
        </row>
        <row r="3622">
          <cell r="G3622" t="str">
            <v>1565-53</v>
          </cell>
          <cell r="H3622">
            <v>1875</v>
          </cell>
        </row>
        <row r="3623">
          <cell r="G3623" t="str">
            <v>7410-14</v>
          </cell>
          <cell r="H3623">
            <v>5796.88</v>
          </cell>
        </row>
        <row r="3624">
          <cell r="G3624" t="str">
            <v>1565-53</v>
          </cell>
          <cell r="H3624">
            <v>5796.88</v>
          </cell>
        </row>
        <row r="3625">
          <cell r="G3625" t="str">
            <v>7410-14</v>
          </cell>
          <cell r="H3625">
            <v>2031.25</v>
          </cell>
        </row>
        <row r="3626">
          <cell r="G3626" t="str">
            <v>1565-53</v>
          </cell>
          <cell r="H3626">
            <v>2109.38</v>
          </cell>
        </row>
        <row r="3627">
          <cell r="G3627" t="str">
            <v>7410-14</v>
          </cell>
          <cell r="H3627">
            <v>6250</v>
          </cell>
        </row>
        <row r="3628">
          <cell r="G3628" t="str">
            <v>1565-53</v>
          </cell>
          <cell r="H3628">
            <v>6250</v>
          </cell>
        </row>
        <row r="3629">
          <cell r="G3629" t="str">
            <v>7410-14</v>
          </cell>
          <cell r="H3629">
            <v>1562.5</v>
          </cell>
        </row>
        <row r="3630">
          <cell r="G3630" t="str">
            <v>1565-53</v>
          </cell>
          <cell r="H3630">
            <v>1953.13</v>
          </cell>
        </row>
        <row r="3631">
          <cell r="G3631" t="str">
            <v>7410-14</v>
          </cell>
          <cell r="H3631">
            <v>1250</v>
          </cell>
        </row>
        <row r="3632">
          <cell r="G3632" t="str">
            <v>1565-53</v>
          </cell>
          <cell r="H3632">
            <v>1406.25</v>
          </cell>
        </row>
        <row r="3633">
          <cell r="G3633" t="str">
            <v>7410-14</v>
          </cell>
          <cell r="H3633">
            <v>1093.75</v>
          </cell>
        </row>
        <row r="3634">
          <cell r="G3634" t="str">
            <v>1565-53</v>
          </cell>
          <cell r="H3634">
            <v>1093.75</v>
          </cell>
        </row>
        <row r="3635">
          <cell r="G3635" t="str">
            <v>7410-14</v>
          </cell>
          <cell r="H3635">
            <v>1605</v>
          </cell>
        </row>
        <row r="3636">
          <cell r="G3636" t="str">
            <v>7410-14</v>
          </cell>
          <cell r="H3636">
            <v>2187.5</v>
          </cell>
        </row>
        <row r="3637">
          <cell r="G3637" t="str">
            <v>1565-53</v>
          </cell>
          <cell r="H3637">
            <v>2500</v>
          </cell>
        </row>
        <row r="3638">
          <cell r="G3638" t="str">
            <v>7410-14</v>
          </cell>
          <cell r="H3638">
            <v>1210.94</v>
          </cell>
        </row>
        <row r="3639">
          <cell r="G3639" t="str">
            <v>1565-53</v>
          </cell>
          <cell r="H3639">
            <v>1250</v>
          </cell>
        </row>
        <row r="3640">
          <cell r="G3640" t="str">
            <v>7410-14</v>
          </cell>
          <cell r="H3640">
            <v>1250</v>
          </cell>
        </row>
        <row r="3641">
          <cell r="G3641" t="str">
            <v>1565-53</v>
          </cell>
          <cell r="H3641">
            <v>1250</v>
          </cell>
        </row>
        <row r="3642">
          <cell r="G3642" t="str">
            <v>7410-14</v>
          </cell>
          <cell r="H3642">
            <v>3417.97</v>
          </cell>
        </row>
        <row r="3643">
          <cell r="G3643" t="str">
            <v>1565-53</v>
          </cell>
          <cell r="H3643">
            <v>3515.63</v>
          </cell>
        </row>
        <row r="3644">
          <cell r="G3644" t="str">
            <v>7410-14</v>
          </cell>
          <cell r="H3644">
            <v>3515.63</v>
          </cell>
        </row>
        <row r="3645">
          <cell r="G3645" t="str">
            <v>1565-53</v>
          </cell>
          <cell r="H3645">
            <v>3515.63</v>
          </cell>
        </row>
        <row r="3646">
          <cell r="G3646" t="str">
            <v>7410-14</v>
          </cell>
          <cell r="H3646">
            <v>117.19</v>
          </cell>
        </row>
        <row r="3647">
          <cell r="G3647" t="str">
            <v>1565-53</v>
          </cell>
          <cell r="H3647">
            <v>195.31</v>
          </cell>
        </row>
        <row r="3648">
          <cell r="G3648" t="str">
            <v>7410-14</v>
          </cell>
          <cell r="H3648">
            <v>156.25</v>
          </cell>
        </row>
        <row r="3649">
          <cell r="G3649" t="str">
            <v>1565-53</v>
          </cell>
          <cell r="H3649">
            <v>156.25</v>
          </cell>
        </row>
        <row r="3650">
          <cell r="G3650" t="str">
            <v>7410-14</v>
          </cell>
          <cell r="H3650">
            <v>1367.19</v>
          </cell>
        </row>
        <row r="3651">
          <cell r="G3651" t="str">
            <v>1565-53</v>
          </cell>
          <cell r="H3651">
            <v>1367.19</v>
          </cell>
        </row>
        <row r="3652">
          <cell r="G3652" t="str">
            <v>7410-14</v>
          </cell>
          <cell r="H3652">
            <v>1328.13</v>
          </cell>
        </row>
        <row r="3653">
          <cell r="G3653" t="str">
            <v>1565-53</v>
          </cell>
          <cell r="H3653">
            <v>1328.13</v>
          </cell>
        </row>
        <row r="3654">
          <cell r="G3654" t="str">
            <v>7410-14</v>
          </cell>
          <cell r="H3654">
            <v>156.22999999999999</v>
          </cell>
        </row>
        <row r="3655">
          <cell r="G3655" t="str">
            <v>1565-53</v>
          </cell>
          <cell r="H3655">
            <v>156.22999999999999</v>
          </cell>
        </row>
        <row r="3656">
          <cell r="G3656" t="str">
            <v>1565-53</v>
          </cell>
          <cell r="H3656">
            <v>0</v>
          </cell>
        </row>
        <row r="3657">
          <cell r="G3657" t="str">
            <v>1565-53</v>
          </cell>
          <cell r="H3657">
            <v>0</v>
          </cell>
        </row>
        <row r="3658">
          <cell r="G3658" t="str">
            <v>1565-53</v>
          </cell>
          <cell r="H3658">
            <v>78.150000000000006</v>
          </cell>
        </row>
        <row r="3659">
          <cell r="G3659" t="str">
            <v>7410-14</v>
          </cell>
          <cell r="H3659">
            <v>78.150000000000006</v>
          </cell>
        </row>
        <row r="3660">
          <cell r="G3660" t="str">
            <v>1565-53</v>
          </cell>
          <cell r="H3660">
            <v>312.5</v>
          </cell>
        </row>
        <row r="3661">
          <cell r="G3661" t="str">
            <v>7410-14</v>
          </cell>
          <cell r="H3661">
            <v>312.5</v>
          </cell>
        </row>
        <row r="3662">
          <cell r="G3662" t="str">
            <v>7410-14</v>
          </cell>
          <cell r="H3662">
            <v>2438.5500000000002</v>
          </cell>
        </row>
        <row r="3663">
          <cell r="G3663" t="str">
            <v>7410-14</v>
          </cell>
          <cell r="H3663">
            <v>9179.69</v>
          </cell>
        </row>
        <row r="3664">
          <cell r="G3664" t="str">
            <v>1565-53</v>
          </cell>
          <cell r="H3664">
            <v>10937.5</v>
          </cell>
        </row>
        <row r="3665">
          <cell r="G3665" t="str">
            <v>7410-14</v>
          </cell>
          <cell r="H3665">
            <v>2013.64</v>
          </cell>
        </row>
        <row r="3666">
          <cell r="G3666" t="str">
            <v>7410-14</v>
          </cell>
          <cell r="H3666">
            <v>7968.75</v>
          </cell>
        </row>
        <row r="3667">
          <cell r="G3667" t="str">
            <v>1565-53</v>
          </cell>
          <cell r="H3667">
            <v>7968.75</v>
          </cell>
        </row>
        <row r="3668">
          <cell r="G3668" t="str">
            <v>7410-14</v>
          </cell>
          <cell r="H3668">
            <v>5312.5</v>
          </cell>
        </row>
        <row r="3669">
          <cell r="G3669" t="str">
            <v>1565-53</v>
          </cell>
          <cell r="H3669">
            <v>5312.5</v>
          </cell>
        </row>
        <row r="3670">
          <cell r="G3670" t="str">
            <v>7410-14</v>
          </cell>
          <cell r="H3670">
            <v>2343.75</v>
          </cell>
        </row>
        <row r="3671">
          <cell r="G3671" t="str">
            <v>1565-53</v>
          </cell>
          <cell r="H3671">
            <v>2578.13</v>
          </cell>
        </row>
        <row r="3672">
          <cell r="G3672" t="str">
            <v>7410-14</v>
          </cell>
          <cell r="H3672">
            <v>2500</v>
          </cell>
        </row>
        <row r="3673">
          <cell r="G3673" t="str">
            <v>1565-53</v>
          </cell>
          <cell r="H3673">
            <v>2500</v>
          </cell>
        </row>
        <row r="3674">
          <cell r="G3674" t="str">
            <v>7410-14</v>
          </cell>
          <cell r="H3674">
            <v>703.13</v>
          </cell>
        </row>
        <row r="3675">
          <cell r="G3675" t="str">
            <v>1565-53</v>
          </cell>
          <cell r="H3675">
            <v>703.13</v>
          </cell>
        </row>
        <row r="3676">
          <cell r="G3676" t="str">
            <v>7410-14</v>
          </cell>
          <cell r="H3676">
            <v>7968.75</v>
          </cell>
        </row>
        <row r="3677">
          <cell r="G3677" t="str">
            <v>1565-53</v>
          </cell>
          <cell r="H3677">
            <v>7968.75</v>
          </cell>
        </row>
        <row r="3678">
          <cell r="G3678" t="str">
            <v>7410-14</v>
          </cell>
          <cell r="H3678">
            <v>1875</v>
          </cell>
        </row>
        <row r="3679">
          <cell r="G3679" t="str">
            <v>1565-53</v>
          </cell>
          <cell r="H3679">
            <v>2812.5</v>
          </cell>
        </row>
        <row r="3680">
          <cell r="G3680" t="str">
            <v>1565-53</v>
          </cell>
          <cell r="H3680">
            <v>1718.75</v>
          </cell>
        </row>
        <row r="3681">
          <cell r="G3681" t="str">
            <v>7410-14</v>
          </cell>
          <cell r="H3681">
            <v>312.5</v>
          </cell>
        </row>
        <row r="3682">
          <cell r="G3682" t="str">
            <v>1565-53</v>
          </cell>
          <cell r="H3682">
            <v>664.06</v>
          </cell>
        </row>
        <row r="3683">
          <cell r="G3683" t="str">
            <v>1565-53</v>
          </cell>
          <cell r="H3683">
            <v>4687.5</v>
          </cell>
        </row>
        <row r="3684">
          <cell r="G3684" t="str">
            <v>1565-53</v>
          </cell>
          <cell r="H3684">
            <v>312.5</v>
          </cell>
        </row>
        <row r="3685">
          <cell r="G3685" t="str">
            <v>1565-53</v>
          </cell>
          <cell r="H3685">
            <v>0</v>
          </cell>
        </row>
        <row r="3686">
          <cell r="G3686" t="str">
            <v>1565-53</v>
          </cell>
          <cell r="H3686">
            <v>6718.75</v>
          </cell>
        </row>
        <row r="3687">
          <cell r="G3687" t="str">
            <v>1565-53</v>
          </cell>
          <cell r="H3687">
            <v>1562.5</v>
          </cell>
        </row>
        <row r="3688">
          <cell r="G3688" t="str">
            <v>1565-53</v>
          </cell>
          <cell r="H3688">
            <v>2578.13</v>
          </cell>
        </row>
        <row r="3689">
          <cell r="G3689" t="str">
            <v>1565-53</v>
          </cell>
          <cell r="H3689">
            <v>5312.5</v>
          </cell>
        </row>
        <row r="3690">
          <cell r="G3690" t="str">
            <v>7410-14</v>
          </cell>
          <cell r="H3690">
            <v>7031.25</v>
          </cell>
        </row>
        <row r="3691">
          <cell r="G3691" t="str">
            <v>1565-53</v>
          </cell>
          <cell r="H3691">
            <v>7031.25</v>
          </cell>
        </row>
        <row r="3692">
          <cell r="G3692" t="str">
            <v>1565-53</v>
          </cell>
          <cell r="H3692">
            <v>5625</v>
          </cell>
        </row>
        <row r="3693">
          <cell r="G3693" t="str">
            <v>1565-53</v>
          </cell>
          <cell r="H3693">
            <v>5937.5</v>
          </cell>
        </row>
        <row r="3694">
          <cell r="G3694" t="str">
            <v>7410-14</v>
          </cell>
          <cell r="H3694">
            <v>1875</v>
          </cell>
        </row>
        <row r="3695">
          <cell r="G3695" t="str">
            <v>1565-53</v>
          </cell>
          <cell r="H3695">
            <v>1875</v>
          </cell>
        </row>
        <row r="3696">
          <cell r="G3696" t="str">
            <v>7410-14</v>
          </cell>
          <cell r="H3696">
            <v>6250</v>
          </cell>
        </row>
        <row r="3697">
          <cell r="G3697" t="str">
            <v>1565-53</v>
          </cell>
          <cell r="H3697">
            <v>6250</v>
          </cell>
        </row>
        <row r="3698">
          <cell r="G3698" t="str">
            <v>7410-14</v>
          </cell>
          <cell r="H3698">
            <v>781.25</v>
          </cell>
        </row>
        <row r="3699">
          <cell r="G3699" t="str">
            <v>1565-53</v>
          </cell>
          <cell r="H3699">
            <v>781.25</v>
          </cell>
        </row>
        <row r="3700">
          <cell r="G3700" t="str">
            <v>7410-14</v>
          </cell>
          <cell r="H3700">
            <v>1328.15</v>
          </cell>
        </row>
        <row r="3701">
          <cell r="G3701" t="str">
            <v>1565-53</v>
          </cell>
          <cell r="H3701">
            <v>1328.15</v>
          </cell>
        </row>
        <row r="3702">
          <cell r="G3702" t="str">
            <v>1565-53</v>
          </cell>
          <cell r="H3702">
            <v>1875</v>
          </cell>
        </row>
        <row r="3703">
          <cell r="G3703" t="str">
            <v>7410-14</v>
          </cell>
          <cell r="H3703">
            <v>1406.25</v>
          </cell>
        </row>
        <row r="3704">
          <cell r="G3704" t="str">
            <v>1565-53</v>
          </cell>
          <cell r="H3704">
            <v>1562.5</v>
          </cell>
        </row>
        <row r="3705">
          <cell r="G3705" t="str">
            <v>7410-14</v>
          </cell>
          <cell r="H3705">
            <v>1406.25</v>
          </cell>
        </row>
        <row r="3706">
          <cell r="G3706" t="str">
            <v>1565-53</v>
          </cell>
          <cell r="H3706">
            <v>1406.25</v>
          </cell>
        </row>
        <row r="3707">
          <cell r="G3707" t="str">
            <v>7410-14</v>
          </cell>
          <cell r="H3707">
            <v>307.45999999999998</v>
          </cell>
        </row>
        <row r="3708">
          <cell r="G3708" t="str">
            <v>1565-53</v>
          </cell>
          <cell r="H3708">
            <v>307.45999999999998</v>
          </cell>
        </row>
        <row r="3709">
          <cell r="G3709" t="str">
            <v>1565-53</v>
          </cell>
          <cell r="H3709">
            <v>3046.88</v>
          </cell>
        </row>
        <row r="3710">
          <cell r="G3710" t="str">
            <v>7410-14</v>
          </cell>
          <cell r="H3710">
            <v>1562.5</v>
          </cell>
        </row>
        <row r="3711">
          <cell r="G3711" t="str">
            <v>1565-53</v>
          </cell>
          <cell r="H3711">
            <v>1718.75</v>
          </cell>
        </row>
        <row r="3712">
          <cell r="G3712" t="str">
            <v>1565-53</v>
          </cell>
          <cell r="H3712">
            <v>1093.7</v>
          </cell>
        </row>
        <row r="3713">
          <cell r="G3713" t="str">
            <v>7410-14</v>
          </cell>
          <cell r="H3713">
            <v>468.7</v>
          </cell>
        </row>
        <row r="3714">
          <cell r="G3714" t="str">
            <v>7410-14</v>
          </cell>
          <cell r="H3714">
            <v>1328.13</v>
          </cell>
        </row>
        <row r="3715">
          <cell r="G3715" t="str">
            <v>1565-53</v>
          </cell>
          <cell r="H3715">
            <v>1406.25</v>
          </cell>
        </row>
        <row r="3716">
          <cell r="G3716" t="str">
            <v>7410-14</v>
          </cell>
          <cell r="H3716">
            <v>8984.3799999999992</v>
          </cell>
        </row>
        <row r="3717">
          <cell r="G3717" t="str">
            <v>1565-53</v>
          </cell>
          <cell r="H3717">
            <v>10937.5</v>
          </cell>
        </row>
        <row r="3718">
          <cell r="G3718" t="str">
            <v>7410-14</v>
          </cell>
          <cell r="H3718">
            <v>4394.53</v>
          </cell>
        </row>
        <row r="3719">
          <cell r="G3719" t="str">
            <v>1565-53</v>
          </cell>
          <cell r="H3719">
            <v>4570.3100000000004</v>
          </cell>
        </row>
        <row r="3720">
          <cell r="G3720" t="str">
            <v>7410-14</v>
          </cell>
          <cell r="H3720">
            <v>890.63</v>
          </cell>
        </row>
        <row r="3721">
          <cell r="G3721" t="str">
            <v>1565-53</v>
          </cell>
          <cell r="H3721">
            <v>1113.28</v>
          </cell>
        </row>
        <row r="3722">
          <cell r="G3722" t="str">
            <v>1565-53</v>
          </cell>
          <cell r="H3722">
            <v>17500</v>
          </cell>
        </row>
        <row r="3723">
          <cell r="G3723" t="str">
            <v>1565-53</v>
          </cell>
          <cell r="H3723">
            <v>19375</v>
          </cell>
        </row>
        <row r="3724">
          <cell r="G3724" t="str">
            <v>1565-53</v>
          </cell>
          <cell r="H3724">
            <v>29687.5</v>
          </cell>
        </row>
        <row r="3725">
          <cell r="G3725" t="str">
            <v>7410-14</v>
          </cell>
          <cell r="H3725">
            <v>1875</v>
          </cell>
        </row>
        <row r="3726">
          <cell r="G3726" t="str">
            <v>1565-53</v>
          </cell>
          <cell r="H3726">
            <v>2187.5</v>
          </cell>
        </row>
        <row r="3727">
          <cell r="G3727" t="str">
            <v>7410-14</v>
          </cell>
          <cell r="H3727">
            <v>1875</v>
          </cell>
        </row>
        <row r="3728">
          <cell r="G3728" t="str">
            <v>1565-53</v>
          </cell>
          <cell r="H3728">
            <v>1875</v>
          </cell>
        </row>
        <row r="3729">
          <cell r="G3729" t="str">
            <v>7410-14</v>
          </cell>
          <cell r="H3729">
            <v>781.25</v>
          </cell>
        </row>
        <row r="3730">
          <cell r="G3730" t="str">
            <v>1565-53</v>
          </cell>
          <cell r="H3730">
            <v>1093.75</v>
          </cell>
        </row>
        <row r="3731">
          <cell r="G3731" t="str">
            <v>7410-14</v>
          </cell>
          <cell r="H3731">
            <v>156.25</v>
          </cell>
        </row>
        <row r="3732">
          <cell r="G3732" t="str">
            <v>1565-53</v>
          </cell>
          <cell r="H3732">
            <v>234.38</v>
          </cell>
        </row>
        <row r="3733">
          <cell r="G3733" t="str">
            <v>7410-14</v>
          </cell>
          <cell r="H3733">
            <v>390.63</v>
          </cell>
        </row>
        <row r="3734">
          <cell r="G3734" t="str">
            <v>1565-53</v>
          </cell>
          <cell r="H3734">
            <v>390.63</v>
          </cell>
        </row>
        <row r="3735">
          <cell r="G3735" t="str">
            <v>7410-14</v>
          </cell>
          <cell r="H3735">
            <v>4749.93</v>
          </cell>
        </row>
        <row r="3736">
          <cell r="G3736" t="str">
            <v>7410-14</v>
          </cell>
          <cell r="H3736">
            <v>2578.13</v>
          </cell>
        </row>
        <row r="3737">
          <cell r="G3737" t="str">
            <v>1565-53</v>
          </cell>
          <cell r="H3737">
            <v>2578.13</v>
          </cell>
        </row>
        <row r="3738">
          <cell r="G3738" t="str">
            <v>7410-14</v>
          </cell>
          <cell r="H3738">
            <v>3281.25</v>
          </cell>
        </row>
        <row r="3739">
          <cell r="G3739" t="str">
            <v>1565-53</v>
          </cell>
          <cell r="H3739">
            <v>3281.25</v>
          </cell>
        </row>
        <row r="3740">
          <cell r="G3740" t="str">
            <v>7410-14</v>
          </cell>
          <cell r="H3740">
            <v>1250</v>
          </cell>
        </row>
        <row r="3741">
          <cell r="G3741" t="str">
            <v>1565-53</v>
          </cell>
          <cell r="H3741">
            <v>1718.75</v>
          </cell>
        </row>
        <row r="3742">
          <cell r="G3742" t="str">
            <v>1565-53</v>
          </cell>
          <cell r="H3742">
            <v>52734.38</v>
          </cell>
        </row>
        <row r="3743">
          <cell r="G3743" t="str">
            <v>7410-14</v>
          </cell>
          <cell r="H3743">
            <v>52734.38</v>
          </cell>
        </row>
        <row r="3744">
          <cell r="G3744" t="str">
            <v>1565-53</v>
          </cell>
          <cell r="H3744">
            <v>125000</v>
          </cell>
        </row>
        <row r="3745">
          <cell r="G3745" t="str">
            <v>7410-14</v>
          </cell>
          <cell r="H3745">
            <v>125000</v>
          </cell>
        </row>
        <row r="3746">
          <cell r="G3746" t="str">
            <v>1565-53</v>
          </cell>
          <cell r="H3746">
            <v>78125</v>
          </cell>
        </row>
        <row r="3747">
          <cell r="G3747" t="str">
            <v>7410-14</v>
          </cell>
          <cell r="H3747">
            <v>78125</v>
          </cell>
        </row>
        <row r="3748">
          <cell r="G3748" t="str">
            <v>1565-53</v>
          </cell>
          <cell r="H3748">
            <v>14062.5</v>
          </cell>
        </row>
        <row r="3749">
          <cell r="G3749" t="str">
            <v>7410-14</v>
          </cell>
          <cell r="H3749">
            <v>14062.5</v>
          </cell>
        </row>
        <row r="3750">
          <cell r="G3750" t="str">
            <v>1565-53</v>
          </cell>
          <cell r="H3750">
            <v>132812.5</v>
          </cell>
        </row>
        <row r="3751">
          <cell r="G3751" t="str">
            <v>7410-14</v>
          </cell>
          <cell r="H3751">
            <v>132812.5</v>
          </cell>
        </row>
        <row r="3752">
          <cell r="G3752" t="str">
            <v>1565-53</v>
          </cell>
          <cell r="H3752">
            <v>289062.5</v>
          </cell>
        </row>
        <row r="3753">
          <cell r="G3753" t="str">
            <v>7410-14</v>
          </cell>
          <cell r="H3753">
            <v>289062.5</v>
          </cell>
        </row>
        <row r="3754">
          <cell r="G3754" t="str">
            <v>1565-53</v>
          </cell>
          <cell r="H3754">
            <v>41406.25</v>
          </cell>
        </row>
        <row r="3755">
          <cell r="G3755" t="str">
            <v>7410-14</v>
          </cell>
          <cell r="H3755">
            <v>41406.25</v>
          </cell>
        </row>
        <row r="3756">
          <cell r="G3756" t="str">
            <v>1565-53</v>
          </cell>
          <cell r="H3756">
            <v>39062.5</v>
          </cell>
        </row>
        <row r="3757">
          <cell r="G3757" t="str">
            <v>7410-14</v>
          </cell>
          <cell r="H3757">
            <v>39062.5</v>
          </cell>
        </row>
        <row r="3758">
          <cell r="G3758" t="str">
            <v>1565-53</v>
          </cell>
          <cell r="H3758">
            <v>265625</v>
          </cell>
        </row>
        <row r="3759">
          <cell r="G3759" t="str">
            <v>7410-14</v>
          </cell>
          <cell r="H3759">
            <v>265625</v>
          </cell>
        </row>
        <row r="3760">
          <cell r="G3760" t="str">
            <v>1565-53</v>
          </cell>
          <cell r="H3760">
            <v>328125</v>
          </cell>
        </row>
        <row r="3761">
          <cell r="G3761" t="str">
            <v>7410-14</v>
          </cell>
          <cell r="H3761">
            <v>328125</v>
          </cell>
        </row>
        <row r="3762">
          <cell r="G3762" t="str">
            <v>1565-53</v>
          </cell>
          <cell r="H3762">
            <v>120117.19</v>
          </cell>
        </row>
        <row r="3763">
          <cell r="G3763" t="str">
            <v>7410-14</v>
          </cell>
          <cell r="H3763">
            <v>120117.19</v>
          </cell>
        </row>
        <row r="3764">
          <cell r="G3764" t="str">
            <v>1565-53</v>
          </cell>
          <cell r="H3764">
            <v>101562.5</v>
          </cell>
        </row>
        <row r="3765">
          <cell r="G3765" t="str">
            <v>7410-14</v>
          </cell>
          <cell r="H3765">
            <v>101562.5</v>
          </cell>
        </row>
        <row r="3766">
          <cell r="G3766" t="str">
            <v>1565-53</v>
          </cell>
          <cell r="H3766">
            <v>28125</v>
          </cell>
        </row>
        <row r="3767">
          <cell r="G3767" t="str">
            <v>7410-14</v>
          </cell>
          <cell r="H3767">
            <v>28125</v>
          </cell>
        </row>
        <row r="3768">
          <cell r="G3768" t="str">
            <v>1565-53</v>
          </cell>
          <cell r="H3768">
            <v>27734.38</v>
          </cell>
        </row>
        <row r="3769">
          <cell r="G3769" t="str">
            <v>7410-14</v>
          </cell>
          <cell r="H3769">
            <v>27734.38</v>
          </cell>
        </row>
        <row r="3770">
          <cell r="G3770" t="str">
            <v>7410-14</v>
          </cell>
          <cell r="H3770">
            <v>2890.63</v>
          </cell>
        </row>
        <row r="3771">
          <cell r="G3771" t="str">
            <v>1565-53</v>
          </cell>
          <cell r="H3771">
            <v>3125</v>
          </cell>
        </row>
        <row r="3772">
          <cell r="G3772" t="str">
            <v>7410-14</v>
          </cell>
          <cell r="H3772">
            <v>273.44</v>
          </cell>
        </row>
        <row r="3773">
          <cell r="G3773" t="str">
            <v>1565-53</v>
          </cell>
          <cell r="H3773">
            <v>312.5</v>
          </cell>
        </row>
        <row r="3774">
          <cell r="G3774" t="str">
            <v>1565-53</v>
          </cell>
          <cell r="H3774">
            <v>1406.25</v>
          </cell>
        </row>
        <row r="3775">
          <cell r="G3775" t="str">
            <v>7410-14</v>
          </cell>
          <cell r="H3775">
            <v>1171.8800000000001</v>
          </cell>
        </row>
        <row r="3776">
          <cell r="G3776" t="str">
            <v>1565-53</v>
          </cell>
          <cell r="H3776">
            <v>1523.44</v>
          </cell>
        </row>
        <row r="3777">
          <cell r="G3777" t="str">
            <v>7410-14</v>
          </cell>
          <cell r="H3777">
            <v>820.31</v>
          </cell>
        </row>
        <row r="3778">
          <cell r="G3778" t="str">
            <v>1565-53</v>
          </cell>
          <cell r="H3778">
            <v>781.25</v>
          </cell>
        </row>
        <row r="3779">
          <cell r="G3779" t="str">
            <v>7410-14</v>
          </cell>
          <cell r="H3779">
            <v>1632.81</v>
          </cell>
        </row>
        <row r="3780">
          <cell r="G3780" t="str">
            <v>1565-53</v>
          </cell>
          <cell r="H3780">
            <v>1632.81</v>
          </cell>
        </row>
        <row r="3781">
          <cell r="G3781" t="str">
            <v>7410-14</v>
          </cell>
          <cell r="H3781">
            <v>1640.63</v>
          </cell>
        </row>
        <row r="3782">
          <cell r="G3782" t="str">
            <v>1565-53</v>
          </cell>
          <cell r="H3782">
            <v>1640.63</v>
          </cell>
        </row>
        <row r="3783">
          <cell r="G3783" t="str">
            <v>7410-14</v>
          </cell>
          <cell r="H3783">
            <v>390.63</v>
          </cell>
        </row>
        <row r="3784">
          <cell r="G3784" t="str">
            <v>1565-53</v>
          </cell>
          <cell r="H3784">
            <v>390.63</v>
          </cell>
        </row>
        <row r="3785">
          <cell r="G3785" t="str">
            <v>7410-14</v>
          </cell>
          <cell r="H3785">
            <v>8203.1299999999992</v>
          </cell>
        </row>
        <row r="3786">
          <cell r="G3786" t="str">
            <v>1565-53</v>
          </cell>
          <cell r="H3786">
            <v>8476.56</v>
          </cell>
        </row>
        <row r="3787">
          <cell r="G3787" t="str">
            <v>7410-14</v>
          </cell>
          <cell r="H3787">
            <v>75000</v>
          </cell>
        </row>
        <row r="3788">
          <cell r="G3788" t="str">
            <v>1565-53</v>
          </cell>
          <cell r="H3788">
            <v>75000</v>
          </cell>
        </row>
        <row r="3789">
          <cell r="G3789" t="str">
            <v>7410-14</v>
          </cell>
          <cell r="H3789">
            <v>3906.25</v>
          </cell>
        </row>
        <row r="3790">
          <cell r="G3790" t="str">
            <v>1565-53</v>
          </cell>
          <cell r="H3790">
            <v>3906.25</v>
          </cell>
        </row>
        <row r="3791">
          <cell r="G3791" t="str">
            <v>7410-14</v>
          </cell>
          <cell r="H3791">
            <v>5625</v>
          </cell>
        </row>
        <row r="3792">
          <cell r="G3792" t="str">
            <v>1565-53</v>
          </cell>
          <cell r="H3792">
            <v>6562.5</v>
          </cell>
        </row>
        <row r="3793">
          <cell r="G3793" t="str">
            <v>1565-53</v>
          </cell>
          <cell r="H3793">
            <v>1093.75</v>
          </cell>
        </row>
        <row r="3794">
          <cell r="G3794" t="str">
            <v>7410-14</v>
          </cell>
          <cell r="H3794">
            <v>312.5</v>
          </cell>
        </row>
        <row r="3795">
          <cell r="G3795" t="str">
            <v>1565-53</v>
          </cell>
          <cell r="H3795">
            <v>625</v>
          </cell>
        </row>
        <row r="3796">
          <cell r="G3796" t="str">
            <v>7410-14</v>
          </cell>
          <cell r="H3796">
            <v>1562.5</v>
          </cell>
        </row>
        <row r="3797">
          <cell r="G3797" t="str">
            <v>1565-53</v>
          </cell>
          <cell r="H3797">
            <v>1718.75</v>
          </cell>
        </row>
        <row r="3798">
          <cell r="G3798" t="str">
            <v>7410-14</v>
          </cell>
          <cell r="H3798">
            <v>3906.25</v>
          </cell>
        </row>
        <row r="3799">
          <cell r="G3799" t="str">
            <v>1565-53</v>
          </cell>
          <cell r="H3799">
            <v>4101.5600000000004</v>
          </cell>
        </row>
        <row r="3800">
          <cell r="G3800" t="str">
            <v>7410-14</v>
          </cell>
          <cell r="H3800">
            <v>781.25</v>
          </cell>
        </row>
        <row r="3801">
          <cell r="G3801" t="str">
            <v>1565-53</v>
          </cell>
          <cell r="H3801">
            <v>937.5</v>
          </cell>
        </row>
        <row r="3802">
          <cell r="G3802" t="str">
            <v>7410-14</v>
          </cell>
          <cell r="H3802">
            <v>56718.75</v>
          </cell>
        </row>
        <row r="3803">
          <cell r="G3803" t="str">
            <v>1565-53</v>
          </cell>
          <cell r="H3803">
            <v>56718.75</v>
          </cell>
        </row>
        <row r="3804">
          <cell r="G3804" t="str">
            <v>7410-14</v>
          </cell>
          <cell r="H3804">
            <v>27343.75</v>
          </cell>
        </row>
        <row r="3805">
          <cell r="G3805" t="str">
            <v>1565-53</v>
          </cell>
          <cell r="H3805">
            <v>30078.13</v>
          </cell>
        </row>
        <row r="3806">
          <cell r="G3806" t="str">
            <v>7410-14</v>
          </cell>
          <cell r="H3806">
            <v>569.24</v>
          </cell>
        </row>
        <row r="3807">
          <cell r="G3807" t="str">
            <v>1565-53</v>
          </cell>
          <cell r="H3807">
            <v>611.74</v>
          </cell>
        </row>
        <row r="3808">
          <cell r="G3808" t="str">
            <v>1565-53</v>
          </cell>
          <cell r="H3808">
            <v>1460.94</v>
          </cell>
        </row>
        <row r="3809">
          <cell r="G3809" t="str">
            <v>7410-14</v>
          </cell>
          <cell r="H3809">
            <v>781.25</v>
          </cell>
        </row>
        <row r="3810">
          <cell r="G3810" t="str">
            <v>1565-53</v>
          </cell>
          <cell r="H3810">
            <v>859.38</v>
          </cell>
        </row>
        <row r="3811">
          <cell r="G3811" t="str">
            <v>1565-53</v>
          </cell>
          <cell r="H3811">
            <v>329.29</v>
          </cell>
        </row>
        <row r="3812">
          <cell r="G3812" t="str">
            <v>7410-14</v>
          </cell>
          <cell r="H3812">
            <v>329.29</v>
          </cell>
        </row>
        <row r="3813">
          <cell r="G3813" t="str">
            <v>7410-14</v>
          </cell>
          <cell r="H3813">
            <v>93750</v>
          </cell>
        </row>
        <row r="3814">
          <cell r="G3814" t="str">
            <v>1565-53</v>
          </cell>
          <cell r="H3814">
            <v>93750</v>
          </cell>
        </row>
        <row r="3815">
          <cell r="G3815" t="str">
            <v>7410-14</v>
          </cell>
          <cell r="H3815">
            <v>2812.5</v>
          </cell>
        </row>
        <row r="3816">
          <cell r="G3816" t="str">
            <v>1565-53</v>
          </cell>
          <cell r="H3816">
            <v>3281.25</v>
          </cell>
        </row>
        <row r="3817">
          <cell r="G3817" t="str">
            <v>7410-14</v>
          </cell>
          <cell r="H3817">
            <v>4062.5</v>
          </cell>
        </row>
        <row r="3818">
          <cell r="G3818" t="str">
            <v>1565-53</v>
          </cell>
          <cell r="H3818">
            <v>4062.5</v>
          </cell>
        </row>
        <row r="3819">
          <cell r="G3819" t="str">
            <v>7410-14</v>
          </cell>
          <cell r="H3819">
            <v>2031.25</v>
          </cell>
        </row>
        <row r="3820">
          <cell r="G3820" t="str">
            <v>1565-53</v>
          </cell>
          <cell r="H3820">
            <v>2031.25</v>
          </cell>
        </row>
        <row r="3821">
          <cell r="G3821" t="str">
            <v>7410-14</v>
          </cell>
          <cell r="H3821">
            <v>312.5</v>
          </cell>
        </row>
        <row r="3822">
          <cell r="G3822" t="str">
            <v>1565-53</v>
          </cell>
          <cell r="H3822">
            <v>312.5</v>
          </cell>
        </row>
        <row r="3823">
          <cell r="G3823" t="str">
            <v>7410-14</v>
          </cell>
          <cell r="H3823">
            <v>171.33</v>
          </cell>
        </row>
        <row r="3824">
          <cell r="G3824" t="str">
            <v>7410-14</v>
          </cell>
          <cell r="H3824">
            <v>1562.5</v>
          </cell>
        </row>
        <row r="3825">
          <cell r="G3825" t="str">
            <v>1565-53</v>
          </cell>
          <cell r="H3825">
            <v>1562.5</v>
          </cell>
        </row>
        <row r="3826">
          <cell r="G3826" t="str">
            <v>7410-14</v>
          </cell>
          <cell r="H3826">
            <v>312.5</v>
          </cell>
        </row>
        <row r="3827">
          <cell r="G3827" t="str">
            <v>1565-53</v>
          </cell>
          <cell r="H3827">
            <v>312.5</v>
          </cell>
        </row>
        <row r="3828">
          <cell r="G3828" t="str">
            <v>1565-53</v>
          </cell>
          <cell r="H3828">
            <v>78.13</v>
          </cell>
        </row>
        <row r="3829">
          <cell r="G3829" t="str">
            <v>7410-14</v>
          </cell>
          <cell r="H3829">
            <v>78.13</v>
          </cell>
        </row>
        <row r="3830">
          <cell r="G3830" t="str">
            <v>7410-14</v>
          </cell>
          <cell r="H3830">
            <v>1171.8800000000001</v>
          </cell>
        </row>
        <row r="3831">
          <cell r="G3831" t="str">
            <v>1565-53</v>
          </cell>
          <cell r="H3831">
            <v>1406.25</v>
          </cell>
        </row>
        <row r="3832">
          <cell r="G3832" t="str">
            <v>7410-14</v>
          </cell>
          <cell r="H3832">
            <v>409.3</v>
          </cell>
        </row>
        <row r="3833">
          <cell r="G3833" t="str">
            <v>1565-53</v>
          </cell>
          <cell r="H3833">
            <v>409.3</v>
          </cell>
        </row>
        <row r="3834">
          <cell r="G3834" t="str">
            <v>7410-14</v>
          </cell>
          <cell r="H3834">
            <v>1421.88</v>
          </cell>
        </row>
        <row r="3835">
          <cell r="G3835" t="str">
            <v>1565-53</v>
          </cell>
          <cell r="H3835">
            <v>1421.88</v>
          </cell>
        </row>
        <row r="3836">
          <cell r="G3836" t="str">
            <v>7410-14</v>
          </cell>
          <cell r="H3836">
            <v>1953.13</v>
          </cell>
        </row>
        <row r="3837">
          <cell r="G3837" t="str">
            <v>1565-53</v>
          </cell>
          <cell r="H3837">
            <v>2031.25</v>
          </cell>
        </row>
        <row r="3838">
          <cell r="G3838" t="str">
            <v>7410-14</v>
          </cell>
          <cell r="H3838">
            <v>1406.25</v>
          </cell>
        </row>
        <row r="3839">
          <cell r="G3839" t="str">
            <v>1565-53</v>
          </cell>
          <cell r="H3839">
            <v>1406.25</v>
          </cell>
        </row>
        <row r="3840">
          <cell r="G3840" t="str">
            <v>1565-53</v>
          </cell>
          <cell r="H3840">
            <v>3254.21</v>
          </cell>
        </row>
        <row r="3841">
          <cell r="G3841" t="str">
            <v>7410-14</v>
          </cell>
          <cell r="H3841">
            <v>25000</v>
          </cell>
        </row>
        <row r="3842">
          <cell r="G3842" t="str">
            <v>1565-53</v>
          </cell>
          <cell r="H3842">
            <v>25000</v>
          </cell>
        </row>
        <row r="3843">
          <cell r="G3843" t="str">
            <v>7410-14</v>
          </cell>
          <cell r="H3843">
            <v>827.97</v>
          </cell>
        </row>
        <row r="3844">
          <cell r="G3844" t="str">
            <v>7410-14</v>
          </cell>
          <cell r="H3844">
            <v>5625</v>
          </cell>
        </row>
        <row r="3845">
          <cell r="G3845" t="str">
            <v>1565-53</v>
          </cell>
          <cell r="H3845">
            <v>5625</v>
          </cell>
        </row>
        <row r="3846">
          <cell r="G3846" t="str">
            <v>1565-53</v>
          </cell>
          <cell r="H3846">
            <v>4531.25</v>
          </cell>
        </row>
        <row r="3847">
          <cell r="G3847" t="str">
            <v>7410-14</v>
          </cell>
          <cell r="H3847">
            <v>4531.25</v>
          </cell>
        </row>
        <row r="3848">
          <cell r="G3848" t="str">
            <v>1565-53</v>
          </cell>
          <cell r="H3848">
            <v>859.38</v>
          </cell>
        </row>
        <row r="3849">
          <cell r="G3849" t="str">
            <v>7410-14</v>
          </cell>
          <cell r="H3849">
            <v>1718.75</v>
          </cell>
        </row>
        <row r="3850">
          <cell r="G3850" t="str">
            <v>1565-53</v>
          </cell>
          <cell r="H3850">
            <v>1914.06</v>
          </cell>
        </row>
        <row r="3851">
          <cell r="G3851" t="str">
            <v>1565-53</v>
          </cell>
          <cell r="H3851">
            <v>312.5</v>
          </cell>
        </row>
        <row r="3852">
          <cell r="G3852" t="str">
            <v>7410-14</v>
          </cell>
          <cell r="H3852">
            <v>312.5</v>
          </cell>
        </row>
        <row r="3853">
          <cell r="G3853" t="str">
            <v>7410-14</v>
          </cell>
          <cell r="H3853">
            <v>2578.13</v>
          </cell>
        </row>
        <row r="3854">
          <cell r="G3854" t="str">
            <v>1565-53</v>
          </cell>
          <cell r="H3854">
            <v>2578.13</v>
          </cell>
        </row>
        <row r="3855">
          <cell r="G3855" t="str">
            <v>7410-14</v>
          </cell>
          <cell r="H3855">
            <v>1718.75</v>
          </cell>
        </row>
        <row r="3856">
          <cell r="G3856" t="str">
            <v>1565-53</v>
          </cell>
          <cell r="H3856">
            <v>1757.81</v>
          </cell>
        </row>
        <row r="3857">
          <cell r="G3857" t="str">
            <v>7410-14</v>
          </cell>
          <cell r="H3857">
            <v>703.13</v>
          </cell>
        </row>
        <row r="3858">
          <cell r="G3858" t="str">
            <v>1565-53</v>
          </cell>
          <cell r="H3858">
            <v>800.78</v>
          </cell>
        </row>
        <row r="3859">
          <cell r="G3859" t="str">
            <v>1565-53</v>
          </cell>
          <cell r="H3859">
            <v>7031.25</v>
          </cell>
        </row>
        <row r="3860">
          <cell r="G3860" t="str">
            <v>7410-14</v>
          </cell>
          <cell r="H3860">
            <v>390.63</v>
          </cell>
        </row>
        <row r="3861">
          <cell r="G3861" t="str">
            <v>1565-53</v>
          </cell>
          <cell r="H3861">
            <v>429.69</v>
          </cell>
        </row>
        <row r="3862">
          <cell r="G3862" t="str">
            <v>7410-14</v>
          </cell>
          <cell r="H3862">
            <v>859.38</v>
          </cell>
        </row>
        <row r="3863">
          <cell r="G3863" t="str">
            <v>1565-53</v>
          </cell>
          <cell r="H3863">
            <v>957.03</v>
          </cell>
        </row>
        <row r="3864">
          <cell r="G3864" t="str">
            <v>7410-14</v>
          </cell>
          <cell r="H3864">
            <v>937.5</v>
          </cell>
        </row>
        <row r="3865">
          <cell r="G3865" t="str">
            <v>1565-53</v>
          </cell>
          <cell r="H3865">
            <v>937.5</v>
          </cell>
        </row>
        <row r="3866">
          <cell r="G3866" t="str">
            <v>7410-14</v>
          </cell>
          <cell r="H3866">
            <v>312.5</v>
          </cell>
        </row>
        <row r="3867">
          <cell r="G3867" t="str">
            <v>1565-53</v>
          </cell>
          <cell r="H3867">
            <v>390.63</v>
          </cell>
        </row>
        <row r="3868">
          <cell r="G3868" t="str">
            <v>7410-14</v>
          </cell>
          <cell r="H3868">
            <v>1523.44</v>
          </cell>
        </row>
        <row r="3869">
          <cell r="G3869" t="str">
            <v>1565-53</v>
          </cell>
          <cell r="H3869">
            <v>1523.44</v>
          </cell>
        </row>
        <row r="3870">
          <cell r="G3870" t="str">
            <v>1565-53</v>
          </cell>
          <cell r="H3870">
            <v>1018.13</v>
          </cell>
        </row>
        <row r="3871">
          <cell r="G3871" t="str">
            <v>1565-53</v>
          </cell>
          <cell r="H3871">
            <v>78.099999999999994</v>
          </cell>
        </row>
        <row r="3872">
          <cell r="G3872" t="str">
            <v>7410-14</v>
          </cell>
          <cell r="H3872">
            <v>78.099999999999994</v>
          </cell>
        </row>
        <row r="3873">
          <cell r="G3873" t="str">
            <v>7410-14</v>
          </cell>
          <cell r="H3873">
            <v>4487.33</v>
          </cell>
        </row>
        <row r="3874">
          <cell r="G3874" t="str">
            <v>7410-14</v>
          </cell>
          <cell r="H3874">
            <v>1914.06</v>
          </cell>
        </row>
        <row r="3875">
          <cell r="G3875" t="str">
            <v>1565-53</v>
          </cell>
          <cell r="H3875">
            <v>1640.63</v>
          </cell>
        </row>
        <row r="3876">
          <cell r="G3876" t="str">
            <v>7410-14</v>
          </cell>
          <cell r="H3876">
            <v>2343.6999999999998</v>
          </cell>
        </row>
        <row r="3877">
          <cell r="G3877" t="str">
            <v>1565-53</v>
          </cell>
          <cell r="H3877">
            <v>2031.2</v>
          </cell>
        </row>
        <row r="3878">
          <cell r="G3878" t="str">
            <v>7410-15</v>
          </cell>
          <cell r="H3878">
            <v>9640.81</v>
          </cell>
        </row>
        <row r="3879">
          <cell r="G3879" t="str">
            <v>1565-53</v>
          </cell>
          <cell r="H3879">
            <v>8750</v>
          </cell>
        </row>
        <row r="3880">
          <cell r="G3880" t="str">
            <v>1565-53</v>
          </cell>
          <cell r="H3880">
            <v>468.75</v>
          </cell>
        </row>
        <row r="3881">
          <cell r="G3881" t="str">
            <v>7410-14</v>
          </cell>
          <cell r="H3881">
            <v>5625</v>
          </cell>
        </row>
        <row r="3882">
          <cell r="G3882" t="str">
            <v>1565-53</v>
          </cell>
          <cell r="H3882">
            <v>5859.38</v>
          </cell>
        </row>
        <row r="3883">
          <cell r="G3883" t="str">
            <v>1565-53</v>
          </cell>
          <cell r="H3883">
            <v>156.25</v>
          </cell>
        </row>
        <row r="3884">
          <cell r="G3884" t="str">
            <v>1565-53</v>
          </cell>
          <cell r="H3884">
            <v>2265.63</v>
          </cell>
        </row>
        <row r="3885">
          <cell r="G3885" t="str">
            <v>7410-15</v>
          </cell>
          <cell r="H3885">
            <v>28627.19</v>
          </cell>
        </row>
        <row r="3886">
          <cell r="G3886" t="str">
            <v>7410-14</v>
          </cell>
          <cell r="H3886">
            <v>195.31</v>
          </cell>
        </row>
        <row r="3887">
          <cell r="G3887" t="str">
            <v>1565-53</v>
          </cell>
          <cell r="H3887">
            <v>195.31</v>
          </cell>
        </row>
        <row r="3888">
          <cell r="G3888" t="str">
            <v>1565-53</v>
          </cell>
          <cell r="H3888">
            <v>3083.13</v>
          </cell>
        </row>
        <row r="3889">
          <cell r="G3889" t="str">
            <v>7410-14</v>
          </cell>
          <cell r="H3889">
            <v>3083.13</v>
          </cell>
        </row>
        <row r="3890">
          <cell r="G3890" t="str">
            <v>7410-14</v>
          </cell>
          <cell r="H3890">
            <v>39.06</v>
          </cell>
        </row>
        <row r="3891">
          <cell r="G3891" t="str">
            <v>1565-53</v>
          </cell>
          <cell r="H3891">
            <v>39.06</v>
          </cell>
        </row>
        <row r="3892">
          <cell r="G3892" t="str">
            <v>7410-14</v>
          </cell>
          <cell r="H3892">
            <v>2812.5</v>
          </cell>
        </row>
        <row r="3893">
          <cell r="G3893" t="str">
            <v>1565-53</v>
          </cell>
          <cell r="H3893">
            <v>2812.5</v>
          </cell>
        </row>
        <row r="3894">
          <cell r="G3894" t="str">
            <v>7410-14</v>
          </cell>
          <cell r="H3894">
            <v>1875</v>
          </cell>
        </row>
        <row r="3895">
          <cell r="G3895" t="str">
            <v>1565-53</v>
          </cell>
          <cell r="H3895">
            <v>48437.5</v>
          </cell>
        </row>
        <row r="3896">
          <cell r="G3896" t="str">
            <v>1565-53</v>
          </cell>
          <cell r="H3896">
            <v>3515.63</v>
          </cell>
        </row>
        <row r="3897">
          <cell r="G3897" t="str">
            <v>7410-14</v>
          </cell>
          <cell r="H3897">
            <v>312.5</v>
          </cell>
        </row>
        <row r="3898">
          <cell r="G3898" t="str">
            <v>1565-53</v>
          </cell>
          <cell r="H3898">
            <v>312.5</v>
          </cell>
        </row>
        <row r="3899">
          <cell r="G3899" t="str">
            <v>7410-14</v>
          </cell>
          <cell r="H3899">
            <v>156.25</v>
          </cell>
        </row>
        <row r="3900">
          <cell r="G3900" t="str">
            <v>1565-53</v>
          </cell>
          <cell r="H3900">
            <v>19218.900000000001</v>
          </cell>
        </row>
        <row r="3901">
          <cell r="G3901" t="str">
            <v>1565-53</v>
          </cell>
          <cell r="H3901">
            <v>390.63</v>
          </cell>
        </row>
        <row r="3902">
          <cell r="G3902" t="str">
            <v>7410-14</v>
          </cell>
          <cell r="H3902">
            <v>390.63</v>
          </cell>
        </row>
        <row r="3903">
          <cell r="G3903" t="str">
            <v>1565-53</v>
          </cell>
          <cell r="H3903">
            <v>8750</v>
          </cell>
        </row>
        <row r="3904">
          <cell r="G3904" t="str">
            <v>7410-14</v>
          </cell>
          <cell r="H3904">
            <v>312.5</v>
          </cell>
        </row>
        <row r="3905">
          <cell r="G3905" t="str">
            <v>1565-53</v>
          </cell>
          <cell r="H3905">
            <v>312.5</v>
          </cell>
        </row>
        <row r="3906">
          <cell r="G3906" t="str">
            <v>1565-53</v>
          </cell>
          <cell r="H3906">
            <v>312.5</v>
          </cell>
        </row>
        <row r="3907">
          <cell r="G3907" t="str">
            <v>7410-14</v>
          </cell>
          <cell r="H3907">
            <v>312.5</v>
          </cell>
        </row>
        <row r="3908">
          <cell r="G3908" t="str">
            <v>7410-14</v>
          </cell>
          <cell r="H3908">
            <v>234.38</v>
          </cell>
        </row>
        <row r="3909">
          <cell r="G3909" t="str">
            <v>1565-53</v>
          </cell>
          <cell r="H3909">
            <v>312.5</v>
          </cell>
        </row>
        <row r="3910">
          <cell r="G3910" t="str">
            <v>1565-53</v>
          </cell>
          <cell r="H3910">
            <v>117.19</v>
          </cell>
        </row>
        <row r="3911">
          <cell r="G3911" t="str">
            <v>1565-53</v>
          </cell>
          <cell r="H3911">
            <v>0</v>
          </cell>
        </row>
        <row r="3912">
          <cell r="G3912" t="str">
            <v>7410-14</v>
          </cell>
          <cell r="H3912">
            <v>625</v>
          </cell>
        </row>
        <row r="3913">
          <cell r="G3913" t="str">
            <v>1565-53</v>
          </cell>
          <cell r="H3913">
            <v>625</v>
          </cell>
        </row>
        <row r="3914">
          <cell r="G3914" t="str">
            <v>7410-14</v>
          </cell>
          <cell r="H3914">
            <v>937.5</v>
          </cell>
        </row>
        <row r="3915">
          <cell r="G3915" t="str">
            <v>1565-53</v>
          </cell>
          <cell r="H3915">
            <v>937.5</v>
          </cell>
        </row>
        <row r="3916">
          <cell r="G3916" t="str">
            <v>1565-53</v>
          </cell>
          <cell r="H3916">
            <v>468.75</v>
          </cell>
        </row>
        <row r="3917">
          <cell r="G3917" t="str">
            <v>7410-14</v>
          </cell>
          <cell r="H3917">
            <v>117.19</v>
          </cell>
        </row>
        <row r="3918">
          <cell r="G3918" t="str">
            <v>7410-14</v>
          </cell>
          <cell r="H3918">
            <v>312.5</v>
          </cell>
        </row>
        <row r="3919">
          <cell r="G3919" t="str">
            <v>1565-53</v>
          </cell>
          <cell r="H3919">
            <v>507.81</v>
          </cell>
        </row>
        <row r="3920">
          <cell r="G3920" t="str">
            <v>7410-15</v>
          </cell>
          <cell r="H3920">
            <v>12587.57</v>
          </cell>
        </row>
        <row r="3921">
          <cell r="G3921" t="str">
            <v>7410-14</v>
          </cell>
          <cell r="H3921">
            <v>1406.25</v>
          </cell>
        </row>
        <row r="3922">
          <cell r="G3922" t="str">
            <v>1565-53</v>
          </cell>
          <cell r="H3922">
            <v>1406.25</v>
          </cell>
        </row>
        <row r="3923">
          <cell r="G3923" t="str">
            <v>1565-53</v>
          </cell>
          <cell r="H3923">
            <v>1562.5</v>
          </cell>
        </row>
        <row r="3924">
          <cell r="G3924" t="str">
            <v>7410-14</v>
          </cell>
          <cell r="H3924">
            <v>1484.38</v>
          </cell>
        </row>
        <row r="3925">
          <cell r="G3925" t="str">
            <v>7410-14</v>
          </cell>
          <cell r="H3925">
            <v>156.25</v>
          </cell>
        </row>
        <row r="3926">
          <cell r="G3926" t="str">
            <v>1565-53</v>
          </cell>
          <cell r="H3926">
            <v>195.31</v>
          </cell>
        </row>
        <row r="3927">
          <cell r="G3927" t="str">
            <v>1565-53</v>
          </cell>
          <cell r="H3927">
            <v>6221.6</v>
          </cell>
        </row>
        <row r="3928">
          <cell r="G3928" t="str">
            <v>1565-54</v>
          </cell>
          <cell r="H3928">
            <v>23437.5</v>
          </cell>
        </row>
        <row r="3929">
          <cell r="G3929" t="str">
            <v>1565-54</v>
          </cell>
          <cell r="H3929">
            <v>50781.25</v>
          </cell>
        </row>
        <row r="3930">
          <cell r="G3930" t="str">
            <v>1565-53</v>
          </cell>
          <cell r="H3930">
            <v>1562.5</v>
          </cell>
        </row>
        <row r="3931">
          <cell r="G3931" t="str">
            <v>7410-14</v>
          </cell>
          <cell r="H3931">
            <v>1562.5</v>
          </cell>
        </row>
        <row r="3932">
          <cell r="G3932" t="str">
            <v>1565-53</v>
          </cell>
          <cell r="H3932">
            <v>3906.25</v>
          </cell>
        </row>
        <row r="3933">
          <cell r="G3933" t="str">
            <v>7410-14</v>
          </cell>
          <cell r="H3933">
            <v>3906.25</v>
          </cell>
        </row>
        <row r="3934">
          <cell r="G3934" t="str">
            <v>7410-14</v>
          </cell>
          <cell r="H3934">
            <v>4687.5</v>
          </cell>
        </row>
        <row r="3935">
          <cell r="G3935" t="str">
            <v>1565-53</v>
          </cell>
          <cell r="H3935">
            <v>4687.5</v>
          </cell>
        </row>
        <row r="3936">
          <cell r="G3936" t="str">
            <v>7410-14</v>
          </cell>
          <cell r="H3936">
            <v>156.25</v>
          </cell>
        </row>
        <row r="3937">
          <cell r="G3937" t="str">
            <v>1565-53</v>
          </cell>
          <cell r="H3937">
            <v>156.25</v>
          </cell>
        </row>
        <row r="3938">
          <cell r="G3938" t="str">
            <v>1565-53</v>
          </cell>
          <cell r="H3938">
            <v>468.75</v>
          </cell>
        </row>
        <row r="3939">
          <cell r="G3939" t="str">
            <v>7410-14</v>
          </cell>
          <cell r="H3939">
            <v>468.75</v>
          </cell>
        </row>
        <row r="3940">
          <cell r="G3940" t="str">
            <v>1565-53</v>
          </cell>
          <cell r="H3940">
            <v>468.75</v>
          </cell>
        </row>
        <row r="3941">
          <cell r="G3941" t="str">
            <v>7410-14</v>
          </cell>
          <cell r="H3941">
            <v>429.69</v>
          </cell>
        </row>
        <row r="3942">
          <cell r="G3942" t="str">
            <v>7410-14</v>
          </cell>
          <cell r="H3942">
            <v>58.59</v>
          </cell>
        </row>
        <row r="3943">
          <cell r="G3943" t="str">
            <v>1565-53</v>
          </cell>
          <cell r="H3943">
            <v>0</v>
          </cell>
        </row>
        <row r="3944">
          <cell r="G3944" t="str">
            <v>1565-53</v>
          </cell>
          <cell r="H3944">
            <v>468.75</v>
          </cell>
        </row>
        <row r="3945">
          <cell r="G3945" t="str">
            <v>1565-53</v>
          </cell>
          <cell r="H3945">
            <v>0</v>
          </cell>
        </row>
        <row r="3946">
          <cell r="G3946" t="str">
            <v>1565-53</v>
          </cell>
          <cell r="H3946">
            <v>44062.5</v>
          </cell>
        </row>
        <row r="3947">
          <cell r="G3947" t="str">
            <v>7410-14</v>
          </cell>
          <cell r="H3947">
            <v>468.75</v>
          </cell>
        </row>
        <row r="3948">
          <cell r="G3948" t="str">
            <v>1565-53</v>
          </cell>
          <cell r="H3948">
            <v>44296.88</v>
          </cell>
        </row>
        <row r="3949">
          <cell r="G3949" t="str">
            <v>1565-53</v>
          </cell>
          <cell r="H3949">
            <v>312.39999999999998</v>
          </cell>
        </row>
        <row r="3950">
          <cell r="G3950" t="str">
            <v>7410-14</v>
          </cell>
          <cell r="H3950">
            <v>312.39999999999998</v>
          </cell>
        </row>
        <row r="3951">
          <cell r="G3951" t="str">
            <v>1565-53</v>
          </cell>
          <cell r="H3951">
            <v>21093.75</v>
          </cell>
        </row>
        <row r="3952">
          <cell r="G3952" t="str">
            <v>1565-53</v>
          </cell>
          <cell r="H3952">
            <v>703.15</v>
          </cell>
        </row>
        <row r="3953">
          <cell r="G3953" t="str">
            <v>1565-53</v>
          </cell>
          <cell r="H3953">
            <v>585.94000000000005</v>
          </cell>
        </row>
        <row r="3954">
          <cell r="G3954" t="str">
            <v>7410-14</v>
          </cell>
          <cell r="H3954">
            <v>527.34</v>
          </cell>
        </row>
        <row r="3955">
          <cell r="G3955" t="str">
            <v>1565-53</v>
          </cell>
          <cell r="H3955">
            <v>156.25</v>
          </cell>
        </row>
        <row r="3956">
          <cell r="G3956" t="str">
            <v>7410-14</v>
          </cell>
          <cell r="H3956">
            <v>156.25</v>
          </cell>
        </row>
        <row r="3957">
          <cell r="G3957" t="str">
            <v>1565-53</v>
          </cell>
          <cell r="H3957">
            <v>0</v>
          </cell>
        </row>
        <row r="3958">
          <cell r="G3958" t="str">
            <v>1565-53</v>
          </cell>
          <cell r="H3958">
            <v>0</v>
          </cell>
        </row>
        <row r="3959">
          <cell r="G3959" t="str">
            <v>1565-53</v>
          </cell>
          <cell r="H3959">
            <v>7812.5</v>
          </cell>
        </row>
        <row r="3960">
          <cell r="G3960" t="str">
            <v>1565-53</v>
          </cell>
          <cell r="H3960">
            <v>625</v>
          </cell>
        </row>
        <row r="3961">
          <cell r="G3961" t="str">
            <v>7410-14</v>
          </cell>
          <cell r="H3961">
            <v>625</v>
          </cell>
        </row>
        <row r="3962">
          <cell r="G3962" t="str">
            <v>1565-53</v>
          </cell>
          <cell r="H3962">
            <v>234.38</v>
          </cell>
        </row>
        <row r="3963">
          <cell r="G3963" t="str">
            <v>7410-14</v>
          </cell>
          <cell r="H3963">
            <v>234.38</v>
          </cell>
        </row>
        <row r="3964">
          <cell r="G3964" t="str">
            <v>7410-14</v>
          </cell>
          <cell r="H3964">
            <v>1635.25</v>
          </cell>
        </row>
        <row r="3965">
          <cell r="G3965" t="str">
            <v>1565-53</v>
          </cell>
          <cell r="H3965">
            <v>312.5</v>
          </cell>
        </row>
        <row r="3966">
          <cell r="G3966" t="str">
            <v>7410-14</v>
          </cell>
          <cell r="H3966">
            <v>312.5</v>
          </cell>
        </row>
        <row r="3967">
          <cell r="G3967" t="str">
            <v>1565-53</v>
          </cell>
          <cell r="H3967">
            <v>2343.6999999999998</v>
          </cell>
        </row>
        <row r="3968">
          <cell r="G3968" t="str">
            <v>7410-14</v>
          </cell>
          <cell r="H3968">
            <v>2343.6999999999998</v>
          </cell>
        </row>
        <row r="3969">
          <cell r="G3969" t="str">
            <v>7410-14</v>
          </cell>
          <cell r="H3969">
            <v>703.13</v>
          </cell>
        </row>
        <row r="3970">
          <cell r="G3970" t="str">
            <v>1565-53</v>
          </cell>
          <cell r="H3970">
            <v>3906.25</v>
          </cell>
        </row>
        <row r="3971">
          <cell r="G3971" t="str">
            <v>7410-14</v>
          </cell>
          <cell r="H3971">
            <v>3515.63</v>
          </cell>
        </row>
        <row r="3972">
          <cell r="G3972" t="str">
            <v>1565-53</v>
          </cell>
          <cell r="H3972">
            <v>2500</v>
          </cell>
        </row>
        <row r="3973">
          <cell r="G3973" t="str">
            <v>7410-14</v>
          </cell>
          <cell r="H3973">
            <v>2187.5</v>
          </cell>
        </row>
        <row r="3974">
          <cell r="G3974" t="str">
            <v>1565-53</v>
          </cell>
          <cell r="H3974">
            <v>1250</v>
          </cell>
        </row>
        <row r="3975">
          <cell r="G3975" t="str">
            <v>7410-14</v>
          </cell>
          <cell r="H3975">
            <v>625</v>
          </cell>
        </row>
        <row r="3976">
          <cell r="G3976" t="str">
            <v>1565-53</v>
          </cell>
          <cell r="H3976">
            <v>234.38</v>
          </cell>
        </row>
        <row r="3977">
          <cell r="G3977" t="str">
            <v>7410-14</v>
          </cell>
          <cell r="H3977">
            <v>234.38</v>
          </cell>
        </row>
        <row r="3978">
          <cell r="G3978" t="str">
            <v>1565-53</v>
          </cell>
          <cell r="H3978">
            <v>156.25</v>
          </cell>
        </row>
        <row r="3979">
          <cell r="G3979" t="str">
            <v>7410-14</v>
          </cell>
          <cell r="H3979">
            <v>156.25</v>
          </cell>
        </row>
        <row r="3980">
          <cell r="G3980" t="str">
            <v>1565-53</v>
          </cell>
          <cell r="H3980">
            <v>312.5</v>
          </cell>
        </row>
        <row r="3981">
          <cell r="G3981" t="str">
            <v>7410-14</v>
          </cell>
          <cell r="H3981">
            <v>214.84</v>
          </cell>
        </row>
        <row r="3982">
          <cell r="G3982" t="str">
            <v>1565-53</v>
          </cell>
          <cell r="H3982">
            <v>390.63</v>
          </cell>
        </row>
        <row r="3983">
          <cell r="G3983" t="str">
            <v>7410-14</v>
          </cell>
          <cell r="H3983">
            <v>312.5</v>
          </cell>
        </row>
        <row r="3984">
          <cell r="G3984" t="str">
            <v>1565-53</v>
          </cell>
          <cell r="H3984">
            <v>625</v>
          </cell>
        </row>
        <row r="3985">
          <cell r="G3985" t="str">
            <v>7410-14</v>
          </cell>
          <cell r="H3985">
            <v>585.94000000000005</v>
          </cell>
        </row>
        <row r="3986">
          <cell r="G3986" t="str">
            <v>7410-14</v>
          </cell>
          <cell r="H3986">
            <v>3125</v>
          </cell>
        </row>
        <row r="3987">
          <cell r="G3987" t="str">
            <v>1565-53</v>
          </cell>
          <cell r="H3987">
            <v>14531.25</v>
          </cell>
        </row>
        <row r="3988">
          <cell r="G3988" t="str">
            <v>7410-14</v>
          </cell>
          <cell r="H3988">
            <v>234.38</v>
          </cell>
        </row>
        <row r="3989">
          <cell r="G3989" t="str">
            <v>1565-53</v>
          </cell>
          <cell r="H3989">
            <v>390.63</v>
          </cell>
        </row>
        <row r="3990">
          <cell r="G3990" t="str">
            <v>7410-14</v>
          </cell>
          <cell r="H3990">
            <v>937.5</v>
          </cell>
        </row>
        <row r="3991">
          <cell r="G3991" t="str">
            <v>1565-53</v>
          </cell>
          <cell r="H3991">
            <v>1015.63</v>
          </cell>
        </row>
        <row r="3992">
          <cell r="G3992" t="str">
            <v>7410-14</v>
          </cell>
          <cell r="H3992">
            <v>1562.5</v>
          </cell>
        </row>
        <row r="3993">
          <cell r="G3993" t="str">
            <v>1565-53</v>
          </cell>
          <cell r="H3993">
            <v>1718.75</v>
          </cell>
        </row>
        <row r="3994">
          <cell r="G3994" t="str">
            <v>7410-14</v>
          </cell>
          <cell r="H3994">
            <v>468.75</v>
          </cell>
        </row>
        <row r="3995">
          <cell r="G3995" t="str">
            <v>1565-53</v>
          </cell>
          <cell r="H3995">
            <v>468.75</v>
          </cell>
        </row>
        <row r="3996">
          <cell r="G3996" t="str">
            <v>7410-14</v>
          </cell>
          <cell r="H3996">
            <v>3125</v>
          </cell>
        </row>
        <row r="3997">
          <cell r="G3997" t="str">
            <v>1565-53</v>
          </cell>
          <cell r="H3997">
            <v>3437.5</v>
          </cell>
        </row>
        <row r="3998">
          <cell r="G3998" t="str">
            <v>7410-14</v>
          </cell>
          <cell r="H3998">
            <v>273.44</v>
          </cell>
        </row>
        <row r="3999">
          <cell r="G3999" t="str">
            <v>1565-53</v>
          </cell>
          <cell r="H3999">
            <v>371.09</v>
          </cell>
        </row>
        <row r="4000">
          <cell r="G4000" t="str">
            <v>7410-14</v>
          </cell>
          <cell r="H4000">
            <v>1093.75</v>
          </cell>
        </row>
        <row r="4001">
          <cell r="G4001" t="str">
            <v>1565-53</v>
          </cell>
          <cell r="H4001">
            <v>1562.5</v>
          </cell>
        </row>
        <row r="4002">
          <cell r="G4002" t="str">
            <v>7410-14</v>
          </cell>
          <cell r="H4002">
            <v>78.13</v>
          </cell>
        </row>
        <row r="4003">
          <cell r="G4003" t="str">
            <v>1565-53</v>
          </cell>
          <cell r="H4003">
            <v>253.91</v>
          </cell>
        </row>
        <row r="4004">
          <cell r="G4004" t="str">
            <v>7410-14</v>
          </cell>
          <cell r="H4004">
            <v>546.88</v>
          </cell>
        </row>
        <row r="4005">
          <cell r="G4005" t="str">
            <v>1565-53</v>
          </cell>
          <cell r="H4005">
            <v>566.41</v>
          </cell>
        </row>
        <row r="4006">
          <cell r="G4006" t="str">
            <v>7410-14</v>
          </cell>
          <cell r="H4006">
            <v>312.5</v>
          </cell>
        </row>
        <row r="4007">
          <cell r="G4007" t="str">
            <v>1565-53</v>
          </cell>
          <cell r="H4007">
            <v>390.63</v>
          </cell>
        </row>
        <row r="4008">
          <cell r="G4008" t="str">
            <v>7410-14</v>
          </cell>
          <cell r="H4008">
            <v>5000</v>
          </cell>
        </row>
        <row r="4009">
          <cell r="G4009" t="str">
            <v>1565-53</v>
          </cell>
          <cell r="H4009">
            <v>5625</v>
          </cell>
        </row>
        <row r="4010">
          <cell r="G4010" t="str">
            <v>7410-14</v>
          </cell>
          <cell r="H4010">
            <v>1250</v>
          </cell>
        </row>
        <row r="4011">
          <cell r="G4011" t="str">
            <v>1565-53</v>
          </cell>
          <cell r="H4011">
            <v>2187.5</v>
          </cell>
        </row>
        <row r="4012">
          <cell r="G4012" t="str">
            <v>7410-14</v>
          </cell>
          <cell r="H4012">
            <v>468.75</v>
          </cell>
        </row>
        <row r="4013">
          <cell r="G4013" t="str">
            <v>1565-53</v>
          </cell>
          <cell r="H4013">
            <v>1475.24</v>
          </cell>
        </row>
        <row r="4014">
          <cell r="G4014" t="str">
            <v>7410-14</v>
          </cell>
          <cell r="H4014">
            <v>1475.24</v>
          </cell>
        </row>
        <row r="4015">
          <cell r="G4015" t="str">
            <v>7410-14</v>
          </cell>
          <cell r="H4015">
            <v>937.5</v>
          </cell>
        </row>
        <row r="4016">
          <cell r="G4016" t="str">
            <v>1565-53</v>
          </cell>
          <cell r="H4016">
            <v>937.5</v>
          </cell>
        </row>
        <row r="4017">
          <cell r="G4017" t="str">
            <v>7410-14</v>
          </cell>
          <cell r="H4017">
            <v>937.5</v>
          </cell>
        </row>
        <row r="4018">
          <cell r="G4018" t="str">
            <v>1565-53</v>
          </cell>
          <cell r="H4018">
            <v>1093.75</v>
          </cell>
        </row>
        <row r="4019">
          <cell r="G4019" t="str">
            <v>7410-14</v>
          </cell>
          <cell r="H4019">
            <v>1875</v>
          </cell>
        </row>
        <row r="4020">
          <cell r="G4020" t="str">
            <v>1565-53</v>
          </cell>
          <cell r="H4020">
            <v>1875</v>
          </cell>
        </row>
        <row r="4021">
          <cell r="G4021" t="str">
            <v>7410-14</v>
          </cell>
          <cell r="H4021">
            <v>1171.8800000000001</v>
          </cell>
        </row>
        <row r="4022">
          <cell r="G4022" t="str">
            <v>1565-53</v>
          </cell>
          <cell r="H4022">
            <v>1406.25</v>
          </cell>
        </row>
        <row r="4023">
          <cell r="G4023" t="str">
            <v>1565-53</v>
          </cell>
          <cell r="H4023">
            <v>10625</v>
          </cell>
        </row>
        <row r="4024">
          <cell r="G4024" t="str">
            <v>7410-14</v>
          </cell>
          <cell r="H4024">
            <v>257.81</v>
          </cell>
        </row>
        <row r="4025">
          <cell r="G4025" t="str">
            <v>1565-53</v>
          </cell>
          <cell r="H4025">
            <v>343.75</v>
          </cell>
        </row>
        <row r="4026">
          <cell r="G4026" t="str">
            <v>7410-14</v>
          </cell>
          <cell r="H4026">
            <v>468.75</v>
          </cell>
        </row>
        <row r="4027">
          <cell r="G4027" t="str">
            <v>1565-53</v>
          </cell>
          <cell r="H4027">
            <v>644.53</v>
          </cell>
        </row>
        <row r="4028">
          <cell r="G4028" t="str">
            <v>7410-14</v>
          </cell>
          <cell r="H4028">
            <v>1250</v>
          </cell>
        </row>
        <row r="4029">
          <cell r="G4029" t="str">
            <v>1565-53</v>
          </cell>
          <cell r="H4029">
            <v>1250</v>
          </cell>
        </row>
        <row r="4030">
          <cell r="G4030" t="str">
            <v>7410-14</v>
          </cell>
          <cell r="H4030">
            <v>2500</v>
          </cell>
        </row>
        <row r="4031">
          <cell r="G4031" t="str">
            <v>1565-53</v>
          </cell>
          <cell r="H4031">
            <v>2500</v>
          </cell>
        </row>
        <row r="4032">
          <cell r="G4032" t="str">
            <v>1565-53</v>
          </cell>
          <cell r="H4032">
            <v>781.25</v>
          </cell>
        </row>
        <row r="4033">
          <cell r="G4033" t="str">
            <v>7410-14</v>
          </cell>
          <cell r="H4033">
            <v>585.94000000000005</v>
          </cell>
        </row>
        <row r="4034">
          <cell r="G4034" t="str">
            <v>1565-53</v>
          </cell>
          <cell r="H4034">
            <v>820.31</v>
          </cell>
        </row>
        <row r="4035">
          <cell r="G4035" t="str">
            <v>7410-14</v>
          </cell>
          <cell r="H4035">
            <v>625</v>
          </cell>
        </row>
        <row r="4036">
          <cell r="G4036" t="str">
            <v>1565-53</v>
          </cell>
          <cell r="H4036">
            <v>625</v>
          </cell>
        </row>
        <row r="4037">
          <cell r="G4037" t="str">
            <v>7410-14</v>
          </cell>
          <cell r="H4037">
            <v>781.25</v>
          </cell>
        </row>
        <row r="4038">
          <cell r="G4038" t="str">
            <v>1565-53</v>
          </cell>
          <cell r="H4038">
            <v>937.5</v>
          </cell>
        </row>
        <row r="4039">
          <cell r="G4039" t="str">
            <v>1565-53</v>
          </cell>
          <cell r="H4039">
            <v>625</v>
          </cell>
        </row>
        <row r="4040">
          <cell r="G4040" t="str">
            <v>7410-14</v>
          </cell>
          <cell r="H4040">
            <v>625</v>
          </cell>
        </row>
        <row r="4041">
          <cell r="G4041" t="str">
            <v>7410-14</v>
          </cell>
          <cell r="H4041">
            <v>5625</v>
          </cell>
        </row>
        <row r="4042">
          <cell r="G4042" t="str">
            <v>1565-53</v>
          </cell>
          <cell r="H4042">
            <v>7031.25</v>
          </cell>
        </row>
        <row r="4043">
          <cell r="G4043" t="str">
            <v>7410-14</v>
          </cell>
          <cell r="H4043">
            <v>28.31</v>
          </cell>
        </row>
        <row r="4044">
          <cell r="G4044" t="str">
            <v>1565-53</v>
          </cell>
          <cell r="H4044">
            <v>0</v>
          </cell>
        </row>
        <row r="4045">
          <cell r="G4045" t="str">
            <v>1565-53</v>
          </cell>
          <cell r="H4045">
            <v>0</v>
          </cell>
        </row>
        <row r="4046">
          <cell r="G4046" t="str">
            <v>7410-14</v>
          </cell>
          <cell r="H4046">
            <v>1562.5</v>
          </cell>
        </row>
        <row r="4047">
          <cell r="G4047" t="str">
            <v>1565-53</v>
          </cell>
          <cell r="H4047">
            <v>1875</v>
          </cell>
        </row>
        <row r="4048">
          <cell r="G4048" t="str">
            <v>7410-14</v>
          </cell>
          <cell r="H4048">
            <v>390.63</v>
          </cell>
        </row>
        <row r="4049">
          <cell r="G4049" t="str">
            <v>1565-53</v>
          </cell>
          <cell r="H4049">
            <v>390.63</v>
          </cell>
        </row>
        <row r="4050">
          <cell r="G4050" t="str">
            <v>7410-14</v>
          </cell>
          <cell r="H4050">
            <v>312.5</v>
          </cell>
        </row>
        <row r="4051">
          <cell r="G4051" t="str">
            <v>1565-53</v>
          </cell>
          <cell r="H4051">
            <v>390.63</v>
          </cell>
        </row>
        <row r="4052">
          <cell r="G4052" t="str">
            <v>1565-53</v>
          </cell>
          <cell r="H4052">
            <v>1390.49</v>
          </cell>
        </row>
        <row r="4053">
          <cell r="G4053" t="str">
            <v>7410-14</v>
          </cell>
          <cell r="H4053">
            <v>1390.49</v>
          </cell>
        </row>
        <row r="4054">
          <cell r="G4054" t="str">
            <v>1565-53</v>
          </cell>
          <cell r="H4054">
            <v>350.63</v>
          </cell>
        </row>
        <row r="4055">
          <cell r="G4055" t="str">
            <v>7410-14</v>
          </cell>
          <cell r="H4055">
            <v>350.63</v>
          </cell>
        </row>
        <row r="4056">
          <cell r="G4056" t="str">
            <v>1565-53</v>
          </cell>
          <cell r="H4056">
            <v>0</v>
          </cell>
        </row>
        <row r="4057">
          <cell r="G4057" t="str">
            <v>1565-53</v>
          </cell>
          <cell r="H4057">
            <v>78.13</v>
          </cell>
        </row>
        <row r="4058">
          <cell r="G4058" t="str">
            <v>1565-53</v>
          </cell>
          <cell r="H4058">
            <v>156.25</v>
          </cell>
        </row>
        <row r="4059">
          <cell r="G4059" t="str">
            <v>1565-53</v>
          </cell>
          <cell r="H4059">
            <v>78.13</v>
          </cell>
        </row>
        <row r="4060">
          <cell r="G4060" t="str">
            <v>1565-53</v>
          </cell>
          <cell r="H4060">
            <v>156.25</v>
          </cell>
        </row>
        <row r="4061">
          <cell r="G4061" t="str">
            <v>7410-14</v>
          </cell>
          <cell r="H4061">
            <v>156.25</v>
          </cell>
        </row>
        <row r="4062">
          <cell r="G4062" t="str">
            <v>7410-14</v>
          </cell>
          <cell r="H4062">
            <v>3906.25</v>
          </cell>
        </row>
        <row r="4063">
          <cell r="G4063" t="str">
            <v>1565-53</v>
          </cell>
          <cell r="H4063">
            <v>4882.8100000000004</v>
          </cell>
        </row>
        <row r="4064">
          <cell r="G4064" t="str">
            <v>7410-14</v>
          </cell>
          <cell r="H4064">
            <v>6250</v>
          </cell>
        </row>
        <row r="4065">
          <cell r="G4065" t="str">
            <v>1565-53</v>
          </cell>
          <cell r="H4065">
            <v>7031.25</v>
          </cell>
        </row>
        <row r="4066">
          <cell r="G4066" t="str">
            <v>7410-14</v>
          </cell>
          <cell r="H4066">
            <v>6250</v>
          </cell>
        </row>
        <row r="4067">
          <cell r="G4067" t="str">
            <v>1565-53</v>
          </cell>
          <cell r="H4067">
            <v>6250</v>
          </cell>
        </row>
        <row r="4068">
          <cell r="G4068" t="str">
            <v>7410-14</v>
          </cell>
          <cell r="H4068">
            <v>1562.5</v>
          </cell>
        </row>
        <row r="4069">
          <cell r="G4069" t="str">
            <v>1565-53</v>
          </cell>
          <cell r="H4069">
            <v>781.25</v>
          </cell>
        </row>
        <row r="4070">
          <cell r="G4070" t="str">
            <v>1565-53</v>
          </cell>
          <cell r="H4070">
            <v>0</v>
          </cell>
        </row>
        <row r="4071">
          <cell r="G4071" t="str">
            <v>1565-53</v>
          </cell>
          <cell r="H4071">
            <v>0</v>
          </cell>
        </row>
        <row r="4072">
          <cell r="G4072" t="str">
            <v>7410-14</v>
          </cell>
          <cell r="H4072">
            <v>625</v>
          </cell>
        </row>
        <row r="4073">
          <cell r="G4073" t="str">
            <v>7410-14</v>
          </cell>
          <cell r="H4073">
            <v>1250</v>
          </cell>
        </row>
        <row r="4074">
          <cell r="G4074" t="str">
            <v>1565-53</v>
          </cell>
          <cell r="H4074">
            <v>1562.5</v>
          </cell>
        </row>
        <row r="4075">
          <cell r="G4075" t="str">
            <v>7410-14</v>
          </cell>
          <cell r="H4075">
            <v>515.63</v>
          </cell>
        </row>
        <row r="4076">
          <cell r="G4076" t="str">
            <v>1565-53</v>
          </cell>
          <cell r="H4076">
            <v>2187.5500000000002</v>
          </cell>
        </row>
        <row r="4077">
          <cell r="G4077" t="str">
            <v>7410-14</v>
          </cell>
          <cell r="H4077">
            <v>1009.69</v>
          </cell>
        </row>
        <row r="4078">
          <cell r="G4078" t="str">
            <v>1565-53</v>
          </cell>
          <cell r="H4078">
            <v>3593.75</v>
          </cell>
        </row>
        <row r="4079">
          <cell r="G4079" t="str">
            <v>1565-53</v>
          </cell>
          <cell r="H4079">
            <v>11562.5</v>
          </cell>
        </row>
        <row r="4080">
          <cell r="G4080" t="str">
            <v>1565-53</v>
          </cell>
          <cell r="H4080">
            <v>234.38</v>
          </cell>
        </row>
        <row r="4081">
          <cell r="G4081" t="str">
            <v>1565-53</v>
          </cell>
          <cell r="H4081">
            <v>11718.75</v>
          </cell>
        </row>
        <row r="4082">
          <cell r="G4082" t="str">
            <v>7410-14</v>
          </cell>
          <cell r="H4082">
            <v>156.25</v>
          </cell>
        </row>
        <row r="4083">
          <cell r="G4083" t="str">
            <v>1565-53</v>
          </cell>
          <cell r="H4083">
            <v>312.5</v>
          </cell>
        </row>
        <row r="4084">
          <cell r="G4084" t="str">
            <v>1565-53</v>
          </cell>
          <cell r="H4084">
            <v>937.5</v>
          </cell>
        </row>
        <row r="4085">
          <cell r="G4085" t="str">
            <v>1565-53</v>
          </cell>
          <cell r="H4085">
            <v>10156.25</v>
          </cell>
        </row>
        <row r="4086">
          <cell r="G4086" t="str">
            <v>1565-53</v>
          </cell>
          <cell r="H4086">
            <v>8984.3799999999992</v>
          </cell>
        </row>
        <row r="4087">
          <cell r="G4087" t="str">
            <v>1565-53</v>
          </cell>
          <cell r="H4087">
            <v>6250</v>
          </cell>
        </row>
        <row r="4088">
          <cell r="G4088" t="str">
            <v>7410-14</v>
          </cell>
          <cell r="H4088">
            <v>234.38</v>
          </cell>
        </row>
        <row r="4089">
          <cell r="G4089" t="str">
            <v>1565-53</v>
          </cell>
          <cell r="H4089">
            <v>312.5</v>
          </cell>
        </row>
        <row r="4090">
          <cell r="G4090" t="str">
            <v>7410-14</v>
          </cell>
          <cell r="H4090">
            <v>7031.25</v>
          </cell>
        </row>
        <row r="4091">
          <cell r="G4091" t="str">
            <v>1565-53</v>
          </cell>
          <cell r="H4091">
            <v>7421.88</v>
          </cell>
        </row>
        <row r="4092">
          <cell r="G4092" t="str">
            <v>7410-14</v>
          </cell>
          <cell r="H4092">
            <v>6562.5</v>
          </cell>
        </row>
        <row r="4093">
          <cell r="G4093" t="str">
            <v>1565-53</v>
          </cell>
          <cell r="H4093">
            <v>7500</v>
          </cell>
        </row>
        <row r="4094">
          <cell r="G4094" t="str">
            <v>1565-53</v>
          </cell>
          <cell r="H4094">
            <v>468.75</v>
          </cell>
        </row>
        <row r="4095">
          <cell r="G4095" t="str">
            <v>7410-14</v>
          </cell>
          <cell r="H4095">
            <v>2625.5</v>
          </cell>
        </row>
        <row r="4096">
          <cell r="G4096" t="str">
            <v>1565-53</v>
          </cell>
          <cell r="H4096">
            <v>2343.75</v>
          </cell>
        </row>
        <row r="4097">
          <cell r="G4097" t="str">
            <v>1565-53</v>
          </cell>
          <cell r="H4097">
            <v>703.13</v>
          </cell>
        </row>
        <row r="4098">
          <cell r="G4098" t="str">
            <v>1565-53</v>
          </cell>
          <cell r="H4098">
            <v>3906.25</v>
          </cell>
        </row>
        <row r="4099">
          <cell r="G4099" t="str">
            <v>1565-53</v>
          </cell>
          <cell r="H4099">
            <v>4453.13</v>
          </cell>
        </row>
        <row r="4100">
          <cell r="G4100" t="str">
            <v>1565-53</v>
          </cell>
          <cell r="H4100">
            <v>15781.25</v>
          </cell>
        </row>
        <row r="4101">
          <cell r="G4101" t="str">
            <v>1565-53</v>
          </cell>
          <cell r="H4101">
            <v>4687.5</v>
          </cell>
        </row>
        <row r="4102">
          <cell r="G4102" t="str">
            <v>1565-53</v>
          </cell>
          <cell r="H4102">
            <v>2343.75</v>
          </cell>
        </row>
        <row r="4103">
          <cell r="G4103" t="str">
            <v>1565-53</v>
          </cell>
          <cell r="H4103">
            <v>5312.5</v>
          </cell>
        </row>
        <row r="4104">
          <cell r="G4104" t="str">
            <v>7410-14</v>
          </cell>
          <cell r="H4104">
            <v>468.75</v>
          </cell>
        </row>
        <row r="4105">
          <cell r="G4105" t="str">
            <v>1565-53</v>
          </cell>
          <cell r="H4105">
            <v>468.75</v>
          </cell>
        </row>
        <row r="4106">
          <cell r="G4106" t="str">
            <v>1565-53</v>
          </cell>
          <cell r="H4106">
            <v>1171.8800000000001</v>
          </cell>
        </row>
        <row r="4107">
          <cell r="G4107" t="str">
            <v>7410-14</v>
          </cell>
          <cell r="H4107">
            <v>117.19</v>
          </cell>
        </row>
        <row r="4108">
          <cell r="G4108" t="str">
            <v>1565-53</v>
          </cell>
          <cell r="H4108">
            <v>117.19</v>
          </cell>
        </row>
        <row r="4109">
          <cell r="G4109" t="str">
            <v>7410-14</v>
          </cell>
          <cell r="H4109">
            <v>625</v>
          </cell>
        </row>
        <row r="4110">
          <cell r="G4110" t="str">
            <v>1565-53</v>
          </cell>
          <cell r="H4110">
            <v>781.25</v>
          </cell>
        </row>
        <row r="4111">
          <cell r="G4111" t="str">
            <v>7410-15</v>
          </cell>
          <cell r="H4111">
            <v>680.15</v>
          </cell>
        </row>
        <row r="4112">
          <cell r="G4112" t="str">
            <v>7410-15</v>
          </cell>
          <cell r="H4112">
            <v>3446.17</v>
          </cell>
        </row>
        <row r="4113">
          <cell r="G4113" t="str">
            <v>7410-14</v>
          </cell>
          <cell r="H4113">
            <v>195.31</v>
          </cell>
        </row>
        <row r="4114">
          <cell r="G4114" t="str">
            <v>1565-53</v>
          </cell>
          <cell r="H4114">
            <v>234.38</v>
          </cell>
        </row>
        <row r="4115">
          <cell r="G4115" t="str">
            <v>7410-14</v>
          </cell>
          <cell r="H4115">
            <v>234.38</v>
          </cell>
        </row>
        <row r="4116">
          <cell r="G4116" t="str">
            <v>1565-53</v>
          </cell>
          <cell r="H4116">
            <v>468.75</v>
          </cell>
        </row>
        <row r="4117">
          <cell r="G4117" t="str">
            <v>7410-14</v>
          </cell>
          <cell r="H4117">
            <v>625</v>
          </cell>
        </row>
        <row r="4118">
          <cell r="G4118" t="str">
            <v>1565-53</v>
          </cell>
          <cell r="H4118">
            <v>625</v>
          </cell>
        </row>
        <row r="4119">
          <cell r="G4119" t="str">
            <v>7410-14</v>
          </cell>
          <cell r="H4119">
            <v>859.38</v>
          </cell>
        </row>
        <row r="4120">
          <cell r="G4120" t="str">
            <v>1565-53</v>
          </cell>
          <cell r="H4120">
            <v>859.38</v>
          </cell>
        </row>
        <row r="4121">
          <cell r="G4121" t="str">
            <v>7410-14</v>
          </cell>
          <cell r="H4121">
            <v>3750</v>
          </cell>
        </row>
        <row r="4122">
          <cell r="G4122" t="str">
            <v>1565-53</v>
          </cell>
          <cell r="H4122">
            <v>4218.75</v>
          </cell>
        </row>
        <row r="4123">
          <cell r="G4123" t="str">
            <v>7410-14</v>
          </cell>
          <cell r="H4123">
            <v>156.25</v>
          </cell>
        </row>
        <row r="4124">
          <cell r="G4124" t="str">
            <v>1565-53</v>
          </cell>
          <cell r="H4124">
            <v>156.25</v>
          </cell>
        </row>
        <row r="4125">
          <cell r="G4125" t="str">
            <v>7410-14</v>
          </cell>
          <cell r="H4125">
            <v>468.75</v>
          </cell>
        </row>
        <row r="4126">
          <cell r="G4126" t="str">
            <v>1565-53</v>
          </cell>
          <cell r="H4126">
            <v>546.88</v>
          </cell>
        </row>
        <row r="4127">
          <cell r="G4127" t="str">
            <v>7410-14</v>
          </cell>
          <cell r="H4127">
            <v>546.88</v>
          </cell>
        </row>
        <row r="4128">
          <cell r="G4128" t="str">
            <v>1565-53</v>
          </cell>
          <cell r="H4128">
            <v>625</v>
          </cell>
        </row>
        <row r="4129">
          <cell r="G4129" t="str">
            <v>7410-14</v>
          </cell>
          <cell r="H4129">
            <v>156.30000000000001</v>
          </cell>
        </row>
        <row r="4130">
          <cell r="G4130" t="str">
            <v>1565-53</v>
          </cell>
          <cell r="H4130">
            <v>156.30000000000001</v>
          </cell>
        </row>
        <row r="4131">
          <cell r="G4131" t="str">
            <v>7410-14</v>
          </cell>
          <cell r="H4131">
            <v>664.06</v>
          </cell>
        </row>
        <row r="4132">
          <cell r="G4132" t="str">
            <v>1565-53</v>
          </cell>
          <cell r="H4132">
            <v>781.25</v>
          </cell>
        </row>
        <row r="4133">
          <cell r="G4133" t="str">
            <v>1565-53</v>
          </cell>
          <cell r="H4133">
            <v>781.25</v>
          </cell>
        </row>
        <row r="4134">
          <cell r="G4134" t="str">
            <v>1565-53</v>
          </cell>
          <cell r="H4134">
            <v>234.38</v>
          </cell>
        </row>
        <row r="4135">
          <cell r="G4135" t="str">
            <v>1565-53</v>
          </cell>
          <cell r="H4135">
            <v>156.19999999999999</v>
          </cell>
        </row>
        <row r="4136">
          <cell r="G4136" t="str">
            <v>7410-14</v>
          </cell>
          <cell r="H4136">
            <v>156.19999999999999</v>
          </cell>
        </row>
        <row r="4137">
          <cell r="G4137" t="str">
            <v>7410-14</v>
          </cell>
          <cell r="H4137">
            <v>1562.5</v>
          </cell>
        </row>
        <row r="4138">
          <cell r="G4138" t="str">
            <v>1565-53</v>
          </cell>
          <cell r="H4138">
            <v>1562.5</v>
          </cell>
        </row>
        <row r="4139">
          <cell r="G4139" t="str">
            <v>7410-14</v>
          </cell>
          <cell r="H4139">
            <v>156.25</v>
          </cell>
        </row>
        <row r="4140">
          <cell r="G4140" t="str">
            <v>1565-53</v>
          </cell>
          <cell r="H4140">
            <v>156.25</v>
          </cell>
        </row>
        <row r="4141">
          <cell r="G4141" t="str">
            <v>1565-53</v>
          </cell>
          <cell r="H4141">
            <v>1726.56</v>
          </cell>
        </row>
        <row r="4142">
          <cell r="G4142" t="str">
            <v>7410-14</v>
          </cell>
          <cell r="H4142">
            <v>1289.06</v>
          </cell>
        </row>
        <row r="4143">
          <cell r="G4143" t="str">
            <v>1565-53</v>
          </cell>
          <cell r="H4143">
            <v>1289.06</v>
          </cell>
        </row>
        <row r="4144">
          <cell r="G4144" t="str">
            <v>7410-14</v>
          </cell>
          <cell r="H4144">
            <v>1250</v>
          </cell>
        </row>
        <row r="4145">
          <cell r="G4145" t="str">
            <v>1565-53</v>
          </cell>
          <cell r="H4145">
            <v>1406.25</v>
          </cell>
        </row>
        <row r="4146">
          <cell r="G4146" t="str">
            <v>7410-14</v>
          </cell>
          <cell r="H4146">
            <v>468.75</v>
          </cell>
        </row>
        <row r="4147">
          <cell r="G4147" t="str">
            <v>1565-53</v>
          </cell>
          <cell r="H4147">
            <v>859.38</v>
          </cell>
        </row>
        <row r="4148">
          <cell r="G4148" t="str">
            <v>7410-14</v>
          </cell>
          <cell r="H4148">
            <v>703.13</v>
          </cell>
        </row>
        <row r="4149">
          <cell r="G4149" t="str">
            <v>1565-53</v>
          </cell>
          <cell r="H4149">
            <v>781.25</v>
          </cell>
        </row>
        <row r="4150">
          <cell r="G4150" t="str">
            <v>7410-14</v>
          </cell>
          <cell r="H4150">
            <v>859.38</v>
          </cell>
        </row>
        <row r="4151">
          <cell r="G4151" t="str">
            <v>1565-53</v>
          </cell>
          <cell r="H4151">
            <v>859.38</v>
          </cell>
        </row>
        <row r="4152">
          <cell r="G4152" t="str">
            <v>7410-14</v>
          </cell>
          <cell r="H4152">
            <v>1093.75</v>
          </cell>
        </row>
        <row r="4153">
          <cell r="G4153" t="str">
            <v>1565-53</v>
          </cell>
          <cell r="H4153">
            <v>1328.13</v>
          </cell>
        </row>
        <row r="4154">
          <cell r="G4154" t="str">
            <v>7410-14</v>
          </cell>
          <cell r="H4154">
            <v>1406.25</v>
          </cell>
        </row>
        <row r="4155">
          <cell r="G4155" t="str">
            <v>1565-53</v>
          </cell>
          <cell r="H4155">
            <v>1562.5</v>
          </cell>
        </row>
        <row r="4156">
          <cell r="G4156" t="str">
            <v>7410-14</v>
          </cell>
          <cell r="H4156">
            <v>3125</v>
          </cell>
        </row>
        <row r="4157">
          <cell r="G4157" t="str">
            <v>1565-53</v>
          </cell>
          <cell r="H4157">
            <v>4296.88</v>
          </cell>
        </row>
        <row r="4158">
          <cell r="G4158" t="str">
            <v>7410-14</v>
          </cell>
          <cell r="H4158">
            <v>3125</v>
          </cell>
        </row>
        <row r="4159">
          <cell r="G4159" t="str">
            <v>1565-53</v>
          </cell>
          <cell r="H4159">
            <v>3515.63</v>
          </cell>
        </row>
        <row r="4160">
          <cell r="G4160" t="str">
            <v>7410-14</v>
          </cell>
          <cell r="H4160">
            <v>468.75</v>
          </cell>
        </row>
        <row r="4161">
          <cell r="G4161" t="str">
            <v>1565-53</v>
          </cell>
          <cell r="H4161">
            <v>566.41</v>
          </cell>
        </row>
        <row r="4162">
          <cell r="G4162" t="str">
            <v>7410-14</v>
          </cell>
          <cell r="H4162">
            <v>234.38</v>
          </cell>
        </row>
        <row r="4163">
          <cell r="G4163" t="str">
            <v>1565-53</v>
          </cell>
          <cell r="H4163">
            <v>312.5</v>
          </cell>
        </row>
        <row r="4164">
          <cell r="G4164" t="str">
            <v>1565-53</v>
          </cell>
          <cell r="H4164">
            <v>3079.62</v>
          </cell>
        </row>
        <row r="4165">
          <cell r="G4165" t="str">
            <v>7410-14</v>
          </cell>
          <cell r="H4165">
            <v>312.5</v>
          </cell>
        </row>
        <row r="4166">
          <cell r="G4166" t="str">
            <v>1565-53</v>
          </cell>
          <cell r="H4166">
            <v>312.5</v>
          </cell>
        </row>
        <row r="4167">
          <cell r="G4167" t="str">
            <v>7410-14</v>
          </cell>
          <cell r="H4167">
            <v>312.5</v>
          </cell>
        </row>
        <row r="4168">
          <cell r="G4168" t="str">
            <v>1565-53</v>
          </cell>
          <cell r="H4168">
            <v>312.5</v>
          </cell>
        </row>
        <row r="4169">
          <cell r="G4169" t="str">
            <v>7410-14</v>
          </cell>
          <cell r="H4169">
            <v>683.63</v>
          </cell>
        </row>
        <row r="4170">
          <cell r="G4170" t="str">
            <v>1565-53</v>
          </cell>
          <cell r="H4170">
            <v>683.63</v>
          </cell>
        </row>
        <row r="4171">
          <cell r="G4171" t="str">
            <v>7410-14</v>
          </cell>
          <cell r="H4171">
            <v>312.5</v>
          </cell>
        </row>
        <row r="4172">
          <cell r="G4172" t="str">
            <v>1565-53</v>
          </cell>
          <cell r="H4172">
            <v>312.5</v>
          </cell>
        </row>
        <row r="4173">
          <cell r="G4173" t="str">
            <v>7410-14</v>
          </cell>
          <cell r="H4173">
            <v>156.25</v>
          </cell>
        </row>
        <row r="4174">
          <cell r="G4174" t="str">
            <v>1565-53</v>
          </cell>
          <cell r="H4174">
            <v>195.31</v>
          </cell>
        </row>
        <row r="4175">
          <cell r="G4175" t="str">
            <v>7410-14</v>
          </cell>
          <cell r="H4175">
            <v>1406.25</v>
          </cell>
        </row>
        <row r="4176">
          <cell r="G4176" t="str">
            <v>1565-53</v>
          </cell>
          <cell r="H4176">
            <v>1406.25</v>
          </cell>
        </row>
        <row r="4177">
          <cell r="G4177" t="str">
            <v>7410-14</v>
          </cell>
          <cell r="H4177">
            <v>226.56</v>
          </cell>
        </row>
        <row r="4178">
          <cell r="G4178" t="str">
            <v>1565-53</v>
          </cell>
          <cell r="H4178">
            <v>226.56</v>
          </cell>
        </row>
        <row r="4179">
          <cell r="G4179" t="str">
            <v>7410-14</v>
          </cell>
          <cell r="H4179">
            <v>3125</v>
          </cell>
        </row>
        <row r="4180">
          <cell r="G4180" t="str">
            <v>1565-53</v>
          </cell>
          <cell r="H4180">
            <v>3125</v>
          </cell>
        </row>
        <row r="4181">
          <cell r="G4181" t="str">
            <v>7410-14</v>
          </cell>
          <cell r="H4181">
            <v>1562.5</v>
          </cell>
        </row>
        <row r="4182">
          <cell r="G4182" t="str">
            <v>1565-53</v>
          </cell>
          <cell r="H4182">
            <v>3281.25</v>
          </cell>
        </row>
        <row r="4183">
          <cell r="G4183" t="str">
            <v>7410-14</v>
          </cell>
          <cell r="H4183">
            <v>3125</v>
          </cell>
        </row>
        <row r="4184">
          <cell r="G4184" t="str">
            <v>1565-53</v>
          </cell>
          <cell r="H4184">
            <v>2625.5</v>
          </cell>
        </row>
        <row r="4185">
          <cell r="G4185" t="str">
            <v>7410-14</v>
          </cell>
          <cell r="H4185">
            <v>1093.75</v>
          </cell>
        </row>
        <row r="4186">
          <cell r="G4186" t="str">
            <v>1565-53</v>
          </cell>
          <cell r="H4186">
            <v>1406.25</v>
          </cell>
        </row>
        <row r="4187">
          <cell r="G4187" t="str">
            <v>7410-14</v>
          </cell>
          <cell r="H4187">
            <v>2500</v>
          </cell>
        </row>
        <row r="4188">
          <cell r="G4188" t="str">
            <v>1565-53</v>
          </cell>
          <cell r="H4188">
            <v>2578.13</v>
          </cell>
        </row>
        <row r="4189">
          <cell r="G4189" t="str">
            <v>7410-14</v>
          </cell>
          <cell r="H4189">
            <v>8437.5</v>
          </cell>
        </row>
        <row r="4190">
          <cell r="G4190" t="str">
            <v>1565-53</v>
          </cell>
          <cell r="H4190">
            <v>8437.5</v>
          </cell>
        </row>
        <row r="4191">
          <cell r="G4191" t="str">
            <v>7410-14</v>
          </cell>
          <cell r="H4191">
            <v>546.88</v>
          </cell>
        </row>
        <row r="4192">
          <cell r="G4192" t="str">
            <v>1565-53</v>
          </cell>
          <cell r="H4192">
            <v>546.88</v>
          </cell>
        </row>
        <row r="4193">
          <cell r="G4193" t="str">
            <v>7410-14</v>
          </cell>
          <cell r="H4193">
            <v>234.38</v>
          </cell>
        </row>
        <row r="4194">
          <cell r="G4194" t="str">
            <v>1565-53</v>
          </cell>
          <cell r="H4194">
            <v>234.38</v>
          </cell>
        </row>
        <row r="4195">
          <cell r="G4195" t="str">
            <v>7410-14</v>
          </cell>
          <cell r="H4195">
            <v>1054.69</v>
          </cell>
        </row>
        <row r="4196">
          <cell r="G4196" t="str">
            <v>1565-53</v>
          </cell>
          <cell r="H4196">
            <v>1093.75</v>
          </cell>
        </row>
        <row r="4197">
          <cell r="G4197" t="str">
            <v>7410-14</v>
          </cell>
          <cell r="H4197">
            <v>78.13</v>
          </cell>
        </row>
        <row r="4198">
          <cell r="G4198" t="str">
            <v>1565-53</v>
          </cell>
          <cell r="H4198">
            <v>78.13</v>
          </cell>
        </row>
        <row r="4199">
          <cell r="G4199" t="str">
            <v>7410-14</v>
          </cell>
          <cell r="H4199">
            <v>703.13</v>
          </cell>
        </row>
        <row r="4200">
          <cell r="G4200" t="str">
            <v>1565-53</v>
          </cell>
          <cell r="H4200">
            <v>703.13</v>
          </cell>
        </row>
        <row r="4201">
          <cell r="G4201" t="str">
            <v>1565-53</v>
          </cell>
          <cell r="H4201">
            <v>597.66</v>
          </cell>
        </row>
        <row r="4202">
          <cell r="G4202" t="str">
            <v>7410-14</v>
          </cell>
          <cell r="H4202">
            <v>50781.25</v>
          </cell>
        </row>
        <row r="4203">
          <cell r="G4203" t="str">
            <v>1565-53</v>
          </cell>
          <cell r="H4203">
            <v>54687.5</v>
          </cell>
        </row>
        <row r="4204">
          <cell r="G4204" t="str">
            <v>7410-14</v>
          </cell>
          <cell r="H4204">
            <v>16406.25</v>
          </cell>
        </row>
        <row r="4205">
          <cell r="G4205" t="str">
            <v>1565-53</v>
          </cell>
          <cell r="H4205">
            <v>16992.189999999999</v>
          </cell>
        </row>
        <row r="4206">
          <cell r="G4206" t="str">
            <v>7410-14</v>
          </cell>
          <cell r="H4206">
            <v>5807.73</v>
          </cell>
        </row>
        <row r="4207">
          <cell r="G4207" t="str">
            <v>7410-14</v>
          </cell>
          <cell r="H4207">
            <v>612.5</v>
          </cell>
        </row>
        <row r="4208">
          <cell r="G4208" t="str">
            <v>1565-53</v>
          </cell>
          <cell r="H4208">
            <v>612.5</v>
          </cell>
        </row>
        <row r="4209">
          <cell r="G4209" t="str">
            <v>7410-14</v>
          </cell>
          <cell r="H4209">
            <v>2062.5</v>
          </cell>
        </row>
        <row r="4210">
          <cell r="G4210" t="str">
            <v>1565-53</v>
          </cell>
          <cell r="H4210">
            <v>2062.5</v>
          </cell>
        </row>
        <row r="4211">
          <cell r="G4211" t="str">
            <v>7410-14</v>
          </cell>
          <cell r="H4211">
            <v>4843.75</v>
          </cell>
        </row>
        <row r="4212">
          <cell r="G4212" t="str">
            <v>1565-53</v>
          </cell>
          <cell r="H4212">
            <v>4843.75</v>
          </cell>
        </row>
        <row r="4213">
          <cell r="G4213" t="str">
            <v>7410-14</v>
          </cell>
          <cell r="H4213">
            <v>34375</v>
          </cell>
        </row>
        <row r="4214">
          <cell r="G4214" t="str">
            <v>1565-53</v>
          </cell>
          <cell r="H4214">
            <v>34375</v>
          </cell>
        </row>
        <row r="4215">
          <cell r="G4215" t="str">
            <v>7410-14</v>
          </cell>
          <cell r="H4215">
            <v>536.25</v>
          </cell>
        </row>
        <row r="4216">
          <cell r="G4216" t="str">
            <v>1565-53</v>
          </cell>
          <cell r="H4216">
            <v>536.25</v>
          </cell>
        </row>
        <row r="4217">
          <cell r="G4217" t="str">
            <v>7410-14</v>
          </cell>
          <cell r="H4217">
            <v>590.63</v>
          </cell>
        </row>
        <row r="4218">
          <cell r="G4218" t="str">
            <v>1565-53</v>
          </cell>
          <cell r="H4218">
            <v>590.63</v>
          </cell>
        </row>
        <row r="4219">
          <cell r="G4219" t="str">
            <v>7410-14</v>
          </cell>
          <cell r="H4219">
            <v>1875</v>
          </cell>
        </row>
        <row r="4220">
          <cell r="G4220" t="str">
            <v>1565-53</v>
          </cell>
          <cell r="H4220">
            <v>1875</v>
          </cell>
        </row>
        <row r="4221">
          <cell r="G4221" t="str">
            <v>7410-14</v>
          </cell>
          <cell r="H4221">
            <v>13281.25</v>
          </cell>
        </row>
        <row r="4222">
          <cell r="G4222" t="str">
            <v>1565-53</v>
          </cell>
          <cell r="H4222">
            <v>13281.25</v>
          </cell>
        </row>
        <row r="4223">
          <cell r="G4223" t="str">
            <v>7410-14</v>
          </cell>
          <cell r="H4223">
            <v>1562.5</v>
          </cell>
        </row>
        <row r="4224">
          <cell r="G4224" t="str">
            <v>1565-53</v>
          </cell>
          <cell r="H4224">
            <v>1562.5</v>
          </cell>
        </row>
        <row r="4225">
          <cell r="G4225" t="str">
            <v>1565-53</v>
          </cell>
          <cell r="H4225">
            <v>1230.47</v>
          </cell>
        </row>
        <row r="4226">
          <cell r="G4226" t="str">
            <v>1565-53</v>
          </cell>
          <cell r="H4226">
            <v>2265.63</v>
          </cell>
        </row>
        <row r="4227">
          <cell r="G4227" t="str">
            <v>7410-14</v>
          </cell>
          <cell r="H4227">
            <v>703.13</v>
          </cell>
        </row>
        <row r="4228">
          <cell r="G4228" t="str">
            <v>1565-53</v>
          </cell>
          <cell r="H4228">
            <v>781.25</v>
          </cell>
        </row>
        <row r="4229">
          <cell r="G4229" t="str">
            <v>1565-53</v>
          </cell>
          <cell r="H4229">
            <v>5625</v>
          </cell>
        </row>
        <row r="4230">
          <cell r="G4230" t="str">
            <v>1565-53</v>
          </cell>
          <cell r="H4230">
            <v>937.5</v>
          </cell>
        </row>
        <row r="4231">
          <cell r="G4231" t="str">
            <v>7410-14</v>
          </cell>
          <cell r="H4231">
            <v>1250</v>
          </cell>
        </row>
        <row r="4232">
          <cell r="G4232" t="str">
            <v>1565-53</v>
          </cell>
          <cell r="H4232">
            <v>1250</v>
          </cell>
        </row>
        <row r="4233">
          <cell r="G4233" t="str">
            <v>7410-14</v>
          </cell>
          <cell r="H4233">
            <v>625</v>
          </cell>
        </row>
        <row r="4234">
          <cell r="G4234" t="str">
            <v>1565-53</v>
          </cell>
          <cell r="H4234">
            <v>625</v>
          </cell>
        </row>
        <row r="4235">
          <cell r="G4235" t="str">
            <v>7410-14</v>
          </cell>
          <cell r="H4235">
            <v>625</v>
          </cell>
        </row>
        <row r="4236">
          <cell r="G4236" t="str">
            <v>1565-53</v>
          </cell>
          <cell r="H4236">
            <v>625</v>
          </cell>
        </row>
        <row r="4237">
          <cell r="G4237" t="str">
            <v>1565-53</v>
          </cell>
          <cell r="H4237">
            <v>65</v>
          </cell>
        </row>
        <row r="4238">
          <cell r="G4238" t="str">
            <v>7410-14</v>
          </cell>
          <cell r="H4238">
            <v>32.5</v>
          </cell>
        </row>
        <row r="4239">
          <cell r="G4239" t="str">
            <v>1565-53</v>
          </cell>
          <cell r="H4239">
            <v>7.83</v>
          </cell>
        </row>
        <row r="4240">
          <cell r="G4240" t="str">
            <v>7410-14</v>
          </cell>
          <cell r="H4240">
            <v>7.83</v>
          </cell>
        </row>
        <row r="4241">
          <cell r="G4241" t="str">
            <v>1565-53</v>
          </cell>
          <cell r="H4241">
            <v>292.55</v>
          </cell>
        </row>
        <row r="4242">
          <cell r="G4242" t="str">
            <v>7410-14</v>
          </cell>
          <cell r="H4242">
            <v>137.86000000000001</v>
          </cell>
        </row>
        <row r="4243">
          <cell r="G4243" t="str">
            <v>7410-14</v>
          </cell>
          <cell r="H4243">
            <v>697.81</v>
          </cell>
        </row>
        <row r="4244">
          <cell r="G4244" t="str">
            <v>7410-14</v>
          </cell>
          <cell r="H4244">
            <v>2941.88</v>
          </cell>
        </row>
        <row r="4245">
          <cell r="G4245" t="str">
            <v>7410-14</v>
          </cell>
          <cell r="H4245">
            <v>11250</v>
          </cell>
        </row>
        <row r="4246">
          <cell r="G4246" t="str">
            <v>1565-53</v>
          </cell>
          <cell r="H4246">
            <v>11250</v>
          </cell>
        </row>
        <row r="4247">
          <cell r="G4247" t="str">
            <v>7410-14</v>
          </cell>
          <cell r="H4247">
            <v>13918.48</v>
          </cell>
        </row>
        <row r="4248">
          <cell r="G4248" t="str">
            <v>1565-53</v>
          </cell>
          <cell r="H4248">
            <v>13918.48</v>
          </cell>
        </row>
        <row r="4249">
          <cell r="G4249" t="str">
            <v>7410-14</v>
          </cell>
          <cell r="H4249">
            <v>8594</v>
          </cell>
        </row>
        <row r="4250">
          <cell r="G4250" t="str">
            <v>1565-53</v>
          </cell>
          <cell r="H4250">
            <v>8594</v>
          </cell>
        </row>
        <row r="4251">
          <cell r="G4251" t="str">
            <v>7410-14</v>
          </cell>
          <cell r="H4251">
            <v>3906.25</v>
          </cell>
        </row>
        <row r="4252">
          <cell r="G4252" t="str">
            <v>1565-53</v>
          </cell>
          <cell r="H4252">
            <v>4375</v>
          </cell>
        </row>
        <row r="4253">
          <cell r="G4253" t="str">
            <v>7410-14</v>
          </cell>
          <cell r="H4253">
            <v>3750</v>
          </cell>
        </row>
        <row r="4254">
          <cell r="G4254" t="str">
            <v>1565-53</v>
          </cell>
          <cell r="H4254">
            <v>3750</v>
          </cell>
        </row>
        <row r="4255">
          <cell r="G4255" t="str">
            <v>1565-53</v>
          </cell>
          <cell r="H4255">
            <v>78.13</v>
          </cell>
        </row>
        <row r="4256">
          <cell r="G4256" t="str">
            <v>1565-53</v>
          </cell>
          <cell r="H4256">
            <v>0</v>
          </cell>
        </row>
        <row r="4257">
          <cell r="G4257" t="str">
            <v>7410-14</v>
          </cell>
          <cell r="H4257">
            <v>937.5</v>
          </cell>
        </row>
        <row r="4258">
          <cell r="G4258" t="str">
            <v>1565-53</v>
          </cell>
          <cell r="H4258">
            <v>1093.75</v>
          </cell>
        </row>
        <row r="4259">
          <cell r="G4259" t="str">
            <v>7410-14</v>
          </cell>
          <cell r="H4259">
            <v>1875</v>
          </cell>
        </row>
        <row r="4260">
          <cell r="G4260" t="str">
            <v>1565-53</v>
          </cell>
          <cell r="H4260">
            <v>2031.25</v>
          </cell>
        </row>
        <row r="4261">
          <cell r="G4261" t="str">
            <v>7410-14</v>
          </cell>
          <cell r="H4261">
            <v>1796.88</v>
          </cell>
        </row>
        <row r="4262">
          <cell r="G4262" t="str">
            <v>1565-53</v>
          </cell>
          <cell r="H4262">
            <v>1875</v>
          </cell>
        </row>
        <row r="4263">
          <cell r="G4263" t="str">
            <v>7410-14</v>
          </cell>
          <cell r="H4263">
            <v>1250</v>
          </cell>
        </row>
        <row r="4264">
          <cell r="G4264" t="str">
            <v>1565-53</v>
          </cell>
          <cell r="H4264">
            <v>1250</v>
          </cell>
        </row>
        <row r="4265">
          <cell r="G4265" t="str">
            <v>1565-53</v>
          </cell>
          <cell r="H4265">
            <v>9687.5</v>
          </cell>
        </row>
        <row r="4266">
          <cell r="G4266" t="str">
            <v>7410-14</v>
          </cell>
          <cell r="H4266">
            <v>9687.5</v>
          </cell>
        </row>
        <row r="4267">
          <cell r="G4267" t="str">
            <v>1565-53</v>
          </cell>
          <cell r="H4267">
            <v>1875</v>
          </cell>
        </row>
        <row r="4268">
          <cell r="G4268" t="str">
            <v>7410-14</v>
          </cell>
          <cell r="H4268">
            <v>703.13</v>
          </cell>
        </row>
        <row r="4269">
          <cell r="G4269" t="str">
            <v>1565-53</v>
          </cell>
          <cell r="H4269">
            <v>878.91</v>
          </cell>
        </row>
        <row r="4270">
          <cell r="G4270" t="str">
            <v>7410-14</v>
          </cell>
          <cell r="H4270">
            <v>937.5</v>
          </cell>
        </row>
        <row r="4271">
          <cell r="G4271" t="str">
            <v>1565-53</v>
          </cell>
          <cell r="H4271">
            <v>1083.98</v>
          </cell>
        </row>
        <row r="4272">
          <cell r="G4272" t="str">
            <v>7410-14</v>
          </cell>
          <cell r="H4272">
            <v>1640.63</v>
          </cell>
        </row>
        <row r="4273">
          <cell r="G4273" t="str">
            <v>1565-53</v>
          </cell>
          <cell r="H4273">
            <v>2343.75</v>
          </cell>
        </row>
        <row r="4274">
          <cell r="G4274" t="str">
            <v>1565-53</v>
          </cell>
          <cell r="H4274">
            <v>234.38</v>
          </cell>
        </row>
        <row r="4275">
          <cell r="G4275" t="str">
            <v>1565-53</v>
          </cell>
          <cell r="H4275">
            <v>156.25</v>
          </cell>
        </row>
        <row r="4276">
          <cell r="G4276" t="str">
            <v>7410-14</v>
          </cell>
          <cell r="H4276">
            <v>781.25</v>
          </cell>
        </row>
        <row r="4277">
          <cell r="G4277" t="str">
            <v>1565-53</v>
          </cell>
          <cell r="H4277">
            <v>781.25</v>
          </cell>
        </row>
        <row r="4278">
          <cell r="G4278" t="str">
            <v>7410-14</v>
          </cell>
          <cell r="H4278">
            <v>1562.5</v>
          </cell>
        </row>
        <row r="4279">
          <cell r="G4279" t="str">
            <v>1565-53</v>
          </cell>
          <cell r="H4279">
            <v>1718.75</v>
          </cell>
        </row>
        <row r="4280">
          <cell r="G4280" t="str">
            <v>7410-14</v>
          </cell>
          <cell r="H4280">
            <v>1250</v>
          </cell>
        </row>
        <row r="4281">
          <cell r="G4281" t="str">
            <v>1565-53</v>
          </cell>
          <cell r="H4281">
            <v>1250</v>
          </cell>
        </row>
        <row r="4282">
          <cell r="G4282" t="str">
            <v>7410-14</v>
          </cell>
          <cell r="H4282">
            <v>468.75</v>
          </cell>
        </row>
        <row r="4283">
          <cell r="G4283" t="str">
            <v>1565-53</v>
          </cell>
          <cell r="H4283">
            <v>468.75</v>
          </cell>
        </row>
        <row r="4284">
          <cell r="G4284" t="str">
            <v>7410-14</v>
          </cell>
          <cell r="H4284">
            <v>468.75</v>
          </cell>
        </row>
        <row r="4285">
          <cell r="G4285" t="str">
            <v>1565-53</v>
          </cell>
          <cell r="H4285">
            <v>468.75</v>
          </cell>
        </row>
        <row r="4286">
          <cell r="G4286" t="str">
            <v>7410-14</v>
          </cell>
          <cell r="H4286">
            <v>664.06</v>
          </cell>
        </row>
        <row r="4287">
          <cell r="G4287" t="str">
            <v>1565-53</v>
          </cell>
          <cell r="H4287">
            <v>664.06</v>
          </cell>
        </row>
        <row r="4288">
          <cell r="G4288" t="str">
            <v>1565-53</v>
          </cell>
          <cell r="H4288">
            <v>1107.42</v>
          </cell>
        </row>
        <row r="4289">
          <cell r="G4289" t="str">
            <v>7410-14</v>
          </cell>
          <cell r="H4289">
            <v>2812.5</v>
          </cell>
        </row>
        <row r="4290">
          <cell r="G4290" t="str">
            <v>1565-53</v>
          </cell>
          <cell r="H4290">
            <v>3281.25</v>
          </cell>
        </row>
        <row r="4291">
          <cell r="G4291" t="str">
            <v>7410-14</v>
          </cell>
          <cell r="H4291">
            <v>872.81</v>
          </cell>
        </row>
        <row r="4292">
          <cell r="G4292" t="str">
            <v>1565-53</v>
          </cell>
          <cell r="H4292">
            <v>417.64</v>
          </cell>
        </row>
        <row r="4293">
          <cell r="G4293" t="str">
            <v>1565-53</v>
          </cell>
          <cell r="H4293">
            <v>3253.96</v>
          </cell>
        </row>
        <row r="4294">
          <cell r="G4294" t="str">
            <v>7410-14</v>
          </cell>
          <cell r="H4294">
            <v>289.39999999999998</v>
          </cell>
        </row>
        <row r="4295">
          <cell r="G4295" t="str">
            <v>7410-14</v>
          </cell>
          <cell r="H4295">
            <v>1562.5</v>
          </cell>
        </row>
        <row r="4296">
          <cell r="G4296" t="str">
            <v>1565-53</v>
          </cell>
          <cell r="H4296">
            <v>1562.5</v>
          </cell>
        </row>
        <row r="4297">
          <cell r="G4297" t="str">
            <v>7410-14</v>
          </cell>
          <cell r="H4297">
            <v>390.63</v>
          </cell>
        </row>
        <row r="4298">
          <cell r="G4298" t="str">
            <v>1565-53</v>
          </cell>
          <cell r="H4298">
            <v>390.63</v>
          </cell>
        </row>
        <row r="4299">
          <cell r="G4299" t="str">
            <v>7410-14</v>
          </cell>
          <cell r="H4299">
            <v>312.5</v>
          </cell>
        </row>
        <row r="4300">
          <cell r="G4300" t="str">
            <v>1565-53</v>
          </cell>
          <cell r="H4300">
            <v>625</v>
          </cell>
        </row>
        <row r="4301">
          <cell r="G4301" t="str">
            <v>1565-53</v>
          </cell>
          <cell r="H4301">
            <v>234.43</v>
          </cell>
        </row>
        <row r="4302">
          <cell r="G4302" t="str">
            <v>1565-53</v>
          </cell>
          <cell r="H4302">
            <v>156.19999999999999</v>
          </cell>
        </row>
        <row r="4303">
          <cell r="G4303" t="str">
            <v>7410-14</v>
          </cell>
          <cell r="H4303">
            <v>78.150000000000006</v>
          </cell>
        </row>
        <row r="4304">
          <cell r="G4304" t="str">
            <v>1565-53</v>
          </cell>
          <cell r="H4304">
            <v>156.28</v>
          </cell>
        </row>
        <row r="4305">
          <cell r="G4305" t="str">
            <v>7410-14</v>
          </cell>
          <cell r="H4305">
            <v>468.7</v>
          </cell>
        </row>
        <row r="4306">
          <cell r="G4306" t="str">
            <v>1565-53</v>
          </cell>
          <cell r="H4306">
            <v>781.2</v>
          </cell>
        </row>
        <row r="4307">
          <cell r="G4307" t="str">
            <v>7410-14</v>
          </cell>
          <cell r="H4307">
            <v>1015.63</v>
          </cell>
        </row>
        <row r="4308">
          <cell r="G4308" t="str">
            <v>1565-53</v>
          </cell>
          <cell r="H4308">
            <v>1250</v>
          </cell>
        </row>
        <row r="4309">
          <cell r="G4309" t="str">
            <v>7410-14</v>
          </cell>
          <cell r="H4309">
            <v>1093.75</v>
          </cell>
        </row>
        <row r="4310">
          <cell r="G4310" t="str">
            <v>1565-53</v>
          </cell>
          <cell r="H4310">
            <v>1093.75</v>
          </cell>
        </row>
        <row r="4311">
          <cell r="G4311" t="str">
            <v>7410-14</v>
          </cell>
          <cell r="H4311">
            <v>937.5</v>
          </cell>
        </row>
        <row r="4312">
          <cell r="G4312" t="str">
            <v>1565-53</v>
          </cell>
          <cell r="H4312">
            <v>1093.75</v>
          </cell>
        </row>
        <row r="4313">
          <cell r="G4313" t="str">
            <v>7410-14</v>
          </cell>
          <cell r="H4313">
            <v>2343.75</v>
          </cell>
        </row>
        <row r="4314">
          <cell r="G4314" t="str">
            <v>1565-53</v>
          </cell>
          <cell r="H4314">
            <v>2460.94</v>
          </cell>
        </row>
        <row r="4315">
          <cell r="G4315" t="str">
            <v>7410-14</v>
          </cell>
          <cell r="H4315">
            <v>1406.25</v>
          </cell>
        </row>
        <row r="4316">
          <cell r="G4316" t="str">
            <v>1565-53</v>
          </cell>
          <cell r="H4316">
            <v>1406.25</v>
          </cell>
        </row>
        <row r="4317">
          <cell r="G4317" t="str">
            <v>7410-14</v>
          </cell>
          <cell r="H4317">
            <v>1171.8800000000001</v>
          </cell>
        </row>
        <row r="4318">
          <cell r="G4318" t="str">
            <v>1565-53</v>
          </cell>
          <cell r="H4318">
            <v>1406.25</v>
          </cell>
        </row>
        <row r="4319">
          <cell r="G4319" t="str">
            <v>7410-14</v>
          </cell>
          <cell r="H4319">
            <v>4687.5</v>
          </cell>
        </row>
        <row r="4320">
          <cell r="G4320" t="str">
            <v>1565-53</v>
          </cell>
          <cell r="H4320">
            <v>3906.25</v>
          </cell>
        </row>
        <row r="4321">
          <cell r="G4321" t="str">
            <v>7410-14</v>
          </cell>
          <cell r="H4321">
            <v>1093.75</v>
          </cell>
        </row>
        <row r="4322">
          <cell r="G4322" t="str">
            <v>1565-53</v>
          </cell>
          <cell r="H4322">
            <v>1093.75</v>
          </cell>
        </row>
        <row r="4323">
          <cell r="G4323" t="str">
            <v>1565-53</v>
          </cell>
          <cell r="H4323">
            <v>78.13</v>
          </cell>
        </row>
        <row r="4324">
          <cell r="G4324" t="str">
            <v>1565-53</v>
          </cell>
          <cell r="H4324">
            <v>0</v>
          </cell>
        </row>
        <row r="4325">
          <cell r="G4325" t="str">
            <v>7410-14</v>
          </cell>
          <cell r="H4325">
            <v>1250</v>
          </cell>
        </row>
        <row r="4326">
          <cell r="G4326" t="str">
            <v>1565-53</v>
          </cell>
          <cell r="H4326">
            <v>1562.5</v>
          </cell>
        </row>
        <row r="4327">
          <cell r="G4327" t="str">
            <v>1565-53</v>
          </cell>
          <cell r="H4327">
            <v>390.68</v>
          </cell>
        </row>
        <row r="4328">
          <cell r="G4328" t="str">
            <v>7410-14</v>
          </cell>
          <cell r="H4328">
            <v>0.05</v>
          </cell>
        </row>
        <row r="4329">
          <cell r="G4329" t="str">
            <v>7410-14</v>
          </cell>
          <cell r="H4329">
            <v>390.63</v>
          </cell>
        </row>
        <row r="4330">
          <cell r="G4330" t="str">
            <v>1565-53</v>
          </cell>
          <cell r="H4330">
            <v>468.75</v>
          </cell>
        </row>
        <row r="4331">
          <cell r="G4331" t="str">
            <v>7410-14</v>
          </cell>
          <cell r="H4331">
            <v>312.5</v>
          </cell>
        </row>
        <row r="4332">
          <cell r="G4332" t="str">
            <v>1565-53</v>
          </cell>
          <cell r="H4332">
            <v>312.5</v>
          </cell>
        </row>
        <row r="4333">
          <cell r="G4333" t="str">
            <v>7410-14</v>
          </cell>
          <cell r="H4333">
            <v>820.31</v>
          </cell>
        </row>
        <row r="4334">
          <cell r="G4334" t="str">
            <v>1565-53</v>
          </cell>
          <cell r="H4334">
            <v>859.38</v>
          </cell>
        </row>
        <row r="4335">
          <cell r="G4335" t="str">
            <v>1565-53</v>
          </cell>
          <cell r="H4335">
            <v>859.38</v>
          </cell>
        </row>
        <row r="4336">
          <cell r="G4336" t="str">
            <v>1565-53</v>
          </cell>
          <cell r="H4336">
            <v>0</v>
          </cell>
        </row>
        <row r="4337">
          <cell r="G4337" t="str">
            <v>1565-53</v>
          </cell>
          <cell r="H4337">
            <v>78.13</v>
          </cell>
        </row>
        <row r="4338">
          <cell r="G4338" t="str">
            <v>7410-14</v>
          </cell>
          <cell r="H4338">
            <v>312.5</v>
          </cell>
        </row>
        <row r="4339">
          <cell r="G4339" t="str">
            <v>1565-53</v>
          </cell>
          <cell r="H4339">
            <v>312.5</v>
          </cell>
        </row>
        <row r="4340">
          <cell r="G4340" t="str">
            <v>7410-14</v>
          </cell>
          <cell r="H4340">
            <v>1093.55</v>
          </cell>
        </row>
        <row r="4341">
          <cell r="G4341" t="str">
            <v>1565-53</v>
          </cell>
          <cell r="H4341">
            <v>1249.8</v>
          </cell>
        </row>
        <row r="4342">
          <cell r="G4342" t="str">
            <v>7410-14</v>
          </cell>
          <cell r="H4342">
            <v>625</v>
          </cell>
        </row>
        <row r="4343">
          <cell r="G4343" t="str">
            <v>1565-53</v>
          </cell>
          <cell r="H4343">
            <v>703.13</v>
          </cell>
        </row>
        <row r="4344">
          <cell r="G4344" t="str">
            <v>7410-14</v>
          </cell>
          <cell r="H4344">
            <v>781.25</v>
          </cell>
        </row>
        <row r="4345">
          <cell r="G4345" t="str">
            <v>1565-53</v>
          </cell>
          <cell r="H4345">
            <v>781.25</v>
          </cell>
        </row>
        <row r="4346">
          <cell r="G4346" t="str">
            <v>7410-14</v>
          </cell>
          <cell r="H4346">
            <v>265.63</v>
          </cell>
        </row>
        <row r="4347">
          <cell r="G4347" t="str">
            <v>1565-53</v>
          </cell>
          <cell r="H4347">
            <v>265.63</v>
          </cell>
        </row>
        <row r="4348">
          <cell r="G4348" t="str">
            <v>7410-14</v>
          </cell>
          <cell r="H4348">
            <v>390.63</v>
          </cell>
        </row>
        <row r="4349">
          <cell r="G4349" t="str">
            <v>1565-53</v>
          </cell>
          <cell r="H4349">
            <v>390.63</v>
          </cell>
        </row>
        <row r="4350">
          <cell r="G4350" t="str">
            <v>1565-53</v>
          </cell>
          <cell r="H4350">
            <v>5546.88</v>
          </cell>
        </row>
        <row r="4351">
          <cell r="G4351" t="str">
            <v>1565-53</v>
          </cell>
          <cell r="H4351">
            <v>19218.75</v>
          </cell>
        </row>
        <row r="4352">
          <cell r="G4352" t="str">
            <v>1565-53</v>
          </cell>
          <cell r="H4352">
            <v>312.5</v>
          </cell>
        </row>
        <row r="4353">
          <cell r="G4353" t="str">
            <v>7410-14</v>
          </cell>
          <cell r="H4353">
            <v>312.5</v>
          </cell>
        </row>
        <row r="4354">
          <cell r="G4354" t="str">
            <v>7410-14</v>
          </cell>
          <cell r="H4354">
            <v>156.25</v>
          </cell>
        </row>
        <row r="4355">
          <cell r="G4355" t="str">
            <v>1565-53</v>
          </cell>
          <cell r="H4355">
            <v>273.44</v>
          </cell>
        </row>
        <row r="4356">
          <cell r="G4356" t="str">
            <v>1565-53</v>
          </cell>
          <cell r="H4356">
            <v>2734.38</v>
          </cell>
        </row>
        <row r="4357">
          <cell r="G4357" t="str">
            <v>7410-14</v>
          </cell>
          <cell r="H4357">
            <v>2734.38</v>
          </cell>
        </row>
        <row r="4358">
          <cell r="G4358" t="str">
            <v>1565-53</v>
          </cell>
          <cell r="H4358">
            <v>156.25</v>
          </cell>
        </row>
        <row r="4359">
          <cell r="G4359" t="str">
            <v>7410-14</v>
          </cell>
          <cell r="H4359">
            <v>58.59</v>
          </cell>
        </row>
        <row r="4360">
          <cell r="G4360" t="str">
            <v>1565-53</v>
          </cell>
          <cell r="H4360">
            <v>156.25</v>
          </cell>
        </row>
        <row r="4361">
          <cell r="G4361" t="str">
            <v>7410-14</v>
          </cell>
          <cell r="H4361">
            <v>156.25</v>
          </cell>
        </row>
        <row r="4362">
          <cell r="G4362" t="str">
            <v>1565-53</v>
          </cell>
          <cell r="H4362">
            <v>0</v>
          </cell>
        </row>
        <row r="4363">
          <cell r="G4363" t="str">
            <v>1565-53</v>
          </cell>
          <cell r="H4363">
            <v>0</v>
          </cell>
        </row>
        <row r="4364">
          <cell r="G4364" t="str">
            <v>7410-14</v>
          </cell>
          <cell r="H4364">
            <v>140.63</v>
          </cell>
        </row>
        <row r="4365">
          <cell r="G4365" t="str">
            <v>1565-53</v>
          </cell>
          <cell r="H4365">
            <v>4687.5</v>
          </cell>
        </row>
        <row r="4366">
          <cell r="G4366" t="str">
            <v>7410-14</v>
          </cell>
          <cell r="H4366">
            <v>4687.5</v>
          </cell>
        </row>
        <row r="4367">
          <cell r="G4367" t="str">
            <v>1565-53</v>
          </cell>
          <cell r="H4367">
            <v>312.5</v>
          </cell>
        </row>
        <row r="4368">
          <cell r="G4368" t="str">
            <v>7410-14</v>
          </cell>
          <cell r="H4368">
            <v>156.25</v>
          </cell>
        </row>
        <row r="4369">
          <cell r="G4369" t="str">
            <v>1565-53</v>
          </cell>
          <cell r="H4369">
            <v>625</v>
          </cell>
        </row>
        <row r="4370">
          <cell r="G4370" t="str">
            <v>7410-14</v>
          </cell>
          <cell r="H4370">
            <v>312.5</v>
          </cell>
        </row>
        <row r="4371">
          <cell r="G4371" t="str">
            <v>1565-53</v>
          </cell>
          <cell r="H4371">
            <v>937.5</v>
          </cell>
        </row>
        <row r="4372">
          <cell r="G4372" t="str">
            <v>7410-14</v>
          </cell>
          <cell r="H4372">
            <v>781.25</v>
          </cell>
        </row>
        <row r="4373">
          <cell r="G4373" t="str">
            <v>1565-53</v>
          </cell>
          <cell r="H4373">
            <v>937.5</v>
          </cell>
        </row>
        <row r="4374">
          <cell r="G4374" t="str">
            <v>7410-14</v>
          </cell>
          <cell r="H4374">
            <v>859.38</v>
          </cell>
        </row>
        <row r="4375">
          <cell r="G4375" t="str">
            <v>1565-53</v>
          </cell>
          <cell r="H4375">
            <v>312.5</v>
          </cell>
        </row>
        <row r="4376">
          <cell r="G4376" t="str">
            <v>7410-14</v>
          </cell>
          <cell r="H4376">
            <v>273.44</v>
          </cell>
        </row>
        <row r="4377">
          <cell r="G4377" t="str">
            <v>7410-14</v>
          </cell>
          <cell r="H4377">
            <v>6496.82</v>
          </cell>
        </row>
        <row r="4378">
          <cell r="G4378" t="str">
            <v>1565-53</v>
          </cell>
          <cell r="H4378">
            <v>156.25</v>
          </cell>
        </row>
        <row r="4379">
          <cell r="G4379" t="str">
            <v>7410-14</v>
          </cell>
          <cell r="H4379">
            <v>156.25</v>
          </cell>
        </row>
        <row r="4380">
          <cell r="G4380" t="str">
            <v>1565-53</v>
          </cell>
          <cell r="H4380">
            <v>390.63</v>
          </cell>
        </row>
        <row r="4381">
          <cell r="G4381" t="str">
            <v>7410-14</v>
          </cell>
          <cell r="H4381">
            <v>390.63</v>
          </cell>
        </row>
        <row r="4382">
          <cell r="G4382" t="str">
            <v>7410-14</v>
          </cell>
          <cell r="H4382">
            <v>900.85</v>
          </cell>
        </row>
        <row r="4383">
          <cell r="G4383" t="str">
            <v>1565-53</v>
          </cell>
          <cell r="H4383">
            <v>1576.48</v>
          </cell>
        </row>
        <row r="4384">
          <cell r="G4384" t="str">
            <v>1565-53</v>
          </cell>
          <cell r="H4384">
            <v>312.5</v>
          </cell>
        </row>
        <row r="4385">
          <cell r="G4385" t="str">
            <v>7410-14</v>
          </cell>
          <cell r="H4385">
            <v>312.5</v>
          </cell>
        </row>
        <row r="4386">
          <cell r="G4386" t="str">
            <v>1565-53</v>
          </cell>
          <cell r="H4386">
            <v>3906.25</v>
          </cell>
        </row>
        <row r="4387">
          <cell r="G4387" t="str">
            <v>7410-14</v>
          </cell>
          <cell r="H4387">
            <v>3906.25</v>
          </cell>
        </row>
        <row r="4388">
          <cell r="G4388" t="str">
            <v>7410-15</v>
          </cell>
          <cell r="H4388">
            <v>31250</v>
          </cell>
        </row>
        <row r="4389">
          <cell r="G4389" t="str">
            <v>1565-53</v>
          </cell>
          <cell r="H4389">
            <v>273.44</v>
          </cell>
        </row>
        <row r="4390">
          <cell r="G4390" t="str">
            <v>7410-14</v>
          </cell>
          <cell r="H4390">
            <v>195.31</v>
          </cell>
        </row>
        <row r="4391">
          <cell r="G4391" t="str">
            <v>1565-53</v>
          </cell>
          <cell r="H4391">
            <v>1250</v>
          </cell>
        </row>
        <row r="4392">
          <cell r="G4392" t="str">
            <v>1565-53</v>
          </cell>
          <cell r="H4392">
            <v>468.75</v>
          </cell>
        </row>
        <row r="4393">
          <cell r="G4393" t="str">
            <v>7410-14</v>
          </cell>
          <cell r="H4393">
            <v>468.75</v>
          </cell>
        </row>
        <row r="4394">
          <cell r="G4394" t="str">
            <v>1565-53</v>
          </cell>
          <cell r="H4394">
            <v>0</v>
          </cell>
        </row>
        <row r="4395">
          <cell r="G4395" t="str">
            <v>1565-53</v>
          </cell>
          <cell r="H4395">
            <v>0</v>
          </cell>
        </row>
        <row r="4396">
          <cell r="G4396" t="str">
            <v>1565-53</v>
          </cell>
          <cell r="H4396">
            <v>1640.63</v>
          </cell>
        </row>
        <row r="4397">
          <cell r="G4397" t="str">
            <v>1565-53</v>
          </cell>
          <cell r="H4397">
            <v>351.56</v>
          </cell>
        </row>
        <row r="4398">
          <cell r="G4398" t="str">
            <v>7410-14</v>
          </cell>
          <cell r="H4398">
            <v>234.38</v>
          </cell>
        </row>
        <row r="4399">
          <cell r="G4399" t="str">
            <v>1565-53</v>
          </cell>
          <cell r="H4399">
            <v>156.25</v>
          </cell>
        </row>
        <row r="4400">
          <cell r="G4400" t="str">
            <v>7410-14</v>
          </cell>
          <cell r="H4400">
            <v>156.25</v>
          </cell>
        </row>
        <row r="4401">
          <cell r="G4401" t="str">
            <v>1565-53</v>
          </cell>
          <cell r="H4401">
            <v>156.25</v>
          </cell>
        </row>
        <row r="4402">
          <cell r="G4402" t="str">
            <v>7410-14</v>
          </cell>
          <cell r="H4402">
            <v>78.13</v>
          </cell>
        </row>
        <row r="4403">
          <cell r="G4403" t="str">
            <v>1565-53</v>
          </cell>
          <cell r="H4403">
            <v>625</v>
          </cell>
        </row>
        <row r="4404">
          <cell r="G4404" t="str">
            <v>7410-14</v>
          </cell>
          <cell r="H4404">
            <v>625</v>
          </cell>
        </row>
        <row r="4405">
          <cell r="G4405" t="str">
            <v>7410-15</v>
          </cell>
          <cell r="H4405">
            <v>46875</v>
          </cell>
        </row>
        <row r="4406">
          <cell r="G4406" t="str">
            <v>1565-53</v>
          </cell>
          <cell r="H4406">
            <v>937.5</v>
          </cell>
        </row>
        <row r="4407">
          <cell r="G4407" t="str">
            <v>7410-14</v>
          </cell>
          <cell r="H4407">
            <v>781.25</v>
          </cell>
        </row>
        <row r="4408">
          <cell r="G4408" t="str">
            <v>1565-53</v>
          </cell>
          <cell r="H4408">
            <v>468.75</v>
          </cell>
        </row>
        <row r="4409">
          <cell r="G4409" t="str">
            <v>7410-14</v>
          </cell>
          <cell r="H4409">
            <v>390.63</v>
          </cell>
        </row>
        <row r="4410">
          <cell r="G4410" t="str">
            <v>1565-53</v>
          </cell>
          <cell r="H4410">
            <v>156.25</v>
          </cell>
        </row>
        <row r="4411">
          <cell r="G4411" t="str">
            <v>7410-14</v>
          </cell>
          <cell r="H4411">
            <v>156.25</v>
          </cell>
        </row>
        <row r="4412">
          <cell r="G4412" t="str">
            <v>1565-53</v>
          </cell>
          <cell r="H4412">
            <v>690.63</v>
          </cell>
        </row>
        <row r="4413">
          <cell r="G4413" t="str">
            <v>7410-14</v>
          </cell>
          <cell r="H4413">
            <v>690.63</v>
          </cell>
        </row>
        <row r="4414">
          <cell r="G4414" t="str">
            <v>1565-53</v>
          </cell>
          <cell r="H4414">
            <v>1093.75</v>
          </cell>
        </row>
        <row r="4415">
          <cell r="G4415" t="str">
            <v>7410-14</v>
          </cell>
          <cell r="H4415">
            <v>1093.75</v>
          </cell>
        </row>
        <row r="4416">
          <cell r="G4416" t="str">
            <v>1565-53</v>
          </cell>
          <cell r="H4416">
            <v>3046.88</v>
          </cell>
        </row>
        <row r="4417">
          <cell r="G4417" t="str">
            <v>7410-14</v>
          </cell>
          <cell r="H4417">
            <v>2812.5</v>
          </cell>
        </row>
        <row r="4418">
          <cell r="G4418" t="str">
            <v>1565-53</v>
          </cell>
          <cell r="H4418">
            <v>1250</v>
          </cell>
        </row>
        <row r="4419">
          <cell r="G4419" t="str">
            <v>7410-14</v>
          </cell>
          <cell r="H4419">
            <v>1562.5</v>
          </cell>
        </row>
        <row r="4420">
          <cell r="G4420" t="str">
            <v>1565-53</v>
          </cell>
          <cell r="H4420">
            <v>1562.5</v>
          </cell>
        </row>
        <row r="4421">
          <cell r="G4421" t="str">
            <v>7410-14</v>
          </cell>
          <cell r="H4421">
            <v>1562.5</v>
          </cell>
        </row>
        <row r="4422">
          <cell r="G4422" t="str">
            <v>1565-53</v>
          </cell>
          <cell r="H4422">
            <v>16406.25</v>
          </cell>
        </row>
        <row r="4423">
          <cell r="G4423" t="str">
            <v>7410-14</v>
          </cell>
          <cell r="H4423">
            <v>16406.25</v>
          </cell>
        </row>
        <row r="4424">
          <cell r="G4424" t="str">
            <v>1565-53</v>
          </cell>
          <cell r="H4424">
            <v>14811.4</v>
          </cell>
        </row>
        <row r="4425">
          <cell r="G4425" t="str">
            <v>7410-14</v>
          </cell>
          <cell r="H4425">
            <v>14811.4</v>
          </cell>
        </row>
        <row r="4426">
          <cell r="G4426" t="str">
            <v>7410-14</v>
          </cell>
          <cell r="H4426">
            <v>7031.25</v>
          </cell>
        </row>
        <row r="4427">
          <cell r="G4427" t="str">
            <v>1565-53</v>
          </cell>
          <cell r="H4427">
            <v>6538.96</v>
          </cell>
        </row>
        <row r="4428">
          <cell r="G4428" t="str">
            <v>7410-14</v>
          </cell>
          <cell r="H4428">
            <v>6538.96</v>
          </cell>
        </row>
        <row r="4429">
          <cell r="G4429" t="str">
            <v>1565-53</v>
          </cell>
          <cell r="H4429">
            <v>2109.38</v>
          </cell>
        </row>
        <row r="4430">
          <cell r="G4430" t="str">
            <v>7410-14</v>
          </cell>
          <cell r="H4430">
            <v>2050.7800000000002</v>
          </cell>
        </row>
        <row r="4431">
          <cell r="G4431" t="str">
            <v>7410-14</v>
          </cell>
          <cell r="H4431">
            <v>39.979999999999997</v>
          </cell>
        </row>
        <row r="4432">
          <cell r="G4432" t="str">
            <v>1565-53</v>
          </cell>
          <cell r="H4432">
            <v>39.979999999999997</v>
          </cell>
        </row>
        <row r="4433">
          <cell r="G4433" t="str">
            <v>7410-14</v>
          </cell>
          <cell r="H4433">
            <v>360.73</v>
          </cell>
        </row>
        <row r="4434">
          <cell r="G4434" t="str">
            <v>1565-53</v>
          </cell>
          <cell r="H4434">
            <v>361.54</v>
          </cell>
        </row>
        <row r="4435">
          <cell r="G4435" t="str">
            <v>7410-15</v>
          </cell>
          <cell r="H4435">
            <v>18554.689999999999</v>
          </cell>
        </row>
        <row r="4436">
          <cell r="G4436" t="str">
            <v>1565-53</v>
          </cell>
          <cell r="H4436">
            <v>781.25</v>
          </cell>
        </row>
        <row r="4437">
          <cell r="G4437" t="str">
            <v>7410-14</v>
          </cell>
          <cell r="H4437">
            <v>390.63</v>
          </cell>
        </row>
        <row r="4438">
          <cell r="G4438" t="str">
            <v>1565-53</v>
          </cell>
          <cell r="H4438">
            <v>175.63</v>
          </cell>
        </row>
        <row r="4439">
          <cell r="G4439" t="str">
            <v>1565-53</v>
          </cell>
          <cell r="H4439">
            <v>470.7</v>
          </cell>
        </row>
        <row r="4440">
          <cell r="G4440" t="str">
            <v>1565-53</v>
          </cell>
          <cell r="H4440">
            <v>1718.75</v>
          </cell>
        </row>
        <row r="4441">
          <cell r="G4441" t="str">
            <v>7410-14</v>
          </cell>
          <cell r="H4441">
            <v>1523.44</v>
          </cell>
        </row>
        <row r="4442">
          <cell r="G4442" t="str">
            <v>1565-53</v>
          </cell>
          <cell r="H4442">
            <v>61.72</v>
          </cell>
        </row>
        <row r="4443">
          <cell r="G4443" t="str">
            <v>1565-53</v>
          </cell>
          <cell r="H4443">
            <v>1406.25</v>
          </cell>
        </row>
        <row r="4444">
          <cell r="G4444" t="str">
            <v>7410-14</v>
          </cell>
          <cell r="H4444">
            <v>1093.75</v>
          </cell>
        </row>
        <row r="4445">
          <cell r="G4445" t="str">
            <v>1565-53</v>
          </cell>
          <cell r="H4445">
            <v>625</v>
          </cell>
        </row>
        <row r="4446">
          <cell r="G4446" t="str">
            <v>7410-14</v>
          </cell>
          <cell r="H4446">
            <v>449.22</v>
          </cell>
        </row>
        <row r="4447">
          <cell r="G4447" t="str">
            <v>7410-14</v>
          </cell>
          <cell r="H4447">
            <v>468.75</v>
          </cell>
        </row>
        <row r="4448">
          <cell r="G4448" t="str">
            <v>1565-53</v>
          </cell>
          <cell r="H4448">
            <v>312.5</v>
          </cell>
        </row>
        <row r="4449">
          <cell r="G4449" t="str">
            <v>7410-14</v>
          </cell>
          <cell r="H4449">
            <v>273.44</v>
          </cell>
        </row>
        <row r="4450">
          <cell r="G4450" t="str">
            <v>7410-14</v>
          </cell>
          <cell r="H4450">
            <v>2734.38</v>
          </cell>
        </row>
        <row r="4451">
          <cell r="G4451" t="str">
            <v>1565-53</v>
          </cell>
          <cell r="H4451">
            <v>2734.38</v>
          </cell>
        </row>
        <row r="4452">
          <cell r="G4452" t="str">
            <v>7410-14</v>
          </cell>
          <cell r="H4452">
            <v>2187.6</v>
          </cell>
        </row>
        <row r="4453">
          <cell r="G4453" t="str">
            <v>1565-53</v>
          </cell>
          <cell r="H4453">
            <v>2187.6</v>
          </cell>
        </row>
        <row r="4454">
          <cell r="G4454" t="str">
            <v>1565-53</v>
          </cell>
          <cell r="H4454">
            <v>1171.8800000000001</v>
          </cell>
        </row>
        <row r="4455">
          <cell r="G4455" t="str">
            <v>7410-14</v>
          </cell>
          <cell r="H4455">
            <v>1171.8800000000001</v>
          </cell>
        </row>
        <row r="4456">
          <cell r="G4456" t="str">
            <v>1565-53</v>
          </cell>
          <cell r="H4456">
            <v>1953.13</v>
          </cell>
        </row>
        <row r="4457">
          <cell r="G4457" t="str">
            <v>7410-14</v>
          </cell>
          <cell r="H4457">
            <v>1757.81</v>
          </cell>
        </row>
        <row r="4458">
          <cell r="G4458" t="str">
            <v>1565-53</v>
          </cell>
          <cell r="H4458">
            <v>312.5</v>
          </cell>
        </row>
        <row r="4459">
          <cell r="G4459" t="str">
            <v>7410-14</v>
          </cell>
          <cell r="H4459">
            <v>312.5</v>
          </cell>
        </row>
        <row r="4460">
          <cell r="G4460" t="str">
            <v>1565-53</v>
          </cell>
          <cell r="H4460">
            <v>3653.11</v>
          </cell>
        </row>
        <row r="4461">
          <cell r="G4461" t="str">
            <v>1565-53</v>
          </cell>
          <cell r="H4461">
            <v>625</v>
          </cell>
        </row>
        <row r="4462">
          <cell r="G4462" t="str">
            <v>7410-14</v>
          </cell>
          <cell r="H4462">
            <v>546.88</v>
          </cell>
        </row>
        <row r="4463">
          <cell r="G4463" t="str">
            <v>7410-14</v>
          </cell>
          <cell r="H4463">
            <v>1202.7</v>
          </cell>
        </row>
        <row r="4464">
          <cell r="G4464" t="str">
            <v>1565-53</v>
          </cell>
          <cell r="H4464">
            <v>1202.7</v>
          </cell>
        </row>
        <row r="4465">
          <cell r="G4465" t="str">
            <v>1565-53</v>
          </cell>
          <cell r="H4465">
            <v>781.25</v>
          </cell>
        </row>
        <row r="4466">
          <cell r="G4466" t="str">
            <v>7410-14</v>
          </cell>
          <cell r="H4466">
            <v>781.25</v>
          </cell>
        </row>
        <row r="4467">
          <cell r="G4467" t="str">
            <v>1565-53</v>
          </cell>
          <cell r="H4467">
            <v>5722.52</v>
          </cell>
        </row>
        <row r="4468">
          <cell r="G4468" t="str">
            <v>1565-53</v>
          </cell>
          <cell r="H4468">
            <v>0</v>
          </cell>
        </row>
        <row r="4469">
          <cell r="G4469" t="str">
            <v>1565-53</v>
          </cell>
          <cell r="H4469">
            <v>0</v>
          </cell>
        </row>
        <row r="4470">
          <cell r="G4470" t="str">
            <v>1565-53</v>
          </cell>
          <cell r="H4470">
            <v>507.81</v>
          </cell>
        </row>
        <row r="4471">
          <cell r="G4471" t="str">
            <v>7410-14</v>
          </cell>
          <cell r="H4471">
            <v>312.5</v>
          </cell>
        </row>
        <row r="4472">
          <cell r="G4472" t="str">
            <v>1565-53</v>
          </cell>
          <cell r="H4472">
            <v>937.5</v>
          </cell>
        </row>
        <row r="4473">
          <cell r="G4473" t="str">
            <v>7410-14</v>
          </cell>
          <cell r="H4473">
            <v>937.5</v>
          </cell>
        </row>
        <row r="4474">
          <cell r="G4474" t="str">
            <v>1565-53</v>
          </cell>
          <cell r="H4474">
            <v>0</v>
          </cell>
        </row>
        <row r="4475">
          <cell r="G4475" t="str">
            <v>1565-53</v>
          </cell>
          <cell r="H4475">
            <v>287.88</v>
          </cell>
        </row>
        <row r="4476">
          <cell r="G4476" t="str">
            <v>7410-14</v>
          </cell>
          <cell r="H4476">
            <v>6791.89</v>
          </cell>
        </row>
        <row r="4477">
          <cell r="G4477" t="str">
            <v>1565-53</v>
          </cell>
          <cell r="H4477">
            <v>6791.89</v>
          </cell>
        </row>
        <row r="4478">
          <cell r="G4478" t="str">
            <v>1565-53</v>
          </cell>
          <cell r="H4478">
            <v>1170.4000000000001</v>
          </cell>
        </row>
        <row r="4479">
          <cell r="G4479" t="str">
            <v>7410-14</v>
          </cell>
          <cell r="H4479">
            <v>1170.4000000000001</v>
          </cell>
        </row>
        <row r="4480">
          <cell r="G4480" t="str">
            <v>7410-14</v>
          </cell>
          <cell r="H4480">
            <v>312.5</v>
          </cell>
        </row>
        <row r="4481">
          <cell r="G4481" t="str">
            <v>1565-53</v>
          </cell>
          <cell r="H4481">
            <v>312.5</v>
          </cell>
        </row>
        <row r="4482">
          <cell r="G4482" t="str">
            <v>7410-14</v>
          </cell>
          <cell r="H4482">
            <v>1875</v>
          </cell>
        </row>
        <row r="4483">
          <cell r="G4483" t="str">
            <v>1565-53</v>
          </cell>
          <cell r="H4483">
            <v>1875</v>
          </cell>
        </row>
        <row r="4484">
          <cell r="G4484" t="str">
            <v>7410-14</v>
          </cell>
          <cell r="H4484">
            <v>2343.75</v>
          </cell>
        </row>
        <row r="4485">
          <cell r="G4485" t="str">
            <v>1565-53</v>
          </cell>
          <cell r="H4485">
            <v>2695.31</v>
          </cell>
        </row>
        <row r="4486">
          <cell r="G4486" t="str">
            <v>7410-14</v>
          </cell>
          <cell r="H4486">
            <v>703.13</v>
          </cell>
        </row>
        <row r="4487">
          <cell r="G4487" t="str">
            <v>1565-53</v>
          </cell>
          <cell r="H4487">
            <v>703.13</v>
          </cell>
        </row>
        <row r="4488">
          <cell r="G4488" t="str">
            <v>7410-14</v>
          </cell>
          <cell r="H4488">
            <v>546.88</v>
          </cell>
        </row>
        <row r="4489">
          <cell r="G4489" t="str">
            <v>1565-53</v>
          </cell>
          <cell r="H4489">
            <v>546.88</v>
          </cell>
        </row>
        <row r="4490">
          <cell r="G4490" t="str">
            <v>7410-14</v>
          </cell>
          <cell r="H4490">
            <v>439.45</v>
          </cell>
        </row>
        <row r="4491">
          <cell r="G4491" t="str">
            <v>1565-53</v>
          </cell>
          <cell r="H4491">
            <v>878.91</v>
          </cell>
        </row>
        <row r="4492">
          <cell r="G4492" t="str">
            <v>7410-14</v>
          </cell>
          <cell r="H4492">
            <v>1562.5</v>
          </cell>
        </row>
        <row r="4493">
          <cell r="G4493" t="str">
            <v>1565-53</v>
          </cell>
          <cell r="H4493">
            <v>1718.75</v>
          </cell>
        </row>
        <row r="4494">
          <cell r="G4494" t="str">
            <v>7410-14</v>
          </cell>
          <cell r="H4494">
            <v>2500</v>
          </cell>
        </row>
        <row r="4495">
          <cell r="G4495" t="str">
            <v>1565-53</v>
          </cell>
          <cell r="H4495">
            <v>2500</v>
          </cell>
        </row>
        <row r="4496">
          <cell r="G4496" t="str">
            <v>7410-14</v>
          </cell>
          <cell r="H4496">
            <v>351.56</v>
          </cell>
        </row>
        <row r="4497">
          <cell r="G4497" t="str">
            <v>1565-53</v>
          </cell>
          <cell r="H4497">
            <v>390.63</v>
          </cell>
        </row>
        <row r="4498">
          <cell r="G4498" t="str">
            <v>7410-14</v>
          </cell>
          <cell r="H4498">
            <v>39062.5</v>
          </cell>
        </row>
        <row r="4499">
          <cell r="G4499" t="str">
            <v>1565-53</v>
          </cell>
          <cell r="H4499">
            <v>39062.5</v>
          </cell>
        </row>
        <row r="4500">
          <cell r="G4500" t="str">
            <v>1565-53</v>
          </cell>
          <cell r="H4500">
            <v>468.75</v>
          </cell>
        </row>
        <row r="4501">
          <cell r="G4501" t="str">
            <v>7410-14</v>
          </cell>
          <cell r="H4501">
            <v>265.63</v>
          </cell>
        </row>
        <row r="4502">
          <cell r="G4502" t="str">
            <v>1565-53</v>
          </cell>
          <cell r="H4502">
            <v>265.63</v>
          </cell>
        </row>
        <row r="4503">
          <cell r="G4503" t="str">
            <v>7410-14</v>
          </cell>
          <cell r="H4503">
            <v>1050.81</v>
          </cell>
        </row>
        <row r="4504">
          <cell r="G4504" t="str">
            <v>1565-53</v>
          </cell>
          <cell r="H4504">
            <v>1050.81</v>
          </cell>
        </row>
        <row r="4505">
          <cell r="G4505" t="str">
            <v>7410-14</v>
          </cell>
          <cell r="H4505">
            <v>27343.75</v>
          </cell>
        </row>
        <row r="4506">
          <cell r="G4506" t="str">
            <v>1565-53</v>
          </cell>
          <cell r="H4506">
            <v>27343.75</v>
          </cell>
        </row>
        <row r="4507">
          <cell r="G4507" t="str">
            <v>7410-14</v>
          </cell>
          <cell r="H4507">
            <v>1835.94</v>
          </cell>
        </row>
        <row r="4508">
          <cell r="G4508" t="str">
            <v>1565-53</v>
          </cell>
          <cell r="H4508">
            <v>1875</v>
          </cell>
        </row>
        <row r="4509">
          <cell r="G4509" t="str">
            <v>7410-14</v>
          </cell>
          <cell r="H4509">
            <v>1875</v>
          </cell>
        </row>
        <row r="4510">
          <cell r="G4510" t="str">
            <v>1565-53</v>
          </cell>
          <cell r="H4510">
            <v>1875</v>
          </cell>
        </row>
        <row r="4511">
          <cell r="G4511" t="str">
            <v>7410-14</v>
          </cell>
          <cell r="H4511">
            <v>742.19</v>
          </cell>
        </row>
        <row r="4512">
          <cell r="G4512" t="str">
            <v>1565-53</v>
          </cell>
          <cell r="H4512">
            <v>742.19</v>
          </cell>
        </row>
        <row r="4513">
          <cell r="G4513" t="str">
            <v>7410-14</v>
          </cell>
          <cell r="H4513">
            <v>1406.25</v>
          </cell>
        </row>
        <row r="4514">
          <cell r="G4514" t="str">
            <v>1565-53</v>
          </cell>
          <cell r="H4514">
            <v>1484.38</v>
          </cell>
        </row>
        <row r="4515">
          <cell r="G4515" t="str">
            <v>7410-14</v>
          </cell>
          <cell r="H4515">
            <v>1757.81</v>
          </cell>
        </row>
        <row r="4516">
          <cell r="G4516" t="str">
            <v>1565-53</v>
          </cell>
          <cell r="H4516">
            <v>1757.81</v>
          </cell>
        </row>
        <row r="4517">
          <cell r="G4517" t="str">
            <v>7410-14</v>
          </cell>
          <cell r="H4517">
            <v>312.5</v>
          </cell>
        </row>
        <row r="4518">
          <cell r="G4518" t="str">
            <v>1565-53</v>
          </cell>
          <cell r="H4518">
            <v>312.5</v>
          </cell>
        </row>
        <row r="4519">
          <cell r="G4519" t="str">
            <v>7410-14</v>
          </cell>
          <cell r="H4519">
            <v>6250</v>
          </cell>
        </row>
        <row r="4520">
          <cell r="G4520" t="str">
            <v>1565-53</v>
          </cell>
          <cell r="H4520">
            <v>6250</v>
          </cell>
        </row>
        <row r="4521">
          <cell r="G4521" t="str">
            <v>7410-14</v>
          </cell>
          <cell r="H4521">
            <v>58.59</v>
          </cell>
        </row>
        <row r="4522">
          <cell r="G4522" t="str">
            <v>1565-53</v>
          </cell>
          <cell r="H4522">
            <v>156.25</v>
          </cell>
        </row>
        <row r="4523">
          <cell r="G4523" t="str">
            <v>1565-53</v>
          </cell>
          <cell r="H4523">
            <v>1011.72</v>
          </cell>
        </row>
        <row r="4524">
          <cell r="G4524" t="str">
            <v>7410-14</v>
          </cell>
          <cell r="H4524">
            <v>468.8</v>
          </cell>
        </row>
        <row r="4525">
          <cell r="G4525" t="str">
            <v>1565-53</v>
          </cell>
          <cell r="H4525">
            <v>546.92999999999995</v>
          </cell>
        </row>
        <row r="4526">
          <cell r="G4526" t="str">
            <v>7410-14</v>
          </cell>
          <cell r="H4526">
            <v>703.13</v>
          </cell>
        </row>
        <row r="4527">
          <cell r="G4527" t="str">
            <v>1565-53</v>
          </cell>
          <cell r="H4527">
            <v>722.66</v>
          </cell>
        </row>
        <row r="4528">
          <cell r="G4528" t="str">
            <v>7410-14</v>
          </cell>
          <cell r="H4528">
            <v>3750</v>
          </cell>
        </row>
        <row r="4529">
          <cell r="G4529" t="str">
            <v>1565-53</v>
          </cell>
          <cell r="H4529">
            <v>3750</v>
          </cell>
        </row>
        <row r="4530">
          <cell r="G4530" t="str">
            <v>1565-53</v>
          </cell>
          <cell r="H4530">
            <v>468.75</v>
          </cell>
        </row>
        <row r="4531">
          <cell r="G4531" t="str">
            <v>7410-14</v>
          </cell>
          <cell r="H4531">
            <v>468.75</v>
          </cell>
        </row>
        <row r="4532">
          <cell r="G4532" t="str">
            <v>7410-14</v>
          </cell>
          <cell r="H4532">
            <v>6875</v>
          </cell>
        </row>
        <row r="4533">
          <cell r="G4533" t="str">
            <v>1565-53</v>
          </cell>
          <cell r="H4533">
            <v>6875</v>
          </cell>
        </row>
        <row r="4534">
          <cell r="G4534" t="str">
            <v>7410-14</v>
          </cell>
          <cell r="H4534">
            <v>781.25</v>
          </cell>
        </row>
        <row r="4535">
          <cell r="G4535" t="str">
            <v>1565-53</v>
          </cell>
          <cell r="H4535">
            <v>781.25</v>
          </cell>
        </row>
        <row r="4536">
          <cell r="G4536" t="str">
            <v>7410-14</v>
          </cell>
          <cell r="H4536">
            <v>605.47</v>
          </cell>
        </row>
        <row r="4537">
          <cell r="G4537" t="str">
            <v>1565-53</v>
          </cell>
          <cell r="H4537">
            <v>703.13</v>
          </cell>
        </row>
        <row r="4538">
          <cell r="G4538" t="str">
            <v>7410-14</v>
          </cell>
          <cell r="H4538">
            <v>3125</v>
          </cell>
        </row>
        <row r="4539">
          <cell r="G4539" t="str">
            <v>1565-53</v>
          </cell>
          <cell r="H4539">
            <v>2812.5</v>
          </cell>
        </row>
        <row r="4540">
          <cell r="G4540" t="str">
            <v>7410-14</v>
          </cell>
          <cell r="H4540">
            <v>687.5</v>
          </cell>
        </row>
        <row r="4541">
          <cell r="G4541" t="str">
            <v>1565-53</v>
          </cell>
          <cell r="H4541">
            <v>687.5</v>
          </cell>
        </row>
        <row r="4542">
          <cell r="G4542" t="str">
            <v>7410-14</v>
          </cell>
          <cell r="H4542">
            <v>781.25</v>
          </cell>
        </row>
        <row r="4543">
          <cell r="G4543" t="str">
            <v>1565-53</v>
          </cell>
          <cell r="H4543">
            <v>917.97</v>
          </cell>
        </row>
        <row r="4544">
          <cell r="G4544" t="str">
            <v>7410-15</v>
          </cell>
          <cell r="H4544">
            <v>7096.81</v>
          </cell>
        </row>
        <row r="4545">
          <cell r="G4545" t="str">
            <v>7410-14</v>
          </cell>
          <cell r="H4545">
            <v>1328.13</v>
          </cell>
        </row>
        <row r="4546">
          <cell r="G4546" t="str">
            <v>1565-53</v>
          </cell>
          <cell r="H4546">
            <v>1328.13</v>
          </cell>
        </row>
        <row r="4547">
          <cell r="G4547" t="str">
            <v>7410-14</v>
          </cell>
          <cell r="H4547">
            <v>859.38</v>
          </cell>
        </row>
        <row r="4548">
          <cell r="G4548" t="str">
            <v>1565-53</v>
          </cell>
          <cell r="H4548">
            <v>937.5</v>
          </cell>
        </row>
        <row r="4549">
          <cell r="G4549" t="str">
            <v>7410-14</v>
          </cell>
          <cell r="H4549">
            <v>2500</v>
          </cell>
        </row>
        <row r="4550">
          <cell r="G4550" t="str">
            <v>1565-53</v>
          </cell>
          <cell r="H4550">
            <v>2656.25</v>
          </cell>
        </row>
        <row r="4551">
          <cell r="G4551" t="str">
            <v>1565-53</v>
          </cell>
          <cell r="H4551">
            <v>1250</v>
          </cell>
        </row>
        <row r="4552">
          <cell r="G4552" t="str">
            <v>1565-53</v>
          </cell>
          <cell r="H4552">
            <v>4921.88</v>
          </cell>
        </row>
        <row r="4553">
          <cell r="G4553" t="str">
            <v>1565-53</v>
          </cell>
          <cell r="H4553">
            <v>1875</v>
          </cell>
        </row>
        <row r="4554">
          <cell r="G4554" t="str">
            <v>7410-14</v>
          </cell>
          <cell r="H4554">
            <v>1875</v>
          </cell>
        </row>
        <row r="4555">
          <cell r="G4555" t="str">
            <v>1565-53</v>
          </cell>
          <cell r="H4555">
            <v>2031.25</v>
          </cell>
        </row>
        <row r="4556">
          <cell r="G4556" t="str">
            <v>1565-53</v>
          </cell>
          <cell r="H4556">
            <v>1406.25</v>
          </cell>
        </row>
        <row r="4557">
          <cell r="G4557" t="str">
            <v>7410-14</v>
          </cell>
          <cell r="H4557">
            <v>2343.75</v>
          </cell>
        </row>
        <row r="4558">
          <cell r="G4558" t="str">
            <v>1565-53</v>
          </cell>
          <cell r="H4558">
            <v>2460.94</v>
          </cell>
        </row>
        <row r="4559">
          <cell r="G4559" t="str">
            <v>7410-14</v>
          </cell>
          <cell r="H4559">
            <v>2656.25</v>
          </cell>
        </row>
        <row r="4560">
          <cell r="G4560" t="str">
            <v>1565-53</v>
          </cell>
          <cell r="H4560">
            <v>2812.5</v>
          </cell>
        </row>
        <row r="4561">
          <cell r="G4561" t="str">
            <v>7410-14</v>
          </cell>
          <cell r="H4561">
            <v>2968.8</v>
          </cell>
        </row>
        <row r="4562">
          <cell r="G4562" t="str">
            <v>1565-53</v>
          </cell>
          <cell r="H4562">
            <v>2968.8</v>
          </cell>
        </row>
        <row r="4563">
          <cell r="G4563" t="str">
            <v>7410-14</v>
          </cell>
          <cell r="H4563">
            <v>13281.25</v>
          </cell>
        </row>
        <row r="4564">
          <cell r="G4564" t="str">
            <v>1565-53</v>
          </cell>
          <cell r="H4564">
            <v>14453.13</v>
          </cell>
        </row>
        <row r="4565">
          <cell r="G4565" t="str">
            <v>7410-14</v>
          </cell>
          <cell r="H4565">
            <v>2656.25</v>
          </cell>
        </row>
        <row r="4566">
          <cell r="G4566" t="str">
            <v>1565-53</v>
          </cell>
          <cell r="H4566">
            <v>2695.31</v>
          </cell>
        </row>
        <row r="4567">
          <cell r="G4567" t="str">
            <v>7410-14</v>
          </cell>
          <cell r="H4567">
            <v>2968.75</v>
          </cell>
        </row>
        <row r="4568">
          <cell r="G4568" t="str">
            <v>1565-53</v>
          </cell>
          <cell r="H4568">
            <v>3281.25</v>
          </cell>
        </row>
        <row r="4569">
          <cell r="G4569" t="str">
            <v>7410-14</v>
          </cell>
          <cell r="H4569">
            <v>2812.5</v>
          </cell>
        </row>
        <row r="4570">
          <cell r="G4570" t="str">
            <v>1565-53</v>
          </cell>
          <cell r="H4570">
            <v>3125</v>
          </cell>
        </row>
        <row r="4571">
          <cell r="G4571" t="str">
            <v>7410-14</v>
          </cell>
          <cell r="H4571">
            <v>2968.75</v>
          </cell>
        </row>
        <row r="4572">
          <cell r="G4572" t="str">
            <v>1565-53</v>
          </cell>
          <cell r="H4572">
            <v>3281.25</v>
          </cell>
        </row>
        <row r="4573">
          <cell r="G4573" t="str">
            <v>7410-14</v>
          </cell>
          <cell r="H4573">
            <v>2812.5</v>
          </cell>
        </row>
        <row r="4574">
          <cell r="G4574" t="str">
            <v>1565-53</v>
          </cell>
          <cell r="H4574">
            <v>3007.81</v>
          </cell>
        </row>
        <row r="4575">
          <cell r="G4575" t="str">
            <v>7410-14</v>
          </cell>
          <cell r="H4575">
            <v>937.5</v>
          </cell>
        </row>
        <row r="4576">
          <cell r="G4576" t="str">
            <v>1565-53</v>
          </cell>
          <cell r="H4576">
            <v>937.5</v>
          </cell>
        </row>
        <row r="4577">
          <cell r="G4577" t="str">
            <v>7410-14</v>
          </cell>
          <cell r="H4577">
            <v>2968.75</v>
          </cell>
        </row>
        <row r="4578">
          <cell r="G4578" t="str">
            <v>1565-53</v>
          </cell>
          <cell r="H4578">
            <v>2968.75</v>
          </cell>
        </row>
        <row r="4579">
          <cell r="G4579" t="str">
            <v>7410-14</v>
          </cell>
          <cell r="H4579">
            <v>85937.5</v>
          </cell>
        </row>
        <row r="4580">
          <cell r="G4580" t="str">
            <v>1565-53</v>
          </cell>
          <cell r="H4580">
            <v>85937.5</v>
          </cell>
        </row>
        <row r="4581">
          <cell r="G4581" t="str">
            <v>7410-14</v>
          </cell>
          <cell r="H4581">
            <v>31250</v>
          </cell>
        </row>
        <row r="4582">
          <cell r="G4582" t="str">
            <v>1565-53</v>
          </cell>
          <cell r="H4582">
            <v>32031.25</v>
          </cell>
        </row>
        <row r="4583">
          <cell r="G4583" t="str">
            <v>7410-14</v>
          </cell>
          <cell r="H4583">
            <v>2031.25</v>
          </cell>
        </row>
        <row r="4584">
          <cell r="G4584" t="str">
            <v>1565-53</v>
          </cell>
          <cell r="H4584">
            <v>2031.25</v>
          </cell>
        </row>
        <row r="4585">
          <cell r="G4585" t="str">
            <v>7410-14</v>
          </cell>
          <cell r="H4585">
            <v>1484.38</v>
          </cell>
        </row>
        <row r="4586">
          <cell r="G4586" t="str">
            <v>1565-53</v>
          </cell>
          <cell r="H4586">
            <v>1640.63</v>
          </cell>
        </row>
        <row r="4587">
          <cell r="G4587" t="str">
            <v>7410-14</v>
          </cell>
          <cell r="H4587">
            <v>2265.63</v>
          </cell>
        </row>
        <row r="4588">
          <cell r="G4588" t="str">
            <v>1565-53</v>
          </cell>
          <cell r="H4588">
            <v>2500</v>
          </cell>
        </row>
        <row r="4589">
          <cell r="G4589" t="str">
            <v>7410-14</v>
          </cell>
          <cell r="H4589">
            <v>2968.75</v>
          </cell>
        </row>
        <row r="4590">
          <cell r="G4590" t="str">
            <v>1565-53</v>
          </cell>
          <cell r="H4590">
            <v>3125</v>
          </cell>
        </row>
        <row r="4591">
          <cell r="G4591" t="str">
            <v>7410-14</v>
          </cell>
          <cell r="H4591">
            <v>9609.3799999999992</v>
          </cell>
        </row>
        <row r="4592">
          <cell r="G4592" t="str">
            <v>1565-53</v>
          </cell>
          <cell r="H4592">
            <v>9843.75</v>
          </cell>
        </row>
        <row r="4593">
          <cell r="G4593" t="str">
            <v>7410-14</v>
          </cell>
          <cell r="H4593">
            <v>1406.21</v>
          </cell>
        </row>
        <row r="4594">
          <cell r="G4594" t="str">
            <v>1565-53</v>
          </cell>
          <cell r="H4594">
            <v>1435.51</v>
          </cell>
        </row>
        <row r="4595">
          <cell r="G4595" t="str">
            <v>7410-14</v>
          </cell>
          <cell r="H4595">
            <v>2031.2</v>
          </cell>
        </row>
        <row r="4596">
          <cell r="G4596" t="str">
            <v>1565-53</v>
          </cell>
          <cell r="H4596">
            <v>2031.2</v>
          </cell>
        </row>
        <row r="4597">
          <cell r="G4597" t="str">
            <v>7410-14</v>
          </cell>
          <cell r="H4597">
            <v>2968.8</v>
          </cell>
        </row>
        <row r="4598">
          <cell r="G4598" t="str">
            <v>1565-53</v>
          </cell>
          <cell r="H4598">
            <v>2968.8</v>
          </cell>
        </row>
        <row r="4599">
          <cell r="G4599" t="str">
            <v>1565-53</v>
          </cell>
          <cell r="H4599">
            <v>3125</v>
          </cell>
        </row>
        <row r="4600">
          <cell r="G4600" t="str">
            <v>1565-53</v>
          </cell>
          <cell r="H4600">
            <v>3281.25</v>
          </cell>
        </row>
        <row r="4601">
          <cell r="G4601" t="str">
            <v>1565-53</v>
          </cell>
          <cell r="H4601">
            <v>3437.5</v>
          </cell>
        </row>
        <row r="4602">
          <cell r="G4602" t="str">
            <v>7410-14</v>
          </cell>
          <cell r="H4602">
            <v>1210.94</v>
          </cell>
        </row>
        <row r="4603">
          <cell r="G4603" t="str">
            <v>1565-53</v>
          </cell>
          <cell r="H4603">
            <v>1328.13</v>
          </cell>
        </row>
        <row r="4604">
          <cell r="G4604" t="str">
            <v>1565-53</v>
          </cell>
          <cell r="H4604">
            <v>3593.75</v>
          </cell>
        </row>
        <row r="4605">
          <cell r="G4605" t="str">
            <v>1565-53</v>
          </cell>
          <cell r="H4605">
            <v>2031.25</v>
          </cell>
        </row>
        <row r="4606">
          <cell r="G4606" t="str">
            <v>1565-53</v>
          </cell>
          <cell r="H4606">
            <v>2968.75</v>
          </cell>
        </row>
        <row r="4607">
          <cell r="G4607" t="str">
            <v>1565-53</v>
          </cell>
          <cell r="H4607">
            <v>625</v>
          </cell>
        </row>
        <row r="4608">
          <cell r="G4608" t="str">
            <v>1565-53</v>
          </cell>
          <cell r="H4608">
            <v>4921.88</v>
          </cell>
        </row>
        <row r="4609">
          <cell r="G4609" t="str">
            <v>7410-14</v>
          </cell>
          <cell r="H4609">
            <v>781.25</v>
          </cell>
        </row>
        <row r="4610">
          <cell r="G4610" t="str">
            <v>1565-53</v>
          </cell>
          <cell r="H4610">
            <v>839.84</v>
          </cell>
        </row>
        <row r="4611">
          <cell r="G4611" t="str">
            <v>7410-14</v>
          </cell>
          <cell r="H4611">
            <v>226.56</v>
          </cell>
        </row>
        <row r="4612">
          <cell r="G4612" t="str">
            <v>1565-53</v>
          </cell>
          <cell r="H4612">
            <v>226.56</v>
          </cell>
        </row>
        <row r="4613">
          <cell r="G4613" t="str">
            <v>1565-53</v>
          </cell>
          <cell r="H4613">
            <v>33593.75</v>
          </cell>
        </row>
        <row r="4614">
          <cell r="G4614" t="str">
            <v>1565-53</v>
          </cell>
          <cell r="H4614">
            <v>0</v>
          </cell>
        </row>
        <row r="4615">
          <cell r="G4615" t="str">
            <v>7410-14</v>
          </cell>
          <cell r="H4615">
            <v>1250</v>
          </cell>
        </row>
        <row r="4616">
          <cell r="G4616" t="str">
            <v>1565-53</v>
          </cell>
          <cell r="H4616">
            <v>1250</v>
          </cell>
        </row>
        <row r="4617">
          <cell r="G4617" t="str">
            <v>7410-14</v>
          </cell>
          <cell r="H4617">
            <v>4921.88</v>
          </cell>
        </row>
        <row r="4618">
          <cell r="G4618" t="str">
            <v>1565-53</v>
          </cell>
          <cell r="H4618">
            <v>5039.0600000000004</v>
          </cell>
        </row>
        <row r="4619">
          <cell r="G4619" t="str">
            <v>7410-14</v>
          </cell>
          <cell r="H4619">
            <v>1718.7</v>
          </cell>
        </row>
        <row r="4620">
          <cell r="G4620" t="str">
            <v>1565-53</v>
          </cell>
          <cell r="H4620">
            <v>1718.7</v>
          </cell>
        </row>
        <row r="4621">
          <cell r="G4621" t="str">
            <v>1565-53</v>
          </cell>
          <cell r="H4621">
            <v>8203.1299999999992</v>
          </cell>
        </row>
        <row r="4622">
          <cell r="G4622" t="str">
            <v>7410-14</v>
          </cell>
          <cell r="H4622">
            <v>482.34</v>
          </cell>
        </row>
        <row r="4623">
          <cell r="G4623" t="str">
            <v>7410-14</v>
          </cell>
          <cell r="H4623">
            <v>1454.38</v>
          </cell>
        </row>
        <row r="4624">
          <cell r="G4624" t="str">
            <v>7410-14</v>
          </cell>
          <cell r="H4624">
            <v>284.38</v>
          </cell>
        </row>
        <row r="4625">
          <cell r="G4625" t="str">
            <v>7410-14</v>
          </cell>
          <cell r="H4625">
            <v>5469</v>
          </cell>
        </row>
        <row r="4626">
          <cell r="G4626" t="str">
            <v>1565-53</v>
          </cell>
          <cell r="H4626">
            <v>5469</v>
          </cell>
        </row>
        <row r="4627">
          <cell r="G4627" t="str">
            <v>7410-14</v>
          </cell>
          <cell r="H4627">
            <v>3125</v>
          </cell>
        </row>
        <row r="4628">
          <cell r="G4628" t="str">
            <v>1565-53</v>
          </cell>
          <cell r="H4628">
            <v>3281.25</v>
          </cell>
        </row>
        <row r="4629">
          <cell r="G4629" t="str">
            <v>7410-14</v>
          </cell>
          <cell r="H4629">
            <v>312.5</v>
          </cell>
        </row>
        <row r="4630">
          <cell r="G4630" t="str">
            <v>1565-53</v>
          </cell>
          <cell r="H4630">
            <v>937.5</v>
          </cell>
        </row>
        <row r="4631">
          <cell r="G4631" t="str">
            <v>7410-14</v>
          </cell>
          <cell r="H4631">
            <v>422.89</v>
          </cell>
        </row>
        <row r="4632">
          <cell r="G4632" t="str">
            <v>1565-53</v>
          </cell>
          <cell r="H4632">
            <v>930.35</v>
          </cell>
        </row>
        <row r="4633">
          <cell r="G4633" t="str">
            <v>7410-14</v>
          </cell>
          <cell r="H4633">
            <v>625</v>
          </cell>
        </row>
        <row r="4634">
          <cell r="G4634" t="str">
            <v>1565-53</v>
          </cell>
          <cell r="H4634">
            <v>781.25</v>
          </cell>
        </row>
        <row r="4635">
          <cell r="G4635" t="str">
            <v>1565-53</v>
          </cell>
          <cell r="H4635">
            <v>0</v>
          </cell>
        </row>
        <row r="4636">
          <cell r="G4636" t="str">
            <v>1565-53</v>
          </cell>
          <cell r="H4636">
            <v>261.42</v>
          </cell>
        </row>
        <row r="4637">
          <cell r="G4637" t="str">
            <v>1565-53</v>
          </cell>
          <cell r="H4637">
            <v>3593.75</v>
          </cell>
        </row>
        <row r="4638">
          <cell r="G4638" t="str">
            <v>1565-53</v>
          </cell>
          <cell r="H4638">
            <v>11718.75</v>
          </cell>
        </row>
        <row r="4639">
          <cell r="G4639" t="str">
            <v>1565-53</v>
          </cell>
          <cell r="H4639">
            <v>3984.38</v>
          </cell>
        </row>
        <row r="4640">
          <cell r="G4640" t="str">
            <v>7410-14</v>
          </cell>
          <cell r="H4640">
            <v>2737.44</v>
          </cell>
        </row>
        <row r="4641">
          <cell r="G4641" t="str">
            <v>7410-14</v>
          </cell>
          <cell r="H4641">
            <v>3253.96</v>
          </cell>
        </row>
        <row r="4642">
          <cell r="G4642" t="str">
            <v>7410-14</v>
          </cell>
          <cell r="H4642">
            <v>3906.25</v>
          </cell>
        </row>
        <row r="4643">
          <cell r="G4643" t="str">
            <v>1565-53</v>
          </cell>
          <cell r="H4643">
            <v>3906.25</v>
          </cell>
        </row>
        <row r="4644">
          <cell r="G4644" t="str">
            <v>7410-14</v>
          </cell>
          <cell r="H4644">
            <v>6562.5</v>
          </cell>
        </row>
        <row r="4645">
          <cell r="G4645" t="str">
            <v>1565-53</v>
          </cell>
          <cell r="H4645">
            <v>6875</v>
          </cell>
        </row>
        <row r="4646">
          <cell r="G4646" t="str">
            <v>1565-53</v>
          </cell>
          <cell r="H4646">
            <v>32.92</v>
          </cell>
        </row>
        <row r="4647">
          <cell r="G4647" t="str">
            <v>1565-53</v>
          </cell>
          <cell r="H4647">
            <v>90.04</v>
          </cell>
        </row>
        <row r="4648">
          <cell r="G4648" t="str">
            <v>1565-53</v>
          </cell>
          <cell r="H4648">
            <v>489.59</v>
          </cell>
        </row>
        <row r="4649">
          <cell r="G4649" t="str">
            <v>7410-14</v>
          </cell>
          <cell r="H4649">
            <v>489.59</v>
          </cell>
        </row>
        <row r="4650">
          <cell r="G4650" t="str">
            <v>7410-14</v>
          </cell>
          <cell r="H4650">
            <v>2500</v>
          </cell>
        </row>
        <row r="4651">
          <cell r="G4651" t="str">
            <v>1565-53</v>
          </cell>
          <cell r="H4651">
            <v>2968.75</v>
          </cell>
        </row>
        <row r="4652">
          <cell r="G4652" t="str">
            <v>1565-53</v>
          </cell>
          <cell r="H4652">
            <v>3281.25</v>
          </cell>
        </row>
        <row r="4653">
          <cell r="G4653" t="str">
            <v>7410-14</v>
          </cell>
          <cell r="H4653">
            <v>1562.5</v>
          </cell>
        </row>
        <row r="4654">
          <cell r="G4654" t="str">
            <v>1565-53</v>
          </cell>
          <cell r="H4654">
            <v>2031.25</v>
          </cell>
        </row>
        <row r="4655">
          <cell r="G4655" t="str">
            <v>7410-14</v>
          </cell>
          <cell r="H4655">
            <v>1423.55</v>
          </cell>
        </row>
        <row r="4656">
          <cell r="G4656" t="str">
            <v>1565-53</v>
          </cell>
          <cell r="H4656">
            <v>1423.55</v>
          </cell>
        </row>
        <row r="4657">
          <cell r="G4657" t="str">
            <v>7410-14</v>
          </cell>
          <cell r="H4657">
            <v>7851.56</v>
          </cell>
        </row>
        <row r="4658">
          <cell r="G4658" t="str">
            <v>1565-53</v>
          </cell>
          <cell r="H4658">
            <v>7968.75</v>
          </cell>
        </row>
        <row r="4659">
          <cell r="G4659" t="str">
            <v>7410-14</v>
          </cell>
          <cell r="H4659">
            <v>11250</v>
          </cell>
        </row>
        <row r="4660">
          <cell r="G4660" t="str">
            <v>1565-53</v>
          </cell>
          <cell r="H4660">
            <v>11250</v>
          </cell>
        </row>
        <row r="4661">
          <cell r="G4661" t="str">
            <v>7410-14</v>
          </cell>
          <cell r="H4661">
            <v>11328.13</v>
          </cell>
        </row>
        <row r="4662">
          <cell r="G4662" t="str">
            <v>1565-53</v>
          </cell>
          <cell r="H4662">
            <v>11328.13</v>
          </cell>
        </row>
        <row r="4663">
          <cell r="G4663" t="str">
            <v>7410-14</v>
          </cell>
          <cell r="H4663">
            <v>18750</v>
          </cell>
        </row>
        <row r="4664">
          <cell r="G4664" t="str">
            <v>1565-53</v>
          </cell>
          <cell r="H4664">
            <v>18750</v>
          </cell>
        </row>
        <row r="4665">
          <cell r="G4665" t="str">
            <v>7410-14</v>
          </cell>
          <cell r="H4665">
            <v>10937.5</v>
          </cell>
        </row>
        <row r="4666">
          <cell r="G4666" t="str">
            <v>1565-53</v>
          </cell>
          <cell r="H4666">
            <v>11328.13</v>
          </cell>
        </row>
        <row r="4667">
          <cell r="G4667" t="str">
            <v>7410-14</v>
          </cell>
          <cell r="H4667">
            <v>3515.63</v>
          </cell>
        </row>
        <row r="4668">
          <cell r="G4668" t="str">
            <v>1565-53</v>
          </cell>
          <cell r="H4668">
            <v>3515.63</v>
          </cell>
        </row>
        <row r="4669">
          <cell r="G4669" t="str">
            <v>1565-53</v>
          </cell>
          <cell r="H4669">
            <v>3593.75</v>
          </cell>
        </row>
        <row r="4670">
          <cell r="G4670" t="str">
            <v>7410-15</v>
          </cell>
          <cell r="H4670">
            <v>13953.95</v>
          </cell>
        </row>
        <row r="4671">
          <cell r="G4671" t="str">
            <v>7410-14</v>
          </cell>
          <cell r="H4671">
            <v>4746.09</v>
          </cell>
        </row>
        <row r="4672">
          <cell r="G4672" t="str">
            <v>1565-53</v>
          </cell>
          <cell r="H4672">
            <v>4921.88</v>
          </cell>
        </row>
        <row r="4673">
          <cell r="G4673" t="str">
            <v>7410-14</v>
          </cell>
          <cell r="H4673">
            <v>4687.5</v>
          </cell>
        </row>
        <row r="4674">
          <cell r="G4674" t="str">
            <v>1565-53</v>
          </cell>
          <cell r="H4674">
            <v>4687.5</v>
          </cell>
        </row>
        <row r="4675">
          <cell r="G4675" t="str">
            <v>7410-14</v>
          </cell>
          <cell r="H4675">
            <v>7265.63</v>
          </cell>
        </row>
        <row r="4676">
          <cell r="G4676" t="str">
            <v>1565-53</v>
          </cell>
          <cell r="H4676">
            <v>7812.5</v>
          </cell>
        </row>
        <row r="4677">
          <cell r="G4677" t="str">
            <v>7410-14</v>
          </cell>
          <cell r="H4677">
            <v>8593.75</v>
          </cell>
        </row>
        <row r="4678">
          <cell r="G4678" t="str">
            <v>1565-53</v>
          </cell>
          <cell r="H4678">
            <v>8593.75</v>
          </cell>
        </row>
        <row r="4679">
          <cell r="G4679" t="str">
            <v>1565-53</v>
          </cell>
          <cell r="H4679">
            <v>4765.63</v>
          </cell>
        </row>
        <row r="4680">
          <cell r="G4680" t="str">
            <v>1565-53</v>
          </cell>
          <cell r="H4680">
            <v>6562.4</v>
          </cell>
        </row>
        <row r="4681">
          <cell r="G4681" t="str">
            <v>1565-53</v>
          </cell>
          <cell r="H4681">
            <v>1328.2</v>
          </cell>
        </row>
        <row r="4682">
          <cell r="G4682" t="str">
            <v>1565-53</v>
          </cell>
          <cell r="H4682">
            <v>7505.48</v>
          </cell>
        </row>
        <row r="4683">
          <cell r="G4683" t="str">
            <v>1565-53</v>
          </cell>
          <cell r="H4683">
            <v>781.25</v>
          </cell>
        </row>
        <row r="4684">
          <cell r="G4684" t="str">
            <v>1565-53</v>
          </cell>
          <cell r="H4684">
            <v>781.25</v>
          </cell>
        </row>
        <row r="4685">
          <cell r="G4685" t="str">
            <v>1565-53</v>
          </cell>
          <cell r="H4685">
            <v>781.25</v>
          </cell>
        </row>
        <row r="4686">
          <cell r="G4686" t="str">
            <v>1565-53</v>
          </cell>
          <cell r="H4686">
            <v>4531.25</v>
          </cell>
        </row>
        <row r="4687">
          <cell r="G4687" t="str">
            <v>1565-53</v>
          </cell>
          <cell r="H4687">
            <v>468.75</v>
          </cell>
        </row>
        <row r="4688">
          <cell r="G4688" t="str">
            <v>1565-53</v>
          </cell>
          <cell r="H4688">
            <v>8203.1299999999992</v>
          </cell>
        </row>
        <row r="4689">
          <cell r="G4689" t="str">
            <v>1565-53</v>
          </cell>
          <cell r="H4689">
            <v>6875</v>
          </cell>
        </row>
        <row r="4690">
          <cell r="G4690" t="str">
            <v>1565-53</v>
          </cell>
          <cell r="H4690">
            <v>703.15</v>
          </cell>
        </row>
        <row r="4691">
          <cell r="G4691" t="str">
            <v>1565-54</v>
          </cell>
          <cell r="H4691">
            <v>98437.5</v>
          </cell>
        </row>
        <row r="4692">
          <cell r="G4692" t="str">
            <v>1565-54</v>
          </cell>
          <cell r="H4692">
            <v>167968.75</v>
          </cell>
        </row>
        <row r="4693">
          <cell r="G4693" t="str">
            <v>7410-14</v>
          </cell>
          <cell r="H4693">
            <v>2500</v>
          </cell>
        </row>
        <row r="4694">
          <cell r="G4694" t="str">
            <v>1565-53</v>
          </cell>
          <cell r="H4694">
            <v>2500</v>
          </cell>
        </row>
        <row r="4695">
          <cell r="G4695" t="str">
            <v>7410-14</v>
          </cell>
          <cell r="H4695">
            <v>3281.25</v>
          </cell>
        </row>
        <row r="4696">
          <cell r="G4696" t="str">
            <v>1565-53</v>
          </cell>
          <cell r="H4696">
            <v>3515.63</v>
          </cell>
        </row>
        <row r="4697">
          <cell r="G4697" t="str">
            <v>1565-53</v>
          </cell>
          <cell r="H4697">
            <v>6328.13</v>
          </cell>
        </row>
        <row r="4698">
          <cell r="G4698" t="str">
            <v>7410-14</v>
          </cell>
          <cell r="H4698">
            <v>1093.75</v>
          </cell>
        </row>
        <row r="4699">
          <cell r="G4699" t="str">
            <v>1565-53</v>
          </cell>
          <cell r="H4699">
            <v>1093.75</v>
          </cell>
        </row>
        <row r="4700">
          <cell r="G4700" t="str">
            <v>7410-14</v>
          </cell>
          <cell r="H4700">
            <v>3554.69</v>
          </cell>
        </row>
        <row r="4701">
          <cell r="G4701" t="str">
            <v>1565-53</v>
          </cell>
          <cell r="H4701">
            <v>3623.05</v>
          </cell>
        </row>
        <row r="4702">
          <cell r="G4702" t="str">
            <v>7410-14</v>
          </cell>
          <cell r="H4702">
            <v>1718.75</v>
          </cell>
        </row>
        <row r="4703">
          <cell r="G4703" t="str">
            <v>1565-53</v>
          </cell>
          <cell r="H4703">
            <v>1718.75</v>
          </cell>
        </row>
        <row r="4704">
          <cell r="G4704" t="str">
            <v>7410-14</v>
          </cell>
          <cell r="H4704">
            <v>10156.25</v>
          </cell>
        </row>
        <row r="4705">
          <cell r="G4705" t="str">
            <v>1565-53</v>
          </cell>
          <cell r="H4705">
            <v>10351.56</v>
          </cell>
        </row>
        <row r="4706">
          <cell r="G4706" t="str">
            <v>7410-14</v>
          </cell>
          <cell r="H4706">
            <v>4921.88</v>
          </cell>
        </row>
        <row r="4707">
          <cell r="G4707" t="str">
            <v>1565-53</v>
          </cell>
          <cell r="H4707">
            <v>5156.25</v>
          </cell>
        </row>
        <row r="4708">
          <cell r="G4708" t="str">
            <v>7410-14</v>
          </cell>
          <cell r="H4708">
            <v>1718.75</v>
          </cell>
        </row>
        <row r="4709">
          <cell r="G4709" t="str">
            <v>1565-53</v>
          </cell>
          <cell r="H4709">
            <v>1875</v>
          </cell>
        </row>
        <row r="4710">
          <cell r="G4710" t="str">
            <v>7410-14</v>
          </cell>
          <cell r="H4710">
            <v>1250</v>
          </cell>
        </row>
        <row r="4711">
          <cell r="G4711" t="str">
            <v>1565-53</v>
          </cell>
          <cell r="H4711">
            <v>1250</v>
          </cell>
        </row>
        <row r="4712">
          <cell r="G4712" t="str">
            <v>7410-14</v>
          </cell>
          <cell r="H4712">
            <v>937.5</v>
          </cell>
        </row>
        <row r="4713">
          <cell r="G4713" t="str">
            <v>1565-53</v>
          </cell>
          <cell r="H4713">
            <v>1015.63</v>
          </cell>
        </row>
        <row r="4714">
          <cell r="G4714" t="str">
            <v>7410-14</v>
          </cell>
          <cell r="H4714">
            <v>10156.25</v>
          </cell>
        </row>
        <row r="4715">
          <cell r="G4715" t="str">
            <v>1565-53</v>
          </cell>
          <cell r="H4715">
            <v>10156.25</v>
          </cell>
        </row>
        <row r="4716">
          <cell r="G4716" t="str">
            <v>1565-53</v>
          </cell>
          <cell r="H4716">
            <v>1953.13</v>
          </cell>
        </row>
        <row r="4717">
          <cell r="G4717" t="str">
            <v>7410-14</v>
          </cell>
          <cell r="H4717">
            <v>2656.25</v>
          </cell>
        </row>
        <row r="4718">
          <cell r="G4718" t="str">
            <v>1565-53</v>
          </cell>
          <cell r="H4718">
            <v>2656.25</v>
          </cell>
        </row>
        <row r="4719">
          <cell r="G4719" t="str">
            <v>7410-14</v>
          </cell>
          <cell r="H4719">
            <v>937.5</v>
          </cell>
        </row>
        <row r="4720">
          <cell r="G4720" t="str">
            <v>1565-53</v>
          </cell>
          <cell r="H4720">
            <v>937.5</v>
          </cell>
        </row>
        <row r="4721">
          <cell r="G4721" t="str">
            <v>7410-14</v>
          </cell>
          <cell r="H4721">
            <v>711.77</v>
          </cell>
        </row>
        <row r="4722">
          <cell r="G4722" t="str">
            <v>1565-53</v>
          </cell>
          <cell r="H4722">
            <v>711.77</v>
          </cell>
        </row>
        <row r="4723">
          <cell r="G4723" t="str">
            <v>1565-53</v>
          </cell>
          <cell r="H4723">
            <v>470</v>
          </cell>
        </row>
        <row r="4724">
          <cell r="G4724" t="str">
            <v>7410-14</v>
          </cell>
          <cell r="H4724">
            <v>313.75</v>
          </cell>
        </row>
        <row r="4725">
          <cell r="G4725" t="str">
            <v>7410-14</v>
          </cell>
          <cell r="H4725">
            <v>1484.38</v>
          </cell>
        </row>
        <row r="4726">
          <cell r="G4726" t="str">
            <v>1565-53</v>
          </cell>
          <cell r="H4726">
            <v>1250</v>
          </cell>
        </row>
        <row r="4727">
          <cell r="G4727" t="str">
            <v>7410-15</v>
          </cell>
          <cell r="H4727">
            <v>161307.64000000001</v>
          </cell>
        </row>
        <row r="4728">
          <cell r="G4728" t="str">
            <v>7410-14</v>
          </cell>
          <cell r="H4728">
            <v>5156.25</v>
          </cell>
        </row>
        <row r="4729">
          <cell r="G4729" t="str">
            <v>1565-53</v>
          </cell>
          <cell r="H4729">
            <v>5156.25</v>
          </cell>
        </row>
        <row r="4730">
          <cell r="G4730" t="str">
            <v>7410-14</v>
          </cell>
          <cell r="H4730">
            <v>8593.75</v>
          </cell>
        </row>
        <row r="4731">
          <cell r="G4731" t="str">
            <v>1565-53</v>
          </cell>
          <cell r="H4731">
            <v>9375</v>
          </cell>
        </row>
        <row r="4732">
          <cell r="G4732" t="str">
            <v>7410-14</v>
          </cell>
          <cell r="H4732">
            <v>687.5</v>
          </cell>
        </row>
        <row r="4733">
          <cell r="G4733" t="str">
            <v>1565-53</v>
          </cell>
          <cell r="H4733">
            <v>687.5</v>
          </cell>
        </row>
        <row r="4734">
          <cell r="G4734" t="str">
            <v>1565-53</v>
          </cell>
          <cell r="H4734">
            <v>1250</v>
          </cell>
        </row>
        <row r="4735">
          <cell r="G4735" t="str">
            <v>1565-53</v>
          </cell>
          <cell r="H4735">
            <v>1093.75</v>
          </cell>
        </row>
        <row r="4736">
          <cell r="G4736" t="str">
            <v>1565-53</v>
          </cell>
          <cell r="H4736">
            <v>22065.55</v>
          </cell>
        </row>
        <row r="4737">
          <cell r="G4737" t="str">
            <v>7410-14</v>
          </cell>
          <cell r="H4737">
            <v>234.38</v>
          </cell>
        </row>
        <row r="4738">
          <cell r="G4738" t="str">
            <v>1565-53</v>
          </cell>
          <cell r="H4738">
            <v>273.44</v>
          </cell>
        </row>
        <row r="4739">
          <cell r="G4739" t="str">
            <v>7410-14</v>
          </cell>
          <cell r="H4739">
            <v>429.69</v>
          </cell>
        </row>
        <row r="4740">
          <cell r="G4740" t="str">
            <v>1565-53</v>
          </cell>
          <cell r="H4740">
            <v>478.52</v>
          </cell>
        </row>
        <row r="4741">
          <cell r="G4741" t="str">
            <v>7410-14</v>
          </cell>
          <cell r="H4741">
            <v>6250</v>
          </cell>
        </row>
        <row r="4742">
          <cell r="G4742" t="str">
            <v>1565-53</v>
          </cell>
          <cell r="H4742">
            <v>6875</v>
          </cell>
        </row>
        <row r="4743">
          <cell r="G4743" t="str">
            <v>1565-53</v>
          </cell>
          <cell r="H4743">
            <v>1875</v>
          </cell>
        </row>
        <row r="4744">
          <cell r="G4744" t="str">
            <v>7410-14</v>
          </cell>
          <cell r="H4744">
            <v>1875</v>
          </cell>
        </row>
        <row r="4745">
          <cell r="G4745" t="str">
            <v>1565-53</v>
          </cell>
          <cell r="H4745">
            <v>38437.5</v>
          </cell>
        </row>
        <row r="4746">
          <cell r="G4746" t="str">
            <v>1565-53</v>
          </cell>
          <cell r="H4746">
            <v>39101.56</v>
          </cell>
        </row>
        <row r="4747">
          <cell r="G4747" t="str">
            <v>7410-14</v>
          </cell>
          <cell r="H4747">
            <v>1171.8800000000001</v>
          </cell>
        </row>
        <row r="4748">
          <cell r="G4748" t="str">
            <v>1565-53</v>
          </cell>
          <cell r="H4748">
            <v>1171.8800000000001</v>
          </cell>
        </row>
        <row r="4749">
          <cell r="G4749" t="str">
            <v>7410-14</v>
          </cell>
          <cell r="H4749">
            <v>937.5</v>
          </cell>
        </row>
        <row r="4750">
          <cell r="G4750" t="str">
            <v>1565-53</v>
          </cell>
          <cell r="H4750">
            <v>937.5</v>
          </cell>
        </row>
        <row r="4751">
          <cell r="G4751" t="str">
            <v>7410-14</v>
          </cell>
          <cell r="H4751">
            <v>390.63</v>
          </cell>
        </row>
        <row r="4752">
          <cell r="G4752" t="str">
            <v>1565-53</v>
          </cell>
          <cell r="H4752">
            <v>429.69</v>
          </cell>
        </row>
        <row r="4753">
          <cell r="G4753" t="str">
            <v>7410-14</v>
          </cell>
          <cell r="H4753">
            <v>390.63</v>
          </cell>
        </row>
        <row r="4754">
          <cell r="G4754" t="str">
            <v>1565-53</v>
          </cell>
          <cell r="H4754">
            <v>468.75</v>
          </cell>
        </row>
        <row r="4755">
          <cell r="G4755" t="str">
            <v>7410-14</v>
          </cell>
          <cell r="H4755">
            <v>546.88</v>
          </cell>
        </row>
        <row r="4756">
          <cell r="G4756" t="str">
            <v>1565-53</v>
          </cell>
          <cell r="H4756">
            <v>546.88</v>
          </cell>
        </row>
        <row r="4757">
          <cell r="G4757" t="str">
            <v>7410-14</v>
          </cell>
          <cell r="H4757">
            <v>1718.75</v>
          </cell>
        </row>
        <row r="4758">
          <cell r="G4758" t="str">
            <v>1565-53</v>
          </cell>
          <cell r="H4758">
            <v>1718.75</v>
          </cell>
        </row>
        <row r="4759">
          <cell r="G4759" t="str">
            <v>7410-14</v>
          </cell>
          <cell r="H4759">
            <v>1562.5</v>
          </cell>
        </row>
        <row r="4760">
          <cell r="G4760" t="str">
            <v>1565-53</v>
          </cell>
          <cell r="H4760">
            <v>1562.5</v>
          </cell>
        </row>
        <row r="4761">
          <cell r="G4761" t="str">
            <v>7410-14</v>
          </cell>
          <cell r="H4761">
            <v>468.75</v>
          </cell>
        </row>
        <row r="4762">
          <cell r="G4762" t="str">
            <v>1565-53</v>
          </cell>
          <cell r="H4762">
            <v>488.28</v>
          </cell>
        </row>
        <row r="4763">
          <cell r="G4763" t="str">
            <v>1565-53</v>
          </cell>
          <cell r="H4763">
            <v>650.17999999999995</v>
          </cell>
        </row>
        <row r="4764">
          <cell r="G4764" t="str">
            <v>7410-14</v>
          </cell>
          <cell r="H4764">
            <v>650.17999999999995</v>
          </cell>
        </row>
        <row r="4765">
          <cell r="G4765" t="str">
            <v>7410-14</v>
          </cell>
          <cell r="H4765">
            <v>625</v>
          </cell>
        </row>
        <row r="4766">
          <cell r="G4766" t="str">
            <v>1565-53</v>
          </cell>
          <cell r="H4766">
            <v>625</v>
          </cell>
        </row>
        <row r="4767">
          <cell r="G4767" t="str">
            <v>1565-53</v>
          </cell>
          <cell r="H4767">
            <v>2343.75</v>
          </cell>
        </row>
        <row r="4768">
          <cell r="G4768" t="str">
            <v>1565-53</v>
          </cell>
          <cell r="H4768">
            <v>0</v>
          </cell>
        </row>
        <row r="4769">
          <cell r="G4769" t="str">
            <v>1565-53</v>
          </cell>
          <cell r="H4769">
            <v>1406.25</v>
          </cell>
        </row>
        <row r="4770">
          <cell r="G4770" t="str">
            <v>7410-14</v>
          </cell>
          <cell r="H4770">
            <v>1289.06</v>
          </cell>
        </row>
        <row r="4771">
          <cell r="G4771" t="str">
            <v>7410-14</v>
          </cell>
          <cell r="H4771">
            <v>312.5</v>
          </cell>
        </row>
        <row r="4772">
          <cell r="G4772" t="str">
            <v>1565-53</v>
          </cell>
          <cell r="H4772">
            <v>312.5</v>
          </cell>
        </row>
        <row r="4773">
          <cell r="G4773" t="str">
            <v>1565-53</v>
          </cell>
          <cell r="H4773">
            <v>1875</v>
          </cell>
        </row>
        <row r="4774">
          <cell r="G4774" t="str">
            <v>7410-14</v>
          </cell>
          <cell r="H4774">
            <v>1406.25</v>
          </cell>
        </row>
        <row r="4775">
          <cell r="G4775" t="str">
            <v>1565-53</v>
          </cell>
          <cell r="H4775">
            <v>1562.5</v>
          </cell>
        </row>
        <row r="4776">
          <cell r="G4776" t="str">
            <v>7410-14</v>
          </cell>
          <cell r="H4776">
            <v>1328.13</v>
          </cell>
        </row>
        <row r="4777">
          <cell r="G4777" t="str">
            <v>3333-55</v>
          </cell>
          <cell r="H4777">
            <v>102179.12</v>
          </cell>
        </row>
        <row r="4778">
          <cell r="G4778" t="str">
            <v>1565-53</v>
          </cell>
          <cell r="H4778">
            <v>0</v>
          </cell>
        </row>
        <row r="4779">
          <cell r="G4779" t="str">
            <v>1565-53</v>
          </cell>
          <cell r="H4779">
            <v>781.25</v>
          </cell>
        </row>
        <row r="4780">
          <cell r="G4780" t="str">
            <v>1565-53</v>
          </cell>
          <cell r="H4780">
            <v>625</v>
          </cell>
        </row>
        <row r="4781">
          <cell r="G4781" t="str">
            <v>7410-14</v>
          </cell>
          <cell r="H4781">
            <v>468.75</v>
          </cell>
        </row>
        <row r="4782">
          <cell r="G4782" t="str">
            <v>1565-53</v>
          </cell>
          <cell r="H4782">
            <v>2343.75</v>
          </cell>
        </row>
        <row r="4783">
          <cell r="G4783" t="str">
            <v>7410-14</v>
          </cell>
          <cell r="H4783">
            <v>2343.75</v>
          </cell>
        </row>
        <row r="4784">
          <cell r="G4784" t="str">
            <v>1565-53</v>
          </cell>
          <cell r="H4784">
            <v>295.66000000000003</v>
          </cell>
        </row>
        <row r="4785">
          <cell r="G4785" t="str">
            <v>7410-14</v>
          </cell>
          <cell r="H4785">
            <v>295.66000000000003</v>
          </cell>
        </row>
        <row r="4786">
          <cell r="G4786" t="str">
            <v>1565-53</v>
          </cell>
          <cell r="H4786">
            <v>625</v>
          </cell>
        </row>
        <row r="4787">
          <cell r="G4787" t="str">
            <v>7410-14</v>
          </cell>
          <cell r="H4787">
            <v>468.75</v>
          </cell>
        </row>
        <row r="4788">
          <cell r="G4788" t="str">
            <v>1565-53</v>
          </cell>
          <cell r="H4788">
            <v>156.25</v>
          </cell>
        </row>
        <row r="4789">
          <cell r="G4789" t="str">
            <v>7410-14</v>
          </cell>
          <cell r="H4789">
            <v>156.25</v>
          </cell>
        </row>
        <row r="4790">
          <cell r="G4790" t="str">
            <v>1565-53</v>
          </cell>
          <cell r="H4790">
            <v>2812.5</v>
          </cell>
        </row>
        <row r="4791">
          <cell r="G4791" t="str">
            <v>7410-14</v>
          </cell>
          <cell r="H4791">
            <v>2812.5</v>
          </cell>
        </row>
        <row r="4792">
          <cell r="G4792" t="str">
            <v>1565-53</v>
          </cell>
          <cell r="H4792">
            <v>1171.8800000000001</v>
          </cell>
        </row>
        <row r="4793">
          <cell r="G4793" t="str">
            <v>7410-14</v>
          </cell>
          <cell r="H4793">
            <v>1171.8800000000001</v>
          </cell>
        </row>
        <row r="4794">
          <cell r="G4794" t="str">
            <v>1565-53</v>
          </cell>
          <cell r="H4794">
            <v>72.42</v>
          </cell>
        </row>
        <row r="4795">
          <cell r="G4795" t="str">
            <v>1565-53</v>
          </cell>
          <cell r="H4795">
            <v>1423.13</v>
          </cell>
        </row>
        <row r="4796">
          <cell r="G4796" t="str">
            <v>1565-53</v>
          </cell>
          <cell r="H4796">
            <v>3125</v>
          </cell>
        </row>
        <row r="4797">
          <cell r="G4797" t="str">
            <v>7410-14</v>
          </cell>
          <cell r="H4797">
            <v>3046.88</v>
          </cell>
        </row>
        <row r="4798">
          <cell r="G4798" t="str">
            <v>1565-53</v>
          </cell>
          <cell r="H4798">
            <v>2578.13</v>
          </cell>
        </row>
        <row r="4799">
          <cell r="G4799" t="str">
            <v>7410-14</v>
          </cell>
          <cell r="H4799">
            <v>2578.13</v>
          </cell>
        </row>
        <row r="4800">
          <cell r="G4800" t="str">
            <v>7410-15</v>
          </cell>
          <cell r="H4800">
            <v>1689.39</v>
          </cell>
        </row>
        <row r="4801">
          <cell r="G4801" t="str">
            <v>1565-53</v>
          </cell>
          <cell r="H4801">
            <v>1250</v>
          </cell>
        </row>
        <row r="4802">
          <cell r="G4802" t="str">
            <v>7410-14</v>
          </cell>
          <cell r="H4802">
            <v>1250</v>
          </cell>
        </row>
        <row r="4803">
          <cell r="G4803" t="str">
            <v>1565-53</v>
          </cell>
          <cell r="H4803">
            <v>2812.5</v>
          </cell>
        </row>
        <row r="4804">
          <cell r="G4804" t="str">
            <v>7410-14</v>
          </cell>
          <cell r="H4804">
            <v>2812.5</v>
          </cell>
        </row>
        <row r="4805">
          <cell r="G4805" t="str">
            <v>1565-53</v>
          </cell>
          <cell r="H4805">
            <v>2685.55</v>
          </cell>
        </row>
        <row r="4806">
          <cell r="G4806" t="str">
            <v>7410-14</v>
          </cell>
          <cell r="H4806">
            <v>2578.13</v>
          </cell>
        </row>
        <row r="4807">
          <cell r="G4807" t="str">
            <v>1565-53</v>
          </cell>
          <cell r="H4807">
            <v>156.25</v>
          </cell>
        </row>
        <row r="4808">
          <cell r="G4808" t="str">
            <v>7410-14</v>
          </cell>
          <cell r="H4808">
            <v>156.25</v>
          </cell>
        </row>
        <row r="4809">
          <cell r="G4809" t="str">
            <v>1565-53</v>
          </cell>
          <cell r="H4809">
            <v>1640.63</v>
          </cell>
        </row>
        <row r="4810">
          <cell r="G4810" t="str">
            <v>7410-14</v>
          </cell>
          <cell r="H4810">
            <v>1640.63</v>
          </cell>
        </row>
        <row r="4811">
          <cell r="G4811" t="str">
            <v>1565-53</v>
          </cell>
          <cell r="H4811">
            <v>78.13</v>
          </cell>
        </row>
        <row r="4812">
          <cell r="G4812" t="str">
            <v>7410-14</v>
          </cell>
          <cell r="H4812">
            <v>78.13</v>
          </cell>
        </row>
        <row r="4813">
          <cell r="G4813" t="str">
            <v>1565-53</v>
          </cell>
          <cell r="H4813">
            <v>312.5</v>
          </cell>
        </row>
        <row r="4814">
          <cell r="G4814" t="str">
            <v>7410-14</v>
          </cell>
          <cell r="H4814">
            <v>312.5</v>
          </cell>
        </row>
        <row r="4815">
          <cell r="G4815" t="str">
            <v>1565-53</v>
          </cell>
          <cell r="H4815">
            <v>2500</v>
          </cell>
        </row>
        <row r="4816">
          <cell r="G4816" t="str">
            <v>7410-14</v>
          </cell>
          <cell r="H4816">
            <v>2500</v>
          </cell>
        </row>
        <row r="4817">
          <cell r="G4817" t="str">
            <v>1565-53</v>
          </cell>
          <cell r="H4817">
            <v>546.85</v>
          </cell>
        </row>
        <row r="4818">
          <cell r="G4818" t="str">
            <v>7410-14</v>
          </cell>
          <cell r="H4818">
            <v>546.85</v>
          </cell>
        </row>
        <row r="4819">
          <cell r="G4819" t="str">
            <v>7410-14</v>
          </cell>
          <cell r="H4819">
            <v>108.61</v>
          </cell>
        </row>
        <row r="4820">
          <cell r="G4820" t="str">
            <v>1565-53</v>
          </cell>
          <cell r="H4820">
            <v>468.75</v>
          </cell>
        </row>
        <row r="4821">
          <cell r="G4821" t="str">
            <v>7410-14</v>
          </cell>
          <cell r="H4821">
            <v>156.25</v>
          </cell>
        </row>
        <row r="4822">
          <cell r="G4822" t="str">
            <v>1565-53</v>
          </cell>
          <cell r="H4822">
            <v>1562.5</v>
          </cell>
        </row>
        <row r="4823">
          <cell r="G4823" t="str">
            <v>7410-14</v>
          </cell>
          <cell r="H4823">
            <v>1250</v>
          </cell>
        </row>
        <row r="4824">
          <cell r="G4824" t="str">
            <v>1565-53</v>
          </cell>
          <cell r="H4824">
            <v>6250</v>
          </cell>
        </row>
        <row r="4825">
          <cell r="G4825" t="str">
            <v>7410-14</v>
          </cell>
          <cell r="H4825">
            <v>4687.5</v>
          </cell>
        </row>
        <row r="4826">
          <cell r="G4826" t="str">
            <v>1565-53</v>
          </cell>
          <cell r="H4826">
            <v>1093.75</v>
          </cell>
        </row>
        <row r="4827">
          <cell r="G4827" t="str">
            <v>7410-14</v>
          </cell>
          <cell r="H4827">
            <v>781.25</v>
          </cell>
        </row>
        <row r="4828">
          <cell r="G4828" t="str">
            <v>1565-53</v>
          </cell>
          <cell r="H4828">
            <v>468.75</v>
          </cell>
        </row>
        <row r="4829">
          <cell r="G4829" t="str">
            <v>7410-14</v>
          </cell>
          <cell r="H4829">
            <v>468.75</v>
          </cell>
        </row>
        <row r="4830">
          <cell r="G4830" t="str">
            <v>1565-53</v>
          </cell>
          <cell r="H4830">
            <v>2968.75</v>
          </cell>
        </row>
        <row r="4831">
          <cell r="G4831" t="str">
            <v>7410-14</v>
          </cell>
          <cell r="H4831">
            <v>2968.75</v>
          </cell>
        </row>
        <row r="4832">
          <cell r="G4832" t="str">
            <v>1565-53</v>
          </cell>
          <cell r="H4832">
            <v>546.9</v>
          </cell>
        </row>
        <row r="4833">
          <cell r="G4833" t="str">
            <v>7410-14</v>
          </cell>
          <cell r="H4833">
            <v>546.9</v>
          </cell>
        </row>
        <row r="4834">
          <cell r="G4834" t="str">
            <v>1565-53</v>
          </cell>
          <cell r="H4834">
            <v>625</v>
          </cell>
        </row>
        <row r="4835">
          <cell r="G4835" t="str">
            <v>7410-14</v>
          </cell>
          <cell r="H4835">
            <v>625</v>
          </cell>
        </row>
        <row r="4836">
          <cell r="G4836" t="str">
            <v>1565-53</v>
          </cell>
          <cell r="H4836">
            <v>625</v>
          </cell>
        </row>
        <row r="4837">
          <cell r="G4837" t="str">
            <v>7410-14</v>
          </cell>
          <cell r="H4837">
            <v>625</v>
          </cell>
        </row>
        <row r="4838">
          <cell r="G4838" t="str">
            <v>3333-55</v>
          </cell>
          <cell r="H4838">
            <v>41334.35</v>
          </cell>
        </row>
        <row r="4839">
          <cell r="G4839" t="str">
            <v>1565-53</v>
          </cell>
          <cell r="H4839">
            <v>42187.5</v>
          </cell>
        </row>
        <row r="4840">
          <cell r="G4840" t="str">
            <v>7410-14</v>
          </cell>
          <cell r="H4840">
            <v>39843.75</v>
          </cell>
        </row>
        <row r="4841">
          <cell r="G4841" t="str">
            <v>1565-53</v>
          </cell>
          <cell r="H4841">
            <v>1562.5</v>
          </cell>
        </row>
        <row r="4842">
          <cell r="G4842" t="str">
            <v>7410-14</v>
          </cell>
          <cell r="H4842">
            <v>1406.25</v>
          </cell>
        </row>
        <row r="4843">
          <cell r="G4843" t="str">
            <v>3333-55</v>
          </cell>
          <cell r="H4843">
            <v>34480.69</v>
          </cell>
        </row>
        <row r="4844">
          <cell r="G4844" t="str">
            <v>1565-53</v>
          </cell>
          <cell r="H4844">
            <v>3750</v>
          </cell>
        </row>
        <row r="4845">
          <cell r="G4845" t="str">
            <v>7410-14</v>
          </cell>
          <cell r="H4845">
            <v>3750</v>
          </cell>
        </row>
        <row r="4846">
          <cell r="G4846" t="str">
            <v>1565-53</v>
          </cell>
          <cell r="H4846">
            <v>1015.63</v>
          </cell>
        </row>
        <row r="4847">
          <cell r="G4847" t="str">
            <v>7410-14</v>
          </cell>
          <cell r="H4847">
            <v>859.38</v>
          </cell>
        </row>
        <row r="4848">
          <cell r="G4848" t="str">
            <v>1565-53</v>
          </cell>
          <cell r="H4848">
            <v>92187.5</v>
          </cell>
        </row>
        <row r="4849">
          <cell r="G4849" t="str">
            <v>7410-14</v>
          </cell>
          <cell r="H4849">
            <v>7812.5</v>
          </cell>
        </row>
        <row r="4850">
          <cell r="G4850" t="str">
            <v>1565-53</v>
          </cell>
          <cell r="H4850">
            <v>625</v>
          </cell>
        </row>
        <row r="4851">
          <cell r="G4851" t="str">
            <v>7410-14</v>
          </cell>
          <cell r="H4851">
            <v>625</v>
          </cell>
        </row>
        <row r="4852">
          <cell r="G4852" t="str">
            <v>1565-53</v>
          </cell>
          <cell r="H4852">
            <v>7812.5</v>
          </cell>
        </row>
        <row r="4853">
          <cell r="G4853" t="str">
            <v>7410-14</v>
          </cell>
          <cell r="H4853">
            <v>7812.5</v>
          </cell>
        </row>
        <row r="4854">
          <cell r="G4854" t="str">
            <v>1565-53</v>
          </cell>
          <cell r="H4854">
            <v>7812.5</v>
          </cell>
        </row>
        <row r="4855">
          <cell r="G4855" t="str">
            <v>7410-14</v>
          </cell>
          <cell r="H4855">
            <v>6250</v>
          </cell>
        </row>
        <row r="4856">
          <cell r="G4856" t="str">
            <v>1565-53</v>
          </cell>
          <cell r="H4856">
            <v>644.53</v>
          </cell>
        </row>
        <row r="4857">
          <cell r="G4857" t="str">
            <v>7410-14</v>
          </cell>
          <cell r="H4857">
            <v>546.88</v>
          </cell>
        </row>
        <row r="4858">
          <cell r="G4858" t="str">
            <v>1565-53</v>
          </cell>
          <cell r="H4858">
            <v>1289.06</v>
          </cell>
        </row>
        <row r="4859">
          <cell r="G4859" t="str">
            <v>7410-14</v>
          </cell>
          <cell r="H4859">
            <v>1093.75</v>
          </cell>
        </row>
        <row r="4860">
          <cell r="G4860" t="str">
            <v>1565-53</v>
          </cell>
          <cell r="H4860">
            <v>1093.8</v>
          </cell>
        </row>
        <row r="4861">
          <cell r="G4861" t="str">
            <v>7410-14</v>
          </cell>
          <cell r="H4861">
            <v>1093.8</v>
          </cell>
        </row>
        <row r="4862">
          <cell r="G4862" t="str">
            <v>1565-53</v>
          </cell>
          <cell r="H4862">
            <v>2427.4499999999998</v>
          </cell>
        </row>
        <row r="4863">
          <cell r="G4863" t="str">
            <v>7410-14</v>
          </cell>
          <cell r="H4863">
            <v>2219.6799999999998</v>
          </cell>
        </row>
        <row r="4864">
          <cell r="G4864" t="str">
            <v>1565-53</v>
          </cell>
          <cell r="H4864">
            <v>1718.75</v>
          </cell>
        </row>
        <row r="4865">
          <cell r="G4865" t="str">
            <v>7410-14</v>
          </cell>
          <cell r="H4865">
            <v>1406.25</v>
          </cell>
        </row>
        <row r="4866">
          <cell r="G4866" t="str">
            <v>1565-53</v>
          </cell>
          <cell r="H4866">
            <v>1562.5</v>
          </cell>
        </row>
        <row r="4867">
          <cell r="G4867" t="str">
            <v>7410-14</v>
          </cell>
          <cell r="H4867">
            <v>1250</v>
          </cell>
        </row>
        <row r="4868">
          <cell r="G4868" t="str">
            <v>1565-53</v>
          </cell>
          <cell r="H4868">
            <v>625</v>
          </cell>
        </row>
        <row r="4869">
          <cell r="G4869" t="str">
            <v>7410-14</v>
          </cell>
          <cell r="H4869">
            <v>468.75</v>
          </cell>
        </row>
        <row r="4870">
          <cell r="G4870" t="str">
            <v>1565-53</v>
          </cell>
          <cell r="H4870">
            <v>468.75</v>
          </cell>
        </row>
        <row r="4871">
          <cell r="G4871" t="str">
            <v>7410-14</v>
          </cell>
          <cell r="H4871">
            <v>468.75</v>
          </cell>
        </row>
        <row r="4872">
          <cell r="G4872" t="str">
            <v>1565-53</v>
          </cell>
          <cell r="H4872">
            <v>10156.25</v>
          </cell>
        </row>
        <row r="4873">
          <cell r="G4873" t="str">
            <v>7410-14</v>
          </cell>
          <cell r="H4873">
            <v>10156.25</v>
          </cell>
        </row>
        <row r="4874">
          <cell r="G4874" t="str">
            <v>1565-53</v>
          </cell>
          <cell r="H4874">
            <v>10156.25</v>
          </cell>
        </row>
        <row r="4875">
          <cell r="G4875" t="str">
            <v>7410-14</v>
          </cell>
          <cell r="H4875">
            <v>10156.25</v>
          </cell>
        </row>
        <row r="4876">
          <cell r="G4876" t="str">
            <v>1565-53</v>
          </cell>
          <cell r="H4876">
            <v>1406.25</v>
          </cell>
        </row>
        <row r="4877">
          <cell r="G4877" t="str">
            <v>7410-14</v>
          </cell>
          <cell r="H4877">
            <v>1406.25</v>
          </cell>
        </row>
        <row r="4878">
          <cell r="G4878" t="str">
            <v>1565-53</v>
          </cell>
          <cell r="H4878">
            <v>82031.25</v>
          </cell>
        </row>
        <row r="4879">
          <cell r="G4879" t="str">
            <v>7410-14</v>
          </cell>
          <cell r="H4879">
            <v>82031.25</v>
          </cell>
        </row>
        <row r="4880">
          <cell r="G4880" t="str">
            <v>1565-53</v>
          </cell>
          <cell r="H4880">
            <v>1250</v>
          </cell>
        </row>
        <row r="4881">
          <cell r="G4881" t="str">
            <v>7410-14</v>
          </cell>
          <cell r="H4881">
            <v>1093.75</v>
          </cell>
        </row>
        <row r="4882">
          <cell r="G4882" t="str">
            <v>1565-53</v>
          </cell>
          <cell r="H4882">
            <v>625</v>
          </cell>
        </row>
        <row r="4883">
          <cell r="G4883" t="str">
            <v>7410-14</v>
          </cell>
          <cell r="H4883">
            <v>625</v>
          </cell>
        </row>
        <row r="4884">
          <cell r="G4884" t="str">
            <v>1565-53</v>
          </cell>
          <cell r="H4884">
            <v>1250</v>
          </cell>
        </row>
        <row r="4885">
          <cell r="G4885" t="str">
            <v>7410-14</v>
          </cell>
          <cell r="H4885">
            <v>1210.94</v>
          </cell>
        </row>
        <row r="4886">
          <cell r="G4886" t="str">
            <v>1565-53</v>
          </cell>
          <cell r="H4886">
            <v>781.25</v>
          </cell>
        </row>
        <row r="4887">
          <cell r="G4887" t="str">
            <v>7410-14</v>
          </cell>
          <cell r="H4887">
            <v>781.25</v>
          </cell>
        </row>
        <row r="4888">
          <cell r="G4888" t="str">
            <v>1565-53</v>
          </cell>
          <cell r="H4888">
            <v>1406.25</v>
          </cell>
        </row>
        <row r="4889">
          <cell r="G4889" t="str">
            <v>7410-14</v>
          </cell>
          <cell r="H4889">
            <v>1367.19</v>
          </cell>
        </row>
        <row r="4890">
          <cell r="G4890" t="str">
            <v>1565-53</v>
          </cell>
          <cell r="H4890">
            <v>1701.45</v>
          </cell>
        </row>
        <row r="4891">
          <cell r="G4891" t="str">
            <v>7410-14</v>
          </cell>
          <cell r="H4891">
            <v>1701.45</v>
          </cell>
        </row>
        <row r="4892">
          <cell r="G4892" t="str">
            <v>1565-53</v>
          </cell>
          <cell r="H4892">
            <v>1250</v>
          </cell>
        </row>
        <row r="4893">
          <cell r="G4893" t="str">
            <v>7410-14</v>
          </cell>
          <cell r="H4893">
            <v>1250</v>
          </cell>
        </row>
        <row r="4894">
          <cell r="G4894" t="str">
            <v>1565-53</v>
          </cell>
          <cell r="H4894">
            <v>1250</v>
          </cell>
        </row>
        <row r="4895">
          <cell r="G4895" t="str">
            <v>7410-14</v>
          </cell>
          <cell r="H4895">
            <v>1171.8800000000001</v>
          </cell>
        </row>
        <row r="4896">
          <cell r="G4896" t="str">
            <v>1565-53</v>
          </cell>
          <cell r="H4896">
            <v>3437.5</v>
          </cell>
        </row>
        <row r="4897">
          <cell r="G4897" t="str">
            <v>7410-14</v>
          </cell>
          <cell r="H4897">
            <v>2656.25</v>
          </cell>
        </row>
        <row r="4898">
          <cell r="G4898" t="str">
            <v>1565-53</v>
          </cell>
          <cell r="H4898">
            <v>1562.5</v>
          </cell>
        </row>
        <row r="4899">
          <cell r="G4899" t="str">
            <v>7410-14</v>
          </cell>
          <cell r="H4899">
            <v>1093.75</v>
          </cell>
        </row>
        <row r="4900">
          <cell r="G4900" t="str">
            <v>1565-53</v>
          </cell>
          <cell r="H4900">
            <v>2968.75</v>
          </cell>
        </row>
        <row r="4901">
          <cell r="G4901" t="str">
            <v>7410-14</v>
          </cell>
          <cell r="H4901">
            <v>2500</v>
          </cell>
        </row>
        <row r="4902">
          <cell r="G4902" t="str">
            <v>1565-53</v>
          </cell>
          <cell r="H4902">
            <v>3750</v>
          </cell>
        </row>
        <row r="4903">
          <cell r="G4903" t="str">
            <v>7410-14</v>
          </cell>
          <cell r="H4903">
            <v>3125</v>
          </cell>
        </row>
        <row r="4904">
          <cell r="G4904" t="str">
            <v>1565-53</v>
          </cell>
          <cell r="H4904">
            <v>625</v>
          </cell>
        </row>
        <row r="4905">
          <cell r="G4905" t="str">
            <v>7410-14</v>
          </cell>
          <cell r="H4905">
            <v>546.88</v>
          </cell>
        </row>
        <row r="4906">
          <cell r="G4906" t="str">
            <v>1565-53</v>
          </cell>
          <cell r="H4906">
            <v>19921.88</v>
          </cell>
        </row>
        <row r="4907">
          <cell r="G4907" t="str">
            <v>7410-14</v>
          </cell>
          <cell r="H4907">
            <v>17578.13</v>
          </cell>
        </row>
        <row r="4908">
          <cell r="G4908" t="str">
            <v>1565-53</v>
          </cell>
          <cell r="H4908">
            <v>10312.5</v>
          </cell>
        </row>
        <row r="4909">
          <cell r="G4909" t="str">
            <v>1565-53</v>
          </cell>
          <cell r="H4909">
            <v>21093.75</v>
          </cell>
        </row>
        <row r="4910">
          <cell r="G4910" t="str">
            <v>7410-14</v>
          </cell>
          <cell r="H4910">
            <v>21093.75</v>
          </cell>
        </row>
        <row r="4911">
          <cell r="G4911" t="str">
            <v>7410-14</v>
          </cell>
          <cell r="H4911">
            <v>2500</v>
          </cell>
        </row>
        <row r="4912">
          <cell r="G4912" t="str">
            <v>1565-53</v>
          </cell>
          <cell r="H4912">
            <v>8839.51</v>
          </cell>
        </row>
        <row r="4913">
          <cell r="G4913" t="str">
            <v>1565-53</v>
          </cell>
          <cell r="H4913">
            <v>1250</v>
          </cell>
        </row>
        <row r="4914">
          <cell r="G4914" t="str">
            <v>7410-14</v>
          </cell>
          <cell r="H4914">
            <v>1250</v>
          </cell>
        </row>
        <row r="4915">
          <cell r="G4915" t="str">
            <v>1565-53</v>
          </cell>
          <cell r="H4915">
            <v>625</v>
          </cell>
        </row>
        <row r="4916">
          <cell r="G4916" t="str">
            <v>7410-14</v>
          </cell>
          <cell r="H4916">
            <v>625</v>
          </cell>
        </row>
        <row r="4917">
          <cell r="G4917" t="str">
            <v>1565-53</v>
          </cell>
          <cell r="H4917">
            <v>1718.75</v>
          </cell>
        </row>
        <row r="4918">
          <cell r="G4918" t="str">
            <v>7410-14</v>
          </cell>
          <cell r="H4918">
            <v>1718.75</v>
          </cell>
        </row>
        <row r="4919">
          <cell r="G4919" t="str">
            <v>1565-53</v>
          </cell>
          <cell r="H4919">
            <v>1250</v>
          </cell>
        </row>
        <row r="4920">
          <cell r="G4920" t="str">
            <v>7410-14</v>
          </cell>
          <cell r="H4920">
            <v>1171.8800000000001</v>
          </cell>
        </row>
        <row r="4921">
          <cell r="G4921" t="str">
            <v>1565-53</v>
          </cell>
          <cell r="H4921">
            <v>1093.75</v>
          </cell>
        </row>
        <row r="4922">
          <cell r="G4922" t="str">
            <v>1565-53</v>
          </cell>
          <cell r="H4922">
            <v>10156.25</v>
          </cell>
        </row>
        <row r="4923">
          <cell r="G4923" t="str">
            <v>7410-14</v>
          </cell>
          <cell r="H4923">
            <v>1549.65</v>
          </cell>
        </row>
        <row r="4924">
          <cell r="G4924" t="str">
            <v>7410-14</v>
          </cell>
          <cell r="H4924">
            <v>7978.41</v>
          </cell>
        </row>
        <row r="4925">
          <cell r="G4925" t="str">
            <v>1565-53</v>
          </cell>
          <cell r="H4925">
            <v>3984.38</v>
          </cell>
        </row>
        <row r="4926">
          <cell r="G4926" t="str">
            <v>7410-14</v>
          </cell>
          <cell r="H4926">
            <v>3984.38</v>
          </cell>
        </row>
        <row r="4927">
          <cell r="G4927" t="str">
            <v>1565-53</v>
          </cell>
          <cell r="H4927">
            <v>1875</v>
          </cell>
        </row>
        <row r="4928">
          <cell r="G4928" t="str">
            <v>7410-14</v>
          </cell>
          <cell r="H4928">
            <v>1875</v>
          </cell>
        </row>
        <row r="4929">
          <cell r="G4929" t="str">
            <v>1565-53</v>
          </cell>
          <cell r="H4929">
            <v>1718.75</v>
          </cell>
        </row>
        <row r="4930">
          <cell r="G4930" t="str">
            <v>7410-14</v>
          </cell>
          <cell r="H4930">
            <v>1718.75</v>
          </cell>
        </row>
        <row r="4931">
          <cell r="G4931" t="str">
            <v>1565-53</v>
          </cell>
          <cell r="H4931">
            <v>1250</v>
          </cell>
        </row>
        <row r="4932">
          <cell r="G4932" t="str">
            <v>7410-14</v>
          </cell>
          <cell r="H4932">
            <v>1171.8800000000001</v>
          </cell>
        </row>
        <row r="4933">
          <cell r="G4933" t="str">
            <v>1565-53</v>
          </cell>
          <cell r="H4933">
            <v>3750</v>
          </cell>
        </row>
        <row r="4934">
          <cell r="G4934" t="str">
            <v>7410-14</v>
          </cell>
          <cell r="H4934">
            <v>3750</v>
          </cell>
        </row>
        <row r="4935">
          <cell r="G4935" t="str">
            <v>1565-53</v>
          </cell>
          <cell r="H4935">
            <v>2500</v>
          </cell>
        </row>
        <row r="4936">
          <cell r="G4936" t="str">
            <v>7410-14</v>
          </cell>
          <cell r="H4936">
            <v>2343.75</v>
          </cell>
        </row>
        <row r="4937">
          <cell r="G4937" t="str">
            <v>1565-53</v>
          </cell>
          <cell r="H4937">
            <v>156.25</v>
          </cell>
        </row>
        <row r="4938">
          <cell r="G4938" t="str">
            <v>7410-14</v>
          </cell>
          <cell r="H4938">
            <v>146.47999999999999</v>
          </cell>
        </row>
        <row r="4939">
          <cell r="G4939" t="str">
            <v>1565-53</v>
          </cell>
          <cell r="H4939">
            <v>605.47</v>
          </cell>
        </row>
        <row r="4940">
          <cell r="G4940" t="str">
            <v>7410-14</v>
          </cell>
          <cell r="H4940">
            <v>605.47</v>
          </cell>
        </row>
        <row r="4941">
          <cell r="G4941" t="str">
            <v>1565-53</v>
          </cell>
          <cell r="H4941">
            <v>812.5</v>
          </cell>
        </row>
        <row r="4942">
          <cell r="G4942" t="str">
            <v>7410-14</v>
          </cell>
          <cell r="H4942">
            <v>812.5</v>
          </cell>
        </row>
        <row r="4943">
          <cell r="G4943" t="str">
            <v>7410-14</v>
          </cell>
          <cell r="H4943">
            <v>2250.7199999999998</v>
          </cell>
        </row>
        <row r="4944">
          <cell r="G4944" t="str">
            <v>1565-53</v>
          </cell>
          <cell r="H4944">
            <v>703.13</v>
          </cell>
        </row>
        <row r="4945">
          <cell r="G4945" t="str">
            <v>7410-14</v>
          </cell>
          <cell r="H4945">
            <v>544.91999999999996</v>
          </cell>
        </row>
        <row r="4946">
          <cell r="G4946" t="str">
            <v>7410-14</v>
          </cell>
          <cell r="H4946">
            <v>1250</v>
          </cell>
        </row>
        <row r="4947">
          <cell r="G4947" t="str">
            <v>1565-53</v>
          </cell>
          <cell r="H4947">
            <v>1250</v>
          </cell>
        </row>
        <row r="4948">
          <cell r="G4948" t="str">
            <v>7410-14</v>
          </cell>
          <cell r="H4948">
            <v>1575.5</v>
          </cell>
        </row>
        <row r="4949">
          <cell r="G4949" t="str">
            <v>7410-14</v>
          </cell>
          <cell r="H4949">
            <v>1045.28</v>
          </cell>
        </row>
        <row r="4950">
          <cell r="G4950" t="str">
            <v>1565-53</v>
          </cell>
          <cell r="H4950">
            <v>2500</v>
          </cell>
        </row>
        <row r="4951">
          <cell r="G4951" t="str">
            <v>7410-14</v>
          </cell>
          <cell r="H4951">
            <v>2500</v>
          </cell>
        </row>
        <row r="4952">
          <cell r="G4952" t="str">
            <v>1565-53</v>
          </cell>
          <cell r="H4952">
            <v>1640.63</v>
          </cell>
        </row>
        <row r="4953">
          <cell r="G4953" t="str">
            <v>7410-14</v>
          </cell>
          <cell r="H4953">
            <v>1640.63</v>
          </cell>
        </row>
        <row r="4954">
          <cell r="G4954" t="str">
            <v>1565-53</v>
          </cell>
          <cell r="H4954">
            <v>625</v>
          </cell>
        </row>
        <row r="4955">
          <cell r="G4955" t="str">
            <v>7410-14</v>
          </cell>
          <cell r="H4955">
            <v>625</v>
          </cell>
        </row>
        <row r="4956">
          <cell r="G4956" t="str">
            <v>1565-53</v>
          </cell>
          <cell r="H4956">
            <v>3750</v>
          </cell>
        </row>
        <row r="4957">
          <cell r="G4957" t="str">
            <v>7410-14</v>
          </cell>
          <cell r="H4957">
            <v>3750</v>
          </cell>
        </row>
        <row r="4958">
          <cell r="G4958" t="str">
            <v>1565-53</v>
          </cell>
          <cell r="H4958">
            <v>3007.81</v>
          </cell>
        </row>
        <row r="4959">
          <cell r="G4959" t="str">
            <v>7410-14</v>
          </cell>
          <cell r="H4959">
            <v>3007.81</v>
          </cell>
        </row>
        <row r="4960">
          <cell r="G4960" t="str">
            <v>1565-53</v>
          </cell>
          <cell r="H4960">
            <v>625</v>
          </cell>
        </row>
        <row r="4961">
          <cell r="G4961" t="str">
            <v>7410-14</v>
          </cell>
          <cell r="H4961">
            <v>507.81</v>
          </cell>
        </row>
        <row r="4962">
          <cell r="G4962" t="str">
            <v>1565-53</v>
          </cell>
          <cell r="H4962">
            <v>312.5</v>
          </cell>
        </row>
        <row r="4963">
          <cell r="G4963" t="str">
            <v>7410-14</v>
          </cell>
          <cell r="H4963">
            <v>234.38</v>
          </cell>
        </row>
        <row r="4964">
          <cell r="G4964" t="str">
            <v>1565-53</v>
          </cell>
          <cell r="H4964">
            <v>625</v>
          </cell>
        </row>
        <row r="4965">
          <cell r="G4965" t="str">
            <v>7410-14</v>
          </cell>
          <cell r="H4965">
            <v>585.94000000000005</v>
          </cell>
        </row>
        <row r="4966">
          <cell r="G4966" t="str">
            <v>1565-53</v>
          </cell>
          <cell r="H4966">
            <v>1015.6</v>
          </cell>
        </row>
        <row r="4967">
          <cell r="G4967" t="str">
            <v>7410-14</v>
          </cell>
          <cell r="H4967">
            <v>1015.6</v>
          </cell>
        </row>
        <row r="4968">
          <cell r="G4968" t="str">
            <v>1565-53</v>
          </cell>
          <cell r="H4968">
            <v>781.25</v>
          </cell>
        </row>
        <row r="4969">
          <cell r="G4969" t="str">
            <v>7410-14</v>
          </cell>
          <cell r="H4969">
            <v>585.94000000000005</v>
          </cell>
        </row>
        <row r="4970">
          <cell r="G4970" t="str">
            <v>1565-53</v>
          </cell>
          <cell r="H4970">
            <v>625</v>
          </cell>
        </row>
        <row r="4971">
          <cell r="G4971" t="str">
            <v>7410-14</v>
          </cell>
          <cell r="H4971">
            <v>429.69</v>
          </cell>
        </row>
        <row r="4972">
          <cell r="G4972" t="str">
            <v>1565-53</v>
          </cell>
          <cell r="H4972">
            <v>1093.75</v>
          </cell>
        </row>
        <row r="4973">
          <cell r="G4973" t="str">
            <v>7410-14</v>
          </cell>
          <cell r="H4973">
            <v>1093.75</v>
          </cell>
        </row>
        <row r="4974">
          <cell r="G4974" t="str">
            <v>1565-53</v>
          </cell>
          <cell r="H4974">
            <v>37500</v>
          </cell>
        </row>
        <row r="4975">
          <cell r="G4975" t="str">
            <v>7410-14</v>
          </cell>
          <cell r="H4975">
            <v>35937.5</v>
          </cell>
        </row>
        <row r="4976">
          <cell r="G4976" t="str">
            <v>1565-53</v>
          </cell>
          <cell r="H4976">
            <v>7500</v>
          </cell>
        </row>
        <row r="4977">
          <cell r="G4977" t="str">
            <v>7410-14</v>
          </cell>
          <cell r="H4977">
            <v>7031.25</v>
          </cell>
        </row>
        <row r="4978">
          <cell r="G4978" t="str">
            <v>1565-53</v>
          </cell>
          <cell r="H4978">
            <v>10312.5</v>
          </cell>
        </row>
        <row r="4979">
          <cell r="G4979" t="str">
            <v>7410-14</v>
          </cell>
          <cell r="H4979">
            <v>10000</v>
          </cell>
        </row>
        <row r="4980">
          <cell r="G4980" t="str">
            <v>1565-53</v>
          </cell>
          <cell r="H4980">
            <v>10546.88</v>
          </cell>
        </row>
        <row r="4981">
          <cell r="G4981" t="str">
            <v>7410-14</v>
          </cell>
          <cell r="H4981">
            <v>10312.5</v>
          </cell>
        </row>
        <row r="4982">
          <cell r="G4982" t="str">
            <v>1565-53</v>
          </cell>
          <cell r="H4982">
            <v>2656.25</v>
          </cell>
        </row>
        <row r="4983">
          <cell r="G4983" t="str">
            <v>7410-14</v>
          </cell>
          <cell r="H4983">
            <v>2617.19</v>
          </cell>
        </row>
        <row r="4984">
          <cell r="G4984" t="str">
            <v>1565-53</v>
          </cell>
          <cell r="H4984">
            <v>1796.88</v>
          </cell>
        </row>
        <row r="4985">
          <cell r="G4985" t="str">
            <v>7410-14</v>
          </cell>
          <cell r="H4985">
            <v>1718.75</v>
          </cell>
        </row>
        <row r="4986">
          <cell r="G4986" t="str">
            <v>1565-53</v>
          </cell>
          <cell r="H4986">
            <v>9843.75</v>
          </cell>
        </row>
        <row r="4987">
          <cell r="G4987" t="str">
            <v>7410-14</v>
          </cell>
          <cell r="H4987">
            <v>9375</v>
          </cell>
        </row>
        <row r="4988">
          <cell r="G4988" t="str">
            <v>7410-14</v>
          </cell>
          <cell r="H4988">
            <v>1968.75</v>
          </cell>
        </row>
        <row r="4989">
          <cell r="G4989" t="str">
            <v>1565-53</v>
          </cell>
          <cell r="H4989">
            <v>2500</v>
          </cell>
        </row>
        <row r="4990">
          <cell r="G4990" t="str">
            <v>7410-14</v>
          </cell>
          <cell r="H4990">
            <v>2187.5</v>
          </cell>
        </row>
        <row r="4991">
          <cell r="G4991" t="str">
            <v>7410-14</v>
          </cell>
          <cell r="H4991">
            <v>287.64999999999998</v>
          </cell>
        </row>
        <row r="4992">
          <cell r="G4992" t="str">
            <v>1565-53</v>
          </cell>
          <cell r="H4992">
            <v>309.57</v>
          </cell>
        </row>
        <row r="4993">
          <cell r="G4993" t="str">
            <v>1565-53</v>
          </cell>
          <cell r="H4993">
            <v>2187.5</v>
          </cell>
        </row>
        <row r="4994">
          <cell r="G4994" t="str">
            <v>7410-14</v>
          </cell>
          <cell r="H4994">
            <v>1953.13</v>
          </cell>
        </row>
        <row r="4995">
          <cell r="G4995" t="str">
            <v>1565-53</v>
          </cell>
          <cell r="H4995">
            <v>9960.94</v>
          </cell>
        </row>
        <row r="4996">
          <cell r="G4996" t="str">
            <v>7410-14</v>
          </cell>
          <cell r="H4996">
            <v>9960.94</v>
          </cell>
        </row>
        <row r="4997">
          <cell r="G4997" t="str">
            <v>1565-53</v>
          </cell>
          <cell r="H4997">
            <v>10312.5</v>
          </cell>
        </row>
        <row r="4998">
          <cell r="G4998" t="str">
            <v>7410-14</v>
          </cell>
          <cell r="H4998">
            <v>8906.25</v>
          </cell>
        </row>
        <row r="4999">
          <cell r="G4999" t="str">
            <v>1565-53</v>
          </cell>
          <cell r="H4999">
            <v>5625</v>
          </cell>
        </row>
        <row r="5000">
          <cell r="G5000" t="str">
            <v>7410-14</v>
          </cell>
          <cell r="H5000">
            <v>5625</v>
          </cell>
        </row>
        <row r="5001">
          <cell r="G5001" t="str">
            <v>1565-53</v>
          </cell>
          <cell r="H5001">
            <v>619.02</v>
          </cell>
        </row>
        <row r="5002">
          <cell r="G5002" t="str">
            <v>7410-14</v>
          </cell>
          <cell r="H5002">
            <v>619.02</v>
          </cell>
        </row>
        <row r="5003">
          <cell r="G5003" t="str">
            <v>1565-53</v>
          </cell>
          <cell r="H5003">
            <v>2402.3000000000002</v>
          </cell>
        </row>
        <row r="5004">
          <cell r="G5004" t="str">
            <v>7410-14</v>
          </cell>
          <cell r="H5004">
            <v>2402.3000000000002</v>
          </cell>
        </row>
        <row r="5005">
          <cell r="G5005" t="str">
            <v>1565-53</v>
          </cell>
          <cell r="H5005">
            <v>153</v>
          </cell>
        </row>
        <row r="5006">
          <cell r="G5006" t="str">
            <v>7410-14</v>
          </cell>
          <cell r="H5006">
            <v>153</v>
          </cell>
        </row>
        <row r="5007">
          <cell r="G5007" t="str">
            <v>1565-53</v>
          </cell>
          <cell r="H5007">
            <v>456.85</v>
          </cell>
        </row>
        <row r="5008">
          <cell r="G5008" t="str">
            <v>7410-14</v>
          </cell>
          <cell r="H5008">
            <v>456.85</v>
          </cell>
        </row>
        <row r="5009">
          <cell r="G5009" t="str">
            <v>1565-53</v>
          </cell>
          <cell r="H5009">
            <v>460.63</v>
          </cell>
        </row>
        <row r="5010">
          <cell r="G5010" t="str">
            <v>7410-14</v>
          </cell>
          <cell r="H5010">
            <v>460.63</v>
          </cell>
        </row>
        <row r="5011">
          <cell r="G5011" t="str">
            <v>1565-53</v>
          </cell>
          <cell r="H5011">
            <v>1409.88</v>
          </cell>
        </row>
        <row r="5012">
          <cell r="G5012" t="str">
            <v>7410-14</v>
          </cell>
          <cell r="H5012">
            <v>1409.88</v>
          </cell>
        </row>
        <row r="5013">
          <cell r="G5013" t="str">
            <v>1565-53</v>
          </cell>
          <cell r="H5013">
            <v>4218.75</v>
          </cell>
        </row>
        <row r="5014">
          <cell r="G5014" t="str">
            <v>7410-14</v>
          </cell>
          <cell r="H5014">
            <v>3984.38</v>
          </cell>
        </row>
        <row r="5015">
          <cell r="G5015" t="str">
            <v>1565-53</v>
          </cell>
          <cell r="H5015">
            <v>3515.63</v>
          </cell>
        </row>
        <row r="5016">
          <cell r="G5016" t="str">
            <v>7410-14</v>
          </cell>
          <cell r="H5016">
            <v>3281.25</v>
          </cell>
        </row>
        <row r="5017">
          <cell r="G5017" t="str">
            <v>1565-53</v>
          </cell>
          <cell r="H5017">
            <v>11162.89</v>
          </cell>
        </row>
        <row r="5018">
          <cell r="G5018" t="str">
            <v>7410-14</v>
          </cell>
          <cell r="H5018">
            <v>7973.49</v>
          </cell>
        </row>
        <row r="5019">
          <cell r="G5019" t="str">
            <v>1565-53</v>
          </cell>
          <cell r="H5019">
            <v>20312.5</v>
          </cell>
        </row>
        <row r="5020">
          <cell r="G5020" t="str">
            <v>7410-14</v>
          </cell>
          <cell r="H5020">
            <v>20312.5</v>
          </cell>
        </row>
        <row r="5021">
          <cell r="G5021" t="str">
            <v>1565-53</v>
          </cell>
          <cell r="H5021">
            <v>3244.31</v>
          </cell>
        </row>
        <row r="5022">
          <cell r="G5022" t="str">
            <v>1565-53</v>
          </cell>
          <cell r="H5022">
            <v>1640.63</v>
          </cell>
        </row>
        <row r="5023">
          <cell r="G5023" t="str">
            <v>7410-14</v>
          </cell>
          <cell r="H5023">
            <v>1250</v>
          </cell>
        </row>
        <row r="5024">
          <cell r="G5024" t="str">
            <v>1565-53</v>
          </cell>
          <cell r="H5024">
            <v>1875</v>
          </cell>
        </row>
        <row r="5025">
          <cell r="G5025" t="str">
            <v>1565-53</v>
          </cell>
          <cell r="H5025">
            <v>9375</v>
          </cell>
        </row>
        <row r="5026">
          <cell r="G5026" t="str">
            <v>1565-53</v>
          </cell>
          <cell r="H5026">
            <v>17187.5</v>
          </cell>
        </row>
        <row r="5027">
          <cell r="G5027" t="str">
            <v>1565-53</v>
          </cell>
          <cell r="H5027">
            <v>1328.13</v>
          </cell>
        </row>
        <row r="5028">
          <cell r="G5028" t="str">
            <v>1565-53</v>
          </cell>
          <cell r="H5028">
            <v>15000</v>
          </cell>
        </row>
        <row r="5029">
          <cell r="G5029" t="str">
            <v>1565-53</v>
          </cell>
          <cell r="H5029">
            <v>2421.88</v>
          </cell>
        </row>
        <row r="5030">
          <cell r="G5030" t="str">
            <v>1565-53</v>
          </cell>
          <cell r="H5030">
            <v>3046.88</v>
          </cell>
        </row>
        <row r="5031">
          <cell r="G5031" t="str">
            <v>1565-53</v>
          </cell>
          <cell r="H5031">
            <v>800.64</v>
          </cell>
        </row>
        <row r="5032">
          <cell r="G5032" t="str">
            <v>7410-14</v>
          </cell>
          <cell r="H5032">
            <v>800.64</v>
          </cell>
        </row>
        <row r="5033">
          <cell r="G5033" t="str">
            <v>1565-53</v>
          </cell>
          <cell r="H5033">
            <v>62500</v>
          </cell>
        </row>
        <row r="5034">
          <cell r="G5034" t="str">
            <v>7410-14</v>
          </cell>
          <cell r="H5034">
            <v>62500</v>
          </cell>
        </row>
        <row r="5035">
          <cell r="G5035" t="str">
            <v>1565-53</v>
          </cell>
          <cell r="H5035">
            <v>18046.88</v>
          </cell>
        </row>
        <row r="5036">
          <cell r="G5036" t="str">
            <v>1565-53</v>
          </cell>
          <cell r="H5036">
            <v>1171.8800000000001</v>
          </cell>
        </row>
        <row r="5037">
          <cell r="G5037" t="str">
            <v>1565-53</v>
          </cell>
          <cell r="H5037">
            <v>1093.75</v>
          </cell>
        </row>
        <row r="5038">
          <cell r="G5038" t="str">
            <v>7410-14</v>
          </cell>
          <cell r="H5038">
            <v>1015.63</v>
          </cell>
        </row>
        <row r="5039">
          <cell r="G5039" t="str">
            <v>1565-53</v>
          </cell>
          <cell r="H5039">
            <v>9843.75</v>
          </cell>
        </row>
        <row r="5040">
          <cell r="G5040" t="str">
            <v>7410-14</v>
          </cell>
          <cell r="H5040">
            <v>937.5</v>
          </cell>
        </row>
        <row r="5041">
          <cell r="G5041" t="str">
            <v>1565-53</v>
          </cell>
          <cell r="H5041">
            <v>625</v>
          </cell>
        </row>
        <row r="5042">
          <cell r="G5042" t="str">
            <v>7410-14</v>
          </cell>
          <cell r="H5042">
            <v>625</v>
          </cell>
        </row>
        <row r="5043">
          <cell r="G5043" t="str">
            <v>1565-53</v>
          </cell>
          <cell r="H5043">
            <v>1093.75</v>
          </cell>
        </row>
        <row r="5044">
          <cell r="G5044" t="str">
            <v>7410-14</v>
          </cell>
          <cell r="H5044">
            <v>1015.63</v>
          </cell>
        </row>
        <row r="5045">
          <cell r="G5045" t="str">
            <v>1565-53</v>
          </cell>
          <cell r="H5045">
            <v>4062.5</v>
          </cell>
        </row>
        <row r="5046">
          <cell r="G5046" t="str">
            <v>7410-14</v>
          </cell>
          <cell r="H5046">
            <v>3984.38</v>
          </cell>
        </row>
        <row r="5047">
          <cell r="G5047" t="str">
            <v>1565-53</v>
          </cell>
          <cell r="H5047">
            <v>937.5</v>
          </cell>
        </row>
        <row r="5048">
          <cell r="G5048" t="str">
            <v>1565-53</v>
          </cell>
          <cell r="H5048">
            <v>1093.75</v>
          </cell>
        </row>
        <row r="5049">
          <cell r="G5049" t="str">
            <v>7410-14</v>
          </cell>
          <cell r="H5049">
            <v>1054.69</v>
          </cell>
        </row>
        <row r="5050">
          <cell r="G5050" t="str">
            <v>1565-53</v>
          </cell>
          <cell r="H5050">
            <v>9375</v>
          </cell>
        </row>
        <row r="5051">
          <cell r="G5051" t="str">
            <v>7410-14</v>
          </cell>
          <cell r="H5051">
            <v>9375</v>
          </cell>
        </row>
        <row r="5052">
          <cell r="G5052" t="str">
            <v>1565-53</v>
          </cell>
          <cell r="H5052">
            <v>22655.75</v>
          </cell>
        </row>
        <row r="5053">
          <cell r="G5053" t="str">
            <v>7410-14</v>
          </cell>
          <cell r="H5053">
            <v>22655.75</v>
          </cell>
        </row>
        <row r="5054">
          <cell r="G5054" t="str">
            <v>1565-53</v>
          </cell>
          <cell r="H5054">
            <v>962.5</v>
          </cell>
        </row>
        <row r="5055">
          <cell r="G5055" t="str">
            <v>7410-14</v>
          </cell>
          <cell r="H5055">
            <v>962.5</v>
          </cell>
        </row>
        <row r="5056">
          <cell r="G5056" t="str">
            <v>1565-53</v>
          </cell>
          <cell r="H5056">
            <v>2500</v>
          </cell>
        </row>
        <row r="5057">
          <cell r="G5057" t="str">
            <v>1565-53</v>
          </cell>
          <cell r="H5057">
            <v>28125</v>
          </cell>
        </row>
        <row r="5058">
          <cell r="G5058" t="str">
            <v>7410-14</v>
          </cell>
          <cell r="H5058">
            <v>28125</v>
          </cell>
        </row>
        <row r="5059">
          <cell r="G5059" t="str">
            <v>1565-53</v>
          </cell>
          <cell r="H5059">
            <v>41250</v>
          </cell>
        </row>
        <row r="5060">
          <cell r="G5060" t="str">
            <v>7410-14</v>
          </cell>
          <cell r="H5060">
            <v>26562.5</v>
          </cell>
        </row>
        <row r="5061">
          <cell r="G5061" t="str">
            <v>1565-53</v>
          </cell>
          <cell r="H5061">
            <v>26562.5</v>
          </cell>
        </row>
        <row r="5062">
          <cell r="G5062" t="str">
            <v>7410-14</v>
          </cell>
          <cell r="H5062">
            <v>417.64</v>
          </cell>
        </row>
        <row r="5063">
          <cell r="G5063" t="str">
            <v>1565-53</v>
          </cell>
          <cell r="H5063">
            <v>109375</v>
          </cell>
        </row>
        <row r="5064">
          <cell r="G5064" t="str">
            <v>7410-14</v>
          </cell>
          <cell r="H5064">
            <v>109375</v>
          </cell>
        </row>
        <row r="5065">
          <cell r="G5065" t="str">
            <v>1565-53</v>
          </cell>
          <cell r="H5065">
            <v>390625</v>
          </cell>
        </row>
        <row r="5066">
          <cell r="G5066" t="str">
            <v>7410-14</v>
          </cell>
          <cell r="H5066">
            <v>390625</v>
          </cell>
        </row>
        <row r="5067">
          <cell r="G5067" t="str">
            <v>1565-53</v>
          </cell>
          <cell r="H5067">
            <v>3437.5</v>
          </cell>
        </row>
        <row r="5068">
          <cell r="G5068" t="str">
            <v>7410-14</v>
          </cell>
          <cell r="H5068">
            <v>3281.25</v>
          </cell>
        </row>
        <row r="5069">
          <cell r="G5069" t="str">
            <v>1565-53</v>
          </cell>
          <cell r="H5069">
            <v>6796.88</v>
          </cell>
        </row>
        <row r="5070">
          <cell r="G5070" t="str">
            <v>7410-14</v>
          </cell>
          <cell r="H5070">
            <v>6796.88</v>
          </cell>
        </row>
        <row r="5071">
          <cell r="G5071" t="str">
            <v>1565-53</v>
          </cell>
          <cell r="H5071">
            <v>5463.66</v>
          </cell>
        </row>
        <row r="5072">
          <cell r="G5072" t="str">
            <v>7410-14</v>
          </cell>
          <cell r="H5072">
            <v>5463.66</v>
          </cell>
        </row>
        <row r="5073">
          <cell r="G5073" t="str">
            <v>1565-53</v>
          </cell>
          <cell r="H5073">
            <v>70312.5</v>
          </cell>
        </row>
        <row r="5074">
          <cell r="G5074" t="str">
            <v>7410-14</v>
          </cell>
          <cell r="H5074">
            <v>70312.5</v>
          </cell>
        </row>
        <row r="5075">
          <cell r="G5075" t="str">
            <v>1565-53</v>
          </cell>
          <cell r="H5075">
            <v>74218.75</v>
          </cell>
        </row>
        <row r="5076">
          <cell r="G5076" t="str">
            <v>7410-14</v>
          </cell>
          <cell r="H5076">
            <v>74218.75</v>
          </cell>
        </row>
        <row r="5077">
          <cell r="G5077" t="str">
            <v>1565-53</v>
          </cell>
          <cell r="H5077">
            <v>6246.65</v>
          </cell>
        </row>
        <row r="5078">
          <cell r="G5078" t="str">
            <v>7410-14</v>
          </cell>
          <cell r="H5078">
            <v>6246.65</v>
          </cell>
        </row>
        <row r="5079">
          <cell r="G5079" t="str">
            <v>1565-53</v>
          </cell>
          <cell r="H5079">
            <v>289.39999999999998</v>
          </cell>
        </row>
        <row r="5080">
          <cell r="G5080" t="str">
            <v>1565-53</v>
          </cell>
          <cell r="H5080">
            <v>872.81</v>
          </cell>
        </row>
        <row r="5081">
          <cell r="G5081" t="str">
            <v>7410-14</v>
          </cell>
          <cell r="H5081">
            <v>781.25</v>
          </cell>
        </row>
        <row r="5082">
          <cell r="G5082" t="str">
            <v>1565-53</v>
          </cell>
          <cell r="H5082">
            <v>2421.88</v>
          </cell>
        </row>
        <row r="5083">
          <cell r="G5083" t="str">
            <v>1565-53</v>
          </cell>
          <cell r="H5083">
            <v>1875</v>
          </cell>
        </row>
        <row r="5084">
          <cell r="G5084" t="str">
            <v>7410-14</v>
          </cell>
          <cell r="H5084">
            <v>1796.88</v>
          </cell>
        </row>
        <row r="5085">
          <cell r="G5085" t="str">
            <v>1565-53</v>
          </cell>
          <cell r="H5085">
            <v>4062.5</v>
          </cell>
        </row>
        <row r="5086">
          <cell r="G5086" t="str">
            <v>7410-14</v>
          </cell>
          <cell r="H5086">
            <v>4062.5</v>
          </cell>
        </row>
        <row r="5087">
          <cell r="G5087" t="str">
            <v>1565-53</v>
          </cell>
          <cell r="H5087">
            <v>15896.96</v>
          </cell>
        </row>
        <row r="5088">
          <cell r="G5088" t="str">
            <v>7410-14</v>
          </cell>
          <cell r="H5088">
            <v>18320.310000000001</v>
          </cell>
        </row>
        <row r="5089">
          <cell r="G5089" t="str">
            <v>7410-14</v>
          </cell>
          <cell r="H5089">
            <v>18320.310000000001</v>
          </cell>
        </row>
        <row r="5090">
          <cell r="G5090" t="str">
            <v>1565-53</v>
          </cell>
          <cell r="H5090">
            <v>2656.25</v>
          </cell>
        </row>
        <row r="5091">
          <cell r="G5091" t="str">
            <v>1565-53</v>
          </cell>
          <cell r="H5091">
            <v>4062.5</v>
          </cell>
        </row>
        <row r="5092">
          <cell r="G5092" t="str">
            <v>1565-53</v>
          </cell>
          <cell r="H5092">
            <v>1042.19</v>
          </cell>
        </row>
        <row r="5093">
          <cell r="G5093" t="str">
            <v>1565-53</v>
          </cell>
          <cell r="H5093">
            <v>1328.15</v>
          </cell>
        </row>
        <row r="5094">
          <cell r="G5094" t="str">
            <v>7410-14</v>
          </cell>
          <cell r="H5094">
            <v>1250.03</v>
          </cell>
        </row>
        <row r="5095">
          <cell r="G5095" t="str">
            <v>1565-53</v>
          </cell>
          <cell r="H5095">
            <v>4381.41</v>
          </cell>
        </row>
        <row r="5096">
          <cell r="G5096" t="str">
            <v>1565-53</v>
          </cell>
          <cell r="H5096">
            <v>1484.38</v>
          </cell>
        </row>
        <row r="5097">
          <cell r="G5097" t="str">
            <v>7410-14</v>
          </cell>
          <cell r="H5097">
            <v>1445.31</v>
          </cell>
        </row>
        <row r="5098">
          <cell r="G5098" t="str">
            <v>1565-53</v>
          </cell>
          <cell r="H5098">
            <v>3750</v>
          </cell>
        </row>
        <row r="5099">
          <cell r="G5099" t="str">
            <v>7410-14</v>
          </cell>
          <cell r="H5099">
            <v>3398.44</v>
          </cell>
        </row>
        <row r="5100">
          <cell r="G5100" t="str">
            <v>1565-53</v>
          </cell>
          <cell r="H5100">
            <v>820.31</v>
          </cell>
        </row>
        <row r="5101">
          <cell r="G5101" t="str">
            <v>7410-14</v>
          </cell>
          <cell r="H5101">
            <v>781.25</v>
          </cell>
        </row>
        <row r="5102">
          <cell r="G5102" t="str">
            <v>1565-53</v>
          </cell>
          <cell r="H5102">
            <v>1718.75</v>
          </cell>
        </row>
        <row r="5103">
          <cell r="G5103" t="str">
            <v>7410-14</v>
          </cell>
          <cell r="H5103">
            <v>1562.5</v>
          </cell>
        </row>
        <row r="5104">
          <cell r="G5104" t="str">
            <v>1565-53</v>
          </cell>
          <cell r="H5104">
            <v>1328.15</v>
          </cell>
        </row>
        <row r="5105">
          <cell r="G5105" t="str">
            <v>7410-14</v>
          </cell>
          <cell r="H5105">
            <v>1250.03</v>
          </cell>
        </row>
        <row r="5106">
          <cell r="G5106" t="str">
            <v>7410-14</v>
          </cell>
          <cell r="H5106">
            <v>1015.65</v>
          </cell>
        </row>
        <row r="5107">
          <cell r="G5107" t="str">
            <v>1565-53</v>
          </cell>
          <cell r="H5107">
            <v>2031.25</v>
          </cell>
        </row>
        <row r="5108">
          <cell r="G5108" t="str">
            <v>7410-14</v>
          </cell>
          <cell r="H5108">
            <v>1992.19</v>
          </cell>
        </row>
        <row r="5109">
          <cell r="G5109" t="str">
            <v>1565-53</v>
          </cell>
          <cell r="H5109">
            <v>2812.5</v>
          </cell>
        </row>
        <row r="5110">
          <cell r="G5110" t="str">
            <v>7410-14</v>
          </cell>
          <cell r="H5110">
            <v>2734.38</v>
          </cell>
        </row>
        <row r="5111">
          <cell r="G5111" t="str">
            <v>1565-53</v>
          </cell>
          <cell r="H5111">
            <v>7500</v>
          </cell>
        </row>
        <row r="5112">
          <cell r="G5112" t="str">
            <v>7410-14</v>
          </cell>
          <cell r="H5112">
            <v>6914.06</v>
          </cell>
        </row>
        <row r="5113">
          <cell r="G5113" t="str">
            <v>1565-53</v>
          </cell>
          <cell r="H5113">
            <v>2343.75</v>
          </cell>
        </row>
        <row r="5114">
          <cell r="G5114" t="str">
            <v>7410-14</v>
          </cell>
          <cell r="H5114">
            <v>2343.75</v>
          </cell>
        </row>
        <row r="5115">
          <cell r="G5115" t="str">
            <v>7410-14</v>
          </cell>
          <cell r="H5115">
            <v>3691.41</v>
          </cell>
        </row>
        <row r="5116">
          <cell r="G5116" t="str">
            <v>1565-53</v>
          </cell>
          <cell r="H5116">
            <v>1406.25</v>
          </cell>
        </row>
        <row r="5117">
          <cell r="G5117" t="str">
            <v>7410-14</v>
          </cell>
          <cell r="H5117">
            <v>1406.25</v>
          </cell>
        </row>
        <row r="5118">
          <cell r="G5118" t="str">
            <v>1565-53</v>
          </cell>
          <cell r="H5118">
            <v>1171.8800000000001</v>
          </cell>
        </row>
        <row r="5119">
          <cell r="G5119" t="str">
            <v>7410-14</v>
          </cell>
          <cell r="H5119">
            <v>1171.8800000000001</v>
          </cell>
        </row>
        <row r="5120">
          <cell r="G5120" t="str">
            <v>1565-53</v>
          </cell>
          <cell r="H5120">
            <v>2500</v>
          </cell>
        </row>
        <row r="5121">
          <cell r="G5121" t="str">
            <v>7410-14</v>
          </cell>
          <cell r="H5121">
            <v>2265.63</v>
          </cell>
        </row>
        <row r="5122">
          <cell r="G5122" t="str">
            <v>1565-53</v>
          </cell>
          <cell r="H5122">
            <v>2734.38</v>
          </cell>
        </row>
        <row r="5123">
          <cell r="G5123" t="str">
            <v>7410-14</v>
          </cell>
          <cell r="H5123">
            <v>2500</v>
          </cell>
        </row>
        <row r="5124">
          <cell r="G5124" t="str">
            <v>1565-53</v>
          </cell>
          <cell r="H5124">
            <v>2656.25</v>
          </cell>
        </row>
        <row r="5125">
          <cell r="G5125" t="str">
            <v>7410-14</v>
          </cell>
          <cell r="H5125">
            <v>2656.25</v>
          </cell>
        </row>
        <row r="5126">
          <cell r="G5126" t="str">
            <v>1565-53</v>
          </cell>
          <cell r="H5126">
            <v>1093.75</v>
          </cell>
        </row>
        <row r="5127">
          <cell r="G5127" t="str">
            <v>7410-14</v>
          </cell>
          <cell r="H5127">
            <v>1015.63</v>
          </cell>
        </row>
        <row r="5128">
          <cell r="G5128" t="str">
            <v>1565-53</v>
          </cell>
          <cell r="H5128">
            <v>1250</v>
          </cell>
        </row>
        <row r="5129">
          <cell r="G5129" t="str">
            <v>7410-14</v>
          </cell>
          <cell r="H5129">
            <v>1171.8800000000001</v>
          </cell>
        </row>
        <row r="5130">
          <cell r="G5130" t="str">
            <v>1565-53</v>
          </cell>
          <cell r="H5130">
            <v>1406.25</v>
          </cell>
        </row>
        <row r="5131">
          <cell r="G5131" t="str">
            <v>7410-14</v>
          </cell>
          <cell r="H5131">
            <v>1406.25</v>
          </cell>
        </row>
        <row r="5132">
          <cell r="G5132" t="str">
            <v>1565-53</v>
          </cell>
          <cell r="H5132">
            <v>468.76</v>
          </cell>
        </row>
        <row r="5133">
          <cell r="G5133" t="str">
            <v>7410-14</v>
          </cell>
          <cell r="H5133">
            <v>468.76</v>
          </cell>
        </row>
        <row r="5134">
          <cell r="G5134" t="str">
            <v>7410-14</v>
          </cell>
          <cell r="H5134">
            <v>3148.52</v>
          </cell>
        </row>
        <row r="5135">
          <cell r="G5135" t="str">
            <v>1565-53</v>
          </cell>
          <cell r="H5135">
            <v>226562.5</v>
          </cell>
        </row>
        <row r="5136">
          <cell r="G5136" t="str">
            <v>7410-14</v>
          </cell>
          <cell r="H5136">
            <v>226562.5</v>
          </cell>
        </row>
        <row r="5137">
          <cell r="G5137" t="str">
            <v>1565-53</v>
          </cell>
          <cell r="H5137">
            <v>5000</v>
          </cell>
        </row>
        <row r="5138">
          <cell r="G5138" t="str">
            <v>7410-14</v>
          </cell>
          <cell r="H5138">
            <v>4687.5</v>
          </cell>
        </row>
        <row r="5139">
          <cell r="G5139" t="str">
            <v>1565-53</v>
          </cell>
          <cell r="H5139">
            <v>2187.5</v>
          </cell>
        </row>
        <row r="5140">
          <cell r="G5140" t="str">
            <v>7410-14</v>
          </cell>
          <cell r="H5140">
            <v>2109.38</v>
          </cell>
        </row>
        <row r="5141">
          <cell r="G5141" t="str">
            <v>1565-53</v>
          </cell>
          <cell r="H5141">
            <v>1875</v>
          </cell>
        </row>
        <row r="5142">
          <cell r="G5142" t="str">
            <v>7410-14</v>
          </cell>
          <cell r="H5142">
            <v>1875</v>
          </cell>
        </row>
        <row r="5143">
          <cell r="G5143" t="str">
            <v>1565-53</v>
          </cell>
          <cell r="H5143">
            <v>1289.06</v>
          </cell>
        </row>
        <row r="5144">
          <cell r="G5144" t="str">
            <v>7410-14</v>
          </cell>
          <cell r="H5144">
            <v>1289.06</v>
          </cell>
        </row>
        <row r="5145">
          <cell r="G5145" t="str">
            <v>1565-53</v>
          </cell>
          <cell r="H5145">
            <v>2187.5</v>
          </cell>
        </row>
        <row r="5146">
          <cell r="G5146" t="str">
            <v>7410-14</v>
          </cell>
          <cell r="H5146">
            <v>2031.25</v>
          </cell>
        </row>
        <row r="5147">
          <cell r="G5147" t="str">
            <v>1565-53</v>
          </cell>
          <cell r="H5147">
            <v>11718.75</v>
          </cell>
        </row>
        <row r="5148">
          <cell r="G5148" t="str">
            <v>7410-14</v>
          </cell>
          <cell r="H5148">
            <v>11328.13</v>
          </cell>
        </row>
        <row r="5149">
          <cell r="G5149" t="str">
            <v>7410-14</v>
          </cell>
          <cell r="H5149">
            <v>2278.13</v>
          </cell>
        </row>
        <row r="5150">
          <cell r="G5150" t="str">
            <v>1565-53</v>
          </cell>
          <cell r="H5150">
            <v>1718.75</v>
          </cell>
        </row>
        <row r="5151">
          <cell r="G5151" t="str">
            <v>7410-14</v>
          </cell>
          <cell r="H5151">
            <v>1679.69</v>
          </cell>
        </row>
        <row r="5152">
          <cell r="G5152" t="str">
            <v>1565-53</v>
          </cell>
          <cell r="H5152">
            <v>226562.5</v>
          </cell>
        </row>
        <row r="5153">
          <cell r="G5153" t="str">
            <v>7410-14</v>
          </cell>
          <cell r="H5153">
            <v>226562.5</v>
          </cell>
        </row>
        <row r="5154">
          <cell r="G5154" t="str">
            <v>1565-53</v>
          </cell>
          <cell r="H5154">
            <v>3515.63</v>
          </cell>
        </row>
        <row r="5155">
          <cell r="G5155" t="str">
            <v>7410-14</v>
          </cell>
          <cell r="H5155">
            <v>3515.63</v>
          </cell>
        </row>
        <row r="5156">
          <cell r="G5156" t="str">
            <v>1565-53</v>
          </cell>
          <cell r="H5156">
            <v>1562.5</v>
          </cell>
        </row>
        <row r="5157">
          <cell r="G5157" t="str">
            <v>7410-14</v>
          </cell>
          <cell r="H5157">
            <v>1542.97</v>
          </cell>
        </row>
        <row r="5158">
          <cell r="G5158" t="str">
            <v>1565-53</v>
          </cell>
          <cell r="H5158">
            <v>6250</v>
          </cell>
        </row>
        <row r="5159">
          <cell r="G5159" t="str">
            <v>7410-14</v>
          </cell>
          <cell r="H5159">
            <v>6171.88</v>
          </cell>
        </row>
        <row r="5160">
          <cell r="G5160" t="str">
            <v>1565-53</v>
          </cell>
          <cell r="H5160">
            <v>4687.5</v>
          </cell>
        </row>
        <row r="5161">
          <cell r="G5161" t="str">
            <v>7410-14</v>
          </cell>
          <cell r="H5161">
            <v>4531.25</v>
          </cell>
        </row>
        <row r="5162">
          <cell r="G5162" t="str">
            <v>1565-53</v>
          </cell>
          <cell r="H5162">
            <v>71.89</v>
          </cell>
        </row>
        <row r="5163">
          <cell r="G5163" t="str">
            <v>1565-53</v>
          </cell>
          <cell r="H5163">
            <v>7265.63</v>
          </cell>
        </row>
        <row r="5164">
          <cell r="G5164" t="str">
            <v>7410-14</v>
          </cell>
          <cell r="H5164">
            <v>7031.25</v>
          </cell>
        </row>
        <row r="5165">
          <cell r="G5165" t="str">
            <v>1565-53</v>
          </cell>
          <cell r="H5165">
            <v>16.760000000000002</v>
          </cell>
        </row>
        <row r="5166">
          <cell r="G5166" t="str">
            <v>1565-53</v>
          </cell>
          <cell r="H5166">
            <v>288.97000000000003</v>
          </cell>
        </row>
        <row r="5167">
          <cell r="G5167" t="str">
            <v>1565-53</v>
          </cell>
          <cell r="H5167">
            <v>2109.38</v>
          </cell>
        </row>
        <row r="5168">
          <cell r="G5168" t="str">
            <v>7410-14</v>
          </cell>
          <cell r="H5168">
            <v>2031.25</v>
          </cell>
        </row>
        <row r="5169">
          <cell r="G5169" t="str">
            <v>1565-53</v>
          </cell>
          <cell r="H5169">
            <v>1562.5</v>
          </cell>
        </row>
        <row r="5170">
          <cell r="G5170" t="str">
            <v>7410-14</v>
          </cell>
          <cell r="H5170">
            <v>1484.38</v>
          </cell>
        </row>
        <row r="5171">
          <cell r="G5171" t="str">
            <v>1565-53</v>
          </cell>
          <cell r="H5171">
            <v>49765.63</v>
          </cell>
        </row>
        <row r="5172">
          <cell r="G5172" t="str">
            <v>7410-14</v>
          </cell>
          <cell r="H5172">
            <v>49765.63</v>
          </cell>
        </row>
        <row r="5173">
          <cell r="G5173" t="str">
            <v>1565-53</v>
          </cell>
          <cell r="H5173">
            <v>3831.12</v>
          </cell>
        </row>
        <row r="5174">
          <cell r="G5174" t="str">
            <v>7410-14</v>
          </cell>
          <cell r="H5174">
            <v>1915.56</v>
          </cell>
        </row>
        <row r="5175">
          <cell r="G5175" t="str">
            <v>1565-53</v>
          </cell>
          <cell r="H5175">
            <v>1757.81</v>
          </cell>
        </row>
        <row r="5176">
          <cell r="G5176" t="str">
            <v>7410-14</v>
          </cell>
          <cell r="H5176">
            <v>1640.63</v>
          </cell>
        </row>
        <row r="5177">
          <cell r="G5177" t="str">
            <v>1565-53</v>
          </cell>
          <cell r="H5177">
            <v>1089.3</v>
          </cell>
        </row>
        <row r="5178">
          <cell r="G5178" t="str">
            <v>1565-53</v>
          </cell>
          <cell r="H5178">
            <v>150.18</v>
          </cell>
        </row>
        <row r="5179">
          <cell r="G5179" t="str">
            <v>1565-53</v>
          </cell>
          <cell r="H5179">
            <v>52.48</v>
          </cell>
        </row>
        <row r="5180">
          <cell r="G5180" t="str">
            <v>1565-53</v>
          </cell>
          <cell r="H5180">
            <v>522.47</v>
          </cell>
        </row>
        <row r="5181">
          <cell r="G5181" t="str">
            <v>7410-14</v>
          </cell>
          <cell r="H5181">
            <v>2812.45</v>
          </cell>
        </row>
        <row r="5182">
          <cell r="G5182" t="str">
            <v>1565-53</v>
          </cell>
          <cell r="H5182">
            <v>4687.5</v>
          </cell>
        </row>
        <row r="5183">
          <cell r="G5183" t="str">
            <v>7410-14</v>
          </cell>
          <cell r="H5183">
            <v>4609.38</v>
          </cell>
        </row>
        <row r="5184">
          <cell r="G5184" t="str">
            <v>1565-53</v>
          </cell>
          <cell r="H5184">
            <v>382.41</v>
          </cell>
        </row>
        <row r="5185">
          <cell r="G5185" t="str">
            <v>1565-53</v>
          </cell>
          <cell r="H5185">
            <v>1709.96</v>
          </cell>
        </row>
        <row r="5186">
          <cell r="G5186" t="str">
            <v>7410-14</v>
          </cell>
          <cell r="H5186">
            <v>1709.96</v>
          </cell>
        </row>
        <row r="5187">
          <cell r="G5187" t="str">
            <v>1565-53</v>
          </cell>
          <cell r="H5187">
            <v>406.25</v>
          </cell>
        </row>
        <row r="5188">
          <cell r="G5188" t="str">
            <v>7410-14</v>
          </cell>
          <cell r="H5188">
            <v>406.25</v>
          </cell>
        </row>
        <row r="5189">
          <cell r="G5189" t="str">
            <v>1565-53</v>
          </cell>
          <cell r="H5189">
            <v>43207.96</v>
          </cell>
        </row>
        <row r="5190">
          <cell r="G5190" t="str">
            <v>7410-14</v>
          </cell>
          <cell r="H5190">
            <v>43207.96</v>
          </cell>
        </row>
        <row r="5191">
          <cell r="G5191" t="str">
            <v>1565-53</v>
          </cell>
          <cell r="H5191">
            <v>2656.25</v>
          </cell>
        </row>
        <row r="5192">
          <cell r="G5192" t="str">
            <v>7410-14</v>
          </cell>
          <cell r="H5192">
            <v>2031.25</v>
          </cell>
        </row>
        <row r="5193">
          <cell r="G5193" t="str">
            <v>1565-53</v>
          </cell>
          <cell r="H5193">
            <v>2500</v>
          </cell>
        </row>
        <row r="5194">
          <cell r="G5194" t="str">
            <v>7410-14</v>
          </cell>
          <cell r="H5194">
            <v>1875</v>
          </cell>
        </row>
        <row r="5195">
          <cell r="G5195" t="str">
            <v>1565-53</v>
          </cell>
          <cell r="H5195">
            <v>2638.73</v>
          </cell>
        </row>
        <row r="5196">
          <cell r="G5196" t="str">
            <v>7410-14</v>
          </cell>
          <cell r="H5196">
            <v>2638.73</v>
          </cell>
        </row>
        <row r="5197">
          <cell r="G5197" t="str">
            <v>7410-14</v>
          </cell>
          <cell r="H5197">
            <v>3125</v>
          </cell>
        </row>
        <row r="5198">
          <cell r="G5198" t="str">
            <v>7410-14</v>
          </cell>
          <cell r="H5198">
            <v>2656.15</v>
          </cell>
        </row>
        <row r="5199">
          <cell r="G5199" t="str">
            <v>1565-53</v>
          </cell>
          <cell r="H5199">
            <v>625</v>
          </cell>
        </row>
        <row r="5200">
          <cell r="G5200" t="str">
            <v>7410-14</v>
          </cell>
          <cell r="H5200">
            <v>468.75</v>
          </cell>
        </row>
        <row r="5201">
          <cell r="G5201" t="str">
            <v>1565-53</v>
          </cell>
          <cell r="H5201">
            <v>859.38</v>
          </cell>
        </row>
        <row r="5202">
          <cell r="G5202" t="str">
            <v>1565-53</v>
          </cell>
          <cell r="H5202">
            <v>60937.5</v>
          </cell>
        </row>
        <row r="5203">
          <cell r="G5203" t="str">
            <v>1565-53</v>
          </cell>
          <cell r="H5203">
            <v>8281.25</v>
          </cell>
        </row>
        <row r="5204">
          <cell r="G5204" t="str">
            <v>1565-53</v>
          </cell>
          <cell r="H5204">
            <v>5312.48</v>
          </cell>
        </row>
        <row r="5205">
          <cell r="G5205" t="str">
            <v>1565-53</v>
          </cell>
          <cell r="H5205">
            <v>1406.25</v>
          </cell>
        </row>
        <row r="5206">
          <cell r="G5206" t="str">
            <v>7410-14</v>
          </cell>
          <cell r="H5206">
            <v>1210.94</v>
          </cell>
        </row>
        <row r="5207">
          <cell r="G5207" t="str">
            <v>1565-53</v>
          </cell>
          <cell r="H5207">
            <v>2929.69</v>
          </cell>
        </row>
        <row r="5208">
          <cell r="G5208" t="str">
            <v>7410-14</v>
          </cell>
          <cell r="H5208">
            <v>2929.69</v>
          </cell>
        </row>
        <row r="5209">
          <cell r="G5209" t="str">
            <v>1565-53</v>
          </cell>
          <cell r="H5209">
            <v>7382.81</v>
          </cell>
        </row>
        <row r="5210">
          <cell r="G5210" t="str">
            <v>7410-14</v>
          </cell>
          <cell r="H5210">
            <v>7109.38</v>
          </cell>
        </row>
        <row r="5211">
          <cell r="G5211" t="str">
            <v>7410-15</v>
          </cell>
          <cell r="H5211">
            <v>46875</v>
          </cell>
        </row>
        <row r="5212">
          <cell r="G5212" t="str">
            <v>1565-53</v>
          </cell>
          <cell r="H5212">
            <v>859.33</v>
          </cell>
        </row>
        <row r="5213">
          <cell r="G5213" t="str">
            <v>7410-14</v>
          </cell>
          <cell r="H5213">
            <v>859.33</v>
          </cell>
        </row>
        <row r="5214">
          <cell r="G5214" t="str">
            <v>1565-53</v>
          </cell>
          <cell r="H5214">
            <v>3066.78</v>
          </cell>
        </row>
        <row r="5215">
          <cell r="G5215" t="str">
            <v>1565-53</v>
          </cell>
          <cell r="H5215">
            <v>438.11</v>
          </cell>
        </row>
        <row r="5216">
          <cell r="G5216" t="str">
            <v>1565-53</v>
          </cell>
          <cell r="H5216">
            <v>111.89</v>
          </cell>
        </row>
        <row r="5217">
          <cell r="G5217" t="str">
            <v>1565-53</v>
          </cell>
          <cell r="H5217">
            <v>703.13</v>
          </cell>
        </row>
        <row r="5218">
          <cell r="G5218" t="str">
            <v>7410-14</v>
          </cell>
          <cell r="H5218">
            <v>644.53</v>
          </cell>
        </row>
        <row r="5219">
          <cell r="G5219" t="str">
            <v>1565-53</v>
          </cell>
          <cell r="H5219">
            <v>374.06</v>
          </cell>
        </row>
        <row r="5220">
          <cell r="G5220" t="str">
            <v>7410-14</v>
          </cell>
          <cell r="H5220">
            <v>374.06</v>
          </cell>
        </row>
        <row r="5221">
          <cell r="G5221" t="str">
            <v>1565-53</v>
          </cell>
          <cell r="H5221">
            <v>28125</v>
          </cell>
        </row>
        <row r="5222">
          <cell r="G5222" t="str">
            <v>7410-14</v>
          </cell>
          <cell r="H5222">
            <v>28125</v>
          </cell>
        </row>
        <row r="5223">
          <cell r="G5223" t="str">
            <v>1565-53</v>
          </cell>
          <cell r="H5223">
            <v>937.5</v>
          </cell>
        </row>
        <row r="5224">
          <cell r="G5224" t="str">
            <v>7410-14</v>
          </cell>
          <cell r="H5224">
            <v>937.5</v>
          </cell>
        </row>
        <row r="5225">
          <cell r="G5225" t="str">
            <v>1565-53</v>
          </cell>
          <cell r="H5225">
            <v>1093.75</v>
          </cell>
        </row>
        <row r="5226">
          <cell r="G5226" t="str">
            <v>7410-14</v>
          </cell>
          <cell r="H5226">
            <v>1093.75</v>
          </cell>
        </row>
        <row r="5227">
          <cell r="G5227" t="str">
            <v>1565-53</v>
          </cell>
          <cell r="H5227">
            <v>1720</v>
          </cell>
        </row>
        <row r="5228">
          <cell r="G5228" t="str">
            <v>7410-14</v>
          </cell>
          <cell r="H5228">
            <v>1563.75</v>
          </cell>
        </row>
        <row r="5229">
          <cell r="G5229" t="str">
            <v>1565-53</v>
          </cell>
          <cell r="H5229">
            <v>1562.5</v>
          </cell>
        </row>
        <row r="5230">
          <cell r="G5230" t="str">
            <v>7410-14</v>
          </cell>
          <cell r="H5230">
            <v>1406.25</v>
          </cell>
        </row>
        <row r="5231">
          <cell r="G5231" t="str">
            <v>1565-53</v>
          </cell>
          <cell r="H5231">
            <v>39375</v>
          </cell>
        </row>
        <row r="5232">
          <cell r="G5232" t="str">
            <v>7410-15</v>
          </cell>
          <cell r="H5232">
            <v>54687.5</v>
          </cell>
        </row>
        <row r="5233">
          <cell r="G5233" t="str">
            <v>1565-53</v>
          </cell>
          <cell r="H5233">
            <v>46875</v>
          </cell>
        </row>
        <row r="5234">
          <cell r="G5234" t="str">
            <v>7410-14</v>
          </cell>
          <cell r="H5234">
            <v>46875</v>
          </cell>
        </row>
        <row r="5235">
          <cell r="G5235" t="str">
            <v>1565-53</v>
          </cell>
          <cell r="H5235">
            <v>1406.25</v>
          </cell>
        </row>
        <row r="5236">
          <cell r="G5236" t="str">
            <v>7410-14</v>
          </cell>
          <cell r="H5236">
            <v>1406.25</v>
          </cell>
        </row>
        <row r="5237">
          <cell r="G5237" t="str">
            <v>1565-53</v>
          </cell>
          <cell r="H5237">
            <v>781.25</v>
          </cell>
        </row>
        <row r="5238">
          <cell r="G5238" t="str">
            <v>7410-14</v>
          </cell>
          <cell r="H5238">
            <v>703.13</v>
          </cell>
        </row>
        <row r="5239">
          <cell r="G5239" t="str">
            <v>1565-53</v>
          </cell>
          <cell r="H5239">
            <v>361.25</v>
          </cell>
        </row>
        <row r="5240">
          <cell r="G5240" t="str">
            <v>1565-53</v>
          </cell>
          <cell r="H5240">
            <v>2936.25</v>
          </cell>
        </row>
        <row r="5241">
          <cell r="G5241" t="str">
            <v>1565-53</v>
          </cell>
          <cell r="H5241">
            <v>93.75</v>
          </cell>
        </row>
        <row r="5242">
          <cell r="G5242" t="str">
            <v>7410-14</v>
          </cell>
          <cell r="H5242">
            <v>908.2</v>
          </cell>
        </row>
        <row r="5243">
          <cell r="G5243" t="str">
            <v>1565-53</v>
          </cell>
          <cell r="H5243">
            <v>62500</v>
          </cell>
        </row>
        <row r="5244">
          <cell r="G5244" t="str">
            <v>7410-14</v>
          </cell>
          <cell r="H5244">
            <v>62500</v>
          </cell>
        </row>
        <row r="5245">
          <cell r="G5245" t="str">
            <v>1565-53</v>
          </cell>
          <cell r="H5245">
            <v>7812.5</v>
          </cell>
        </row>
        <row r="5246">
          <cell r="G5246" t="str">
            <v>7410-14</v>
          </cell>
          <cell r="H5246">
            <v>6835.94</v>
          </cell>
        </row>
        <row r="5247">
          <cell r="G5247" t="str">
            <v>1565-53</v>
          </cell>
          <cell r="H5247">
            <v>3281.25</v>
          </cell>
        </row>
        <row r="5248">
          <cell r="G5248" t="str">
            <v>7410-14</v>
          </cell>
          <cell r="H5248">
            <v>2734.38</v>
          </cell>
        </row>
        <row r="5249">
          <cell r="G5249" t="str">
            <v>1565-53</v>
          </cell>
          <cell r="H5249">
            <v>644.53</v>
          </cell>
        </row>
        <row r="5250">
          <cell r="G5250" t="str">
            <v>7410-14</v>
          </cell>
          <cell r="H5250">
            <v>546.88</v>
          </cell>
        </row>
        <row r="5251">
          <cell r="G5251" t="str">
            <v>1565-53</v>
          </cell>
          <cell r="H5251">
            <v>3148.52</v>
          </cell>
        </row>
        <row r="5252">
          <cell r="G5252" t="str">
            <v>7410-15</v>
          </cell>
          <cell r="H5252">
            <v>62500</v>
          </cell>
        </row>
        <row r="5253">
          <cell r="G5253" t="str">
            <v>1565-54</v>
          </cell>
          <cell r="H5253">
            <v>78.42</v>
          </cell>
        </row>
        <row r="5254">
          <cell r="G5254" t="str">
            <v>1565-53</v>
          </cell>
          <cell r="H5254">
            <v>35721.589999999997</v>
          </cell>
        </row>
        <row r="5255">
          <cell r="G5255" t="str">
            <v>7410-14</v>
          </cell>
          <cell r="H5255">
            <v>35721.589999999997</v>
          </cell>
        </row>
        <row r="5256">
          <cell r="G5256" t="str">
            <v>1565-53</v>
          </cell>
          <cell r="H5256">
            <v>41015.629999999997</v>
          </cell>
        </row>
        <row r="5257">
          <cell r="G5257" t="str">
            <v>7410-14</v>
          </cell>
          <cell r="H5257">
            <v>41015.629999999997</v>
          </cell>
        </row>
        <row r="5258">
          <cell r="G5258" t="str">
            <v>1565-53</v>
          </cell>
          <cell r="H5258">
            <v>2348.69</v>
          </cell>
        </row>
        <row r="5259">
          <cell r="G5259" t="str">
            <v>7410-14</v>
          </cell>
          <cell r="H5259">
            <v>2348.69</v>
          </cell>
        </row>
        <row r="5260">
          <cell r="G5260" t="str">
            <v>1565-53</v>
          </cell>
          <cell r="H5260">
            <v>2168.98</v>
          </cell>
        </row>
        <row r="5261">
          <cell r="G5261" t="str">
            <v>7410-14</v>
          </cell>
          <cell r="H5261">
            <v>2168.98</v>
          </cell>
        </row>
        <row r="5262">
          <cell r="G5262" t="str">
            <v>1565-53</v>
          </cell>
          <cell r="H5262">
            <v>1406.25</v>
          </cell>
        </row>
        <row r="5263">
          <cell r="G5263" t="str">
            <v>7410-14</v>
          </cell>
          <cell r="H5263">
            <v>1406.25</v>
          </cell>
        </row>
        <row r="5264">
          <cell r="G5264" t="str">
            <v>1565-53</v>
          </cell>
          <cell r="H5264">
            <v>2109.38</v>
          </cell>
        </row>
        <row r="5265">
          <cell r="G5265" t="str">
            <v>7410-14</v>
          </cell>
          <cell r="H5265">
            <v>1875</v>
          </cell>
        </row>
        <row r="5266">
          <cell r="G5266" t="str">
            <v>1565-53</v>
          </cell>
          <cell r="H5266">
            <v>103128.35</v>
          </cell>
        </row>
        <row r="5267">
          <cell r="G5267" t="str">
            <v>7410-14</v>
          </cell>
          <cell r="H5267">
            <v>103128.35</v>
          </cell>
        </row>
        <row r="5268">
          <cell r="G5268" t="str">
            <v>1565-53</v>
          </cell>
          <cell r="H5268">
            <v>305397.59000000003</v>
          </cell>
        </row>
        <row r="5269">
          <cell r="G5269" t="str">
            <v>7410-14</v>
          </cell>
          <cell r="H5269">
            <v>305397.59000000003</v>
          </cell>
        </row>
        <row r="5270">
          <cell r="G5270" t="str">
            <v>1565-53</v>
          </cell>
          <cell r="H5270">
            <v>29375</v>
          </cell>
        </row>
        <row r="5271">
          <cell r="G5271" t="str">
            <v>1565-53</v>
          </cell>
          <cell r="H5271">
            <v>703.13</v>
          </cell>
        </row>
        <row r="5272">
          <cell r="G5272" t="str">
            <v>7410-14</v>
          </cell>
          <cell r="H5272">
            <v>703.13</v>
          </cell>
        </row>
        <row r="5273">
          <cell r="G5273" t="str">
            <v>1565-53</v>
          </cell>
          <cell r="H5273">
            <v>12187.5</v>
          </cell>
        </row>
        <row r="5274">
          <cell r="G5274" t="str">
            <v>1565-53</v>
          </cell>
          <cell r="H5274">
            <v>4062.5</v>
          </cell>
        </row>
        <row r="5275">
          <cell r="G5275" t="str">
            <v>1565-53</v>
          </cell>
          <cell r="H5275">
            <v>9843.75</v>
          </cell>
        </row>
        <row r="5276">
          <cell r="G5276" t="str">
            <v>7410-14</v>
          </cell>
          <cell r="H5276">
            <v>47.64</v>
          </cell>
        </row>
        <row r="5277">
          <cell r="G5277" t="str">
            <v>1565-53</v>
          </cell>
          <cell r="H5277">
            <v>238.22</v>
          </cell>
        </row>
        <row r="5278">
          <cell r="G5278" t="str">
            <v>1565-53</v>
          </cell>
          <cell r="H5278">
            <v>332.03</v>
          </cell>
        </row>
        <row r="5279">
          <cell r="G5279" t="str">
            <v>7410-14</v>
          </cell>
          <cell r="H5279">
            <v>234.38</v>
          </cell>
        </row>
        <row r="5280">
          <cell r="G5280" t="str">
            <v>1565-53</v>
          </cell>
          <cell r="H5280">
            <v>1406.25</v>
          </cell>
        </row>
        <row r="5281">
          <cell r="G5281" t="str">
            <v>7410-14</v>
          </cell>
          <cell r="H5281">
            <v>1250</v>
          </cell>
        </row>
        <row r="5282">
          <cell r="G5282" t="str">
            <v>1565-53</v>
          </cell>
          <cell r="H5282">
            <v>859.38</v>
          </cell>
        </row>
        <row r="5283">
          <cell r="G5283" t="str">
            <v>7410-14</v>
          </cell>
          <cell r="H5283">
            <v>859.38</v>
          </cell>
        </row>
        <row r="5284">
          <cell r="G5284" t="str">
            <v>1565-53</v>
          </cell>
          <cell r="H5284">
            <v>1092.8</v>
          </cell>
        </row>
        <row r="5285">
          <cell r="G5285" t="str">
            <v>1565-53</v>
          </cell>
          <cell r="H5285">
            <v>4.74</v>
          </cell>
        </row>
        <row r="5286">
          <cell r="G5286" t="str">
            <v>1565-53</v>
          </cell>
          <cell r="H5286">
            <v>1015.63</v>
          </cell>
        </row>
        <row r="5287">
          <cell r="G5287" t="str">
            <v>7410-14</v>
          </cell>
          <cell r="H5287">
            <v>917.97</v>
          </cell>
        </row>
        <row r="5288">
          <cell r="G5288" t="str">
            <v>1565-53</v>
          </cell>
          <cell r="H5288">
            <v>3437.5</v>
          </cell>
        </row>
        <row r="5289">
          <cell r="G5289" t="str">
            <v>7410-14</v>
          </cell>
          <cell r="H5289">
            <v>3437.5</v>
          </cell>
        </row>
        <row r="5290">
          <cell r="G5290" t="str">
            <v>1565-53</v>
          </cell>
          <cell r="H5290">
            <v>2246.09</v>
          </cell>
        </row>
        <row r="5291">
          <cell r="G5291" t="str">
            <v>7410-14</v>
          </cell>
          <cell r="H5291">
            <v>1953.13</v>
          </cell>
        </row>
        <row r="5292">
          <cell r="G5292" t="str">
            <v>1565-53</v>
          </cell>
          <cell r="H5292">
            <v>1406.25</v>
          </cell>
        </row>
        <row r="5293">
          <cell r="G5293" t="str">
            <v>7410-14</v>
          </cell>
          <cell r="H5293">
            <v>1328.13</v>
          </cell>
        </row>
        <row r="5294">
          <cell r="G5294" t="str">
            <v>1565-53</v>
          </cell>
          <cell r="H5294">
            <v>3750</v>
          </cell>
        </row>
        <row r="5295">
          <cell r="G5295" t="str">
            <v>7410-14</v>
          </cell>
          <cell r="H5295">
            <v>3281.25</v>
          </cell>
        </row>
        <row r="5296">
          <cell r="G5296" t="str">
            <v>1565-53</v>
          </cell>
          <cell r="H5296">
            <v>1093.75</v>
          </cell>
        </row>
        <row r="5297">
          <cell r="G5297" t="str">
            <v>7410-14</v>
          </cell>
          <cell r="H5297">
            <v>1093.75</v>
          </cell>
        </row>
        <row r="5298">
          <cell r="G5298" t="str">
            <v>1565-53</v>
          </cell>
          <cell r="H5298">
            <v>2343.75</v>
          </cell>
        </row>
        <row r="5299">
          <cell r="G5299" t="str">
            <v>7410-14</v>
          </cell>
          <cell r="H5299">
            <v>2187.5</v>
          </cell>
        </row>
        <row r="5300">
          <cell r="G5300" t="str">
            <v>1565-53</v>
          </cell>
          <cell r="H5300">
            <v>4375</v>
          </cell>
        </row>
        <row r="5301">
          <cell r="G5301" t="str">
            <v>7410-14</v>
          </cell>
          <cell r="H5301">
            <v>4375</v>
          </cell>
        </row>
        <row r="5302">
          <cell r="G5302" t="str">
            <v>1565-53</v>
          </cell>
          <cell r="H5302">
            <v>2500</v>
          </cell>
        </row>
        <row r="5303">
          <cell r="G5303" t="str">
            <v>7410-14</v>
          </cell>
          <cell r="H5303">
            <v>2500</v>
          </cell>
        </row>
        <row r="5304">
          <cell r="G5304" t="str">
            <v>1565-53</v>
          </cell>
          <cell r="H5304">
            <v>3114.46</v>
          </cell>
        </row>
        <row r="5305">
          <cell r="G5305" t="str">
            <v>7410-14</v>
          </cell>
          <cell r="H5305">
            <v>2984.69</v>
          </cell>
        </row>
        <row r="5306">
          <cell r="G5306" t="str">
            <v>1565-53</v>
          </cell>
          <cell r="H5306">
            <v>55000</v>
          </cell>
        </row>
        <row r="5307">
          <cell r="G5307" t="str">
            <v>7410-14</v>
          </cell>
          <cell r="H5307">
            <v>55000</v>
          </cell>
        </row>
        <row r="5308">
          <cell r="G5308" t="str">
            <v>1565-53</v>
          </cell>
          <cell r="H5308">
            <v>68627.289999999994</v>
          </cell>
        </row>
        <row r="5309">
          <cell r="G5309" t="str">
            <v>7410-14</v>
          </cell>
          <cell r="H5309">
            <v>68627.289999999994</v>
          </cell>
        </row>
        <row r="5310">
          <cell r="G5310" t="str">
            <v>7410-15</v>
          </cell>
          <cell r="H5310">
            <v>62500</v>
          </cell>
        </row>
        <row r="5311">
          <cell r="G5311" t="str">
            <v>1565-53</v>
          </cell>
          <cell r="H5311">
            <v>2402.34</v>
          </cell>
        </row>
        <row r="5312">
          <cell r="G5312" t="str">
            <v>7410-14</v>
          </cell>
          <cell r="H5312">
            <v>2343.75</v>
          </cell>
        </row>
        <row r="5313">
          <cell r="G5313" t="str">
            <v>1565-53</v>
          </cell>
          <cell r="H5313">
            <v>1035.1600000000001</v>
          </cell>
        </row>
        <row r="5314">
          <cell r="G5314" t="str">
            <v>7410-14</v>
          </cell>
          <cell r="H5314">
            <v>976.56</v>
          </cell>
        </row>
        <row r="5315">
          <cell r="G5315" t="str">
            <v>7410-15</v>
          </cell>
          <cell r="H5315">
            <v>89843.75</v>
          </cell>
        </row>
        <row r="5316">
          <cell r="G5316" t="str">
            <v>1565-53</v>
          </cell>
          <cell r="H5316">
            <v>4218.75</v>
          </cell>
        </row>
        <row r="5317">
          <cell r="G5317" t="str">
            <v>7410-14</v>
          </cell>
          <cell r="H5317">
            <v>4218.75</v>
          </cell>
        </row>
        <row r="5318">
          <cell r="G5318" t="str">
            <v>7410-15</v>
          </cell>
          <cell r="H5318">
            <v>33</v>
          </cell>
        </row>
        <row r="5319">
          <cell r="G5319" t="str">
            <v>7410-15</v>
          </cell>
          <cell r="H5319">
            <v>460.86</v>
          </cell>
        </row>
        <row r="5320">
          <cell r="G5320" t="str">
            <v>7410-15</v>
          </cell>
          <cell r="H5320">
            <v>541.59</v>
          </cell>
        </row>
        <row r="5321">
          <cell r="G5321" t="str">
            <v>1565-53</v>
          </cell>
          <cell r="H5321">
            <v>1718.75</v>
          </cell>
        </row>
        <row r="5322">
          <cell r="G5322" t="str">
            <v>7410-14</v>
          </cell>
          <cell r="H5322">
            <v>1562.5</v>
          </cell>
        </row>
        <row r="5323">
          <cell r="G5323" t="str">
            <v>1565-53</v>
          </cell>
          <cell r="H5323">
            <v>390.63</v>
          </cell>
        </row>
        <row r="5324">
          <cell r="G5324" t="str">
            <v>7410-14</v>
          </cell>
          <cell r="H5324">
            <v>390.63</v>
          </cell>
        </row>
        <row r="5325">
          <cell r="G5325" t="str">
            <v>1565-53</v>
          </cell>
          <cell r="H5325">
            <v>2070.31</v>
          </cell>
        </row>
        <row r="5326">
          <cell r="G5326" t="str">
            <v>1565-53</v>
          </cell>
          <cell r="H5326">
            <v>3593.75</v>
          </cell>
        </row>
        <row r="5327">
          <cell r="G5327" t="str">
            <v>1565-53</v>
          </cell>
          <cell r="H5327">
            <v>3906.3</v>
          </cell>
        </row>
        <row r="5328">
          <cell r="G5328" t="str">
            <v>1565-53</v>
          </cell>
          <cell r="H5328">
            <v>103359.38</v>
          </cell>
        </row>
        <row r="5329">
          <cell r="G5329" t="str">
            <v>1565-53</v>
          </cell>
          <cell r="H5329">
            <v>8750</v>
          </cell>
        </row>
        <row r="5330">
          <cell r="G5330" t="str">
            <v>1565-53</v>
          </cell>
          <cell r="H5330">
            <v>13727.68</v>
          </cell>
        </row>
        <row r="5331">
          <cell r="G5331" t="str">
            <v>1565-53</v>
          </cell>
          <cell r="H5331">
            <v>7500</v>
          </cell>
        </row>
        <row r="5332">
          <cell r="G5332" t="str">
            <v>1565-53</v>
          </cell>
          <cell r="H5332">
            <v>2187.5</v>
          </cell>
        </row>
        <row r="5333">
          <cell r="G5333" t="str">
            <v>7410-14</v>
          </cell>
          <cell r="H5333">
            <v>1796.88</v>
          </cell>
        </row>
        <row r="5334">
          <cell r="G5334" t="str">
            <v>1565-53</v>
          </cell>
          <cell r="H5334">
            <v>2031.25</v>
          </cell>
        </row>
        <row r="5335">
          <cell r="G5335" t="str">
            <v>7410-14</v>
          </cell>
          <cell r="H5335">
            <v>1640.63</v>
          </cell>
        </row>
        <row r="5336">
          <cell r="G5336" t="str">
            <v>1565-53</v>
          </cell>
          <cell r="H5336">
            <v>1562.5</v>
          </cell>
        </row>
        <row r="5337">
          <cell r="G5337" t="str">
            <v>7410-14</v>
          </cell>
          <cell r="H5337">
            <v>1250</v>
          </cell>
        </row>
        <row r="5338">
          <cell r="G5338" t="str">
            <v>1565-53</v>
          </cell>
          <cell r="H5338">
            <v>937.5</v>
          </cell>
        </row>
        <row r="5339">
          <cell r="G5339" t="str">
            <v>7410-14</v>
          </cell>
          <cell r="H5339">
            <v>917.97</v>
          </cell>
        </row>
        <row r="5340">
          <cell r="G5340" t="str">
            <v>1565-54</v>
          </cell>
          <cell r="H5340">
            <v>204.89</v>
          </cell>
        </row>
        <row r="5341">
          <cell r="G5341" t="str">
            <v>1565-54</v>
          </cell>
          <cell r="H5341">
            <v>160.88</v>
          </cell>
        </row>
        <row r="5342">
          <cell r="G5342" t="str">
            <v>1565-54</v>
          </cell>
          <cell r="H5342">
            <v>592.57000000000005</v>
          </cell>
        </row>
        <row r="5343">
          <cell r="G5343" t="str">
            <v>1565-53</v>
          </cell>
          <cell r="H5343">
            <v>1718.75</v>
          </cell>
        </row>
        <row r="5344">
          <cell r="G5344" t="str">
            <v>7410-14</v>
          </cell>
          <cell r="H5344">
            <v>1640.63</v>
          </cell>
        </row>
        <row r="5345">
          <cell r="G5345" t="str">
            <v>1565-53</v>
          </cell>
          <cell r="H5345">
            <v>65625</v>
          </cell>
        </row>
        <row r="5346">
          <cell r="G5346" t="str">
            <v>7410-14</v>
          </cell>
          <cell r="H5346">
            <v>65625</v>
          </cell>
        </row>
        <row r="5347">
          <cell r="G5347" t="str">
            <v>1565-53</v>
          </cell>
          <cell r="H5347">
            <v>2812.5</v>
          </cell>
        </row>
        <row r="5348">
          <cell r="G5348" t="str">
            <v>7410-14</v>
          </cell>
          <cell r="H5348">
            <v>2500</v>
          </cell>
        </row>
        <row r="5349">
          <cell r="G5349" t="str">
            <v>1565-53</v>
          </cell>
          <cell r="H5349">
            <v>2812.5</v>
          </cell>
        </row>
        <row r="5350">
          <cell r="G5350" t="str">
            <v>7410-14</v>
          </cell>
          <cell r="H5350">
            <v>2734.38</v>
          </cell>
        </row>
        <row r="5351">
          <cell r="G5351" t="str">
            <v>1565-53</v>
          </cell>
          <cell r="H5351">
            <v>1406.25</v>
          </cell>
        </row>
        <row r="5352">
          <cell r="G5352" t="str">
            <v>7410-14</v>
          </cell>
          <cell r="H5352">
            <v>1406.25</v>
          </cell>
        </row>
        <row r="5353">
          <cell r="G5353" t="str">
            <v>7410-14</v>
          </cell>
          <cell r="H5353">
            <v>9057.16</v>
          </cell>
        </row>
        <row r="5354">
          <cell r="G5354" t="str">
            <v>1565-53</v>
          </cell>
          <cell r="H5354">
            <v>12076.21</v>
          </cell>
        </row>
        <row r="5355">
          <cell r="G5355" t="str">
            <v>1565-53</v>
          </cell>
          <cell r="H5355">
            <v>30517.26</v>
          </cell>
        </row>
        <row r="5356">
          <cell r="G5356" t="str">
            <v>7410-14</v>
          </cell>
          <cell r="H5356">
            <v>30517.26</v>
          </cell>
        </row>
        <row r="5357">
          <cell r="G5357" t="str">
            <v>1565-53</v>
          </cell>
          <cell r="H5357">
            <v>15199.95</v>
          </cell>
        </row>
        <row r="5358">
          <cell r="G5358" t="str">
            <v>7410-14</v>
          </cell>
          <cell r="H5358">
            <v>15199.95</v>
          </cell>
        </row>
        <row r="5359">
          <cell r="G5359" t="str">
            <v>1565-53</v>
          </cell>
          <cell r="H5359">
            <v>1093.75</v>
          </cell>
        </row>
        <row r="5360">
          <cell r="G5360" t="str">
            <v>7410-14</v>
          </cell>
          <cell r="H5360">
            <v>898.44</v>
          </cell>
        </row>
        <row r="5361">
          <cell r="G5361" t="str">
            <v>1565-53</v>
          </cell>
          <cell r="H5361">
            <v>625</v>
          </cell>
        </row>
        <row r="5362">
          <cell r="G5362" t="str">
            <v>7410-14</v>
          </cell>
          <cell r="H5362">
            <v>449.22</v>
          </cell>
        </row>
        <row r="5363">
          <cell r="G5363" t="str">
            <v>1565-53</v>
          </cell>
          <cell r="H5363">
            <v>6250</v>
          </cell>
        </row>
        <row r="5364">
          <cell r="G5364" t="str">
            <v>7410-14</v>
          </cell>
          <cell r="H5364">
            <v>6250</v>
          </cell>
        </row>
        <row r="5365">
          <cell r="G5365" t="str">
            <v>1565-53</v>
          </cell>
          <cell r="H5365">
            <v>703.13</v>
          </cell>
        </row>
        <row r="5366">
          <cell r="G5366" t="str">
            <v>7410-14</v>
          </cell>
          <cell r="H5366">
            <v>703.13</v>
          </cell>
        </row>
        <row r="5367">
          <cell r="G5367" t="str">
            <v>1565-53</v>
          </cell>
          <cell r="H5367">
            <v>1406.25</v>
          </cell>
        </row>
        <row r="5368">
          <cell r="G5368" t="str">
            <v>7410-14</v>
          </cell>
          <cell r="H5368">
            <v>1250</v>
          </cell>
        </row>
        <row r="5369">
          <cell r="G5369" t="str">
            <v>1565-53</v>
          </cell>
          <cell r="H5369">
            <v>429.69</v>
          </cell>
        </row>
        <row r="5370">
          <cell r="G5370" t="str">
            <v>7410-14</v>
          </cell>
          <cell r="H5370">
            <v>332.03</v>
          </cell>
        </row>
        <row r="5371">
          <cell r="G5371" t="str">
            <v>1565-53</v>
          </cell>
          <cell r="H5371">
            <v>423.83</v>
          </cell>
        </row>
        <row r="5372">
          <cell r="G5372" t="str">
            <v>7410-14</v>
          </cell>
          <cell r="H5372">
            <v>423.83</v>
          </cell>
        </row>
        <row r="5373">
          <cell r="G5373" t="str">
            <v>1565-53</v>
          </cell>
          <cell r="H5373">
            <v>149.19</v>
          </cell>
        </row>
        <row r="5374">
          <cell r="G5374" t="str">
            <v>1565-53</v>
          </cell>
          <cell r="H5374">
            <v>372.98</v>
          </cell>
        </row>
        <row r="5375">
          <cell r="G5375" t="str">
            <v>1565-53</v>
          </cell>
          <cell r="H5375">
            <v>261.08</v>
          </cell>
        </row>
        <row r="5376">
          <cell r="G5376" t="str">
            <v>1565-53</v>
          </cell>
          <cell r="H5376">
            <v>14389.8</v>
          </cell>
        </row>
        <row r="5377">
          <cell r="G5377" t="str">
            <v>7410-14</v>
          </cell>
          <cell r="H5377">
            <v>14389.8</v>
          </cell>
        </row>
        <row r="5378">
          <cell r="G5378" t="str">
            <v>1565-53</v>
          </cell>
          <cell r="H5378">
            <v>4137.83</v>
          </cell>
        </row>
        <row r="5379">
          <cell r="G5379" t="str">
            <v>7410-14</v>
          </cell>
          <cell r="H5379">
            <v>4137.83</v>
          </cell>
        </row>
        <row r="5380">
          <cell r="G5380" t="str">
            <v>1565-53</v>
          </cell>
          <cell r="H5380">
            <v>570.48</v>
          </cell>
        </row>
        <row r="5381">
          <cell r="G5381" t="str">
            <v>7410-14</v>
          </cell>
          <cell r="H5381">
            <v>570.48</v>
          </cell>
        </row>
        <row r="5382">
          <cell r="G5382" t="str">
            <v>1565-53</v>
          </cell>
          <cell r="H5382">
            <v>38946.36</v>
          </cell>
        </row>
        <row r="5383">
          <cell r="G5383" t="str">
            <v>7410-14</v>
          </cell>
          <cell r="H5383">
            <v>38946.36</v>
          </cell>
        </row>
        <row r="5384">
          <cell r="G5384" t="str">
            <v>1565-53</v>
          </cell>
          <cell r="H5384">
            <v>689.84</v>
          </cell>
        </row>
        <row r="5385">
          <cell r="G5385" t="str">
            <v>7410-14</v>
          </cell>
          <cell r="H5385">
            <v>689.84</v>
          </cell>
        </row>
        <row r="5386">
          <cell r="G5386" t="str">
            <v>1565-53</v>
          </cell>
          <cell r="H5386">
            <v>11113.78</v>
          </cell>
        </row>
        <row r="5387">
          <cell r="G5387" t="str">
            <v>7410-14</v>
          </cell>
          <cell r="H5387">
            <v>11113.78</v>
          </cell>
        </row>
        <row r="5388">
          <cell r="G5388" t="str">
            <v>1565-53</v>
          </cell>
          <cell r="H5388">
            <v>294.62</v>
          </cell>
        </row>
        <row r="5389">
          <cell r="G5389" t="str">
            <v>7410-14</v>
          </cell>
          <cell r="H5389">
            <v>294.62</v>
          </cell>
        </row>
        <row r="5390">
          <cell r="G5390" t="str">
            <v>1565-53</v>
          </cell>
          <cell r="H5390">
            <v>13315.77</v>
          </cell>
        </row>
        <row r="5391">
          <cell r="G5391" t="str">
            <v>7410-14</v>
          </cell>
          <cell r="H5391">
            <v>13315.77</v>
          </cell>
        </row>
        <row r="5392">
          <cell r="G5392" t="str">
            <v>1565-53</v>
          </cell>
          <cell r="H5392">
            <v>4799.07</v>
          </cell>
        </row>
        <row r="5393">
          <cell r="G5393" t="str">
            <v>7410-14</v>
          </cell>
          <cell r="H5393">
            <v>4799.07</v>
          </cell>
        </row>
        <row r="5394">
          <cell r="G5394" t="str">
            <v>1565-53</v>
          </cell>
          <cell r="H5394">
            <v>19687.599999999999</v>
          </cell>
        </row>
        <row r="5395">
          <cell r="G5395" t="str">
            <v>1565-53</v>
          </cell>
          <cell r="H5395">
            <v>18515.740000000002</v>
          </cell>
        </row>
        <row r="5396">
          <cell r="G5396" t="str">
            <v>1565-53</v>
          </cell>
          <cell r="H5396">
            <v>820.31</v>
          </cell>
        </row>
        <row r="5397">
          <cell r="G5397" t="str">
            <v>7410-14</v>
          </cell>
          <cell r="H5397">
            <v>761.72</v>
          </cell>
        </row>
        <row r="5398">
          <cell r="G5398" t="str">
            <v>1565-53</v>
          </cell>
          <cell r="H5398">
            <v>17026.990000000002</v>
          </cell>
        </row>
        <row r="5399">
          <cell r="G5399" t="str">
            <v>7410-14</v>
          </cell>
          <cell r="H5399">
            <v>17026.990000000002</v>
          </cell>
        </row>
        <row r="5400">
          <cell r="G5400" t="str">
            <v>7410-14</v>
          </cell>
          <cell r="H5400">
            <v>2187.5</v>
          </cell>
        </row>
        <row r="5401">
          <cell r="G5401" t="str">
            <v>1565-53</v>
          </cell>
          <cell r="H5401">
            <v>6835.94</v>
          </cell>
        </row>
        <row r="5402">
          <cell r="G5402" t="str">
            <v>7410-14</v>
          </cell>
          <cell r="H5402">
            <v>6445.31</v>
          </cell>
        </row>
        <row r="5403">
          <cell r="G5403" t="str">
            <v>1565-53</v>
          </cell>
          <cell r="H5403">
            <v>1718.75</v>
          </cell>
        </row>
        <row r="5404">
          <cell r="G5404" t="str">
            <v>7410-14</v>
          </cell>
          <cell r="H5404">
            <v>1562.5</v>
          </cell>
        </row>
        <row r="5405">
          <cell r="G5405" t="str">
            <v>1170-06</v>
          </cell>
          <cell r="H5405">
            <v>3916.05</v>
          </cell>
        </row>
        <row r="5406">
          <cell r="G5406" t="str">
            <v>1565-53</v>
          </cell>
          <cell r="H5406">
            <v>2187.5</v>
          </cell>
        </row>
        <row r="5407">
          <cell r="G5407" t="str">
            <v>7410-14</v>
          </cell>
          <cell r="H5407">
            <v>2031.25</v>
          </cell>
        </row>
        <row r="5408">
          <cell r="G5408" t="str">
            <v>1170-06</v>
          </cell>
          <cell r="H5408">
            <v>3025.28</v>
          </cell>
        </row>
        <row r="5409">
          <cell r="G5409" t="str">
            <v>1565-53</v>
          </cell>
          <cell r="H5409">
            <v>2578.13</v>
          </cell>
        </row>
        <row r="5410">
          <cell r="G5410" t="str">
            <v>7410-14</v>
          </cell>
          <cell r="H5410">
            <v>2460.94</v>
          </cell>
        </row>
        <row r="5411">
          <cell r="G5411" t="str">
            <v>7410-14</v>
          </cell>
          <cell r="H5411">
            <v>937.5</v>
          </cell>
        </row>
        <row r="5412">
          <cell r="G5412" t="str">
            <v>1565-53</v>
          </cell>
          <cell r="H5412">
            <v>2343.75</v>
          </cell>
        </row>
        <row r="5413">
          <cell r="G5413" t="str">
            <v>7410-14</v>
          </cell>
          <cell r="H5413">
            <v>2343.75</v>
          </cell>
        </row>
        <row r="5414">
          <cell r="G5414" t="str">
            <v>3333-55</v>
          </cell>
          <cell r="H5414">
            <v>588.54</v>
          </cell>
        </row>
        <row r="5415">
          <cell r="G5415" t="str">
            <v>1565-53</v>
          </cell>
          <cell r="H5415">
            <v>4218.75</v>
          </cell>
        </row>
        <row r="5416">
          <cell r="G5416" t="str">
            <v>7410-14</v>
          </cell>
          <cell r="H5416">
            <v>5156.25</v>
          </cell>
        </row>
        <row r="5417">
          <cell r="G5417" t="str">
            <v>7410-14</v>
          </cell>
          <cell r="H5417">
            <v>37176.92</v>
          </cell>
        </row>
        <row r="5418">
          <cell r="G5418" t="str">
            <v>1565-53</v>
          </cell>
          <cell r="H5418">
            <v>37176.92</v>
          </cell>
        </row>
        <row r="5419">
          <cell r="G5419" t="str">
            <v>7410-14</v>
          </cell>
          <cell r="H5419">
            <v>9227.44</v>
          </cell>
        </row>
        <row r="5420">
          <cell r="G5420" t="str">
            <v>1565-53</v>
          </cell>
          <cell r="H5420">
            <v>9227.44</v>
          </cell>
        </row>
        <row r="5421">
          <cell r="G5421" t="str">
            <v>7410-14</v>
          </cell>
          <cell r="H5421">
            <v>52253.31</v>
          </cell>
        </row>
        <row r="5422">
          <cell r="G5422" t="str">
            <v>1565-53</v>
          </cell>
          <cell r="H5422">
            <v>52253.31</v>
          </cell>
        </row>
        <row r="5423">
          <cell r="G5423" t="str">
            <v>7410-14</v>
          </cell>
          <cell r="H5423">
            <v>1867.41</v>
          </cell>
        </row>
        <row r="5424">
          <cell r="G5424" t="str">
            <v>1565-53</v>
          </cell>
          <cell r="H5424">
            <v>1867.41</v>
          </cell>
        </row>
        <row r="5425">
          <cell r="G5425" t="str">
            <v>1565-53</v>
          </cell>
          <cell r="H5425">
            <v>507.81</v>
          </cell>
        </row>
        <row r="5426">
          <cell r="G5426" t="str">
            <v>7410-14</v>
          </cell>
          <cell r="H5426">
            <v>468.75</v>
          </cell>
        </row>
        <row r="5427">
          <cell r="G5427" t="str">
            <v>1565-53</v>
          </cell>
          <cell r="H5427">
            <v>1250</v>
          </cell>
        </row>
        <row r="5428">
          <cell r="G5428" t="str">
            <v>7410-14</v>
          </cell>
          <cell r="H5428">
            <v>1171.8800000000001</v>
          </cell>
        </row>
        <row r="5429">
          <cell r="G5429" t="str">
            <v>1565-53</v>
          </cell>
          <cell r="H5429">
            <v>421.88</v>
          </cell>
        </row>
        <row r="5430">
          <cell r="G5430" t="str">
            <v>7410-14</v>
          </cell>
          <cell r="H5430">
            <v>375</v>
          </cell>
        </row>
        <row r="5431">
          <cell r="G5431" t="str">
            <v>1565-53</v>
          </cell>
          <cell r="H5431">
            <v>1875</v>
          </cell>
        </row>
        <row r="5432">
          <cell r="G5432" t="str">
            <v>7410-14</v>
          </cell>
          <cell r="H5432">
            <v>1718.75</v>
          </cell>
        </row>
        <row r="5433">
          <cell r="G5433" t="str">
            <v>1565-53</v>
          </cell>
          <cell r="H5433">
            <v>2500</v>
          </cell>
        </row>
        <row r="5434">
          <cell r="G5434" t="str">
            <v>7410-14</v>
          </cell>
          <cell r="H5434">
            <v>2187.5</v>
          </cell>
        </row>
        <row r="5435">
          <cell r="G5435" t="str">
            <v>1565-53</v>
          </cell>
          <cell r="H5435">
            <v>56061.120000000003</v>
          </cell>
        </row>
        <row r="5436">
          <cell r="G5436" t="str">
            <v>7410-14</v>
          </cell>
          <cell r="H5436">
            <v>56061.120000000003</v>
          </cell>
        </row>
        <row r="5437">
          <cell r="G5437" t="str">
            <v>1565-53</v>
          </cell>
          <cell r="H5437">
            <v>1562.5</v>
          </cell>
        </row>
        <row r="5438">
          <cell r="G5438" t="str">
            <v>7410-14</v>
          </cell>
          <cell r="H5438">
            <v>1562.5</v>
          </cell>
        </row>
        <row r="5439">
          <cell r="G5439" t="str">
            <v>1565-53</v>
          </cell>
          <cell r="H5439">
            <v>437.5</v>
          </cell>
        </row>
        <row r="5440">
          <cell r="G5440" t="str">
            <v>7410-14</v>
          </cell>
          <cell r="H5440">
            <v>437.5</v>
          </cell>
        </row>
        <row r="5441">
          <cell r="G5441" t="str">
            <v>1565-53</v>
          </cell>
          <cell r="H5441">
            <v>4511.72</v>
          </cell>
        </row>
        <row r="5442">
          <cell r="G5442" t="str">
            <v>7410-14</v>
          </cell>
          <cell r="H5442">
            <v>3828.13</v>
          </cell>
        </row>
        <row r="5443">
          <cell r="G5443" t="str">
            <v>1565-53</v>
          </cell>
          <cell r="H5443">
            <v>6706.33</v>
          </cell>
        </row>
        <row r="5444">
          <cell r="G5444" t="str">
            <v>1565-53</v>
          </cell>
          <cell r="H5444">
            <v>211.77</v>
          </cell>
        </row>
        <row r="5445">
          <cell r="G5445" t="str">
            <v>1565-53</v>
          </cell>
          <cell r="H5445">
            <v>468.75</v>
          </cell>
        </row>
        <row r="5446">
          <cell r="G5446" t="str">
            <v>7410-14</v>
          </cell>
          <cell r="H5446">
            <v>390.63</v>
          </cell>
        </row>
        <row r="5447">
          <cell r="G5447" t="str">
            <v>1565-53</v>
          </cell>
          <cell r="H5447">
            <v>1406.25</v>
          </cell>
        </row>
        <row r="5448">
          <cell r="G5448" t="str">
            <v>7410-14</v>
          </cell>
          <cell r="H5448">
            <v>1406.25</v>
          </cell>
        </row>
        <row r="5449">
          <cell r="G5449" t="str">
            <v>1565-53</v>
          </cell>
          <cell r="H5449">
            <v>468.75</v>
          </cell>
        </row>
        <row r="5450">
          <cell r="G5450" t="str">
            <v>7410-14</v>
          </cell>
          <cell r="H5450">
            <v>390.63</v>
          </cell>
        </row>
        <row r="5451">
          <cell r="G5451" t="str">
            <v>7410-14</v>
          </cell>
          <cell r="H5451">
            <v>1071.77</v>
          </cell>
        </row>
        <row r="5452">
          <cell r="G5452" t="str">
            <v>1565-53</v>
          </cell>
          <cell r="H5452">
            <v>1071.77</v>
          </cell>
        </row>
        <row r="5453">
          <cell r="G5453" t="str">
            <v>1565-53</v>
          </cell>
          <cell r="H5453">
            <v>221.03</v>
          </cell>
        </row>
        <row r="5454">
          <cell r="G5454" t="str">
            <v>1565-53</v>
          </cell>
          <cell r="H5454">
            <v>3443.05</v>
          </cell>
        </row>
        <row r="5455">
          <cell r="G5455" t="str">
            <v>1565-53</v>
          </cell>
          <cell r="H5455">
            <v>9687.5</v>
          </cell>
        </row>
        <row r="5456">
          <cell r="G5456" t="str">
            <v>1565-53</v>
          </cell>
          <cell r="H5456">
            <v>233.09</v>
          </cell>
        </row>
        <row r="5457">
          <cell r="G5457" t="str">
            <v>1565-53</v>
          </cell>
          <cell r="H5457">
            <v>1683.75</v>
          </cell>
        </row>
        <row r="5458">
          <cell r="G5458" t="str">
            <v>1565-53</v>
          </cell>
          <cell r="H5458">
            <v>307.62</v>
          </cell>
        </row>
        <row r="5459">
          <cell r="G5459" t="str">
            <v>7410-14</v>
          </cell>
          <cell r="H5459">
            <v>234.38</v>
          </cell>
        </row>
        <row r="5460">
          <cell r="G5460" t="str">
            <v>1565-53</v>
          </cell>
          <cell r="H5460">
            <v>95.63</v>
          </cell>
        </row>
        <row r="5461">
          <cell r="G5461" t="str">
            <v>1565-53</v>
          </cell>
          <cell r="H5461">
            <v>11328.13</v>
          </cell>
        </row>
        <row r="5462">
          <cell r="G5462" t="str">
            <v>1565-53</v>
          </cell>
          <cell r="H5462">
            <v>2343.75</v>
          </cell>
        </row>
        <row r="5463">
          <cell r="G5463" t="str">
            <v>7410-14</v>
          </cell>
          <cell r="H5463">
            <v>468.75</v>
          </cell>
        </row>
        <row r="5464">
          <cell r="G5464" t="str">
            <v>1565-53</v>
          </cell>
          <cell r="H5464">
            <v>3362.34</v>
          </cell>
        </row>
        <row r="5465">
          <cell r="G5465" t="str">
            <v>1565-53</v>
          </cell>
          <cell r="H5465">
            <v>3281.25</v>
          </cell>
        </row>
        <row r="5466">
          <cell r="G5466" t="str">
            <v>1565-53</v>
          </cell>
          <cell r="H5466">
            <v>8750</v>
          </cell>
        </row>
        <row r="5467">
          <cell r="G5467" t="str">
            <v>1565-53</v>
          </cell>
          <cell r="H5467">
            <v>312.5</v>
          </cell>
        </row>
        <row r="5468">
          <cell r="G5468" t="str">
            <v>7410-14</v>
          </cell>
          <cell r="H5468">
            <v>312.5</v>
          </cell>
        </row>
        <row r="5469">
          <cell r="G5469" t="str">
            <v>1565-53</v>
          </cell>
          <cell r="H5469">
            <v>312.5</v>
          </cell>
        </row>
        <row r="5470">
          <cell r="G5470" t="str">
            <v>7410-14</v>
          </cell>
          <cell r="H5470">
            <v>234.38</v>
          </cell>
        </row>
        <row r="5471">
          <cell r="G5471" t="str">
            <v>1565-53</v>
          </cell>
          <cell r="H5471">
            <v>703.08</v>
          </cell>
        </row>
        <row r="5472">
          <cell r="G5472" t="str">
            <v>7410-14</v>
          </cell>
          <cell r="H5472">
            <v>703.08</v>
          </cell>
        </row>
        <row r="5473">
          <cell r="G5473" t="str">
            <v>1565-53</v>
          </cell>
          <cell r="H5473">
            <v>468.75</v>
          </cell>
        </row>
        <row r="5474">
          <cell r="G5474" t="str">
            <v>7410-14</v>
          </cell>
          <cell r="H5474">
            <v>468.75</v>
          </cell>
        </row>
        <row r="5475">
          <cell r="G5475" t="str">
            <v>7410-14</v>
          </cell>
          <cell r="H5475">
            <v>605.47</v>
          </cell>
        </row>
        <row r="5476">
          <cell r="G5476" t="str">
            <v>1565-53</v>
          </cell>
          <cell r="H5476">
            <v>937.5</v>
          </cell>
        </row>
        <row r="5477">
          <cell r="G5477" t="str">
            <v>7410-14</v>
          </cell>
          <cell r="H5477">
            <v>898.44</v>
          </cell>
        </row>
        <row r="5478">
          <cell r="G5478" t="str">
            <v>1565-53</v>
          </cell>
          <cell r="H5478">
            <v>937.5</v>
          </cell>
        </row>
        <row r="5479">
          <cell r="G5479" t="str">
            <v>7410-14</v>
          </cell>
          <cell r="H5479">
            <v>781.25</v>
          </cell>
        </row>
        <row r="5480">
          <cell r="G5480" t="str">
            <v>1565-53</v>
          </cell>
          <cell r="H5480">
            <v>1093.75</v>
          </cell>
        </row>
        <row r="5481">
          <cell r="G5481" t="str">
            <v>7410-14</v>
          </cell>
          <cell r="H5481">
            <v>937.5</v>
          </cell>
        </row>
        <row r="5482">
          <cell r="G5482" t="str">
            <v>1565-53</v>
          </cell>
          <cell r="H5482">
            <v>1171.8800000000001</v>
          </cell>
        </row>
        <row r="5483">
          <cell r="G5483" t="str">
            <v>7410-14</v>
          </cell>
          <cell r="H5483">
            <v>1171.8800000000001</v>
          </cell>
        </row>
        <row r="5484">
          <cell r="G5484" t="str">
            <v>1565-53</v>
          </cell>
          <cell r="H5484">
            <v>1250</v>
          </cell>
        </row>
        <row r="5485">
          <cell r="G5485" t="str">
            <v>7410-14</v>
          </cell>
          <cell r="H5485">
            <v>1093.75</v>
          </cell>
        </row>
        <row r="5486">
          <cell r="G5486" t="str">
            <v>1565-53</v>
          </cell>
          <cell r="H5486">
            <v>1250</v>
          </cell>
        </row>
        <row r="5487">
          <cell r="G5487" t="str">
            <v>7410-14</v>
          </cell>
          <cell r="H5487">
            <v>1093.75</v>
          </cell>
        </row>
        <row r="5488">
          <cell r="G5488" t="str">
            <v>1565-53</v>
          </cell>
          <cell r="H5488">
            <v>3906.25</v>
          </cell>
        </row>
        <row r="5489">
          <cell r="G5489" t="str">
            <v>7410-14</v>
          </cell>
          <cell r="H5489">
            <v>967.62</v>
          </cell>
        </row>
        <row r="5490">
          <cell r="G5490" t="str">
            <v>7410-14</v>
          </cell>
          <cell r="H5490">
            <v>6132.18</v>
          </cell>
        </row>
        <row r="5491">
          <cell r="G5491" t="str">
            <v>1565-53</v>
          </cell>
          <cell r="H5491">
            <v>6875</v>
          </cell>
        </row>
        <row r="5492">
          <cell r="G5492" t="str">
            <v>1565-53</v>
          </cell>
          <cell r="H5492">
            <v>3125</v>
          </cell>
        </row>
        <row r="5493">
          <cell r="G5493" t="str">
            <v>7410-14</v>
          </cell>
          <cell r="H5493">
            <v>2343.75</v>
          </cell>
        </row>
        <row r="5494">
          <cell r="G5494" t="str">
            <v>1565-53</v>
          </cell>
          <cell r="H5494">
            <v>9375</v>
          </cell>
        </row>
        <row r="5495">
          <cell r="G5495" t="str">
            <v>7410-14</v>
          </cell>
          <cell r="H5495">
            <v>9375</v>
          </cell>
        </row>
        <row r="5496">
          <cell r="G5496" t="str">
            <v>7410-14</v>
          </cell>
          <cell r="H5496">
            <v>543.13</v>
          </cell>
        </row>
        <row r="5497">
          <cell r="G5497" t="str">
            <v>1565-53</v>
          </cell>
          <cell r="H5497">
            <v>1337.56</v>
          </cell>
        </row>
        <row r="5498">
          <cell r="G5498" t="str">
            <v>1565-53</v>
          </cell>
          <cell r="H5498">
            <v>5812.5</v>
          </cell>
        </row>
        <row r="5499">
          <cell r="G5499" t="str">
            <v>7410-14</v>
          </cell>
          <cell r="H5499">
            <v>5812.5</v>
          </cell>
        </row>
        <row r="5500">
          <cell r="G5500" t="str">
            <v>1565-53</v>
          </cell>
          <cell r="H5500">
            <v>1093.75</v>
          </cell>
        </row>
        <row r="5501">
          <cell r="G5501" t="str">
            <v>7410-14</v>
          </cell>
          <cell r="H5501">
            <v>1093.75</v>
          </cell>
        </row>
        <row r="5502">
          <cell r="G5502" t="str">
            <v>1565-53</v>
          </cell>
          <cell r="H5502">
            <v>5905.94</v>
          </cell>
        </row>
        <row r="5503">
          <cell r="G5503" t="str">
            <v>7410-14</v>
          </cell>
          <cell r="H5503">
            <v>4921.5600000000004</v>
          </cell>
        </row>
        <row r="5504">
          <cell r="G5504" t="str">
            <v>1565-53</v>
          </cell>
          <cell r="H5504">
            <v>1549.65</v>
          </cell>
        </row>
        <row r="5505">
          <cell r="G5505" t="str">
            <v>1565-53</v>
          </cell>
          <cell r="H5505">
            <v>9082.0300000000007</v>
          </cell>
        </row>
        <row r="5506">
          <cell r="G5506" t="str">
            <v>1565-53</v>
          </cell>
          <cell r="H5506">
            <v>8477.06</v>
          </cell>
        </row>
        <row r="5507">
          <cell r="G5507" t="str">
            <v>1565-53</v>
          </cell>
          <cell r="H5507">
            <v>0</v>
          </cell>
        </row>
        <row r="5508">
          <cell r="G5508" t="str">
            <v>1565-53</v>
          </cell>
          <cell r="H5508">
            <v>156.25</v>
          </cell>
        </row>
        <row r="5509">
          <cell r="G5509" t="str">
            <v>1565-53</v>
          </cell>
          <cell r="H5509">
            <v>234.38</v>
          </cell>
        </row>
        <row r="5510">
          <cell r="G5510" t="str">
            <v>7410-14</v>
          </cell>
          <cell r="H5510">
            <v>156.25</v>
          </cell>
        </row>
        <row r="5511">
          <cell r="G5511" t="str">
            <v>1565-53</v>
          </cell>
          <cell r="H5511">
            <v>703.13</v>
          </cell>
        </row>
        <row r="5512">
          <cell r="G5512" t="str">
            <v>7410-14</v>
          </cell>
          <cell r="H5512">
            <v>585.94000000000005</v>
          </cell>
        </row>
        <row r="5513">
          <cell r="G5513" t="str">
            <v>1565-53</v>
          </cell>
          <cell r="H5513">
            <v>687.5</v>
          </cell>
        </row>
        <row r="5514">
          <cell r="G5514" t="str">
            <v>7410-14</v>
          </cell>
          <cell r="H5514">
            <v>625</v>
          </cell>
        </row>
        <row r="5515">
          <cell r="G5515" t="str">
            <v>1565-53</v>
          </cell>
          <cell r="H5515">
            <v>1484.38</v>
          </cell>
        </row>
        <row r="5516">
          <cell r="G5516" t="str">
            <v>1565-53</v>
          </cell>
          <cell r="H5516">
            <v>1875</v>
          </cell>
        </row>
        <row r="5517">
          <cell r="G5517" t="str">
            <v>7410-14</v>
          </cell>
          <cell r="H5517">
            <v>1875</v>
          </cell>
        </row>
        <row r="5518">
          <cell r="G5518" t="str">
            <v>1565-53</v>
          </cell>
          <cell r="H5518">
            <v>17968.75</v>
          </cell>
        </row>
        <row r="5519">
          <cell r="G5519" t="str">
            <v>7410-14</v>
          </cell>
          <cell r="H5519">
            <v>17187.5</v>
          </cell>
        </row>
        <row r="5520">
          <cell r="G5520" t="str">
            <v>7410-14</v>
          </cell>
          <cell r="H5520">
            <v>238.59</v>
          </cell>
        </row>
        <row r="5521">
          <cell r="G5521" t="str">
            <v>1565-53</v>
          </cell>
          <cell r="H5521">
            <v>1562.5</v>
          </cell>
        </row>
        <row r="5522">
          <cell r="G5522" t="str">
            <v>7410-14</v>
          </cell>
          <cell r="H5522">
            <v>1562.5</v>
          </cell>
        </row>
        <row r="5523">
          <cell r="G5523" t="str">
            <v>1565-53</v>
          </cell>
          <cell r="H5523">
            <v>2752.31</v>
          </cell>
        </row>
        <row r="5524">
          <cell r="G5524" t="str">
            <v>1565-53</v>
          </cell>
          <cell r="H5524">
            <v>7812.5</v>
          </cell>
        </row>
        <row r="5525">
          <cell r="G5525" t="str">
            <v>7410-14</v>
          </cell>
          <cell r="H5525">
            <v>7812.5</v>
          </cell>
        </row>
        <row r="5526">
          <cell r="G5526" t="str">
            <v>1565-53</v>
          </cell>
          <cell r="H5526">
            <v>3281.25</v>
          </cell>
        </row>
        <row r="5527">
          <cell r="G5527" t="str">
            <v>7410-14</v>
          </cell>
          <cell r="H5527">
            <v>625</v>
          </cell>
        </row>
        <row r="5528">
          <cell r="G5528" t="str">
            <v>7410-14</v>
          </cell>
          <cell r="H5528">
            <v>3593.75</v>
          </cell>
        </row>
        <row r="5529">
          <cell r="G5529" t="str">
            <v>1565-53</v>
          </cell>
          <cell r="H5529">
            <v>3750</v>
          </cell>
        </row>
        <row r="5530">
          <cell r="G5530" t="str">
            <v>1565-53</v>
          </cell>
          <cell r="H5530">
            <v>1015.65</v>
          </cell>
        </row>
        <row r="5531">
          <cell r="G5531" t="str">
            <v>1565-53</v>
          </cell>
          <cell r="H5531">
            <v>1328.13</v>
          </cell>
        </row>
        <row r="5532">
          <cell r="G5532" t="str">
            <v>7410-15</v>
          </cell>
          <cell r="H5532">
            <v>21.93</v>
          </cell>
        </row>
        <row r="5533">
          <cell r="G5533" t="str">
            <v>1565-53</v>
          </cell>
          <cell r="H5533">
            <v>15625</v>
          </cell>
        </row>
        <row r="5534">
          <cell r="G5534" t="str">
            <v>7410-14</v>
          </cell>
          <cell r="H5534">
            <v>15625</v>
          </cell>
        </row>
        <row r="5535">
          <cell r="G5535" t="str">
            <v>1565-53</v>
          </cell>
          <cell r="H5535">
            <v>1562.5</v>
          </cell>
        </row>
        <row r="5536">
          <cell r="G5536" t="str">
            <v>1565-53</v>
          </cell>
          <cell r="H5536">
            <v>0</v>
          </cell>
        </row>
        <row r="5537">
          <cell r="G5537" t="str">
            <v>1565-53</v>
          </cell>
          <cell r="H5537">
            <v>703.13</v>
          </cell>
        </row>
        <row r="5538">
          <cell r="G5538" t="str">
            <v>7410-14</v>
          </cell>
          <cell r="H5538">
            <v>625</v>
          </cell>
        </row>
        <row r="5539">
          <cell r="G5539" t="str">
            <v>1565-53</v>
          </cell>
          <cell r="H5539">
            <v>7031.25</v>
          </cell>
        </row>
        <row r="5540">
          <cell r="G5540" t="str">
            <v>7410-14</v>
          </cell>
          <cell r="H5540">
            <v>7031.25</v>
          </cell>
        </row>
        <row r="5541">
          <cell r="G5541" t="str">
            <v>1565-53</v>
          </cell>
          <cell r="H5541">
            <v>156.25</v>
          </cell>
        </row>
        <row r="5542">
          <cell r="G5542" t="str">
            <v>7410-14</v>
          </cell>
          <cell r="H5542">
            <v>136.72</v>
          </cell>
        </row>
        <row r="5543">
          <cell r="G5543" t="str">
            <v>1565-53</v>
          </cell>
          <cell r="H5543">
            <v>9375</v>
          </cell>
        </row>
        <row r="5544">
          <cell r="G5544" t="str">
            <v>7410-14</v>
          </cell>
          <cell r="H5544">
            <v>7812.5</v>
          </cell>
        </row>
        <row r="5545">
          <cell r="G5545" t="str">
            <v>1565-53</v>
          </cell>
          <cell r="H5545">
            <v>17187.5</v>
          </cell>
        </row>
        <row r="5546">
          <cell r="G5546" t="str">
            <v>7410-14</v>
          </cell>
          <cell r="H5546">
            <v>17187.5</v>
          </cell>
        </row>
        <row r="5547">
          <cell r="G5547" t="str">
            <v>1565-53</v>
          </cell>
          <cell r="H5547">
            <v>43750</v>
          </cell>
        </row>
        <row r="5548">
          <cell r="G5548" t="str">
            <v>7410-14</v>
          </cell>
          <cell r="H5548">
            <v>40625</v>
          </cell>
        </row>
        <row r="5549">
          <cell r="G5549" t="str">
            <v>1565-53</v>
          </cell>
          <cell r="H5549">
            <v>43750</v>
          </cell>
        </row>
        <row r="5550">
          <cell r="G5550" t="str">
            <v>7410-14</v>
          </cell>
          <cell r="H5550">
            <v>43750</v>
          </cell>
        </row>
        <row r="5551">
          <cell r="G5551" t="str">
            <v>7410-14</v>
          </cell>
          <cell r="H5551">
            <v>781.25</v>
          </cell>
        </row>
        <row r="5552">
          <cell r="G5552" t="str">
            <v>1565-53</v>
          </cell>
          <cell r="H5552">
            <v>1562.5</v>
          </cell>
        </row>
        <row r="5553">
          <cell r="G5553" t="str">
            <v>1565-53</v>
          </cell>
          <cell r="H5553">
            <v>1562.5</v>
          </cell>
        </row>
        <row r="5554">
          <cell r="G5554" t="str">
            <v>7410-14</v>
          </cell>
          <cell r="H5554">
            <v>1562.5</v>
          </cell>
        </row>
        <row r="5555">
          <cell r="G5555" t="str">
            <v>1565-53</v>
          </cell>
          <cell r="H5555">
            <v>234.38</v>
          </cell>
        </row>
        <row r="5556">
          <cell r="G5556" t="str">
            <v>7410-14</v>
          </cell>
          <cell r="H5556">
            <v>156.25</v>
          </cell>
        </row>
        <row r="5557">
          <cell r="G5557" t="str">
            <v>1565-53</v>
          </cell>
          <cell r="H5557">
            <v>117.19</v>
          </cell>
        </row>
        <row r="5558">
          <cell r="G5558" t="str">
            <v>7410-14</v>
          </cell>
          <cell r="H5558">
            <v>78.13</v>
          </cell>
        </row>
        <row r="5559">
          <cell r="G5559" t="str">
            <v>1565-53</v>
          </cell>
          <cell r="H5559">
            <v>390.63</v>
          </cell>
        </row>
        <row r="5560">
          <cell r="G5560" t="str">
            <v>7410-14</v>
          </cell>
          <cell r="H5560">
            <v>312.5</v>
          </cell>
        </row>
        <row r="5561">
          <cell r="G5561" t="str">
            <v>1565-53</v>
          </cell>
          <cell r="H5561">
            <v>546.88</v>
          </cell>
        </row>
        <row r="5562">
          <cell r="G5562" t="str">
            <v>7410-14</v>
          </cell>
          <cell r="H5562">
            <v>468.75</v>
          </cell>
        </row>
        <row r="5563">
          <cell r="G5563" t="str">
            <v>1565-53</v>
          </cell>
          <cell r="H5563">
            <v>625</v>
          </cell>
        </row>
        <row r="5564">
          <cell r="G5564" t="str">
            <v>7410-14</v>
          </cell>
          <cell r="H5564">
            <v>507.81</v>
          </cell>
        </row>
        <row r="5565">
          <cell r="G5565" t="str">
            <v>1565-53</v>
          </cell>
          <cell r="H5565">
            <v>234.38</v>
          </cell>
        </row>
        <row r="5566">
          <cell r="G5566" t="str">
            <v>7410-14</v>
          </cell>
          <cell r="H5566">
            <v>214.84</v>
          </cell>
        </row>
        <row r="5567">
          <cell r="G5567" t="str">
            <v>1565-53</v>
          </cell>
          <cell r="H5567">
            <v>39062.5</v>
          </cell>
        </row>
        <row r="5568">
          <cell r="G5568" t="str">
            <v>7410-14</v>
          </cell>
          <cell r="H5568">
            <v>37109.379999999997</v>
          </cell>
        </row>
        <row r="5569">
          <cell r="G5569" t="str">
            <v>1565-53</v>
          </cell>
          <cell r="H5569">
            <v>273.44</v>
          </cell>
        </row>
        <row r="5570">
          <cell r="G5570" t="str">
            <v>7410-14</v>
          </cell>
          <cell r="H5570">
            <v>156.25</v>
          </cell>
        </row>
        <row r="5571">
          <cell r="G5571" t="str">
            <v>7410-14</v>
          </cell>
          <cell r="H5571">
            <v>468.75</v>
          </cell>
        </row>
        <row r="5572">
          <cell r="G5572" t="str">
            <v>1565-53</v>
          </cell>
          <cell r="H5572">
            <v>0</v>
          </cell>
        </row>
        <row r="5573">
          <cell r="G5573" t="str">
            <v>1565-53</v>
          </cell>
          <cell r="H5573">
            <v>0</v>
          </cell>
        </row>
        <row r="5574">
          <cell r="G5574" t="str">
            <v>1565-53</v>
          </cell>
          <cell r="H5574">
            <v>1093.75</v>
          </cell>
        </row>
        <row r="5575">
          <cell r="G5575" t="str">
            <v>7410-14</v>
          </cell>
          <cell r="H5575">
            <v>781.25</v>
          </cell>
        </row>
        <row r="5576">
          <cell r="G5576" t="str">
            <v>1565-53</v>
          </cell>
          <cell r="H5576">
            <v>4687.5</v>
          </cell>
        </row>
        <row r="5577">
          <cell r="G5577" t="str">
            <v>7410-14</v>
          </cell>
          <cell r="H5577">
            <v>4687.5</v>
          </cell>
        </row>
        <row r="5578">
          <cell r="G5578" t="str">
            <v>1565-53</v>
          </cell>
          <cell r="H5578">
            <v>1232.6500000000001</v>
          </cell>
        </row>
        <row r="5579">
          <cell r="G5579" t="str">
            <v>7410-14</v>
          </cell>
          <cell r="H5579">
            <v>1232.6500000000001</v>
          </cell>
        </row>
        <row r="5580">
          <cell r="G5580" t="str">
            <v>1565-53</v>
          </cell>
          <cell r="H5580">
            <v>234.38</v>
          </cell>
        </row>
        <row r="5581">
          <cell r="G5581" t="str">
            <v>7410-14</v>
          </cell>
          <cell r="H5581">
            <v>156.25</v>
          </cell>
        </row>
        <row r="5582">
          <cell r="G5582" t="str">
            <v>7410-14</v>
          </cell>
          <cell r="H5582">
            <v>468.75</v>
          </cell>
        </row>
        <row r="5583">
          <cell r="G5583" t="str">
            <v>1565-53</v>
          </cell>
          <cell r="H5583">
            <v>625</v>
          </cell>
        </row>
        <row r="5584">
          <cell r="G5584" t="str">
            <v>1565-53</v>
          </cell>
          <cell r="H5584">
            <v>1406.25</v>
          </cell>
        </row>
        <row r="5585">
          <cell r="G5585" t="str">
            <v>7410-14</v>
          </cell>
          <cell r="H5585">
            <v>1406.25</v>
          </cell>
        </row>
        <row r="5586">
          <cell r="G5586" t="str">
            <v>1565-53</v>
          </cell>
          <cell r="H5586">
            <v>1406.3</v>
          </cell>
        </row>
        <row r="5587">
          <cell r="G5587" t="str">
            <v>7410-14</v>
          </cell>
          <cell r="H5587">
            <v>1406.3</v>
          </cell>
        </row>
        <row r="5588">
          <cell r="G5588" t="str">
            <v>1565-53</v>
          </cell>
          <cell r="H5588">
            <v>857.84</v>
          </cell>
        </row>
        <row r="5589">
          <cell r="G5589" t="str">
            <v>7410-14</v>
          </cell>
          <cell r="H5589">
            <v>857.84</v>
          </cell>
        </row>
        <row r="5590">
          <cell r="G5590" t="str">
            <v>1565-53</v>
          </cell>
          <cell r="H5590">
            <v>468.8</v>
          </cell>
        </row>
        <row r="5591">
          <cell r="G5591" t="str">
            <v>7410-14</v>
          </cell>
          <cell r="H5591">
            <v>468.8</v>
          </cell>
        </row>
        <row r="5592">
          <cell r="G5592" t="str">
            <v>7410-14</v>
          </cell>
          <cell r="H5592">
            <v>431.25</v>
          </cell>
        </row>
        <row r="5593">
          <cell r="G5593" t="str">
            <v>7410-14</v>
          </cell>
          <cell r="H5593">
            <v>87.5</v>
          </cell>
        </row>
        <row r="5594">
          <cell r="G5594" t="str">
            <v>1565-53</v>
          </cell>
          <cell r="H5594">
            <v>195.34</v>
          </cell>
        </row>
        <row r="5595">
          <cell r="G5595" t="str">
            <v>7410-14</v>
          </cell>
          <cell r="H5595">
            <v>156.28</v>
          </cell>
        </row>
        <row r="5596">
          <cell r="G5596" t="str">
            <v>7410-14</v>
          </cell>
          <cell r="H5596">
            <v>304.69</v>
          </cell>
        </row>
        <row r="5597">
          <cell r="G5597" t="str">
            <v>1565-53</v>
          </cell>
          <cell r="H5597">
            <v>1093.75</v>
          </cell>
        </row>
        <row r="5598">
          <cell r="G5598" t="str">
            <v>7410-14</v>
          </cell>
          <cell r="H5598">
            <v>937.5</v>
          </cell>
        </row>
        <row r="5599">
          <cell r="G5599" t="str">
            <v>1565-53</v>
          </cell>
          <cell r="H5599">
            <v>546.88</v>
          </cell>
        </row>
        <row r="5600">
          <cell r="G5600" t="str">
            <v>7410-14</v>
          </cell>
          <cell r="H5600">
            <v>468.75</v>
          </cell>
        </row>
        <row r="5601">
          <cell r="G5601" t="str">
            <v>7410-14</v>
          </cell>
          <cell r="H5601">
            <v>124.88</v>
          </cell>
        </row>
        <row r="5602">
          <cell r="G5602" t="str">
            <v>1565-53</v>
          </cell>
          <cell r="H5602">
            <v>390.63</v>
          </cell>
        </row>
        <row r="5603">
          <cell r="G5603" t="str">
            <v>7410-14</v>
          </cell>
          <cell r="H5603">
            <v>351.56</v>
          </cell>
        </row>
        <row r="5604">
          <cell r="G5604" t="str">
            <v>1565-53</v>
          </cell>
          <cell r="H5604">
            <v>664.06</v>
          </cell>
        </row>
        <row r="5605">
          <cell r="G5605" t="str">
            <v>7410-14</v>
          </cell>
          <cell r="H5605">
            <v>625</v>
          </cell>
        </row>
        <row r="5606">
          <cell r="G5606" t="str">
            <v>1565-53</v>
          </cell>
          <cell r="H5606">
            <v>1734.07</v>
          </cell>
        </row>
        <row r="5607">
          <cell r="G5607" t="str">
            <v>7410-14</v>
          </cell>
          <cell r="H5607">
            <v>1734.07</v>
          </cell>
        </row>
        <row r="5608">
          <cell r="G5608" t="str">
            <v>1565-53</v>
          </cell>
          <cell r="H5608">
            <v>625</v>
          </cell>
        </row>
        <row r="5609">
          <cell r="G5609" t="str">
            <v>7410-14</v>
          </cell>
          <cell r="H5609">
            <v>625</v>
          </cell>
        </row>
        <row r="5610">
          <cell r="G5610" t="str">
            <v>1565-53</v>
          </cell>
          <cell r="H5610">
            <v>671.23</v>
          </cell>
        </row>
        <row r="5611">
          <cell r="G5611" t="str">
            <v>1565-53</v>
          </cell>
          <cell r="H5611">
            <v>282.10000000000002</v>
          </cell>
        </row>
        <row r="5612">
          <cell r="G5612" t="str">
            <v>1565-53</v>
          </cell>
          <cell r="H5612">
            <v>468.75</v>
          </cell>
        </row>
        <row r="5613">
          <cell r="G5613" t="str">
            <v>7410-14</v>
          </cell>
          <cell r="H5613">
            <v>468.75</v>
          </cell>
        </row>
        <row r="5614">
          <cell r="G5614" t="str">
            <v>1565-53</v>
          </cell>
          <cell r="H5614">
            <v>625</v>
          </cell>
        </row>
        <row r="5615">
          <cell r="G5615" t="str">
            <v>7410-14</v>
          </cell>
          <cell r="H5615">
            <v>625</v>
          </cell>
        </row>
        <row r="5616">
          <cell r="G5616" t="str">
            <v>1565-53</v>
          </cell>
          <cell r="H5616">
            <v>4531.25</v>
          </cell>
        </row>
        <row r="5617">
          <cell r="G5617" t="str">
            <v>1565-53</v>
          </cell>
          <cell r="H5617">
            <v>625</v>
          </cell>
        </row>
        <row r="5618">
          <cell r="G5618" t="str">
            <v>7410-14</v>
          </cell>
          <cell r="H5618">
            <v>625</v>
          </cell>
        </row>
        <row r="5619">
          <cell r="G5619" t="str">
            <v>1565-53</v>
          </cell>
          <cell r="H5619">
            <v>1640.65</v>
          </cell>
        </row>
        <row r="5620">
          <cell r="G5620" t="str">
            <v>1565-53</v>
          </cell>
          <cell r="H5620">
            <v>4375</v>
          </cell>
        </row>
        <row r="5621">
          <cell r="G5621" t="str">
            <v>7410-14</v>
          </cell>
          <cell r="H5621">
            <v>234.38</v>
          </cell>
        </row>
        <row r="5622">
          <cell r="G5622" t="str">
            <v>1565-53</v>
          </cell>
          <cell r="H5622">
            <v>1089.8800000000001</v>
          </cell>
        </row>
        <row r="5623">
          <cell r="G5623" t="str">
            <v>1565-53</v>
          </cell>
          <cell r="H5623">
            <v>458.05</v>
          </cell>
        </row>
        <row r="5624">
          <cell r="G5624" t="str">
            <v>1565-53</v>
          </cell>
          <cell r="H5624">
            <v>546.85</v>
          </cell>
        </row>
        <row r="5625">
          <cell r="G5625" t="str">
            <v>7410-14</v>
          </cell>
          <cell r="H5625">
            <v>429.66</v>
          </cell>
        </row>
        <row r="5626">
          <cell r="G5626" t="str">
            <v>1565-53</v>
          </cell>
          <cell r="H5626">
            <v>332.76</v>
          </cell>
        </row>
        <row r="5627">
          <cell r="G5627" t="str">
            <v>1565-53</v>
          </cell>
          <cell r="H5627">
            <v>139.85</v>
          </cell>
        </row>
        <row r="5628">
          <cell r="G5628" t="str">
            <v>1565-53</v>
          </cell>
          <cell r="H5628">
            <v>1328.13</v>
          </cell>
        </row>
        <row r="5629">
          <cell r="G5629" t="str">
            <v>1565-53</v>
          </cell>
          <cell r="H5629">
            <v>9375</v>
          </cell>
        </row>
        <row r="5630">
          <cell r="G5630" t="str">
            <v>1565-53</v>
          </cell>
          <cell r="H5630">
            <v>1562.5</v>
          </cell>
        </row>
        <row r="5631">
          <cell r="G5631" t="str">
            <v>1565-53</v>
          </cell>
          <cell r="H5631">
            <v>585.94000000000005</v>
          </cell>
        </row>
        <row r="5632">
          <cell r="G5632" t="str">
            <v>1565-53</v>
          </cell>
          <cell r="H5632">
            <v>625</v>
          </cell>
        </row>
        <row r="5633">
          <cell r="G5633" t="str">
            <v>7410-14</v>
          </cell>
          <cell r="H5633">
            <v>1250</v>
          </cell>
        </row>
        <row r="5634">
          <cell r="G5634" t="str">
            <v>1565-53</v>
          </cell>
          <cell r="H5634">
            <v>2656.25</v>
          </cell>
        </row>
        <row r="5635">
          <cell r="G5635" t="str">
            <v>1565-53</v>
          </cell>
          <cell r="H5635">
            <v>417.26</v>
          </cell>
        </row>
        <row r="5636">
          <cell r="G5636" t="str">
            <v>7410-14</v>
          </cell>
          <cell r="H5636">
            <v>6210.94</v>
          </cell>
        </row>
        <row r="5637">
          <cell r="G5637" t="str">
            <v>1565-53</v>
          </cell>
          <cell r="H5637">
            <v>9140.6299999999992</v>
          </cell>
        </row>
        <row r="5638">
          <cell r="G5638" t="str">
            <v>1565-53</v>
          </cell>
          <cell r="H5638">
            <v>5312.5</v>
          </cell>
        </row>
        <row r="5639">
          <cell r="G5639" t="str">
            <v>1565-53</v>
          </cell>
          <cell r="H5639">
            <v>4375</v>
          </cell>
        </row>
        <row r="5640">
          <cell r="G5640" t="str">
            <v>1565-53</v>
          </cell>
          <cell r="H5640">
            <v>281.25</v>
          </cell>
        </row>
        <row r="5641">
          <cell r="G5641" t="str">
            <v>7410-14</v>
          </cell>
          <cell r="H5641">
            <v>250</v>
          </cell>
        </row>
        <row r="5642">
          <cell r="G5642" t="str">
            <v>1565-53</v>
          </cell>
          <cell r="H5642">
            <v>4453.13</v>
          </cell>
        </row>
        <row r="5643">
          <cell r="G5643" t="str">
            <v>1565-53</v>
          </cell>
          <cell r="H5643">
            <v>4531.25</v>
          </cell>
        </row>
        <row r="5644">
          <cell r="G5644" t="str">
            <v>1565-53</v>
          </cell>
          <cell r="H5644">
            <v>126.95</v>
          </cell>
        </row>
        <row r="5645">
          <cell r="G5645" t="str">
            <v>7410-14</v>
          </cell>
          <cell r="H5645">
            <v>117.19</v>
          </cell>
        </row>
        <row r="5646">
          <cell r="G5646" t="str">
            <v>1565-53</v>
          </cell>
          <cell r="H5646">
            <v>6980.95</v>
          </cell>
        </row>
        <row r="5647">
          <cell r="G5647" t="str">
            <v>1565-53</v>
          </cell>
          <cell r="H5647">
            <v>4531.25</v>
          </cell>
        </row>
        <row r="5648">
          <cell r="G5648" t="str">
            <v>1565-53</v>
          </cell>
          <cell r="H5648">
            <v>1067.55</v>
          </cell>
        </row>
        <row r="5649">
          <cell r="G5649" t="str">
            <v>1565-53</v>
          </cell>
          <cell r="H5649">
            <v>7782.16</v>
          </cell>
        </row>
        <row r="5650">
          <cell r="G5650" t="str">
            <v>1565-53</v>
          </cell>
          <cell r="H5650">
            <v>5312.5</v>
          </cell>
        </row>
        <row r="5651">
          <cell r="G5651" t="str">
            <v>1565-53</v>
          </cell>
          <cell r="H5651">
            <v>5937.5</v>
          </cell>
        </row>
        <row r="5652">
          <cell r="G5652" t="str">
            <v>1565-53</v>
          </cell>
          <cell r="H5652">
            <v>2812.5</v>
          </cell>
        </row>
        <row r="5653">
          <cell r="G5653" t="str">
            <v>1565-53</v>
          </cell>
          <cell r="H5653">
            <v>2343.75</v>
          </cell>
        </row>
        <row r="5654">
          <cell r="G5654" t="str">
            <v>1565-53</v>
          </cell>
          <cell r="H5654">
            <v>5625</v>
          </cell>
        </row>
        <row r="5655">
          <cell r="G5655" t="str">
            <v>1565-53</v>
          </cell>
          <cell r="H5655">
            <v>6875</v>
          </cell>
        </row>
        <row r="5656">
          <cell r="G5656" t="str">
            <v>1565-53</v>
          </cell>
          <cell r="H5656">
            <v>5625</v>
          </cell>
        </row>
        <row r="5657">
          <cell r="G5657" t="str">
            <v>1565-53</v>
          </cell>
          <cell r="H5657">
            <v>11250</v>
          </cell>
        </row>
        <row r="5658">
          <cell r="G5658" t="str">
            <v>1565-53</v>
          </cell>
          <cell r="H5658">
            <v>3625</v>
          </cell>
        </row>
        <row r="5659">
          <cell r="G5659" t="str">
            <v>7410-14</v>
          </cell>
          <cell r="H5659">
            <v>3625</v>
          </cell>
        </row>
        <row r="5660">
          <cell r="G5660" t="str">
            <v>1565-53</v>
          </cell>
          <cell r="H5660">
            <v>112.24</v>
          </cell>
        </row>
        <row r="5661">
          <cell r="G5661" t="str">
            <v>1565-53</v>
          </cell>
          <cell r="H5661">
            <v>112.24</v>
          </cell>
        </row>
        <row r="5662">
          <cell r="G5662" t="str">
            <v>1565-53</v>
          </cell>
          <cell r="H5662">
            <v>78.77</v>
          </cell>
        </row>
        <row r="5663">
          <cell r="G5663" t="str">
            <v>1565-53</v>
          </cell>
          <cell r="H5663">
            <v>44.9</v>
          </cell>
        </row>
        <row r="5664">
          <cell r="G5664" t="str">
            <v>7410-14</v>
          </cell>
          <cell r="H5664">
            <v>765.63</v>
          </cell>
        </row>
        <row r="5665">
          <cell r="G5665" t="str">
            <v>1565-53</v>
          </cell>
          <cell r="H5665">
            <v>703.13</v>
          </cell>
        </row>
        <row r="5666">
          <cell r="G5666" t="str">
            <v>7410-14</v>
          </cell>
          <cell r="H5666">
            <v>625</v>
          </cell>
        </row>
        <row r="5667">
          <cell r="G5667" t="str">
            <v>1565-53</v>
          </cell>
          <cell r="H5667">
            <v>3750</v>
          </cell>
        </row>
        <row r="5668">
          <cell r="G5668" t="str">
            <v>7410-14</v>
          </cell>
          <cell r="H5668">
            <v>3515.63</v>
          </cell>
        </row>
        <row r="5669">
          <cell r="G5669" t="str">
            <v>7410-14</v>
          </cell>
          <cell r="H5669">
            <v>380.86</v>
          </cell>
        </row>
        <row r="5670">
          <cell r="G5670" t="str">
            <v>1565-53</v>
          </cell>
          <cell r="H5670">
            <v>312.5</v>
          </cell>
        </row>
        <row r="5671">
          <cell r="G5671" t="str">
            <v>7410-14</v>
          </cell>
          <cell r="H5671">
            <v>312.5</v>
          </cell>
        </row>
        <row r="5672">
          <cell r="G5672" t="str">
            <v>1565-53</v>
          </cell>
          <cell r="H5672">
            <v>5625</v>
          </cell>
        </row>
        <row r="5673">
          <cell r="G5673" t="str">
            <v>7410-14</v>
          </cell>
          <cell r="H5673">
            <v>5625</v>
          </cell>
        </row>
        <row r="5674">
          <cell r="G5674" t="str">
            <v>1565-53</v>
          </cell>
          <cell r="H5674">
            <v>468.75</v>
          </cell>
        </row>
        <row r="5675">
          <cell r="G5675" t="str">
            <v>7410-14</v>
          </cell>
          <cell r="H5675">
            <v>468.75</v>
          </cell>
        </row>
        <row r="5676">
          <cell r="G5676" t="str">
            <v>1565-53</v>
          </cell>
          <cell r="H5676">
            <v>1464.84</v>
          </cell>
        </row>
        <row r="5677">
          <cell r="G5677" t="str">
            <v>7410-14</v>
          </cell>
          <cell r="H5677">
            <v>1406.25</v>
          </cell>
        </row>
        <row r="5678">
          <cell r="G5678" t="str">
            <v>7410-14</v>
          </cell>
          <cell r="H5678">
            <v>209.94</v>
          </cell>
        </row>
        <row r="5679">
          <cell r="G5679" t="str">
            <v>1565-53</v>
          </cell>
          <cell r="H5679">
            <v>4921.88</v>
          </cell>
        </row>
        <row r="5680">
          <cell r="G5680" t="str">
            <v>7410-14</v>
          </cell>
          <cell r="H5680">
            <v>4785.16</v>
          </cell>
        </row>
        <row r="5681">
          <cell r="G5681" t="str">
            <v>1565-53</v>
          </cell>
          <cell r="H5681">
            <v>1484.38</v>
          </cell>
        </row>
        <row r="5682">
          <cell r="G5682" t="str">
            <v>7410-14</v>
          </cell>
          <cell r="H5682">
            <v>1484.38</v>
          </cell>
        </row>
        <row r="5683">
          <cell r="G5683" t="str">
            <v>1565-53</v>
          </cell>
          <cell r="H5683">
            <v>2031.25</v>
          </cell>
        </row>
        <row r="5684">
          <cell r="G5684" t="str">
            <v>7410-14</v>
          </cell>
          <cell r="H5684">
            <v>1875</v>
          </cell>
        </row>
        <row r="5685">
          <cell r="G5685" t="str">
            <v>7410-15</v>
          </cell>
          <cell r="H5685">
            <v>6026.48</v>
          </cell>
        </row>
        <row r="5686">
          <cell r="G5686" t="str">
            <v>1565-53</v>
          </cell>
          <cell r="H5686">
            <v>1289.06</v>
          </cell>
        </row>
        <row r="5687">
          <cell r="G5687" t="str">
            <v>7410-14</v>
          </cell>
          <cell r="H5687">
            <v>1289.06</v>
          </cell>
        </row>
        <row r="5688">
          <cell r="G5688" t="str">
            <v>1565-53</v>
          </cell>
          <cell r="H5688">
            <v>1875</v>
          </cell>
        </row>
        <row r="5689">
          <cell r="G5689" t="str">
            <v>7410-14</v>
          </cell>
          <cell r="H5689">
            <v>1640.63</v>
          </cell>
        </row>
        <row r="5690">
          <cell r="G5690" t="str">
            <v>1565-53</v>
          </cell>
          <cell r="H5690">
            <v>2187.5</v>
          </cell>
        </row>
        <row r="5691">
          <cell r="G5691" t="str">
            <v>7410-14</v>
          </cell>
          <cell r="H5691">
            <v>2031.25</v>
          </cell>
        </row>
        <row r="5692">
          <cell r="G5692" t="str">
            <v>1565-53</v>
          </cell>
          <cell r="H5692">
            <v>2031.25</v>
          </cell>
        </row>
        <row r="5693">
          <cell r="G5693" t="str">
            <v>7410-14</v>
          </cell>
          <cell r="H5693">
            <v>1718.75</v>
          </cell>
        </row>
        <row r="5694">
          <cell r="G5694" t="str">
            <v>1565-53</v>
          </cell>
          <cell r="H5694">
            <v>2031.25</v>
          </cell>
        </row>
        <row r="5695">
          <cell r="G5695" t="str">
            <v>7410-14</v>
          </cell>
          <cell r="H5695">
            <v>1718.75</v>
          </cell>
        </row>
        <row r="5696">
          <cell r="G5696" t="str">
            <v>1565-53</v>
          </cell>
          <cell r="H5696">
            <v>128.91</v>
          </cell>
        </row>
        <row r="5697">
          <cell r="G5697" t="str">
            <v>7410-14</v>
          </cell>
          <cell r="H5697">
            <v>128.91</v>
          </cell>
        </row>
        <row r="5698">
          <cell r="G5698" t="str">
            <v>1565-53</v>
          </cell>
          <cell r="H5698">
            <v>506.25</v>
          </cell>
        </row>
        <row r="5699">
          <cell r="G5699" t="str">
            <v>7410-14</v>
          </cell>
          <cell r="H5699">
            <v>506.25</v>
          </cell>
        </row>
        <row r="5700">
          <cell r="G5700" t="str">
            <v>1565-53</v>
          </cell>
          <cell r="H5700">
            <v>859.38</v>
          </cell>
        </row>
        <row r="5701">
          <cell r="G5701" t="str">
            <v>7410-14</v>
          </cell>
          <cell r="H5701">
            <v>781.25</v>
          </cell>
        </row>
        <row r="5702">
          <cell r="G5702" t="str">
            <v>1565-53</v>
          </cell>
          <cell r="H5702">
            <v>781.25</v>
          </cell>
        </row>
        <row r="5703">
          <cell r="G5703" t="str">
            <v>7410-14</v>
          </cell>
          <cell r="H5703">
            <v>683.59</v>
          </cell>
        </row>
        <row r="5704">
          <cell r="G5704" t="str">
            <v>1565-53</v>
          </cell>
          <cell r="H5704">
            <v>2187.5</v>
          </cell>
        </row>
        <row r="5705">
          <cell r="G5705" t="str">
            <v>7410-14</v>
          </cell>
          <cell r="H5705">
            <v>1875</v>
          </cell>
        </row>
        <row r="5706">
          <cell r="G5706" t="str">
            <v>1565-53</v>
          </cell>
          <cell r="H5706">
            <v>156.25</v>
          </cell>
        </row>
        <row r="5707">
          <cell r="G5707" t="str">
            <v>1565-53</v>
          </cell>
          <cell r="H5707">
            <v>39.06</v>
          </cell>
        </row>
        <row r="5708">
          <cell r="G5708" t="str">
            <v>1565-53</v>
          </cell>
          <cell r="H5708">
            <v>10625</v>
          </cell>
        </row>
        <row r="5709">
          <cell r="G5709" t="str">
            <v>7410-14</v>
          </cell>
          <cell r="H5709">
            <v>78.13</v>
          </cell>
        </row>
        <row r="5710">
          <cell r="G5710" t="str">
            <v>1565-53</v>
          </cell>
          <cell r="H5710">
            <v>2656.25</v>
          </cell>
        </row>
        <row r="5711">
          <cell r="G5711" t="str">
            <v>1565-53</v>
          </cell>
          <cell r="H5711">
            <v>1877.46</v>
          </cell>
        </row>
        <row r="5712">
          <cell r="G5712" t="str">
            <v>1565-53</v>
          </cell>
          <cell r="H5712">
            <v>393.75</v>
          </cell>
        </row>
        <row r="5713">
          <cell r="G5713" t="str">
            <v>1565-53</v>
          </cell>
          <cell r="H5713">
            <v>2031.25</v>
          </cell>
        </row>
        <row r="5714">
          <cell r="G5714" t="str">
            <v>7410-14</v>
          </cell>
          <cell r="H5714">
            <v>1953.13</v>
          </cell>
        </row>
        <row r="5715">
          <cell r="G5715" t="str">
            <v>1565-53</v>
          </cell>
          <cell r="H5715">
            <v>14648.44</v>
          </cell>
        </row>
        <row r="5716">
          <cell r="G5716" t="str">
            <v>7410-14</v>
          </cell>
          <cell r="H5716">
            <v>6250</v>
          </cell>
        </row>
        <row r="5717">
          <cell r="G5717" t="str">
            <v>1565-53</v>
          </cell>
          <cell r="H5717">
            <v>8203.1299999999992</v>
          </cell>
        </row>
        <row r="5718">
          <cell r="G5718" t="str">
            <v>7410-14</v>
          </cell>
          <cell r="H5718">
            <v>7812.5</v>
          </cell>
        </row>
        <row r="5719">
          <cell r="G5719" t="str">
            <v>1565-53</v>
          </cell>
          <cell r="H5719">
            <v>8593.75</v>
          </cell>
        </row>
        <row r="5720">
          <cell r="G5720" t="str">
            <v>7410-14</v>
          </cell>
          <cell r="H5720">
            <v>8593.75</v>
          </cell>
        </row>
        <row r="5721">
          <cell r="G5721" t="str">
            <v>1565-53</v>
          </cell>
          <cell r="H5721">
            <v>6640.63</v>
          </cell>
        </row>
        <row r="5722">
          <cell r="G5722" t="str">
            <v>7410-14</v>
          </cell>
          <cell r="H5722">
            <v>6250</v>
          </cell>
        </row>
        <row r="5723">
          <cell r="G5723" t="str">
            <v>1565-53</v>
          </cell>
          <cell r="H5723">
            <v>3281.25</v>
          </cell>
        </row>
        <row r="5724">
          <cell r="G5724" t="str">
            <v>1565-53</v>
          </cell>
          <cell r="H5724">
            <v>6250</v>
          </cell>
        </row>
        <row r="5725">
          <cell r="G5725" t="str">
            <v>7410-14</v>
          </cell>
          <cell r="H5725">
            <v>6250</v>
          </cell>
        </row>
        <row r="5726">
          <cell r="G5726" t="str">
            <v>1565-53</v>
          </cell>
          <cell r="H5726">
            <v>1992.19</v>
          </cell>
        </row>
        <row r="5727">
          <cell r="G5727" t="str">
            <v>7410-14</v>
          </cell>
          <cell r="H5727">
            <v>381.27</v>
          </cell>
        </row>
        <row r="5728">
          <cell r="G5728" t="str">
            <v>1565-53</v>
          </cell>
          <cell r="H5728">
            <v>381.27</v>
          </cell>
        </row>
        <row r="5729">
          <cell r="G5729" t="str">
            <v>1565-53</v>
          </cell>
          <cell r="H5729">
            <v>2578.13</v>
          </cell>
        </row>
        <row r="5730">
          <cell r="G5730" t="str">
            <v>7410-14</v>
          </cell>
          <cell r="H5730">
            <v>8081.56</v>
          </cell>
        </row>
        <row r="5731">
          <cell r="G5731" t="str">
            <v>1565-53</v>
          </cell>
          <cell r="H5731">
            <v>8081.56</v>
          </cell>
        </row>
        <row r="5732">
          <cell r="G5732" t="str">
            <v>1565-53</v>
          </cell>
          <cell r="H5732">
            <v>2500</v>
          </cell>
        </row>
        <row r="5733">
          <cell r="G5733" t="str">
            <v>1565-53</v>
          </cell>
          <cell r="H5733">
            <v>390.63</v>
          </cell>
        </row>
        <row r="5734">
          <cell r="G5734" t="str">
            <v>7410-14</v>
          </cell>
          <cell r="H5734">
            <v>234.38</v>
          </cell>
        </row>
        <row r="5735">
          <cell r="G5735" t="str">
            <v>1565-53</v>
          </cell>
          <cell r="H5735">
            <v>6875</v>
          </cell>
        </row>
        <row r="5736">
          <cell r="G5736" t="str">
            <v>1565-53</v>
          </cell>
          <cell r="H5736">
            <v>5643.38</v>
          </cell>
        </row>
        <row r="5737">
          <cell r="G5737" t="str">
            <v>7410-14</v>
          </cell>
          <cell r="H5737">
            <v>5643.38</v>
          </cell>
        </row>
        <row r="5738">
          <cell r="G5738" t="str">
            <v>1565-53</v>
          </cell>
          <cell r="H5738">
            <v>219668.33</v>
          </cell>
        </row>
        <row r="5739">
          <cell r="G5739" t="str">
            <v>7410-14</v>
          </cell>
          <cell r="H5739">
            <v>219668.33</v>
          </cell>
        </row>
        <row r="5740">
          <cell r="G5740" t="str">
            <v>1565-53</v>
          </cell>
          <cell r="H5740">
            <v>122336.51</v>
          </cell>
        </row>
        <row r="5741">
          <cell r="G5741" t="str">
            <v>7410-14</v>
          </cell>
          <cell r="H5741">
            <v>122336.51</v>
          </cell>
        </row>
        <row r="5742">
          <cell r="G5742" t="str">
            <v>1565-53</v>
          </cell>
          <cell r="H5742">
            <v>4570.3100000000004</v>
          </cell>
        </row>
        <row r="5743">
          <cell r="G5743" t="str">
            <v>7410-14</v>
          </cell>
          <cell r="H5743">
            <v>4218.75</v>
          </cell>
        </row>
        <row r="5744">
          <cell r="G5744" t="str">
            <v>7410-14</v>
          </cell>
          <cell r="H5744">
            <v>72198.080000000002</v>
          </cell>
        </row>
        <row r="5745">
          <cell r="G5745" t="str">
            <v>1565-53</v>
          </cell>
          <cell r="H5745">
            <v>72198.080000000002</v>
          </cell>
        </row>
        <row r="5746">
          <cell r="G5746" t="str">
            <v>7410-14</v>
          </cell>
          <cell r="H5746">
            <v>25871.69</v>
          </cell>
        </row>
        <row r="5747">
          <cell r="G5747" t="str">
            <v>1565-53</v>
          </cell>
          <cell r="H5747">
            <v>25871.69</v>
          </cell>
        </row>
        <row r="5748">
          <cell r="G5748" t="str">
            <v>7410-14</v>
          </cell>
          <cell r="H5748">
            <v>34032.36</v>
          </cell>
        </row>
        <row r="5749">
          <cell r="G5749" t="str">
            <v>1565-53</v>
          </cell>
          <cell r="H5749">
            <v>34032.36</v>
          </cell>
        </row>
        <row r="5750">
          <cell r="G5750" t="str">
            <v>7410-14</v>
          </cell>
          <cell r="H5750">
            <v>7207.66</v>
          </cell>
        </row>
        <row r="5751">
          <cell r="G5751" t="str">
            <v>1565-53</v>
          </cell>
          <cell r="H5751">
            <v>7207.66</v>
          </cell>
        </row>
        <row r="5752">
          <cell r="G5752" t="str">
            <v>1565-53</v>
          </cell>
          <cell r="H5752">
            <v>322.27</v>
          </cell>
        </row>
        <row r="5753">
          <cell r="G5753" t="str">
            <v>7410-14</v>
          </cell>
          <cell r="H5753">
            <v>273.44</v>
          </cell>
        </row>
        <row r="5754">
          <cell r="G5754" t="str">
            <v>1565-53</v>
          </cell>
          <cell r="H5754">
            <v>117.19</v>
          </cell>
        </row>
        <row r="5755">
          <cell r="G5755" t="str">
            <v>7410-14</v>
          </cell>
          <cell r="H5755">
            <v>78.13</v>
          </cell>
        </row>
        <row r="5756">
          <cell r="G5756" t="str">
            <v>1565-53</v>
          </cell>
          <cell r="H5756">
            <v>6524.92</v>
          </cell>
        </row>
        <row r="5757">
          <cell r="G5757" t="str">
            <v>1565-53</v>
          </cell>
          <cell r="H5757">
            <v>2812.5</v>
          </cell>
        </row>
        <row r="5758">
          <cell r="G5758" t="str">
            <v>7410-14</v>
          </cell>
          <cell r="H5758">
            <v>2656.25</v>
          </cell>
        </row>
        <row r="5759">
          <cell r="G5759" t="str">
            <v>1565-53</v>
          </cell>
          <cell r="H5759">
            <v>644.53</v>
          </cell>
        </row>
        <row r="5760">
          <cell r="G5760" t="str">
            <v>7410-14</v>
          </cell>
          <cell r="H5760">
            <v>625</v>
          </cell>
        </row>
        <row r="5761">
          <cell r="G5761" t="str">
            <v>1565-53</v>
          </cell>
          <cell r="H5761">
            <v>1250</v>
          </cell>
        </row>
        <row r="5762">
          <cell r="G5762" t="str">
            <v>7410-14</v>
          </cell>
          <cell r="H5762">
            <v>1093.75</v>
          </cell>
        </row>
        <row r="5763">
          <cell r="G5763" t="str">
            <v>1565-53</v>
          </cell>
          <cell r="H5763">
            <v>1406.25</v>
          </cell>
        </row>
        <row r="5764">
          <cell r="G5764" t="str">
            <v>7410-14</v>
          </cell>
          <cell r="H5764">
            <v>1406.25</v>
          </cell>
        </row>
        <row r="5765">
          <cell r="G5765" t="str">
            <v>7410-14</v>
          </cell>
          <cell r="H5765">
            <v>156.25</v>
          </cell>
        </row>
        <row r="5766">
          <cell r="G5766" t="str">
            <v>1565-53</v>
          </cell>
          <cell r="H5766">
            <v>312.5</v>
          </cell>
        </row>
        <row r="5767">
          <cell r="G5767" t="str">
            <v>1565-53</v>
          </cell>
          <cell r="H5767">
            <v>625</v>
          </cell>
        </row>
        <row r="5768">
          <cell r="G5768" t="str">
            <v>7410-14</v>
          </cell>
          <cell r="H5768">
            <v>468.75</v>
          </cell>
        </row>
        <row r="5769">
          <cell r="G5769" t="str">
            <v>1565-53</v>
          </cell>
          <cell r="H5769">
            <v>937.5</v>
          </cell>
        </row>
        <row r="5770">
          <cell r="G5770" t="str">
            <v>1565-53</v>
          </cell>
          <cell r="H5770">
            <v>468.78</v>
          </cell>
        </row>
        <row r="5771">
          <cell r="G5771" t="str">
            <v>7410-14</v>
          </cell>
          <cell r="H5771">
            <v>390.65</v>
          </cell>
        </row>
        <row r="5772">
          <cell r="G5772" t="str">
            <v>1565-53</v>
          </cell>
          <cell r="H5772">
            <v>3398.44</v>
          </cell>
        </row>
        <row r="5773">
          <cell r="G5773" t="str">
            <v>7410-14</v>
          </cell>
          <cell r="H5773">
            <v>3281.25</v>
          </cell>
        </row>
        <row r="5774">
          <cell r="G5774" t="str">
            <v>1565-53</v>
          </cell>
          <cell r="H5774">
            <v>722.66</v>
          </cell>
        </row>
        <row r="5775">
          <cell r="G5775" t="str">
            <v>7410-14</v>
          </cell>
          <cell r="H5775">
            <v>703.13</v>
          </cell>
        </row>
        <row r="5776">
          <cell r="G5776" t="str">
            <v>7410-14</v>
          </cell>
          <cell r="H5776">
            <v>820.31</v>
          </cell>
        </row>
        <row r="5777">
          <cell r="G5777" t="str">
            <v>1565-53</v>
          </cell>
          <cell r="H5777">
            <v>8203.1299999999992</v>
          </cell>
        </row>
        <row r="5778">
          <cell r="G5778" t="str">
            <v>7410-14</v>
          </cell>
          <cell r="H5778">
            <v>8203.1299999999992</v>
          </cell>
        </row>
        <row r="5779">
          <cell r="G5779" t="str">
            <v>7410-14</v>
          </cell>
          <cell r="H5779">
            <v>9374.7000000000007</v>
          </cell>
        </row>
        <row r="5780">
          <cell r="G5780" t="str">
            <v>7410-14</v>
          </cell>
          <cell r="H5780">
            <v>1562.5</v>
          </cell>
        </row>
        <row r="5781">
          <cell r="G5781" t="str">
            <v>7410-14</v>
          </cell>
          <cell r="H5781">
            <v>546.88</v>
          </cell>
        </row>
        <row r="5782">
          <cell r="G5782" t="str">
            <v>1565-53</v>
          </cell>
          <cell r="H5782">
            <v>210930</v>
          </cell>
        </row>
        <row r="5783">
          <cell r="G5783" t="str">
            <v>7410-14</v>
          </cell>
          <cell r="H5783">
            <v>210930</v>
          </cell>
        </row>
        <row r="5784">
          <cell r="G5784" t="str">
            <v>1565-53</v>
          </cell>
          <cell r="H5784">
            <v>10937.5</v>
          </cell>
        </row>
        <row r="5785">
          <cell r="G5785" t="str">
            <v>7410-14</v>
          </cell>
          <cell r="H5785">
            <v>10156.25</v>
          </cell>
        </row>
        <row r="5786">
          <cell r="G5786" t="str">
            <v>1565-53</v>
          </cell>
          <cell r="H5786">
            <v>1951.82</v>
          </cell>
        </row>
        <row r="5787">
          <cell r="G5787" t="str">
            <v>7410-14</v>
          </cell>
          <cell r="H5787">
            <v>1951.82</v>
          </cell>
        </row>
        <row r="5788">
          <cell r="G5788" t="str">
            <v>1565-53</v>
          </cell>
          <cell r="H5788">
            <v>5859.38</v>
          </cell>
        </row>
        <row r="5789">
          <cell r="G5789" t="str">
            <v>7410-14</v>
          </cell>
          <cell r="H5789">
            <v>5859.38</v>
          </cell>
        </row>
        <row r="5790">
          <cell r="G5790" t="str">
            <v>1565-53</v>
          </cell>
          <cell r="H5790">
            <v>703.13</v>
          </cell>
        </row>
        <row r="5791">
          <cell r="G5791" t="str">
            <v>7410-14</v>
          </cell>
          <cell r="H5791">
            <v>703.13</v>
          </cell>
        </row>
        <row r="5792">
          <cell r="G5792" t="str">
            <v>7410-15</v>
          </cell>
          <cell r="H5792">
            <v>622.54999999999995</v>
          </cell>
        </row>
        <row r="5793">
          <cell r="G5793" t="str">
            <v>1565-53</v>
          </cell>
          <cell r="H5793">
            <v>1718.75</v>
          </cell>
        </row>
        <row r="5794">
          <cell r="G5794" t="str">
            <v>7410-14</v>
          </cell>
          <cell r="H5794">
            <v>1718.75</v>
          </cell>
        </row>
        <row r="5795">
          <cell r="G5795" t="str">
            <v>1565-53</v>
          </cell>
          <cell r="H5795">
            <v>6562.5</v>
          </cell>
        </row>
        <row r="5796">
          <cell r="G5796" t="str">
            <v>7410-14</v>
          </cell>
          <cell r="H5796">
            <v>6562.5</v>
          </cell>
        </row>
        <row r="5797">
          <cell r="G5797" t="str">
            <v>1565-53</v>
          </cell>
          <cell r="H5797">
            <v>1171.8800000000001</v>
          </cell>
        </row>
        <row r="5798">
          <cell r="G5798" t="str">
            <v>7410-14</v>
          </cell>
          <cell r="H5798">
            <v>1171.8800000000001</v>
          </cell>
        </row>
        <row r="5799">
          <cell r="G5799" t="str">
            <v>1565-53</v>
          </cell>
          <cell r="H5799">
            <v>546.88</v>
          </cell>
        </row>
        <row r="5800">
          <cell r="G5800" t="str">
            <v>7410-14</v>
          </cell>
          <cell r="H5800">
            <v>468.75</v>
          </cell>
        </row>
        <row r="5801">
          <cell r="G5801" t="str">
            <v>1565-53</v>
          </cell>
          <cell r="H5801">
            <v>38281.25</v>
          </cell>
        </row>
        <row r="5802">
          <cell r="G5802" t="str">
            <v>7410-14</v>
          </cell>
          <cell r="H5802">
            <v>38281.25</v>
          </cell>
        </row>
        <row r="5803">
          <cell r="G5803" t="str">
            <v>7410-14</v>
          </cell>
          <cell r="H5803">
            <v>10937.5</v>
          </cell>
        </row>
        <row r="5804">
          <cell r="G5804" t="str">
            <v>1565-53</v>
          </cell>
          <cell r="H5804">
            <v>12500</v>
          </cell>
        </row>
        <row r="5805">
          <cell r="G5805" t="str">
            <v>1565-53</v>
          </cell>
          <cell r="H5805">
            <v>3125</v>
          </cell>
        </row>
        <row r="5806">
          <cell r="G5806" t="str">
            <v>7410-14</v>
          </cell>
          <cell r="H5806">
            <v>3125</v>
          </cell>
        </row>
        <row r="5807">
          <cell r="G5807" t="str">
            <v>1565-53</v>
          </cell>
          <cell r="H5807">
            <v>703.13</v>
          </cell>
        </row>
        <row r="5808">
          <cell r="G5808" t="str">
            <v>7410-14</v>
          </cell>
          <cell r="H5808">
            <v>703.13</v>
          </cell>
        </row>
        <row r="5809">
          <cell r="G5809" t="str">
            <v>1565-53</v>
          </cell>
          <cell r="H5809">
            <v>312.5</v>
          </cell>
        </row>
        <row r="5810">
          <cell r="G5810" t="str">
            <v>7410-14</v>
          </cell>
          <cell r="H5810">
            <v>234.38</v>
          </cell>
        </row>
        <row r="5811">
          <cell r="G5811" t="str">
            <v>1565-53</v>
          </cell>
          <cell r="H5811">
            <v>15234.38</v>
          </cell>
        </row>
        <row r="5812">
          <cell r="G5812" t="str">
            <v>7410-14</v>
          </cell>
          <cell r="H5812">
            <v>15234.38</v>
          </cell>
        </row>
        <row r="5813">
          <cell r="G5813" t="str">
            <v>1565-53</v>
          </cell>
          <cell r="H5813">
            <v>1718.75</v>
          </cell>
        </row>
        <row r="5814">
          <cell r="G5814" t="str">
            <v>7410-14</v>
          </cell>
          <cell r="H5814">
            <v>1406.25</v>
          </cell>
        </row>
        <row r="5815">
          <cell r="G5815" t="str">
            <v>1565-53</v>
          </cell>
          <cell r="H5815">
            <v>23437.5</v>
          </cell>
        </row>
        <row r="5816">
          <cell r="G5816" t="str">
            <v>7410-14</v>
          </cell>
          <cell r="H5816">
            <v>23437.5</v>
          </cell>
        </row>
        <row r="5817">
          <cell r="G5817" t="str">
            <v>1565-53</v>
          </cell>
          <cell r="H5817">
            <v>1562.5</v>
          </cell>
        </row>
        <row r="5818">
          <cell r="G5818" t="str">
            <v>7410-14</v>
          </cell>
          <cell r="H5818">
            <v>1250</v>
          </cell>
        </row>
        <row r="5819">
          <cell r="G5819" t="str">
            <v>1565-53</v>
          </cell>
          <cell r="H5819">
            <v>1093.8</v>
          </cell>
        </row>
        <row r="5820">
          <cell r="G5820" t="str">
            <v>7410-14</v>
          </cell>
          <cell r="H5820">
            <v>1093.8</v>
          </cell>
        </row>
        <row r="5821">
          <cell r="G5821" t="str">
            <v>7410-14</v>
          </cell>
          <cell r="H5821">
            <v>7812.5</v>
          </cell>
        </row>
        <row r="5822">
          <cell r="G5822" t="str">
            <v>1565-53</v>
          </cell>
          <cell r="H5822">
            <v>9375</v>
          </cell>
        </row>
        <row r="5823">
          <cell r="G5823" t="str">
            <v>1565-53</v>
          </cell>
          <cell r="H5823">
            <v>6250</v>
          </cell>
        </row>
        <row r="5824">
          <cell r="G5824" t="str">
            <v>7410-14</v>
          </cell>
          <cell r="H5824">
            <v>6250</v>
          </cell>
        </row>
        <row r="5825">
          <cell r="G5825" t="str">
            <v>1565-53</v>
          </cell>
          <cell r="H5825">
            <v>585.94000000000005</v>
          </cell>
        </row>
        <row r="5826">
          <cell r="G5826" t="str">
            <v>7410-14</v>
          </cell>
          <cell r="H5826">
            <v>468.75</v>
          </cell>
        </row>
        <row r="5827">
          <cell r="G5827" t="str">
            <v>1565-53</v>
          </cell>
          <cell r="H5827">
            <v>156.25</v>
          </cell>
        </row>
        <row r="5828">
          <cell r="G5828" t="str">
            <v>7410-14</v>
          </cell>
          <cell r="H5828">
            <v>131.84</v>
          </cell>
        </row>
        <row r="5829">
          <cell r="G5829" t="str">
            <v>1565-53</v>
          </cell>
          <cell r="H5829">
            <v>625</v>
          </cell>
        </row>
        <row r="5830">
          <cell r="G5830" t="str">
            <v>7410-14</v>
          </cell>
          <cell r="H5830">
            <v>527.34</v>
          </cell>
        </row>
        <row r="5831">
          <cell r="G5831" t="str">
            <v>1565-53</v>
          </cell>
          <cell r="H5831">
            <v>1562.5</v>
          </cell>
        </row>
        <row r="5832">
          <cell r="G5832" t="str">
            <v>7410-14</v>
          </cell>
          <cell r="H5832">
            <v>1484.38</v>
          </cell>
        </row>
        <row r="5833">
          <cell r="G5833" t="str">
            <v>1565-53</v>
          </cell>
          <cell r="H5833">
            <v>156.25</v>
          </cell>
        </row>
        <row r="5834">
          <cell r="G5834" t="str">
            <v>7410-14</v>
          </cell>
          <cell r="H5834">
            <v>136.72</v>
          </cell>
        </row>
        <row r="5835">
          <cell r="G5835" t="str">
            <v>1565-53</v>
          </cell>
          <cell r="H5835">
            <v>1406.25</v>
          </cell>
        </row>
        <row r="5836">
          <cell r="G5836" t="str">
            <v>7410-14</v>
          </cell>
          <cell r="H5836">
            <v>1210.94</v>
          </cell>
        </row>
        <row r="5837">
          <cell r="G5837" t="str">
            <v>1565-53</v>
          </cell>
          <cell r="H5837">
            <v>1006.93</v>
          </cell>
        </row>
        <row r="5838">
          <cell r="G5838" t="str">
            <v>7410-14</v>
          </cell>
          <cell r="H5838">
            <v>1006.93</v>
          </cell>
        </row>
        <row r="5839">
          <cell r="G5839" t="str">
            <v>1565-53</v>
          </cell>
          <cell r="H5839">
            <v>937.5</v>
          </cell>
        </row>
        <row r="5840">
          <cell r="G5840" t="str">
            <v>7410-14</v>
          </cell>
          <cell r="H5840">
            <v>820.31</v>
          </cell>
        </row>
        <row r="5841">
          <cell r="G5841" t="str">
            <v>1565-53</v>
          </cell>
          <cell r="H5841">
            <v>703.13</v>
          </cell>
        </row>
        <row r="5842">
          <cell r="G5842" t="str">
            <v>7410-14</v>
          </cell>
          <cell r="H5842">
            <v>703.13</v>
          </cell>
        </row>
        <row r="5843">
          <cell r="G5843" t="str">
            <v>1565-53</v>
          </cell>
          <cell r="H5843">
            <v>1250</v>
          </cell>
        </row>
        <row r="5844">
          <cell r="G5844" t="str">
            <v>7410-14</v>
          </cell>
          <cell r="H5844">
            <v>1093.75</v>
          </cell>
        </row>
        <row r="5845">
          <cell r="G5845" t="str">
            <v>1565-53</v>
          </cell>
          <cell r="H5845">
            <v>54492.19</v>
          </cell>
        </row>
        <row r="5846">
          <cell r="G5846" t="str">
            <v>7410-14</v>
          </cell>
          <cell r="H5846">
            <v>54492.19</v>
          </cell>
        </row>
        <row r="5847">
          <cell r="G5847" t="str">
            <v>1565-53</v>
          </cell>
          <cell r="H5847">
            <v>859.38</v>
          </cell>
        </row>
        <row r="5848">
          <cell r="G5848" t="str">
            <v>7410-14</v>
          </cell>
          <cell r="H5848">
            <v>781.25</v>
          </cell>
        </row>
        <row r="5849">
          <cell r="G5849" t="str">
            <v>1565-53</v>
          </cell>
          <cell r="H5849">
            <v>937.5</v>
          </cell>
        </row>
        <row r="5850">
          <cell r="G5850" t="str">
            <v>7410-14</v>
          </cell>
          <cell r="H5850">
            <v>859.38</v>
          </cell>
        </row>
        <row r="5851">
          <cell r="G5851" t="str">
            <v>1565-53</v>
          </cell>
          <cell r="H5851">
            <v>3125</v>
          </cell>
        </row>
        <row r="5852">
          <cell r="G5852" t="str">
            <v>1565-53</v>
          </cell>
          <cell r="H5852">
            <v>625</v>
          </cell>
        </row>
        <row r="5853">
          <cell r="G5853" t="str">
            <v>7410-14</v>
          </cell>
          <cell r="H5853">
            <v>546.88</v>
          </cell>
        </row>
        <row r="5854">
          <cell r="G5854" t="str">
            <v>1565-53</v>
          </cell>
          <cell r="H5854">
            <v>2656.25</v>
          </cell>
        </row>
        <row r="5855">
          <cell r="G5855" t="str">
            <v>7410-14</v>
          </cell>
          <cell r="H5855">
            <v>2656.25</v>
          </cell>
        </row>
        <row r="5856">
          <cell r="G5856" t="str">
            <v>1565-53</v>
          </cell>
          <cell r="H5856">
            <v>859.38</v>
          </cell>
        </row>
        <row r="5857">
          <cell r="G5857" t="str">
            <v>7410-14</v>
          </cell>
          <cell r="H5857">
            <v>781.25</v>
          </cell>
        </row>
        <row r="5858">
          <cell r="G5858" t="str">
            <v>1565-53</v>
          </cell>
          <cell r="H5858">
            <v>546.88</v>
          </cell>
        </row>
        <row r="5859">
          <cell r="G5859" t="str">
            <v>7410-14</v>
          </cell>
          <cell r="H5859">
            <v>468.75</v>
          </cell>
        </row>
        <row r="5860">
          <cell r="G5860" t="str">
            <v>1565-53</v>
          </cell>
          <cell r="H5860">
            <v>273.44</v>
          </cell>
        </row>
        <row r="5861">
          <cell r="G5861" t="str">
            <v>7410-14</v>
          </cell>
          <cell r="H5861">
            <v>234.38</v>
          </cell>
        </row>
        <row r="5862">
          <cell r="G5862" t="str">
            <v>1565-53</v>
          </cell>
          <cell r="H5862">
            <v>1250</v>
          </cell>
        </row>
        <row r="5863">
          <cell r="G5863" t="str">
            <v>7410-14</v>
          </cell>
          <cell r="H5863">
            <v>1093.75</v>
          </cell>
        </row>
        <row r="5864">
          <cell r="G5864" t="str">
            <v>1565-53</v>
          </cell>
          <cell r="H5864">
            <v>1406.25</v>
          </cell>
        </row>
        <row r="5865">
          <cell r="G5865" t="str">
            <v>7410-14</v>
          </cell>
          <cell r="H5865">
            <v>1406.25</v>
          </cell>
        </row>
        <row r="5866">
          <cell r="G5866" t="str">
            <v>1565-53</v>
          </cell>
          <cell r="H5866">
            <v>2031.25</v>
          </cell>
        </row>
        <row r="5867">
          <cell r="G5867" t="str">
            <v>7410-14</v>
          </cell>
          <cell r="H5867">
            <v>2031.25</v>
          </cell>
        </row>
        <row r="5868">
          <cell r="G5868" t="str">
            <v>1565-53</v>
          </cell>
          <cell r="H5868">
            <v>1171.8499999999999</v>
          </cell>
        </row>
        <row r="5869">
          <cell r="G5869" t="str">
            <v>7410-14</v>
          </cell>
          <cell r="H5869">
            <v>1093.73</v>
          </cell>
        </row>
        <row r="5870">
          <cell r="G5870" t="str">
            <v>1565-53</v>
          </cell>
          <cell r="H5870">
            <v>703.13</v>
          </cell>
        </row>
        <row r="5871">
          <cell r="G5871" t="str">
            <v>7410-14</v>
          </cell>
          <cell r="H5871">
            <v>625</v>
          </cell>
        </row>
        <row r="5872">
          <cell r="G5872" t="str">
            <v>7410-14</v>
          </cell>
          <cell r="H5872">
            <v>42187.5</v>
          </cell>
        </row>
        <row r="5873">
          <cell r="G5873" t="str">
            <v>1565-53</v>
          </cell>
          <cell r="H5873">
            <v>42187.5</v>
          </cell>
        </row>
        <row r="5874">
          <cell r="G5874" t="str">
            <v>1565-53</v>
          </cell>
          <cell r="H5874">
            <v>14062.5</v>
          </cell>
        </row>
        <row r="5875">
          <cell r="G5875" t="str">
            <v>7410-14</v>
          </cell>
          <cell r="H5875">
            <v>14062.5</v>
          </cell>
        </row>
        <row r="5876">
          <cell r="G5876" t="str">
            <v>1565-53</v>
          </cell>
          <cell r="H5876">
            <v>9375</v>
          </cell>
        </row>
        <row r="5877">
          <cell r="G5877" t="str">
            <v>7410-14</v>
          </cell>
          <cell r="H5877">
            <v>9375</v>
          </cell>
        </row>
        <row r="5878">
          <cell r="G5878" t="str">
            <v>1565-53</v>
          </cell>
          <cell r="H5878">
            <v>101562.5</v>
          </cell>
        </row>
        <row r="5879">
          <cell r="G5879" t="str">
            <v>7410-14</v>
          </cell>
          <cell r="H5879">
            <v>101562.5</v>
          </cell>
        </row>
        <row r="5880">
          <cell r="G5880" t="str">
            <v>7410-14</v>
          </cell>
          <cell r="H5880">
            <v>7414.23</v>
          </cell>
        </row>
        <row r="5881">
          <cell r="G5881" t="str">
            <v>1565-53</v>
          </cell>
          <cell r="H5881">
            <v>7414.23</v>
          </cell>
        </row>
        <row r="5882">
          <cell r="G5882" t="str">
            <v>1565-53</v>
          </cell>
          <cell r="H5882">
            <v>7968.75</v>
          </cell>
        </row>
        <row r="5883">
          <cell r="G5883" t="str">
            <v>7410-14</v>
          </cell>
          <cell r="H5883">
            <v>7968.75</v>
          </cell>
        </row>
        <row r="5884">
          <cell r="G5884" t="str">
            <v>1565-53</v>
          </cell>
          <cell r="H5884">
            <v>625</v>
          </cell>
        </row>
        <row r="5885">
          <cell r="G5885" t="str">
            <v>1565-53</v>
          </cell>
          <cell r="H5885">
            <v>0</v>
          </cell>
        </row>
        <row r="5886">
          <cell r="G5886" t="str">
            <v>1565-53</v>
          </cell>
          <cell r="H5886">
            <v>2031.25</v>
          </cell>
        </row>
        <row r="5887">
          <cell r="G5887" t="str">
            <v>7410-14</v>
          </cell>
          <cell r="H5887">
            <v>1875</v>
          </cell>
        </row>
        <row r="5888">
          <cell r="G5888" t="str">
            <v>1565-53</v>
          </cell>
          <cell r="H5888">
            <v>1093.75</v>
          </cell>
        </row>
        <row r="5889">
          <cell r="G5889" t="str">
            <v>7410-14</v>
          </cell>
          <cell r="H5889">
            <v>1093.75</v>
          </cell>
        </row>
        <row r="5890">
          <cell r="G5890" t="str">
            <v>1565-53</v>
          </cell>
          <cell r="H5890">
            <v>1093.75</v>
          </cell>
        </row>
        <row r="5891">
          <cell r="G5891" t="str">
            <v>7410-14</v>
          </cell>
          <cell r="H5891">
            <v>1093.75</v>
          </cell>
        </row>
        <row r="5892">
          <cell r="G5892" t="str">
            <v>1565-53</v>
          </cell>
          <cell r="H5892">
            <v>507.81</v>
          </cell>
        </row>
        <row r="5893">
          <cell r="G5893" t="str">
            <v>7410-14</v>
          </cell>
          <cell r="H5893">
            <v>468.75</v>
          </cell>
        </row>
        <row r="5894">
          <cell r="G5894" t="str">
            <v>1565-53</v>
          </cell>
          <cell r="H5894">
            <v>1875</v>
          </cell>
        </row>
        <row r="5895">
          <cell r="G5895" t="str">
            <v>7410-14</v>
          </cell>
          <cell r="H5895">
            <v>1718.75</v>
          </cell>
        </row>
        <row r="5896">
          <cell r="G5896" t="str">
            <v>1565-53</v>
          </cell>
          <cell r="H5896">
            <v>703.15</v>
          </cell>
        </row>
        <row r="5897">
          <cell r="G5897" t="str">
            <v>7410-14</v>
          </cell>
          <cell r="H5897">
            <v>703.15</v>
          </cell>
        </row>
        <row r="5898">
          <cell r="G5898" t="str">
            <v>1565-53</v>
          </cell>
          <cell r="H5898">
            <v>5156.25</v>
          </cell>
        </row>
        <row r="5899">
          <cell r="G5899" t="str">
            <v>7410-14</v>
          </cell>
          <cell r="H5899">
            <v>5156.25</v>
          </cell>
        </row>
        <row r="5900">
          <cell r="G5900" t="str">
            <v>1565-53</v>
          </cell>
          <cell r="H5900">
            <v>2343.75</v>
          </cell>
        </row>
        <row r="5901">
          <cell r="G5901" t="str">
            <v>7410-14</v>
          </cell>
          <cell r="H5901">
            <v>2343.75</v>
          </cell>
        </row>
        <row r="5902">
          <cell r="G5902" t="str">
            <v>1565-53</v>
          </cell>
          <cell r="H5902">
            <v>1163.67</v>
          </cell>
        </row>
        <row r="5903">
          <cell r="G5903" t="str">
            <v>7410-14</v>
          </cell>
          <cell r="H5903">
            <v>1163.67</v>
          </cell>
        </row>
        <row r="5904">
          <cell r="G5904" t="str">
            <v>1565-53</v>
          </cell>
          <cell r="H5904">
            <v>96.25</v>
          </cell>
        </row>
        <row r="5905">
          <cell r="G5905" t="str">
            <v>7410-14</v>
          </cell>
          <cell r="H5905">
            <v>96.25</v>
          </cell>
        </row>
        <row r="5906">
          <cell r="G5906" t="str">
            <v>1565-53</v>
          </cell>
          <cell r="H5906">
            <v>6250</v>
          </cell>
        </row>
        <row r="5907">
          <cell r="G5907" t="str">
            <v>7410-14</v>
          </cell>
          <cell r="H5907">
            <v>6250</v>
          </cell>
        </row>
        <row r="5908">
          <cell r="G5908" t="str">
            <v>1565-53</v>
          </cell>
          <cell r="H5908">
            <v>10937.5</v>
          </cell>
        </row>
        <row r="5909">
          <cell r="G5909" t="str">
            <v>7410-14</v>
          </cell>
          <cell r="H5909">
            <v>10937.5</v>
          </cell>
        </row>
        <row r="5910">
          <cell r="G5910" t="str">
            <v>7410-15</v>
          </cell>
          <cell r="H5910">
            <v>400.11</v>
          </cell>
        </row>
        <row r="5911">
          <cell r="G5911" t="str">
            <v>7410-15</v>
          </cell>
          <cell r="H5911">
            <v>377.02</v>
          </cell>
        </row>
        <row r="5912">
          <cell r="G5912" t="str">
            <v>1565-53</v>
          </cell>
          <cell r="H5912">
            <v>1718.75</v>
          </cell>
        </row>
        <row r="5913">
          <cell r="G5913" t="str">
            <v>7410-14</v>
          </cell>
          <cell r="H5913">
            <v>1679.69</v>
          </cell>
        </row>
        <row r="5914">
          <cell r="G5914" t="str">
            <v>1565-53</v>
          </cell>
          <cell r="H5914">
            <v>12812.5</v>
          </cell>
        </row>
        <row r="5915">
          <cell r="G5915" t="str">
            <v>7410-14</v>
          </cell>
          <cell r="H5915">
            <v>12812.5</v>
          </cell>
        </row>
        <row r="5916">
          <cell r="G5916" t="str">
            <v>1565-53</v>
          </cell>
          <cell r="H5916">
            <v>8203.1299999999992</v>
          </cell>
        </row>
        <row r="5917">
          <cell r="G5917" t="str">
            <v>7410-14</v>
          </cell>
          <cell r="H5917">
            <v>8203.1299999999992</v>
          </cell>
        </row>
        <row r="5918">
          <cell r="G5918" t="str">
            <v>1565-53</v>
          </cell>
          <cell r="H5918">
            <v>10546.88</v>
          </cell>
        </row>
        <row r="5919">
          <cell r="G5919" t="str">
            <v>7410-14</v>
          </cell>
          <cell r="H5919">
            <v>10546.88</v>
          </cell>
        </row>
        <row r="5920">
          <cell r="G5920" t="str">
            <v>1565-53</v>
          </cell>
          <cell r="H5920">
            <v>15703.13</v>
          </cell>
        </row>
        <row r="5921">
          <cell r="G5921" t="str">
            <v>7410-14</v>
          </cell>
          <cell r="H5921">
            <v>15703.13</v>
          </cell>
        </row>
        <row r="5922">
          <cell r="G5922" t="str">
            <v>1565-53</v>
          </cell>
          <cell r="H5922">
            <v>468.75</v>
          </cell>
        </row>
        <row r="5923">
          <cell r="G5923" t="str">
            <v>7410-14</v>
          </cell>
          <cell r="H5923">
            <v>468.75</v>
          </cell>
        </row>
        <row r="5924">
          <cell r="G5924" t="str">
            <v>1565-53</v>
          </cell>
          <cell r="H5924">
            <v>1171.8800000000001</v>
          </cell>
        </row>
        <row r="5925">
          <cell r="G5925" t="str">
            <v>7410-14</v>
          </cell>
          <cell r="H5925">
            <v>1171.8800000000001</v>
          </cell>
        </row>
        <row r="5926">
          <cell r="G5926" t="str">
            <v>1565-53</v>
          </cell>
          <cell r="H5926">
            <v>3750</v>
          </cell>
        </row>
        <row r="5927">
          <cell r="G5927" t="str">
            <v>7410-14</v>
          </cell>
          <cell r="H5927">
            <v>3671.88</v>
          </cell>
        </row>
        <row r="5928">
          <cell r="G5928" t="str">
            <v>1565-53</v>
          </cell>
          <cell r="H5928">
            <v>15625</v>
          </cell>
        </row>
        <row r="5929">
          <cell r="G5929" t="str">
            <v>7410-14</v>
          </cell>
          <cell r="H5929">
            <v>815.44</v>
          </cell>
        </row>
        <row r="5930">
          <cell r="G5930" t="str">
            <v>1565-53</v>
          </cell>
          <cell r="H5930">
            <v>815.24</v>
          </cell>
        </row>
        <row r="5931">
          <cell r="G5931" t="str">
            <v>1565-53</v>
          </cell>
          <cell r="H5931">
            <v>5390.63</v>
          </cell>
        </row>
        <row r="5932">
          <cell r="G5932" t="str">
            <v>7410-14</v>
          </cell>
          <cell r="H5932">
            <v>5273.44</v>
          </cell>
        </row>
        <row r="5933">
          <cell r="G5933" t="str">
            <v>1565-53</v>
          </cell>
          <cell r="H5933">
            <v>396.58</v>
          </cell>
        </row>
        <row r="5934">
          <cell r="G5934" t="str">
            <v>7410-14</v>
          </cell>
          <cell r="H5934">
            <v>396.58</v>
          </cell>
        </row>
        <row r="5935">
          <cell r="G5935" t="str">
            <v>1565-53</v>
          </cell>
          <cell r="H5935">
            <v>2265.63</v>
          </cell>
        </row>
        <row r="5936">
          <cell r="G5936" t="str">
            <v>7410-14</v>
          </cell>
          <cell r="H5936">
            <v>2031.25</v>
          </cell>
        </row>
        <row r="5937">
          <cell r="G5937" t="str">
            <v>1565-53</v>
          </cell>
          <cell r="H5937">
            <v>2656.25</v>
          </cell>
        </row>
        <row r="5938">
          <cell r="G5938" t="str">
            <v>7410-14</v>
          </cell>
          <cell r="H5938">
            <v>2500</v>
          </cell>
        </row>
        <row r="5939">
          <cell r="G5939" t="str">
            <v>1565-53</v>
          </cell>
          <cell r="H5939">
            <v>1601.56</v>
          </cell>
        </row>
        <row r="5940">
          <cell r="G5940" t="str">
            <v>7410-14</v>
          </cell>
          <cell r="H5940">
            <v>1406.25</v>
          </cell>
        </row>
        <row r="5941">
          <cell r="G5941" t="str">
            <v>1565-53</v>
          </cell>
          <cell r="H5941">
            <v>468.75</v>
          </cell>
        </row>
        <row r="5942">
          <cell r="G5942" t="str">
            <v>7410-14</v>
          </cell>
          <cell r="H5942">
            <v>468.75</v>
          </cell>
        </row>
        <row r="5943">
          <cell r="G5943" t="str">
            <v>1565-53</v>
          </cell>
          <cell r="H5943">
            <v>937.5</v>
          </cell>
        </row>
        <row r="5944">
          <cell r="G5944" t="str">
            <v>7410-14</v>
          </cell>
          <cell r="H5944">
            <v>937.5</v>
          </cell>
        </row>
        <row r="5945">
          <cell r="G5945" t="str">
            <v>1565-53</v>
          </cell>
          <cell r="H5945">
            <v>1375.75</v>
          </cell>
        </row>
        <row r="5946">
          <cell r="G5946" t="str">
            <v>7410-14</v>
          </cell>
          <cell r="H5946">
            <v>1100.5999999999999</v>
          </cell>
        </row>
        <row r="5947">
          <cell r="G5947" t="str">
            <v>1565-53</v>
          </cell>
          <cell r="H5947">
            <v>1479.16</v>
          </cell>
        </row>
        <row r="5948">
          <cell r="G5948" t="str">
            <v>7410-14</v>
          </cell>
          <cell r="H5948">
            <v>1365.38</v>
          </cell>
        </row>
        <row r="5949">
          <cell r="G5949" t="str">
            <v>1565-53</v>
          </cell>
          <cell r="H5949">
            <v>2343.6999999999998</v>
          </cell>
        </row>
        <row r="5950">
          <cell r="G5950" t="str">
            <v>7410-14</v>
          </cell>
          <cell r="H5950">
            <v>2187.4499999999998</v>
          </cell>
        </row>
        <row r="5951">
          <cell r="G5951" t="str">
            <v>1565-53</v>
          </cell>
          <cell r="H5951">
            <v>607.67999999999995</v>
          </cell>
        </row>
        <row r="5952">
          <cell r="G5952" t="str">
            <v>7410-14</v>
          </cell>
          <cell r="H5952">
            <v>559.05999999999995</v>
          </cell>
        </row>
        <row r="5953">
          <cell r="G5953" t="str">
            <v>1565-53</v>
          </cell>
          <cell r="H5953">
            <v>1562.5</v>
          </cell>
        </row>
        <row r="5954">
          <cell r="G5954" t="str">
            <v>7410-14</v>
          </cell>
          <cell r="H5954">
            <v>1562.5</v>
          </cell>
        </row>
        <row r="5955">
          <cell r="G5955" t="str">
            <v>1565-53</v>
          </cell>
          <cell r="H5955">
            <v>1033.18</v>
          </cell>
        </row>
        <row r="5956">
          <cell r="G5956" t="str">
            <v>7410-14</v>
          </cell>
          <cell r="H5956">
            <v>295.2</v>
          </cell>
        </row>
        <row r="5957">
          <cell r="G5957" t="str">
            <v>1565-53</v>
          </cell>
          <cell r="H5957">
            <v>2170.0300000000002</v>
          </cell>
        </row>
        <row r="5958">
          <cell r="G5958" t="str">
            <v>7410-14</v>
          </cell>
          <cell r="H5958">
            <v>2170.0300000000002</v>
          </cell>
        </row>
        <row r="5959">
          <cell r="G5959" t="str">
            <v>1565-53</v>
          </cell>
          <cell r="H5959">
            <v>32.340000000000003</v>
          </cell>
        </row>
        <row r="5960">
          <cell r="G5960" t="str">
            <v>7410-14</v>
          </cell>
          <cell r="H5960">
            <v>16.170000000000002</v>
          </cell>
        </row>
        <row r="5961">
          <cell r="G5961" t="str">
            <v>1565-53</v>
          </cell>
          <cell r="H5961">
            <v>1522.83</v>
          </cell>
        </row>
        <row r="5962">
          <cell r="G5962" t="str">
            <v>7410-14</v>
          </cell>
          <cell r="H5962">
            <v>1456.04</v>
          </cell>
        </row>
        <row r="5963">
          <cell r="G5963" t="str">
            <v>1565-53</v>
          </cell>
          <cell r="H5963">
            <v>2343.75</v>
          </cell>
        </row>
        <row r="5964">
          <cell r="G5964" t="str">
            <v>7410-14</v>
          </cell>
          <cell r="H5964">
            <v>2187.5</v>
          </cell>
        </row>
        <row r="5965">
          <cell r="G5965" t="str">
            <v>1565-53</v>
          </cell>
          <cell r="H5965">
            <v>1328.13</v>
          </cell>
        </row>
        <row r="5966">
          <cell r="G5966" t="str">
            <v>7410-14</v>
          </cell>
          <cell r="H5966">
            <v>1250</v>
          </cell>
        </row>
        <row r="5967">
          <cell r="G5967" t="str">
            <v>1565-53</v>
          </cell>
          <cell r="H5967">
            <v>1875</v>
          </cell>
        </row>
        <row r="5968">
          <cell r="G5968" t="str">
            <v>7410-14</v>
          </cell>
          <cell r="H5968">
            <v>1718.75</v>
          </cell>
        </row>
        <row r="5969">
          <cell r="G5969" t="str">
            <v>7410-14</v>
          </cell>
          <cell r="H5969">
            <v>18125.2</v>
          </cell>
        </row>
        <row r="5970">
          <cell r="G5970" t="str">
            <v>1565-53</v>
          </cell>
          <cell r="H5970">
            <v>1015.63</v>
          </cell>
        </row>
        <row r="5971">
          <cell r="G5971" t="str">
            <v>7410-14</v>
          </cell>
          <cell r="H5971">
            <v>937.5</v>
          </cell>
        </row>
        <row r="5972">
          <cell r="G5972" t="str">
            <v>1565-53</v>
          </cell>
          <cell r="H5972">
            <v>1245.8499999999999</v>
          </cell>
        </row>
        <row r="5973">
          <cell r="G5973" t="str">
            <v>7410-14</v>
          </cell>
          <cell r="H5973">
            <v>1211.99</v>
          </cell>
        </row>
        <row r="5974">
          <cell r="G5974" t="str">
            <v>1565-53</v>
          </cell>
          <cell r="H5974">
            <v>18125</v>
          </cell>
        </row>
        <row r="5975">
          <cell r="G5975" t="str">
            <v>7410-14</v>
          </cell>
          <cell r="H5975">
            <v>18125</v>
          </cell>
        </row>
        <row r="5976">
          <cell r="G5976" t="str">
            <v>1565-53</v>
          </cell>
          <cell r="H5976">
            <v>5625</v>
          </cell>
        </row>
        <row r="5977">
          <cell r="G5977" t="str">
            <v>7410-14</v>
          </cell>
          <cell r="H5977">
            <v>5390.63</v>
          </cell>
        </row>
        <row r="5978">
          <cell r="G5978" t="str">
            <v>1565-53</v>
          </cell>
          <cell r="H5978">
            <v>321.41000000000003</v>
          </cell>
        </row>
        <row r="5979">
          <cell r="G5979" t="str">
            <v>7410-14</v>
          </cell>
          <cell r="H5979">
            <v>229.58</v>
          </cell>
        </row>
        <row r="5980">
          <cell r="G5980" t="str">
            <v>7410-14</v>
          </cell>
          <cell r="H5980">
            <v>3281.2</v>
          </cell>
        </row>
        <row r="5981">
          <cell r="G5981" t="str">
            <v>1565-53</v>
          </cell>
          <cell r="H5981">
            <v>781.25</v>
          </cell>
        </row>
        <row r="5982">
          <cell r="G5982" t="str">
            <v>7410-14</v>
          </cell>
          <cell r="H5982">
            <v>625</v>
          </cell>
        </row>
        <row r="5983">
          <cell r="G5983" t="str">
            <v>1565-53</v>
          </cell>
          <cell r="H5983">
            <v>937.5</v>
          </cell>
        </row>
        <row r="5984">
          <cell r="G5984" t="str">
            <v>7410-14</v>
          </cell>
          <cell r="H5984">
            <v>937.5</v>
          </cell>
        </row>
        <row r="5985">
          <cell r="G5985" t="str">
            <v>1565-53</v>
          </cell>
          <cell r="H5985">
            <v>3437.5</v>
          </cell>
        </row>
        <row r="5986">
          <cell r="G5986" t="str">
            <v>7410-14</v>
          </cell>
          <cell r="H5986">
            <v>3437.5</v>
          </cell>
        </row>
        <row r="5987">
          <cell r="G5987" t="str">
            <v>1565-53</v>
          </cell>
          <cell r="H5987">
            <v>2343.75</v>
          </cell>
        </row>
        <row r="5988">
          <cell r="G5988" t="str">
            <v>7410-14</v>
          </cell>
          <cell r="H5988">
            <v>2343.75</v>
          </cell>
        </row>
        <row r="5989">
          <cell r="G5989" t="str">
            <v>1565-53</v>
          </cell>
          <cell r="H5989">
            <v>8593.75</v>
          </cell>
        </row>
        <row r="5990">
          <cell r="G5990" t="str">
            <v>7410-14</v>
          </cell>
          <cell r="H5990">
            <v>8593.75</v>
          </cell>
        </row>
        <row r="5991">
          <cell r="G5991" t="str">
            <v>1565-53</v>
          </cell>
          <cell r="H5991">
            <v>5468.75</v>
          </cell>
        </row>
        <row r="5992">
          <cell r="G5992" t="str">
            <v>7410-14</v>
          </cell>
          <cell r="H5992">
            <v>5468.75</v>
          </cell>
        </row>
        <row r="5993">
          <cell r="G5993" t="str">
            <v>1565-53</v>
          </cell>
          <cell r="H5993">
            <v>2187.5</v>
          </cell>
        </row>
        <row r="5994">
          <cell r="G5994" t="str">
            <v>7410-14</v>
          </cell>
          <cell r="H5994">
            <v>2187.5</v>
          </cell>
        </row>
        <row r="5995">
          <cell r="G5995" t="str">
            <v>1565-53</v>
          </cell>
          <cell r="H5995">
            <v>468.75</v>
          </cell>
        </row>
        <row r="5996">
          <cell r="G5996" t="str">
            <v>7410-14</v>
          </cell>
          <cell r="H5996">
            <v>390.63</v>
          </cell>
        </row>
        <row r="5997">
          <cell r="G5997" t="str">
            <v>1565-53</v>
          </cell>
          <cell r="H5997">
            <v>390.63</v>
          </cell>
        </row>
        <row r="5998">
          <cell r="G5998" t="str">
            <v>7410-14</v>
          </cell>
          <cell r="H5998">
            <v>390.63</v>
          </cell>
        </row>
        <row r="5999">
          <cell r="G5999" t="str">
            <v>7410-14</v>
          </cell>
          <cell r="H5999">
            <v>34390.94</v>
          </cell>
        </row>
        <row r="6000">
          <cell r="G6000" t="str">
            <v>1565-53</v>
          </cell>
          <cell r="H6000">
            <v>34520.76</v>
          </cell>
        </row>
        <row r="6001">
          <cell r="G6001" t="str">
            <v>7410-14</v>
          </cell>
          <cell r="H6001">
            <v>11455.49</v>
          </cell>
        </row>
        <row r="6002">
          <cell r="G6002" t="str">
            <v>1565-53</v>
          </cell>
          <cell r="H6002">
            <v>17578.13</v>
          </cell>
        </row>
        <row r="6003">
          <cell r="G6003" t="str">
            <v>7410-14</v>
          </cell>
          <cell r="H6003">
            <v>15625</v>
          </cell>
        </row>
        <row r="6004">
          <cell r="G6004" t="str">
            <v>1565-53</v>
          </cell>
          <cell r="H6004">
            <v>468.75</v>
          </cell>
        </row>
        <row r="6005">
          <cell r="G6005" t="str">
            <v>7410-14</v>
          </cell>
          <cell r="H6005">
            <v>380.86</v>
          </cell>
        </row>
        <row r="6006">
          <cell r="G6006" t="str">
            <v>1565-53</v>
          </cell>
          <cell r="H6006">
            <v>38671.129999999997</v>
          </cell>
        </row>
        <row r="6007">
          <cell r="G6007" t="str">
            <v>7410-14</v>
          </cell>
          <cell r="H6007">
            <v>38671.129999999997</v>
          </cell>
        </row>
        <row r="6008">
          <cell r="G6008" t="str">
            <v>1565-53</v>
          </cell>
          <cell r="H6008">
            <v>58592.75</v>
          </cell>
        </row>
        <row r="6009">
          <cell r="G6009" t="str">
            <v>7410-14</v>
          </cell>
          <cell r="H6009">
            <v>58592.75</v>
          </cell>
        </row>
        <row r="6010">
          <cell r="G6010" t="str">
            <v>1565-53</v>
          </cell>
          <cell r="H6010">
            <v>14843.5</v>
          </cell>
        </row>
        <row r="6011">
          <cell r="G6011" t="str">
            <v>7410-14</v>
          </cell>
          <cell r="H6011">
            <v>14843.5</v>
          </cell>
        </row>
        <row r="6012">
          <cell r="G6012" t="str">
            <v>1565-53</v>
          </cell>
          <cell r="H6012">
            <v>42186.5</v>
          </cell>
        </row>
        <row r="6013">
          <cell r="G6013" t="str">
            <v>7410-14</v>
          </cell>
          <cell r="H6013">
            <v>42186.5</v>
          </cell>
        </row>
        <row r="6014">
          <cell r="G6014" t="str">
            <v>1565-53</v>
          </cell>
          <cell r="H6014">
            <v>3514.88</v>
          </cell>
        </row>
        <row r="6015">
          <cell r="G6015" t="str">
            <v>7410-14</v>
          </cell>
          <cell r="H6015">
            <v>3514.88</v>
          </cell>
        </row>
        <row r="6016">
          <cell r="G6016" t="str">
            <v>1565-53</v>
          </cell>
          <cell r="H6016">
            <v>3124.5</v>
          </cell>
        </row>
        <row r="6017">
          <cell r="G6017" t="str">
            <v>7410-14</v>
          </cell>
          <cell r="H6017">
            <v>3124.5</v>
          </cell>
        </row>
        <row r="6018">
          <cell r="G6018" t="str">
            <v>1565-53</v>
          </cell>
          <cell r="H6018">
            <v>50780</v>
          </cell>
        </row>
        <row r="6019">
          <cell r="G6019" t="str">
            <v>7410-14</v>
          </cell>
          <cell r="H6019">
            <v>50780</v>
          </cell>
        </row>
        <row r="6020">
          <cell r="G6020" t="str">
            <v>1565-53</v>
          </cell>
          <cell r="H6020">
            <v>43358.63</v>
          </cell>
        </row>
        <row r="6021">
          <cell r="G6021" t="str">
            <v>7410-14</v>
          </cell>
          <cell r="H6021">
            <v>43358.63</v>
          </cell>
        </row>
        <row r="6022">
          <cell r="G6022" t="str">
            <v>1565-53</v>
          </cell>
          <cell r="H6022">
            <v>67186.5</v>
          </cell>
        </row>
        <row r="6023">
          <cell r="G6023" t="str">
            <v>7410-14</v>
          </cell>
          <cell r="H6023">
            <v>67186.5</v>
          </cell>
        </row>
        <row r="6024">
          <cell r="G6024" t="str">
            <v>1565-53</v>
          </cell>
          <cell r="H6024">
            <v>9374.75</v>
          </cell>
        </row>
        <row r="6025">
          <cell r="G6025" t="str">
            <v>7410-14</v>
          </cell>
          <cell r="H6025">
            <v>9374.75</v>
          </cell>
        </row>
        <row r="6026">
          <cell r="G6026" t="str">
            <v>1565-53</v>
          </cell>
          <cell r="H6026">
            <v>121737.92</v>
          </cell>
        </row>
        <row r="6027">
          <cell r="G6027" t="str">
            <v>7410-14</v>
          </cell>
          <cell r="H6027">
            <v>121737.92</v>
          </cell>
        </row>
        <row r="6028">
          <cell r="G6028" t="str">
            <v>7410-14</v>
          </cell>
          <cell r="H6028">
            <v>8323.58</v>
          </cell>
        </row>
        <row r="6029">
          <cell r="G6029" t="str">
            <v>1565-53</v>
          </cell>
          <cell r="H6029">
            <v>8323.58</v>
          </cell>
        </row>
        <row r="6030">
          <cell r="G6030" t="str">
            <v>7410-14</v>
          </cell>
          <cell r="H6030">
            <v>40081.71</v>
          </cell>
        </row>
        <row r="6031">
          <cell r="G6031" t="str">
            <v>1565-53</v>
          </cell>
          <cell r="H6031">
            <v>40081.71</v>
          </cell>
        </row>
        <row r="6032">
          <cell r="G6032" t="str">
            <v>7410-14</v>
          </cell>
          <cell r="H6032">
            <v>36409.480000000003</v>
          </cell>
        </row>
        <row r="6033">
          <cell r="G6033" t="str">
            <v>1565-53</v>
          </cell>
          <cell r="H6033">
            <v>36409.480000000003</v>
          </cell>
        </row>
        <row r="6034">
          <cell r="G6034" t="str">
            <v>1565-53</v>
          </cell>
          <cell r="H6034">
            <v>8750</v>
          </cell>
        </row>
        <row r="6035">
          <cell r="G6035" t="str">
            <v>1565-53</v>
          </cell>
          <cell r="H6035">
            <v>3906.25</v>
          </cell>
        </row>
        <row r="6036">
          <cell r="G6036" t="str">
            <v>1565-53</v>
          </cell>
          <cell r="H6036">
            <v>6250</v>
          </cell>
        </row>
        <row r="6037">
          <cell r="G6037" t="str">
            <v>1565-53</v>
          </cell>
          <cell r="H6037">
            <v>13437.5</v>
          </cell>
        </row>
        <row r="6038">
          <cell r="G6038" t="str">
            <v>1565-53</v>
          </cell>
          <cell r="H6038">
            <v>10468.75</v>
          </cell>
        </row>
        <row r="6039">
          <cell r="G6039" t="str">
            <v>1565-53</v>
          </cell>
          <cell r="H6039">
            <v>1562.5</v>
          </cell>
        </row>
        <row r="6040">
          <cell r="G6040" t="str">
            <v>1565-53</v>
          </cell>
          <cell r="H6040">
            <v>23437.5</v>
          </cell>
        </row>
        <row r="6041">
          <cell r="G6041" t="str">
            <v>1565-53</v>
          </cell>
          <cell r="H6041">
            <v>9374.7000000000007</v>
          </cell>
        </row>
        <row r="6042">
          <cell r="G6042" t="str">
            <v>1565-53</v>
          </cell>
          <cell r="H6042">
            <v>546.88</v>
          </cell>
        </row>
        <row r="6043">
          <cell r="G6043" t="str">
            <v>1565-53</v>
          </cell>
          <cell r="H6043">
            <v>703.15</v>
          </cell>
        </row>
        <row r="6044">
          <cell r="G6044" t="str">
            <v>1565-53</v>
          </cell>
          <cell r="H6044">
            <v>4799.0600000000004</v>
          </cell>
        </row>
        <row r="6045">
          <cell r="G6045" t="str">
            <v>1565-53</v>
          </cell>
          <cell r="H6045">
            <v>6375.96</v>
          </cell>
        </row>
        <row r="6046">
          <cell r="G6046" t="str">
            <v>1565-53</v>
          </cell>
          <cell r="H6046">
            <v>7343.75</v>
          </cell>
        </row>
        <row r="6047">
          <cell r="G6047" t="str">
            <v>1565-53</v>
          </cell>
          <cell r="H6047">
            <v>9598.11</v>
          </cell>
        </row>
        <row r="6048">
          <cell r="G6048" t="str">
            <v>1565-53</v>
          </cell>
          <cell r="H6048">
            <v>976.56</v>
          </cell>
        </row>
        <row r="6049">
          <cell r="G6049" t="str">
            <v>7410-14</v>
          </cell>
          <cell r="H6049">
            <v>859.38</v>
          </cell>
        </row>
        <row r="6050">
          <cell r="G6050" t="str">
            <v>1565-53</v>
          </cell>
          <cell r="H6050">
            <v>1875</v>
          </cell>
        </row>
        <row r="6051">
          <cell r="G6051" t="str">
            <v>7410-14</v>
          </cell>
          <cell r="H6051">
            <v>1718.75</v>
          </cell>
        </row>
        <row r="6052">
          <cell r="G6052" t="str">
            <v>1565-53</v>
          </cell>
          <cell r="H6052">
            <v>1757.81</v>
          </cell>
        </row>
        <row r="6053">
          <cell r="G6053" t="str">
            <v>7410-14</v>
          </cell>
          <cell r="H6053">
            <v>1640.63</v>
          </cell>
        </row>
        <row r="6054">
          <cell r="G6054" t="str">
            <v>1565-53</v>
          </cell>
          <cell r="H6054">
            <v>2812.5</v>
          </cell>
        </row>
        <row r="6055">
          <cell r="G6055" t="str">
            <v>7410-14</v>
          </cell>
          <cell r="H6055">
            <v>2812.5</v>
          </cell>
        </row>
        <row r="6056">
          <cell r="G6056" t="str">
            <v>1565-53</v>
          </cell>
          <cell r="H6056">
            <v>8437.5</v>
          </cell>
        </row>
        <row r="6057">
          <cell r="G6057" t="str">
            <v>7410-14</v>
          </cell>
          <cell r="H6057">
            <v>7968.75</v>
          </cell>
        </row>
        <row r="6058">
          <cell r="G6058" t="str">
            <v>1565-53</v>
          </cell>
          <cell r="H6058">
            <v>189.84</v>
          </cell>
        </row>
        <row r="6059">
          <cell r="G6059" t="str">
            <v>7410-14</v>
          </cell>
          <cell r="H6059">
            <v>126.56</v>
          </cell>
        </row>
        <row r="6060">
          <cell r="G6060" t="str">
            <v>1565-53</v>
          </cell>
          <cell r="H6060">
            <v>8125</v>
          </cell>
        </row>
        <row r="6061">
          <cell r="G6061" t="str">
            <v>7410-14</v>
          </cell>
          <cell r="H6061">
            <v>7265.63</v>
          </cell>
        </row>
        <row r="6062">
          <cell r="G6062" t="str">
            <v>1565-53</v>
          </cell>
          <cell r="H6062">
            <v>921.04</v>
          </cell>
        </row>
        <row r="6063">
          <cell r="G6063" t="str">
            <v>7410-14</v>
          </cell>
          <cell r="H6063">
            <v>828.94</v>
          </cell>
        </row>
        <row r="6064">
          <cell r="G6064" t="str">
            <v>1565-53</v>
          </cell>
          <cell r="H6064">
            <v>3164.06</v>
          </cell>
        </row>
        <row r="6065">
          <cell r="G6065" t="str">
            <v>7410-14</v>
          </cell>
          <cell r="H6065">
            <v>2968.75</v>
          </cell>
        </row>
        <row r="6066">
          <cell r="G6066" t="str">
            <v>1565-53</v>
          </cell>
          <cell r="H6066">
            <v>2656.25</v>
          </cell>
        </row>
        <row r="6067">
          <cell r="G6067" t="str">
            <v>7410-14</v>
          </cell>
          <cell r="H6067">
            <v>2578.13</v>
          </cell>
        </row>
        <row r="6068">
          <cell r="G6068" t="str">
            <v>1565-53</v>
          </cell>
          <cell r="H6068">
            <v>2109.38</v>
          </cell>
        </row>
        <row r="6069">
          <cell r="G6069" t="str">
            <v>7410-14</v>
          </cell>
          <cell r="H6069">
            <v>2031.25</v>
          </cell>
        </row>
        <row r="6070">
          <cell r="G6070" t="str">
            <v>1565-53</v>
          </cell>
          <cell r="H6070">
            <v>4218.75</v>
          </cell>
        </row>
        <row r="6071">
          <cell r="G6071" t="str">
            <v>7410-14</v>
          </cell>
          <cell r="H6071">
            <v>4062.5</v>
          </cell>
        </row>
        <row r="6072">
          <cell r="G6072" t="str">
            <v>1565-53</v>
          </cell>
          <cell r="H6072">
            <v>4218.75</v>
          </cell>
        </row>
        <row r="6073">
          <cell r="G6073" t="str">
            <v>7410-14</v>
          </cell>
          <cell r="H6073">
            <v>4062.5</v>
          </cell>
        </row>
        <row r="6074">
          <cell r="G6074" t="str">
            <v>1565-53</v>
          </cell>
          <cell r="H6074">
            <v>3437.5</v>
          </cell>
        </row>
        <row r="6075">
          <cell r="G6075" t="str">
            <v>7410-14</v>
          </cell>
          <cell r="H6075">
            <v>3125</v>
          </cell>
        </row>
        <row r="6076">
          <cell r="G6076" t="str">
            <v>1565-53</v>
          </cell>
          <cell r="H6076">
            <v>3906.25</v>
          </cell>
        </row>
        <row r="6077">
          <cell r="G6077" t="str">
            <v>7410-14</v>
          </cell>
          <cell r="H6077">
            <v>3906.25</v>
          </cell>
        </row>
        <row r="6078">
          <cell r="G6078" t="str">
            <v>1565-53</v>
          </cell>
          <cell r="H6078">
            <v>2734.38</v>
          </cell>
        </row>
        <row r="6079">
          <cell r="G6079" t="str">
            <v>7410-14</v>
          </cell>
          <cell r="H6079">
            <v>2734.38</v>
          </cell>
        </row>
        <row r="6080">
          <cell r="G6080" t="str">
            <v>1565-53</v>
          </cell>
          <cell r="H6080">
            <v>3281.25</v>
          </cell>
        </row>
        <row r="6081">
          <cell r="G6081" t="str">
            <v>7410-14</v>
          </cell>
          <cell r="H6081">
            <v>3281.25</v>
          </cell>
        </row>
        <row r="6082">
          <cell r="G6082" t="str">
            <v>1565-53</v>
          </cell>
          <cell r="H6082">
            <v>1954.38</v>
          </cell>
        </row>
        <row r="6083">
          <cell r="G6083" t="str">
            <v>7410-14</v>
          </cell>
          <cell r="H6083">
            <v>1798.13</v>
          </cell>
        </row>
        <row r="6084">
          <cell r="G6084" t="str">
            <v>1565-53</v>
          </cell>
          <cell r="H6084">
            <v>3671.88</v>
          </cell>
        </row>
        <row r="6085">
          <cell r="G6085" t="str">
            <v>7410-14</v>
          </cell>
          <cell r="H6085">
            <v>3593.75</v>
          </cell>
        </row>
        <row r="6086">
          <cell r="G6086" t="str">
            <v>1565-53</v>
          </cell>
          <cell r="H6086">
            <v>8996.44</v>
          </cell>
        </row>
        <row r="6087">
          <cell r="G6087" t="str">
            <v>7410-14</v>
          </cell>
          <cell r="H6087">
            <v>8996.44</v>
          </cell>
        </row>
        <row r="6088">
          <cell r="G6088" t="str">
            <v>1565-53</v>
          </cell>
          <cell r="H6088">
            <v>173.73</v>
          </cell>
        </row>
        <row r="6089">
          <cell r="G6089" t="str">
            <v>7410-14</v>
          </cell>
          <cell r="H6089">
            <v>150.06</v>
          </cell>
        </row>
        <row r="6090">
          <cell r="G6090" t="str">
            <v>1565-53</v>
          </cell>
          <cell r="H6090">
            <v>2109.38</v>
          </cell>
        </row>
        <row r="6091">
          <cell r="G6091" t="str">
            <v>7410-14</v>
          </cell>
          <cell r="H6091">
            <v>2031.25</v>
          </cell>
        </row>
        <row r="6092">
          <cell r="G6092" t="str">
            <v>1565-53</v>
          </cell>
          <cell r="H6092">
            <v>556.55999999999995</v>
          </cell>
        </row>
        <row r="6093">
          <cell r="G6093" t="str">
            <v>7410-14</v>
          </cell>
          <cell r="H6093">
            <v>556.55999999999995</v>
          </cell>
        </row>
        <row r="6094">
          <cell r="G6094" t="str">
            <v>1565-53</v>
          </cell>
          <cell r="H6094">
            <v>2109.38</v>
          </cell>
        </row>
        <row r="6095">
          <cell r="G6095" t="str">
            <v>7410-14</v>
          </cell>
          <cell r="H6095">
            <v>2089.84</v>
          </cell>
        </row>
        <row r="6096">
          <cell r="G6096" t="str">
            <v>1565-53</v>
          </cell>
          <cell r="H6096">
            <v>4296.88</v>
          </cell>
        </row>
        <row r="6097">
          <cell r="G6097" t="str">
            <v>7410-14</v>
          </cell>
          <cell r="H6097">
            <v>4218.75</v>
          </cell>
        </row>
        <row r="6098">
          <cell r="G6098" t="str">
            <v>1565-54</v>
          </cell>
          <cell r="H6098">
            <v>6690.64</v>
          </cell>
        </row>
        <row r="6099">
          <cell r="G6099" t="str">
            <v>1565-54</v>
          </cell>
          <cell r="H6099">
            <v>24041.67</v>
          </cell>
        </row>
        <row r="6100">
          <cell r="G6100" t="str">
            <v>1565-54</v>
          </cell>
          <cell r="H6100">
            <v>3425.49</v>
          </cell>
        </row>
        <row r="6101">
          <cell r="G6101" t="str">
            <v>1565-53</v>
          </cell>
          <cell r="H6101">
            <v>4218.75</v>
          </cell>
        </row>
        <row r="6102">
          <cell r="G6102" t="str">
            <v>7410-14</v>
          </cell>
          <cell r="H6102">
            <v>4218.75</v>
          </cell>
        </row>
        <row r="6103">
          <cell r="G6103" t="str">
            <v>1565-53</v>
          </cell>
          <cell r="H6103">
            <v>337500</v>
          </cell>
        </row>
        <row r="6104">
          <cell r="G6104" t="str">
            <v>7410-14</v>
          </cell>
          <cell r="H6104">
            <v>325000</v>
          </cell>
        </row>
        <row r="6105">
          <cell r="G6105" t="str">
            <v>1565-53</v>
          </cell>
          <cell r="H6105">
            <v>350000</v>
          </cell>
        </row>
        <row r="6106">
          <cell r="G6106" t="str">
            <v>7410-14</v>
          </cell>
          <cell r="H6106">
            <v>350000</v>
          </cell>
        </row>
        <row r="6107">
          <cell r="G6107" t="str">
            <v>1565-53</v>
          </cell>
          <cell r="H6107">
            <v>3125</v>
          </cell>
        </row>
        <row r="6108">
          <cell r="G6108" t="str">
            <v>7410-14</v>
          </cell>
          <cell r="H6108">
            <v>3125</v>
          </cell>
        </row>
        <row r="6109">
          <cell r="G6109" t="str">
            <v>1565-53</v>
          </cell>
          <cell r="H6109">
            <v>5937.5</v>
          </cell>
        </row>
        <row r="6110">
          <cell r="G6110" t="str">
            <v>7410-14</v>
          </cell>
          <cell r="H6110">
            <v>5937.5</v>
          </cell>
        </row>
        <row r="6111">
          <cell r="G6111" t="str">
            <v>1565-53</v>
          </cell>
          <cell r="H6111">
            <v>3906.25</v>
          </cell>
        </row>
        <row r="6112">
          <cell r="G6112" t="str">
            <v>7410-14</v>
          </cell>
          <cell r="H6112">
            <v>3906.25</v>
          </cell>
        </row>
        <row r="6113">
          <cell r="G6113" t="str">
            <v>1565-53</v>
          </cell>
          <cell r="H6113">
            <v>107421.88</v>
          </cell>
        </row>
        <row r="6114">
          <cell r="G6114" t="str">
            <v>7410-14</v>
          </cell>
          <cell r="H6114">
            <v>105468.75</v>
          </cell>
        </row>
        <row r="6115">
          <cell r="G6115" t="str">
            <v>1565-53</v>
          </cell>
          <cell r="H6115">
            <v>1875</v>
          </cell>
        </row>
        <row r="6116">
          <cell r="G6116" t="str">
            <v>7410-14</v>
          </cell>
          <cell r="H6116">
            <v>1875</v>
          </cell>
        </row>
        <row r="6117">
          <cell r="G6117" t="str">
            <v>1565-53</v>
          </cell>
          <cell r="H6117">
            <v>781.25</v>
          </cell>
        </row>
        <row r="6118">
          <cell r="G6118" t="str">
            <v>7410-14</v>
          </cell>
          <cell r="H6118">
            <v>781.25</v>
          </cell>
        </row>
        <row r="6119">
          <cell r="G6119" t="str">
            <v>7410-14</v>
          </cell>
          <cell r="H6119">
            <v>2158.33</v>
          </cell>
        </row>
        <row r="6120">
          <cell r="G6120" t="str">
            <v>1565-53</v>
          </cell>
          <cell r="H6120">
            <v>6562.5</v>
          </cell>
        </row>
        <row r="6121">
          <cell r="G6121" t="str">
            <v>7410-14</v>
          </cell>
          <cell r="H6121">
            <v>6562.5</v>
          </cell>
        </row>
        <row r="6122">
          <cell r="G6122" t="str">
            <v>1565-53</v>
          </cell>
          <cell r="H6122">
            <v>2604.9699999999998</v>
          </cell>
        </row>
        <row r="6123">
          <cell r="G6123" t="str">
            <v>7410-14</v>
          </cell>
          <cell r="H6123">
            <v>2604.9699999999998</v>
          </cell>
        </row>
        <row r="6124">
          <cell r="G6124" t="str">
            <v>1565-53</v>
          </cell>
          <cell r="H6124">
            <v>8125</v>
          </cell>
        </row>
        <row r="6125">
          <cell r="G6125" t="str">
            <v>7410-14</v>
          </cell>
          <cell r="H6125">
            <v>8125</v>
          </cell>
        </row>
        <row r="6126">
          <cell r="G6126" t="str">
            <v>1565-53</v>
          </cell>
          <cell r="H6126">
            <v>2656.25</v>
          </cell>
        </row>
        <row r="6127">
          <cell r="G6127" t="str">
            <v>1565-53</v>
          </cell>
          <cell r="H6127">
            <v>3281.25</v>
          </cell>
        </row>
        <row r="6128">
          <cell r="G6128" t="str">
            <v>1565-53</v>
          </cell>
          <cell r="H6128">
            <v>703.13</v>
          </cell>
        </row>
        <row r="6129">
          <cell r="G6129" t="str">
            <v>1565-53</v>
          </cell>
          <cell r="H6129">
            <v>4382.8100000000004</v>
          </cell>
        </row>
        <row r="6130">
          <cell r="G6130" t="str">
            <v>7410-14</v>
          </cell>
          <cell r="H6130">
            <v>4253.91</v>
          </cell>
        </row>
        <row r="6131">
          <cell r="G6131" t="str">
            <v>1565-53</v>
          </cell>
          <cell r="H6131">
            <v>1652.34</v>
          </cell>
        </row>
        <row r="6132">
          <cell r="G6132" t="str">
            <v>7410-14</v>
          </cell>
          <cell r="H6132">
            <v>917.97</v>
          </cell>
        </row>
        <row r="6133">
          <cell r="G6133" t="str">
            <v>1565-53</v>
          </cell>
          <cell r="H6133">
            <v>338.44</v>
          </cell>
        </row>
        <row r="6134">
          <cell r="G6134" t="str">
            <v>7410-14</v>
          </cell>
          <cell r="H6134">
            <v>267.19</v>
          </cell>
        </row>
        <row r="6135">
          <cell r="G6135" t="str">
            <v>7410-14</v>
          </cell>
          <cell r="H6135">
            <v>1406.25</v>
          </cell>
        </row>
        <row r="6136">
          <cell r="G6136" t="str">
            <v>1565-53</v>
          </cell>
          <cell r="H6136">
            <v>1476.56</v>
          </cell>
        </row>
        <row r="6137">
          <cell r="G6137" t="str">
            <v>7410-14</v>
          </cell>
          <cell r="H6137">
            <v>1195.31</v>
          </cell>
        </row>
        <row r="6138">
          <cell r="G6138" t="str">
            <v>1565-53</v>
          </cell>
          <cell r="H6138">
            <v>689.06</v>
          </cell>
        </row>
        <row r="6139">
          <cell r="G6139" t="str">
            <v>7410-14</v>
          </cell>
          <cell r="H6139">
            <v>590.63</v>
          </cell>
        </row>
        <row r="6140">
          <cell r="G6140" t="str">
            <v>1565-53</v>
          </cell>
          <cell r="H6140">
            <v>437.5</v>
          </cell>
        </row>
        <row r="6141">
          <cell r="G6141" t="str">
            <v>7410-14</v>
          </cell>
          <cell r="H6141">
            <v>437.5</v>
          </cell>
        </row>
        <row r="6142">
          <cell r="G6142" t="str">
            <v>7410-14</v>
          </cell>
          <cell r="H6142">
            <v>1875</v>
          </cell>
        </row>
        <row r="6143">
          <cell r="G6143" t="str">
            <v>1565-53</v>
          </cell>
          <cell r="H6143">
            <v>2065.54</v>
          </cell>
        </row>
        <row r="6144">
          <cell r="G6144" t="str">
            <v>7410-14</v>
          </cell>
          <cell r="H6144">
            <v>2039.91</v>
          </cell>
        </row>
        <row r="6145">
          <cell r="G6145" t="str">
            <v>1565-53</v>
          </cell>
          <cell r="H6145">
            <v>12380.43</v>
          </cell>
        </row>
        <row r="6146">
          <cell r="G6146" t="str">
            <v>1565-53</v>
          </cell>
          <cell r="H6146">
            <v>1062.5</v>
          </cell>
        </row>
        <row r="6147">
          <cell r="G6147" t="str">
            <v>1565-53</v>
          </cell>
          <cell r="H6147">
            <v>15474.06</v>
          </cell>
        </row>
        <row r="6148">
          <cell r="G6148" t="str">
            <v>1565-53</v>
          </cell>
          <cell r="H6148">
            <v>825</v>
          </cell>
        </row>
        <row r="6149">
          <cell r="G6149" t="str">
            <v>1565-53</v>
          </cell>
          <cell r="H6149">
            <v>482.46</v>
          </cell>
        </row>
        <row r="6150">
          <cell r="G6150" t="str">
            <v>1565-53</v>
          </cell>
          <cell r="H6150">
            <v>10727.65</v>
          </cell>
        </row>
        <row r="6151">
          <cell r="G6151" t="str">
            <v>7410-14</v>
          </cell>
          <cell r="H6151">
            <v>10727.65</v>
          </cell>
        </row>
        <row r="6152">
          <cell r="G6152" t="str">
            <v>1565-53</v>
          </cell>
          <cell r="H6152">
            <v>2187.5</v>
          </cell>
        </row>
        <row r="6153">
          <cell r="G6153" t="str">
            <v>1565-53</v>
          </cell>
          <cell r="H6153">
            <v>25781.25</v>
          </cell>
        </row>
        <row r="6154">
          <cell r="G6154" t="str">
            <v>1565-53</v>
          </cell>
          <cell r="H6154">
            <v>9558.91</v>
          </cell>
        </row>
        <row r="6155">
          <cell r="G6155" t="str">
            <v>7410-14</v>
          </cell>
          <cell r="H6155">
            <v>9558.91</v>
          </cell>
        </row>
        <row r="6156">
          <cell r="G6156" t="str">
            <v>7410-14</v>
          </cell>
          <cell r="H6156">
            <v>772.01</v>
          </cell>
        </row>
        <row r="6157">
          <cell r="G6157" t="str">
            <v>1565-53</v>
          </cell>
          <cell r="H6157">
            <v>772.01</v>
          </cell>
        </row>
        <row r="6158">
          <cell r="G6158" t="str">
            <v>1565-53</v>
          </cell>
          <cell r="H6158">
            <v>0</v>
          </cell>
        </row>
        <row r="6159">
          <cell r="G6159" t="str">
            <v>1565-53</v>
          </cell>
          <cell r="H6159">
            <v>0</v>
          </cell>
        </row>
        <row r="6160">
          <cell r="G6160" t="str">
            <v>1565-53</v>
          </cell>
          <cell r="H6160">
            <v>155248.62</v>
          </cell>
        </row>
        <row r="6161">
          <cell r="G6161" t="str">
            <v>7410-14</v>
          </cell>
          <cell r="H6161">
            <v>155248.62</v>
          </cell>
        </row>
        <row r="6162">
          <cell r="G6162" t="str">
            <v>1565-53</v>
          </cell>
          <cell r="H6162">
            <v>15000</v>
          </cell>
        </row>
        <row r="6163">
          <cell r="G6163" t="str">
            <v>7410-14</v>
          </cell>
          <cell r="H6163">
            <v>15000</v>
          </cell>
        </row>
        <row r="6164">
          <cell r="G6164" t="str">
            <v>1565-53</v>
          </cell>
          <cell r="H6164">
            <v>12421.88</v>
          </cell>
        </row>
        <row r="6165">
          <cell r="G6165" t="str">
            <v>7410-14</v>
          </cell>
          <cell r="H6165">
            <v>12421.88</v>
          </cell>
        </row>
        <row r="6166">
          <cell r="G6166" t="str">
            <v>1565-53</v>
          </cell>
          <cell r="H6166">
            <v>168.87</v>
          </cell>
        </row>
        <row r="6167">
          <cell r="G6167" t="str">
            <v>7410-14</v>
          </cell>
          <cell r="H6167">
            <v>150.11000000000001</v>
          </cell>
        </row>
        <row r="6168">
          <cell r="G6168" t="str">
            <v>1565-53</v>
          </cell>
          <cell r="H6168">
            <v>35437.19</v>
          </cell>
        </row>
        <row r="6169">
          <cell r="G6169" t="str">
            <v>7410-14</v>
          </cell>
          <cell r="H6169">
            <v>35437.19</v>
          </cell>
        </row>
        <row r="6170">
          <cell r="G6170" t="str">
            <v>1565-53</v>
          </cell>
          <cell r="H6170">
            <v>62500</v>
          </cell>
        </row>
        <row r="6171">
          <cell r="G6171" t="str">
            <v>7410-14</v>
          </cell>
          <cell r="H6171">
            <v>62500</v>
          </cell>
        </row>
        <row r="6172">
          <cell r="G6172" t="str">
            <v>1565-53</v>
          </cell>
          <cell r="H6172">
            <v>9609.3799999999992</v>
          </cell>
        </row>
        <row r="6173">
          <cell r="G6173" t="str">
            <v>7410-14</v>
          </cell>
          <cell r="H6173">
            <v>9609.3799999999992</v>
          </cell>
        </row>
        <row r="6174">
          <cell r="G6174" t="str">
            <v>1565-53</v>
          </cell>
          <cell r="H6174">
            <v>8750</v>
          </cell>
        </row>
        <row r="6175">
          <cell r="G6175" t="str">
            <v>7410-14</v>
          </cell>
          <cell r="H6175">
            <v>8750</v>
          </cell>
        </row>
        <row r="6176">
          <cell r="G6176" t="str">
            <v>1565-53</v>
          </cell>
          <cell r="H6176">
            <v>56250</v>
          </cell>
        </row>
        <row r="6177">
          <cell r="G6177" t="str">
            <v>7410-14</v>
          </cell>
          <cell r="H6177">
            <v>56250</v>
          </cell>
        </row>
        <row r="6178">
          <cell r="G6178" t="str">
            <v>1565-53</v>
          </cell>
          <cell r="H6178">
            <v>46093.75</v>
          </cell>
        </row>
        <row r="6179">
          <cell r="G6179" t="str">
            <v>1565-53</v>
          </cell>
          <cell r="H6179">
            <v>15137.06</v>
          </cell>
        </row>
        <row r="6180">
          <cell r="G6180" t="str">
            <v>7410-14</v>
          </cell>
          <cell r="H6180">
            <v>15137.06</v>
          </cell>
        </row>
        <row r="6181">
          <cell r="G6181" t="str">
            <v>1565-53</v>
          </cell>
          <cell r="H6181">
            <v>789.37</v>
          </cell>
        </row>
        <row r="6182">
          <cell r="G6182" t="str">
            <v>7410-14</v>
          </cell>
          <cell r="H6182">
            <v>789.37</v>
          </cell>
        </row>
        <row r="6183">
          <cell r="G6183" t="str">
            <v>1565-53</v>
          </cell>
          <cell r="H6183">
            <v>895.82</v>
          </cell>
        </row>
        <row r="6184">
          <cell r="G6184" t="str">
            <v>7410-14</v>
          </cell>
          <cell r="H6184">
            <v>895.82</v>
          </cell>
        </row>
        <row r="6185">
          <cell r="G6185" t="str">
            <v>1565-53</v>
          </cell>
          <cell r="H6185">
            <v>323.98</v>
          </cell>
        </row>
        <row r="6186">
          <cell r="G6186" t="str">
            <v>7410-14</v>
          </cell>
          <cell r="H6186">
            <v>323.98</v>
          </cell>
        </row>
        <row r="6187">
          <cell r="G6187" t="str">
            <v>1565-53</v>
          </cell>
          <cell r="H6187">
            <v>347.1</v>
          </cell>
        </row>
        <row r="6188">
          <cell r="G6188" t="str">
            <v>7410-14</v>
          </cell>
          <cell r="H6188">
            <v>347.1</v>
          </cell>
        </row>
        <row r="6189">
          <cell r="G6189" t="str">
            <v>1565-53</v>
          </cell>
          <cell r="H6189">
            <v>5156.25</v>
          </cell>
        </row>
        <row r="6190">
          <cell r="G6190" t="str">
            <v>7410-14</v>
          </cell>
          <cell r="H6190">
            <v>5078.13</v>
          </cell>
        </row>
        <row r="6191">
          <cell r="G6191" t="str">
            <v>1565-53</v>
          </cell>
          <cell r="H6191">
            <v>14530.79</v>
          </cell>
        </row>
        <row r="6192">
          <cell r="G6192" t="str">
            <v>7410-14</v>
          </cell>
          <cell r="H6192">
            <v>14530.79</v>
          </cell>
        </row>
        <row r="6193">
          <cell r="G6193" t="str">
            <v>7410-14</v>
          </cell>
          <cell r="H6193">
            <v>19382.580000000002</v>
          </cell>
        </row>
        <row r="6194">
          <cell r="G6194" t="str">
            <v>1565-53</v>
          </cell>
          <cell r="H6194">
            <v>19382.580000000002</v>
          </cell>
        </row>
        <row r="6195">
          <cell r="G6195" t="str">
            <v>7410-14</v>
          </cell>
          <cell r="H6195">
            <v>4445.05</v>
          </cell>
        </row>
        <row r="6196">
          <cell r="G6196" t="str">
            <v>1565-53</v>
          </cell>
          <cell r="H6196">
            <v>4445.05</v>
          </cell>
        </row>
        <row r="6197">
          <cell r="G6197" t="str">
            <v>1565-53</v>
          </cell>
          <cell r="H6197">
            <v>37500</v>
          </cell>
        </row>
        <row r="6198">
          <cell r="G6198" t="str">
            <v>7410-14</v>
          </cell>
          <cell r="H6198">
            <v>7586.71</v>
          </cell>
        </row>
        <row r="6199">
          <cell r="G6199" t="str">
            <v>1565-53</v>
          </cell>
          <cell r="H6199">
            <v>7586.71</v>
          </cell>
        </row>
        <row r="6200">
          <cell r="G6200" t="str">
            <v>1565-53</v>
          </cell>
          <cell r="H6200">
            <v>121093.75</v>
          </cell>
        </row>
        <row r="6201">
          <cell r="G6201" t="str">
            <v>1565-53</v>
          </cell>
          <cell r="H6201">
            <v>8437.5</v>
          </cell>
        </row>
        <row r="6202">
          <cell r="G6202" t="str">
            <v>7410-14</v>
          </cell>
          <cell r="H6202">
            <v>7812.5</v>
          </cell>
        </row>
        <row r="6203">
          <cell r="G6203" t="str">
            <v>1565-53</v>
          </cell>
          <cell r="H6203">
            <v>4531.2</v>
          </cell>
        </row>
        <row r="6204">
          <cell r="G6204" t="str">
            <v>7410-14</v>
          </cell>
          <cell r="H6204">
            <v>4218.7</v>
          </cell>
        </row>
        <row r="6205">
          <cell r="G6205" t="str">
            <v>7410-14</v>
          </cell>
          <cell r="H6205">
            <v>9360.74</v>
          </cell>
        </row>
        <row r="6206">
          <cell r="G6206" t="str">
            <v>1565-53</v>
          </cell>
          <cell r="H6206">
            <v>9360.74</v>
          </cell>
        </row>
        <row r="6207">
          <cell r="G6207" t="str">
            <v>7410-14</v>
          </cell>
          <cell r="H6207">
            <v>62924.77</v>
          </cell>
        </row>
        <row r="6208">
          <cell r="G6208" t="str">
            <v>1565-53</v>
          </cell>
          <cell r="H6208">
            <v>62924.77</v>
          </cell>
        </row>
        <row r="6209">
          <cell r="G6209" t="str">
            <v>7410-14</v>
          </cell>
          <cell r="H6209">
            <v>8250.16</v>
          </cell>
        </row>
        <row r="6210">
          <cell r="G6210" t="str">
            <v>1565-53</v>
          </cell>
          <cell r="H6210">
            <v>8250.16</v>
          </cell>
        </row>
        <row r="6211">
          <cell r="G6211" t="str">
            <v>7410-14</v>
          </cell>
          <cell r="H6211">
            <v>430.63</v>
          </cell>
        </row>
        <row r="6212">
          <cell r="G6212" t="str">
            <v>1565-53</v>
          </cell>
          <cell r="H6212">
            <v>430.63</v>
          </cell>
        </row>
        <row r="6213">
          <cell r="G6213" t="str">
            <v>1565-54</v>
          </cell>
          <cell r="H6213">
            <v>351.66</v>
          </cell>
        </row>
        <row r="6214">
          <cell r="G6214" t="str">
            <v>1565-53</v>
          </cell>
          <cell r="H6214">
            <v>23437.5</v>
          </cell>
        </row>
        <row r="6215">
          <cell r="G6215" t="str">
            <v>7410-14</v>
          </cell>
          <cell r="H6215">
            <v>23437.5</v>
          </cell>
        </row>
        <row r="6216">
          <cell r="G6216" t="str">
            <v>7410-14</v>
          </cell>
          <cell r="H6216">
            <v>2625</v>
          </cell>
        </row>
        <row r="6217">
          <cell r="G6217" t="str">
            <v>1565-53</v>
          </cell>
          <cell r="H6217">
            <v>5468.75</v>
          </cell>
        </row>
        <row r="6218">
          <cell r="G6218" t="str">
            <v>1565-53</v>
          </cell>
          <cell r="H6218">
            <v>13125</v>
          </cell>
        </row>
        <row r="6219">
          <cell r="G6219" t="str">
            <v>1565-53</v>
          </cell>
          <cell r="H6219">
            <v>10937.5</v>
          </cell>
        </row>
        <row r="6220">
          <cell r="G6220" t="str">
            <v>7410-14</v>
          </cell>
          <cell r="H6220">
            <v>10937.5</v>
          </cell>
        </row>
        <row r="6221">
          <cell r="G6221" t="str">
            <v>1565-53</v>
          </cell>
          <cell r="H6221">
            <v>21875</v>
          </cell>
        </row>
        <row r="6222">
          <cell r="G6222" t="str">
            <v>1565-53</v>
          </cell>
          <cell r="H6222">
            <v>22500</v>
          </cell>
        </row>
        <row r="6223">
          <cell r="G6223" t="str">
            <v>7410-14</v>
          </cell>
          <cell r="H6223">
            <v>22500</v>
          </cell>
        </row>
        <row r="6224">
          <cell r="G6224" t="str">
            <v>1565-53</v>
          </cell>
          <cell r="H6224">
            <v>58593.75</v>
          </cell>
        </row>
        <row r="6225">
          <cell r="G6225" t="str">
            <v>1565-53</v>
          </cell>
          <cell r="H6225">
            <v>7031.25</v>
          </cell>
        </row>
        <row r="6226">
          <cell r="G6226" t="str">
            <v>7410-14</v>
          </cell>
          <cell r="H6226">
            <v>7031.25</v>
          </cell>
        </row>
        <row r="6227">
          <cell r="G6227" t="str">
            <v>1565-53</v>
          </cell>
          <cell r="H6227">
            <v>14843.75</v>
          </cell>
        </row>
        <row r="6228">
          <cell r="G6228" t="str">
            <v>7410-14</v>
          </cell>
          <cell r="H6228">
            <v>14843.75</v>
          </cell>
        </row>
        <row r="6229">
          <cell r="G6229" t="str">
            <v>1565-53</v>
          </cell>
          <cell r="H6229">
            <v>10937.5</v>
          </cell>
        </row>
        <row r="6230">
          <cell r="G6230" t="str">
            <v>7410-14</v>
          </cell>
          <cell r="H6230">
            <v>10937.5</v>
          </cell>
        </row>
        <row r="6231">
          <cell r="G6231" t="str">
            <v>1565-53</v>
          </cell>
          <cell r="H6231">
            <v>31250</v>
          </cell>
        </row>
        <row r="6232">
          <cell r="G6232" t="str">
            <v>7410-14</v>
          </cell>
          <cell r="H6232">
            <v>31250</v>
          </cell>
        </row>
        <row r="6233">
          <cell r="G6233" t="str">
            <v>1565-53</v>
          </cell>
          <cell r="H6233">
            <v>14843.75</v>
          </cell>
        </row>
        <row r="6234">
          <cell r="G6234" t="str">
            <v>7410-14</v>
          </cell>
          <cell r="H6234">
            <v>14843.75</v>
          </cell>
        </row>
        <row r="6235">
          <cell r="G6235" t="str">
            <v>1565-53</v>
          </cell>
          <cell r="H6235">
            <v>117968.75</v>
          </cell>
        </row>
        <row r="6236">
          <cell r="G6236" t="str">
            <v>1565-53</v>
          </cell>
          <cell r="H6236">
            <v>0</v>
          </cell>
        </row>
        <row r="6237">
          <cell r="G6237" t="str">
            <v>1565-53</v>
          </cell>
          <cell r="H6237">
            <v>5039.0600000000004</v>
          </cell>
        </row>
        <row r="6238">
          <cell r="G6238" t="str">
            <v>7410-14</v>
          </cell>
          <cell r="H6238">
            <v>5000</v>
          </cell>
        </row>
        <row r="6239">
          <cell r="G6239" t="str">
            <v>1565-53</v>
          </cell>
          <cell r="H6239">
            <v>5156.25</v>
          </cell>
        </row>
        <row r="6240">
          <cell r="G6240" t="str">
            <v>7410-14</v>
          </cell>
          <cell r="H6240">
            <v>5156.25</v>
          </cell>
        </row>
        <row r="6241">
          <cell r="G6241" t="str">
            <v>1565-53</v>
          </cell>
          <cell r="H6241">
            <v>2578.13</v>
          </cell>
        </row>
        <row r="6242">
          <cell r="G6242" t="str">
            <v>7410-14</v>
          </cell>
          <cell r="H6242">
            <v>2500</v>
          </cell>
        </row>
        <row r="6243">
          <cell r="G6243" t="str">
            <v>1565-53</v>
          </cell>
          <cell r="H6243">
            <v>3906.25</v>
          </cell>
        </row>
        <row r="6244">
          <cell r="G6244" t="str">
            <v>7410-14</v>
          </cell>
          <cell r="H6244">
            <v>3906.25</v>
          </cell>
        </row>
        <row r="6245">
          <cell r="G6245" t="str">
            <v>1565-53</v>
          </cell>
          <cell r="H6245">
            <v>3281.2</v>
          </cell>
        </row>
        <row r="6246">
          <cell r="G6246" t="str">
            <v>1565-53</v>
          </cell>
          <cell r="H6246">
            <v>18125.2</v>
          </cell>
        </row>
        <row r="6247">
          <cell r="G6247" t="str">
            <v>1565-53</v>
          </cell>
          <cell r="H6247">
            <v>1640.6</v>
          </cell>
        </row>
        <row r="6248">
          <cell r="G6248" t="str">
            <v>7410-14</v>
          </cell>
          <cell r="H6248">
            <v>1562.48</v>
          </cell>
        </row>
        <row r="6249">
          <cell r="G6249" t="str">
            <v>1565-53</v>
          </cell>
          <cell r="H6249">
            <v>4531.25</v>
          </cell>
        </row>
        <row r="6250">
          <cell r="G6250" t="str">
            <v>1565-53</v>
          </cell>
          <cell r="H6250">
            <v>8125</v>
          </cell>
        </row>
        <row r="6251">
          <cell r="G6251" t="str">
            <v>7410-14</v>
          </cell>
          <cell r="H6251">
            <v>7968.75</v>
          </cell>
        </row>
        <row r="6252">
          <cell r="G6252" t="str">
            <v>1565-53</v>
          </cell>
          <cell r="H6252">
            <v>202.52</v>
          </cell>
        </row>
        <row r="6253">
          <cell r="G6253" t="str">
            <v>7410-14</v>
          </cell>
          <cell r="H6253">
            <v>202.52</v>
          </cell>
        </row>
        <row r="6254">
          <cell r="G6254" t="str">
            <v>1565-53</v>
          </cell>
          <cell r="H6254">
            <v>219.31</v>
          </cell>
        </row>
        <row r="6255">
          <cell r="G6255" t="str">
            <v>7410-14</v>
          </cell>
          <cell r="H6255">
            <v>213.54</v>
          </cell>
        </row>
        <row r="6256">
          <cell r="G6256" t="str">
            <v>1565-53</v>
          </cell>
          <cell r="H6256">
            <v>3281.25</v>
          </cell>
        </row>
        <row r="6257">
          <cell r="G6257" t="str">
            <v>1565-53</v>
          </cell>
          <cell r="H6257">
            <v>2968.7</v>
          </cell>
        </row>
        <row r="6258">
          <cell r="G6258" t="str">
            <v>1565-53</v>
          </cell>
          <cell r="H6258">
            <v>10625</v>
          </cell>
        </row>
        <row r="6259">
          <cell r="G6259" t="str">
            <v>7410-14</v>
          </cell>
          <cell r="H6259">
            <v>10625</v>
          </cell>
        </row>
        <row r="6260">
          <cell r="G6260" t="str">
            <v>1565-53</v>
          </cell>
          <cell r="H6260">
            <v>47656.25</v>
          </cell>
        </row>
        <row r="6261">
          <cell r="G6261" t="str">
            <v>1565-53</v>
          </cell>
          <cell r="H6261">
            <v>542.38</v>
          </cell>
        </row>
        <row r="6262">
          <cell r="G6262" t="str">
            <v>7410-14</v>
          </cell>
          <cell r="H6262">
            <v>542.38</v>
          </cell>
        </row>
        <row r="6263">
          <cell r="G6263" t="str">
            <v>1565-53</v>
          </cell>
          <cell r="H6263">
            <v>418.95</v>
          </cell>
        </row>
        <row r="6264">
          <cell r="G6264" t="str">
            <v>7410-14</v>
          </cell>
          <cell r="H6264">
            <v>418.95</v>
          </cell>
        </row>
        <row r="6265">
          <cell r="G6265" t="str">
            <v>1565-53</v>
          </cell>
          <cell r="H6265">
            <v>2109.38</v>
          </cell>
        </row>
        <row r="6266">
          <cell r="G6266" t="str">
            <v>7410-14</v>
          </cell>
          <cell r="H6266">
            <v>2031.25</v>
          </cell>
        </row>
        <row r="6267">
          <cell r="G6267" t="str">
            <v>7410-14</v>
          </cell>
          <cell r="H6267">
            <v>1093.75</v>
          </cell>
        </row>
        <row r="6268">
          <cell r="G6268" t="str">
            <v>1565-53</v>
          </cell>
          <cell r="H6268">
            <v>37500</v>
          </cell>
        </row>
        <row r="6269">
          <cell r="G6269" t="str">
            <v>7410-14</v>
          </cell>
          <cell r="H6269">
            <v>37500</v>
          </cell>
        </row>
        <row r="6270">
          <cell r="G6270" t="str">
            <v>1565-53</v>
          </cell>
          <cell r="H6270">
            <v>2343.75</v>
          </cell>
        </row>
        <row r="6271">
          <cell r="G6271" t="str">
            <v>7410-14</v>
          </cell>
          <cell r="H6271">
            <v>2343.75</v>
          </cell>
        </row>
        <row r="6272">
          <cell r="G6272" t="str">
            <v>7410-14</v>
          </cell>
          <cell r="H6272">
            <v>38671.879999999997</v>
          </cell>
        </row>
        <row r="6273">
          <cell r="G6273" t="str">
            <v>7410-14</v>
          </cell>
          <cell r="H6273">
            <v>18046.7</v>
          </cell>
        </row>
        <row r="6274">
          <cell r="G6274" t="str">
            <v>1565-53</v>
          </cell>
          <cell r="H6274">
            <v>2118.1</v>
          </cell>
        </row>
        <row r="6275">
          <cell r="G6275" t="str">
            <v>7410-14</v>
          </cell>
          <cell r="H6275">
            <v>2118.1</v>
          </cell>
        </row>
        <row r="6276">
          <cell r="G6276" t="str">
            <v>1565-53</v>
          </cell>
          <cell r="H6276">
            <v>1457.17</v>
          </cell>
        </row>
        <row r="6277">
          <cell r="G6277" t="str">
            <v>7410-14</v>
          </cell>
          <cell r="H6277">
            <v>1457.17</v>
          </cell>
        </row>
        <row r="6278">
          <cell r="G6278" t="str">
            <v>1565-53</v>
          </cell>
          <cell r="H6278">
            <v>3593.75</v>
          </cell>
        </row>
        <row r="6279">
          <cell r="G6279" t="str">
            <v>7410-14</v>
          </cell>
          <cell r="H6279">
            <v>3554.69</v>
          </cell>
        </row>
        <row r="6280">
          <cell r="G6280" t="str">
            <v>1565-53</v>
          </cell>
          <cell r="H6280">
            <v>126.34</v>
          </cell>
        </row>
        <row r="6281">
          <cell r="G6281" t="str">
            <v>7410-14</v>
          </cell>
          <cell r="H6281">
            <v>126.34</v>
          </cell>
        </row>
        <row r="6282">
          <cell r="G6282" t="str">
            <v>1565-53</v>
          </cell>
          <cell r="H6282">
            <v>7056.06</v>
          </cell>
        </row>
        <row r="6283">
          <cell r="G6283" t="str">
            <v>7410-14</v>
          </cell>
          <cell r="H6283">
            <v>7056.06</v>
          </cell>
        </row>
        <row r="6284">
          <cell r="G6284" t="str">
            <v>1565-53</v>
          </cell>
          <cell r="H6284">
            <v>471.54</v>
          </cell>
        </row>
        <row r="6285">
          <cell r="G6285" t="str">
            <v>7410-14</v>
          </cell>
          <cell r="H6285">
            <v>471.54</v>
          </cell>
        </row>
        <row r="6286">
          <cell r="G6286" t="str">
            <v>1565-53</v>
          </cell>
          <cell r="H6286">
            <v>5039.0600000000004</v>
          </cell>
        </row>
        <row r="6287">
          <cell r="G6287" t="str">
            <v>7410-14</v>
          </cell>
          <cell r="H6287">
            <v>4843.75</v>
          </cell>
        </row>
        <row r="6288">
          <cell r="G6288" t="str">
            <v>1565-53</v>
          </cell>
          <cell r="H6288">
            <v>3906.25</v>
          </cell>
        </row>
        <row r="6289">
          <cell r="G6289" t="str">
            <v>7410-14</v>
          </cell>
          <cell r="H6289">
            <v>3867.19</v>
          </cell>
        </row>
        <row r="6290">
          <cell r="G6290" t="str">
            <v>1565-53</v>
          </cell>
          <cell r="H6290">
            <v>1093.75</v>
          </cell>
        </row>
        <row r="6291">
          <cell r="G6291" t="str">
            <v>7410-14</v>
          </cell>
          <cell r="H6291">
            <v>1054.69</v>
          </cell>
        </row>
        <row r="6292">
          <cell r="G6292" t="str">
            <v>1565-53</v>
          </cell>
          <cell r="H6292">
            <v>15227.64</v>
          </cell>
        </row>
        <row r="6293">
          <cell r="G6293" t="str">
            <v>7410-14</v>
          </cell>
          <cell r="H6293">
            <v>15227.64</v>
          </cell>
        </row>
        <row r="6294">
          <cell r="G6294" t="str">
            <v>1565-53</v>
          </cell>
          <cell r="H6294">
            <v>12684.53</v>
          </cell>
        </row>
        <row r="6295">
          <cell r="G6295" t="str">
            <v>7410-14</v>
          </cell>
          <cell r="H6295">
            <v>12684.53</v>
          </cell>
        </row>
        <row r="6296">
          <cell r="G6296" t="str">
            <v>1565-53</v>
          </cell>
          <cell r="H6296">
            <v>10937.5</v>
          </cell>
        </row>
        <row r="6297">
          <cell r="G6297" t="str">
            <v>7410-14</v>
          </cell>
          <cell r="H6297">
            <v>10937.5</v>
          </cell>
        </row>
        <row r="6298">
          <cell r="G6298" t="str">
            <v>1565-53</v>
          </cell>
          <cell r="H6298">
            <v>30084.86</v>
          </cell>
        </row>
        <row r="6299">
          <cell r="G6299" t="str">
            <v>7410-14</v>
          </cell>
          <cell r="H6299">
            <v>30084.86</v>
          </cell>
        </row>
        <row r="6300">
          <cell r="G6300" t="str">
            <v>1565-53</v>
          </cell>
          <cell r="H6300">
            <v>8203.1299999999992</v>
          </cell>
        </row>
        <row r="6301">
          <cell r="G6301" t="str">
            <v>7410-14</v>
          </cell>
          <cell r="H6301">
            <v>8203.1299999999992</v>
          </cell>
        </row>
        <row r="6302">
          <cell r="G6302" t="str">
            <v>1565-53</v>
          </cell>
          <cell r="H6302">
            <v>606.86</v>
          </cell>
        </row>
        <row r="6303">
          <cell r="G6303" t="str">
            <v>7410-14</v>
          </cell>
          <cell r="H6303">
            <v>606.86</v>
          </cell>
        </row>
        <row r="6304">
          <cell r="G6304" t="str">
            <v>1565-53</v>
          </cell>
          <cell r="H6304">
            <v>26562.5</v>
          </cell>
        </row>
        <row r="6305">
          <cell r="G6305" t="str">
            <v>7410-14</v>
          </cell>
          <cell r="H6305">
            <v>26562.5</v>
          </cell>
        </row>
        <row r="6306">
          <cell r="G6306" t="str">
            <v>1565-53</v>
          </cell>
          <cell r="H6306">
            <v>15565.02</v>
          </cell>
        </row>
        <row r="6307">
          <cell r="G6307" t="str">
            <v>7410-14</v>
          </cell>
          <cell r="H6307">
            <v>15565.02</v>
          </cell>
        </row>
        <row r="6308">
          <cell r="G6308" t="str">
            <v>1565-53</v>
          </cell>
          <cell r="H6308">
            <v>7500</v>
          </cell>
        </row>
        <row r="6309">
          <cell r="G6309" t="str">
            <v>7410-14</v>
          </cell>
          <cell r="H6309">
            <v>7500</v>
          </cell>
        </row>
        <row r="6310">
          <cell r="G6310" t="str">
            <v>1565-53</v>
          </cell>
          <cell r="H6310">
            <v>13593.6</v>
          </cell>
        </row>
        <row r="6311">
          <cell r="G6311" t="str">
            <v>7410-14</v>
          </cell>
          <cell r="H6311">
            <v>13593.6</v>
          </cell>
        </row>
        <row r="6312">
          <cell r="G6312" t="str">
            <v>1565-53</v>
          </cell>
          <cell r="H6312">
            <v>10000</v>
          </cell>
        </row>
        <row r="6313">
          <cell r="G6313" t="str">
            <v>7410-14</v>
          </cell>
          <cell r="H6313">
            <v>10000</v>
          </cell>
        </row>
        <row r="6314">
          <cell r="G6314" t="str">
            <v>1565-53</v>
          </cell>
          <cell r="H6314">
            <v>13894.41</v>
          </cell>
        </row>
        <row r="6315">
          <cell r="G6315" t="str">
            <v>7410-14</v>
          </cell>
          <cell r="H6315">
            <v>13894.41</v>
          </cell>
        </row>
        <row r="6316">
          <cell r="G6316" t="str">
            <v>1565-53</v>
          </cell>
          <cell r="H6316">
            <v>18750</v>
          </cell>
        </row>
        <row r="6317">
          <cell r="G6317" t="str">
            <v>7410-14</v>
          </cell>
          <cell r="H6317">
            <v>18750</v>
          </cell>
        </row>
        <row r="6318">
          <cell r="G6318" t="str">
            <v>1565-53</v>
          </cell>
          <cell r="H6318">
            <v>1065.1400000000001</v>
          </cell>
        </row>
        <row r="6319">
          <cell r="G6319" t="str">
            <v>7410-14</v>
          </cell>
          <cell r="H6319">
            <v>1065.1400000000001</v>
          </cell>
        </row>
        <row r="6320">
          <cell r="G6320" t="str">
            <v>1565-53</v>
          </cell>
          <cell r="H6320">
            <v>9375</v>
          </cell>
        </row>
        <row r="6321">
          <cell r="G6321" t="str">
            <v>7410-14</v>
          </cell>
          <cell r="H6321">
            <v>9375</v>
          </cell>
        </row>
        <row r="6322">
          <cell r="G6322" t="str">
            <v>1565-53</v>
          </cell>
          <cell r="H6322">
            <v>3902.91</v>
          </cell>
        </row>
        <row r="6323">
          <cell r="G6323" t="str">
            <v>7410-14</v>
          </cell>
          <cell r="H6323">
            <v>3902.91</v>
          </cell>
        </row>
        <row r="6324">
          <cell r="G6324" t="str">
            <v>1565-53</v>
          </cell>
          <cell r="H6324">
            <v>2040.4</v>
          </cell>
        </row>
        <row r="6325">
          <cell r="G6325" t="str">
            <v>7410-14</v>
          </cell>
          <cell r="H6325">
            <v>2040.4</v>
          </cell>
        </row>
        <row r="6326">
          <cell r="G6326" t="str">
            <v>1565-53</v>
          </cell>
          <cell r="H6326">
            <v>26250</v>
          </cell>
        </row>
        <row r="6327">
          <cell r="G6327" t="str">
            <v>7410-14</v>
          </cell>
          <cell r="H6327">
            <v>26250</v>
          </cell>
        </row>
        <row r="6328">
          <cell r="G6328" t="str">
            <v>1565-53</v>
          </cell>
          <cell r="H6328">
            <v>3124.95</v>
          </cell>
        </row>
        <row r="6329">
          <cell r="G6329" t="str">
            <v>7410-14</v>
          </cell>
          <cell r="H6329">
            <v>2929.64</v>
          </cell>
        </row>
        <row r="6330">
          <cell r="G6330" t="str">
            <v>1565-53</v>
          </cell>
          <cell r="H6330">
            <v>21250</v>
          </cell>
        </row>
        <row r="6331">
          <cell r="G6331" t="str">
            <v>7410-14</v>
          </cell>
          <cell r="H6331">
            <v>21250</v>
          </cell>
        </row>
        <row r="6332">
          <cell r="G6332" t="str">
            <v>1565-53</v>
          </cell>
          <cell r="H6332">
            <v>8750.1</v>
          </cell>
        </row>
        <row r="6333">
          <cell r="G6333" t="str">
            <v>7410-14</v>
          </cell>
          <cell r="H6333">
            <v>8437.6</v>
          </cell>
        </row>
        <row r="6334">
          <cell r="G6334" t="str">
            <v>1565-53</v>
          </cell>
          <cell r="H6334">
            <v>1853.09</v>
          </cell>
        </row>
        <row r="6335">
          <cell r="G6335" t="str">
            <v>1565-53</v>
          </cell>
          <cell r="H6335">
            <v>0</v>
          </cell>
        </row>
        <row r="6336">
          <cell r="G6336" t="str">
            <v>1565-53</v>
          </cell>
          <cell r="H6336">
            <v>4531.25</v>
          </cell>
        </row>
        <row r="6337">
          <cell r="G6337" t="str">
            <v>7410-14</v>
          </cell>
          <cell r="H6337">
            <v>4531.25</v>
          </cell>
        </row>
        <row r="6338">
          <cell r="G6338" t="str">
            <v>1565-53</v>
          </cell>
          <cell r="H6338">
            <v>28565.47</v>
          </cell>
        </row>
        <row r="6339">
          <cell r="G6339" t="str">
            <v>7410-14</v>
          </cell>
          <cell r="H6339">
            <v>28565.47</v>
          </cell>
        </row>
        <row r="6340">
          <cell r="G6340" t="str">
            <v>1565-53</v>
          </cell>
          <cell r="H6340">
            <v>33750</v>
          </cell>
        </row>
        <row r="6341">
          <cell r="G6341" t="str">
            <v>7410-14</v>
          </cell>
          <cell r="H6341">
            <v>33750</v>
          </cell>
        </row>
        <row r="6342">
          <cell r="G6342" t="str">
            <v>1565-53</v>
          </cell>
          <cell r="H6342">
            <v>2531.48</v>
          </cell>
        </row>
        <row r="6343">
          <cell r="G6343" t="str">
            <v>7410-14</v>
          </cell>
          <cell r="H6343">
            <v>2531.48</v>
          </cell>
        </row>
        <row r="6344">
          <cell r="G6344" t="str">
            <v>1565-53</v>
          </cell>
          <cell r="H6344">
            <v>2812.5</v>
          </cell>
        </row>
        <row r="6345">
          <cell r="G6345" t="str">
            <v>7410-14</v>
          </cell>
          <cell r="H6345">
            <v>2812.5</v>
          </cell>
        </row>
        <row r="6346">
          <cell r="G6346" t="str">
            <v>1565-53</v>
          </cell>
          <cell r="H6346">
            <v>14062.5</v>
          </cell>
        </row>
        <row r="6347">
          <cell r="G6347" t="str">
            <v>7410-14</v>
          </cell>
          <cell r="H6347">
            <v>14062.5</v>
          </cell>
        </row>
        <row r="6348">
          <cell r="G6348" t="str">
            <v>7410-14</v>
          </cell>
          <cell r="H6348">
            <v>2148.44</v>
          </cell>
        </row>
        <row r="6349">
          <cell r="G6349" t="str">
            <v>1565-53</v>
          </cell>
          <cell r="H6349">
            <v>10937.5</v>
          </cell>
        </row>
        <row r="6350">
          <cell r="G6350" t="str">
            <v>7410-14</v>
          </cell>
          <cell r="H6350">
            <v>10839.84</v>
          </cell>
        </row>
        <row r="6351">
          <cell r="G6351" t="str">
            <v>1565-53</v>
          </cell>
          <cell r="H6351">
            <v>40106.769999999997</v>
          </cell>
        </row>
        <row r="6352">
          <cell r="G6352" t="str">
            <v>7410-14</v>
          </cell>
          <cell r="H6352">
            <v>40106.769999999997</v>
          </cell>
        </row>
        <row r="6353">
          <cell r="G6353" t="str">
            <v>1565-53</v>
          </cell>
          <cell r="H6353">
            <v>3281.25</v>
          </cell>
        </row>
        <row r="6354">
          <cell r="G6354" t="str">
            <v>7410-14</v>
          </cell>
          <cell r="H6354">
            <v>3281.25</v>
          </cell>
        </row>
        <row r="6355">
          <cell r="G6355" t="str">
            <v>1565-53</v>
          </cell>
          <cell r="H6355">
            <v>10312.5</v>
          </cell>
        </row>
        <row r="6356">
          <cell r="G6356" t="str">
            <v>7410-14</v>
          </cell>
          <cell r="H6356">
            <v>10312.5</v>
          </cell>
        </row>
        <row r="6357">
          <cell r="G6357" t="str">
            <v>1565-53</v>
          </cell>
          <cell r="H6357">
            <v>14062.5</v>
          </cell>
        </row>
        <row r="6358">
          <cell r="G6358" t="str">
            <v>7410-14</v>
          </cell>
          <cell r="H6358">
            <v>14062.5</v>
          </cell>
        </row>
        <row r="6359">
          <cell r="G6359" t="str">
            <v>1565-53</v>
          </cell>
          <cell r="H6359">
            <v>4218.75</v>
          </cell>
        </row>
        <row r="6360">
          <cell r="G6360" t="str">
            <v>7410-14</v>
          </cell>
          <cell r="H6360">
            <v>4062.5</v>
          </cell>
        </row>
        <row r="6361">
          <cell r="G6361" t="str">
            <v>1565-53</v>
          </cell>
          <cell r="H6361">
            <v>758.61</v>
          </cell>
        </row>
        <row r="6362">
          <cell r="G6362" t="str">
            <v>7410-14</v>
          </cell>
          <cell r="H6362">
            <v>758.61</v>
          </cell>
        </row>
        <row r="6363">
          <cell r="G6363" t="str">
            <v>1565-53</v>
          </cell>
          <cell r="H6363">
            <v>929</v>
          </cell>
        </row>
        <row r="6364">
          <cell r="G6364" t="str">
            <v>7410-14</v>
          </cell>
          <cell r="H6364">
            <v>929</v>
          </cell>
        </row>
        <row r="6365">
          <cell r="G6365" t="str">
            <v>1565-53</v>
          </cell>
          <cell r="H6365">
            <v>3631.48</v>
          </cell>
        </row>
        <row r="6366">
          <cell r="G6366" t="str">
            <v>7410-14</v>
          </cell>
          <cell r="H6366">
            <v>3631.48</v>
          </cell>
        </row>
        <row r="6367">
          <cell r="G6367" t="str">
            <v>1565-53</v>
          </cell>
          <cell r="H6367">
            <v>3659.17</v>
          </cell>
        </row>
        <row r="6368">
          <cell r="G6368" t="str">
            <v>7410-14</v>
          </cell>
          <cell r="H6368">
            <v>3659.17</v>
          </cell>
        </row>
        <row r="6369">
          <cell r="G6369" t="str">
            <v>1565-53</v>
          </cell>
          <cell r="H6369">
            <v>51590.21</v>
          </cell>
        </row>
        <row r="6370">
          <cell r="G6370" t="str">
            <v>7410-14</v>
          </cell>
          <cell r="H6370">
            <v>51590.21</v>
          </cell>
        </row>
        <row r="6371">
          <cell r="G6371" t="str">
            <v>1565-53</v>
          </cell>
          <cell r="H6371">
            <v>8593.75</v>
          </cell>
        </row>
        <row r="6372">
          <cell r="G6372" t="str">
            <v>7410-14</v>
          </cell>
          <cell r="H6372">
            <v>8203.1299999999992</v>
          </cell>
        </row>
        <row r="6373">
          <cell r="G6373" t="str">
            <v>1565-53</v>
          </cell>
          <cell r="H6373">
            <v>57645.78</v>
          </cell>
        </row>
        <row r="6374">
          <cell r="G6374" t="str">
            <v>7410-14</v>
          </cell>
          <cell r="H6374">
            <v>57645.78</v>
          </cell>
        </row>
        <row r="6375">
          <cell r="G6375" t="str">
            <v>1565-53</v>
          </cell>
          <cell r="H6375">
            <v>2843.98</v>
          </cell>
        </row>
        <row r="6376">
          <cell r="G6376" t="str">
            <v>7410-14</v>
          </cell>
          <cell r="H6376">
            <v>2843.98</v>
          </cell>
        </row>
        <row r="6377">
          <cell r="G6377" t="str">
            <v>1565-53</v>
          </cell>
          <cell r="H6377">
            <v>264.19</v>
          </cell>
        </row>
        <row r="6378">
          <cell r="G6378" t="str">
            <v>7410-14</v>
          </cell>
          <cell r="H6378">
            <v>264.19</v>
          </cell>
        </row>
        <row r="6379">
          <cell r="G6379" t="str">
            <v>1565-53</v>
          </cell>
          <cell r="H6379">
            <v>3948.87</v>
          </cell>
        </row>
        <row r="6380">
          <cell r="G6380" t="str">
            <v>7410-14</v>
          </cell>
          <cell r="H6380">
            <v>3948.87</v>
          </cell>
        </row>
        <row r="6381">
          <cell r="G6381" t="str">
            <v>1565-53</v>
          </cell>
          <cell r="H6381">
            <v>43750</v>
          </cell>
        </row>
        <row r="6382">
          <cell r="G6382" t="str">
            <v>7410-14</v>
          </cell>
          <cell r="H6382">
            <v>43750</v>
          </cell>
        </row>
        <row r="6383">
          <cell r="G6383" t="str">
            <v>1565-53</v>
          </cell>
          <cell r="H6383">
            <v>19354.97</v>
          </cell>
        </row>
        <row r="6384">
          <cell r="G6384" t="str">
            <v>7410-14</v>
          </cell>
          <cell r="H6384">
            <v>19354.97</v>
          </cell>
        </row>
        <row r="6385">
          <cell r="G6385" t="str">
            <v>1565-53</v>
          </cell>
          <cell r="H6385">
            <v>407.16</v>
          </cell>
        </row>
        <row r="6386">
          <cell r="G6386" t="str">
            <v>7410-14</v>
          </cell>
          <cell r="H6386">
            <v>407.16</v>
          </cell>
        </row>
        <row r="6387">
          <cell r="G6387" t="str">
            <v>7410-14</v>
          </cell>
          <cell r="H6387">
            <v>9846.1299999999992</v>
          </cell>
        </row>
        <row r="6388">
          <cell r="G6388" t="str">
            <v>1565-53</v>
          </cell>
          <cell r="H6388">
            <v>9846.1299999999992</v>
          </cell>
        </row>
        <row r="6389">
          <cell r="G6389" t="str">
            <v>7410-14</v>
          </cell>
          <cell r="H6389">
            <v>35171.519999999997</v>
          </cell>
        </row>
        <row r="6390">
          <cell r="G6390" t="str">
            <v>1565-53</v>
          </cell>
          <cell r="H6390">
            <v>35171.519999999997</v>
          </cell>
        </row>
        <row r="6391">
          <cell r="G6391" t="str">
            <v>1565-53</v>
          </cell>
          <cell r="H6391">
            <v>31503.09</v>
          </cell>
        </row>
        <row r="6392">
          <cell r="G6392" t="str">
            <v>7410-14</v>
          </cell>
          <cell r="H6392">
            <v>31503.09</v>
          </cell>
        </row>
        <row r="6393">
          <cell r="G6393" t="str">
            <v>1565-53</v>
          </cell>
          <cell r="H6393">
            <v>1561.61</v>
          </cell>
        </row>
        <row r="6394">
          <cell r="G6394" t="str">
            <v>7410-14</v>
          </cell>
          <cell r="H6394">
            <v>1561.61</v>
          </cell>
        </row>
        <row r="6395">
          <cell r="G6395" t="str">
            <v>1565-53</v>
          </cell>
          <cell r="H6395">
            <v>10159.969999999999</v>
          </cell>
        </row>
        <row r="6396">
          <cell r="G6396" t="str">
            <v>7410-14</v>
          </cell>
          <cell r="H6396">
            <v>10159.969999999999</v>
          </cell>
        </row>
        <row r="6397">
          <cell r="G6397" t="str">
            <v>1565-53</v>
          </cell>
          <cell r="H6397">
            <v>11858.34</v>
          </cell>
        </row>
        <row r="6398">
          <cell r="G6398" t="str">
            <v>7410-14</v>
          </cell>
          <cell r="H6398">
            <v>11858.34</v>
          </cell>
        </row>
        <row r="6399">
          <cell r="G6399" t="str">
            <v>7410-14</v>
          </cell>
          <cell r="H6399">
            <v>394.02</v>
          </cell>
        </row>
        <row r="6400">
          <cell r="G6400" t="str">
            <v>1565-53</v>
          </cell>
          <cell r="H6400">
            <v>394.02</v>
          </cell>
        </row>
        <row r="6401">
          <cell r="G6401" t="str">
            <v>1565-53</v>
          </cell>
          <cell r="H6401">
            <v>1406.25</v>
          </cell>
        </row>
        <row r="6402">
          <cell r="G6402" t="str">
            <v>7410-14</v>
          </cell>
          <cell r="H6402">
            <v>1250</v>
          </cell>
        </row>
        <row r="6403">
          <cell r="G6403" t="str">
            <v>1565-53</v>
          </cell>
          <cell r="H6403">
            <v>17578.13</v>
          </cell>
        </row>
        <row r="6404">
          <cell r="G6404" t="str">
            <v>7410-14</v>
          </cell>
          <cell r="H6404">
            <v>17578.13</v>
          </cell>
        </row>
        <row r="6405">
          <cell r="G6405" t="str">
            <v>1565-53</v>
          </cell>
          <cell r="H6405">
            <v>7187.4</v>
          </cell>
        </row>
        <row r="6406">
          <cell r="G6406" t="str">
            <v>7410-14</v>
          </cell>
          <cell r="H6406">
            <v>6953.03</v>
          </cell>
        </row>
        <row r="6407">
          <cell r="G6407" t="str">
            <v>7410-14</v>
          </cell>
          <cell r="H6407">
            <v>1368.46</v>
          </cell>
        </row>
        <row r="6408">
          <cell r="G6408" t="str">
            <v>1565-53</v>
          </cell>
          <cell r="H6408">
            <v>1368.46</v>
          </cell>
        </row>
        <row r="6409">
          <cell r="G6409" t="str">
            <v>1565-53</v>
          </cell>
          <cell r="H6409">
            <v>2343.75</v>
          </cell>
        </row>
        <row r="6410">
          <cell r="G6410" t="str">
            <v>7410-14</v>
          </cell>
          <cell r="H6410">
            <v>2343.75</v>
          </cell>
        </row>
        <row r="6411">
          <cell r="G6411" t="str">
            <v>1565-53</v>
          </cell>
          <cell r="H6411">
            <v>3593.75</v>
          </cell>
        </row>
        <row r="6412">
          <cell r="G6412" t="str">
            <v>7410-14</v>
          </cell>
          <cell r="H6412">
            <v>3437.5</v>
          </cell>
        </row>
        <row r="6413">
          <cell r="G6413" t="str">
            <v>1565-53</v>
          </cell>
          <cell r="H6413">
            <v>11250</v>
          </cell>
        </row>
        <row r="6414">
          <cell r="G6414" t="str">
            <v>7410-14</v>
          </cell>
          <cell r="H6414">
            <v>10625</v>
          </cell>
        </row>
        <row r="6415">
          <cell r="G6415" t="str">
            <v>1565-53</v>
          </cell>
          <cell r="H6415">
            <v>44782.879999999997</v>
          </cell>
        </row>
        <row r="6416">
          <cell r="G6416" t="str">
            <v>7410-14</v>
          </cell>
          <cell r="H6416">
            <v>44782.879999999997</v>
          </cell>
        </row>
        <row r="6417">
          <cell r="G6417" t="str">
            <v>1565-53</v>
          </cell>
          <cell r="H6417">
            <v>5468.75</v>
          </cell>
        </row>
        <row r="6418">
          <cell r="G6418" t="str">
            <v>7410-14</v>
          </cell>
          <cell r="H6418">
            <v>5000</v>
          </cell>
        </row>
        <row r="6419">
          <cell r="G6419" t="str">
            <v>1565-53</v>
          </cell>
          <cell r="H6419">
            <v>158.65</v>
          </cell>
        </row>
        <row r="6420">
          <cell r="G6420" t="str">
            <v>7410-14</v>
          </cell>
          <cell r="H6420">
            <v>158.65</v>
          </cell>
        </row>
        <row r="6421">
          <cell r="G6421" t="str">
            <v>1565-53</v>
          </cell>
          <cell r="H6421">
            <v>47485.2</v>
          </cell>
        </row>
        <row r="6422">
          <cell r="G6422" t="str">
            <v>7410-14</v>
          </cell>
          <cell r="H6422">
            <v>47485.2</v>
          </cell>
        </row>
        <row r="6423">
          <cell r="G6423" t="str">
            <v>1565-53</v>
          </cell>
          <cell r="H6423">
            <v>13815.07</v>
          </cell>
        </row>
        <row r="6424">
          <cell r="G6424" t="str">
            <v>7410-14</v>
          </cell>
          <cell r="H6424">
            <v>13815.07</v>
          </cell>
        </row>
        <row r="6425">
          <cell r="G6425" t="str">
            <v>1565-53</v>
          </cell>
          <cell r="H6425">
            <v>21004.15</v>
          </cell>
        </row>
        <row r="6426">
          <cell r="G6426" t="str">
            <v>7410-14</v>
          </cell>
          <cell r="H6426">
            <v>21004.15</v>
          </cell>
        </row>
        <row r="6427">
          <cell r="G6427" t="str">
            <v>1565-53</v>
          </cell>
          <cell r="H6427">
            <v>5234.38</v>
          </cell>
        </row>
        <row r="6428">
          <cell r="G6428" t="str">
            <v>7410-14</v>
          </cell>
          <cell r="H6428">
            <v>5000</v>
          </cell>
        </row>
        <row r="6429">
          <cell r="G6429" t="str">
            <v>1565-53</v>
          </cell>
          <cell r="H6429">
            <v>7343.75</v>
          </cell>
        </row>
        <row r="6430">
          <cell r="G6430" t="str">
            <v>7410-14</v>
          </cell>
          <cell r="H6430">
            <v>7343.75</v>
          </cell>
        </row>
        <row r="6431">
          <cell r="G6431" t="str">
            <v>1565-53</v>
          </cell>
          <cell r="H6431">
            <v>159375</v>
          </cell>
        </row>
        <row r="6432">
          <cell r="G6432" t="str">
            <v>7410-14</v>
          </cell>
          <cell r="H6432">
            <v>159375</v>
          </cell>
        </row>
        <row r="6433">
          <cell r="G6433" t="str">
            <v>1565-53</v>
          </cell>
          <cell r="H6433">
            <v>33593.75</v>
          </cell>
        </row>
        <row r="6434">
          <cell r="G6434" t="str">
            <v>7410-14</v>
          </cell>
          <cell r="H6434">
            <v>32812.5</v>
          </cell>
        </row>
        <row r="6435">
          <cell r="G6435" t="str">
            <v>1565-53</v>
          </cell>
          <cell r="H6435">
            <v>371.19</v>
          </cell>
        </row>
        <row r="6436">
          <cell r="G6436" t="str">
            <v>7410-14</v>
          </cell>
          <cell r="H6436">
            <v>371.19</v>
          </cell>
        </row>
        <row r="6437">
          <cell r="G6437" t="str">
            <v>1565-53</v>
          </cell>
          <cell r="H6437">
            <v>2160.31</v>
          </cell>
        </row>
        <row r="6438">
          <cell r="G6438" t="str">
            <v>7410-14</v>
          </cell>
          <cell r="H6438">
            <v>2160.31</v>
          </cell>
        </row>
        <row r="6439">
          <cell r="G6439" t="str">
            <v>1565-53</v>
          </cell>
          <cell r="H6439">
            <v>1171.8800000000001</v>
          </cell>
        </row>
        <row r="6440">
          <cell r="G6440" t="str">
            <v>7410-14</v>
          </cell>
          <cell r="H6440">
            <v>1171.8800000000001</v>
          </cell>
        </row>
        <row r="6441">
          <cell r="G6441" t="str">
            <v>1565-53</v>
          </cell>
          <cell r="H6441">
            <v>1549.94</v>
          </cell>
        </row>
        <row r="6442">
          <cell r="G6442" t="str">
            <v>7410-14</v>
          </cell>
          <cell r="H6442">
            <v>1549.94</v>
          </cell>
        </row>
        <row r="6443">
          <cell r="G6443" t="str">
            <v>1565-53</v>
          </cell>
          <cell r="H6443">
            <v>1476.56</v>
          </cell>
        </row>
        <row r="6444">
          <cell r="G6444" t="str">
            <v>7410-14</v>
          </cell>
          <cell r="H6444">
            <v>1476.56</v>
          </cell>
        </row>
        <row r="6445">
          <cell r="G6445" t="str">
            <v>1565-53</v>
          </cell>
          <cell r="H6445">
            <v>2149.84</v>
          </cell>
        </row>
        <row r="6446">
          <cell r="G6446" t="str">
            <v>7410-14</v>
          </cell>
          <cell r="H6446">
            <v>2149.84</v>
          </cell>
        </row>
        <row r="6447">
          <cell r="G6447" t="str">
            <v>1565-53</v>
          </cell>
          <cell r="H6447">
            <v>40625</v>
          </cell>
        </row>
        <row r="6448">
          <cell r="G6448" t="str">
            <v>7410-14</v>
          </cell>
          <cell r="H6448">
            <v>40625</v>
          </cell>
        </row>
        <row r="6449">
          <cell r="G6449" t="str">
            <v>1565-53</v>
          </cell>
          <cell r="H6449">
            <v>42187.5</v>
          </cell>
        </row>
        <row r="6450">
          <cell r="G6450" t="str">
            <v>7410-14</v>
          </cell>
          <cell r="H6450">
            <v>40625</v>
          </cell>
        </row>
        <row r="6451">
          <cell r="G6451" t="str">
            <v>1565-53</v>
          </cell>
          <cell r="H6451">
            <v>15625</v>
          </cell>
        </row>
        <row r="6452">
          <cell r="G6452" t="str">
            <v>7410-14</v>
          </cell>
          <cell r="H6452">
            <v>14843.75</v>
          </cell>
        </row>
        <row r="6453">
          <cell r="G6453" t="str">
            <v>1565-53</v>
          </cell>
          <cell r="H6453">
            <v>21093.75</v>
          </cell>
        </row>
        <row r="6454">
          <cell r="G6454" t="str">
            <v>7410-14</v>
          </cell>
          <cell r="H6454">
            <v>21093.75</v>
          </cell>
        </row>
        <row r="6455">
          <cell r="G6455" t="str">
            <v>1565-53</v>
          </cell>
          <cell r="H6455">
            <v>46093.75</v>
          </cell>
        </row>
        <row r="6456">
          <cell r="G6456" t="str">
            <v>7410-14</v>
          </cell>
          <cell r="H6456">
            <v>43750</v>
          </cell>
        </row>
        <row r="6457">
          <cell r="G6457" t="str">
            <v>1565-53</v>
          </cell>
          <cell r="H6457">
            <v>4687.5</v>
          </cell>
        </row>
        <row r="6458">
          <cell r="G6458" t="str">
            <v>7410-14</v>
          </cell>
          <cell r="H6458">
            <v>4609.38</v>
          </cell>
        </row>
        <row r="6459">
          <cell r="G6459" t="str">
            <v>1565-53</v>
          </cell>
          <cell r="H6459">
            <v>703.33</v>
          </cell>
        </row>
        <row r="6460">
          <cell r="G6460" t="str">
            <v>7410-14</v>
          </cell>
          <cell r="H6460">
            <v>703.33</v>
          </cell>
        </row>
        <row r="6461">
          <cell r="G6461" t="str">
            <v>7410-14</v>
          </cell>
          <cell r="H6461">
            <v>2382.81</v>
          </cell>
        </row>
        <row r="6462">
          <cell r="G6462" t="str">
            <v>1565-53</v>
          </cell>
          <cell r="H6462">
            <v>1236.93</v>
          </cell>
        </row>
        <row r="6463">
          <cell r="G6463" t="str">
            <v>7410-14</v>
          </cell>
          <cell r="H6463">
            <v>1236.93</v>
          </cell>
        </row>
        <row r="6464">
          <cell r="G6464" t="str">
            <v>1565-53</v>
          </cell>
          <cell r="H6464">
            <v>705.66</v>
          </cell>
        </row>
        <row r="6465">
          <cell r="G6465" t="str">
            <v>7410-14</v>
          </cell>
          <cell r="H6465">
            <v>705.66</v>
          </cell>
        </row>
        <row r="6466">
          <cell r="G6466" t="str">
            <v>1565-53</v>
          </cell>
          <cell r="H6466">
            <v>4687.5</v>
          </cell>
        </row>
        <row r="6467">
          <cell r="G6467" t="str">
            <v>7410-14</v>
          </cell>
          <cell r="H6467">
            <v>4687.5</v>
          </cell>
        </row>
        <row r="6468">
          <cell r="G6468" t="str">
            <v>1565-53</v>
          </cell>
          <cell r="H6468">
            <v>4843.75</v>
          </cell>
        </row>
        <row r="6469">
          <cell r="G6469" t="str">
            <v>7410-14</v>
          </cell>
          <cell r="H6469">
            <v>4843.75</v>
          </cell>
        </row>
        <row r="6470">
          <cell r="G6470" t="str">
            <v>1565-53</v>
          </cell>
          <cell r="H6470">
            <v>275.47000000000003</v>
          </cell>
        </row>
        <row r="6471">
          <cell r="G6471" t="str">
            <v>1565-53</v>
          </cell>
          <cell r="H6471">
            <v>7183.28</v>
          </cell>
        </row>
        <row r="6472">
          <cell r="G6472" t="str">
            <v>1565-53</v>
          </cell>
          <cell r="H6472">
            <v>2656.25</v>
          </cell>
        </row>
        <row r="6473">
          <cell r="G6473" t="str">
            <v>1565-53</v>
          </cell>
          <cell r="H6473">
            <v>6132.18</v>
          </cell>
        </row>
        <row r="6474">
          <cell r="G6474" t="str">
            <v>1565-53</v>
          </cell>
          <cell r="H6474">
            <v>6718.75</v>
          </cell>
        </row>
        <row r="6475">
          <cell r="G6475" t="str">
            <v>7410-14</v>
          </cell>
          <cell r="H6475">
            <v>6562.5</v>
          </cell>
        </row>
        <row r="6476">
          <cell r="G6476" t="str">
            <v>1565-53</v>
          </cell>
          <cell r="H6476">
            <v>122</v>
          </cell>
        </row>
        <row r="6477">
          <cell r="G6477" t="str">
            <v>7410-14</v>
          </cell>
          <cell r="H6477">
            <v>122</v>
          </cell>
        </row>
        <row r="6478">
          <cell r="G6478" t="str">
            <v>1565-53</v>
          </cell>
          <cell r="H6478">
            <v>840.38</v>
          </cell>
        </row>
        <row r="6479">
          <cell r="G6479" t="str">
            <v>7410-14</v>
          </cell>
          <cell r="H6479">
            <v>735.33</v>
          </cell>
        </row>
        <row r="6480">
          <cell r="G6480" t="str">
            <v>1565-53</v>
          </cell>
          <cell r="H6480">
            <v>507.81</v>
          </cell>
        </row>
        <row r="6481">
          <cell r="G6481" t="str">
            <v>7410-14</v>
          </cell>
          <cell r="H6481">
            <v>507.81</v>
          </cell>
        </row>
        <row r="6482">
          <cell r="G6482" t="str">
            <v>1565-53</v>
          </cell>
          <cell r="H6482">
            <v>4921.88</v>
          </cell>
        </row>
        <row r="6483">
          <cell r="G6483" t="str">
            <v>1565-53</v>
          </cell>
          <cell r="H6483">
            <v>3437.5</v>
          </cell>
        </row>
        <row r="6484">
          <cell r="G6484" t="str">
            <v>7410-14</v>
          </cell>
          <cell r="H6484">
            <v>3398.44</v>
          </cell>
        </row>
        <row r="6485">
          <cell r="G6485" t="str">
            <v>1565-53</v>
          </cell>
          <cell r="H6485">
            <v>111.56</v>
          </cell>
        </row>
        <row r="6486">
          <cell r="G6486" t="str">
            <v>7410-14</v>
          </cell>
          <cell r="H6486">
            <v>111.56</v>
          </cell>
        </row>
        <row r="6487">
          <cell r="G6487" t="str">
            <v>1565-53</v>
          </cell>
          <cell r="H6487">
            <v>2119.36</v>
          </cell>
        </row>
        <row r="6488">
          <cell r="G6488" t="str">
            <v>7410-14</v>
          </cell>
          <cell r="H6488">
            <v>1715.67</v>
          </cell>
        </row>
        <row r="6489">
          <cell r="G6489" t="str">
            <v>1565-53</v>
          </cell>
          <cell r="H6489">
            <v>34375</v>
          </cell>
        </row>
        <row r="6490">
          <cell r="G6490" t="str">
            <v>1565-53</v>
          </cell>
          <cell r="H6490">
            <v>416.88</v>
          </cell>
        </row>
        <row r="6491">
          <cell r="G6491" t="str">
            <v>7410-14</v>
          </cell>
          <cell r="H6491">
            <v>301.88</v>
          </cell>
        </row>
        <row r="6492">
          <cell r="G6492" t="str">
            <v>1565-54</v>
          </cell>
          <cell r="H6492">
            <v>112.34</v>
          </cell>
        </row>
        <row r="6493">
          <cell r="G6493" t="str">
            <v>1565-53</v>
          </cell>
          <cell r="H6493">
            <v>3437.5</v>
          </cell>
        </row>
        <row r="6494">
          <cell r="G6494" t="str">
            <v>7410-14</v>
          </cell>
          <cell r="H6494">
            <v>3437.5</v>
          </cell>
        </row>
        <row r="6495">
          <cell r="G6495" t="str">
            <v>1565-53</v>
          </cell>
          <cell r="H6495">
            <v>7812.5</v>
          </cell>
        </row>
        <row r="6496">
          <cell r="G6496" t="str">
            <v>1565-53</v>
          </cell>
          <cell r="H6496">
            <v>7031.25</v>
          </cell>
        </row>
        <row r="6497">
          <cell r="G6497" t="str">
            <v>7410-14</v>
          </cell>
          <cell r="H6497">
            <v>6875</v>
          </cell>
        </row>
        <row r="6498">
          <cell r="G6498" t="str">
            <v>1565-53</v>
          </cell>
          <cell r="H6498">
            <v>4296.88</v>
          </cell>
        </row>
        <row r="6499">
          <cell r="G6499" t="str">
            <v>7410-14</v>
          </cell>
          <cell r="H6499">
            <v>3984.38</v>
          </cell>
        </row>
        <row r="6500">
          <cell r="G6500" t="str">
            <v>7410-14</v>
          </cell>
          <cell r="H6500">
            <v>390.63</v>
          </cell>
        </row>
        <row r="6501">
          <cell r="G6501" t="str">
            <v>1565-53</v>
          </cell>
          <cell r="H6501">
            <v>390.63</v>
          </cell>
        </row>
        <row r="6502">
          <cell r="G6502" t="str">
            <v>1565-53</v>
          </cell>
          <cell r="H6502">
            <v>9726.56</v>
          </cell>
        </row>
        <row r="6503">
          <cell r="G6503" t="str">
            <v>7410-14</v>
          </cell>
          <cell r="H6503">
            <v>9726.56</v>
          </cell>
        </row>
        <row r="6504">
          <cell r="G6504" t="str">
            <v>1565-53</v>
          </cell>
          <cell r="H6504">
            <v>9375</v>
          </cell>
        </row>
        <row r="6505">
          <cell r="G6505" t="str">
            <v>7410-14</v>
          </cell>
          <cell r="H6505">
            <v>9375</v>
          </cell>
        </row>
        <row r="6506">
          <cell r="G6506" t="str">
            <v>1565-53</v>
          </cell>
          <cell r="H6506">
            <v>1054.69</v>
          </cell>
        </row>
        <row r="6507">
          <cell r="G6507" t="str">
            <v>7410-14</v>
          </cell>
          <cell r="H6507">
            <v>1054.69</v>
          </cell>
        </row>
        <row r="6508">
          <cell r="G6508" t="str">
            <v>1565-53</v>
          </cell>
          <cell r="H6508">
            <v>6250</v>
          </cell>
        </row>
        <row r="6509">
          <cell r="G6509" t="str">
            <v>7410-14</v>
          </cell>
          <cell r="H6509">
            <v>6250</v>
          </cell>
        </row>
        <row r="6510">
          <cell r="G6510" t="str">
            <v>1565-53</v>
          </cell>
          <cell r="H6510">
            <v>6384.83</v>
          </cell>
        </row>
        <row r="6511">
          <cell r="G6511" t="str">
            <v>7410-14</v>
          </cell>
          <cell r="H6511">
            <v>6384.83</v>
          </cell>
        </row>
        <row r="6512">
          <cell r="G6512" t="str">
            <v>1565-53</v>
          </cell>
          <cell r="H6512">
            <v>10312.5</v>
          </cell>
        </row>
        <row r="6513">
          <cell r="G6513" t="str">
            <v>1565-53</v>
          </cell>
          <cell r="H6513">
            <v>15468.75</v>
          </cell>
        </row>
        <row r="6514">
          <cell r="G6514" t="str">
            <v>7410-14</v>
          </cell>
          <cell r="H6514">
            <v>15468.75</v>
          </cell>
        </row>
        <row r="6515">
          <cell r="G6515" t="str">
            <v>1565-53</v>
          </cell>
          <cell r="H6515">
            <v>12500</v>
          </cell>
        </row>
        <row r="6516">
          <cell r="G6516" t="str">
            <v>1565-53</v>
          </cell>
          <cell r="H6516">
            <v>10000</v>
          </cell>
        </row>
        <row r="6517">
          <cell r="G6517" t="str">
            <v>7410-14</v>
          </cell>
          <cell r="H6517">
            <v>10000</v>
          </cell>
        </row>
        <row r="6518">
          <cell r="G6518" t="str">
            <v>1565-53</v>
          </cell>
          <cell r="H6518">
            <v>7031.25</v>
          </cell>
        </row>
        <row r="6519">
          <cell r="G6519" t="str">
            <v>7410-14</v>
          </cell>
          <cell r="H6519">
            <v>7031.25</v>
          </cell>
        </row>
        <row r="6520">
          <cell r="G6520" t="str">
            <v>1565-53</v>
          </cell>
          <cell r="H6520">
            <v>3398.44</v>
          </cell>
        </row>
        <row r="6521">
          <cell r="G6521" t="str">
            <v>7410-14</v>
          </cell>
          <cell r="H6521">
            <v>3398.44</v>
          </cell>
        </row>
        <row r="6522">
          <cell r="G6522" t="str">
            <v>1565-53</v>
          </cell>
          <cell r="H6522">
            <v>6718.75</v>
          </cell>
        </row>
        <row r="6523">
          <cell r="G6523" t="str">
            <v>1565-53</v>
          </cell>
          <cell r="H6523">
            <v>10937.5</v>
          </cell>
        </row>
        <row r="6524">
          <cell r="G6524" t="str">
            <v>7410-14</v>
          </cell>
          <cell r="H6524">
            <v>10937.5</v>
          </cell>
        </row>
        <row r="6525">
          <cell r="G6525" t="str">
            <v>1565-53</v>
          </cell>
          <cell r="H6525">
            <v>4687.5</v>
          </cell>
        </row>
        <row r="6526">
          <cell r="G6526" t="str">
            <v>7410-14</v>
          </cell>
          <cell r="H6526">
            <v>4687.5</v>
          </cell>
        </row>
        <row r="6527">
          <cell r="G6527" t="str">
            <v>1565-53</v>
          </cell>
          <cell r="H6527">
            <v>3437.5</v>
          </cell>
        </row>
        <row r="6528">
          <cell r="G6528" t="str">
            <v>7410-14</v>
          </cell>
          <cell r="H6528">
            <v>3437.5</v>
          </cell>
        </row>
        <row r="6529">
          <cell r="G6529" t="str">
            <v>1565-53</v>
          </cell>
          <cell r="H6529">
            <v>5312.5</v>
          </cell>
        </row>
        <row r="6530">
          <cell r="G6530" t="str">
            <v>7410-14</v>
          </cell>
          <cell r="H6530">
            <v>5312.5</v>
          </cell>
        </row>
        <row r="6531">
          <cell r="G6531" t="str">
            <v>1565-53</v>
          </cell>
          <cell r="H6531">
            <v>8437.5</v>
          </cell>
        </row>
        <row r="6532">
          <cell r="G6532" t="str">
            <v>7410-14</v>
          </cell>
          <cell r="H6532">
            <v>8437.5</v>
          </cell>
        </row>
        <row r="6533">
          <cell r="G6533" t="str">
            <v>1565-53</v>
          </cell>
          <cell r="H6533">
            <v>13125</v>
          </cell>
        </row>
        <row r="6534">
          <cell r="G6534" t="str">
            <v>7410-14</v>
          </cell>
          <cell r="H6534">
            <v>13125</v>
          </cell>
        </row>
        <row r="6535">
          <cell r="G6535" t="str">
            <v>1565-53</v>
          </cell>
          <cell r="H6535">
            <v>3750</v>
          </cell>
        </row>
        <row r="6536">
          <cell r="G6536" t="str">
            <v>7410-14</v>
          </cell>
          <cell r="H6536">
            <v>3750</v>
          </cell>
        </row>
        <row r="6537">
          <cell r="G6537" t="str">
            <v>1565-53</v>
          </cell>
          <cell r="H6537">
            <v>8750</v>
          </cell>
        </row>
        <row r="6538">
          <cell r="G6538" t="str">
            <v>7410-14</v>
          </cell>
          <cell r="H6538">
            <v>8750</v>
          </cell>
        </row>
        <row r="6539">
          <cell r="G6539" t="str">
            <v>1565-53</v>
          </cell>
          <cell r="H6539">
            <v>1562.5</v>
          </cell>
        </row>
        <row r="6540">
          <cell r="G6540" t="str">
            <v>7410-14</v>
          </cell>
          <cell r="H6540">
            <v>1562.5</v>
          </cell>
        </row>
        <row r="6541">
          <cell r="G6541" t="str">
            <v>1565-53</v>
          </cell>
          <cell r="H6541">
            <v>4375</v>
          </cell>
        </row>
        <row r="6542">
          <cell r="G6542" t="str">
            <v>7410-14</v>
          </cell>
          <cell r="H6542">
            <v>4375</v>
          </cell>
        </row>
        <row r="6543">
          <cell r="G6543" t="str">
            <v>1565-53</v>
          </cell>
          <cell r="H6543">
            <v>10468.75</v>
          </cell>
        </row>
        <row r="6544">
          <cell r="G6544" t="str">
            <v>7410-14</v>
          </cell>
          <cell r="H6544">
            <v>10468.75</v>
          </cell>
        </row>
        <row r="6545">
          <cell r="G6545" t="str">
            <v>1565-53</v>
          </cell>
          <cell r="H6545">
            <v>438.12</v>
          </cell>
        </row>
        <row r="6546">
          <cell r="G6546" t="str">
            <v>7410-14</v>
          </cell>
          <cell r="H6546">
            <v>438.12</v>
          </cell>
        </row>
        <row r="6547">
          <cell r="G6547" t="str">
            <v>1565-53</v>
          </cell>
          <cell r="H6547">
            <v>967.62</v>
          </cell>
        </row>
        <row r="6548">
          <cell r="G6548" t="str">
            <v>1565-53</v>
          </cell>
          <cell r="H6548">
            <v>8125</v>
          </cell>
        </row>
        <row r="6549">
          <cell r="G6549" t="str">
            <v>7410-14</v>
          </cell>
          <cell r="H6549">
            <v>8125</v>
          </cell>
        </row>
        <row r="6550">
          <cell r="G6550" t="str">
            <v>1565-53</v>
          </cell>
          <cell r="H6550">
            <v>1562.5</v>
          </cell>
        </row>
        <row r="6551">
          <cell r="G6551" t="str">
            <v>7410-14</v>
          </cell>
          <cell r="H6551">
            <v>1562.5</v>
          </cell>
        </row>
        <row r="6552">
          <cell r="G6552" t="str">
            <v>1565-53</v>
          </cell>
          <cell r="H6552">
            <v>2374.63</v>
          </cell>
        </row>
        <row r="6553">
          <cell r="G6553" t="str">
            <v>7410-14</v>
          </cell>
          <cell r="H6553">
            <v>2374.63</v>
          </cell>
        </row>
        <row r="6554">
          <cell r="G6554" t="str">
            <v>7410-14</v>
          </cell>
          <cell r="H6554">
            <v>28537.37</v>
          </cell>
        </row>
        <row r="6555">
          <cell r="G6555" t="str">
            <v>7410-14</v>
          </cell>
          <cell r="H6555">
            <v>22057.82</v>
          </cell>
        </row>
        <row r="6556">
          <cell r="G6556" t="str">
            <v>1565-53</v>
          </cell>
          <cell r="H6556">
            <v>7968.75</v>
          </cell>
        </row>
        <row r="6557">
          <cell r="G6557" t="str">
            <v>1565-53</v>
          </cell>
          <cell r="H6557">
            <v>1757.81</v>
          </cell>
        </row>
        <row r="6558">
          <cell r="G6558" t="str">
            <v>7410-14</v>
          </cell>
          <cell r="H6558">
            <v>1718.75</v>
          </cell>
        </row>
        <row r="6559">
          <cell r="G6559" t="str">
            <v>1565-53</v>
          </cell>
          <cell r="H6559">
            <v>3853</v>
          </cell>
        </row>
        <row r="6560">
          <cell r="G6560" t="str">
            <v>1565-53</v>
          </cell>
          <cell r="H6560">
            <v>5000</v>
          </cell>
        </row>
        <row r="6561">
          <cell r="G6561" t="str">
            <v>1565-53</v>
          </cell>
          <cell r="H6561">
            <v>17187.5</v>
          </cell>
        </row>
        <row r="6562">
          <cell r="G6562" t="str">
            <v>1565-53</v>
          </cell>
          <cell r="H6562">
            <v>21875</v>
          </cell>
        </row>
        <row r="6563">
          <cell r="G6563" t="str">
            <v>1565-53</v>
          </cell>
          <cell r="H6563">
            <v>57500</v>
          </cell>
        </row>
        <row r="6564">
          <cell r="G6564" t="str">
            <v>1565-53</v>
          </cell>
          <cell r="H6564">
            <v>18750</v>
          </cell>
        </row>
        <row r="6565">
          <cell r="G6565" t="str">
            <v>7410-14</v>
          </cell>
          <cell r="H6565">
            <v>18750</v>
          </cell>
        </row>
        <row r="6566">
          <cell r="G6566" t="str">
            <v>1565-53</v>
          </cell>
          <cell r="H6566">
            <v>6679.69</v>
          </cell>
        </row>
        <row r="6567">
          <cell r="G6567" t="str">
            <v>7410-14</v>
          </cell>
          <cell r="H6567">
            <v>6562.5</v>
          </cell>
        </row>
        <row r="6568">
          <cell r="G6568" t="str">
            <v>1565-53</v>
          </cell>
          <cell r="H6568">
            <v>135937.5</v>
          </cell>
        </row>
        <row r="6569">
          <cell r="G6569" t="str">
            <v>7410-14</v>
          </cell>
          <cell r="H6569">
            <v>135937.5</v>
          </cell>
        </row>
        <row r="6570">
          <cell r="G6570" t="str">
            <v>1565-53</v>
          </cell>
          <cell r="H6570">
            <v>5781.25</v>
          </cell>
        </row>
        <row r="6571">
          <cell r="G6571" t="str">
            <v>7410-14</v>
          </cell>
          <cell r="H6571">
            <v>5781.25</v>
          </cell>
        </row>
        <row r="6572">
          <cell r="G6572" t="str">
            <v>7410-14</v>
          </cell>
          <cell r="H6572">
            <v>27225.58</v>
          </cell>
        </row>
        <row r="6573">
          <cell r="G6573" t="str">
            <v>1565-53</v>
          </cell>
          <cell r="H6573">
            <v>27225.58</v>
          </cell>
        </row>
        <row r="6574">
          <cell r="G6574" t="str">
            <v>7410-14</v>
          </cell>
          <cell r="H6574">
            <v>47522.53</v>
          </cell>
        </row>
        <row r="6575">
          <cell r="G6575" t="str">
            <v>1565-53</v>
          </cell>
          <cell r="H6575">
            <v>47522.53</v>
          </cell>
        </row>
        <row r="6576">
          <cell r="G6576" t="str">
            <v>1565-53</v>
          </cell>
          <cell r="H6576">
            <v>92723.37</v>
          </cell>
        </row>
        <row r="6577">
          <cell r="G6577" t="str">
            <v>7410-14</v>
          </cell>
          <cell r="H6577">
            <v>92723.37</v>
          </cell>
        </row>
        <row r="6578">
          <cell r="G6578" t="str">
            <v>1565-53</v>
          </cell>
          <cell r="H6578">
            <v>41642.04</v>
          </cell>
        </row>
        <row r="6579">
          <cell r="G6579" t="str">
            <v>7410-14</v>
          </cell>
          <cell r="H6579">
            <v>41642.04</v>
          </cell>
        </row>
        <row r="6580">
          <cell r="G6580" t="str">
            <v>7410-14</v>
          </cell>
          <cell r="H6580">
            <v>5896.02</v>
          </cell>
        </row>
        <row r="6581">
          <cell r="G6581" t="str">
            <v>1565-53</v>
          </cell>
          <cell r="H6581">
            <v>5896.02</v>
          </cell>
        </row>
        <row r="6582">
          <cell r="G6582" t="str">
            <v>1565-53</v>
          </cell>
          <cell r="H6582">
            <v>16250</v>
          </cell>
        </row>
        <row r="6583">
          <cell r="G6583" t="str">
            <v>7410-14</v>
          </cell>
          <cell r="H6583">
            <v>16250</v>
          </cell>
        </row>
        <row r="6584">
          <cell r="G6584" t="str">
            <v>1565-53</v>
          </cell>
          <cell r="H6584">
            <v>1250</v>
          </cell>
        </row>
        <row r="6585">
          <cell r="G6585" t="str">
            <v>7410-14</v>
          </cell>
          <cell r="H6585">
            <v>1250</v>
          </cell>
        </row>
        <row r="6586">
          <cell r="G6586" t="str">
            <v>1565-53</v>
          </cell>
          <cell r="H6586">
            <v>16562.5</v>
          </cell>
        </row>
        <row r="6587">
          <cell r="G6587" t="str">
            <v>7410-14</v>
          </cell>
          <cell r="H6587">
            <v>16250</v>
          </cell>
        </row>
        <row r="6588">
          <cell r="G6588" t="str">
            <v>1565-53</v>
          </cell>
          <cell r="H6588">
            <v>1640.63</v>
          </cell>
        </row>
        <row r="6589">
          <cell r="G6589" t="str">
            <v>7410-14</v>
          </cell>
          <cell r="H6589">
            <v>1562.5</v>
          </cell>
        </row>
        <row r="6590">
          <cell r="G6590" t="str">
            <v>1565-53</v>
          </cell>
          <cell r="H6590">
            <v>1250</v>
          </cell>
        </row>
        <row r="6591">
          <cell r="G6591" t="str">
            <v>7410-14</v>
          </cell>
          <cell r="H6591">
            <v>1093.75</v>
          </cell>
        </row>
        <row r="6592">
          <cell r="G6592" t="str">
            <v>1565-53</v>
          </cell>
          <cell r="H6592">
            <v>5742.19</v>
          </cell>
        </row>
        <row r="6593">
          <cell r="G6593" t="str">
            <v>1565-53</v>
          </cell>
          <cell r="H6593">
            <v>12539.06</v>
          </cell>
        </row>
        <row r="6594">
          <cell r="G6594" t="str">
            <v>7410-14</v>
          </cell>
          <cell r="H6594">
            <v>16562.5</v>
          </cell>
        </row>
        <row r="6595">
          <cell r="G6595" t="str">
            <v>1565-53</v>
          </cell>
          <cell r="H6595">
            <v>26875</v>
          </cell>
        </row>
        <row r="6596">
          <cell r="G6596" t="str">
            <v>1565-53</v>
          </cell>
          <cell r="H6596">
            <v>38671.879999999997</v>
          </cell>
        </row>
        <row r="6597">
          <cell r="G6597" t="str">
            <v>1565-53</v>
          </cell>
          <cell r="H6597">
            <v>18046.7</v>
          </cell>
        </row>
        <row r="6598">
          <cell r="G6598" t="str">
            <v>1565-53</v>
          </cell>
          <cell r="H6598">
            <v>2109.38</v>
          </cell>
        </row>
        <row r="6599">
          <cell r="G6599" t="str">
            <v>7410-14</v>
          </cell>
          <cell r="H6599">
            <v>2031.25</v>
          </cell>
        </row>
        <row r="6600">
          <cell r="G6600" t="str">
            <v>1565-53</v>
          </cell>
          <cell r="H6600">
            <v>1796.88</v>
          </cell>
        </row>
        <row r="6601">
          <cell r="G6601" t="str">
            <v>1565-53</v>
          </cell>
          <cell r="H6601">
            <v>1718.75</v>
          </cell>
        </row>
        <row r="6602">
          <cell r="G6602" t="str">
            <v>1565-53</v>
          </cell>
          <cell r="H6602">
            <v>1406.25</v>
          </cell>
        </row>
        <row r="6603">
          <cell r="G6603" t="str">
            <v>1565-53</v>
          </cell>
          <cell r="H6603">
            <v>1562.5</v>
          </cell>
        </row>
        <row r="6604">
          <cell r="G6604" t="str">
            <v>1565-53</v>
          </cell>
          <cell r="H6604">
            <v>11718.75</v>
          </cell>
        </row>
        <row r="6605">
          <cell r="G6605" t="str">
            <v>7410-14</v>
          </cell>
          <cell r="H6605">
            <v>11718.75</v>
          </cell>
        </row>
        <row r="6606">
          <cell r="G6606" t="str">
            <v>1565-53</v>
          </cell>
          <cell r="H6606">
            <v>18750</v>
          </cell>
        </row>
        <row r="6607">
          <cell r="G6607" t="str">
            <v>7410-14</v>
          </cell>
          <cell r="H6607">
            <v>18750</v>
          </cell>
        </row>
        <row r="6608">
          <cell r="G6608" t="str">
            <v>1565-53</v>
          </cell>
          <cell r="H6608">
            <v>2500</v>
          </cell>
        </row>
        <row r="6609">
          <cell r="G6609" t="str">
            <v>1565-53</v>
          </cell>
          <cell r="H6609">
            <v>2500</v>
          </cell>
        </row>
        <row r="6610">
          <cell r="G6610" t="str">
            <v>1565-53</v>
          </cell>
          <cell r="H6610">
            <v>7968.75</v>
          </cell>
        </row>
        <row r="6611">
          <cell r="G6611" t="str">
            <v>7410-14</v>
          </cell>
          <cell r="H6611">
            <v>7617.19</v>
          </cell>
        </row>
        <row r="6612">
          <cell r="G6612" t="str">
            <v>7410-14</v>
          </cell>
          <cell r="H6612">
            <v>76582.33</v>
          </cell>
        </row>
        <row r="6613">
          <cell r="G6613" t="str">
            <v>1565-53</v>
          </cell>
          <cell r="H6613">
            <v>76582.33</v>
          </cell>
        </row>
        <row r="6614">
          <cell r="G6614" t="str">
            <v>1565-53</v>
          </cell>
          <cell r="H6614">
            <v>2656.25</v>
          </cell>
        </row>
        <row r="6615">
          <cell r="G6615" t="str">
            <v>7410-14</v>
          </cell>
          <cell r="H6615">
            <v>2656.25</v>
          </cell>
        </row>
        <row r="6616">
          <cell r="G6616" t="str">
            <v>7410-14</v>
          </cell>
          <cell r="H6616">
            <v>75007.92</v>
          </cell>
        </row>
        <row r="6617">
          <cell r="G6617" t="str">
            <v>1565-53</v>
          </cell>
          <cell r="H6617">
            <v>75007.92</v>
          </cell>
        </row>
        <row r="6618">
          <cell r="G6618" t="str">
            <v>1565-53</v>
          </cell>
          <cell r="H6618">
            <v>1975.55</v>
          </cell>
        </row>
        <row r="6619">
          <cell r="G6619" t="str">
            <v>7410-14</v>
          </cell>
          <cell r="H6619">
            <v>1975.55</v>
          </cell>
        </row>
        <row r="6620">
          <cell r="G6620" t="str">
            <v>1565-53</v>
          </cell>
          <cell r="H6620">
            <v>1950.76</v>
          </cell>
        </row>
        <row r="6621">
          <cell r="G6621" t="str">
            <v>7410-14</v>
          </cell>
          <cell r="H6621">
            <v>1950.76</v>
          </cell>
        </row>
        <row r="6622">
          <cell r="G6622" t="str">
            <v>1565-53</v>
          </cell>
          <cell r="H6622">
            <v>21093.75</v>
          </cell>
        </row>
        <row r="6623">
          <cell r="G6623" t="str">
            <v>7410-14</v>
          </cell>
          <cell r="H6623">
            <v>20703.13</v>
          </cell>
        </row>
        <row r="6624">
          <cell r="G6624" t="str">
            <v>1565-53</v>
          </cell>
          <cell r="H6624">
            <v>6008.63</v>
          </cell>
        </row>
        <row r="6625">
          <cell r="G6625" t="str">
            <v>7410-14</v>
          </cell>
          <cell r="H6625">
            <v>6008.63</v>
          </cell>
        </row>
        <row r="6626">
          <cell r="G6626" t="str">
            <v>1565-53</v>
          </cell>
          <cell r="H6626">
            <v>4142.9399999999996</v>
          </cell>
        </row>
        <row r="6627">
          <cell r="G6627" t="str">
            <v>7410-14</v>
          </cell>
          <cell r="H6627">
            <v>4142.9399999999996</v>
          </cell>
        </row>
        <row r="6628">
          <cell r="G6628" t="str">
            <v>1565-53</v>
          </cell>
          <cell r="H6628">
            <v>13050.73</v>
          </cell>
        </row>
        <row r="6629">
          <cell r="G6629" t="str">
            <v>7410-14</v>
          </cell>
          <cell r="H6629">
            <v>13050.73</v>
          </cell>
        </row>
        <row r="6630">
          <cell r="G6630" t="str">
            <v>1565-53</v>
          </cell>
          <cell r="H6630">
            <v>23795.81</v>
          </cell>
        </row>
        <row r="6631">
          <cell r="G6631" t="str">
            <v>7410-14</v>
          </cell>
          <cell r="H6631">
            <v>23795.81</v>
          </cell>
        </row>
        <row r="6632">
          <cell r="G6632" t="str">
            <v>1565-53</v>
          </cell>
          <cell r="H6632">
            <v>1558.14</v>
          </cell>
        </row>
        <row r="6633">
          <cell r="G6633" t="str">
            <v>7410-14</v>
          </cell>
          <cell r="H6633">
            <v>1558.14</v>
          </cell>
        </row>
        <row r="6634">
          <cell r="G6634" t="str">
            <v>1565-53</v>
          </cell>
          <cell r="H6634">
            <v>10923.62</v>
          </cell>
        </row>
        <row r="6635">
          <cell r="G6635" t="str">
            <v>7410-14</v>
          </cell>
          <cell r="H6635">
            <v>10923.62</v>
          </cell>
        </row>
        <row r="6636">
          <cell r="G6636" t="str">
            <v>1565-53</v>
          </cell>
          <cell r="H6636">
            <v>2578.13</v>
          </cell>
        </row>
        <row r="6637">
          <cell r="G6637" t="str">
            <v>7410-14</v>
          </cell>
          <cell r="H6637">
            <v>2578.13</v>
          </cell>
        </row>
        <row r="6638">
          <cell r="G6638" t="str">
            <v>1565-53</v>
          </cell>
          <cell r="H6638">
            <v>1445.31</v>
          </cell>
        </row>
        <row r="6639">
          <cell r="G6639" t="str">
            <v>7410-14</v>
          </cell>
          <cell r="H6639">
            <v>1406.25</v>
          </cell>
        </row>
        <row r="6640">
          <cell r="G6640" t="str">
            <v>1565-53</v>
          </cell>
          <cell r="H6640">
            <v>3196.24</v>
          </cell>
        </row>
        <row r="6641">
          <cell r="G6641" t="str">
            <v>7410-14</v>
          </cell>
          <cell r="H6641">
            <v>3196.24</v>
          </cell>
        </row>
        <row r="6642">
          <cell r="G6642" t="str">
            <v>1565-53</v>
          </cell>
          <cell r="H6642">
            <v>6250</v>
          </cell>
        </row>
        <row r="6643">
          <cell r="G6643" t="str">
            <v>7410-14</v>
          </cell>
          <cell r="H6643">
            <v>6250</v>
          </cell>
        </row>
        <row r="6644">
          <cell r="G6644" t="str">
            <v>1565-53</v>
          </cell>
          <cell r="H6644">
            <v>38281.25</v>
          </cell>
        </row>
        <row r="6645">
          <cell r="G6645" t="str">
            <v>7410-14</v>
          </cell>
          <cell r="H6645">
            <v>38281.25</v>
          </cell>
        </row>
        <row r="6646">
          <cell r="G6646" t="str">
            <v>1565-53</v>
          </cell>
          <cell r="H6646">
            <v>23437.5</v>
          </cell>
        </row>
        <row r="6647">
          <cell r="G6647" t="str">
            <v>7410-14</v>
          </cell>
          <cell r="H6647">
            <v>22656.25</v>
          </cell>
        </row>
        <row r="6648">
          <cell r="G6648" t="str">
            <v>1565-53</v>
          </cell>
          <cell r="H6648">
            <v>51255</v>
          </cell>
        </row>
        <row r="6649">
          <cell r="G6649" t="str">
            <v>7410-14</v>
          </cell>
          <cell r="H6649">
            <v>49692.5</v>
          </cell>
        </row>
        <row r="6650">
          <cell r="G6650" t="str">
            <v>1565-53</v>
          </cell>
          <cell r="H6650">
            <v>3984.38</v>
          </cell>
        </row>
        <row r="6651">
          <cell r="G6651" t="str">
            <v>7410-14</v>
          </cell>
          <cell r="H6651">
            <v>3906.25</v>
          </cell>
        </row>
        <row r="6652">
          <cell r="G6652" t="str">
            <v>1565-53</v>
          </cell>
          <cell r="H6652">
            <v>12187.5</v>
          </cell>
        </row>
        <row r="6653">
          <cell r="G6653" t="str">
            <v>7410-14</v>
          </cell>
          <cell r="H6653">
            <v>12070.31</v>
          </cell>
        </row>
        <row r="6654">
          <cell r="G6654" t="str">
            <v>1565-53</v>
          </cell>
          <cell r="H6654">
            <v>12187.5</v>
          </cell>
        </row>
        <row r="6655">
          <cell r="G6655" t="str">
            <v>7410-14</v>
          </cell>
          <cell r="H6655">
            <v>10312.5</v>
          </cell>
        </row>
        <row r="6656">
          <cell r="G6656" t="str">
            <v>7410-14</v>
          </cell>
          <cell r="H6656">
            <v>20312.5</v>
          </cell>
        </row>
        <row r="6657">
          <cell r="G6657" t="str">
            <v>1565-53</v>
          </cell>
          <cell r="H6657">
            <v>21093.75</v>
          </cell>
        </row>
        <row r="6658">
          <cell r="G6658" t="str">
            <v>1565-53</v>
          </cell>
          <cell r="H6658">
            <v>1953.13</v>
          </cell>
        </row>
        <row r="6659">
          <cell r="G6659" t="str">
            <v>7410-14</v>
          </cell>
          <cell r="H6659">
            <v>1953.13</v>
          </cell>
        </row>
        <row r="6660">
          <cell r="G6660" t="str">
            <v>1565-53</v>
          </cell>
          <cell r="H6660">
            <v>3906.25</v>
          </cell>
        </row>
        <row r="6661">
          <cell r="G6661" t="str">
            <v>7410-14</v>
          </cell>
          <cell r="H6661">
            <v>3750</v>
          </cell>
        </row>
        <row r="6662">
          <cell r="G6662" t="str">
            <v>1565-53</v>
          </cell>
          <cell r="H6662">
            <v>5312.5</v>
          </cell>
        </row>
        <row r="6663">
          <cell r="G6663" t="str">
            <v>7410-14</v>
          </cell>
          <cell r="H6663">
            <v>5312.5</v>
          </cell>
        </row>
        <row r="6664">
          <cell r="G6664" t="str">
            <v>1565-53</v>
          </cell>
          <cell r="H6664">
            <v>5781.25</v>
          </cell>
        </row>
        <row r="6665">
          <cell r="G6665" t="str">
            <v>7410-14</v>
          </cell>
          <cell r="H6665">
            <v>5468.75</v>
          </cell>
        </row>
        <row r="6666">
          <cell r="G6666" t="str">
            <v>1565-53</v>
          </cell>
          <cell r="H6666">
            <v>5781.25</v>
          </cell>
        </row>
        <row r="6667">
          <cell r="G6667" t="str">
            <v>7410-14</v>
          </cell>
          <cell r="H6667">
            <v>5468.75</v>
          </cell>
        </row>
        <row r="6668">
          <cell r="G6668" t="str">
            <v>1565-53</v>
          </cell>
          <cell r="H6668">
            <v>4687.5</v>
          </cell>
        </row>
        <row r="6669">
          <cell r="G6669" t="str">
            <v>7410-14</v>
          </cell>
          <cell r="H6669">
            <v>4218.75</v>
          </cell>
        </row>
        <row r="6670">
          <cell r="G6670" t="str">
            <v>1565-53</v>
          </cell>
          <cell r="H6670">
            <v>4531.25</v>
          </cell>
        </row>
        <row r="6671">
          <cell r="G6671" t="str">
            <v>7410-14</v>
          </cell>
          <cell r="H6671">
            <v>4218.75</v>
          </cell>
        </row>
        <row r="6672">
          <cell r="G6672" t="str">
            <v>1565-53</v>
          </cell>
          <cell r="H6672">
            <v>7031.25</v>
          </cell>
        </row>
        <row r="6673">
          <cell r="G6673" t="str">
            <v>7410-14</v>
          </cell>
          <cell r="H6673">
            <v>4687.5</v>
          </cell>
        </row>
        <row r="6674">
          <cell r="G6674" t="str">
            <v>1565-53</v>
          </cell>
          <cell r="H6674">
            <v>7812.5</v>
          </cell>
        </row>
        <row r="6675">
          <cell r="G6675" t="str">
            <v>7410-14</v>
          </cell>
          <cell r="H6675">
            <v>7812.5</v>
          </cell>
        </row>
        <row r="6676">
          <cell r="G6676" t="str">
            <v>1565-53</v>
          </cell>
          <cell r="H6676">
            <v>46875</v>
          </cell>
        </row>
        <row r="6677">
          <cell r="G6677" t="str">
            <v>7410-14</v>
          </cell>
          <cell r="H6677">
            <v>46875</v>
          </cell>
        </row>
        <row r="6678">
          <cell r="G6678" t="str">
            <v>1565-53</v>
          </cell>
          <cell r="H6678">
            <v>47500</v>
          </cell>
        </row>
        <row r="6679">
          <cell r="G6679" t="str">
            <v>7410-14</v>
          </cell>
          <cell r="H6679">
            <v>47500</v>
          </cell>
        </row>
        <row r="6680">
          <cell r="G6680" t="str">
            <v>1565-53</v>
          </cell>
          <cell r="H6680">
            <v>10312.4</v>
          </cell>
        </row>
        <row r="6681">
          <cell r="G6681" t="str">
            <v>7410-14</v>
          </cell>
          <cell r="H6681">
            <v>10312.4</v>
          </cell>
        </row>
        <row r="6682">
          <cell r="G6682" t="str">
            <v>1565-53</v>
          </cell>
          <cell r="H6682">
            <v>1693.34</v>
          </cell>
        </row>
        <row r="6683">
          <cell r="G6683" t="str">
            <v>7410-14</v>
          </cell>
          <cell r="H6683">
            <v>1693.34</v>
          </cell>
        </row>
        <row r="6684">
          <cell r="G6684" t="str">
            <v>1565-53</v>
          </cell>
          <cell r="H6684">
            <v>2265.6</v>
          </cell>
        </row>
        <row r="6685">
          <cell r="G6685" t="str">
            <v>7410-14</v>
          </cell>
          <cell r="H6685">
            <v>2265.6</v>
          </cell>
        </row>
        <row r="6686">
          <cell r="G6686" t="str">
            <v>1565-53</v>
          </cell>
          <cell r="H6686">
            <v>4218.75</v>
          </cell>
        </row>
        <row r="6687">
          <cell r="G6687" t="str">
            <v>7410-14</v>
          </cell>
          <cell r="H6687">
            <v>4062.5</v>
          </cell>
        </row>
        <row r="6688">
          <cell r="G6688" t="str">
            <v>7410-14</v>
          </cell>
          <cell r="H6688">
            <v>1218.75</v>
          </cell>
        </row>
        <row r="6689">
          <cell r="G6689" t="str">
            <v>1565-53</v>
          </cell>
          <cell r="H6689">
            <v>1328.13</v>
          </cell>
        </row>
        <row r="6690">
          <cell r="G6690" t="str">
            <v>7410-14</v>
          </cell>
          <cell r="H6690">
            <v>1328.13</v>
          </cell>
        </row>
        <row r="6691">
          <cell r="G6691" t="str">
            <v>1565-53</v>
          </cell>
          <cell r="H6691">
            <v>5156.25</v>
          </cell>
        </row>
        <row r="6692">
          <cell r="G6692" t="str">
            <v>7410-14</v>
          </cell>
          <cell r="H6692">
            <v>5078.13</v>
          </cell>
        </row>
        <row r="6693">
          <cell r="G6693" t="str">
            <v>1565-53</v>
          </cell>
          <cell r="H6693">
            <v>2187.5</v>
          </cell>
        </row>
        <row r="6694">
          <cell r="G6694" t="str">
            <v>7410-14</v>
          </cell>
          <cell r="H6694">
            <v>2187.5</v>
          </cell>
        </row>
        <row r="6695">
          <cell r="G6695" t="str">
            <v>1565-53</v>
          </cell>
          <cell r="H6695">
            <v>422.81</v>
          </cell>
        </row>
        <row r="6696">
          <cell r="G6696" t="str">
            <v>7410-14</v>
          </cell>
          <cell r="H6696">
            <v>422.81</v>
          </cell>
        </row>
        <row r="6697">
          <cell r="G6697" t="str">
            <v>1565-53</v>
          </cell>
          <cell r="H6697">
            <v>2500</v>
          </cell>
        </row>
        <row r="6698">
          <cell r="G6698" t="str">
            <v>7410-14</v>
          </cell>
          <cell r="H6698">
            <v>2500</v>
          </cell>
        </row>
        <row r="6699">
          <cell r="G6699" t="str">
            <v>1565-53</v>
          </cell>
          <cell r="H6699">
            <v>217.88</v>
          </cell>
        </row>
        <row r="6700">
          <cell r="G6700" t="str">
            <v>7410-14</v>
          </cell>
          <cell r="H6700">
            <v>217.88</v>
          </cell>
        </row>
        <row r="6701">
          <cell r="G6701" t="str">
            <v>1565-53</v>
          </cell>
          <cell r="H6701">
            <v>21124.27</v>
          </cell>
        </row>
        <row r="6702">
          <cell r="G6702" t="str">
            <v>7410-14</v>
          </cell>
          <cell r="H6702">
            <v>24644.98</v>
          </cell>
        </row>
        <row r="6703">
          <cell r="G6703" t="str">
            <v>1565-53</v>
          </cell>
          <cell r="H6703">
            <v>2015</v>
          </cell>
        </row>
        <row r="6704">
          <cell r="G6704" t="str">
            <v>7410-14</v>
          </cell>
          <cell r="H6704">
            <v>1860</v>
          </cell>
        </row>
        <row r="6705">
          <cell r="G6705" t="str">
            <v>1565-53</v>
          </cell>
          <cell r="H6705">
            <v>4062.5</v>
          </cell>
        </row>
        <row r="6706">
          <cell r="G6706" t="str">
            <v>7410-14</v>
          </cell>
          <cell r="H6706">
            <v>3750</v>
          </cell>
        </row>
        <row r="6707">
          <cell r="G6707" t="str">
            <v>1565-53</v>
          </cell>
          <cell r="H6707">
            <v>2656.25</v>
          </cell>
        </row>
        <row r="6708">
          <cell r="G6708" t="str">
            <v>7410-14</v>
          </cell>
          <cell r="H6708">
            <v>2656.25</v>
          </cell>
        </row>
        <row r="6709">
          <cell r="G6709" t="str">
            <v>1565-54</v>
          </cell>
          <cell r="H6709">
            <v>68754.52</v>
          </cell>
        </row>
        <row r="6710">
          <cell r="G6710" t="str">
            <v>7410-14</v>
          </cell>
          <cell r="H6710">
            <v>5722.52</v>
          </cell>
        </row>
        <row r="6711">
          <cell r="G6711" t="str">
            <v>7410-14</v>
          </cell>
          <cell r="H6711">
            <v>25000</v>
          </cell>
        </row>
        <row r="6712">
          <cell r="G6712" t="str">
            <v>1565-53</v>
          </cell>
          <cell r="H6712">
            <v>25000</v>
          </cell>
        </row>
        <row r="6713">
          <cell r="G6713" t="str">
            <v>1565-53</v>
          </cell>
          <cell r="H6713">
            <v>0</v>
          </cell>
        </row>
        <row r="6714">
          <cell r="G6714" t="str">
            <v>1565-53</v>
          </cell>
          <cell r="H6714">
            <v>0</v>
          </cell>
        </row>
        <row r="6715">
          <cell r="G6715" t="str">
            <v>1565-53</v>
          </cell>
          <cell r="H6715">
            <v>3437.5</v>
          </cell>
        </row>
        <row r="6716">
          <cell r="G6716" t="str">
            <v>7410-14</v>
          </cell>
          <cell r="H6716">
            <v>3125</v>
          </cell>
        </row>
        <row r="6717">
          <cell r="G6717" t="str">
            <v>7410-14</v>
          </cell>
          <cell r="H6717">
            <v>228.11</v>
          </cell>
        </row>
        <row r="6718">
          <cell r="G6718" t="str">
            <v>7410-14</v>
          </cell>
          <cell r="H6718">
            <v>3647.89</v>
          </cell>
        </row>
        <row r="6719">
          <cell r="G6719" t="str">
            <v>1565-53</v>
          </cell>
          <cell r="H6719">
            <v>14843.75</v>
          </cell>
        </row>
        <row r="6720">
          <cell r="G6720" t="str">
            <v>7410-14</v>
          </cell>
          <cell r="H6720">
            <v>14843.75</v>
          </cell>
        </row>
        <row r="6721">
          <cell r="G6721" t="str">
            <v>1565-53</v>
          </cell>
          <cell r="H6721">
            <v>8046.88</v>
          </cell>
        </row>
        <row r="6722">
          <cell r="G6722" t="str">
            <v>7410-14</v>
          </cell>
          <cell r="H6722">
            <v>63750</v>
          </cell>
        </row>
        <row r="6723">
          <cell r="G6723" t="str">
            <v>1565-53</v>
          </cell>
          <cell r="H6723">
            <v>2102.5300000000002</v>
          </cell>
        </row>
        <row r="6724">
          <cell r="G6724" t="str">
            <v>7410-14</v>
          </cell>
          <cell r="H6724">
            <v>7935.5</v>
          </cell>
        </row>
        <row r="6725">
          <cell r="G6725" t="str">
            <v>1565-53</v>
          </cell>
          <cell r="H6725">
            <v>8437.5</v>
          </cell>
        </row>
        <row r="6726">
          <cell r="G6726" t="str">
            <v>7410-14</v>
          </cell>
          <cell r="H6726">
            <v>7968.75</v>
          </cell>
        </row>
        <row r="6727">
          <cell r="G6727" t="str">
            <v>1565-53</v>
          </cell>
          <cell r="H6727">
            <v>25312.5</v>
          </cell>
        </row>
        <row r="6728">
          <cell r="G6728" t="str">
            <v>1565-53</v>
          </cell>
          <cell r="H6728">
            <v>1476.56</v>
          </cell>
        </row>
        <row r="6729">
          <cell r="G6729" t="str">
            <v>7410-14</v>
          </cell>
          <cell r="H6729">
            <v>1408.2</v>
          </cell>
        </row>
        <row r="6730">
          <cell r="G6730" t="str">
            <v>1565-53</v>
          </cell>
          <cell r="H6730">
            <v>19375</v>
          </cell>
        </row>
        <row r="6731">
          <cell r="G6731" t="str">
            <v>1565-53</v>
          </cell>
          <cell r="H6731">
            <v>63281.25</v>
          </cell>
        </row>
        <row r="6732">
          <cell r="G6732" t="str">
            <v>7410-14</v>
          </cell>
          <cell r="H6732">
            <v>63281.25</v>
          </cell>
        </row>
        <row r="6733">
          <cell r="G6733" t="str">
            <v>1565-53</v>
          </cell>
          <cell r="H6733">
            <v>19218.75</v>
          </cell>
        </row>
        <row r="6734">
          <cell r="G6734" t="str">
            <v>1565-53</v>
          </cell>
          <cell r="H6734">
            <v>2656.25</v>
          </cell>
        </row>
        <row r="6735">
          <cell r="G6735" t="str">
            <v>1565-53</v>
          </cell>
          <cell r="H6735">
            <v>431.25</v>
          </cell>
        </row>
        <row r="6736">
          <cell r="G6736" t="str">
            <v>1565-53</v>
          </cell>
          <cell r="H6736">
            <v>6406.25</v>
          </cell>
        </row>
        <row r="6737">
          <cell r="G6737" t="str">
            <v>1565-53</v>
          </cell>
          <cell r="H6737">
            <v>7656.25</v>
          </cell>
        </row>
        <row r="6738">
          <cell r="G6738" t="str">
            <v>1565-53</v>
          </cell>
          <cell r="H6738">
            <v>2734.38</v>
          </cell>
        </row>
        <row r="6739">
          <cell r="G6739" t="str">
            <v>7410-14</v>
          </cell>
          <cell r="H6739">
            <v>2656.25</v>
          </cell>
        </row>
        <row r="6740">
          <cell r="G6740" t="str">
            <v>1565-53</v>
          </cell>
          <cell r="H6740">
            <v>406.25</v>
          </cell>
        </row>
        <row r="6741">
          <cell r="G6741" t="str">
            <v>1565-53</v>
          </cell>
          <cell r="H6741">
            <v>175</v>
          </cell>
        </row>
        <row r="6742">
          <cell r="G6742" t="str">
            <v>1565-53</v>
          </cell>
          <cell r="H6742">
            <v>2278.13</v>
          </cell>
        </row>
        <row r="6743">
          <cell r="G6743" t="str">
            <v>1565-53</v>
          </cell>
          <cell r="H6743">
            <v>3046.85</v>
          </cell>
        </row>
        <row r="6744">
          <cell r="G6744" t="str">
            <v>7410-14</v>
          </cell>
          <cell r="H6744">
            <v>3046.85</v>
          </cell>
        </row>
        <row r="6745">
          <cell r="G6745" t="str">
            <v>1565-53</v>
          </cell>
          <cell r="H6745">
            <v>390.63</v>
          </cell>
        </row>
        <row r="6746">
          <cell r="G6746" t="str">
            <v>1565-53</v>
          </cell>
          <cell r="H6746">
            <v>5000</v>
          </cell>
        </row>
        <row r="6747">
          <cell r="G6747" t="str">
            <v>7410-14</v>
          </cell>
          <cell r="H6747">
            <v>4843.75</v>
          </cell>
        </row>
        <row r="6748">
          <cell r="G6748" t="str">
            <v>1565-53</v>
          </cell>
          <cell r="H6748">
            <v>3593.75</v>
          </cell>
        </row>
        <row r="6749">
          <cell r="G6749" t="str">
            <v>7410-14</v>
          </cell>
          <cell r="H6749">
            <v>3593.75</v>
          </cell>
        </row>
        <row r="6750">
          <cell r="G6750" t="str">
            <v>1565-53</v>
          </cell>
          <cell r="H6750">
            <v>625</v>
          </cell>
        </row>
        <row r="6751">
          <cell r="G6751" t="str">
            <v>7410-14</v>
          </cell>
          <cell r="H6751">
            <v>2783.2</v>
          </cell>
        </row>
        <row r="6752">
          <cell r="G6752" t="str">
            <v>1565-53</v>
          </cell>
          <cell r="H6752">
            <v>5937.5</v>
          </cell>
        </row>
        <row r="6753">
          <cell r="G6753" t="str">
            <v>7410-14</v>
          </cell>
          <cell r="H6753">
            <v>5937.5</v>
          </cell>
        </row>
        <row r="6754">
          <cell r="G6754" t="str">
            <v>1565-53</v>
          </cell>
          <cell r="H6754">
            <v>11875</v>
          </cell>
        </row>
        <row r="6755">
          <cell r="G6755" t="str">
            <v>7410-14</v>
          </cell>
          <cell r="H6755">
            <v>11875</v>
          </cell>
        </row>
        <row r="6756">
          <cell r="G6756" t="str">
            <v>1565-53</v>
          </cell>
          <cell r="H6756">
            <v>6562.5</v>
          </cell>
        </row>
        <row r="6757">
          <cell r="G6757" t="str">
            <v>7410-14</v>
          </cell>
          <cell r="H6757">
            <v>6562.5</v>
          </cell>
        </row>
        <row r="6758">
          <cell r="G6758" t="str">
            <v>1565-53</v>
          </cell>
          <cell r="H6758">
            <v>3398.44</v>
          </cell>
        </row>
        <row r="6759">
          <cell r="G6759" t="str">
            <v>7410-14</v>
          </cell>
          <cell r="H6759">
            <v>3398.44</v>
          </cell>
        </row>
        <row r="6760">
          <cell r="G6760" t="str">
            <v>1565-53</v>
          </cell>
          <cell r="H6760">
            <v>9687.5</v>
          </cell>
        </row>
        <row r="6761">
          <cell r="G6761" t="str">
            <v>7410-14</v>
          </cell>
          <cell r="H6761">
            <v>9687.5</v>
          </cell>
        </row>
        <row r="6762">
          <cell r="G6762" t="str">
            <v>1565-53</v>
          </cell>
          <cell r="H6762">
            <v>156.25</v>
          </cell>
        </row>
        <row r="6763">
          <cell r="G6763" t="str">
            <v>1565-53</v>
          </cell>
          <cell r="H6763">
            <v>3125</v>
          </cell>
        </row>
        <row r="6764">
          <cell r="G6764" t="str">
            <v>7410-14</v>
          </cell>
          <cell r="H6764">
            <v>3007.81</v>
          </cell>
        </row>
        <row r="6765">
          <cell r="G6765" t="str">
            <v>1565-53</v>
          </cell>
          <cell r="H6765">
            <v>7851.6</v>
          </cell>
        </row>
        <row r="6766">
          <cell r="G6766" t="str">
            <v>7410-14</v>
          </cell>
          <cell r="H6766">
            <v>7851.6</v>
          </cell>
        </row>
        <row r="6767">
          <cell r="G6767" t="str">
            <v>1565-53</v>
          </cell>
          <cell r="H6767">
            <v>5138.34</v>
          </cell>
        </row>
        <row r="6768">
          <cell r="G6768" t="str">
            <v>7410-14</v>
          </cell>
          <cell r="H6768">
            <v>5138.34</v>
          </cell>
        </row>
        <row r="6769">
          <cell r="G6769" t="str">
            <v>1565-53</v>
          </cell>
          <cell r="H6769">
            <v>4115.62</v>
          </cell>
        </row>
        <row r="6770">
          <cell r="G6770" t="str">
            <v>7410-14</v>
          </cell>
          <cell r="H6770">
            <v>4115.62</v>
          </cell>
        </row>
        <row r="6771">
          <cell r="G6771" t="str">
            <v>1565-53</v>
          </cell>
          <cell r="H6771">
            <v>2343.75</v>
          </cell>
        </row>
        <row r="6772">
          <cell r="G6772" t="str">
            <v>7410-14</v>
          </cell>
          <cell r="H6772">
            <v>2343.75</v>
          </cell>
        </row>
        <row r="6773">
          <cell r="G6773" t="str">
            <v>1565-53</v>
          </cell>
          <cell r="H6773">
            <v>5312.5</v>
          </cell>
        </row>
        <row r="6774">
          <cell r="G6774" t="str">
            <v>7410-14</v>
          </cell>
          <cell r="H6774">
            <v>5312.5</v>
          </cell>
        </row>
        <row r="6775">
          <cell r="G6775" t="str">
            <v>7410-14</v>
          </cell>
          <cell r="H6775">
            <v>12252.19</v>
          </cell>
        </row>
        <row r="6776">
          <cell r="G6776" t="str">
            <v>1565-53</v>
          </cell>
          <cell r="H6776">
            <v>12252.19</v>
          </cell>
        </row>
        <row r="6777">
          <cell r="G6777" t="str">
            <v>1565-53</v>
          </cell>
          <cell r="H6777">
            <v>23895.97</v>
          </cell>
        </row>
        <row r="6778">
          <cell r="G6778" t="str">
            <v>1565-53</v>
          </cell>
          <cell r="H6778">
            <v>9592.7900000000009</v>
          </cell>
        </row>
        <row r="6779">
          <cell r="G6779" t="str">
            <v>1565-53</v>
          </cell>
          <cell r="H6779">
            <v>6535.98</v>
          </cell>
        </row>
        <row r="6780">
          <cell r="G6780" t="str">
            <v>1565-53</v>
          </cell>
          <cell r="H6780">
            <v>28537.37</v>
          </cell>
        </row>
        <row r="6781">
          <cell r="G6781" t="str">
            <v>1565-53</v>
          </cell>
          <cell r="H6781">
            <v>3281.25</v>
          </cell>
        </row>
        <row r="6782">
          <cell r="G6782" t="str">
            <v>7410-14</v>
          </cell>
          <cell r="H6782">
            <v>3281.25</v>
          </cell>
        </row>
        <row r="6783">
          <cell r="G6783" t="str">
            <v>1565-53</v>
          </cell>
          <cell r="H6783">
            <v>3437.5</v>
          </cell>
        </row>
        <row r="6784">
          <cell r="G6784" t="str">
            <v>7410-14</v>
          </cell>
          <cell r="H6784">
            <v>3281.25</v>
          </cell>
        </row>
        <row r="6785">
          <cell r="G6785" t="str">
            <v>7410-14</v>
          </cell>
          <cell r="H6785">
            <v>379.16</v>
          </cell>
        </row>
        <row r="6786">
          <cell r="G6786" t="str">
            <v>1565-53</v>
          </cell>
          <cell r="H6786">
            <v>9397.2900000000009</v>
          </cell>
        </row>
        <row r="6787">
          <cell r="G6787" t="str">
            <v>1565-53</v>
          </cell>
          <cell r="H6787">
            <v>125000</v>
          </cell>
        </row>
        <row r="6788">
          <cell r="G6788" t="str">
            <v>7410-14</v>
          </cell>
          <cell r="H6788">
            <v>123046.88</v>
          </cell>
        </row>
        <row r="6789">
          <cell r="G6789" t="str">
            <v>1565-53</v>
          </cell>
          <cell r="H6789">
            <v>3007.81</v>
          </cell>
        </row>
        <row r="6790">
          <cell r="G6790" t="str">
            <v>7410-14</v>
          </cell>
          <cell r="H6790">
            <v>2812.5</v>
          </cell>
        </row>
        <row r="6791">
          <cell r="G6791" t="str">
            <v>1565-53</v>
          </cell>
          <cell r="H6791">
            <v>2343.75</v>
          </cell>
        </row>
        <row r="6792">
          <cell r="G6792" t="str">
            <v>7410-14</v>
          </cell>
          <cell r="H6792">
            <v>2343.75</v>
          </cell>
        </row>
        <row r="6793">
          <cell r="G6793" t="str">
            <v>1565-53</v>
          </cell>
          <cell r="H6793">
            <v>1875</v>
          </cell>
        </row>
        <row r="6794">
          <cell r="G6794" t="str">
            <v>7410-14</v>
          </cell>
          <cell r="H6794">
            <v>1875</v>
          </cell>
        </row>
        <row r="6795">
          <cell r="G6795" t="str">
            <v>1565-53</v>
          </cell>
          <cell r="H6795">
            <v>859.38</v>
          </cell>
        </row>
        <row r="6796">
          <cell r="G6796" t="str">
            <v>7410-14</v>
          </cell>
          <cell r="H6796">
            <v>859.38</v>
          </cell>
        </row>
        <row r="6797">
          <cell r="G6797" t="str">
            <v>1565-53</v>
          </cell>
          <cell r="H6797">
            <v>1408.86</v>
          </cell>
        </row>
        <row r="6798">
          <cell r="G6798" t="str">
            <v>7410-14</v>
          </cell>
          <cell r="H6798">
            <v>1408.86</v>
          </cell>
        </row>
        <row r="6799">
          <cell r="G6799" t="str">
            <v>1565-53</v>
          </cell>
          <cell r="H6799">
            <v>3326.37</v>
          </cell>
        </row>
        <row r="6800">
          <cell r="G6800" t="str">
            <v>7410-14</v>
          </cell>
          <cell r="H6800">
            <v>3326.37</v>
          </cell>
        </row>
        <row r="6801">
          <cell r="G6801" t="str">
            <v>1565-53</v>
          </cell>
          <cell r="H6801">
            <v>1578.24</v>
          </cell>
        </row>
        <row r="6802">
          <cell r="G6802" t="str">
            <v>7410-14</v>
          </cell>
          <cell r="H6802">
            <v>1578.24</v>
          </cell>
        </row>
        <row r="6803">
          <cell r="G6803" t="str">
            <v>1565-53</v>
          </cell>
          <cell r="H6803">
            <v>832.95</v>
          </cell>
        </row>
        <row r="6804">
          <cell r="G6804" t="str">
            <v>7410-14</v>
          </cell>
          <cell r="H6804">
            <v>832.95</v>
          </cell>
        </row>
        <row r="6805">
          <cell r="G6805" t="str">
            <v>1565-53</v>
          </cell>
          <cell r="H6805">
            <v>1269.69</v>
          </cell>
        </row>
        <row r="6806">
          <cell r="G6806" t="str">
            <v>7410-14</v>
          </cell>
          <cell r="H6806">
            <v>1269.69</v>
          </cell>
        </row>
        <row r="6807">
          <cell r="G6807" t="str">
            <v>1565-53</v>
          </cell>
          <cell r="H6807">
            <v>96.08</v>
          </cell>
        </row>
        <row r="6808">
          <cell r="G6808" t="str">
            <v>7410-14</v>
          </cell>
          <cell r="H6808">
            <v>96.08</v>
          </cell>
        </row>
        <row r="6809">
          <cell r="G6809" t="str">
            <v>1565-53</v>
          </cell>
          <cell r="H6809">
            <v>389.53</v>
          </cell>
        </row>
        <row r="6810">
          <cell r="G6810" t="str">
            <v>7410-14</v>
          </cell>
          <cell r="H6810">
            <v>389.53</v>
          </cell>
        </row>
        <row r="6811">
          <cell r="G6811" t="str">
            <v>1565-53</v>
          </cell>
          <cell r="H6811">
            <v>4531.2</v>
          </cell>
        </row>
        <row r="6812">
          <cell r="G6812" t="str">
            <v>7410-14</v>
          </cell>
          <cell r="H6812">
            <v>4296.83</v>
          </cell>
        </row>
        <row r="6813">
          <cell r="G6813" t="str">
            <v>1565-53</v>
          </cell>
          <cell r="H6813">
            <v>3437.5</v>
          </cell>
        </row>
        <row r="6814">
          <cell r="G6814" t="str">
            <v>1565-53</v>
          </cell>
          <cell r="H6814">
            <v>25078.13</v>
          </cell>
        </row>
        <row r="6815">
          <cell r="G6815" t="str">
            <v>1565-53</v>
          </cell>
          <cell r="H6815">
            <v>7109.38</v>
          </cell>
        </row>
        <row r="6816">
          <cell r="G6816" t="str">
            <v>1565-53</v>
          </cell>
          <cell r="H6816">
            <v>56875</v>
          </cell>
        </row>
        <row r="6817">
          <cell r="G6817" t="str">
            <v>7410-14</v>
          </cell>
          <cell r="H6817">
            <v>56875</v>
          </cell>
        </row>
        <row r="6818">
          <cell r="G6818" t="str">
            <v>1565-53</v>
          </cell>
          <cell r="H6818">
            <v>1187.5</v>
          </cell>
        </row>
        <row r="6819">
          <cell r="G6819" t="str">
            <v>1565-53</v>
          </cell>
          <cell r="H6819">
            <v>4449.38</v>
          </cell>
        </row>
        <row r="6820">
          <cell r="G6820" t="str">
            <v>1565-53</v>
          </cell>
          <cell r="H6820">
            <v>1718.75</v>
          </cell>
        </row>
        <row r="6821">
          <cell r="G6821" t="str">
            <v>7410-14</v>
          </cell>
          <cell r="H6821">
            <v>1640.63</v>
          </cell>
        </row>
        <row r="6822">
          <cell r="G6822" t="str">
            <v>1565-53</v>
          </cell>
          <cell r="H6822">
            <v>2812.5</v>
          </cell>
        </row>
        <row r="6823">
          <cell r="G6823" t="str">
            <v>7410-14</v>
          </cell>
          <cell r="H6823">
            <v>2500</v>
          </cell>
        </row>
        <row r="6824">
          <cell r="G6824" t="str">
            <v>1565-53</v>
          </cell>
          <cell r="H6824">
            <v>4531.25</v>
          </cell>
        </row>
        <row r="6825">
          <cell r="G6825" t="str">
            <v>7410-14</v>
          </cell>
          <cell r="H6825">
            <v>4296.88</v>
          </cell>
        </row>
        <row r="6826">
          <cell r="G6826" t="str">
            <v>1565-53</v>
          </cell>
          <cell r="H6826">
            <v>6093.75</v>
          </cell>
        </row>
        <row r="6827">
          <cell r="G6827" t="str">
            <v>7410-14</v>
          </cell>
          <cell r="H6827">
            <v>5937.5</v>
          </cell>
        </row>
        <row r="6828">
          <cell r="G6828" t="str">
            <v>1565-53</v>
          </cell>
          <cell r="H6828">
            <v>4843.75</v>
          </cell>
        </row>
        <row r="6829">
          <cell r="G6829" t="str">
            <v>7410-14</v>
          </cell>
          <cell r="H6829">
            <v>4531.25</v>
          </cell>
        </row>
        <row r="6830">
          <cell r="G6830" t="str">
            <v>1565-53</v>
          </cell>
          <cell r="H6830">
            <v>17500</v>
          </cell>
        </row>
        <row r="6831">
          <cell r="G6831" t="str">
            <v>7410-14</v>
          </cell>
          <cell r="H6831">
            <v>17812.5</v>
          </cell>
        </row>
        <row r="6832">
          <cell r="G6832" t="str">
            <v>1565-53</v>
          </cell>
          <cell r="H6832">
            <v>9374.9</v>
          </cell>
        </row>
        <row r="6833">
          <cell r="G6833" t="str">
            <v>7410-14</v>
          </cell>
          <cell r="H6833">
            <v>9374.9</v>
          </cell>
        </row>
        <row r="6834">
          <cell r="G6834" t="str">
            <v>1565-53</v>
          </cell>
          <cell r="H6834">
            <v>28125</v>
          </cell>
        </row>
        <row r="6835">
          <cell r="G6835" t="str">
            <v>7410-14</v>
          </cell>
          <cell r="H6835">
            <v>28125</v>
          </cell>
        </row>
        <row r="6836">
          <cell r="G6836" t="str">
            <v>1565-53</v>
          </cell>
          <cell r="H6836">
            <v>4257.8100000000004</v>
          </cell>
        </row>
        <row r="6837">
          <cell r="G6837" t="str">
            <v>7410-14</v>
          </cell>
          <cell r="H6837">
            <v>4218.75</v>
          </cell>
        </row>
        <row r="6838">
          <cell r="G6838" t="str">
            <v>1565-53</v>
          </cell>
          <cell r="H6838">
            <v>127.25</v>
          </cell>
        </row>
        <row r="6839">
          <cell r="G6839" t="str">
            <v>7410-14</v>
          </cell>
          <cell r="H6839">
            <v>118.47</v>
          </cell>
        </row>
        <row r="6840">
          <cell r="G6840" t="str">
            <v>1565-53</v>
          </cell>
          <cell r="H6840">
            <v>13125</v>
          </cell>
        </row>
        <row r="6841">
          <cell r="G6841" t="str">
            <v>1565-53</v>
          </cell>
          <cell r="H6841">
            <v>12656.25</v>
          </cell>
        </row>
        <row r="6842">
          <cell r="G6842" t="str">
            <v>7410-14</v>
          </cell>
          <cell r="H6842">
            <v>12656.25</v>
          </cell>
        </row>
        <row r="6843">
          <cell r="G6843" t="str">
            <v>1565-53</v>
          </cell>
          <cell r="H6843">
            <v>3984.38</v>
          </cell>
        </row>
        <row r="6844">
          <cell r="G6844" t="str">
            <v>7410-14</v>
          </cell>
          <cell r="H6844">
            <v>3750</v>
          </cell>
        </row>
        <row r="6845">
          <cell r="G6845" t="str">
            <v>1565-53</v>
          </cell>
          <cell r="H6845">
            <v>4531.25</v>
          </cell>
        </row>
        <row r="6846">
          <cell r="G6846" t="str">
            <v>7410-14</v>
          </cell>
          <cell r="H6846">
            <v>4531.25</v>
          </cell>
        </row>
        <row r="6847">
          <cell r="G6847" t="str">
            <v>1565-53</v>
          </cell>
          <cell r="H6847">
            <v>7031.25</v>
          </cell>
        </row>
        <row r="6848">
          <cell r="G6848" t="str">
            <v>7410-14</v>
          </cell>
          <cell r="H6848">
            <v>6562.5</v>
          </cell>
        </row>
        <row r="6849">
          <cell r="G6849" t="str">
            <v>1565-53</v>
          </cell>
          <cell r="H6849">
            <v>1959.11</v>
          </cell>
        </row>
        <row r="6850">
          <cell r="G6850" t="str">
            <v>7410-14</v>
          </cell>
          <cell r="H6850">
            <v>653.04</v>
          </cell>
        </row>
        <row r="6851">
          <cell r="G6851" t="str">
            <v>1565-53</v>
          </cell>
          <cell r="H6851">
            <v>102.21</v>
          </cell>
        </row>
        <row r="6852">
          <cell r="G6852" t="str">
            <v>7410-14</v>
          </cell>
          <cell r="H6852">
            <v>68.14</v>
          </cell>
        </row>
        <row r="6853">
          <cell r="G6853" t="str">
            <v>1565-53</v>
          </cell>
          <cell r="H6853">
            <v>675.47</v>
          </cell>
        </row>
        <row r="6854">
          <cell r="G6854" t="str">
            <v>7410-14</v>
          </cell>
          <cell r="H6854">
            <v>675.47</v>
          </cell>
        </row>
        <row r="6855">
          <cell r="G6855" t="str">
            <v>1565-53</v>
          </cell>
          <cell r="H6855">
            <v>195.33</v>
          </cell>
        </row>
        <row r="6856">
          <cell r="G6856" t="str">
            <v>7410-14</v>
          </cell>
          <cell r="H6856">
            <v>195.33</v>
          </cell>
        </row>
        <row r="6857">
          <cell r="G6857" t="str">
            <v>1565-53</v>
          </cell>
          <cell r="H6857">
            <v>5070.21</v>
          </cell>
        </row>
        <row r="6858">
          <cell r="G6858" t="str">
            <v>7410-14</v>
          </cell>
          <cell r="H6858">
            <v>5070.21</v>
          </cell>
        </row>
        <row r="6859">
          <cell r="G6859" t="str">
            <v>1565-54</v>
          </cell>
          <cell r="H6859">
            <v>699.05</v>
          </cell>
        </row>
        <row r="6860">
          <cell r="G6860" t="str">
            <v>1565-53</v>
          </cell>
          <cell r="H6860">
            <v>25937.3</v>
          </cell>
        </row>
        <row r="6861">
          <cell r="G6861" t="str">
            <v>7410-14</v>
          </cell>
          <cell r="H6861">
            <v>25624.799999999999</v>
          </cell>
        </row>
        <row r="6862">
          <cell r="G6862" t="str">
            <v>1565-53</v>
          </cell>
          <cell r="H6862">
            <v>2343.75</v>
          </cell>
        </row>
        <row r="6863">
          <cell r="G6863" t="str">
            <v>7410-14</v>
          </cell>
          <cell r="H6863">
            <v>2265.63</v>
          </cell>
        </row>
        <row r="6864">
          <cell r="G6864" t="str">
            <v>1565-53</v>
          </cell>
          <cell r="H6864">
            <v>4531.3</v>
          </cell>
        </row>
        <row r="6865">
          <cell r="G6865" t="str">
            <v>7410-14</v>
          </cell>
          <cell r="H6865">
            <v>4375.05</v>
          </cell>
        </row>
        <row r="6866">
          <cell r="G6866" t="str">
            <v>1565-53</v>
          </cell>
          <cell r="H6866">
            <v>2968.75</v>
          </cell>
        </row>
        <row r="6867">
          <cell r="G6867" t="str">
            <v>7410-14</v>
          </cell>
          <cell r="H6867">
            <v>2968.75</v>
          </cell>
        </row>
        <row r="6868">
          <cell r="G6868" t="str">
            <v>1565-53</v>
          </cell>
          <cell r="H6868">
            <v>2343.75</v>
          </cell>
        </row>
        <row r="6869">
          <cell r="G6869" t="str">
            <v>7410-14</v>
          </cell>
          <cell r="H6869">
            <v>2265.63</v>
          </cell>
        </row>
        <row r="6870">
          <cell r="G6870" t="str">
            <v>1565-53</v>
          </cell>
          <cell r="H6870">
            <v>2187.5</v>
          </cell>
        </row>
        <row r="6871">
          <cell r="G6871" t="str">
            <v>7410-14</v>
          </cell>
          <cell r="H6871">
            <v>2187.5</v>
          </cell>
        </row>
        <row r="6872">
          <cell r="G6872" t="str">
            <v>1565-53</v>
          </cell>
          <cell r="H6872">
            <v>468.75</v>
          </cell>
        </row>
        <row r="6873">
          <cell r="G6873" t="str">
            <v>1565-53</v>
          </cell>
          <cell r="H6873">
            <v>23437.5</v>
          </cell>
        </row>
        <row r="6874">
          <cell r="G6874" t="str">
            <v>7410-14</v>
          </cell>
          <cell r="H6874">
            <v>23242.19</v>
          </cell>
        </row>
        <row r="6875">
          <cell r="G6875" t="str">
            <v>1565-53</v>
          </cell>
          <cell r="H6875">
            <v>6250</v>
          </cell>
        </row>
        <row r="6876">
          <cell r="G6876" t="str">
            <v>1565-53</v>
          </cell>
          <cell r="H6876">
            <v>6796.88</v>
          </cell>
        </row>
        <row r="6877">
          <cell r="G6877" t="str">
            <v>7410-14</v>
          </cell>
          <cell r="H6877">
            <v>6679.69</v>
          </cell>
        </row>
        <row r="6878">
          <cell r="G6878" t="str">
            <v>7410-14</v>
          </cell>
          <cell r="H6878">
            <v>51999.02</v>
          </cell>
        </row>
        <row r="6879">
          <cell r="G6879" t="str">
            <v>1565-53</v>
          </cell>
          <cell r="H6879">
            <v>51999.02</v>
          </cell>
        </row>
        <row r="6880">
          <cell r="G6880" t="str">
            <v>7410-14</v>
          </cell>
          <cell r="H6880">
            <v>7683.6</v>
          </cell>
        </row>
        <row r="6881">
          <cell r="G6881" t="str">
            <v>1565-53</v>
          </cell>
          <cell r="H6881">
            <v>7683.6</v>
          </cell>
        </row>
        <row r="6882">
          <cell r="G6882" t="str">
            <v>7410-14</v>
          </cell>
          <cell r="H6882">
            <v>11963.95</v>
          </cell>
        </row>
        <row r="6883">
          <cell r="G6883" t="str">
            <v>1565-53</v>
          </cell>
          <cell r="H6883">
            <v>11963.95</v>
          </cell>
        </row>
        <row r="6884">
          <cell r="G6884" t="str">
            <v>7410-14</v>
          </cell>
          <cell r="H6884">
            <v>9129.33</v>
          </cell>
        </row>
        <row r="6885">
          <cell r="G6885" t="str">
            <v>1565-53</v>
          </cell>
          <cell r="H6885">
            <v>9129.33</v>
          </cell>
        </row>
        <row r="6886">
          <cell r="G6886" t="str">
            <v>7410-14</v>
          </cell>
          <cell r="H6886">
            <v>18168.189999999999</v>
          </cell>
        </row>
        <row r="6887">
          <cell r="G6887" t="str">
            <v>1565-53</v>
          </cell>
          <cell r="H6887">
            <v>18168.189999999999</v>
          </cell>
        </row>
        <row r="6888">
          <cell r="G6888" t="str">
            <v>1565-53</v>
          </cell>
          <cell r="H6888">
            <v>4257.8100000000004</v>
          </cell>
        </row>
        <row r="6889">
          <cell r="G6889" t="str">
            <v>7410-14</v>
          </cell>
          <cell r="H6889">
            <v>4218.75</v>
          </cell>
        </row>
        <row r="6890">
          <cell r="G6890" t="str">
            <v>1565-53</v>
          </cell>
          <cell r="H6890">
            <v>2709.43</v>
          </cell>
        </row>
        <row r="6891">
          <cell r="G6891" t="str">
            <v>7410-14</v>
          </cell>
          <cell r="H6891">
            <v>2709.43</v>
          </cell>
        </row>
        <row r="6892">
          <cell r="G6892" t="str">
            <v>7410-14</v>
          </cell>
          <cell r="H6892">
            <v>7876.15</v>
          </cell>
        </row>
        <row r="6893">
          <cell r="G6893" t="str">
            <v>1565-53</v>
          </cell>
          <cell r="H6893">
            <v>7876.15</v>
          </cell>
        </row>
        <row r="6894">
          <cell r="G6894" t="str">
            <v>7410-14</v>
          </cell>
          <cell r="H6894">
            <v>2812.5</v>
          </cell>
        </row>
        <row r="6895">
          <cell r="G6895" t="str">
            <v>1565-53</v>
          </cell>
          <cell r="H6895">
            <v>2500</v>
          </cell>
        </row>
        <row r="6896">
          <cell r="G6896" t="str">
            <v>7410-14</v>
          </cell>
          <cell r="H6896">
            <v>3476.84</v>
          </cell>
        </row>
        <row r="6897">
          <cell r="G6897" t="str">
            <v>1565-53</v>
          </cell>
          <cell r="H6897">
            <v>3476.84</v>
          </cell>
        </row>
        <row r="6898">
          <cell r="G6898" t="str">
            <v>1565-53</v>
          </cell>
          <cell r="H6898">
            <v>11250</v>
          </cell>
        </row>
        <row r="6899">
          <cell r="G6899" t="str">
            <v>1565-53</v>
          </cell>
          <cell r="H6899">
            <v>13935.83</v>
          </cell>
        </row>
        <row r="6900">
          <cell r="G6900" t="str">
            <v>7410-14</v>
          </cell>
          <cell r="H6900">
            <v>13935.83</v>
          </cell>
        </row>
        <row r="6901">
          <cell r="G6901" t="str">
            <v>7410-14</v>
          </cell>
          <cell r="H6901">
            <v>23914.81</v>
          </cell>
        </row>
        <row r="6902">
          <cell r="G6902" t="str">
            <v>1565-53</v>
          </cell>
          <cell r="H6902">
            <v>23914.81</v>
          </cell>
        </row>
        <row r="6903">
          <cell r="G6903" t="str">
            <v>1565-53</v>
          </cell>
          <cell r="H6903">
            <v>10312.5</v>
          </cell>
        </row>
        <row r="6904">
          <cell r="G6904" t="str">
            <v>1565-53</v>
          </cell>
          <cell r="H6904">
            <v>14522.09</v>
          </cell>
        </row>
        <row r="6905">
          <cell r="G6905" t="str">
            <v>7410-14</v>
          </cell>
          <cell r="H6905">
            <v>14522.09</v>
          </cell>
        </row>
        <row r="6906">
          <cell r="G6906" t="str">
            <v>1565-53</v>
          </cell>
          <cell r="H6906">
            <v>2656.25</v>
          </cell>
        </row>
        <row r="6907">
          <cell r="G6907" t="str">
            <v>1565-53</v>
          </cell>
          <cell r="H6907">
            <v>70138.5</v>
          </cell>
        </row>
        <row r="6908">
          <cell r="G6908" t="str">
            <v>7410-14</v>
          </cell>
          <cell r="H6908">
            <v>70138.5</v>
          </cell>
        </row>
        <row r="6909">
          <cell r="G6909" t="str">
            <v>1565-53</v>
          </cell>
          <cell r="H6909">
            <v>5000</v>
          </cell>
        </row>
        <row r="6910">
          <cell r="G6910" t="str">
            <v>7410-14</v>
          </cell>
          <cell r="H6910">
            <v>15106.44</v>
          </cell>
        </row>
        <row r="6911">
          <cell r="G6911" t="str">
            <v>1565-53</v>
          </cell>
          <cell r="H6911">
            <v>15106.44</v>
          </cell>
        </row>
        <row r="6912">
          <cell r="G6912" t="str">
            <v>1565-53</v>
          </cell>
          <cell r="H6912">
            <v>2343.75</v>
          </cell>
        </row>
        <row r="6913">
          <cell r="G6913" t="str">
            <v>1565-53</v>
          </cell>
          <cell r="H6913">
            <v>8069.56</v>
          </cell>
        </row>
        <row r="6914">
          <cell r="G6914" t="str">
            <v>7410-14</v>
          </cell>
          <cell r="H6914">
            <v>8069.56</v>
          </cell>
        </row>
        <row r="6915">
          <cell r="G6915" t="str">
            <v>1565-53</v>
          </cell>
          <cell r="H6915">
            <v>10980.98</v>
          </cell>
        </row>
        <row r="6916">
          <cell r="G6916" t="str">
            <v>7410-14</v>
          </cell>
          <cell r="H6916">
            <v>10980.98</v>
          </cell>
        </row>
        <row r="6917">
          <cell r="G6917" t="str">
            <v>1565-53</v>
          </cell>
          <cell r="H6917">
            <v>703.13</v>
          </cell>
        </row>
        <row r="6918">
          <cell r="G6918" t="str">
            <v>7410-14</v>
          </cell>
          <cell r="H6918">
            <v>14690.64</v>
          </cell>
        </row>
        <row r="6919">
          <cell r="G6919" t="str">
            <v>1565-53</v>
          </cell>
          <cell r="H6919">
            <v>14690.64</v>
          </cell>
        </row>
        <row r="6920">
          <cell r="G6920" t="str">
            <v>7410-14</v>
          </cell>
          <cell r="H6920">
            <v>489.85</v>
          </cell>
        </row>
        <row r="6921">
          <cell r="G6921" t="str">
            <v>1565-53</v>
          </cell>
          <cell r="H6921">
            <v>489.85</v>
          </cell>
        </row>
        <row r="6922">
          <cell r="G6922" t="str">
            <v>7410-14</v>
          </cell>
          <cell r="H6922">
            <v>1796.88</v>
          </cell>
        </row>
        <row r="6923">
          <cell r="G6923" t="str">
            <v>1565-53</v>
          </cell>
          <cell r="H6923">
            <v>83155.03</v>
          </cell>
        </row>
        <row r="6924">
          <cell r="G6924" t="str">
            <v>7410-14</v>
          </cell>
          <cell r="H6924">
            <v>83155.03</v>
          </cell>
        </row>
        <row r="6925">
          <cell r="G6925" t="str">
            <v>7410-14</v>
          </cell>
          <cell r="H6925">
            <v>66882.460000000006</v>
          </cell>
        </row>
        <row r="6926">
          <cell r="G6926" t="str">
            <v>1565-53</v>
          </cell>
          <cell r="H6926">
            <v>66882.460000000006</v>
          </cell>
        </row>
        <row r="6927">
          <cell r="G6927" t="str">
            <v>1565-53</v>
          </cell>
          <cell r="H6927">
            <v>10937.5</v>
          </cell>
        </row>
        <row r="6928">
          <cell r="G6928" t="str">
            <v>7410-14</v>
          </cell>
          <cell r="H6928">
            <v>10937.5</v>
          </cell>
        </row>
        <row r="6929">
          <cell r="G6929" t="str">
            <v>1565-53</v>
          </cell>
          <cell r="H6929">
            <v>40625</v>
          </cell>
        </row>
        <row r="6930">
          <cell r="G6930" t="str">
            <v>7410-14</v>
          </cell>
          <cell r="H6930">
            <v>40625</v>
          </cell>
        </row>
        <row r="6931">
          <cell r="G6931" t="str">
            <v>7410-14</v>
          </cell>
          <cell r="H6931">
            <v>39112.230000000003</v>
          </cell>
        </row>
        <row r="6932">
          <cell r="G6932" t="str">
            <v>1565-53</v>
          </cell>
          <cell r="H6932">
            <v>39112.230000000003</v>
          </cell>
        </row>
        <row r="6933">
          <cell r="G6933" t="str">
            <v>1565-53</v>
          </cell>
          <cell r="H6933">
            <v>14471.95</v>
          </cell>
        </row>
        <row r="6934">
          <cell r="G6934" t="str">
            <v>7410-14</v>
          </cell>
          <cell r="H6934">
            <v>14471.95</v>
          </cell>
        </row>
        <row r="6935">
          <cell r="G6935" t="str">
            <v>1565-53</v>
          </cell>
          <cell r="H6935">
            <v>8014.03</v>
          </cell>
        </row>
        <row r="6936">
          <cell r="G6936" t="str">
            <v>7410-14</v>
          </cell>
          <cell r="H6936">
            <v>8014.03</v>
          </cell>
        </row>
        <row r="6937">
          <cell r="G6937" t="str">
            <v>1565-53</v>
          </cell>
          <cell r="H6937">
            <v>12286.3</v>
          </cell>
        </row>
        <row r="6938">
          <cell r="G6938" t="str">
            <v>7410-14</v>
          </cell>
          <cell r="H6938">
            <v>12286.3</v>
          </cell>
        </row>
        <row r="6939">
          <cell r="G6939" t="str">
            <v>7410-14</v>
          </cell>
          <cell r="H6939">
            <v>44368.75</v>
          </cell>
        </row>
        <row r="6940">
          <cell r="G6940" t="str">
            <v>1565-53</v>
          </cell>
          <cell r="H6940">
            <v>44368.75</v>
          </cell>
        </row>
        <row r="6941">
          <cell r="G6941" t="str">
            <v>7410-14</v>
          </cell>
          <cell r="H6941">
            <v>34431.199999999997</v>
          </cell>
        </row>
        <row r="6942">
          <cell r="G6942" t="str">
            <v>1565-53</v>
          </cell>
          <cell r="H6942">
            <v>34431.199999999997</v>
          </cell>
        </row>
        <row r="6943">
          <cell r="G6943" t="str">
            <v>7410-14</v>
          </cell>
          <cell r="H6943">
            <v>17767.759999999998</v>
          </cell>
        </row>
        <row r="6944">
          <cell r="G6944" t="str">
            <v>1565-53</v>
          </cell>
          <cell r="H6944">
            <v>17767.759999999998</v>
          </cell>
        </row>
        <row r="6945">
          <cell r="G6945" t="str">
            <v>7410-14</v>
          </cell>
          <cell r="H6945">
            <v>59846.66</v>
          </cell>
        </row>
        <row r="6946">
          <cell r="G6946" t="str">
            <v>1565-53</v>
          </cell>
          <cell r="H6946">
            <v>59846.66</v>
          </cell>
        </row>
        <row r="6947">
          <cell r="G6947" t="str">
            <v>1565-53</v>
          </cell>
          <cell r="H6947">
            <v>26741.26</v>
          </cell>
        </row>
        <row r="6948">
          <cell r="G6948" t="str">
            <v>7410-14</v>
          </cell>
          <cell r="H6948">
            <v>26741.26</v>
          </cell>
        </row>
        <row r="6949">
          <cell r="G6949" t="str">
            <v>1565-53</v>
          </cell>
          <cell r="H6949">
            <v>10053.15</v>
          </cell>
        </row>
        <row r="6950">
          <cell r="G6950" t="str">
            <v>7410-14</v>
          </cell>
          <cell r="H6950">
            <v>10053.15</v>
          </cell>
        </row>
        <row r="6951">
          <cell r="G6951" t="str">
            <v>1565-53</v>
          </cell>
          <cell r="H6951">
            <v>1883.5</v>
          </cell>
        </row>
        <row r="6952">
          <cell r="G6952" t="str">
            <v>7410-14</v>
          </cell>
          <cell r="H6952">
            <v>1883.5</v>
          </cell>
        </row>
        <row r="6953">
          <cell r="G6953" t="str">
            <v>1565-53</v>
          </cell>
          <cell r="H6953">
            <v>42956.02</v>
          </cell>
        </row>
        <row r="6954">
          <cell r="G6954" t="str">
            <v>7410-14</v>
          </cell>
          <cell r="H6954">
            <v>42956.02</v>
          </cell>
        </row>
        <row r="6955">
          <cell r="G6955" t="str">
            <v>1565-53</v>
          </cell>
          <cell r="H6955">
            <v>11718.5</v>
          </cell>
        </row>
        <row r="6956">
          <cell r="G6956" t="str">
            <v>7410-14</v>
          </cell>
          <cell r="H6956">
            <v>11718.5</v>
          </cell>
        </row>
        <row r="6957">
          <cell r="G6957" t="str">
            <v>1565-53</v>
          </cell>
          <cell r="H6957">
            <v>18861.2</v>
          </cell>
        </row>
        <row r="6958">
          <cell r="G6958" t="str">
            <v>7410-14</v>
          </cell>
          <cell r="H6958">
            <v>18861.2</v>
          </cell>
        </row>
        <row r="6959">
          <cell r="G6959" t="str">
            <v>1565-53</v>
          </cell>
          <cell r="H6959">
            <v>13076.42</v>
          </cell>
        </row>
        <row r="6960">
          <cell r="G6960" t="str">
            <v>7410-14</v>
          </cell>
          <cell r="H6960">
            <v>13076.42</v>
          </cell>
        </row>
        <row r="6961">
          <cell r="G6961" t="str">
            <v>1565-53</v>
          </cell>
          <cell r="H6961">
            <v>3458.17</v>
          </cell>
        </row>
        <row r="6962">
          <cell r="G6962" t="str">
            <v>7410-14</v>
          </cell>
          <cell r="H6962">
            <v>3458.17</v>
          </cell>
        </row>
        <row r="6963">
          <cell r="G6963" t="str">
            <v>7410-14</v>
          </cell>
          <cell r="H6963">
            <v>83151.3</v>
          </cell>
        </row>
        <row r="6964">
          <cell r="G6964" t="str">
            <v>1565-53</v>
          </cell>
          <cell r="H6964">
            <v>83151.3</v>
          </cell>
        </row>
        <row r="6965">
          <cell r="G6965" t="str">
            <v>1565-53</v>
          </cell>
          <cell r="H6965">
            <v>7108.23</v>
          </cell>
        </row>
        <row r="6966">
          <cell r="G6966" t="str">
            <v>7410-14</v>
          </cell>
          <cell r="H6966">
            <v>7108.23</v>
          </cell>
        </row>
        <row r="6967">
          <cell r="G6967" t="str">
            <v>1565-53</v>
          </cell>
          <cell r="H6967">
            <v>5588.77</v>
          </cell>
        </row>
        <row r="6968">
          <cell r="G6968" t="str">
            <v>7410-14</v>
          </cell>
          <cell r="H6968">
            <v>5588.77</v>
          </cell>
        </row>
        <row r="6969">
          <cell r="G6969" t="str">
            <v>7410-14</v>
          </cell>
          <cell r="H6969">
            <v>70988.990000000005</v>
          </cell>
        </row>
        <row r="6970">
          <cell r="G6970" t="str">
            <v>1565-53</v>
          </cell>
          <cell r="H6970">
            <v>70988.990000000005</v>
          </cell>
        </row>
        <row r="6971">
          <cell r="G6971" t="str">
            <v>7410-14</v>
          </cell>
          <cell r="H6971">
            <v>622.55999999999995</v>
          </cell>
        </row>
        <row r="6972">
          <cell r="G6972" t="str">
            <v>1565-53</v>
          </cell>
          <cell r="H6972">
            <v>622.55999999999995</v>
          </cell>
        </row>
        <row r="6973">
          <cell r="G6973" t="str">
            <v>1565-53</v>
          </cell>
          <cell r="H6973">
            <v>15820.31</v>
          </cell>
        </row>
        <row r="6974">
          <cell r="G6974" t="str">
            <v>7410-14</v>
          </cell>
          <cell r="H6974">
            <v>16015.63</v>
          </cell>
        </row>
        <row r="6975">
          <cell r="G6975" t="str">
            <v>1565-53</v>
          </cell>
          <cell r="H6975">
            <v>17187.5</v>
          </cell>
        </row>
        <row r="6976">
          <cell r="G6976" t="str">
            <v>7410-14</v>
          </cell>
          <cell r="H6976">
            <v>16406.25</v>
          </cell>
        </row>
        <row r="6977">
          <cell r="G6977" t="str">
            <v>7410-14</v>
          </cell>
          <cell r="H6977">
            <v>60285.38</v>
          </cell>
        </row>
        <row r="6978">
          <cell r="G6978" t="str">
            <v>1565-53</v>
          </cell>
          <cell r="H6978">
            <v>60285.38</v>
          </cell>
        </row>
        <row r="6979">
          <cell r="G6979" t="str">
            <v>1565-53</v>
          </cell>
          <cell r="H6979">
            <v>7006.15</v>
          </cell>
        </row>
        <row r="6980">
          <cell r="G6980" t="str">
            <v>7410-14</v>
          </cell>
          <cell r="H6980">
            <v>7006.15</v>
          </cell>
        </row>
        <row r="6981">
          <cell r="G6981" t="str">
            <v>1565-53</v>
          </cell>
          <cell r="H6981">
            <v>8750</v>
          </cell>
        </row>
        <row r="6982">
          <cell r="G6982" t="str">
            <v>7410-14</v>
          </cell>
          <cell r="H6982">
            <v>8593.75</v>
          </cell>
        </row>
        <row r="6983">
          <cell r="G6983" t="str">
            <v>1565-53</v>
          </cell>
          <cell r="H6983">
            <v>2187.6</v>
          </cell>
        </row>
        <row r="6984">
          <cell r="G6984" t="str">
            <v>1565-53</v>
          </cell>
          <cell r="H6984">
            <v>8750</v>
          </cell>
        </row>
        <row r="6985">
          <cell r="G6985" t="str">
            <v>7410-14</v>
          </cell>
          <cell r="H6985">
            <v>8750</v>
          </cell>
        </row>
        <row r="6986">
          <cell r="G6986" t="str">
            <v>1565-53</v>
          </cell>
          <cell r="H6986">
            <v>12393.33</v>
          </cell>
        </row>
        <row r="6987">
          <cell r="G6987" t="str">
            <v>7410-14</v>
          </cell>
          <cell r="H6987">
            <v>12393.33</v>
          </cell>
        </row>
        <row r="6988">
          <cell r="G6988" t="str">
            <v>1565-53</v>
          </cell>
          <cell r="H6988">
            <v>6862.55</v>
          </cell>
        </row>
        <row r="6989">
          <cell r="G6989" t="str">
            <v>7410-14</v>
          </cell>
          <cell r="H6989">
            <v>6862.55</v>
          </cell>
        </row>
        <row r="6990">
          <cell r="G6990" t="str">
            <v>1565-53</v>
          </cell>
          <cell r="H6990">
            <v>2950.41</v>
          </cell>
        </row>
        <row r="6991">
          <cell r="G6991" t="str">
            <v>7410-14</v>
          </cell>
          <cell r="H6991">
            <v>2950.41</v>
          </cell>
        </row>
        <row r="6992">
          <cell r="G6992" t="str">
            <v>1565-53</v>
          </cell>
          <cell r="H6992">
            <v>12765.97</v>
          </cell>
        </row>
        <row r="6993">
          <cell r="G6993" t="str">
            <v>7410-14</v>
          </cell>
          <cell r="H6993">
            <v>12765.97</v>
          </cell>
        </row>
        <row r="6994">
          <cell r="G6994" t="str">
            <v>1565-53</v>
          </cell>
          <cell r="H6994">
            <v>424.03</v>
          </cell>
        </row>
        <row r="6995">
          <cell r="G6995" t="str">
            <v>7410-14</v>
          </cell>
          <cell r="H6995">
            <v>373.85</v>
          </cell>
        </row>
        <row r="6996">
          <cell r="G6996" t="str">
            <v>7410-14</v>
          </cell>
          <cell r="H6996">
            <v>31049.75</v>
          </cell>
        </row>
        <row r="6997">
          <cell r="G6997" t="str">
            <v>1565-53</v>
          </cell>
          <cell r="H6997">
            <v>31049.75</v>
          </cell>
        </row>
        <row r="6998">
          <cell r="G6998" t="str">
            <v>1565-53</v>
          </cell>
          <cell r="H6998">
            <v>38.119999999999997</v>
          </cell>
        </row>
        <row r="6999">
          <cell r="G6999" t="str">
            <v>7410-14</v>
          </cell>
          <cell r="H6999">
            <v>38.119999999999997</v>
          </cell>
        </row>
        <row r="7000">
          <cell r="G7000" t="str">
            <v>1565-53</v>
          </cell>
          <cell r="H7000">
            <v>28125</v>
          </cell>
        </row>
        <row r="7001">
          <cell r="G7001" t="str">
            <v>7410-14</v>
          </cell>
          <cell r="H7001">
            <v>27343.75</v>
          </cell>
        </row>
        <row r="7002">
          <cell r="G7002" t="str">
            <v>1565-53</v>
          </cell>
          <cell r="H7002">
            <v>2933.41</v>
          </cell>
        </row>
        <row r="7003">
          <cell r="G7003" t="str">
            <v>7410-14</v>
          </cell>
          <cell r="H7003">
            <v>2617.64</v>
          </cell>
        </row>
        <row r="7004">
          <cell r="G7004" t="str">
            <v>1565-53</v>
          </cell>
          <cell r="H7004">
            <v>1491.44</v>
          </cell>
        </row>
        <row r="7005">
          <cell r="G7005" t="str">
            <v>7410-14</v>
          </cell>
          <cell r="H7005">
            <v>1305.01</v>
          </cell>
        </row>
        <row r="7006">
          <cell r="G7006" t="str">
            <v>1565-53</v>
          </cell>
          <cell r="H7006">
            <v>2906.71</v>
          </cell>
        </row>
        <row r="7007">
          <cell r="G7007" t="str">
            <v>7410-14</v>
          </cell>
          <cell r="H7007">
            <v>2906.71</v>
          </cell>
        </row>
        <row r="7008">
          <cell r="G7008" t="str">
            <v>1565-53</v>
          </cell>
          <cell r="H7008">
            <v>3704.04</v>
          </cell>
        </row>
        <row r="7009">
          <cell r="G7009" t="str">
            <v>7410-14</v>
          </cell>
          <cell r="H7009">
            <v>2963.23</v>
          </cell>
        </row>
        <row r="7010">
          <cell r="G7010" t="str">
            <v>1565-53</v>
          </cell>
          <cell r="H7010">
            <v>864.99</v>
          </cell>
        </row>
        <row r="7011">
          <cell r="G7011" t="str">
            <v>7410-14</v>
          </cell>
          <cell r="H7011">
            <v>712.34</v>
          </cell>
        </row>
        <row r="7012">
          <cell r="G7012" t="str">
            <v>1565-53</v>
          </cell>
          <cell r="H7012">
            <v>765.63</v>
          </cell>
        </row>
        <row r="7013">
          <cell r="G7013" t="str">
            <v>7410-14</v>
          </cell>
          <cell r="H7013">
            <v>578.13</v>
          </cell>
        </row>
        <row r="7014">
          <cell r="G7014" t="str">
            <v>1565-53</v>
          </cell>
          <cell r="H7014">
            <v>7052.59</v>
          </cell>
        </row>
        <row r="7015">
          <cell r="G7015" t="str">
            <v>7410-14</v>
          </cell>
          <cell r="H7015">
            <v>7052.59</v>
          </cell>
        </row>
        <row r="7016">
          <cell r="G7016" t="str">
            <v>7410-14</v>
          </cell>
          <cell r="H7016">
            <v>76831.11</v>
          </cell>
        </row>
        <row r="7017">
          <cell r="G7017" t="str">
            <v>1565-53</v>
          </cell>
          <cell r="H7017">
            <v>76831.11</v>
          </cell>
        </row>
        <row r="7018">
          <cell r="G7018" t="str">
            <v>1565-53</v>
          </cell>
          <cell r="H7018">
            <v>9062.5</v>
          </cell>
        </row>
        <row r="7019">
          <cell r="G7019" t="str">
            <v>7410-14</v>
          </cell>
          <cell r="H7019">
            <v>8671.8799999999992</v>
          </cell>
        </row>
        <row r="7020">
          <cell r="G7020" t="str">
            <v>1565-53</v>
          </cell>
          <cell r="H7020">
            <v>459.67</v>
          </cell>
        </row>
        <row r="7021">
          <cell r="G7021" t="str">
            <v>7410-14</v>
          </cell>
          <cell r="H7021">
            <v>328.34</v>
          </cell>
        </row>
        <row r="7022">
          <cell r="G7022" t="str">
            <v>1565-53</v>
          </cell>
          <cell r="H7022">
            <v>5625</v>
          </cell>
        </row>
        <row r="7023">
          <cell r="G7023" t="str">
            <v>7410-14</v>
          </cell>
          <cell r="H7023">
            <v>5312.5</v>
          </cell>
        </row>
        <row r="7024">
          <cell r="G7024" t="str">
            <v>1565-53</v>
          </cell>
          <cell r="H7024">
            <v>3046.85</v>
          </cell>
        </row>
        <row r="7025">
          <cell r="G7025" t="str">
            <v>7410-14</v>
          </cell>
          <cell r="H7025">
            <v>3046.85</v>
          </cell>
        </row>
        <row r="7026">
          <cell r="G7026" t="str">
            <v>1565-53</v>
          </cell>
          <cell r="H7026">
            <v>336.79</v>
          </cell>
        </row>
        <row r="7027">
          <cell r="G7027" t="str">
            <v>7410-14</v>
          </cell>
          <cell r="H7027">
            <v>212.05</v>
          </cell>
        </row>
        <row r="7028">
          <cell r="G7028" t="str">
            <v>1565-53</v>
          </cell>
          <cell r="H7028">
            <v>10408.790000000001</v>
          </cell>
        </row>
        <row r="7029">
          <cell r="G7029" t="str">
            <v>7410-14</v>
          </cell>
          <cell r="H7029">
            <v>10408.790000000001</v>
          </cell>
        </row>
        <row r="7030">
          <cell r="G7030" t="str">
            <v>1565-53</v>
          </cell>
          <cell r="H7030">
            <v>5937.4</v>
          </cell>
        </row>
        <row r="7031">
          <cell r="G7031" t="str">
            <v>7410-14</v>
          </cell>
          <cell r="H7031">
            <v>5781.15</v>
          </cell>
        </row>
        <row r="7032">
          <cell r="G7032" t="str">
            <v>1565-53</v>
          </cell>
          <cell r="H7032">
            <v>4589.3599999999997</v>
          </cell>
        </row>
        <row r="7033">
          <cell r="G7033" t="str">
            <v>7410-14</v>
          </cell>
          <cell r="H7033">
            <v>4162.4399999999996</v>
          </cell>
        </row>
        <row r="7034">
          <cell r="G7034" t="str">
            <v>1565-53</v>
          </cell>
          <cell r="H7034">
            <v>2828.88</v>
          </cell>
        </row>
        <row r="7035">
          <cell r="G7035" t="str">
            <v>7410-14</v>
          </cell>
          <cell r="H7035">
            <v>2400.27</v>
          </cell>
        </row>
        <row r="7036">
          <cell r="G7036" t="str">
            <v>7410-14</v>
          </cell>
          <cell r="H7036">
            <v>16316.63</v>
          </cell>
        </row>
        <row r="7037">
          <cell r="G7037" t="str">
            <v>1565-53</v>
          </cell>
          <cell r="H7037">
            <v>16316.63</v>
          </cell>
        </row>
        <row r="7038">
          <cell r="G7038" t="str">
            <v>1565-53</v>
          </cell>
          <cell r="H7038">
            <v>347.46</v>
          </cell>
        </row>
        <row r="7039">
          <cell r="G7039" t="str">
            <v>7410-14</v>
          </cell>
          <cell r="H7039">
            <v>284.27999999999997</v>
          </cell>
        </row>
        <row r="7040">
          <cell r="G7040" t="str">
            <v>1565-53</v>
          </cell>
          <cell r="H7040">
            <v>2134.06</v>
          </cell>
        </row>
        <row r="7041">
          <cell r="G7041" t="str">
            <v>7410-14</v>
          </cell>
          <cell r="H7041">
            <v>1506.69</v>
          </cell>
        </row>
        <row r="7042">
          <cell r="G7042" t="str">
            <v>1565-53</v>
          </cell>
          <cell r="H7042">
            <v>241831.76</v>
          </cell>
        </row>
        <row r="7043">
          <cell r="G7043" t="str">
            <v>7410-14</v>
          </cell>
          <cell r="H7043">
            <v>241831.76</v>
          </cell>
        </row>
        <row r="7044">
          <cell r="G7044" t="str">
            <v>1565-53</v>
          </cell>
          <cell r="H7044">
            <v>1646.52</v>
          </cell>
        </row>
        <row r="7045">
          <cell r="G7045" t="str">
            <v>7410-14</v>
          </cell>
          <cell r="H7045">
            <v>823.26</v>
          </cell>
        </row>
        <row r="7046">
          <cell r="G7046" t="str">
            <v>7410-14</v>
          </cell>
          <cell r="H7046">
            <v>2537.88</v>
          </cell>
        </row>
        <row r="7047">
          <cell r="G7047" t="str">
            <v>1565-53</v>
          </cell>
          <cell r="H7047">
            <v>2537.88</v>
          </cell>
        </row>
        <row r="7048">
          <cell r="G7048" t="str">
            <v>1565-53</v>
          </cell>
          <cell r="H7048">
            <v>4687.5</v>
          </cell>
        </row>
        <row r="7049">
          <cell r="G7049" t="str">
            <v>7410-14</v>
          </cell>
          <cell r="H7049">
            <v>4492.1899999999996</v>
          </cell>
        </row>
        <row r="7050">
          <cell r="G7050" t="str">
            <v>1565-53</v>
          </cell>
          <cell r="H7050">
            <v>29101.56</v>
          </cell>
        </row>
        <row r="7051">
          <cell r="G7051" t="str">
            <v>7410-14</v>
          </cell>
          <cell r="H7051">
            <v>28906.25</v>
          </cell>
        </row>
        <row r="7052">
          <cell r="G7052" t="str">
            <v>1565-53</v>
          </cell>
          <cell r="H7052">
            <v>6406.25</v>
          </cell>
        </row>
        <row r="7053">
          <cell r="G7053" t="str">
            <v>7410-14</v>
          </cell>
          <cell r="H7053">
            <v>6015.63</v>
          </cell>
        </row>
        <row r="7054">
          <cell r="G7054" t="str">
            <v>1565-53</v>
          </cell>
          <cell r="H7054">
            <v>4531.25</v>
          </cell>
        </row>
        <row r="7055">
          <cell r="G7055" t="str">
            <v>7410-14</v>
          </cell>
          <cell r="H7055">
            <v>4492.1899999999996</v>
          </cell>
        </row>
        <row r="7056">
          <cell r="G7056" t="str">
            <v>1565-53</v>
          </cell>
          <cell r="H7056">
            <v>4375</v>
          </cell>
        </row>
        <row r="7057">
          <cell r="G7057" t="str">
            <v>7410-14</v>
          </cell>
          <cell r="H7057">
            <v>4375</v>
          </cell>
        </row>
        <row r="7058">
          <cell r="G7058" t="str">
            <v>1565-53</v>
          </cell>
          <cell r="H7058">
            <v>2788.35</v>
          </cell>
        </row>
        <row r="7059">
          <cell r="G7059" t="str">
            <v>7410-14</v>
          </cell>
          <cell r="H7059">
            <v>2788.35</v>
          </cell>
        </row>
        <row r="7060">
          <cell r="G7060" t="str">
            <v>1565-53</v>
          </cell>
          <cell r="H7060">
            <v>10234.379999999999</v>
          </cell>
        </row>
        <row r="7061">
          <cell r="G7061" t="str">
            <v>7410-14</v>
          </cell>
          <cell r="H7061">
            <v>10234.379999999999</v>
          </cell>
        </row>
        <row r="7062">
          <cell r="G7062" t="str">
            <v>1565-53</v>
          </cell>
          <cell r="H7062">
            <v>6406.25</v>
          </cell>
        </row>
        <row r="7063">
          <cell r="G7063" t="str">
            <v>7410-14</v>
          </cell>
          <cell r="H7063">
            <v>6406.25</v>
          </cell>
        </row>
        <row r="7064">
          <cell r="G7064" t="str">
            <v>1565-53</v>
          </cell>
          <cell r="H7064">
            <v>47265.63</v>
          </cell>
        </row>
        <row r="7065">
          <cell r="G7065" t="str">
            <v>7410-14</v>
          </cell>
          <cell r="H7065">
            <v>46406.25</v>
          </cell>
        </row>
        <row r="7066">
          <cell r="G7066" t="str">
            <v>1565-53</v>
          </cell>
          <cell r="H7066">
            <v>8750</v>
          </cell>
        </row>
        <row r="7067">
          <cell r="G7067" t="str">
            <v>7410-14</v>
          </cell>
          <cell r="H7067">
            <v>7812.5</v>
          </cell>
        </row>
        <row r="7068">
          <cell r="G7068" t="str">
            <v>1565-53</v>
          </cell>
          <cell r="H7068">
            <v>3125</v>
          </cell>
        </row>
        <row r="7069">
          <cell r="G7069" t="str">
            <v>7410-14</v>
          </cell>
          <cell r="H7069">
            <v>3125</v>
          </cell>
        </row>
        <row r="7070">
          <cell r="G7070" t="str">
            <v>1565-53</v>
          </cell>
          <cell r="H7070">
            <v>4375</v>
          </cell>
        </row>
        <row r="7071">
          <cell r="G7071" t="str">
            <v>7410-14</v>
          </cell>
          <cell r="H7071">
            <v>4375</v>
          </cell>
        </row>
        <row r="7072">
          <cell r="G7072" t="str">
            <v>1565-53</v>
          </cell>
          <cell r="H7072">
            <v>4375</v>
          </cell>
        </row>
        <row r="7073">
          <cell r="G7073" t="str">
            <v>7410-14</v>
          </cell>
          <cell r="H7073">
            <v>4375</v>
          </cell>
        </row>
        <row r="7074">
          <cell r="G7074" t="str">
            <v>1565-53</v>
          </cell>
          <cell r="H7074">
            <v>6875</v>
          </cell>
        </row>
        <row r="7075">
          <cell r="G7075" t="str">
            <v>7410-14</v>
          </cell>
          <cell r="H7075">
            <v>6875</v>
          </cell>
        </row>
        <row r="7076">
          <cell r="G7076" t="str">
            <v>1565-53</v>
          </cell>
          <cell r="H7076">
            <v>2265.63</v>
          </cell>
        </row>
        <row r="7077">
          <cell r="G7077" t="str">
            <v>7410-14</v>
          </cell>
          <cell r="H7077">
            <v>2226.56</v>
          </cell>
        </row>
        <row r="7078">
          <cell r="G7078" t="str">
            <v>1565-53</v>
          </cell>
          <cell r="H7078">
            <v>10937.5</v>
          </cell>
        </row>
        <row r="7079">
          <cell r="G7079" t="str">
            <v>7410-14</v>
          </cell>
          <cell r="H7079">
            <v>10937.5</v>
          </cell>
        </row>
        <row r="7080">
          <cell r="G7080" t="str">
            <v>7410-14</v>
          </cell>
          <cell r="H7080">
            <v>703.13</v>
          </cell>
        </row>
        <row r="7081">
          <cell r="G7081" t="str">
            <v>1565-53</v>
          </cell>
          <cell r="H7081">
            <v>703.13</v>
          </cell>
        </row>
        <row r="7082">
          <cell r="G7082" t="str">
            <v>1565-53</v>
          </cell>
          <cell r="H7082">
            <v>117.19</v>
          </cell>
        </row>
        <row r="7083">
          <cell r="G7083" t="str">
            <v>7410-14</v>
          </cell>
          <cell r="H7083">
            <v>117.19</v>
          </cell>
        </row>
        <row r="7084">
          <cell r="G7084" t="str">
            <v>1565-53</v>
          </cell>
          <cell r="H7084">
            <v>2812.5</v>
          </cell>
        </row>
        <row r="7085">
          <cell r="G7085" t="str">
            <v>7410-14</v>
          </cell>
          <cell r="H7085">
            <v>2812.5</v>
          </cell>
        </row>
        <row r="7086">
          <cell r="G7086" t="str">
            <v>1565-53</v>
          </cell>
          <cell r="H7086">
            <v>9572.89</v>
          </cell>
        </row>
        <row r="7087">
          <cell r="G7087" t="str">
            <v>7410-14</v>
          </cell>
          <cell r="H7087">
            <v>9572.89</v>
          </cell>
        </row>
        <row r="7088">
          <cell r="G7088" t="str">
            <v>1565-53</v>
          </cell>
          <cell r="H7088">
            <v>7265.63</v>
          </cell>
        </row>
        <row r="7089">
          <cell r="G7089" t="str">
            <v>7410-14</v>
          </cell>
          <cell r="H7089">
            <v>7265.63</v>
          </cell>
        </row>
        <row r="7090">
          <cell r="G7090" t="str">
            <v>1565-53</v>
          </cell>
          <cell r="H7090">
            <v>33293.14</v>
          </cell>
        </row>
        <row r="7091">
          <cell r="G7091" t="str">
            <v>7410-14</v>
          </cell>
          <cell r="H7091">
            <v>33293.14</v>
          </cell>
        </row>
        <row r="7092">
          <cell r="G7092" t="str">
            <v>1565-53</v>
          </cell>
          <cell r="H7092">
            <v>8125</v>
          </cell>
        </row>
        <row r="7093">
          <cell r="G7093" t="str">
            <v>7410-14</v>
          </cell>
          <cell r="H7093">
            <v>8125</v>
          </cell>
        </row>
        <row r="7094">
          <cell r="G7094" t="str">
            <v>1565-53</v>
          </cell>
          <cell r="H7094">
            <v>6015.63</v>
          </cell>
        </row>
        <row r="7095">
          <cell r="G7095" t="str">
            <v>7410-14</v>
          </cell>
          <cell r="H7095">
            <v>5937.5</v>
          </cell>
        </row>
        <row r="7096">
          <cell r="G7096" t="str">
            <v>1565-53</v>
          </cell>
          <cell r="H7096">
            <v>2500</v>
          </cell>
        </row>
        <row r="7097">
          <cell r="G7097" t="str">
            <v>7410-14</v>
          </cell>
          <cell r="H7097">
            <v>2500</v>
          </cell>
        </row>
        <row r="7098">
          <cell r="G7098" t="str">
            <v>1565-53</v>
          </cell>
          <cell r="H7098">
            <v>2500</v>
          </cell>
        </row>
        <row r="7099">
          <cell r="G7099" t="str">
            <v>1565-53</v>
          </cell>
          <cell r="H7099">
            <v>3437.5</v>
          </cell>
        </row>
        <row r="7100">
          <cell r="G7100" t="str">
            <v>7410-14</v>
          </cell>
          <cell r="H7100">
            <v>3437.5</v>
          </cell>
        </row>
        <row r="7101">
          <cell r="G7101" t="str">
            <v>1565-53</v>
          </cell>
          <cell r="H7101">
            <v>7187.5</v>
          </cell>
        </row>
        <row r="7102">
          <cell r="G7102" t="str">
            <v>7410-14</v>
          </cell>
          <cell r="H7102">
            <v>7187.5</v>
          </cell>
        </row>
        <row r="7103">
          <cell r="G7103" t="str">
            <v>1565-53</v>
          </cell>
          <cell r="H7103">
            <v>9687.5</v>
          </cell>
        </row>
        <row r="7104">
          <cell r="G7104" t="str">
            <v>7410-14</v>
          </cell>
          <cell r="H7104">
            <v>9687.5</v>
          </cell>
        </row>
        <row r="7105">
          <cell r="G7105" t="str">
            <v>1565-53</v>
          </cell>
          <cell r="H7105">
            <v>8750</v>
          </cell>
        </row>
        <row r="7106">
          <cell r="G7106" t="str">
            <v>7410-14</v>
          </cell>
          <cell r="H7106">
            <v>8750</v>
          </cell>
        </row>
        <row r="7107">
          <cell r="G7107" t="str">
            <v>1565-53</v>
          </cell>
          <cell r="H7107">
            <v>2343.75</v>
          </cell>
        </row>
        <row r="7108">
          <cell r="G7108" t="str">
            <v>7410-14</v>
          </cell>
          <cell r="H7108">
            <v>2343.75</v>
          </cell>
        </row>
        <row r="7109">
          <cell r="G7109" t="str">
            <v>1565-53</v>
          </cell>
          <cell r="H7109">
            <v>5312.5</v>
          </cell>
        </row>
        <row r="7110">
          <cell r="G7110" t="str">
            <v>7410-14</v>
          </cell>
          <cell r="H7110">
            <v>5312.5</v>
          </cell>
        </row>
        <row r="7111">
          <cell r="G7111" t="str">
            <v>1565-53</v>
          </cell>
          <cell r="H7111">
            <v>2968.75</v>
          </cell>
        </row>
        <row r="7112">
          <cell r="G7112" t="str">
            <v>7410-14</v>
          </cell>
          <cell r="H7112">
            <v>2968.75</v>
          </cell>
        </row>
        <row r="7113">
          <cell r="G7113" t="str">
            <v>1565-53</v>
          </cell>
          <cell r="H7113">
            <v>10937.5</v>
          </cell>
        </row>
        <row r="7114">
          <cell r="G7114" t="str">
            <v>7410-14</v>
          </cell>
          <cell r="H7114">
            <v>10937.5</v>
          </cell>
        </row>
        <row r="7115">
          <cell r="G7115" t="str">
            <v>1565-53</v>
          </cell>
          <cell r="H7115">
            <v>2812.5</v>
          </cell>
        </row>
        <row r="7116">
          <cell r="G7116" t="str">
            <v>7410-14</v>
          </cell>
          <cell r="H7116">
            <v>2812.5</v>
          </cell>
        </row>
        <row r="7117">
          <cell r="G7117" t="str">
            <v>1565-53</v>
          </cell>
          <cell r="H7117">
            <v>3593.75</v>
          </cell>
        </row>
        <row r="7118">
          <cell r="G7118" t="str">
            <v>7410-14</v>
          </cell>
          <cell r="H7118">
            <v>3593.75</v>
          </cell>
        </row>
        <row r="7119">
          <cell r="G7119" t="str">
            <v>1565-53</v>
          </cell>
          <cell r="H7119">
            <v>9687.5</v>
          </cell>
        </row>
        <row r="7120">
          <cell r="G7120" t="str">
            <v>7410-14</v>
          </cell>
          <cell r="H7120">
            <v>9687.5</v>
          </cell>
        </row>
        <row r="7121">
          <cell r="G7121" t="str">
            <v>1565-53</v>
          </cell>
          <cell r="H7121">
            <v>10000</v>
          </cell>
        </row>
        <row r="7122">
          <cell r="G7122" t="str">
            <v>7410-14</v>
          </cell>
          <cell r="H7122">
            <v>10000</v>
          </cell>
        </row>
        <row r="7123">
          <cell r="G7123" t="str">
            <v>1565-53</v>
          </cell>
          <cell r="H7123">
            <v>6562.5</v>
          </cell>
        </row>
        <row r="7124">
          <cell r="G7124" t="str">
            <v>7410-14</v>
          </cell>
          <cell r="H7124">
            <v>6562.5</v>
          </cell>
        </row>
        <row r="7125">
          <cell r="G7125" t="str">
            <v>1565-53</v>
          </cell>
          <cell r="H7125">
            <v>3593.75</v>
          </cell>
        </row>
        <row r="7126">
          <cell r="G7126" t="str">
            <v>7410-14</v>
          </cell>
          <cell r="H7126">
            <v>3515.63</v>
          </cell>
        </row>
        <row r="7127">
          <cell r="G7127" t="str">
            <v>1565-53</v>
          </cell>
          <cell r="H7127">
            <v>3437.5</v>
          </cell>
        </row>
        <row r="7128">
          <cell r="G7128" t="str">
            <v>7410-14</v>
          </cell>
          <cell r="H7128">
            <v>3437.5</v>
          </cell>
        </row>
        <row r="7129">
          <cell r="G7129" t="str">
            <v>7410-14</v>
          </cell>
          <cell r="H7129">
            <v>859.38</v>
          </cell>
        </row>
        <row r="7130">
          <cell r="G7130" t="str">
            <v>1565-53</v>
          </cell>
          <cell r="H7130">
            <v>859.38</v>
          </cell>
        </row>
        <row r="7131">
          <cell r="G7131" t="str">
            <v>1565-53</v>
          </cell>
          <cell r="H7131">
            <v>2109.38</v>
          </cell>
        </row>
        <row r="7132">
          <cell r="G7132" t="str">
            <v>7410-14</v>
          </cell>
          <cell r="H7132">
            <v>2031.25</v>
          </cell>
        </row>
        <row r="7133">
          <cell r="G7133" t="str">
            <v>1565-53</v>
          </cell>
          <cell r="H7133">
            <v>3398.44</v>
          </cell>
        </row>
        <row r="7134">
          <cell r="G7134" t="str">
            <v>1565-53</v>
          </cell>
          <cell r="H7134">
            <v>2031.25</v>
          </cell>
        </row>
        <row r="7135">
          <cell r="G7135" t="str">
            <v>1565-53</v>
          </cell>
          <cell r="H7135">
            <v>6370.42</v>
          </cell>
        </row>
        <row r="7136">
          <cell r="G7136" t="str">
            <v>7410-14</v>
          </cell>
          <cell r="H7136">
            <v>6183.06</v>
          </cell>
        </row>
        <row r="7137">
          <cell r="G7137" t="str">
            <v>1565-53</v>
          </cell>
          <cell r="H7137">
            <v>14076.17</v>
          </cell>
        </row>
        <row r="7138">
          <cell r="G7138" t="str">
            <v>7410-14</v>
          </cell>
          <cell r="H7138">
            <v>13534.78</v>
          </cell>
        </row>
        <row r="7139">
          <cell r="G7139" t="str">
            <v>1565-53</v>
          </cell>
          <cell r="H7139">
            <v>2391.2399999999998</v>
          </cell>
        </row>
        <row r="7140">
          <cell r="G7140" t="str">
            <v>7410-14</v>
          </cell>
          <cell r="H7140">
            <v>2231.83</v>
          </cell>
        </row>
        <row r="7141">
          <cell r="G7141" t="str">
            <v>1565-53</v>
          </cell>
          <cell r="H7141">
            <v>95703.13</v>
          </cell>
        </row>
        <row r="7142">
          <cell r="G7142" t="str">
            <v>7410-14</v>
          </cell>
          <cell r="H7142">
            <v>95703.13</v>
          </cell>
        </row>
        <row r="7143">
          <cell r="G7143" t="str">
            <v>1565-53</v>
          </cell>
          <cell r="H7143">
            <v>14843.75</v>
          </cell>
        </row>
        <row r="7144">
          <cell r="G7144" t="str">
            <v>7410-14</v>
          </cell>
          <cell r="H7144">
            <v>14843.75</v>
          </cell>
        </row>
        <row r="7145">
          <cell r="G7145" t="str">
            <v>1565-53</v>
          </cell>
          <cell r="H7145">
            <v>1699.22</v>
          </cell>
        </row>
        <row r="7146">
          <cell r="G7146" t="str">
            <v>7410-14</v>
          </cell>
          <cell r="H7146">
            <v>1582.03</v>
          </cell>
        </row>
        <row r="7147">
          <cell r="G7147" t="str">
            <v>1565-53</v>
          </cell>
          <cell r="H7147">
            <v>620.16</v>
          </cell>
        </row>
        <row r="7148">
          <cell r="G7148" t="str">
            <v>7410-14</v>
          </cell>
          <cell r="H7148">
            <v>590.63</v>
          </cell>
        </row>
        <row r="7149">
          <cell r="G7149" t="str">
            <v>1565-53</v>
          </cell>
          <cell r="H7149">
            <v>785</v>
          </cell>
        </row>
        <row r="7150">
          <cell r="G7150" t="str">
            <v>7410-14</v>
          </cell>
          <cell r="H7150">
            <v>735.94</v>
          </cell>
        </row>
        <row r="7151">
          <cell r="G7151" t="str">
            <v>1565-53</v>
          </cell>
          <cell r="H7151">
            <v>2187.5</v>
          </cell>
        </row>
        <row r="7152">
          <cell r="G7152" t="str">
            <v>7410-14</v>
          </cell>
          <cell r="H7152">
            <v>1953.13</v>
          </cell>
        </row>
        <row r="7153">
          <cell r="G7153" t="str">
            <v>7410-14</v>
          </cell>
          <cell r="H7153">
            <v>2109.38</v>
          </cell>
        </row>
        <row r="7154">
          <cell r="G7154" t="str">
            <v>3333-55</v>
          </cell>
          <cell r="H7154">
            <v>2942.81</v>
          </cell>
        </row>
        <row r="7155">
          <cell r="G7155" t="str">
            <v>1565-53</v>
          </cell>
          <cell r="H7155">
            <v>21093.75</v>
          </cell>
        </row>
        <row r="7156">
          <cell r="G7156" t="str">
            <v>7410-14</v>
          </cell>
          <cell r="H7156">
            <v>20898.439999999999</v>
          </cell>
        </row>
        <row r="7157">
          <cell r="G7157" t="str">
            <v>1565-53</v>
          </cell>
          <cell r="H7157">
            <v>3437.5</v>
          </cell>
        </row>
        <row r="7158">
          <cell r="G7158" t="str">
            <v>7410-14</v>
          </cell>
          <cell r="H7158">
            <v>3398.44</v>
          </cell>
        </row>
        <row r="7159">
          <cell r="G7159" t="str">
            <v>1565-53</v>
          </cell>
          <cell r="H7159">
            <v>13538.3</v>
          </cell>
        </row>
        <row r="7160">
          <cell r="G7160" t="str">
            <v>1565-53</v>
          </cell>
          <cell r="H7160">
            <v>3906.25</v>
          </cell>
        </row>
        <row r="7161">
          <cell r="G7161" t="str">
            <v>7410-14</v>
          </cell>
          <cell r="H7161">
            <v>625</v>
          </cell>
        </row>
        <row r="7162">
          <cell r="G7162" t="str">
            <v>1565-53</v>
          </cell>
          <cell r="H7162">
            <v>2500</v>
          </cell>
        </row>
        <row r="7163">
          <cell r="G7163" t="str">
            <v>3333-55</v>
          </cell>
          <cell r="H7163">
            <v>44.48</v>
          </cell>
        </row>
        <row r="7164">
          <cell r="G7164" t="str">
            <v>1565-53</v>
          </cell>
          <cell r="H7164">
            <v>2343.75</v>
          </cell>
        </row>
        <row r="7165">
          <cell r="G7165" t="str">
            <v>1565-53</v>
          </cell>
          <cell r="H7165">
            <v>1187.5</v>
          </cell>
        </row>
        <row r="7166">
          <cell r="G7166" t="str">
            <v>7410-14</v>
          </cell>
          <cell r="H7166">
            <v>1109.3800000000001</v>
          </cell>
        </row>
        <row r="7167">
          <cell r="G7167" t="str">
            <v>1565-53</v>
          </cell>
          <cell r="H7167">
            <v>235.16</v>
          </cell>
        </row>
        <row r="7168">
          <cell r="G7168" t="str">
            <v>7410-14</v>
          </cell>
          <cell r="H7168">
            <v>187.66</v>
          </cell>
        </row>
        <row r="7169">
          <cell r="G7169" t="str">
            <v>1565-53</v>
          </cell>
          <cell r="H7169">
            <v>1632.94</v>
          </cell>
        </row>
        <row r="7170">
          <cell r="G7170" t="str">
            <v>7410-14</v>
          </cell>
          <cell r="H7170">
            <v>1632.94</v>
          </cell>
        </row>
        <row r="7171">
          <cell r="G7171" t="str">
            <v>1565-53</v>
          </cell>
          <cell r="H7171">
            <v>918.44</v>
          </cell>
        </row>
        <row r="7172">
          <cell r="G7172" t="str">
            <v>7410-14</v>
          </cell>
          <cell r="H7172">
            <v>918.44</v>
          </cell>
        </row>
        <row r="7173">
          <cell r="G7173" t="str">
            <v>1565-53</v>
          </cell>
          <cell r="H7173">
            <v>178.39</v>
          </cell>
        </row>
        <row r="7174">
          <cell r="G7174" t="str">
            <v>7410-14</v>
          </cell>
          <cell r="H7174">
            <v>132.65</v>
          </cell>
        </row>
        <row r="7175">
          <cell r="G7175" t="str">
            <v>1565-53</v>
          </cell>
          <cell r="H7175">
            <v>3069.06</v>
          </cell>
        </row>
        <row r="7176">
          <cell r="G7176" t="str">
            <v>7410-14</v>
          </cell>
          <cell r="H7176">
            <v>2411.41</v>
          </cell>
        </row>
        <row r="7177">
          <cell r="G7177" t="str">
            <v>1565-53</v>
          </cell>
          <cell r="H7177">
            <v>411.47</v>
          </cell>
        </row>
        <row r="7178">
          <cell r="G7178" t="str">
            <v>7410-14</v>
          </cell>
          <cell r="H7178">
            <v>251.45</v>
          </cell>
        </row>
        <row r="7179">
          <cell r="G7179" t="str">
            <v>1565-53</v>
          </cell>
          <cell r="H7179">
            <v>197.03</v>
          </cell>
        </row>
        <row r="7180">
          <cell r="G7180" t="str">
            <v>7410-14</v>
          </cell>
          <cell r="H7180">
            <v>106.09</v>
          </cell>
        </row>
        <row r="7181">
          <cell r="G7181" t="str">
            <v>1565-53</v>
          </cell>
          <cell r="H7181">
            <v>284.38</v>
          </cell>
        </row>
        <row r="7182">
          <cell r="G7182" t="str">
            <v>7410-14</v>
          </cell>
          <cell r="H7182">
            <v>284.38</v>
          </cell>
        </row>
        <row r="7183">
          <cell r="G7183" t="str">
            <v>1565-53</v>
          </cell>
          <cell r="H7183">
            <v>517.5</v>
          </cell>
        </row>
        <row r="7184">
          <cell r="G7184" t="str">
            <v>7410-14</v>
          </cell>
          <cell r="H7184">
            <v>517.5</v>
          </cell>
        </row>
        <row r="7185">
          <cell r="G7185" t="str">
            <v>1565-53</v>
          </cell>
          <cell r="H7185">
            <v>30468.75</v>
          </cell>
        </row>
        <row r="7186">
          <cell r="G7186" t="str">
            <v>7410-14</v>
          </cell>
          <cell r="H7186">
            <v>28437.5</v>
          </cell>
        </row>
        <row r="7187">
          <cell r="G7187" t="str">
            <v>1565-53</v>
          </cell>
          <cell r="H7187">
            <v>4062.5</v>
          </cell>
        </row>
        <row r="7188">
          <cell r="G7188" t="str">
            <v>1565-53</v>
          </cell>
          <cell r="H7188">
            <v>3750</v>
          </cell>
        </row>
        <row r="7189">
          <cell r="G7189" t="str">
            <v>1565-53</v>
          </cell>
          <cell r="H7189">
            <v>3437.5</v>
          </cell>
        </row>
        <row r="7190">
          <cell r="G7190" t="str">
            <v>1565-53</v>
          </cell>
          <cell r="H7190">
            <v>2500</v>
          </cell>
        </row>
        <row r="7191">
          <cell r="G7191" t="str">
            <v>1565-53</v>
          </cell>
          <cell r="H7191">
            <v>0</v>
          </cell>
        </row>
        <row r="7192">
          <cell r="G7192" t="str">
            <v>1565-53</v>
          </cell>
          <cell r="H7192">
            <v>12890.63</v>
          </cell>
        </row>
        <row r="7193">
          <cell r="G7193" t="str">
            <v>7410-14</v>
          </cell>
          <cell r="H7193">
            <v>12500</v>
          </cell>
        </row>
        <row r="7194">
          <cell r="G7194" t="str">
            <v>1565-53</v>
          </cell>
          <cell r="H7194">
            <v>1015.63</v>
          </cell>
        </row>
        <row r="7195">
          <cell r="G7195" t="str">
            <v>7410-14</v>
          </cell>
          <cell r="H7195">
            <v>1015.63</v>
          </cell>
        </row>
        <row r="7196">
          <cell r="G7196" t="str">
            <v>1565-53</v>
          </cell>
          <cell r="H7196">
            <v>1171.8800000000001</v>
          </cell>
        </row>
        <row r="7197">
          <cell r="G7197" t="str">
            <v>7410-14</v>
          </cell>
          <cell r="H7197">
            <v>1093.75</v>
          </cell>
        </row>
        <row r="7198">
          <cell r="G7198" t="str">
            <v>1565-53</v>
          </cell>
          <cell r="H7198">
            <v>1250</v>
          </cell>
        </row>
        <row r="7199">
          <cell r="G7199" t="str">
            <v>7410-14</v>
          </cell>
          <cell r="H7199">
            <v>1171.8800000000001</v>
          </cell>
        </row>
        <row r="7200">
          <cell r="G7200" t="str">
            <v>1565-53</v>
          </cell>
          <cell r="H7200">
            <v>1250</v>
          </cell>
        </row>
        <row r="7201">
          <cell r="G7201" t="str">
            <v>7410-14</v>
          </cell>
          <cell r="H7201">
            <v>1250</v>
          </cell>
        </row>
        <row r="7202">
          <cell r="G7202" t="str">
            <v>1565-53</v>
          </cell>
          <cell r="H7202">
            <v>18750</v>
          </cell>
        </row>
        <row r="7203">
          <cell r="G7203" t="str">
            <v>7410-14</v>
          </cell>
          <cell r="H7203">
            <v>17578.13</v>
          </cell>
        </row>
        <row r="7204">
          <cell r="G7204" t="str">
            <v>1565-53</v>
          </cell>
          <cell r="H7204">
            <v>3593.75</v>
          </cell>
        </row>
        <row r="7205">
          <cell r="G7205" t="str">
            <v>7410-14</v>
          </cell>
          <cell r="H7205">
            <v>3437.5</v>
          </cell>
        </row>
        <row r="7206">
          <cell r="G7206" t="str">
            <v>1565-53</v>
          </cell>
          <cell r="H7206">
            <v>1718.75</v>
          </cell>
        </row>
        <row r="7207">
          <cell r="G7207" t="str">
            <v>7410-14</v>
          </cell>
          <cell r="H7207">
            <v>1679.69</v>
          </cell>
        </row>
        <row r="7208">
          <cell r="G7208" t="str">
            <v>1565-53</v>
          </cell>
          <cell r="H7208">
            <v>722.66</v>
          </cell>
        </row>
        <row r="7209">
          <cell r="G7209" t="str">
            <v>7410-14</v>
          </cell>
          <cell r="H7209">
            <v>703.13</v>
          </cell>
        </row>
        <row r="7210">
          <cell r="G7210" t="str">
            <v>1565-53</v>
          </cell>
          <cell r="H7210">
            <v>9375</v>
          </cell>
        </row>
        <row r="7211">
          <cell r="G7211" t="str">
            <v>7410-14</v>
          </cell>
          <cell r="H7211">
            <v>9375</v>
          </cell>
        </row>
        <row r="7212">
          <cell r="G7212" t="str">
            <v>1565-53</v>
          </cell>
          <cell r="H7212">
            <v>14157.21</v>
          </cell>
        </row>
        <row r="7213">
          <cell r="G7213" t="str">
            <v>1565-53</v>
          </cell>
          <cell r="H7213">
            <v>1589.02</v>
          </cell>
        </row>
        <row r="7214">
          <cell r="G7214" t="str">
            <v>1565-53</v>
          </cell>
          <cell r="H7214">
            <v>2713.53</v>
          </cell>
        </row>
        <row r="7215">
          <cell r="G7215" t="str">
            <v>7410-14</v>
          </cell>
          <cell r="H7215">
            <v>2713.53</v>
          </cell>
        </row>
        <row r="7216">
          <cell r="G7216" t="str">
            <v>1565-53</v>
          </cell>
          <cell r="H7216">
            <v>445.31</v>
          </cell>
        </row>
        <row r="7217">
          <cell r="G7217" t="str">
            <v>1565-53</v>
          </cell>
          <cell r="H7217">
            <v>508.38</v>
          </cell>
        </row>
        <row r="7218">
          <cell r="G7218" t="str">
            <v>1565-53</v>
          </cell>
          <cell r="H7218">
            <v>4921.88</v>
          </cell>
        </row>
        <row r="7219">
          <cell r="G7219" t="str">
            <v>7410-14</v>
          </cell>
          <cell r="H7219">
            <v>4921.88</v>
          </cell>
        </row>
        <row r="7220">
          <cell r="G7220" t="str">
            <v>7410-14</v>
          </cell>
          <cell r="H7220">
            <v>1138.5999999999999</v>
          </cell>
        </row>
        <row r="7221">
          <cell r="G7221" t="str">
            <v>1565-53</v>
          </cell>
          <cell r="H7221">
            <v>568.74</v>
          </cell>
        </row>
        <row r="7222">
          <cell r="G7222" t="str">
            <v>7410-14</v>
          </cell>
          <cell r="H7222">
            <v>9120.9</v>
          </cell>
        </row>
        <row r="7223">
          <cell r="G7223" t="str">
            <v>1565-53</v>
          </cell>
          <cell r="H7223">
            <v>7343.75</v>
          </cell>
        </row>
        <row r="7224">
          <cell r="G7224" t="str">
            <v>1565-53</v>
          </cell>
          <cell r="H7224">
            <v>10000</v>
          </cell>
        </row>
        <row r="7225">
          <cell r="G7225" t="str">
            <v>7410-14</v>
          </cell>
          <cell r="H7225">
            <v>10000</v>
          </cell>
        </row>
        <row r="7226">
          <cell r="G7226" t="str">
            <v>1565-53</v>
          </cell>
          <cell r="H7226">
            <v>2187.5</v>
          </cell>
        </row>
        <row r="7227">
          <cell r="G7227" t="str">
            <v>7410-14</v>
          </cell>
          <cell r="H7227">
            <v>2187.5</v>
          </cell>
        </row>
        <row r="7228">
          <cell r="G7228" t="str">
            <v>7410-14</v>
          </cell>
          <cell r="H7228">
            <v>3398.4</v>
          </cell>
        </row>
        <row r="7229">
          <cell r="G7229" t="str">
            <v>1565-53</v>
          </cell>
          <cell r="H7229">
            <v>3281.25</v>
          </cell>
        </row>
        <row r="7230">
          <cell r="G7230" t="str">
            <v>7410-14</v>
          </cell>
          <cell r="H7230">
            <v>3281.25</v>
          </cell>
        </row>
        <row r="7231">
          <cell r="G7231" t="str">
            <v>1565-53</v>
          </cell>
          <cell r="H7231">
            <v>898.44</v>
          </cell>
        </row>
        <row r="7232">
          <cell r="G7232" t="str">
            <v>7410-14</v>
          </cell>
          <cell r="H7232">
            <v>781.25</v>
          </cell>
        </row>
        <row r="7233">
          <cell r="G7233" t="str">
            <v>1565-53</v>
          </cell>
          <cell r="H7233">
            <v>1210.94</v>
          </cell>
        </row>
        <row r="7234">
          <cell r="G7234" t="str">
            <v>7410-14</v>
          </cell>
          <cell r="H7234">
            <v>1093.75</v>
          </cell>
        </row>
        <row r="7235">
          <cell r="G7235" t="str">
            <v>7410-14</v>
          </cell>
          <cell r="H7235">
            <v>1971.87</v>
          </cell>
        </row>
        <row r="7236">
          <cell r="G7236" t="str">
            <v>1565-53</v>
          </cell>
          <cell r="H7236">
            <v>3515.63</v>
          </cell>
        </row>
        <row r="7237">
          <cell r="G7237" t="str">
            <v>7410-14</v>
          </cell>
          <cell r="H7237">
            <v>3515.63</v>
          </cell>
        </row>
        <row r="7238">
          <cell r="G7238" t="str">
            <v>1565-53</v>
          </cell>
          <cell r="H7238">
            <v>2114.85</v>
          </cell>
        </row>
        <row r="7239">
          <cell r="G7239" t="str">
            <v>1565-53</v>
          </cell>
          <cell r="H7239">
            <v>1562.5</v>
          </cell>
        </row>
        <row r="7240">
          <cell r="G7240" t="str">
            <v>7410-14</v>
          </cell>
          <cell r="H7240">
            <v>1562.5</v>
          </cell>
        </row>
        <row r="7241">
          <cell r="G7241" t="str">
            <v>1565-53</v>
          </cell>
          <cell r="H7241">
            <v>2280.7800000000002</v>
          </cell>
        </row>
        <row r="7242">
          <cell r="G7242" t="str">
            <v>1565-53</v>
          </cell>
          <cell r="H7242">
            <v>2032.5</v>
          </cell>
        </row>
        <row r="7243">
          <cell r="G7243" t="str">
            <v>7410-14</v>
          </cell>
          <cell r="H7243">
            <v>1876.25</v>
          </cell>
        </row>
        <row r="7244">
          <cell r="G7244" t="str">
            <v>1565-53</v>
          </cell>
          <cell r="H7244">
            <v>468.75</v>
          </cell>
        </row>
        <row r="7245">
          <cell r="G7245" t="str">
            <v>7410-14</v>
          </cell>
          <cell r="H7245">
            <v>156.25</v>
          </cell>
        </row>
        <row r="7246">
          <cell r="G7246" t="str">
            <v>1565-53</v>
          </cell>
          <cell r="H7246">
            <v>2343.75</v>
          </cell>
        </row>
        <row r="7247">
          <cell r="G7247" t="str">
            <v>7410-14</v>
          </cell>
          <cell r="H7247">
            <v>2265.63</v>
          </cell>
        </row>
        <row r="7248">
          <cell r="G7248" t="str">
            <v>1565-53</v>
          </cell>
          <cell r="H7248">
            <v>17500</v>
          </cell>
        </row>
        <row r="7249">
          <cell r="G7249" t="str">
            <v>7410-14</v>
          </cell>
          <cell r="H7249">
            <v>17500</v>
          </cell>
        </row>
        <row r="7250">
          <cell r="G7250" t="str">
            <v>1565-53</v>
          </cell>
          <cell r="H7250">
            <v>703.15</v>
          </cell>
        </row>
        <row r="7251">
          <cell r="G7251" t="str">
            <v>1565-53</v>
          </cell>
          <cell r="H7251">
            <v>625</v>
          </cell>
        </row>
        <row r="7252">
          <cell r="G7252" t="str">
            <v>1565-53</v>
          </cell>
          <cell r="H7252">
            <v>156.25</v>
          </cell>
        </row>
        <row r="7253">
          <cell r="G7253" t="str">
            <v>1565-53</v>
          </cell>
          <cell r="H7253">
            <v>194.36</v>
          </cell>
        </row>
        <row r="7254">
          <cell r="G7254" t="str">
            <v>7410-14</v>
          </cell>
          <cell r="H7254">
            <v>193.22</v>
          </cell>
        </row>
        <row r="7255">
          <cell r="G7255" t="str">
            <v>1565-53</v>
          </cell>
          <cell r="H7255">
            <v>743.61</v>
          </cell>
        </row>
        <row r="7256">
          <cell r="G7256" t="str">
            <v>7410-14</v>
          </cell>
          <cell r="H7256">
            <v>660.99</v>
          </cell>
        </row>
        <row r="7257">
          <cell r="G7257" t="str">
            <v>1565-54</v>
          </cell>
          <cell r="H7257">
            <v>3615.66</v>
          </cell>
        </row>
        <row r="7258">
          <cell r="G7258" t="str">
            <v>1565-54</v>
          </cell>
          <cell r="H7258">
            <v>4370.55</v>
          </cell>
        </row>
        <row r="7259">
          <cell r="G7259" t="str">
            <v>1565-54</v>
          </cell>
          <cell r="H7259">
            <v>3926.63</v>
          </cell>
        </row>
        <row r="7260">
          <cell r="G7260" t="str">
            <v>1565-54</v>
          </cell>
          <cell r="H7260">
            <v>7823.4</v>
          </cell>
        </row>
        <row r="7261">
          <cell r="G7261" t="str">
            <v>1565-54</v>
          </cell>
          <cell r="H7261">
            <v>5301.47</v>
          </cell>
        </row>
        <row r="7262">
          <cell r="G7262" t="str">
            <v>1565-53</v>
          </cell>
          <cell r="H7262">
            <v>112</v>
          </cell>
        </row>
        <row r="7263">
          <cell r="G7263" t="str">
            <v>7410-14</v>
          </cell>
          <cell r="H7263">
            <v>112</v>
          </cell>
        </row>
        <row r="7264">
          <cell r="G7264" t="str">
            <v>1565-53</v>
          </cell>
          <cell r="H7264">
            <v>656.25</v>
          </cell>
        </row>
        <row r="7265">
          <cell r="G7265" t="str">
            <v>7410-14</v>
          </cell>
          <cell r="H7265">
            <v>601.55999999999995</v>
          </cell>
        </row>
        <row r="7266">
          <cell r="G7266" t="str">
            <v>1565-53</v>
          </cell>
          <cell r="H7266">
            <v>2968.75</v>
          </cell>
        </row>
        <row r="7267">
          <cell r="G7267" t="str">
            <v>7410-14</v>
          </cell>
          <cell r="H7267">
            <v>2812.5</v>
          </cell>
        </row>
        <row r="7268">
          <cell r="G7268" t="str">
            <v>1565-53</v>
          </cell>
          <cell r="H7268">
            <v>4375</v>
          </cell>
        </row>
        <row r="7269">
          <cell r="G7269" t="str">
            <v>7410-14</v>
          </cell>
          <cell r="H7269">
            <v>3984.38</v>
          </cell>
        </row>
        <row r="7270">
          <cell r="G7270" t="str">
            <v>1565-53</v>
          </cell>
          <cell r="H7270">
            <v>781.25</v>
          </cell>
        </row>
        <row r="7271">
          <cell r="G7271" t="str">
            <v>7410-14</v>
          </cell>
          <cell r="H7271">
            <v>703.13</v>
          </cell>
        </row>
        <row r="7272">
          <cell r="G7272" t="str">
            <v>1565-53</v>
          </cell>
          <cell r="H7272">
            <v>22597.08</v>
          </cell>
        </row>
        <row r="7273">
          <cell r="G7273" t="str">
            <v>7410-14</v>
          </cell>
          <cell r="H7273">
            <v>22597.08</v>
          </cell>
        </row>
        <row r="7274">
          <cell r="G7274" t="str">
            <v>1565-53</v>
          </cell>
          <cell r="H7274">
            <v>10581.53</v>
          </cell>
        </row>
        <row r="7275">
          <cell r="G7275" t="str">
            <v>7410-14</v>
          </cell>
          <cell r="H7275">
            <v>10581.53</v>
          </cell>
        </row>
        <row r="7276">
          <cell r="G7276" t="str">
            <v>1565-53</v>
          </cell>
          <cell r="H7276">
            <v>8906.25</v>
          </cell>
        </row>
        <row r="7277">
          <cell r="G7277" t="str">
            <v>7410-14</v>
          </cell>
          <cell r="H7277">
            <v>8671.8799999999992</v>
          </cell>
        </row>
        <row r="7278">
          <cell r="G7278" t="str">
            <v>1565-53</v>
          </cell>
          <cell r="H7278">
            <v>4375</v>
          </cell>
        </row>
        <row r="7279">
          <cell r="G7279" t="str">
            <v>7410-14</v>
          </cell>
          <cell r="H7279">
            <v>4062.5</v>
          </cell>
        </row>
        <row r="7280">
          <cell r="G7280" t="str">
            <v>1565-53</v>
          </cell>
          <cell r="H7280">
            <v>78217.53</v>
          </cell>
        </row>
        <row r="7281">
          <cell r="G7281" t="str">
            <v>7410-14</v>
          </cell>
          <cell r="H7281">
            <v>78217.53</v>
          </cell>
        </row>
        <row r="7282">
          <cell r="G7282" t="str">
            <v>1565-53</v>
          </cell>
          <cell r="H7282">
            <v>45901.96</v>
          </cell>
        </row>
        <row r="7283">
          <cell r="G7283" t="str">
            <v>7410-14</v>
          </cell>
          <cell r="H7283">
            <v>45901.96</v>
          </cell>
        </row>
        <row r="7284">
          <cell r="G7284" t="str">
            <v>1565-53</v>
          </cell>
          <cell r="H7284">
            <v>2968.75</v>
          </cell>
        </row>
        <row r="7285">
          <cell r="G7285" t="str">
            <v>7410-14</v>
          </cell>
          <cell r="H7285">
            <v>2968.75</v>
          </cell>
        </row>
        <row r="7286">
          <cell r="G7286" t="str">
            <v>1565-53</v>
          </cell>
          <cell r="H7286">
            <v>41017.58</v>
          </cell>
        </row>
        <row r="7287">
          <cell r="G7287" t="str">
            <v>7410-14</v>
          </cell>
          <cell r="H7287">
            <v>41017.58</v>
          </cell>
        </row>
        <row r="7288">
          <cell r="G7288" t="str">
            <v>1565-53</v>
          </cell>
          <cell r="H7288">
            <v>4062.4</v>
          </cell>
        </row>
        <row r="7289">
          <cell r="G7289" t="str">
            <v>7410-14</v>
          </cell>
          <cell r="H7289">
            <v>4062.4</v>
          </cell>
        </row>
        <row r="7290">
          <cell r="G7290" t="str">
            <v>1565-53</v>
          </cell>
          <cell r="H7290">
            <v>742.19</v>
          </cell>
        </row>
        <row r="7291">
          <cell r="G7291" t="str">
            <v>7410-14</v>
          </cell>
          <cell r="H7291">
            <v>664.06</v>
          </cell>
        </row>
        <row r="7292">
          <cell r="G7292" t="str">
            <v>1565-53</v>
          </cell>
          <cell r="H7292">
            <v>507.81</v>
          </cell>
        </row>
        <row r="7293">
          <cell r="G7293" t="str">
            <v>7410-14</v>
          </cell>
          <cell r="H7293">
            <v>429.69</v>
          </cell>
        </row>
        <row r="7294">
          <cell r="G7294" t="str">
            <v>1565-53</v>
          </cell>
          <cell r="H7294">
            <v>41056.5</v>
          </cell>
        </row>
        <row r="7295">
          <cell r="G7295" t="str">
            <v>7410-14</v>
          </cell>
          <cell r="H7295">
            <v>41056.5</v>
          </cell>
        </row>
        <row r="7296">
          <cell r="G7296" t="str">
            <v>1565-53</v>
          </cell>
          <cell r="H7296">
            <v>1250</v>
          </cell>
        </row>
        <row r="7297">
          <cell r="G7297" t="str">
            <v>7410-14</v>
          </cell>
          <cell r="H7297">
            <v>1093.75</v>
          </cell>
        </row>
        <row r="7298">
          <cell r="G7298" t="str">
            <v>1565-53</v>
          </cell>
          <cell r="H7298">
            <v>2874</v>
          </cell>
        </row>
        <row r="7299">
          <cell r="G7299" t="str">
            <v>7410-14</v>
          </cell>
          <cell r="H7299">
            <v>2874</v>
          </cell>
        </row>
        <row r="7300">
          <cell r="G7300" t="str">
            <v>1565-53</v>
          </cell>
          <cell r="H7300">
            <v>3729.63</v>
          </cell>
        </row>
        <row r="7301">
          <cell r="G7301" t="str">
            <v>7410-14</v>
          </cell>
          <cell r="H7301">
            <v>3729.63</v>
          </cell>
        </row>
        <row r="7302">
          <cell r="G7302" t="str">
            <v>1565-53</v>
          </cell>
          <cell r="H7302">
            <v>1250</v>
          </cell>
        </row>
        <row r="7303">
          <cell r="G7303" t="str">
            <v>7410-14</v>
          </cell>
          <cell r="H7303">
            <v>1093.75</v>
          </cell>
        </row>
        <row r="7304">
          <cell r="G7304" t="str">
            <v>1565-53</v>
          </cell>
          <cell r="H7304">
            <v>6904.99</v>
          </cell>
        </row>
        <row r="7305">
          <cell r="G7305" t="str">
            <v>7410-14</v>
          </cell>
          <cell r="H7305">
            <v>6904.99</v>
          </cell>
        </row>
        <row r="7306">
          <cell r="G7306" t="str">
            <v>1565-53</v>
          </cell>
          <cell r="H7306">
            <v>2031.25</v>
          </cell>
        </row>
        <row r="7307">
          <cell r="G7307" t="str">
            <v>7410-14</v>
          </cell>
          <cell r="H7307">
            <v>2187.5</v>
          </cell>
        </row>
        <row r="7308">
          <cell r="G7308" t="str">
            <v>1565-53</v>
          </cell>
          <cell r="H7308">
            <v>820.31</v>
          </cell>
        </row>
        <row r="7309">
          <cell r="G7309" t="str">
            <v>7410-14</v>
          </cell>
          <cell r="H7309">
            <v>820.31</v>
          </cell>
        </row>
        <row r="7310">
          <cell r="G7310" t="str">
            <v>1565-53</v>
          </cell>
          <cell r="H7310">
            <v>1406.25</v>
          </cell>
        </row>
        <row r="7311">
          <cell r="G7311" t="str">
            <v>1565-53</v>
          </cell>
          <cell r="H7311">
            <v>2812.5</v>
          </cell>
        </row>
        <row r="7312">
          <cell r="G7312" t="str">
            <v>7410-14</v>
          </cell>
          <cell r="H7312">
            <v>2656.25</v>
          </cell>
        </row>
        <row r="7313">
          <cell r="G7313" t="str">
            <v>1565-53</v>
          </cell>
          <cell r="H7313">
            <v>1328.13</v>
          </cell>
        </row>
        <row r="7314">
          <cell r="G7314" t="str">
            <v>7410-14</v>
          </cell>
          <cell r="H7314">
            <v>1250</v>
          </cell>
        </row>
        <row r="7315">
          <cell r="G7315" t="str">
            <v>1565-53</v>
          </cell>
          <cell r="H7315">
            <v>1015.6</v>
          </cell>
        </row>
        <row r="7316">
          <cell r="G7316" t="str">
            <v>7410-14</v>
          </cell>
          <cell r="H7316">
            <v>1015.6</v>
          </cell>
        </row>
        <row r="7317">
          <cell r="G7317" t="str">
            <v>1565-53</v>
          </cell>
          <cell r="H7317">
            <v>3906.25</v>
          </cell>
        </row>
        <row r="7318">
          <cell r="G7318" t="str">
            <v>7410-14</v>
          </cell>
          <cell r="H7318">
            <v>3906.25</v>
          </cell>
        </row>
        <row r="7319">
          <cell r="G7319" t="str">
            <v>1565-53</v>
          </cell>
          <cell r="H7319">
            <v>3437.5</v>
          </cell>
        </row>
        <row r="7320">
          <cell r="G7320" t="str">
            <v>7410-14</v>
          </cell>
          <cell r="H7320">
            <v>3437.5</v>
          </cell>
        </row>
        <row r="7321">
          <cell r="G7321" t="str">
            <v>1565-53</v>
          </cell>
          <cell r="H7321">
            <v>3437.5</v>
          </cell>
        </row>
        <row r="7322">
          <cell r="G7322" t="str">
            <v>7410-14</v>
          </cell>
          <cell r="H7322">
            <v>3437.5</v>
          </cell>
        </row>
        <row r="7323">
          <cell r="G7323" t="str">
            <v>1565-53</v>
          </cell>
          <cell r="H7323">
            <v>7812.5</v>
          </cell>
        </row>
        <row r="7324">
          <cell r="G7324" t="str">
            <v>7410-14</v>
          </cell>
          <cell r="H7324">
            <v>7031.25</v>
          </cell>
        </row>
        <row r="7325">
          <cell r="G7325" t="str">
            <v>1565-53</v>
          </cell>
          <cell r="H7325">
            <v>390.63</v>
          </cell>
        </row>
        <row r="7326">
          <cell r="G7326" t="str">
            <v>7410-14</v>
          </cell>
          <cell r="H7326">
            <v>390.63</v>
          </cell>
        </row>
        <row r="7327">
          <cell r="G7327" t="str">
            <v>1565-53</v>
          </cell>
          <cell r="H7327">
            <v>468.75</v>
          </cell>
        </row>
        <row r="7328">
          <cell r="G7328" t="str">
            <v>7410-14</v>
          </cell>
          <cell r="H7328">
            <v>468.75</v>
          </cell>
        </row>
        <row r="7329">
          <cell r="G7329" t="str">
            <v>1565-53</v>
          </cell>
          <cell r="H7329">
            <v>3867.19</v>
          </cell>
        </row>
        <row r="7330">
          <cell r="G7330" t="str">
            <v>7410-14</v>
          </cell>
          <cell r="H7330">
            <v>3750</v>
          </cell>
        </row>
        <row r="7331">
          <cell r="G7331" t="str">
            <v>1565-53</v>
          </cell>
          <cell r="H7331">
            <v>312.5</v>
          </cell>
        </row>
        <row r="7332">
          <cell r="G7332" t="str">
            <v>7410-14</v>
          </cell>
          <cell r="H7332">
            <v>312.5</v>
          </cell>
        </row>
        <row r="7333">
          <cell r="G7333" t="str">
            <v>1565-53</v>
          </cell>
          <cell r="H7333">
            <v>781.25</v>
          </cell>
        </row>
        <row r="7334">
          <cell r="G7334" t="str">
            <v>7410-14</v>
          </cell>
          <cell r="H7334">
            <v>781.25</v>
          </cell>
        </row>
        <row r="7335">
          <cell r="G7335" t="str">
            <v>1565-53</v>
          </cell>
          <cell r="H7335">
            <v>351.56</v>
          </cell>
        </row>
        <row r="7336">
          <cell r="G7336" t="str">
            <v>7410-14</v>
          </cell>
          <cell r="H7336">
            <v>312.5</v>
          </cell>
        </row>
        <row r="7337">
          <cell r="G7337" t="str">
            <v>1565-53</v>
          </cell>
          <cell r="H7337">
            <v>195.31</v>
          </cell>
        </row>
        <row r="7338">
          <cell r="G7338" t="str">
            <v>7410-14</v>
          </cell>
          <cell r="H7338">
            <v>195.31</v>
          </cell>
        </row>
        <row r="7339">
          <cell r="G7339" t="str">
            <v>1565-53</v>
          </cell>
          <cell r="H7339">
            <v>1132.81</v>
          </cell>
        </row>
        <row r="7340">
          <cell r="G7340" t="str">
            <v>7410-14</v>
          </cell>
          <cell r="H7340">
            <v>1093.75</v>
          </cell>
        </row>
        <row r="7341">
          <cell r="G7341" t="str">
            <v>1565-53</v>
          </cell>
          <cell r="H7341">
            <v>1250</v>
          </cell>
        </row>
        <row r="7342">
          <cell r="G7342" t="str">
            <v>7410-14</v>
          </cell>
          <cell r="H7342">
            <v>1250</v>
          </cell>
        </row>
        <row r="7343">
          <cell r="G7343" t="str">
            <v>7410-14</v>
          </cell>
          <cell r="H7343">
            <v>587.89</v>
          </cell>
        </row>
        <row r="7344">
          <cell r="G7344" t="str">
            <v>1565-53</v>
          </cell>
          <cell r="H7344">
            <v>3750.1</v>
          </cell>
        </row>
        <row r="7345">
          <cell r="G7345" t="str">
            <v>7410-14</v>
          </cell>
          <cell r="H7345">
            <v>3750.1</v>
          </cell>
        </row>
        <row r="7346">
          <cell r="G7346" t="str">
            <v>1565-53</v>
          </cell>
          <cell r="H7346">
            <v>3750</v>
          </cell>
        </row>
        <row r="7347">
          <cell r="G7347" t="str">
            <v>7410-14</v>
          </cell>
          <cell r="H7347">
            <v>3750</v>
          </cell>
        </row>
        <row r="7348">
          <cell r="G7348" t="str">
            <v>1565-53</v>
          </cell>
          <cell r="H7348">
            <v>566.41</v>
          </cell>
        </row>
        <row r="7349">
          <cell r="G7349" t="str">
            <v>7410-14</v>
          </cell>
          <cell r="H7349">
            <v>468.75</v>
          </cell>
        </row>
        <row r="7350">
          <cell r="G7350" t="str">
            <v>1565-53</v>
          </cell>
          <cell r="H7350">
            <v>1875</v>
          </cell>
        </row>
        <row r="7351">
          <cell r="G7351" t="str">
            <v>7410-14</v>
          </cell>
          <cell r="H7351">
            <v>1484.38</v>
          </cell>
        </row>
        <row r="7352">
          <cell r="G7352" t="str">
            <v>1565-53</v>
          </cell>
          <cell r="H7352">
            <v>1875</v>
          </cell>
        </row>
        <row r="7353">
          <cell r="G7353" t="str">
            <v>7410-14</v>
          </cell>
          <cell r="H7353">
            <v>1562.5</v>
          </cell>
        </row>
        <row r="7354">
          <cell r="G7354" t="str">
            <v>1565-53</v>
          </cell>
          <cell r="H7354">
            <v>3906.1</v>
          </cell>
        </row>
        <row r="7355">
          <cell r="G7355" t="str">
            <v>7410-14</v>
          </cell>
          <cell r="H7355">
            <v>3593.6</v>
          </cell>
        </row>
        <row r="7356">
          <cell r="G7356" t="str">
            <v>1565-53</v>
          </cell>
          <cell r="H7356">
            <v>1406.25</v>
          </cell>
        </row>
        <row r="7357">
          <cell r="G7357" t="str">
            <v>7410-14</v>
          </cell>
          <cell r="H7357">
            <v>1250</v>
          </cell>
        </row>
        <row r="7358">
          <cell r="G7358" t="str">
            <v>1565-53</v>
          </cell>
          <cell r="H7358">
            <v>2031.2</v>
          </cell>
        </row>
        <row r="7359">
          <cell r="G7359" t="str">
            <v>7410-14</v>
          </cell>
          <cell r="H7359">
            <v>2031.2</v>
          </cell>
        </row>
        <row r="7360">
          <cell r="G7360" t="str">
            <v>1565-53</v>
          </cell>
          <cell r="H7360">
            <v>37500</v>
          </cell>
        </row>
        <row r="7361">
          <cell r="G7361" t="str">
            <v>7410-14</v>
          </cell>
          <cell r="H7361">
            <v>32812.5</v>
          </cell>
        </row>
        <row r="7362">
          <cell r="G7362" t="str">
            <v>1565-53</v>
          </cell>
          <cell r="H7362">
            <v>1718.75</v>
          </cell>
        </row>
        <row r="7363">
          <cell r="G7363" t="str">
            <v>7410-14</v>
          </cell>
          <cell r="H7363">
            <v>1562.5</v>
          </cell>
        </row>
        <row r="7364">
          <cell r="G7364" t="str">
            <v>1565-53</v>
          </cell>
          <cell r="H7364">
            <v>937.5</v>
          </cell>
        </row>
        <row r="7365">
          <cell r="G7365" t="str">
            <v>7410-14</v>
          </cell>
          <cell r="H7365">
            <v>781.25</v>
          </cell>
        </row>
        <row r="7366">
          <cell r="G7366" t="str">
            <v>1565-53</v>
          </cell>
          <cell r="H7366">
            <v>1562.5</v>
          </cell>
        </row>
        <row r="7367">
          <cell r="G7367" t="str">
            <v>7410-14</v>
          </cell>
          <cell r="H7367">
            <v>1250</v>
          </cell>
        </row>
        <row r="7368">
          <cell r="G7368" t="str">
            <v>1565-53</v>
          </cell>
          <cell r="H7368">
            <v>4687.5</v>
          </cell>
        </row>
        <row r="7369">
          <cell r="G7369" t="str">
            <v>7410-14</v>
          </cell>
          <cell r="H7369">
            <v>4687.5</v>
          </cell>
        </row>
        <row r="7370">
          <cell r="G7370" t="str">
            <v>1565-53</v>
          </cell>
          <cell r="H7370">
            <v>3437.5</v>
          </cell>
        </row>
        <row r="7371">
          <cell r="G7371" t="str">
            <v>7410-14</v>
          </cell>
          <cell r="H7371">
            <v>3125</v>
          </cell>
        </row>
        <row r="7372">
          <cell r="G7372" t="str">
            <v>1565-53</v>
          </cell>
          <cell r="H7372">
            <v>20000</v>
          </cell>
        </row>
        <row r="7373">
          <cell r="G7373" t="str">
            <v>7410-14</v>
          </cell>
          <cell r="H7373">
            <v>20000</v>
          </cell>
        </row>
        <row r="7374">
          <cell r="G7374" t="str">
            <v>1565-53</v>
          </cell>
          <cell r="H7374">
            <v>13867.19</v>
          </cell>
        </row>
        <row r="7375">
          <cell r="G7375" t="str">
            <v>7410-14</v>
          </cell>
          <cell r="H7375">
            <v>13867.19</v>
          </cell>
        </row>
        <row r="7376">
          <cell r="G7376" t="str">
            <v>1565-53</v>
          </cell>
          <cell r="H7376">
            <v>10156.25</v>
          </cell>
        </row>
        <row r="7377">
          <cell r="G7377" t="str">
            <v>7410-14</v>
          </cell>
          <cell r="H7377">
            <v>10156.25</v>
          </cell>
        </row>
        <row r="7378">
          <cell r="G7378" t="str">
            <v>1565-53</v>
          </cell>
          <cell r="H7378">
            <v>1562.5</v>
          </cell>
        </row>
        <row r="7379">
          <cell r="G7379" t="str">
            <v>7410-14</v>
          </cell>
          <cell r="H7379">
            <v>1562.5</v>
          </cell>
        </row>
        <row r="7380">
          <cell r="G7380" t="str">
            <v>1565-53</v>
          </cell>
          <cell r="H7380">
            <v>773.44</v>
          </cell>
        </row>
        <row r="7381">
          <cell r="G7381" t="str">
            <v>7410-14</v>
          </cell>
          <cell r="H7381">
            <v>687.5</v>
          </cell>
        </row>
        <row r="7382">
          <cell r="G7382" t="str">
            <v>1565-53</v>
          </cell>
          <cell r="H7382">
            <v>2968.65</v>
          </cell>
        </row>
        <row r="7383">
          <cell r="G7383" t="str">
            <v>7410-14</v>
          </cell>
          <cell r="H7383">
            <v>2656.15</v>
          </cell>
        </row>
        <row r="7384">
          <cell r="G7384" t="str">
            <v>1565-53</v>
          </cell>
          <cell r="H7384">
            <v>273.44</v>
          </cell>
        </row>
        <row r="7385">
          <cell r="G7385" t="str">
            <v>7410-14</v>
          </cell>
          <cell r="H7385">
            <v>273.44</v>
          </cell>
        </row>
        <row r="7386">
          <cell r="G7386" t="str">
            <v>1565-53</v>
          </cell>
          <cell r="H7386">
            <v>3576.23</v>
          </cell>
        </row>
        <row r="7387">
          <cell r="G7387" t="str">
            <v>7410-14</v>
          </cell>
          <cell r="H7387">
            <v>3576.23</v>
          </cell>
        </row>
        <row r="7388">
          <cell r="G7388" t="str">
            <v>1565-53</v>
          </cell>
          <cell r="H7388">
            <v>468.75</v>
          </cell>
        </row>
        <row r="7389">
          <cell r="G7389" t="str">
            <v>7410-14</v>
          </cell>
          <cell r="H7389">
            <v>468.75</v>
          </cell>
        </row>
        <row r="7390">
          <cell r="G7390" t="str">
            <v>1565-53</v>
          </cell>
          <cell r="H7390">
            <v>56328.13</v>
          </cell>
        </row>
        <row r="7391">
          <cell r="G7391" t="str">
            <v>1565-53</v>
          </cell>
          <cell r="H7391">
            <v>625</v>
          </cell>
        </row>
        <row r="7392">
          <cell r="G7392" t="str">
            <v>7410-14</v>
          </cell>
          <cell r="H7392">
            <v>625</v>
          </cell>
        </row>
        <row r="7393">
          <cell r="G7393" t="str">
            <v>1565-53</v>
          </cell>
          <cell r="H7393">
            <v>6375.96</v>
          </cell>
        </row>
        <row r="7394">
          <cell r="G7394" t="str">
            <v>1565-53</v>
          </cell>
          <cell r="H7394">
            <v>3750</v>
          </cell>
        </row>
        <row r="7395">
          <cell r="G7395" t="str">
            <v>1565-53</v>
          </cell>
          <cell r="H7395">
            <v>156.25</v>
          </cell>
        </row>
        <row r="7396">
          <cell r="G7396" t="str">
            <v>7410-14</v>
          </cell>
          <cell r="H7396">
            <v>156.25</v>
          </cell>
        </row>
        <row r="7397">
          <cell r="G7397" t="str">
            <v>1565-53</v>
          </cell>
          <cell r="H7397">
            <v>312.5</v>
          </cell>
        </row>
        <row r="7398">
          <cell r="G7398" t="str">
            <v>7410-14</v>
          </cell>
          <cell r="H7398">
            <v>312.5</v>
          </cell>
        </row>
        <row r="7399">
          <cell r="G7399" t="str">
            <v>1565-53</v>
          </cell>
          <cell r="H7399">
            <v>3906.25</v>
          </cell>
        </row>
        <row r="7400">
          <cell r="G7400" t="str">
            <v>7410-14</v>
          </cell>
          <cell r="H7400">
            <v>3125</v>
          </cell>
        </row>
        <row r="7401">
          <cell r="G7401" t="str">
            <v>1565-53</v>
          </cell>
          <cell r="H7401">
            <v>480.37</v>
          </cell>
        </row>
        <row r="7402">
          <cell r="G7402" t="str">
            <v>7410-14</v>
          </cell>
          <cell r="H7402">
            <v>349.36</v>
          </cell>
        </row>
        <row r="7403">
          <cell r="G7403" t="str">
            <v>1565-53</v>
          </cell>
          <cell r="H7403">
            <v>1093.75</v>
          </cell>
        </row>
        <row r="7404">
          <cell r="G7404" t="str">
            <v>7410-14</v>
          </cell>
          <cell r="H7404">
            <v>1093.75</v>
          </cell>
        </row>
        <row r="7405">
          <cell r="G7405" t="str">
            <v>1565-53</v>
          </cell>
          <cell r="H7405">
            <v>937.5</v>
          </cell>
        </row>
        <row r="7406">
          <cell r="G7406" t="str">
            <v>7410-14</v>
          </cell>
          <cell r="H7406">
            <v>781.25</v>
          </cell>
        </row>
        <row r="7407">
          <cell r="G7407" t="str">
            <v>1565-53</v>
          </cell>
          <cell r="H7407">
            <v>468.75</v>
          </cell>
        </row>
        <row r="7408">
          <cell r="G7408" t="str">
            <v>7410-14</v>
          </cell>
          <cell r="H7408">
            <v>390.63</v>
          </cell>
        </row>
        <row r="7409">
          <cell r="G7409" t="str">
            <v>1565-53</v>
          </cell>
          <cell r="H7409">
            <v>1542.05</v>
          </cell>
        </row>
        <row r="7410">
          <cell r="G7410" t="str">
            <v>7410-14</v>
          </cell>
          <cell r="H7410">
            <v>1542.05</v>
          </cell>
        </row>
        <row r="7411">
          <cell r="G7411" t="str">
            <v>1565-53</v>
          </cell>
          <cell r="H7411">
            <v>487.67</v>
          </cell>
        </row>
        <row r="7412">
          <cell r="G7412" t="str">
            <v>1565-53</v>
          </cell>
          <cell r="H7412">
            <v>0</v>
          </cell>
        </row>
        <row r="7413">
          <cell r="G7413" t="str">
            <v>1565-53</v>
          </cell>
          <cell r="H7413">
            <v>2187.5</v>
          </cell>
        </row>
        <row r="7414">
          <cell r="G7414" t="str">
            <v>7410-14</v>
          </cell>
          <cell r="H7414">
            <v>1562.5</v>
          </cell>
        </row>
        <row r="7415">
          <cell r="G7415" t="str">
            <v>1565-53</v>
          </cell>
          <cell r="H7415">
            <v>390.63</v>
          </cell>
        </row>
        <row r="7416">
          <cell r="G7416" t="str">
            <v>7410-14</v>
          </cell>
          <cell r="H7416">
            <v>390.63</v>
          </cell>
        </row>
        <row r="7417">
          <cell r="G7417" t="str">
            <v>7410-14</v>
          </cell>
          <cell r="H7417">
            <v>234.38</v>
          </cell>
        </row>
        <row r="7418">
          <cell r="G7418" t="str">
            <v>1565-53</v>
          </cell>
          <cell r="H7418">
            <v>312.5</v>
          </cell>
        </row>
        <row r="7419">
          <cell r="G7419" t="str">
            <v>1565-53</v>
          </cell>
          <cell r="H7419">
            <v>2343.75</v>
          </cell>
        </row>
        <row r="7420">
          <cell r="G7420" t="str">
            <v>7410-14</v>
          </cell>
          <cell r="H7420">
            <v>1953.13</v>
          </cell>
        </row>
        <row r="7421">
          <cell r="G7421" t="str">
            <v>1565-53</v>
          </cell>
          <cell r="H7421">
            <v>0</v>
          </cell>
        </row>
        <row r="7422">
          <cell r="G7422" t="str">
            <v>1565-53</v>
          </cell>
          <cell r="H7422">
            <v>0</v>
          </cell>
        </row>
        <row r="7423">
          <cell r="G7423" t="str">
            <v>1565-53</v>
          </cell>
          <cell r="H7423">
            <v>0</v>
          </cell>
        </row>
        <row r="7424">
          <cell r="G7424" t="str">
            <v>1565-53</v>
          </cell>
          <cell r="H7424">
            <v>0</v>
          </cell>
        </row>
        <row r="7425">
          <cell r="G7425" t="str">
            <v>1565-53</v>
          </cell>
          <cell r="H7425">
            <v>4687.5</v>
          </cell>
        </row>
        <row r="7426">
          <cell r="G7426" t="str">
            <v>7410-14</v>
          </cell>
          <cell r="H7426">
            <v>3906.25</v>
          </cell>
        </row>
        <row r="7427">
          <cell r="G7427" t="str">
            <v>1565-53</v>
          </cell>
          <cell r="H7427">
            <v>1875</v>
          </cell>
        </row>
        <row r="7428">
          <cell r="G7428" t="str">
            <v>7410-14</v>
          </cell>
          <cell r="H7428">
            <v>1406.25</v>
          </cell>
        </row>
        <row r="7429">
          <cell r="G7429" t="str">
            <v>1565-53</v>
          </cell>
          <cell r="H7429">
            <v>2343.75</v>
          </cell>
        </row>
        <row r="7430">
          <cell r="G7430" t="str">
            <v>7410-14</v>
          </cell>
          <cell r="H7430">
            <v>2109.38</v>
          </cell>
        </row>
        <row r="7431">
          <cell r="G7431" t="str">
            <v>1565-53</v>
          </cell>
          <cell r="H7431">
            <v>5215.2700000000004</v>
          </cell>
        </row>
        <row r="7432">
          <cell r="G7432" t="str">
            <v>1565-53</v>
          </cell>
          <cell r="H7432">
            <v>2769.1</v>
          </cell>
        </row>
        <row r="7433">
          <cell r="G7433" t="str">
            <v>7410-15</v>
          </cell>
          <cell r="H7433">
            <v>13671.88</v>
          </cell>
        </row>
        <row r="7434">
          <cell r="G7434" t="str">
            <v>1565-53</v>
          </cell>
          <cell r="H7434">
            <v>1796.72</v>
          </cell>
        </row>
        <row r="7435">
          <cell r="G7435" t="str">
            <v>1565-53</v>
          </cell>
          <cell r="H7435">
            <v>17187.5</v>
          </cell>
        </row>
        <row r="7436">
          <cell r="G7436" t="str">
            <v>1565-53</v>
          </cell>
          <cell r="H7436">
            <v>228.11</v>
          </cell>
        </row>
        <row r="7437">
          <cell r="G7437" t="str">
            <v>1565-53</v>
          </cell>
          <cell r="H7437">
            <v>5078.13</v>
          </cell>
        </row>
        <row r="7438">
          <cell r="G7438" t="str">
            <v>7410-14</v>
          </cell>
          <cell r="H7438">
            <v>5078.13</v>
          </cell>
        </row>
        <row r="7439">
          <cell r="G7439" t="str">
            <v>1565-53</v>
          </cell>
          <cell r="H7439">
            <v>1171.8800000000001</v>
          </cell>
        </row>
        <row r="7440">
          <cell r="G7440" t="str">
            <v>7410-14</v>
          </cell>
          <cell r="H7440">
            <v>1171.8800000000001</v>
          </cell>
        </row>
        <row r="7441">
          <cell r="G7441" t="str">
            <v>1565-53</v>
          </cell>
          <cell r="H7441">
            <v>2578.13</v>
          </cell>
        </row>
        <row r="7442">
          <cell r="G7442" t="str">
            <v>1565-53</v>
          </cell>
          <cell r="H7442">
            <v>625</v>
          </cell>
        </row>
        <row r="7443">
          <cell r="G7443" t="str">
            <v>7410-14</v>
          </cell>
          <cell r="H7443">
            <v>468.75</v>
          </cell>
        </row>
        <row r="7444">
          <cell r="G7444" t="str">
            <v>1565-53</v>
          </cell>
          <cell r="H7444">
            <v>937.5</v>
          </cell>
        </row>
        <row r="7445">
          <cell r="G7445" t="str">
            <v>7410-14</v>
          </cell>
          <cell r="H7445">
            <v>625</v>
          </cell>
        </row>
        <row r="7446">
          <cell r="G7446" t="str">
            <v>1565-53</v>
          </cell>
          <cell r="H7446">
            <v>4687.2</v>
          </cell>
        </row>
        <row r="7447">
          <cell r="G7447" t="str">
            <v>7410-14</v>
          </cell>
          <cell r="H7447">
            <v>3749.7</v>
          </cell>
        </row>
        <row r="7448">
          <cell r="G7448" t="str">
            <v>1565-53</v>
          </cell>
          <cell r="H7448">
            <v>6093.75</v>
          </cell>
        </row>
        <row r="7449">
          <cell r="G7449" t="str">
            <v>1565-53</v>
          </cell>
          <cell r="H7449">
            <v>35937.5</v>
          </cell>
        </row>
        <row r="7450">
          <cell r="G7450" t="str">
            <v>1565-53</v>
          </cell>
          <cell r="H7450">
            <v>0</v>
          </cell>
        </row>
        <row r="7451">
          <cell r="G7451" t="str">
            <v>1565-53</v>
          </cell>
          <cell r="H7451">
            <v>0</v>
          </cell>
        </row>
        <row r="7452">
          <cell r="G7452" t="str">
            <v>7410-14</v>
          </cell>
          <cell r="H7452">
            <v>5000</v>
          </cell>
        </row>
        <row r="7453">
          <cell r="G7453" t="str">
            <v>7410-14</v>
          </cell>
          <cell r="H7453">
            <v>47.97</v>
          </cell>
        </row>
        <row r="7454">
          <cell r="G7454" t="str">
            <v>7410-14</v>
          </cell>
          <cell r="H7454">
            <v>213.91</v>
          </cell>
        </row>
        <row r="7455">
          <cell r="G7455" t="str">
            <v>7410-14</v>
          </cell>
          <cell r="H7455">
            <v>41.88</v>
          </cell>
        </row>
        <row r="7456">
          <cell r="G7456" t="str">
            <v>7410-14</v>
          </cell>
          <cell r="H7456">
            <v>58.59</v>
          </cell>
        </row>
        <row r="7457">
          <cell r="G7457" t="str">
            <v>1565-53</v>
          </cell>
          <cell r="H7457">
            <v>156.25</v>
          </cell>
        </row>
        <row r="7458">
          <cell r="G7458" t="str">
            <v>7410-14</v>
          </cell>
          <cell r="H7458">
            <v>39.06</v>
          </cell>
        </row>
        <row r="7459">
          <cell r="G7459" t="str">
            <v>1565-53</v>
          </cell>
          <cell r="H7459">
            <v>39.06</v>
          </cell>
        </row>
        <row r="7460">
          <cell r="G7460" t="str">
            <v>7410-14</v>
          </cell>
          <cell r="H7460">
            <v>78.099999999999994</v>
          </cell>
        </row>
        <row r="7461">
          <cell r="G7461" t="str">
            <v>1565-53</v>
          </cell>
          <cell r="H7461">
            <v>78.099999999999994</v>
          </cell>
        </row>
        <row r="7462">
          <cell r="G7462" t="str">
            <v>1565-53</v>
          </cell>
          <cell r="H7462">
            <v>3750</v>
          </cell>
        </row>
        <row r="7463">
          <cell r="G7463" t="str">
            <v>1565-53</v>
          </cell>
          <cell r="H7463">
            <v>0.02</v>
          </cell>
        </row>
        <row r="7464">
          <cell r="G7464" t="str">
            <v>7410-14</v>
          </cell>
          <cell r="H7464">
            <v>0.02</v>
          </cell>
        </row>
        <row r="7465">
          <cell r="G7465" t="str">
            <v>1565-53</v>
          </cell>
          <cell r="H7465">
            <v>1971.87</v>
          </cell>
        </row>
        <row r="7466">
          <cell r="G7466" t="str">
            <v>7410-14</v>
          </cell>
          <cell r="H7466">
            <v>78.13</v>
          </cell>
        </row>
        <row r="7467">
          <cell r="G7467" t="str">
            <v>1565-53</v>
          </cell>
          <cell r="H7467">
            <v>78.13</v>
          </cell>
        </row>
        <row r="7468">
          <cell r="G7468" t="str">
            <v>7410-14</v>
          </cell>
          <cell r="H7468">
            <v>312.5</v>
          </cell>
        </row>
        <row r="7469">
          <cell r="G7469" t="str">
            <v>1565-53</v>
          </cell>
          <cell r="H7469">
            <v>3398.44</v>
          </cell>
        </row>
        <row r="7470">
          <cell r="G7470" t="str">
            <v>7410-14</v>
          </cell>
          <cell r="H7470">
            <v>3398.44</v>
          </cell>
        </row>
        <row r="7471">
          <cell r="G7471" t="str">
            <v>7410-14</v>
          </cell>
          <cell r="H7471">
            <v>156.25</v>
          </cell>
        </row>
        <row r="7472">
          <cell r="G7472" t="str">
            <v>7410-14</v>
          </cell>
          <cell r="H7472">
            <v>2114.85</v>
          </cell>
        </row>
        <row r="7473">
          <cell r="G7473" t="str">
            <v>7410-14</v>
          </cell>
          <cell r="H7473">
            <v>312.5</v>
          </cell>
        </row>
        <row r="7474">
          <cell r="G7474" t="str">
            <v>1565-53</v>
          </cell>
          <cell r="H7474">
            <v>312.5</v>
          </cell>
        </row>
        <row r="7475">
          <cell r="G7475" t="str">
            <v>7410-15</v>
          </cell>
          <cell r="H7475">
            <v>3906.25</v>
          </cell>
        </row>
        <row r="7476">
          <cell r="G7476" t="str">
            <v>7410-14</v>
          </cell>
          <cell r="H7476">
            <v>2280.7800000000002</v>
          </cell>
        </row>
        <row r="7477">
          <cell r="G7477" t="str">
            <v>1565-53</v>
          </cell>
          <cell r="H7477">
            <v>156.25</v>
          </cell>
        </row>
        <row r="7478">
          <cell r="G7478" t="str">
            <v>7410-14</v>
          </cell>
          <cell r="H7478">
            <v>156.25</v>
          </cell>
        </row>
        <row r="7479">
          <cell r="G7479" t="str">
            <v>7410-14</v>
          </cell>
          <cell r="H7479">
            <v>312.60000000000002</v>
          </cell>
        </row>
        <row r="7480">
          <cell r="G7480" t="str">
            <v>1565-53</v>
          </cell>
          <cell r="H7480">
            <v>625.1</v>
          </cell>
        </row>
        <row r="7481">
          <cell r="G7481" t="str">
            <v>1565-53</v>
          </cell>
          <cell r="H7481">
            <v>0</v>
          </cell>
        </row>
        <row r="7482">
          <cell r="G7482" t="str">
            <v>1565-53</v>
          </cell>
          <cell r="H7482">
            <v>1562.5</v>
          </cell>
        </row>
        <row r="7483">
          <cell r="G7483" t="str">
            <v>7410-14</v>
          </cell>
          <cell r="H7483">
            <v>312.5</v>
          </cell>
        </row>
        <row r="7484">
          <cell r="G7484" t="str">
            <v>1565-53</v>
          </cell>
          <cell r="H7484">
            <v>625</v>
          </cell>
        </row>
        <row r="7485">
          <cell r="G7485" t="str">
            <v>1565-53</v>
          </cell>
          <cell r="H7485">
            <v>781.25</v>
          </cell>
        </row>
        <row r="7486">
          <cell r="G7486" t="str">
            <v>1565-53</v>
          </cell>
          <cell r="H7486">
            <v>937.5</v>
          </cell>
        </row>
        <row r="7487">
          <cell r="G7487" t="str">
            <v>1565-53</v>
          </cell>
          <cell r="H7487">
            <v>0</v>
          </cell>
        </row>
        <row r="7488">
          <cell r="G7488" t="str">
            <v>1565-53</v>
          </cell>
          <cell r="H7488">
            <v>78.13</v>
          </cell>
        </row>
        <row r="7489">
          <cell r="G7489" t="str">
            <v>7410-14</v>
          </cell>
          <cell r="H7489">
            <v>234.38</v>
          </cell>
        </row>
        <row r="7490">
          <cell r="G7490" t="str">
            <v>1565-53</v>
          </cell>
          <cell r="H7490">
            <v>468.75</v>
          </cell>
        </row>
        <row r="7491">
          <cell r="G7491" t="str">
            <v>1565-53</v>
          </cell>
          <cell r="H7491">
            <v>156.25</v>
          </cell>
        </row>
        <row r="7492">
          <cell r="G7492" t="str">
            <v>7410-14</v>
          </cell>
          <cell r="H7492">
            <v>156.25</v>
          </cell>
        </row>
        <row r="7493">
          <cell r="G7493" t="str">
            <v>7410-14</v>
          </cell>
          <cell r="H7493">
            <v>468.75</v>
          </cell>
        </row>
        <row r="7494">
          <cell r="G7494" t="str">
            <v>1565-53</v>
          </cell>
          <cell r="H7494">
            <v>156.25</v>
          </cell>
        </row>
        <row r="7495">
          <cell r="G7495" t="str">
            <v>1565-53</v>
          </cell>
          <cell r="H7495">
            <v>1875</v>
          </cell>
        </row>
        <row r="7496">
          <cell r="G7496" t="str">
            <v>7410-14</v>
          </cell>
          <cell r="H7496">
            <v>1250</v>
          </cell>
        </row>
        <row r="7497">
          <cell r="G7497" t="str">
            <v>1565-53</v>
          </cell>
          <cell r="H7497">
            <v>12304.69</v>
          </cell>
        </row>
        <row r="7498">
          <cell r="G7498" t="str">
            <v>7410-14</v>
          </cell>
          <cell r="H7498">
            <v>8203.1299999999992</v>
          </cell>
        </row>
        <row r="7499">
          <cell r="G7499" t="str">
            <v>1565-53</v>
          </cell>
          <cell r="H7499">
            <v>468.75</v>
          </cell>
        </row>
        <row r="7500">
          <cell r="G7500" t="str">
            <v>1565-53</v>
          </cell>
          <cell r="H7500">
            <v>2656.15</v>
          </cell>
        </row>
        <row r="7501">
          <cell r="G7501" t="str">
            <v>1565-53</v>
          </cell>
          <cell r="H7501">
            <v>937.5</v>
          </cell>
        </row>
        <row r="7502">
          <cell r="G7502" t="str">
            <v>7410-14</v>
          </cell>
          <cell r="H7502">
            <v>937.5</v>
          </cell>
        </row>
        <row r="7503">
          <cell r="G7503" t="str">
            <v>1565-53</v>
          </cell>
          <cell r="H7503">
            <v>10690.09</v>
          </cell>
        </row>
        <row r="7504">
          <cell r="G7504" t="str">
            <v>1565-53</v>
          </cell>
          <cell r="H7504">
            <v>5468.8</v>
          </cell>
        </row>
        <row r="7505">
          <cell r="G7505" t="str">
            <v>1565-53</v>
          </cell>
          <cell r="H7505">
            <v>68359.38</v>
          </cell>
        </row>
        <row r="7506">
          <cell r="G7506" t="str">
            <v>7410-14</v>
          </cell>
          <cell r="H7506">
            <v>820.31</v>
          </cell>
        </row>
        <row r="7507">
          <cell r="G7507" t="str">
            <v>1565-53</v>
          </cell>
          <cell r="H7507">
            <v>4179.6899999999996</v>
          </cell>
        </row>
        <row r="7508">
          <cell r="G7508" t="str">
            <v>1565-53</v>
          </cell>
          <cell r="H7508">
            <v>3398.4</v>
          </cell>
        </row>
        <row r="7509">
          <cell r="G7509" t="str">
            <v>3333-55</v>
          </cell>
          <cell r="H7509">
            <v>57779.3</v>
          </cell>
        </row>
        <row r="7510">
          <cell r="G7510" t="str">
            <v>3333-55</v>
          </cell>
          <cell r="H7510">
            <v>9334.49</v>
          </cell>
        </row>
        <row r="7511">
          <cell r="G7511" t="str">
            <v>3333-55</v>
          </cell>
          <cell r="H7511">
            <v>15740.07</v>
          </cell>
        </row>
        <row r="7512">
          <cell r="G7512" t="str">
            <v>3333-55</v>
          </cell>
          <cell r="H7512">
            <v>6177.17</v>
          </cell>
        </row>
        <row r="7513">
          <cell r="G7513" t="str">
            <v>3333-55</v>
          </cell>
          <cell r="H7513">
            <v>1254.71</v>
          </cell>
        </row>
        <row r="7514">
          <cell r="G7514" t="str">
            <v>1565-53</v>
          </cell>
          <cell r="H7514">
            <v>9723.24</v>
          </cell>
        </row>
        <row r="7515">
          <cell r="G7515" t="str">
            <v>7410-14</v>
          </cell>
          <cell r="H7515">
            <v>8167.52</v>
          </cell>
        </row>
        <row r="7516">
          <cell r="G7516" t="str">
            <v>3333-55</v>
          </cell>
          <cell r="H7516">
            <v>4447.87</v>
          </cell>
        </row>
        <row r="7517">
          <cell r="G7517" t="str">
            <v>3333-55</v>
          </cell>
          <cell r="H7517">
            <v>3552.74</v>
          </cell>
        </row>
        <row r="7518">
          <cell r="G7518" t="str">
            <v>3333-55</v>
          </cell>
          <cell r="H7518">
            <v>30867.52</v>
          </cell>
        </row>
        <row r="7519">
          <cell r="G7519" t="str">
            <v>3333-55</v>
          </cell>
          <cell r="H7519">
            <v>18861.79</v>
          </cell>
        </row>
        <row r="7520">
          <cell r="G7520" t="str">
            <v>3333-55</v>
          </cell>
          <cell r="H7520">
            <v>2794.7</v>
          </cell>
        </row>
        <row r="7521">
          <cell r="G7521" t="str">
            <v>3333-55</v>
          </cell>
          <cell r="H7521">
            <v>12750.62</v>
          </cell>
        </row>
        <row r="7522">
          <cell r="G7522" t="str">
            <v>3333-55</v>
          </cell>
          <cell r="H7522">
            <v>3855.67</v>
          </cell>
        </row>
        <row r="7523">
          <cell r="G7523" t="str">
            <v>3333-55</v>
          </cell>
          <cell r="H7523">
            <v>3384.34</v>
          </cell>
        </row>
        <row r="7524">
          <cell r="G7524" t="str">
            <v>3333-55</v>
          </cell>
          <cell r="H7524">
            <v>23266.58</v>
          </cell>
        </row>
        <row r="7525">
          <cell r="G7525" t="str">
            <v>3333-55</v>
          </cell>
          <cell r="H7525">
            <v>22113.72</v>
          </cell>
        </row>
        <row r="7526">
          <cell r="G7526" t="str">
            <v>3333-55</v>
          </cell>
          <cell r="H7526">
            <v>3546.85</v>
          </cell>
        </row>
        <row r="7527">
          <cell r="G7527" t="str">
            <v>3333-55</v>
          </cell>
          <cell r="H7527">
            <v>3813.76</v>
          </cell>
        </row>
        <row r="7528">
          <cell r="G7528" t="str">
            <v>3333-55</v>
          </cell>
          <cell r="H7528">
            <v>11376.68</v>
          </cell>
        </row>
        <row r="7529">
          <cell r="G7529" t="str">
            <v>1170-06</v>
          </cell>
          <cell r="H7529">
            <v>1658.98</v>
          </cell>
        </row>
        <row r="7530">
          <cell r="G7530" t="str">
            <v>1170-06</v>
          </cell>
          <cell r="H7530">
            <v>1649.01</v>
          </cell>
        </row>
        <row r="7531">
          <cell r="G7531" t="str">
            <v>3333-55</v>
          </cell>
          <cell r="H7531">
            <v>4405.24</v>
          </cell>
        </row>
        <row r="7532">
          <cell r="G7532" t="str">
            <v>3333-55</v>
          </cell>
          <cell r="H7532">
            <v>7481.98</v>
          </cell>
        </row>
        <row r="7533">
          <cell r="G7533" t="str">
            <v>3333-55</v>
          </cell>
          <cell r="H7533">
            <v>17716.62</v>
          </cell>
        </row>
        <row r="7534">
          <cell r="G7534" t="str">
            <v>3333-55</v>
          </cell>
          <cell r="H7534">
            <v>3655.62</v>
          </cell>
        </row>
        <row r="7535">
          <cell r="G7535" t="str">
            <v>3333-55</v>
          </cell>
          <cell r="H7535">
            <v>22060.27</v>
          </cell>
        </row>
        <row r="7536">
          <cell r="G7536" t="str">
            <v>3333-55</v>
          </cell>
          <cell r="H7536">
            <v>5036.16</v>
          </cell>
        </row>
        <row r="7537">
          <cell r="G7537" t="str">
            <v>3333-55</v>
          </cell>
          <cell r="H7537">
            <v>2164.89</v>
          </cell>
        </row>
        <row r="7538">
          <cell r="G7538" t="str">
            <v>3333-55</v>
          </cell>
          <cell r="H7538">
            <v>50930.83</v>
          </cell>
        </row>
        <row r="7539">
          <cell r="G7539" t="str">
            <v>3333-55</v>
          </cell>
          <cell r="H7539">
            <v>26670.27</v>
          </cell>
        </row>
        <row r="7540">
          <cell r="G7540" t="str">
            <v>3333-55</v>
          </cell>
          <cell r="H7540">
            <v>3374.99</v>
          </cell>
        </row>
        <row r="7541">
          <cell r="G7541" t="str">
            <v>3333-55</v>
          </cell>
          <cell r="H7541">
            <v>1126.8699999999999</v>
          </cell>
        </row>
        <row r="7542">
          <cell r="G7542" t="str">
            <v>7410-02</v>
          </cell>
          <cell r="H7542">
            <v>38.56</v>
          </cell>
        </row>
        <row r="7543">
          <cell r="G7543" t="str">
            <v>7410-02</v>
          </cell>
          <cell r="H7543">
            <v>935.22</v>
          </cell>
        </row>
        <row r="7544">
          <cell r="G7544" t="str">
            <v>7410-02</v>
          </cell>
          <cell r="H7544">
            <v>254.07</v>
          </cell>
        </row>
        <row r="7545">
          <cell r="G7545" t="str">
            <v>7410-02</v>
          </cell>
          <cell r="H7545">
            <v>121.28</v>
          </cell>
        </row>
        <row r="7546">
          <cell r="G7546" t="str">
            <v>1565-52</v>
          </cell>
          <cell r="H7546">
            <v>12</v>
          </cell>
        </row>
        <row r="7547">
          <cell r="G7547" t="str">
            <v>7410-02</v>
          </cell>
          <cell r="H7547">
            <v>119.47</v>
          </cell>
        </row>
        <row r="7548">
          <cell r="G7548" t="str">
            <v>1565-52</v>
          </cell>
          <cell r="H7548">
            <v>46.82</v>
          </cell>
        </row>
        <row r="7549">
          <cell r="G7549" t="str">
            <v>7410-02</v>
          </cell>
          <cell r="H7549">
            <v>3481</v>
          </cell>
        </row>
        <row r="7550">
          <cell r="G7550" t="str">
            <v>1565-52</v>
          </cell>
          <cell r="H7550">
            <v>28.3</v>
          </cell>
        </row>
        <row r="7551">
          <cell r="G7551" t="str">
            <v>1565-52</v>
          </cell>
          <cell r="H7551">
            <v>198.29</v>
          </cell>
        </row>
        <row r="7552">
          <cell r="G7552" t="str">
            <v>1565-52</v>
          </cell>
          <cell r="H7552">
            <v>201.23</v>
          </cell>
        </row>
        <row r="7553">
          <cell r="G7553" t="str">
            <v>1565-52</v>
          </cell>
          <cell r="H7553">
            <v>120.31</v>
          </cell>
        </row>
        <row r="7554">
          <cell r="G7554" t="str">
            <v>1565-52</v>
          </cell>
          <cell r="H7554">
            <v>101.79</v>
          </cell>
        </row>
        <row r="7555">
          <cell r="G7555" t="str">
            <v>1565-52</v>
          </cell>
          <cell r="H7555">
            <v>165.28</v>
          </cell>
        </row>
        <row r="7556">
          <cell r="G7556" t="str">
            <v>7410-02</v>
          </cell>
          <cell r="H7556">
            <v>645.52</v>
          </cell>
        </row>
        <row r="7557">
          <cell r="G7557" t="str">
            <v>1565-52</v>
          </cell>
          <cell r="H7557">
            <v>178.65</v>
          </cell>
        </row>
        <row r="7558">
          <cell r="G7558" t="str">
            <v>1565-52</v>
          </cell>
          <cell r="H7558">
            <v>159.97</v>
          </cell>
        </row>
        <row r="7559">
          <cell r="G7559" t="str">
            <v>7410-02</v>
          </cell>
          <cell r="H7559">
            <v>594.11</v>
          </cell>
        </row>
        <row r="7560">
          <cell r="G7560" t="str">
            <v>1565-52</v>
          </cell>
          <cell r="H7560">
            <v>124.48</v>
          </cell>
        </row>
        <row r="7561">
          <cell r="G7561" t="str">
            <v>1565-52</v>
          </cell>
          <cell r="H7561">
            <v>1817.75</v>
          </cell>
        </row>
        <row r="7562">
          <cell r="G7562" t="str">
            <v>1565-52</v>
          </cell>
          <cell r="H7562">
            <v>95.98</v>
          </cell>
        </row>
        <row r="7563">
          <cell r="G7563" t="str">
            <v>1565-52</v>
          </cell>
          <cell r="H7563">
            <v>233.05</v>
          </cell>
        </row>
        <row r="7564">
          <cell r="G7564" t="str">
            <v>1565-52</v>
          </cell>
          <cell r="H7564">
            <v>161.13999999999999</v>
          </cell>
        </row>
        <row r="7565">
          <cell r="G7565" t="str">
            <v>7410-02</v>
          </cell>
          <cell r="H7565">
            <v>127.87</v>
          </cell>
        </row>
        <row r="7566">
          <cell r="G7566" t="str">
            <v>7410-02</v>
          </cell>
          <cell r="H7566">
            <v>1096</v>
          </cell>
        </row>
        <row r="7567">
          <cell r="G7567" t="str">
            <v>1565-52</v>
          </cell>
          <cell r="H7567">
            <v>161.19999999999999</v>
          </cell>
        </row>
        <row r="7568">
          <cell r="G7568" t="str">
            <v>1565-52</v>
          </cell>
          <cell r="H7568">
            <v>242.24</v>
          </cell>
        </row>
        <row r="7569">
          <cell r="G7569" t="str">
            <v>7410-02</v>
          </cell>
          <cell r="H7569">
            <v>244.4</v>
          </cell>
        </row>
        <row r="7570">
          <cell r="G7570" t="str">
            <v>7410-02</v>
          </cell>
          <cell r="H7570">
            <v>1.01</v>
          </cell>
        </row>
        <row r="7571">
          <cell r="G7571" t="str">
            <v>7410-02</v>
          </cell>
          <cell r="H7571">
            <v>275.88</v>
          </cell>
        </row>
        <row r="7572">
          <cell r="G7572" t="str">
            <v>7410-02</v>
          </cell>
          <cell r="H7572">
            <v>499.34</v>
          </cell>
        </row>
        <row r="7573">
          <cell r="G7573" t="str">
            <v>1565-52</v>
          </cell>
          <cell r="H7573">
            <v>161.56</v>
          </cell>
        </row>
        <row r="7574">
          <cell r="G7574" t="str">
            <v>7410-02</v>
          </cell>
          <cell r="H7574">
            <v>338.4</v>
          </cell>
        </row>
        <row r="7575">
          <cell r="G7575" t="str">
            <v>7410-02</v>
          </cell>
          <cell r="H7575">
            <v>248.29</v>
          </cell>
        </row>
        <row r="7576">
          <cell r="G7576" t="str">
            <v>7410-02</v>
          </cell>
          <cell r="H7576">
            <v>981.38</v>
          </cell>
        </row>
        <row r="7577">
          <cell r="G7577" t="str">
            <v>7410-02</v>
          </cell>
          <cell r="H7577">
            <v>100.34</v>
          </cell>
        </row>
        <row r="7578">
          <cell r="G7578" t="str">
            <v>7410-02</v>
          </cell>
          <cell r="H7578">
            <v>253.75</v>
          </cell>
        </row>
        <row r="7579">
          <cell r="G7579" t="str">
            <v>7410-02</v>
          </cell>
          <cell r="H7579">
            <v>716.85</v>
          </cell>
        </row>
        <row r="7580">
          <cell r="G7580" t="str">
            <v>1565-52</v>
          </cell>
          <cell r="H7580">
            <v>165.02</v>
          </cell>
        </row>
        <row r="7581">
          <cell r="G7581" t="str">
            <v>1565-52</v>
          </cell>
          <cell r="H7581">
            <v>258.48</v>
          </cell>
        </row>
        <row r="7582">
          <cell r="G7582" t="str">
            <v>1565-52</v>
          </cell>
          <cell r="H7582">
            <v>448.31</v>
          </cell>
        </row>
        <row r="7583">
          <cell r="G7583" t="str">
            <v>7410-02</v>
          </cell>
          <cell r="H7583">
            <v>584.16</v>
          </cell>
        </row>
        <row r="7584">
          <cell r="G7584" t="str">
            <v>7410-02</v>
          </cell>
          <cell r="H7584">
            <v>216.6</v>
          </cell>
        </row>
        <row r="7585">
          <cell r="G7585" t="str">
            <v>7410-02</v>
          </cell>
          <cell r="H7585">
            <v>635</v>
          </cell>
        </row>
        <row r="7586">
          <cell r="G7586" t="str">
            <v>1565-52</v>
          </cell>
          <cell r="H7586">
            <v>389.36</v>
          </cell>
        </row>
        <row r="7587">
          <cell r="G7587" t="str">
            <v>1565-52</v>
          </cell>
          <cell r="H7587">
            <v>51.23</v>
          </cell>
        </row>
        <row r="7588">
          <cell r="G7588" t="str">
            <v>1565-52</v>
          </cell>
          <cell r="H7588">
            <v>313.67</v>
          </cell>
        </row>
        <row r="7589">
          <cell r="G7589" t="str">
            <v>1565-52</v>
          </cell>
          <cell r="H7589">
            <v>106.5</v>
          </cell>
        </row>
        <row r="7590">
          <cell r="G7590" t="str">
            <v>1565-52</v>
          </cell>
          <cell r="H7590">
            <v>265.11</v>
          </cell>
        </row>
        <row r="7591">
          <cell r="G7591" t="str">
            <v>1565-52</v>
          </cell>
          <cell r="H7591">
            <v>203.85</v>
          </cell>
        </row>
        <row r="7592">
          <cell r="G7592" t="str">
            <v>1565-52</v>
          </cell>
          <cell r="H7592">
            <v>250.45</v>
          </cell>
        </row>
        <row r="7593">
          <cell r="G7593" t="str">
            <v>1565-52</v>
          </cell>
          <cell r="H7593">
            <v>328.23</v>
          </cell>
        </row>
        <row r="7594">
          <cell r="G7594" t="str">
            <v>1565-52</v>
          </cell>
          <cell r="H7594">
            <v>238.73</v>
          </cell>
        </row>
        <row r="7595">
          <cell r="G7595" t="str">
            <v>7410-02</v>
          </cell>
          <cell r="H7595">
            <v>1166.3</v>
          </cell>
        </row>
        <row r="7596">
          <cell r="G7596" t="str">
            <v>7410-02</v>
          </cell>
          <cell r="H7596">
            <v>48.96</v>
          </cell>
        </row>
        <row r="7597">
          <cell r="G7597" t="str">
            <v>7410-02</v>
          </cell>
          <cell r="H7597">
            <v>56.06</v>
          </cell>
        </row>
        <row r="7598">
          <cell r="G7598" t="str">
            <v>7410-02</v>
          </cell>
          <cell r="H7598">
            <v>110.52</v>
          </cell>
        </row>
        <row r="7599">
          <cell r="G7599" t="str">
            <v>7410-02</v>
          </cell>
          <cell r="H7599">
            <v>79.59</v>
          </cell>
        </row>
        <row r="7600">
          <cell r="G7600" t="str">
            <v>1565-52</v>
          </cell>
          <cell r="H7600">
            <v>207.83</v>
          </cell>
        </row>
        <row r="7601">
          <cell r="G7601" t="str">
            <v>1565-52</v>
          </cell>
          <cell r="H7601">
            <v>145.44</v>
          </cell>
        </row>
        <row r="7602">
          <cell r="G7602" t="str">
            <v>1565-52</v>
          </cell>
          <cell r="H7602">
            <v>279.68</v>
          </cell>
        </row>
        <row r="7603">
          <cell r="G7603" t="str">
            <v>1565-52</v>
          </cell>
          <cell r="H7603">
            <v>122.98</v>
          </cell>
        </row>
        <row r="7604">
          <cell r="G7604" t="str">
            <v>7410-02</v>
          </cell>
          <cell r="H7604">
            <v>38.18</v>
          </cell>
        </row>
        <row r="7605">
          <cell r="G7605" t="str">
            <v>7410-02</v>
          </cell>
          <cell r="H7605">
            <v>80.34</v>
          </cell>
        </row>
        <row r="7606">
          <cell r="G7606" t="str">
            <v>1565-52</v>
          </cell>
          <cell r="H7606">
            <v>20.8</v>
          </cell>
        </row>
        <row r="7607">
          <cell r="G7607" t="str">
            <v>1565-52</v>
          </cell>
          <cell r="H7607">
            <v>178.9</v>
          </cell>
        </row>
        <row r="7608">
          <cell r="G7608" t="str">
            <v>1565-52</v>
          </cell>
          <cell r="H7608">
            <v>106.7</v>
          </cell>
        </row>
        <row r="7609">
          <cell r="G7609" t="str">
            <v>7410-02</v>
          </cell>
          <cell r="H7609">
            <v>263.29000000000002</v>
          </cell>
        </row>
        <row r="7610">
          <cell r="G7610" t="str">
            <v>1565-52</v>
          </cell>
          <cell r="H7610">
            <v>970.53</v>
          </cell>
        </row>
        <row r="7611">
          <cell r="G7611" t="str">
            <v>7410-02</v>
          </cell>
          <cell r="H7611">
            <v>440.67</v>
          </cell>
        </row>
        <row r="7612">
          <cell r="G7612" t="str">
            <v>7410-02</v>
          </cell>
          <cell r="H7612">
            <v>763.2</v>
          </cell>
        </row>
        <row r="7613">
          <cell r="G7613" t="str">
            <v>7410-02</v>
          </cell>
          <cell r="H7613">
            <v>96.8</v>
          </cell>
        </row>
        <row r="7614">
          <cell r="G7614" t="str">
            <v>1565-52</v>
          </cell>
          <cell r="H7614">
            <v>275.39999999999998</v>
          </cell>
        </row>
        <row r="7615">
          <cell r="G7615" t="str">
            <v>7410-02</v>
          </cell>
          <cell r="H7615">
            <v>501.6</v>
          </cell>
        </row>
        <row r="7616">
          <cell r="G7616" t="str">
            <v>7410-02</v>
          </cell>
          <cell r="H7616">
            <v>81.2</v>
          </cell>
        </row>
        <row r="7617">
          <cell r="G7617" t="str">
            <v>7410-02</v>
          </cell>
          <cell r="H7617">
            <v>182.11</v>
          </cell>
        </row>
        <row r="7618">
          <cell r="G7618" t="str">
            <v>1565-52</v>
          </cell>
          <cell r="H7618">
            <v>20.41</v>
          </cell>
        </row>
        <row r="7619">
          <cell r="G7619" t="str">
            <v>1565-52</v>
          </cell>
          <cell r="H7619">
            <v>81.650000000000006</v>
          </cell>
        </row>
        <row r="7620">
          <cell r="G7620" t="str">
            <v>7410-02</v>
          </cell>
          <cell r="H7620">
            <v>19.68</v>
          </cell>
        </row>
        <row r="7621">
          <cell r="G7621" t="str">
            <v>1565-52</v>
          </cell>
          <cell r="H7621">
            <v>18.2</v>
          </cell>
        </row>
        <row r="7622">
          <cell r="G7622" t="str">
            <v>7410-02</v>
          </cell>
          <cell r="H7622">
            <v>26.33</v>
          </cell>
        </row>
        <row r="7623">
          <cell r="G7623" t="str">
            <v>7410-02</v>
          </cell>
          <cell r="H7623">
            <v>407.58</v>
          </cell>
        </row>
        <row r="7624">
          <cell r="G7624" t="str">
            <v>7410-02</v>
          </cell>
          <cell r="H7624">
            <v>148.66999999999999</v>
          </cell>
        </row>
        <row r="7625">
          <cell r="G7625" t="str">
            <v>1565-52</v>
          </cell>
          <cell r="H7625">
            <v>106.78</v>
          </cell>
        </row>
        <row r="7626">
          <cell r="G7626" t="str">
            <v>1565-52</v>
          </cell>
          <cell r="H7626">
            <v>57.38</v>
          </cell>
        </row>
        <row r="7627">
          <cell r="G7627" t="str">
            <v>7410-02</v>
          </cell>
          <cell r="H7627">
            <v>278.29000000000002</v>
          </cell>
        </row>
        <row r="7628">
          <cell r="G7628" t="str">
            <v>7410-02</v>
          </cell>
          <cell r="H7628">
            <v>504</v>
          </cell>
        </row>
        <row r="7629">
          <cell r="G7629" t="str">
            <v>1565-52</v>
          </cell>
          <cell r="H7629">
            <v>29.91</v>
          </cell>
        </row>
        <row r="7630">
          <cell r="G7630" t="str">
            <v>1565-52</v>
          </cell>
          <cell r="H7630">
            <v>146.30000000000001</v>
          </cell>
        </row>
        <row r="7631">
          <cell r="G7631" t="str">
            <v>1565-52</v>
          </cell>
          <cell r="H7631">
            <v>120.61</v>
          </cell>
        </row>
        <row r="7632">
          <cell r="G7632" t="str">
            <v>1565-52</v>
          </cell>
          <cell r="H7632">
            <v>70.55</v>
          </cell>
        </row>
        <row r="7633">
          <cell r="G7633" t="str">
            <v>7410-02</v>
          </cell>
          <cell r="H7633">
            <v>476.34</v>
          </cell>
        </row>
        <row r="7634">
          <cell r="G7634" t="str">
            <v>1565-52</v>
          </cell>
          <cell r="H7634">
            <v>476.17</v>
          </cell>
        </row>
        <row r="7635">
          <cell r="G7635" t="str">
            <v>1565-52</v>
          </cell>
          <cell r="H7635">
            <v>90.74</v>
          </cell>
        </row>
        <row r="7636">
          <cell r="G7636" t="str">
            <v>7410-02</v>
          </cell>
          <cell r="H7636">
            <v>318.5</v>
          </cell>
        </row>
        <row r="7637">
          <cell r="G7637" t="str">
            <v>1565-52</v>
          </cell>
          <cell r="H7637">
            <v>67.8</v>
          </cell>
        </row>
        <row r="7638">
          <cell r="G7638" t="str">
            <v>1565-52</v>
          </cell>
          <cell r="H7638">
            <v>46.8</v>
          </cell>
        </row>
        <row r="7639">
          <cell r="G7639" t="str">
            <v>1565-52</v>
          </cell>
          <cell r="H7639">
            <v>558.66999999999996</v>
          </cell>
        </row>
        <row r="7640">
          <cell r="G7640" t="str">
            <v>7410-02</v>
          </cell>
          <cell r="H7640">
            <v>261.14</v>
          </cell>
        </row>
        <row r="7641">
          <cell r="G7641" t="str">
            <v>1565-52</v>
          </cell>
          <cell r="H7641">
            <v>211.95</v>
          </cell>
        </row>
        <row r="7642">
          <cell r="G7642" t="str">
            <v>7410-02</v>
          </cell>
          <cell r="H7642">
            <v>552.29999999999995</v>
          </cell>
        </row>
        <row r="7643">
          <cell r="G7643" t="str">
            <v>7410-02</v>
          </cell>
          <cell r="H7643">
            <v>151.06</v>
          </cell>
        </row>
        <row r="7644">
          <cell r="G7644" t="str">
            <v>7410-02</v>
          </cell>
          <cell r="H7644">
            <v>102.08</v>
          </cell>
        </row>
        <row r="7645">
          <cell r="G7645" t="str">
            <v>1565-52</v>
          </cell>
          <cell r="H7645">
            <v>166.11</v>
          </cell>
        </row>
        <row r="7646">
          <cell r="G7646" t="str">
            <v>1565-52</v>
          </cell>
          <cell r="H7646">
            <v>0.67</v>
          </cell>
        </row>
        <row r="7647">
          <cell r="G7647" t="str">
            <v>7410-02</v>
          </cell>
          <cell r="H7647">
            <v>377.85</v>
          </cell>
        </row>
        <row r="7648">
          <cell r="G7648" t="str">
            <v>7410-02</v>
          </cell>
          <cell r="H7648">
            <v>160.37</v>
          </cell>
        </row>
        <row r="7649">
          <cell r="G7649" t="str">
            <v>7410-02</v>
          </cell>
          <cell r="H7649">
            <v>183.6</v>
          </cell>
        </row>
        <row r="7650">
          <cell r="G7650" t="str">
            <v>7410-02</v>
          </cell>
          <cell r="H7650">
            <v>203.78</v>
          </cell>
        </row>
        <row r="7651">
          <cell r="G7651" t="str">
            <v>1565-52</v>
          </cell>
          <cell r="H7651">
            <v>50.08</v>
          </cell>
        </row>
        <row r="7652">
          <cell r="G7652" t="str">
            <v>7410-02</v>
          </cell>
          <cell r="H7652">
            <v>170.37</v>
          </cell>
        </row>
        <row r="7653">
          <cell r="G7653" t="str">
            <v>7410-02</v>
          </cell>
          <cell r="H7653">
            <v>300.95999999999998</v>
          </cell>
        </row>
        <row r="7654">
          <cell r="G7654" t="str">
            <v>7410-02</v>
          </cell>
          <cell r="H7654">
            <v>40.19</v>
          </cell>
        </row>
        <row r="7655">
          <cell r="G7655" t="str">
            <v>7410-02</v>
          </cell>
          <cell r="H7655">
            <v>21.2</v>
          </cell>
        </row>
        <row r="7656">
          <cell r="G7656" t="str">
            <v>7410-02</v>
          </cell>
          <cell r="H7656">
            <v>830.4</v>
          </cell>
        </row>
        <row r="7657">
          <cell r="G7657" t="str">
            <v>7410-02</v>
          </cell>
          <cell r="H7657">
            <v>479.5</v>
          </cell>
        </row>
        <row r="7658">
          <cell r="G7658" t="str">
            <v>1565-52</v>
          </cell>
          <cell r="H7658">
            <v>283.38</v>
          </cell>
        </row>
        <row r="7659">
          <cell r="G7659" t="str">
            <v>7410-02</v>
          </cell>
          <cell r="H7659">
            <v>109.53</v>
          </cell>
        </row>
        <row r="7660">
          <cell r="G7660" t="str">
            <v>7410-02</v>
          </cell>
          <cell r="H7660">
            <v>172.24</v>
          </cell>
        </row>
        <row r="7661">
          <cell r="G7661" t="str">
            <v>7410-02</v>
          </cell>
          <cell r="H7661">
            <v>2724.8</v>
          </cell>
        </row>
        <row r="7662">
          <cell r="G7662" t="str">
            <v>1565-52</v>
          </cell>
          <cell r="H7662">
            <v>676.5</v>
          </cell>
        </row>
        <row r="7663">
          <cell r="G7663" t="str">
            <v>7410-02</v>
          </cell>
          <cell r="H7663">
            <v>635.52</v>
          </cell>
        </row>
        <row r="7664">
          <cell r="G7664" t="str">
            <v>7410-02</v>
          </cell>
          <cell r="H7664">
            <v>308.39999999999998</v>
          </cell>
        </row>
        <row r="7665">
          <cell r="G7665" t="str">
            <v>7410-02</v>
          </cell>
          <cell r="H7665">
            <v>74.62</v>
          </cell>
        </row>
        <row r="7666">
          <cell r="G7666" t="str">
            <v>7410-02</v>
          </cell>
          <cell r="H7666">
            <v>100.66</v>
          </cell>
        </row>
        <row r="7667">
          <cell r="G7667" t="str">
            <v>7410-02</v>
          </cell>
          <cell r="H7667">
            <v>53.72</v>
          </cell>
        </row>
        <row r="7668">
          <cell r="G7668" t="str">
            <v>1565-52</v>
          </cell>
          <cell r="H7668">
            <v>185.62</v>
          </cell>
        </row>
        <row r="7669">
          <cell r="G7669" t="str">
            <v>7410-02</v>
          </cell>
          <cell r="H7669">
            <v>650.1</v>
          </cell>
        </row>
        <row r="7670">
          <cell r="G7670" t="str">
            <v>7410-02</v>
          </cell>
          <cell r="H7670">
            <v>24.23</v>
          </cell>
        </row>
        <row r="7671">
          <cell r="G7671" t="str">
            <v>7410-02</v>
          </cell>
          <cell r="H7671">
            <v>96.76</v>
          </cell>
        </row>
        <row r="7672">
          <cell r="G7672" t="str">
            <v>7410-02</v>
          </cell>
          <cell r="H7672">
            <v>67.83</v>
          </cell>
        </row>
        <row r="7673">
          <cell r="G7673" t="str">
            <v>1565-52</v>
          </cell>
          <cell r="H7673">
            <v>13.07</v>
          </cell>
        </row>
        <row r="7674">
          <cell r="G7674" t="str">
            <v>1565-52</v>
          </cell>
          <cell r="H7674">
            <v>340.4</v>
          </cell>
        </row>
        <row r="7675">
          <cell r="G7675" t="str">
            <v>7410-02</v>
          </cell>
          <cell r="H7675">
            <v>373.41</v>
          </cell>
        </row>
        <row r="7676">
          <cell r="G7676" t="str">
            <v>7410-02</v>
          </cell>
          <cell r="H7676">
            <v>4036</v>
          </cell>
        </row>
        <row r="7677">
          <cell r="G7677" t="str">
            <v>1565-52</v>
          </cell>
          <cell r="H7677">
            <v>390.16</v>
          </cell>
        </row>
        <row r="7678">
          <cell r="G7678" t="str">
            <v>1565-52</v>
          </cell>
          <cell r="H7678">
            <v>120.77</v>
          </cell>
        </row>
        <row r="7679">
          <cell r="G7679" t="str">
            <v>7410-02</v>
          </cell>
          <cell r="H7679">
            <v>107.1</v>
          </cell>
        </row>
        <row r="7680">
          <cell r="G7680" t="str">
            <v>7410-02</v>
          </cell>
          <cell r="H7680">
            <v>90.63</v>
          </cell>
        </row>
        <row r="7681">
          <cell r="G7681" t="str">
            <v>7410-02</v>
          </cell>
          <cell r="H7681">
            <v>266.89999999999998</v>
          </cell>
        </row>
        <row r="7682">
          <cell r="G7682" t="str">
            <v>7410-02</v>
          </cell>
          <cell r="H7682">
            <v>462.72</v>
          </cell>
        </row>
        <row r="7683">
          <cell r="G7683" t="str">
            <v>1565-52</v>
          </cell>
          <cell r="H7683">
            <v>160.96</v>
          </cell>
        </row>
        <row r="7684">
          <cell r="G7684" t="str">
            <v>7410-02</v>
          </cell>
          <cell r="H7684">
            <v>152.43</v>
          </cell>
        </row>
        <row r="7685">
          <cell r="G7685" t="str">
            <v>7410-02</v>
          </cell>
          <cell r="H7685">
            <v>122.76</v>
          </cell>
        </row>
        <row r="7686">
          <cell r="G7686" t="str">
            <v>7410-02</v>
          </cell>
          <cell r="H7686">
            <v>419.12</v>
          </cell>
        </row>
        <row r="7687">
          <cell r="G7687" t="str">
            <v>1565-52</v>
          </cell>
          <cell r="H7687">
            <v>307.33</v>
          </cell>
        </row>
        <row r="7688">
          <cell r="G7688" t="str">
            <v>7410-02</v>
          </cell>
          <cell r="H7688">
            <v>297.83999999999997</v>
          </cell>
        </row>
        <row r="7689">
          <cell r="G7689" t="str">
            <v>1565-52</v>
          </cell>
          <cell r="H7689">
            <v>413.78</v>
          </cell>
        </row>
        <row r="7690">
          <cell r="G7690" t="str">
            <v>1565-52</v>
          </cell>
          <cell r="H7690">
            <v>200.86</v>
          </cell>
        </row>
        <row r="7691">
          <cell r="G7691" t="str">
            <v>7410-02</v>
          </cell>
          <cell r="H7691">
            <v>159</v>
          </cell>
        </row>
        <row r="7692">
          <cell r="G7692" t="str">
            <v>7410-02</v>
          </cell>
          <cell r="H7692">
            <v>714.2</v>
          </cell>
        </row>
        <row r="7693">
          <cell r="G7693" t="str">
            <v>1565-52</v>
          </cell>
          <cell r="H7693">
            <v>391.42</v>
          </cell>
        </row>
        <row r="7694">
          <cell r="G7694" t="str">
            <v>1565-52</v>
          </cell>
          <cell r="H7694">
            <v>123.34</v>
          </cell>
        </row>
        <row r="7695">
          <cell r="G7695" t="str">
            <v>7410-02</v>
          </cell>
          <cell r="H7695">
            <v>84.17</v>
          </cell>
        </row>
        <row r="7696">
          <cell r="G7696" t="str">
            <v>1565-52</v>
          </cell>
          <cell r="H7696">
            <v>52.6</v>
          </cell>
        </row>
        <row r="7697">
          <cell r="G7697" t="str">
            <v>7410-02</v>
          </cell>
          <cell r="H7697">
            <v>266.72000000000003</v>
          </cell>
        </row>
        <row r="7698">
          <cell r="G7698" t="str">
            <v>7410-02</v>
          </cell>
          <cell r="H7698">
            <v>843.97</v>
          </cell>
        </row>
        <row r="7699">
          <cell r="G7699" t="str">
            <v>7410-02</v>
          </cell>
          <cell r="H7699">
            <v>210.98</v>
          </cell>
        </row>
        <row r="7700">
          <cell r="G7700" t="str">
            <v>1565-52</v>
          </cell>
          <cell r="H7700">
            <v>193</v>
          </cell>
        </row>
        <row r="7701">
          <cell r="G7701" t="str">
            <v>1565-52</v>
          </cell>
          <cell r="H7701">
            <v>808.5</v>
          </cell>
        </row>
        <row r="7702">
          <cell r="G7702" t="str">
            <v>7410-02</v>
          </cell>
          <cell r="H7702">
            <v>327.41000000000003</v>
          </cell>
        </row>
        <row r="7703">
          <cell r="G7703" t="str">
            <v>1565-52</v>
          </cell>
          <cell r="H7703">
            <v>265.55</v>
          </cell>
        </row>
        <row r="7704">
          <cell r="G7704" t="str">
            <v>1565-52</v>
          </cell>
          <cell r="H7704">
            <v>95.94</v>
          </cell>
        </row>
        <row r="7705">
          <cell r="G7705" t="str">
            <v>1565-52</v>
          </cell>
          <cell r="H7705">
            <v>161.04</v>
          </cell>
        </row>
        <row r="7706">
          <cell r="G7706" t="str">
            <v>7410-02</v>
          </cell>
          <cell r="H7706">
            <v>523.73</v>
          </cell>
        </row>
        <row r="7707">
          <cell r="G7707" t="str">
            <v>7410-02</v>
          </cell>
          <cell r="H7707">
            <v>186.89</v>
          </cell>
        </row>
        <row r="7708">
          <cell r="G7708" t="str">
            <v>7410-02</v>
          </cell>
          <cell r="H7708">
            <v>120.83</v>
          </cell>
        </row>
        <row r="7709">
          <cell r="G7709" t="str">
            <v>1565-52</v>
          </cell>
          <cell r="H7709">
            <v>614.25</v>
          </cell>
        </row>
        <row r="7710">
          <cell r="G7710" t="str">
            <v>7410-02</v>
          </cell>
          <cell r="H7710">
            <v>231.79</v>
          </cell>
        </row>
        <row r="7711">
          <cell r="G7711" t="str">
            <v>7410-02</v>
          </cell>
          <cell r="H7711">
            <v>259.01</v>
          </cell>
        </row>
        <row r="7712">
          <cell r="G7712" t="str">
            <v>7410-02</v>
          </cell>
          <cell r="H7712">
            <v>142.1</v>
          </cell>
        </row>
        <row r="7713">
          <cell r="G7713" t="str">
            <v>7410-02</v>
          </cell>
          <cell r="H7713">
            <v>84.3</v>
          </cell>
        </row>
        <row r="7714">
          <cell r="G7714" t="str">
            <v>1565-52</v>
          </cell>
          <cell r="H7714">
            <v>31.8</v>
          </cell>
        </row>
        <row r="7715">
          <cell r="G7715" t="str">
            <v>7410-02</v>
          </cell>
          <cell r="H7715">
            <v>291.60000000000002</v>
          </cell>
        </row>
        <row r="7716">
          <cell r="G7716" t="str">
            <v>1565-52</v>
          </cell>
          <cell r="H7716">
            <v>77</v>
          </cell>
        </row>
        <row r="7717">
          <cell r="G7717" t="str">
            <v>7410-02</v>
          </cell>
          <cell r="H7717">
            <v>849</v>
          </cell>
        </row>
        <row r="7718">
          <cell r="G7718" t="str">
            <v>1565-52</v>
          </cell>
          <cell r="H7718">
            <v>160.97</v>
          </cell>
        </row>
        <row r="7719">
          <cell r="G7719" t="str">
            <v>7410-02</v>
          </cell>
          <cell r="H7719">
            <v>210.94</v>
          </cell>
        </row>
        <row r="7720">
          <cell r="G7720" t="str">
            <v>1565-52</v>
          </cell>
          <cell r="H7720">
            <v>145.81</v>
          </cell>
        </row>
        <row r="7721">
          <cell r="G7721" t="str">
            <v>7410-02</v>
          </cell>
          <cell r="H7721">
            <v>24.87</v>
          </cell>
        </row>
        <row r="7722">
          <cell r="G7722" t="str">
            <v>1565-52</v>
          </cell>
          <cell r="H7722">
            <v>36.380000000000003</v>
          </cell>
        </row>
        <row r="7723">
          <cell r="G7723" t="str">
            <v>7410-02</v>
          </cell>
          <cell r="H7723">
            <v>2075.5</v>
          </cell>
        </row>
        <row r="7724">
          <cell r="G7724" t="str">
            <v>1565-52</v>
          </cell>
          <cell r="H7724">
            <v>54.26</v>
          </cell>
        </row>
        <row r="7725">
          <cell r="G7725" t="str">
            <v>7410-02</v>
          </cell>
          <cell r="H7725">
            <v>16.46</v>
          </cell>
        </row>
        <row r="7726">
          <cell r="G7726" t="str">
            <v>7410-02</v>
          </cell>
          <cell r="H7726">
            <v>105.37</v>
          </cell>
        </row>
        <row r="7727">
          <cell r="G7727" t="str">
            <v>1565-52</v>
          </cell>
          <cell r="H7727">
            <v>23.18</v>
          </cell>
        </row>
        <row r="7728">
          <cell r="G7728" t="str">
            <v>7410-02</v>
          </cell>
          <cell r="H7728">
            <v>71.87</v>
          </cell>
        </row>
        <row r="7729">
          <cell r="G7729" t="str">
            <v>7410-02</v>
          </cell>
          <cell r="H7729">
            <v>3436.5</v>
          </cell>
        </row>
        <row r="7730">
          <cell r="G7730" t="str">
            <v>7410-02</v>
          </cell>
          <cell r="H7730">
            <v>784</v>
          </cell>
        </row>
        <row r="7731">
          <cell r="G7731" t="str">
            <v>7410-02</v>
          </cell>
          <cell r="H7731">
            <v>14676</v>
          </cell>
        </row>
        <row r="7732">
          <cell r="G7732" t="str">
            <v>7410-02</v>
          </cell>
          <cell r="H7732">
            <v>7338</v>
          </cell>
        </row>
        <row r="7733">
          <cell r="G7733" t="str">
            <v>1565-52</v>
          </cell>
          <cell r="H7733">
            <v>94.8</v>
          </cell>
        </row>
        <row r="7734">
          <cell r="G7734" t="str">
            <v>7410-02</v>
          </cell>
          <cell r="H7734">
            <v>3836</v>
          </cell>
        </row>
        <row r="7735">
          <cell r="G7735" t="str">
            <v>1565-52</v>
          </cell>
          <cell r="H7735">
            <v>124.88</v>
          </cell>
        </row>
        <row r="7736">
          <cell r="G7736" t="str">
            <v>7410-02</v>
          </cell>
          <cell r="H7736">
            <v>2666</v>
          </cell>
        </row>
        <row r="7737">
          <cell r="G7737" t="str">
            <v>1565-52</v>
          </cell>
          <cell r="H7737">
            <v>11.28</v>
          </cell>
        </row>
        <row r="7738">
          <cell r="G7738" t="str">
            <v>1565-52</v>
          </cell>
          <cell r="H7738">
            <v>22.7</v>
          </cell>
        </row>
        <row r="7739">
          <cell r="G7739" t="str">
            <v>1565-52</v>
          </cell>
          <cell r="H7739">
            <v>435.48</v>
          </cell>
        </row>
        <row r="7740">
          <cell r="G7740" t="str">
            <v>7410-02</v>
          </cell>
          <cell r="H7740">
            <v>253.28</v>
          </cell>
        </row>
        <row r="7741">
          <cell r="G7741" t="str">
            <v>1565-52</v>
          </cell>
          <cell r="H7741">
            <v>71.91</v>
          </cell>
        </row>
        <row r="7742">
          <cell r="G7742" t="str">
            <v>1565-52</v>
          </cell>
          <cell r="H7742">
            <v>78.290000000000006</v>
          </cell>
        </row>
        <row r="7743">
          <cell r="G7743" t="str">
            <v>7410-02</v>
          </cell>
          <cell r="H7743">
            <v>78.02</v>
          </cell>
        </row>
        <row r="7744">
          <cell r="G7744" t="str">
            <v>7410-02</v>
          </cell>
          <cell r="H7744">
            <v>96.36</v>
          </cell>
        </row>
        <row r="7745">
          <cell r="G7745" t="str">
            <v>7410-02</v>
          </cell>
          <cell r="H7745">
            <v>307.23</v>
          </cell>
        </row>
        <row r="7746">
          <cell r="G7746" t="str">
            <v>7410-02</v>
          </cell>
          <cell r="H7746">
            <v>2.83</v>
          </cell>
        </row>
        <row r="7747">
          <cell r="G7747" t="str">
            <v>1565-52</v>
          </cell>
          <cell r="H7747">
            <v>274.66000000000003</v>
          </cell>
        </row>
        <row r="7748">
          <cell r="G7748" t="str">
            <v>7410-02</v>
          </cell>
          <cell r="H7748">
            <v>135.93</v>
          </cell>
        </row>
        <row r="7749">
          <cell r="G7749" t="str">
            <v>7410-02</v>
          </cell>
          <cell r="H7749">
            <v>1597.5</v>
          </cell>
        </row>
        <row r="7750">
          <cell r="G7750" t="str">
            <v>1565-52</v>
          </cell>
          <cell r="H7750">
            <v>132.59</v>
          </cell>
        </row>
        <row r="7751">
          <cell r="G7751" t="str">
            <v>1565-52</v>
          </cell>
          <cell r="H7751">
            <v>312.64</v>
          </cell>
        </row>
        <row r="7752">
          <cell r="G7752" t="str">
            <v>1565-52</v>
          </cell>
          <cell r="H7752">
            <v>121.38</v>
          </cell>
        </row>
        <row r="7753">
          <cell r="G7753" t="str">
            <v>1565-52</v>
          </cell>
          <cell r="H7753">
            <v>240.81</v>
          </cell>
        </row>
        <row r="7754">
          <cell r="G7754" t="str">
            <v>1565-52</v>
          </cell>
          <cell r="H7754">
            <v>359.18</v>
          </cell>
        </row>
        <row r="7755">
          <cell r="G7755" t="str">
            <v>7410-02</v>
          </cell>
          <cell r="H7755">
            <v>0.24</v>
          </cell>
        </row>
        <row r="7756">
          <cell r="G7756" t="str">
            <v>1565-52</v>
          </cell>
          <cell r="H7756">
            <v>246.53</v>
          </cell>
        </row>
        <row r="7757">
          <cell r="G7757" t="str">
            <v>1565-52</v>
          </cell>
          <cell r="H7757">
            <v>48.48</v>
          </cell>
        </row>
        <row r="7758">
          <cell r="G7758" t="str">
            <v>1565-52</v>
          </cell>
          <cell r="H7758">
            <v>249.54</v>
          </cell>
        </row>
        <row r="7759">
          <cell r="G7759" t="str">
            <v>1565-52</v>
          </cell>
          <cell r="H7759">
            <v>112.83</v>
          </cell>
        </row>
        <row r="7760">
          <cell r="G7760" t="str">
            <v>7410-02</v>
          </cell>
          <cell r="H7760">
            <v>903.7</v>
          </cell>
        </row>
        <row r="7761">
          <cell r="G7761" t="str">
            <v>7410-02</v>
          </cell>
          <cell r="H7761">
            <v>116.01</v>
          </cell>
        </row>
        <row r="7762">
          <cell r="G7762" t="str">
            <v>7410-02</v>
          </cell>
          <cell r="H7762">
            <v>34.69</v>
          </cell>
        </row>
        <row r="7763">
          <cell r="G7763" t="str">
            <v>1565-52</v>
          </cell>
          <cell r="H7763">
            <v>72.599999999999994</v>
          </cell>
        </row>
        <row r="7764">
          <cell r="G7764" t="str">
            <v>7410-02</v>
          </cell>
          <cell r="H7764">
            <v>802.38</v>
          </cell>
        </row>
        <row r="7765">
          <cell r="G7765" t="str">
            <v>1565-52</v>
          </cell>
          <cell r="H7765">
            <v>163.18</v>
          </cell>
        </row>
        <row r="7766">
          <cell r="G7766" t="str">
            <v>1565-52</v>
          </cell>
          <cell r="H7766">
            <v>42.33</v>
          </cell>
        </row>
        <row r="7767">
          <cell r="G7767" t="str">
            <v>1565-52</v>
          </cell>
          <cell r="H7767">
            <v>228.48</v>
          </cell>
        </row>
        <row r="7768">
          <cell r="G7768" t="str">
            <v>7410-02</v>
          </cell>
          <cell r="H7768">
            <v>103.8</v>
          </cell>
        </row>
        <row r="7769">
          <cell r="G7769" t="str">
            <v>7410-02</v>
          </cell>
          <cell r="H7769">
            <v>303.3</v>
          </cell>
        </row>
        <row r="7770">
          <cell r="G7770" t="str">
            <v>1565-52</v>
          </cell>
          <cell r="H7770">
            <v>393.21</v>
          </cell>
        </row>
        <row r="7771">
          <cell r="G7771" t="str">
            <v>7410-02</v>
          </cell>
          <cell r="H7771">
            <v>24.93</v>
          </cell>
        </row>
        <row r="7772">
          <cell r="G7772" t="str">
            <v>7410-02</v>
          </cell>
          <cell r="H7772">
            <v>414.79</v>
          </cell>
        </row>
        <row r="7773">
          <cell r="G7773" t="str">
            <v>1565-52</v>
          </cell>
          <cell r="H7773">
            <v>477.82</v>
          </cell>
        </row>
        <row r="7774">
          <cell r="G7774" t="str">
            <v>7410-02</v>
          </cell>
          <cell r="H7774">
            <v>23</v>
          </cell>
        </row>
        <row r="7775">
          <cell r="G7775" t="str">
            <v>1565-52</v>
          </cell>
          <cell r="H7775">
            <v>226.21</v>
          </cell>
        </row>
        <row r="7776">
          <cell r="G7776" t="str">
            <v>1565-52</v>
          </cell>
          <cell r="H7776">
            <v>15.98</v>
          </cell>
        </row>
        <row r="7777">
          <cell r="G7777" t="str">
            <v>1565-52</v>
          </cell>
          <cell r="H7777">
            <v>533</v>
          </cell>
        </row>
        <row r="7778">
          <cell r="G7778" t="str">
            <v>7410-02</v>
          </cell>
          <cell r="H7778">
            <v>214.37</v>
          </cell>
        </row>
        <row r="7779">
          <cell r="G7779" t="str">
            <v>7410-02</v>
          </cell>
          <cell r="H7779">
            <v>11.2</v>
          </cell>
        </row>
        <row r="7780">
          <cell r="G7780" t="str">
            <v>7410-02</v>
          </cell>
          <cell r="H7780">
            <v>96.64</v>
          </cell>
        </row>
        <row r="7781">
          <cell r="G7781" t="str">
            <v>7410-02</v>
          </cell>
          <cell r="H7781">
            <v>438.24</v>
          </cell>
        </row>
        <row r="7782">
          <cell r="G7782" t="str">
            <v>7410-02</v>
          </cell>
          <cell r="H7782">
            <v>790.69</v>
          </cell>
        </row>
        <row r="7783">
          <cell r="G7783" t="str">
            <v>7410-02</v>
          </cell>
          <cell r="H7783">
            <v>259.02999999999997</v>
          </cell>
        </row>
        <row r="7784">
          <cell r="G7784" t="str">
            <v>7410-02</v>
          </cell>
          <cell r="H7784">
            <v>121.92</v>
          </cell>
        </row>
        <row r="7785">
          <cell r="G7785" t="str">
            <v>1565-52</v>
          </cell>
          <cell r="H7785">
            <v>1968.5</v>
          </cell>
        </row>
        <row r="7786">
          <cell r="G7786" t="str">
            <v>7410-02</v>
          </cell>
          <cell r="H7786">
            <v>159.07</v>
          </cell>
        </row>
        <row r="7787">
          <cell r="G7787" t="str">
            <v>7410-02</v>
          </cell>
          <cell r="H7787">
            <v>399.5</v>
          </cell>
        </row>
        <row r="7788">
          <cell r="G7788" t="str">
            <v>7410-02</v>
          </cell>
          <cell r="H7788">
            <v>455.41</v>
          </cell>
        </row>
        <row r="7789">
          <cell r="G7789" t="str">
            <v>7410-02</v>
          </cell>
          <cell r="H7789">
            <v>43.78</v>
          </cell>
        </row>
        <row r="7790">
          <cell r="G7790" t="str">
            <v>1565-52</v>
          </cell>
          <cell r="H7790">
            <v>300.13</v>
          </cell>
        </row>
        <row r="7791">
          <cell r="G7791" t="str">
            <v>7410-02</v>
          </cell>
          <cell r="H7791">
            <v>282.8</v>
          </cell>
        </row>
        <row r="7792">
          <cell r="G7792" t="str">
            <v>1565-52</v>
          </cell>
          <cell r="H7792">
            <v>216.16</v>
          </cell>
        </row>
        <row r="7793">
          <cell r="G7793" t="str">
            <v>7410-02</v>
          </cell>
          <cell r="H7793">
            <v>315.39</v>
          </cell>
        </row>
        <row r="7794">
          <cell r="G7794" t="str">
            <v>7410-02</v>
          </cell>
          <cell r="H7794">
            <v>18.23</v>
          </cell>
        </row>
        <row r="7795">
          <cell r="G7795" t="str">
            <v>1565-52</v>
          </cell>
          <cell r="H7795">
            <v>311.19</v>
          </cell>
        </row>
        <row r="7796">
          <cell r="G7796" t="str">
            <v>7410-02</v>
          </cell>
          <cell r="H7796">
            <v>736.64</v>
          </cell>
        </row>
        <row r="7797">
          <cell r="G7797" t="str">
            <v>7410-02</v>
          </cell>
          <cell r="H7797">
            <v>77.47</v>
          </cell>
        </row>
        <row r="7798">
          <cell r="G7798" t="str">
            <v>7410-02</v>
          </cell>
          <cell r="H7798">
            <v>243.98</v>
          </cell>
        </row>
        <row r="7799">
          <cell r="G7799" t="str">
            <v>1565-52</v>
          </cell>
          <cell r="H7799">
            <v>135.93</v>
          </cell>
        </row>
        <row r="7800">
          <cell r="G7800" t="str">
            <v>7410-02</v>
          </cell>
          <cell r="H7800">
            <v>693.24</v>
          </cell>
        </row>
        <row r="7801">
          <cell r="G7801" t="str">
            <v>7410-02</v>
          </cell>
          <cell r="H7801">
            <v>222.15</v>
          </cell>
        </row>
        <row r="7802">
          <cell r="G7802" t="str">
            <v>7410-02</v>
          </cell>
          <cell r="H7802">
            <v>67.349999999999994</v>
          </cell>
        </row>
        <row r="7803">
          <cell r="G7803" t="str">
            <v>1565-52</v>
          </cell>
          <cell r="H7803">
            <v>205.45</v>
          </cell>
        </row>
        <row r="7804">
          <cell r="G7804" t="str">
            <v>1565-52</v>
          </cell>
          <cell r="H7804">
            <v>175.78</v>
          </cell>
        </row>
        <row r="7805">
          <cell r="G7805" t="str">
            <v>1565-52</v>
          </cell>
          <cell r="H7805">
            <v>102.94</v>
          </cell>
        </row>
        <row r="7806">
          <cell r="G7806" t="str">
            <v>1565-52</v>
          </cell>
          <cell r="H7806">
            <v>167.44</v>
          </cell>
        </row>
        <row r="7807">
          <cell r="G7807" t="str">
            <v>7410-02</v>
          </cell>
          <cell r="H7807">
            <v>2.65</v>
          </cell>
        </row>
        <row r="7808">
          <cell r="G7808" t="str">
            <v>1565-52</v>
          </cell>
          <cell r="H7808">
            <v>140.93</v>
          </cell>
        </row>
        <row r="7809">
          <cell r="G7809" t="str">
            <v>1565-52</v>
          </cell>
          <cell r="H7809">
            <v>298.23</v>
          </cell>
        </row>
        <row r="7810">
          <cell r="G7810" t="str">
            <v>1565-52</v>
          </cell>
          <cell r="H7810">
            <v>343.38</v>
          </cell>
        </row>
        <row r="7811">
          <cell r="G7811" t="str">
            <v>1565-52</v>
          </cell>
          <cell r="H7811">
            <v>46.77</v>
          </cell>
        </row>
        <row r="7812">
          <cell r="G7812" t="str">
            <v>1565-52</v>
          </cell>
          <cell r="H7812">
            <v>107.57</v>
          </cell>
        </row>
        <row r="7813">
          <cell r="G7813" t="str">
            <v>1565-52</v>
          </cell>
          <cell r="H7813">
            <v>156.4</v>
          </cell>
        </row>
        <row r="7814">
          <cell r="G7814" t="str">
            <v>7410-02</v>
          </cell>
          <cell r="H7814">
            <v>196.16</v>
          </cell>
        </row>
        <row r="7815">
          <cell r="G7815" t="str">
            <v>1565-52</v>
          </cell>
          <cell r="H7815">
            <v>369.29</v>
          </cell>
        </row>
        <row r="7816">
          <cell r="G7816" t="str">
            <v>1565-52</v>
          </cell>
          <cell r="H7816">
            <v>0</v>
          </cell>
        </row>
        <row r="7817">
          <cell r="G7817" t="str">
            <v>1565-52</v>
          </cell>
          <cell r="H7817">
            <v>0</v>
          </cell>
        </row>
        <row r="7818">
          <cell r="G7818" t="str">
            <v>7410-02</v>
          </cell>
          <cell r="H7818">
            <v>141.19999999999999</v>
          </cell>
        </row>
        <row r="7819">
          <cell r="G7819" t="str">
            <v>1565-52</v>
          </cell>
          <cell r="H7819">
            <v>297.42</v>
          </cell>
        </row>
        <row r="7820">
          <cell r="G7820" t="str">
            <v>1565-52</v>
          </cell>
          <cell r="H7820">
            <v>171.92</v>
          </cell>
        </row>
        <row r="7821">
          <cell r="G7821" t="str">
            <v>1565-52</v>
          </cell>
          <cell r="H7821">
            <v>1269.81</v>
          </cell>
        </row>
        <row r="7822">
          <cell r="G7822" t="str">
            <v>1565-52</v>
          </cell>
          <cell r="H7822">
            <v>446.12</v>
          </cell>
        </row>
        <row r="7823">
          <cell r="G7823" t="str">
            <v>1565-52</v>
          </cell>
          <cell r="H7823">
            <v>15.73</v>
          </cell>
        </row>
        <row r="7824">
          <cell r="G7824" t="str">
            <v>7410-02</v>
          </cell>
          <cell r="H7824">
            <v>291.94</v>
          </cell>
        </row>
        <row r="7825">
          <cell r="G7825" t="str">
            <v>1565-52</v>
          </cell>
          <cell r="H7825">
            <v>157</v>
          </cell>
        </row>
        <row r="7826">
          <cell r="G7826" t="str">
            <v>1565-52</v>
          </cell>
          <cell r="H7826">
            <v>189</v>
          </cell>
        </row>
        <row r="7827">
          <cell r="G7827" t="str">
            <v>1565-52</v>
          </cell>
          <cell r="H7827">
            <v>271.85000000000002</v>
          </cell>
        </row>
        <row r="7828">
          <cell r="G7828" t="str">
            <v>7410-02</v>
          </cell>
          <cell r="H7828">
            <v>813.45</v>
          </cell>
        </row>
        <row r="7829">
          <cell r="G7829" t="str">
            <v>7410-02</v>
          </cell>
          <cell r="H7829">
            <v>278.33999999999997</v>
          </cell>
        </row>
        <row r="7830">
          <cell r="G7830" t="str">
            <v>7410-02</v>
          </cell>
          <cell r="H7830">
            <v>704.97</v>
          </cell>
        </row>
        <row r="7831">
          <cell r="G7831" t="str">
            <v>1565-52</v>
          </cell>
          <cell r="H7831">
            <v>149.63</v>
          </cell>
        </row>
        <row r="7832">
          <cell r="G7832" t="str">
            <v>7410-02</v>
          </cell>
          <cell r="H7832">
            <v>103.42</v>
          </cell>
        </row>
        <row r="7833">
          <cell r="G7833" t="str">
            <v>1565-52</v>
          </cell>
          <cell r="H7833">
            <v>66.63</v>
          </cell>
        </row>
        <row r="7834">
          <cell r="G7834" t="str">
            <v>7410-02</v>
          </cell>
          <cell r="H7834">
            <v>545.63</v>
          </cell>
        </row>
        <row r="7835">
          <cell r="G7835" t="str">
            <v>7410-02</v>
          </cell>
          <cell r="H7835">
            <v>1123.29</v>
          </cell>
        </row>
        <row r="7836">
          <cell r="G7836" t="str">
            <v>1565-52</v>
          </cell>
          <cell r="H7836">
            <v>8.0299999999999994</v>
          </cell>
        </row>
        <row r="7837">
          <cell r="G7837" t="str">
            <v>7410-02</v>
          </cell>
          <cell r="H7837">
            <v>580.5</v>
          </cell>
        </row>
        <row r="7838">
          <cell r="G7838" t="str">
            <v>1565-52</v>
          </cell>
          <cell r="H7838">
            <v>88.06</v>
          </cell>
        </row>
        <row r="7839">
          <cell r="G7839" t="str">
            <v>7410-02</v>
          </cell>
          <cell r="H7839">
            <v>892.29</v>
          </cell>
        </row>
        <row r="7840">
          <cell r="G7840" t="str">
            <v>7410-02</v>
          </cell>
          <cell r="H7840">
            <v>117.16</v>
          </cell>
        </row>
        <row r="7841">
          <cell r="G7841" t="str">
            <v>7410-02</v>
          </cell>
          <cell r="H7841">
            <v>474.87</v>
          </cell>
        </row>
        <row r="7842">
          <cell r="G7842" t="str">
            <v>7410-02</v>
          </cell>
          <cell r="H7842">
            <v>538.88</v>
          </cell>
        </row>
        <row r="7843">
          <cell r="G7843" t="str">
            <v>1565-52</v>
          </cell>
          <cell r="H7843">
            <v>9.17</v>
          </cell>
        </row>
        <row r="7844">
          <cell r="G7844" t="str">
            <v>1565-52</v>
          </cell>
          <cell r="H7844">
            <v>125.54</v>
          </cell>
        </row>
        <row r="7845">
          <cell r="G7845" t="str">
            <v>7410-02</v>
          </cell>
          <cell r="H7845">
            <v>473.95</v>
          </cell>
        </row>
        <row r="7846">
          <cell r="G7846" t="str">
            <v>7410-02</v>
          </cell>
          <cell r="H7846">
            <v>104.88</v>
          </cell>
        </row>
        <row r="7847">
          <cell r="G7847" t="str">
            <v>7410-02</v>
          </cell>
          <cell r="H7847">
            <v>103.09</v>
          </cell>
        </row>
        <row r="7848">
          <cell r="G7848" t="str">
            <v>1565-52</v>
          </cell>
          <cell r="H7848">
            <v>0</v>
          </cell>
        </row>
        <row r="7849">
          <cell r="G7849" t="str">
            <v>7410-02</v>
          </cell>
          <cell r="H7849">
            <v>215.4</v>
          </cell>
        </row>
        <row r="7850">
          <cell r="G7850" t="str">
            <v>7410-02</v>
          </cell>
          <cell r="H7850">
            <v>2.2999999999999998</v>
          </cell>
        </row>
        <row r="7851">
          <cell r="G7851" t="str">
            <v>7410-02</v>
          </cell>
          <cell r="H7851">
            <v>86.22</v>
          </cell>
        </row>
        <row r="7852">
          <cell r="G7852" t="str">
            <v>7410-02</v>
          </cell>
          <cell r="H7852">
            <v>69.2</v>
          </cell>
        </row>
        <row r="7853">
          <cell r="G7853" t="str">
            <v>1565-52</v>
          </cell>
          <cell r="H7853">
            <v>95.25</v>
          </cell>
        </row>
        <row r="7854">
          <cell r="G7854" t="str">
            <v>1565-52</v>
          </cell>
          <cell r="H7854">
            <v>162.44</v>
          </cell>
        </row>
        <row r="7855">
          <cell r="G7855" t="str">
            <v>7410-02</v>
          </cell>
          <cell r="H7855">
            <v>1054.9000000000001</v>
          </cell>
        </row>
        <row r="7856">
          <cell r="G7856" t="str">
            <v>7410-02</v>
          </cell>
          <cell r="H7856">
            <v>368.81</v>
          </cell>
        </row>
        <row r="7857">
          <cell r="G7857" t="str">
            <v>1565-52</v>
          </cell>
          <cell r="H7857">
            <v>159.84</v>
          </cell>
        </row>
        <row r="7858">
          <cell r="G7858" t="str">
            <v>7410-02</v>
          </cell>
          <cell r="H7858">
            <v>731.6</v>
          </cell>
        </row>
        <row r="7859">
          <cell r="G7859" t="str">
            <v>7410-02</v>
          </cell>
          <cell r="H7859">
            <v>325.23</v>
          </cell>
        </row>
        <row r="7860">
          <cell r="G7860" t="str">
            <v>7410-02</v>
          </cell>
          <cell r="H7860">
            <v>132.53</v>
          </cell>
        </row>
        <row r="7861">
          <cell r="G7861" t="str">
            <v>1565-52</v>
          </cell>
          <cell r="H7861">
            <v>56.57</v>
          </cell>
        </row>
        <row r="7862">
          <cell r="G7862" t="str">
            <v>7410-02</v>
          </cell>
          <cell r="H7862">
            <v>1091.5</v>
          </cell>
        </row>
        <row r="7863">
          <cell r="G7863" t="str">
            <v>1565-52</v>
          </cell>
          <cell r="H7863">
            <v>182.31</v>
          </cell>
        </row>
        <row r="7864">
          <cell r="G7864" t="str">
            <v>7410-02</v>
          </cell>
          <cell r="H7864">
            <v>3784</v>
          </cell>
        </row>
        <row r="7865">
          <cell r="G7865" t="str">
            <v>7410-02</v>
          </cell>
          <cell r="H7865">
            <v>719.26</v>
          </cell>
        </row>
        <row r="7866">
          <cell r="G7866" t="str">
            <v>7410-02</v>
          </cell>
          <cell r="H7866">
            <v>6786</v>
          </cell>
        </row>
        <row r="7867">
          <cell r="G7867" t="str">
            <v>7410-02</v>
          </cell>
          <cell r="H7867">
            <v>269.26</v>
          </cell>
        </row>
        <row r="7868">
          <cell r="G7868" t="str">
            <v>7410-02</v>
          </cell>
          <cell r="H7868">
            <v>40.549999999999997</v>
          </cell>
        </row>
        <row r="7869">
          <cell r="G7869" t="str">
            <v>7410-02</v>
          </cell>
          <cell r="H7869">
            <v>221.87</v>
          </cell>
        </row>
        <row r="7870">
          <cell r="G7870" t="str">
            <v>1565-52</v>
          </cell>
          <cell r="H7870">
            <v>83.43</v>
          </cell>
        </row>
        <row r="7871">
          <cell r="G7871" t="str">
            <v>7410-02</v>
          </cell>
          <cell r="H7871">
            <v>2941</v>
          </cell>
        </row>
        <row r="7872">
          <cell r="G7872" t="str">
            <v>1565-52</v>
          </cell>
          <cell r="H7872">
            <v>149.80000000000001</v>
          </cell>
        </row>
        <row r="7873">
          <cell r="G7873" t="str">
            <v>7410-02</v>
          </cell>
          <cell r="H7873">
            <v>1555.52</v>
          </cell>
        </row>
        <row r="7874">
          <cell r="G7874" t="str">
            <v>7410-02</v>
          </cell>
          <cell r="H7874">
            <v>101.12</v>
          </cell>
        </row>
        <row r="7875">
          <cell r="G7875" t="str">
            <v>7410-02</v>
          </cell>
          <cell r="H7875">
            <v>48.9</v>
          </cell>
        </row>
        <row r="7876">
          <cell r="G7876" t="str">
            <v>7410-02</v>
          </cell>
          <cell r="H7876">
            <v>445.26</v>
          </cell>
        </row>
        <row r="7877">
          <cell r="G7877" t="str">
            <v>7410-02</v>
          </cell>
          <cell r="H7877">
            <v>11081.7</v>
          </cell>
        </row>
        <row r="7878">
          <cell r="G7878" t="str">
            <v>7410-02</v>
          </cell>
          <cell r="H7878">
            <v>222.22</v>
          </cell>
        </row>
        <row r="7879">
          <cell r="G7879" t="str">
            <v>7410-02</v>
          </cell>
          <cell r="H7879">
            <v>189.51</v>
          </cell>
        </row>
        <row r="7880">
          <cell r="G7880" t="str">
            <v>7410-02</v>
          </cell>
          <cell r="H7880">
            <v>208.91</v>
          </cell>
        </row>
        <row r="7881">
          <cell r="G7881" t="str">
            <v>7410-02</v>
          </cell>
          <cell r="H7881">
            <v>42.32</v>
          </cell>
        </row>
        <row r="7882">
          <cell r="G7882" t="str">
            <v>7410-02</v>
          </cell>
          <cell r="H7882">
            <v>165.81</v>
          </cell>
        </row>
        <row r="7883">
          <cell r="G7883" t="str">
            <v>7410-02</v>
          </cell>
          <cell r="H7883">
            <v>189.92</v>
          </cell>
        </row>
        <row r="7884">
          <cell r="G7884" t="str">
            <v>7410-02</v>
          </cell>
          <cell r="H7884">
            <v>142.56</v>
          </cell>
        </row>
        <row r="7885">
          <cell r="G7885" t="str">
            <v>7410-02</v>
          </cell>
          <cell r="H7885">
            <v>440.11</v>
          </cell>
        </row>
        <row r="7886">
          <cell r="G7886" t="str">
            <v>1565-52</v>
          </cell>
          <cell r="H7886">
            <v>400.4</v>
          </cell>
        </row>
        <row r="7887">
          <cell r="G7887" t="str">
            <v>7410-02</v>
          </cell>
          <cell r="H7887">
            <v>151.83000000000001</v>
          </cell>
        </row>
        <row r="7888">
          <cell r="G7888" t="str">
            <v>7410-02</v>
          </cell>
          <cell r="H7888">
            <v>429.66</v>
          </cell>
        </row>
        <row r="7889">
          <cell r="G7889" t="str">
            <v>7410-02</v>
          </cell>
          <cell r="H7889">
            <v>15.34</v>
          </cell>
        </row>
        <row r="7890">
          <cell r="G7890" t="str">
            <v>1565-52</v>
          </cell>
          <cell r="H7890">
            <v>215.47</v>
          </cell>
        </row>
        <row r="7891">
          <cell r="G7891" t="str">
            <v>1565-52</v>
          </cell>
          <cell r="H7891">
            <v>116.07</v>
          </cell>
        </row>
        <row r="7892">
          <cell r="G7892" t="str">
            <v>7410-02</v>
          </cell>
          <cell r="H7892">
            <v>1091.5</v>
          </cell>
        </row>
        <row r="7893">
          <cell r="G7893" t="str">
            <v>7410-02</v>
          </cell>
          <cell r="H7893">
            <v>362.97</v>
          </cell>
        </row>
        <row r="7894">
          <cell r="G7894" t="str">
            <v>7410-02</v>
          </cell>
          <cell r="H7894">
            <v>118.36</v>
          </cell>
        </row>
        <row r="7895">
          <cell r="G7895" t="str">
            <v>1565-52</v>
          </cell>
          <cell r="H7895">
            <v>174.69</v>
          </cell>
        </row>
        <row r="7896">
          <cell r="G7896" t="str">
            <v>7410-02</v>
          </cell>
          <cell r="H7896">
            <v>414.48</v>
          </cell>
        </row>
        <row r="7897">
          <cell r="G7897" t="str">
            <v>7410-02</v>
          </cell>
          <cell r="H7897">
            <v>29.33</v>
          </cell>
        </row>
        <row r="7898">
          <cell r="G7898" t="str">
            <v>7410-02</v>
          </cell>
          <cell r="H7898">
            <v>277.98</v>
          </cell>
        </row>
        <row r="7899">
          <cell r="G7899" t="str">
            <v>7410-02</v>
          </cell>
          <cell r="H7899">
            <v>249.1</v>
          </cell>
        </row>
        <row r="7900">
          <cell r="G7900" t="str">
            <v>7410-02</v>
          </cell>
          <cell r="H7900">
            <v>255.11</v>
          </cell>
        </row>
        <row r="7901">
          <cell r="G7901" t="str">
            <v>7410-02</v>
          </cell>
          <cell r="H7901">
            <v>53.3</v>
          </cell>
        </row>
        <row r="7902">
          <cell r="G7902" t="str">
            <v>7410-02</v>
          </cell>
          <cell r="H7902">
            <v>81.95</v>
          </cell>
        </row>
        <row r="7903">
          <cell r="G7903" t="str">
            <v>7410-02</v>
          </cell>
          <cell r="H7903">
            <v>436.54</v>
          </cell>
        </row>
        <row r="7904">
          <cell r="G7904" t="str">
            <v>7410-02</v>
          </cell>
          <cell r="H7904">
            <v>399.44</v>
          </cell>
        </row>
        <row r="7905">
          <cell r="G7905" t="str">
            <v>7410-02</v>
          </cell>
          <cell r="H7905">
            <v>1542.84</v>
          </cell>
        </row>
        <row r="7906">
          <cell r="G7906" t="str">
            <v>7410-02</v>
          </cell>
          <cell r="H7906">
            <v>770.89</v>
          </cell>
        </row>
        <row r="7907">
          <cell r="G7907" t="str">
            <v>1565-52</v>
          </cell>
          <cell r="H7907">
            <v>455.4</v>
          </cell>
        </row>
        <row r="7908">
          <cell r="G7908" t="str">
            <v>7410-02</v>
          </cell>
          <cell r="H7908">
            <v>425.3</v>
          </cell>
        </row>
        <row r="7909">
          <cell r="G7909" t="str">
            <v>7410-02</v>
          </cell>
          <cell r="H7909">
            <v>37.909999999999997</v>
          </cell>
        </row>
        <row r="7910">
          <cell r="G7910" t="str">
            <v>7410-02</v>
          </cell>
          <cell r="H7910">
            <v>384.72</v>
          </cell>
        </row>
        <row r="7911">
          <cell r="G7911" t="str">
            <v>7410-02</v>
          </cell>
          <cell r="H7911">
            <v>22.96</v>
          </cell>
        </row>
        <row r="7912">
          <cell r="G7912" t="str">
            <v>1565-52</v>
          </cell>
          <cell r="H7912">
            <v>202.35</v>
          </cell>
        </row>
        <row r="7913">
          <cell r="G7913" t="str">
            <v>7410-02</v>
          </cell>
          <cell r="H7913">
            <v>145.96</v>
          </cell>
        </row>
        <row r="7914">
          <cell r="G7914" t="str">
            <v>7410-02</v>
          </cell>
          <cell r="H7914">
            <v>112.24</v>
          </cell>
        </row>
        <row r="7915">
          <cell r="G7915" t="str">
            <v>7410-02</v>
          </cell>
          <cell r="H7915">
            <v>34.65</v>
          </cell>
        </row>
        <row r="7916">
          <cell r="G7916" t="str">
            <v>7410-02</v>
          </cell>
          <cell r="H7916">
            <v>296.49</v>
          </cell>
        </row>
        <row r="7917">
          <cell r="G7917" t="str">
            <v>7410-02</v>
          </cell>
          <cell r="H7917">
            <v>20.79</v>
          </cell>
        </row>
        <row r="7918">
          <cell r="G7918" t="str">
            <v>1565-52</v>
          </cell>
          <cell r="H7918">
            <v>1596.6</v>
          </cell>
        </row>
        <row r="7919">
          <cell r="G7919" t="str">
            <v>1565-52</v>
          </cell>
          <cell r="H7919">
            <v>31.52</v>
          </cell>
        </row>
        <row r="7920">
          <cell r="G7920" t="str">
            <v>7410-02</v>
          </cell>
          <cell r="H7920">
            <v>1720.8</v>
          </cell>
        </row>
        <row r="7921">
          <cell r="G7921" t="str">
            <v>7410-02</v>
          </cell>
          <cell r="H7921">
            <v>663.87</v>
          </cell>
        </row>
        <row r="7922">
          <cell r="G7922" t="str">
            <v>7410-02</v>
          </cell>
          <cell r="H7922">
            <v>1051.6500000000001</v>
          </cell>
        </row>
        <row r="7923">
          <cell r="G7923" t="str">
            <v>7410-02</v>
          </cell>
          <cell r="H7923">
            <v>86.99</v>
          </cell>
        </row>
        <row r="7924">
          <cell r="G7924" t="str">
            <v>1565-52</v>
          </cell>
          <cell r="H7924">
            <v>0</v>
          </cell>
        </row>
        <row r="7925">
          <cell r="G7925" t="str">
            <v>7410-02</v>
          </cell>
          <cell r="H7925">
            <v>679.18</v>
          </cell>
        </row>
        <row r="7926">
          <cell r="G7926" t="str">
            <v>7410-02</v>
          </cell>
          <cell r="H7926">
            <v>3384.57</v>
          </cell>
        </row>
        <row r="7927">
          <cell r="G7927" t="str">
            <v>7410-02</v>
          </cell>
          <cell r="H7927">
            <v>118.15</v>
          </cell>
        </row>
        <row r="7928">
          <cell r="G7928" t="str">
            <v>1565-52</v>
          </cell>
          <cell r="H7928">
            <v>23.38</v>
          </cell>
        </row>
        <row r="7929">
          <cell r="G7929" t="str">
            <v>1565-52</v>
          </cell>
          <cell r="H7929">
            <v>3.18</v>
          </cell>
        </row>
        <row r="7930">
          <cell r="G7930" t="str">
            <v>7410-02</v>
          </cell>
          <cell r="H7930">
            <v>141.22</v>
          </cell>
        </row>
        <row r="7931">
          <cell r="G7931" t="str">
            <v>7410-02</v>
          </cell>
          <cell r="H7931">
            <v>336.7</v>
          </cell>
        </row>
        <row r="7932">
          <cell r="G7932" t="str">
            <v>7410-02</v>
          </cell>
          <cell r="H7932">
            <v>254.4</v>
          </cell>
        </row>
        <row r="7933">
          <cell r="G7933" t="str">
            <v>7410-02</v>
          </cell>
          <cell r="H7933">
            <v>106</v>
          </cell>
        </row>
        <row r="7934">
          <cell r="G7934" t="str">
            <v>7410-02</v>
          </cell>
          <cell r="H7934">
            <v>430.86</v>
          </cell>
        </row>
        <row r="7935">
          <cell r="G7935" t="str">
            <v>7410-02</v>
          </cell>
          <cell r="H7935">
            <v>1386.6</v>
          </cell>
        </row>
        <row r="7936">
          <cell r="G7936" t="str">
            <v>7410-02</v>
          </cell>
          <cell r="H7936">
            <v>268.66000000000003</v>
          </cell>
        </row>
        <row r="7937">
          <cell r="G7937" t="str">
            <v>7410-02</v>
          </cell>
          <cell r="H7937">
            <v>1329.75</v>
          </cell>
        </row>
        <row r="7938">
          <cell r="G7938" t="str">
            <v>1565-52</v>
          </cell>
          <cell r="H7938">
            <v>273.39999999999998</v>
          </cell>
        </row>
        <row r="7939">
          <cell r="G7939" t="str">
            <v>1565-52</v>
          </cell>
          <cell r="H7939">
            <v>295.27</v>
          </cell>
        </row>
        <row r="7940">
          <cell r="G7940" t="str">
            <v>7410-02</v>
          </cell>
          <cell r="H7940">
            <v>44.17</v>
          </cell>
        </row>
        <row r="7941">
          <cell r="G7941" t="str">
            <v>1565-52</v>
          </cell>
          <cell r="H7941">
            <v>41.86</v>
          </cell>
        </row>
        <row r="7942">
          <cell r="G7942" t="str">
            <v>7410-02</v>
          </cell>
          <cell r="H7942">
            <v>24.4</v>
          </cell>
        </row>
        <row r="7943">
          <cell r="G7943" t="str">
            <v>7410-02</v>
          </cell>
          <cell r="H7943">
            <v>51.54</v>
          </cell>
        </row>
        <row r="7944">
          <cell r="G7944" t="str">
            <v>1565-52</v>
          </cell>
          <cell r="H7944">
            <v>641.88</v>
          </cell>
        </row>
        <row r="7945">
          <cell r="G7945" t="str">
            <v>1565-52</v>
          </cell>
          <cell r="H7945">
            <v>404.2</v>
          </cell>
        </row>
        <row r="7946">
          <cell r="G7946" t="str">
            <v>7410-02</v>
          </cell>
          <cell r="H7946">
            <v>127.6</v>
          </cell>
        </row>
        <row r="7947">
          <cell r="G7947" t="str">
            <v>1565-52</v>
          </cell>
          <cell r="H7947">
            <v>42.35</v>
          </cell>
        </row>
        <row r="7948">
          <cell r="G7948" t="str">
            <v>7410-02</v>
          </cell>
          <cell r="H7948">
            <v>64.599999999999994</v>
          </cell>
        </row>
        <row r="7949">
          <cell r="G7949" t="str">
            <v>1565-52</v>
          </cell>
          <cell r="H7949">
            <v>194.12</v>
          </cell>
        </row>
        <row r="7950">
          <cell r="G7950" t="str">
            <v>7410-02</v>
          </cell>
          <cell r="H7950">
            <v>616</v>
          </cell>
        </row>
        <row r="7951">
          <cell r="G7951" t="str">
            <v>7410-02</v>
          </cell>
          <cell r="H7951">
            <v>581.57000000000005</v>
          </cell>
        </row>
        <row r="7952">
          <cell r="G7952" t="str">
            <v>1565-52</v>
          </cell>
          <cell r="H7952">
            <v>460.89</v>
          </cell>
        </row>
        <row r="7953">
          <cell r="G7953" t="str">
            <v>1565-52</v>
          </cell>
          <cell r="H7953">
            <v>621.15</v>
          </cell>
        </row>
        <row r="7954">
          <cell r="G7954" t="str">
            <v>1565-52</v>
          </cell>
          <cell r="H7954">
            <v>413.1</v>
          </cell>
        </row>
        <row r="7955">
          <cell r="G7955" t="str">
            <v>7410-02</v>
          </cell>
          <cell r="H7955">
            <v>230.95</v>
          </cell>
        </row>
        <row r="7956">
          <cell r="G7956" t="str">
            <v>7410-02</v>
          </cell>
          <cell r="H7956">
            <v>3582.36</v>
          </cell>
        </row>
        <row r="7957">
          <cell r="G7957" t="str">
            <v>7410-02</v>
          </cell>
          <cell r="H7957">
            <v>883.82</v>
          </cell>
        </row>
        <row r="7958">
          <cell r="G7958" t="str">
            <v>1565-52</v>
          </cell>
          <cell r="H7958">
            <v>1083.73</v>
          </cell>
        </row>
        <row r="7959">
          <cell r="G7959" t="str">
            <v>7410-02</v>
          </cell>
          <cell r="H7959">
            <v>549.20000000000005</v>
          </cell>
        </row>
        <row r="7960">
          <cell r="G7960" t="str">
            <v>7410-02</v>
          </cell>
          <cell r="H7960">
            <v>187.05</v>
          </cell>
        </row>
        <row r="7961">
          <cell r="G7961" t="str">
            <v>7410-02</v>
          </cell>
          <cell r="H7961">
            <v>1428.9</v>
          </cell>
        </row>
        <row r="7962">
          <cell r="G7962" t="str">
            <v>1565-52</v>
          </cell>
          <cell r="H7962">
            <v>426.72</v>
          </cell>
        </row>
        <row r="7963">
          <cell r="G7963" t="str">
            <v>1565-52</v>
          </cell>
          <cell r="H7963">
            <v>2349.14</v>
          </cell>
        </row>
        <row r="7964">
          <cell r="G7964" t="str">
            <v>7410-02</v>
          </cell>
          <cell r="H7964">
            <v>118.35</v>
          </cell>
        </row>
        <row r="7965">
          <cell r="G7965" t="str">
            <v>1565-52</v>
          </cell>
          <cell r="H7965">
            <v>49.01</v>
          </cell>
        </row>
        <row r="7966">
          <cell r="G7966" t="str">
            <v>1565-52</v>
          </cell>
          <cell r="H7966">
            <v>399.59</v>
          </cell>
        </row>
        <row r="7967">
          <cell r="G7967" t="str">
            <v>7410-02</v>
          </cell>
          <cell r="H7967">
            <v>133.81</v>
          </cell>
        </row>
        <row r="7968">
          <cell r="G7968" t="str">
            <v>1565-52</v>
          </cell>
          <cell r="H7968">
            <v>25.65</v>
          </cell>
        </row>
        <row r="7969">
          <cell r="G7969" t="str">
            <v>7410-02</v>
          </cell>
          <cell r="H7969">
            <v>297.55</v>
          </cell>
        </row>
        <row r="7970">
          <cell r="G7970" t="str">
            <v>7410-02</v>
          </cell>
          <cell r="H7970">
            <v>552.47</v>
          </cell>
        </row>
        <row r="7971">
          <cell r="G7971" t="str">
            <v>7410-02</v>
          </cell>
          <cell r="H7971">
            <v>24.2</v>
          </cell>
        </row>
        <row r="7972">
          <cell r="G7972" t="str">
            <v>1565-52</v>
          </cell>
          <cell r="H7972">
            <v>54.28</v>
          </cell>
        </row>
        <row r="7973">
          <cell r="G7973" t="str">
            <v>7410-02</v>
          </cell>
          <cell r="H7973">
            <v>32.67</v>
          </cell>
        </row>
        <row r="7974">
          <cell r="G7974" t="str">
            <v>7410-02</v>
          </cell>
          <cell r="H7974">
            <v>15.6</v>
          </cell>
        </row>
        <row r="7975">
          <cell r="G7975" t="str">
            <v>7410-02</v>
          </cell>
          <cell r="H7975">
            <v>483.32</v>
          </cell>
        </row>
        <row r="7976">
          <cell r="G7976" t="str">
            <v>1565-52</v>
          </cell>
          <cell r="H7976">
            <v>52.61</v>
          </cell>
        </row>
        <row r="7977">
          <cell r="G7977" t="str">
            <v>7410-02</v>
          </cell>
          <cell r="H7977">
            <v>89.81</v>
          </cell>
        </row>
        <row r="7978">
          <cell r="G7978" t="str">
            <v>1565-52</v>
          </cell>
          <cell r="H7978">
            <v>260.75</v>
          </cell>
        </row>
        <row r="7979">
          <cell r="G7979" t="str">
            <v>1565-52</v>
          </cell>
          <cell r="H7979">
            <v>118.79</v>
          </cell>
        </row>
        <row r="7980">
          <cell r="G7980" t="str">
            <v>7410-02</v>
          </cell>
          <cell r="H7980">
            <v>244.71</v>
          </cell>
        </row>
        <row r="7981">
          <cell r="G7981" t="str">
            <v>7410-02</v>
          </cell>
          <cell r="H7981">
            <v>131.33000000000001</v>
          </cell>
        </row>
        <row r="7982">
          <cell r="G7982" t="str">
            <v>1565-52</v>
          </cell>
          <cell r="H7982">
            <v>259.89999999999998</v>
          </cell>
        </row>
        <row r="7983">
          <cell r="G7983" t="str">
            <v>7410-02</v>
          </cell>
          <cell r="H7983">
            <v>908.2</v>
          </cell>
        </row>
        <row r="7984">
          <cell r="G7984" t="str">
            <v>7410-02</v>
          </cell>
          <cell r="H7984">
            <v>681.82</v>
          </cell>
        </row>
        <row r="7985">
          <cell r="G7985" t="str">
            <v>7410-02</v>
          </cell>
          <cell r="H7985">
            <v>29457</v>
          </cell>
        </row>
        <row r="7986">
          <cell r="G7986" t="str">
            <v>7410-02</v>
          </cell>
          <cell r="H7986">
            <v>67550</v>
          </cell>
        </row>
        <row r="7987">
          <cell r="G7987" t="str">
            <v>7410-02</v>
          </cell>
          <cell r="H7987">
            <v>360.8</v>
          </cell>
        </row>
        <row r="7988">
          <cell r="G7988" t="str">
            <v>1565-52</v>
          </cell>
          <cell r="H7988">
            <v>62.65</v>
          </cell>
        </row>
        <row r="7989">
          <cell r="G7989" t="str">
            <v>7410-02</v>
          </cell>
          <cell r="H7989">
            <v>5229.16</v>
          </cell>
        </row>
        <row r="7990">
          <cell r="G7990" t="str">
            <v>7410-02</v>
          </cell>
          <cell r="H7990">
            <v>597.89</v>
          </cell>
        </row>
        <row r="7991">
          <cell r="G7991" t="str">
            <v>7410-02</v>
          </cell>
          <cell r="H7991">
            <v>91.53</v>
          </cell>
        </row>
        <row r="7992">
          <cell r="G7992" t="str">
            <v>1565-52</v>
          </cell>
          <cell r="H7992">
            <v>94.1</v>
          </cell>
        </row>
        <row r="7993">
          <cell r="G7993" t="str">
            <v>7410-02</v>
          </cell>
          <cell r="H7993">
            <v>8.64</v>
          </cell>
        </row>
        <row r="7994">
          <cell r="G7994" t="str">
            <v>7410-02</v>
          </cell>
          <cell r="H7994">
            <v>60.67</v>
          </cell>
        </row>
        <row r="7995">
          <cell r="G7995" t="str">
            <v>1565-52</v>
          </cell>
          <cell r="H7995">
            <v>0</v>
          </cell>
        </row>
        <row r="7996">
          <cell r="G7996" t="str">
            <v>7410-02</v>
          </cell>
          <cell r="H7996">
            <v>123.19</v>
          </cell>
        </row>
        <row r="7997">
          <cell r="G7997" t="str">
            <v>7410-02</v>
          </cell>
          <cell r="H7997">
            <v>124.07</v>
          </cell>
        </row>
        <row r="7998">
          <cell r="G7998" t="str">
            <v>7410-02</v>
          </cell>
          <cell r="H7998">
            <v>274.26</v>
          </cell>
        </row>
        <row r="7999">
          <cell r="G7999" t="str">
            <v>7410-02</v>
          </cell>
          <cell r="H7999">
            <v>55.8</v>
          </cell>
        </row>
        <row r="8000">
          <cell r="G8000" t="str">
            <v>7410-02</v>
          </cell>
          <cell r="H8000">
            <v>120.07</v>
          </cell>
        </row>
        <row r="8001">
          <cell r="G8001" t="str">
            <v>7410-02</v>
          </cell>
          <cell r="H8001">
            <v>199.03</v>
          </cell>
        </row>
        <row r="8002">
          <cell r="G8002" t="str">
            <v>7410-02</v>
          </cell>
          <cell r="H8002">
            <v>1944</v>
          </cell>
        </row>
        <row r="8003">
          <cell r="G8003" t="str">
            <v>7410-02</v>
          </cell>
          <cell r="H8003">
            <v>854.77</v>
          </cell>
        </row>
        <row r="8004">
          <cell r="G8004" t="str">
            <v>1565-52</v>
          </cell>
          <cell r="H8004">
            <v>832</v>
          </cell>
        </row>
        <row r="8005">
          <cell r="G8005" t="str">
            <v>7410-02</v>
          </cell>
          <cell r="H8005">
            <v>6222</v>
          </cell>
        </row>
        <row r="8006">
          <cell r="G8006" t="str">
            <v>7410-02</v>
          </cell>
          <cell r="H8006">
            <v>1737</v>
          </cell>
        </row>
        <row r="8007">
          <cell r="G8007" t="str">
            <v>7410-02</v>
          </cell>
          <cell r="H8007">
            <v>161.36000000000001</v>
          </cell>
        </row>
        <row r="8008">
          <cell r="G8008" t="str">
            <v>7410-02</v>
          </cell>
          <cell r="H8008">
            <v>84.55</v>
          </cell>
        </row>
        <row r="8009">
          <cell r="G8009" t="str">
            <v>7410-02</v>
          </cell>
          <cell r="H8009">
            <v>382.73</v>
          </cell>
        </row>
        <row r="8010">
          <cell r="G8010" t="str">
            <v>1565-52</v>
          </cell>
          <cell r="H8010">
            <v>165.97</v>
          </cell>
        </row>
        <row r="8011">
          <cell r="G8011" t="str">
            <v>1565-52</v>
          </cell>
          <cell r="H8011">
            <v>862.34</v>
          </cell>
        </row>
        <row r="8012">
          <cell r="G8012" t="str">
            <v>7410-02</v>
          </cell>
          <cell r="H8012">
            <v>274.91000000000003</v>
          </cell>
        </row>
        <row r="8013">
          <cell r="G8013" t="str">
            <v>7410-02</v>
          </cell>
          <cell r="H8013">
            <v>245.3</v>
          </cell>
        </row>
        <row r="8014">
          <cell r="G8014" t="str">
            <v>7410-02</v>
          </cell>
          <cell r="H8014">
            <v>518.17999999999995</v>
          </cell>
        </row>
        <row r="8015">
          <cell r="G8015" t="str">
            <v>7410-02</v>
          </cell>
          <cell r="H8015">
            <v>24.54</v>
          </cell>
        </row>
        <row r="8016">
          <cell r="G8016" t="str">
            <v>7410-02</v>
          </cell>
          <cell r="H8016">
            <v>98.13</v>
          </cell>
        </row>
        <row r="8017">
          <cell r="G8017" t="str">
            <v>7410-02</v>
          </cell>
          <cell r="H8017">
            <v>1151.5</v>
          </cell>
        </row>
        <row r="8018">
          <cell r="G8018" t="str">
            <v>7410-02</v>
          </cell>
          <cell r="H8018">
            <v>140.82</v>
          </cell>
        </row>
        <row r="8019">
          <cell r="G8019" t="str">
            <v>7410-02</v>
          </cell>
          <cell r="H8019">
            <v>623.87</v>
          </cell>
        </row>
        <row r="8020">
          <cell r="G8020" t="str">
            <v>7410-02</v>
          </cell>
          <cell r="H8020">
            <v>1004.5</v>
          </cell>
        </row>
        <row r="8021">
          <cell r="G8021" t="str">
            <v>1565-52</v>
          </cell>
          <cell r="H8021">
            <v>79.84</v>
          </cell>
        </row>
        <row r="8022">
          <cell r="G8022" t="str">
            <v>1565-52</v>
          </cell>
          <cell r="H8022">
            <v>791.44</v>
          </cell>
        </row>
        <row r="8023">
          <cell r="G8023" t="str">
            <v>7410-02</v>
          </cell>
          <cell r="H8023">
            <v>129.19999999999999</v>
          </cell>
        </row>
        <row r="8024">
          <cell r="G8024" t="str">
            <v>7410-02</v>
          </cell>
          <cell r="H8024">
            <v>200.57</v>
          </cell>
        </row>
        <row r="8025">
          <cell r="G8025" t="str">
            <v>7410-02</v>
          </cell>
          <cell r="H8025">
            <v>501.85</v>
          </cell>
        </row>
        <row r="8026">
          <cell r="G8026" t="str">
            <v>1565-52</v>
          </cell>
          <cell r="H8026">
            <v>129.94999999999999</v>
          </cell>
        </row>
        <row r="8027">
          <cell r="G8027" t="str">
            <v>1565-52</v>
          </cell>
          <cell r="H8027">
            <v>12.15</v>
          </cell>
        </row>
        <row r="8028">
          <cell r="G8028" t="str">
            <v>1565-52</v>
          </cell>
          <cell r="H8028">
            <v>53.25</v>
          </cell>
        </row>
        <row r="8029">
          <cell r="G8029" t="str">
            <v>1565-52</v>
          </cell>
          <cell r="H8029">
            <v>84.76</v>
          </cell>
        </row>
        <row r="8030">
          <cell r="G8030" t="str">
            <v>7410-02</v>
          </cell>
          <cell r="H8030">
            <v>278.04000000000002</v>
          </cell>
        </row>
        <row r="8031">
          <cell r="G8031" t="str">
            <v>1565-52</v>
          </cell>
          <cell r="H8031">
            <v>309</v>
          </cell>
        </row>
        <row r="8032">
          <cell r="G8032" t="str">
            <v>7410-02</v>
          </cell>
          <cell r="H8032">
            <v>184.44</v>
          </cell>
        </row>
        <row r="8033">
          <cell r="G8033" t="str">
            <v>7410-02</v>
          </cell>
          <cell r="H8033">
            <v>1686.74</v>
          </cell>
        </row>
        <row r="8034">
          <cell r="G8034" t="str">
            <v>7410-02</v>
          </cell>
          <cell r="H8034">
            <v>447.4</v>
          </cell>
        </row>
        <row r="8035">
          <cell r="G8035" t="str">
            <v>7410-02</v>
          </cell>
          <cell r="H8035">
            <v>27.65</v>
          </cell>
        </row>
        <row r="8036">
          <cell r="G8036" t="str">
            <v>1565-52</v>
          </cell>
          <cell r="H8036">
            <v>0</v>
          </cell>
        </row>
        <row r="8037">
          <cell r="G8037" t="str">
            <v>7410-02</v>
          </cell>
          <cell r="H8037">
            <v>106.99</v>
          </cell>
        </row>
        <row r="8038">
          <cell r="G8038" t="str">
            <v>7410-02</v>
          </cell>
          <cell r="H8038">
            <v>202103.75</v>
          </cell>
        </row>
        <row r="8039">
          <cell r="G8039" t="str">
            <v>7410-02</v>
          </cell>
          <cell r="H8039">
            <v>145.53</v>
          </cell>
        </row>
        <row r="8040">
          <cell r="G8040" t="str">
            <v>7410-02</v>
          </cell>
          <cell r="H8040">
            <v>161.31</v>
          </cell>
        </row>
        <row r="8041">
          <cell r="G8041" t="str">
            <v>7410-02</v>
          </cell>
          <cell r="H8041">
            <v>93.79</v>
          </cell>
        </row>
        <row r="8042">
          <cell r="G8042" t="str">
            <v>7410-02</v>
          </cell>
          <cell r="H8042">
            <v>200.51</v>
          </cell>
        </row>
        <row r="8043">
          <cell r="G8043" t="str">
            <v>7410-02</v>
          </cell>
          <cell r="H8043">
            <v>2</v>
          </cell>
        </row>
        <row r="8044">
          <cell r="G8044" t="str">
            <v>7410-02</v>
          </cell>
          <cell r="H8044">
            <v>152.81</v>
          </cell>
        </row>
        <row r="8045">
          <cell r="G8045" t="str">
            <v>1565-52</v>
          </cell>
          <cell r="H8045">
            <v>28.72</v>
          </cell>
        </row>
        <row r="8046">
          <cell r="G8046" t="str">
            <v>7410-02</v>
          </cell>
          <cell r="H8046">
            <v>279.25</v>
          </cell>
        </row>
        <row r="8047">
          <cell r="G8047" t="str">
            <v>7410-02</v>
          </cell>
          <cell r="H8047">
            <v>1454</v>
          </cell>
        </row>
        <row r="8048">
          <cell r="G8048" t="str">
            <v>7410-02</v>
          </cell>
          <cell r="H8048">
            <v>321.58</v>
          </cell>
        </row>
        <row r="8049">
          <cell r="G8049" t="str">
            <v>7410-02</v>
          </cell>
          <cell r="H8049">
            <v>299.02999999999997</v>
          </cell>
        </row>
        <row r="8050">
          <cell r="G8050" t="str">
            <v>7410-02</v>
          </cell>
          <cell r="H8050">
            <v>202.16</v>
          </cell>
        </row>
        <row r="8051">
          <cell r="G8051" t="str">
            <v>1565-52</v>
          </cell>
          <cell r="H8051">
            <v>35.85</v>
          </cell>
        </row>
        <row r="8052">
          <cell r="G8052" t="str">
            <v>1565-52</v>
          </cell>
          <cell r="H8052">
            <v>224.87</v>
          </cell>
        </row>
        <row r="8053">
          <cell r="G8053" t="str">
            <v>1565-52</v>
          </cell>
          <cell r="H8053">
            <v>125.33</v>
          </cell>
        </row>
        <row r="8054">
          <cell r="G8054" t="str">
            <v>7410-02</v>
          </cell>
          <cell r="H8054">
            <v>47.25</v>
          </cell>
        </row>
        <row r="8055">
          <cell r="G8055" t="str">
            <v>7410-02</v>
          </cell>
          <cell r="H8055">
            <v>209.6</v>
          </cell>
        </row>
        <row r="8056">
          <cell r="G8056" t="str">
            <v>7410-02</v>
          </cell>
          <cell r="H8056">
            <v>126.78</v>
          </cell>
        </row>
        <row r="8057">
          <cell r="G8057" t="str">
            <v>1565-52</v>
          </cell>
          <cell r="H8057">
            <v>0</v>
          </cell>
        </row>
        <row r="8058">
          <cell r="G8058" t="str">
            <v>1565-52</v>
          </cell>
          <cell r="H8058">
            <v>11.96</v>
          </cell>
        </row>
        <row r="8059">
          <cell r="G8059" t="str">
            <v>1565-52</v>
          </cell>
          <cell r="H8059">
            <v>159.6</v>
          </cell>
        </row>
        <row r="8060">
          <cell r="G8060" t="str">
            <v>7410-02</v>
          </cell>
          <cell r="H8060">
            <v>121.6</v>
          </cell>
        </row>
        <row r="8061">
          <cell r="G8061" t="str">
            <v>7410-02</v>
          </cell>
          <cell r="H8061">
            <v>84.7</v>
          </cell>
        </row>
        <row r="8062">
          <cell r="G8062" t="str">
            <v>7410-02</v>
          </cell>
          <cell r="H8062">
            <v>781.86</v>
          </cell>
        </row>
        <row r="8063">
          <cell r="G8063" t="str">
            <v>7410-02</v>
          </cell>
          <cell r="H8063">
            <v>6948</v>
          </cell>
        </row>
        <row r="8064">
          <cell r="G8064" t="str">
            <v>1565-52</v>
          </cell>
          <cell r="H8064">
            <v>408.02</v>
          </cell>
        </row>
        <row r="8065">
          <cell r="G8065" t="str">
            <v>1565-52</v>
          </cell>
          <cell r="H8065">
            <v>230.38</v>
          </cell>
        </row>
        <row r="8066">
          <cell r="G8066" t="str">
            <v>7410-02</v>
          </cell>
          <cell r="H8066">
            <v>280.37</v>
          </cell>
        </row>
        <row r="8067">
          <cell r="G8067" t="str">
            <v>1565-52</v>
          </cell>
          <cell r="H8067">
            <v>95.58</v>
          </cell>
        </row>
        <row r="8068">
          <cell r="G8068" t="str">
            <v>1565-52</v>
          </cell>
          <cell r="H8068">
            <v>69.36</v>
          </cell>
        </row>
        <row r="8069">
          <cell r="G8069" t="str">
            <v>7410-02</v>
          </cell>
          <cell r="H8069">
            <v>280.39999999999998</v>
          </cell>
        </row>
        <row r="8070">
          <cell r="G8070" t="str">
            <v>1565-52</v>
          </cell>
          <cell r="H8070">
            <v>261.52999999999997</v>
          </cell>
        </row>
        <row r="8071">
          <cell r="G8071" t="str">
            <v>1565-52</v>
          </cell>
          <cell r="H8071">
            <v>327.10000000000002</v>
          </cell>
        </row>
        <row r="8072">
          <cell r="G8072" t="str">
            <v>7410-02</v>
          </cell>
          <cell r="H8072">
            <v>271.60000000000002</v>
          </cell>
        </row>
        <row r="8073">
          <cell r="G8073" t="str">
            <v>1565-52</v>
          </cell>
          <cell r="H8073">
            <v>154.88</v>
          </cell>
        </row>
        <row r="8074">
          <cell r="G8074" t="str">
            <v>7410-02</v>
          </cell>
          <cell r="H8074">
            <v>1131.5</v>
          </cell>
        </row>
        <row r="8075">
          <cell r="G8075" t="str">
            <v>7410-02</v>
          </cell>
          <cell r="H8075">
            <v>52.72</v>
          </cell>
        </row>
        <row r="8076">
          <cell r="G8076" t="str">
            <v>1565-52</v>
          </cell>
          <cell r="H8076">
            <v>33.81</v>
          </cell>
        </row>
        <row r="8077">
          <cell r="G8077" t="str">
            <v>1565-52</v>
          </cell>
          <cell r="H8077">
            <v>780.8</v>
          </cell>
        </row>
        <row r="8078">
          <cell r="G8078" t="str">
            <v>1565-52</v>
          </cell>
          <cell r="H8078">
            <v>59.23</v>
          </cell>
        </row>
        <row r="8079">
          <cell r="G8079" t="str">
            <v>7410-02</v>
          </cell>
          <cell r="H8079">
            <v>132</v>
          </cell>
        </row>
        <row r="8080">
          <cell r="G8080" t="str">
            <v>1565-52</v>
          </cell>
          <cell r="H8080">
            <v>1116.97</v>
          </cell>
        </row>
        <row r="8081">
          <cell r="G8081" t="str">
            <v>1565-52</v>
          </cell>
          <cell r="H8081">
            <v>114.57</v>
          </cell>
        </row>
        <row r="8082">
          <cell r="G8082" t="str">
            <v>7410-02</v>
          </cell>
          <cell r="H8082">
            <v>0.87</v>
          </cell>
        </row>
        <row r="8083">
          <cell r="G8083" t="str">
            <v>7410-02</v>
          </cell>
          <cell r="H8083">
            <v>114.72</v>
          </cell>
        </row>
        <row r="8084">
          <cell r="G8084" t="str">
            <v>7410-02</v>
          </cell>
          <cell r="H8084">
            <v>79.11</v>
          </cell>
        </row>
        <row r="8085">
          <cell r="G8085" t="str">
            <v>1565-52</v>
          </cell>
          <cell r="H8085">
            <v>178.16</v>
          </cell>
        </row>
        <row r="8086">
          <cell r="G8086" t="str">
            <v>7410-02</v>
          </cell>
          <cell r="H8086">
            <v>212.79</v>
          </cell>
        </row>
        <row r="8087">
          <cell r="G8087" t="str">
            <v>1565-52</v>
          </cell>
          <cell r="H8087">
            <v>354.47</v>
          </cell>
        </row>
        <row r="8088">
          <cell r="G8088" t="str">
            <v>7410-02</v>
          </cell>
          <cell r="H8088">
            <v>299.05</v>
          </cell>
        </row>
        <row r="8089">
          <cell r="G8089" t="str">
            <v>7410-02</v>
          </cell>
          <cell r="H8089">
            <v>379.42</v>
          </cell>
        </row>
        <row r="8090">
          <cell r="G8090" t="str">
            <v>7410-02</v>
          </cell>
          <cell r="H8090">
            <v>68.7</v>
          </cell>
        </row>
        <row r="8091">
          <cell r="G8091" t="str">
            <v>7410-02</v>
          </cell>
          <cell r="H8091">
            <v>135.29</v>
          </cell>
        </row>
        <row r="8092">
          <cell r="G8092" t="str">
            <v>7410-02</v>
          </cell>
          <cell r="H8092">
            <v>1009.42</v>
          </cell>
        </row>
        <row r="8093">
          <cell r="G8093" t="str">
            <v>7410-02</v>
          </cell>
          <cell r="H8093">
            <v>348.86</v>
          </cell>
        </row>
        <row r="8094">
          <cell r="G8094" t="str">
            <v>7410-02</v>
          </cell>
          <cell r="H8094">
            <v>379.42</v>
          </cell>
        </row>
        <row r="8095">
          <cell r="G8095" t="str">
            <v>7410-02</v>
          </cell>
          <cell r="H8095">
            <v>340.91</v>
          </cell>
        </row>
        <row r="8096">
          <cell r="G8096" t="str">
            <v>7410-02</v>
          </cell>
          <cell r="H8096">
            <v>292.63</v>
          </cell>
        </row>
        <row r="8097">
          <cell r="G8097" t="str">
            <v>7410-02</v>
          </cell>
          <cell r="H8097">
            <v>2339.4</v>
          </cell>
        </row>
        <row r="8098">
          <cell r="G8098" t="str">
            <v>7410-02</v>
          </cell>
          <cell r="H8098">
            <v>580.20000000000005</v>
          </cell>
        </row>
        <row r="8099">
          <cell r="G8099" t="str">
            <v>1565-52</v>
          </cell>
          <cell r="H8099">
            <v>136.31</v>
          </cell>
        </row>
        <row r="8100">
          <cell r="G8100" t="str">
            <v>7410-02</v>
          </cell>
          <cell r="H8100">
            <v>604.5</v>
          </cell>
        </row>
        <row r="8101">
          <cell r="G8101" t="str">
            <v>1565-52</v>
          </cell>
          <cell r="H8101">
            <v>1124.1600000000001</v>
          </cell>
        </row>
        <row r="8102">
          <cell r="G8102" t="str">
            <v>1565-52</v>
          </cell>
          <cell r="H8102">
            <v>198.44</v>
          </cell>
        </row>
        <row r="8103">
          <cell r="G8103" t="str">
            <v>7410-02</v>
          </cell>
          <cell r="H8103">
            <v>317.72000000000003</v>
          </cell>
        </row>
        <row r="8104">
          <cell r="G8104" t="str">
            <v>7410-02</v>
          </cell>
          <cell r="H8104">
            <v>689.28</v>
          </cell>
        </row>
        <row r="8105">
          <cell r="G8105" t="str">
            <v>7410-02</v>
          </cell>
          <cell r="H8105">
            <v>15.62</v>
          </cell>
        </row>
        <row r="8106">
          <cell r="G8106" t="str">
            <v>7410-02</v>
          </cell>
          <cell r="H8106">
            <v>1151.3</v>
          </cell>
        </row>
        <row r="8107">
          <cell r="G8107" t="str">
            <v>7410-02</v>
          </cell>
          <cell r="H8107">
            <v>144.82</v>
          </cell>
        </row>
        <row r="8108">
          <cell r="G8108" t="str">
            <v>7410-02</v>
          </cell>
          <cell r="H8108">
            <v>5.18</v>
          </cell>
        </row>
        <row r="8109">
          <cell r="G8109" t="str">
            <v>1565-52</v>
          </cell>
          <cell r="H8109">
            <v>215.78</v>
          </cell>
        </row>
        <row r="8110">
          <cell r="G8110" t="str">
            <v>7410-02</v>
          </cell>
          <cell r="H8110">
            <v>581.70000000000005</v>
          </cell>
        </row>
        <row r="8111">
          <cell r="G8111" t="str">
            <v>7410-02</v>
          </cell>
          <cell r="H8111">
            <v>528.24</v>
          </cell>
        </row>
        <row r="8112">
          <cell r="G8112" t="str">
            <v>7410-02</v>
          </cell>
          <cell r="H8112">
            <v>609.23</v>
          </cell>
        </row>
        <row r="8113">
          <cell r="G8113" t="str">
            <v>1565-52</v>
          </cell>
          <cell r="H8113">
            <v>50.66</v>
          </cell>
        </row>
        <row r="8114">
          <cell r="G8114" t="str">
            <v>1565-52</v>
          </cell>
          <cell r="H8114">
            <v>175.95</v>
          </cell>
        </row>
        <row r="8115">
          <cell r="G8115" t="str">
            <v>7410-02</v>
          </cell>
          <cell r="H8115">
            <v>113.97</v>
          </cell>
        </row>
        <row r="8116">
          <cell r="G8116" t="str">
            <v>7410-02</v>
          </cell>
          <cell r="H8116">
            <v>15.81</v>
          </cell>
        </row>
        <row r="8117">
          <cell r="G8117" t="str">
            <v>1565-52</v>
          </cell>
          <cell r="H8117">
            <v>1150.6500000000001</v>
          </cell>
        </row>
        <row r="8118">
          <cell r="G8118" t="str">
            <v>7410-02</v>
          </cell>
          <cell r="H8118">
            <v>5.18</v>
          </cell>
        </row>
        <row r="8119">
          <cell r="G8119" t="str">
            <v>1565-52</v>
          </cell>
          <cell r="H8119">
            <v>14.04</v>
          </cell>
        </row>
        <row r="8120">
          <cell r="G8120" t="str">
            <v>7410-02</v>
          </cell>
          <cell r="H8120">
            <v>5.18</v>
          </cell>
        </row>
        <row r="8121">
          <cell r="G8121" t="str">
            <v>7410-02</v>
          </cell>
          <cell r="H8121">
            <v>207.98</v>
          </cell>
        </row>
        <row r="8122">
          <cell r="G8122" t="str">
            <v>1565-52</v>
          </cell>
          <cell r="H8122">
            <v>82.43</v>
          </cell>
        </row>
        <row r="8123">
          <cell r="G8123" t="str">
            <v>7410-02</v>
          </cell>
          <cell r="H8123">
            <v>58.14</v>
          </cell>
        </row>
        <row r="8124">
          <cell r="G8124" t="str">
            <v>1565-52</v>
          </cell>
          <cell r="H8124">
            <v>51.82</v>
          </cell>
        </row>
        <row r="8125">
          <cell r="G8125" t="str">
            <v>7410-02</v>
          </cell>
          <cell r="H8125">
            <v>930</v>
          </cell>
        </row>
        <row r="8126">
          <cell r="G8126" t="str">
            <v>7410-02</v>
          </cell>
          <cell r="H8126">
            <v>214.15</v>
          </cell>
        </row>
        <row r="8127">
          <cell r="G8127" t="str">
            <v>7410-02</v>
          </cell>
          <cell r="H8127">
            <v>40.74</v>
          </cell>
        </row>
        <row r="8128">
          <cell r="G8128" t="str">
            <v>7410-02</v>
          </cell>
          <cell r="H8128">
            <v>229.81</v>
          </cell>
        </row>
        <row r="8129">
          <cell r="G8129" t="str">
            <v>7410-02</v>
          </cell>
          <cell r="H8129">
            <v>523.75</v>
          </cell>
        </row>
        <row r="8130">
          <cell r="G8130" t="str">
            <v>7410-02</v>
          </cell>
          <cell r="H8130">
            <v>95.52</v>
          </cell>
        </row>
        <row r="8131">
          <cell r="G8131" t="str">
            <v>1565-52</v>
          </cell>
          <cell r="H8131">
            <v>244.08</v>
          </cell>
        </row>
        <row r="8132">
          <cell r="G8132" t="str">
            <v>7410-02</v>
          </cell>
          <cell r="H8132">
            <v>932.03</v>
          </cell>
        </row>
        <row r="8133">
          <cell r="G8133" t="str">
            <v>1565-52</v>
          </cell>
          <cell r="H8133">
            <v>18.079999999999998</v>
          </cell>
        </row>
        <row r="8134">
          <cell r="G8134" t="str">
            <v>1565-52</v>
          </cell>
          <cell r="H8134">
            <v>39.1</v>
          </cell>
        </row>
        <row r="8135">
          <cell r="G8135" t="str">
            <v>7410-02</v>
          </cell>
          <cell r="H8135">
            <v>317.57</v>
          </cell>
        </row>
        <row r="8136">
          <cell r="G8136" t="str">
            <v>7410-02</v>
          </cell>
          <cell r="H8136">
            <v>69.34</v>
          </cell>
        </row>
        <row r="8137">
          <cell r="G8137" t="str">
            <v>1565-52</v>
          </cell>
          <cell r="H8137">
            <v>2.37</v>
          </cell>
        </row>
        <row r="8138">
          <cell r="G8138" t="str">
            <v>7410-02</v>
          </cell>
          <cell r="H8138">
            <v>932.65</v>
          </cell>
        </row>
        <row r="8139">
          <cell r="G8139" t="str">
            <v>1565-52</v>
          </cell>
          <cell r="H8139">
            <v>3.22</v>
          </cell>
        </row>
        <row r="8140">
          <cell r="G8140" t="str">
            <v>7410-02</v>
          </cell>
          <cell r="H8140">
            <v>384.26</v>
          </cell>
        </row>
        <row r="8141">
          <cell r="G8141" t="str">
            <v>7410-02</v>
          </cell>
          <cell r="H8141">
            <v>14.98</v>
          </cell>
        </row>
        <row r="8142">
          <cell r="G8142" t="str">
            <v>7410-02</v>
          </cell>
          <cell r="H8142">
            <v>23.85</v>
          </cell>
        </row>
        <row r="8143">
          <cell r="G8143" t="str">
            <v>7410-02</v>
          </cell>
          <cell r="H8143">
            <v>172.08</v>
          </cell>
        </row>
        <row r="8144">
          <cell r="G8144" t="str">
            <v>7410-02</v>
          </cell>
          <cell r="H8144">
            <v>74.8</v>
          </cell>
        </row>
        <row r="8145">
          <cell r="G8145" t="str">
            <v>7410-02</v>
          </cell>
          <cell r="H8145">
            <v>281.44</v>
          </cell>
        </row>
        <row r="8146">
          <cell r="G8146" t="str">
            <v>1565-52</v>
          </cell>
          <cell r="H8146">
            <v>19.75</v>
          </cell>
        </row>
        <row r="8147">
          <cell r="G8147" t="str">
            <v>1565-52</v>
          </cell>
          <cell r="H8147">
            <v>357.21</v>
          </cell>
        </row>
        <row r="8148">
          <cell r="G8148" t="str">
            <v>1565-52</v>
          </cell>
          <cell r="H8148">
            <v>349.67</v>
          </cell>
        </row>
        <row r="8149">
          <cell r="G8149" t="str">
            <v>1565-52</v>
          </cell>
          <cell r="H8149">
            <v>9.35</v>
          </cell>
        </row>
        <row r="8150">
          <cell r="G8150" t="str">
            <v>7410-02</v>
          </cell>
          <cell r="H8150">
            <v>366.91</v>
          </cell>
        </row>
        <row r="8151">
          <cell r="G8151" t="str">
            <v>1565-52</v>
          </cell>
          <cell r="H8151">
            <v>79.92</v>
          </cell>
        </row>
        <row r="8152">
          <cell r="G8152" t="str">
            <v>7410-02</v>
          </cell>
          <cell r="H8152">
            <v>100.13</v>
          </cell>
        </row>
        <row r="8153">
          <cell r="G8153" t="str">
            <v>7410-02</v>
          </cell>
          <cell r="H8153">
            <v>450.1</v>
          </cell>
        </row>
        <row r="8154">
          <cell r="G8154" t="str">
            <v>7410-02</v>
          </cell>
          <cell r="H8154">
            <v>140.76</v>
          </cell>
        </row>
        <row r="8155">
          <cell r="G8155" t="str">
            <v>7410-02</v>
          </cell>
          <cell r="H8155">
            <v>410.28</v>
          </cell>
        </row>
        <row r="8156">
          <cell r="G8156" t="str">
            <v>7410-02</v>
          </cell>
          <cell r="H8156">
            <v>169.79</v>
          </cell>
        </row>
        <row r="8157">
          <cell r="G8157" t="str">
            <v>1565-52</v>
          </cell>
          <cell r="H8157">
            <v>617.04999999999995</v>
          </cell>
        </row>
        <row r="8158">
          <cell r="G8158" t="str">
            <v>7410-02</v>
          </cell>
          <cell r="H8158">
            <v>244.41</v>
          </cell>
        </row>
        <row r="8159">
          <cell r="G8159" t="str">
            <v>7410-02</v>
          </cell>
          <cell r="H8159">
            <v>500.85</v>
          </cell>
        </row>
        <row r="8160">
          <cell r="G8160" t="str">
            <v>7410-02</v>
          </cell>
          <cell r="H8160">
            <v>240.33</v>
          </cell>
        </row>
        <row r="8161">
          <cell r="G8161" t="str">
            <v>7410-02</v>
          </cell>
          <cell r="H8161">
            <v>424.2</v>
          </cell>
        </row>
        <row r="8162">
          <cell r="G8162" t="str">
            <v>1565-52</v>
          </cell>
          <cell r="H8162">
            <v>139.22999999999999</v>
          </cell>
        </row>
        <row r="8163">
          <cell r="G8163" t="str">
            <v>7410-02</v>
          </cell>
          <cell r="H8163">
            <v>2250.2800000000002</v>
          </cell>
        </row>
        <row r="8164">
          <cell r="G8164" t="str">
            <v>7410-02</v>
          </cell>
          <cell r="H8164">
            <v>401.67</v>
          </cell>
        </row>
        <row r="8165">
          <cell r="G8165" t="str">
            <v>7410-02</v>
          </cell>
          <cell r="H8165">
            <v>58.87</v>
          </cell>
        </row>
        <row r="8166">
          <cell r="G8166" t="str">
            <v>7410-02</v>
          </cell>
          <cell r="H8166">
            <v>197.7</v>
          </cell>
        </row>
        <row r="8167">
          <cell r="G8167" t="str">
            <v>1565-52</v>
          </cell>
          <cell r="H8167">
            <v>988.94</v>
          </cell>
        </row>
        <row r="8168">
          <cell r="G8168" t="str">
            <v>1565-52</v>
          </cell>
          <cell r="H8168">
            <v>532.55999999999995</v>
          </cell>
        </row>
        <row r="8169">
          <cell r="G8169" t="str">
            <v>1565-52</v>
          </cell>
          <cell r="H8169">
            <v>114.73</v>
          </cell>
        </row>
        <row r="8170">
          <cell r="G8170" t="str">
            <v>7410-02</v>
          </cell>
          <cell r="H8170">
            <v>2645.77</v>
          </cell>
        </row>
        <row r="8171">
          <cell r="G8171" t="str">
            <v>7410-02</v>
          </cell>
          <cell r="H8171">
            <v>238.6</v>
          </cell>
        </row>
        <row r="8172">
          <cell r="G8172" t="str">
            <v>7410-02</v>
          </cell>
          <cell r="H8172">
            <v>463.75</v>
          </cell>
        </row>
        <row r="8173">
          <cell r="G8173" t="str">
            <v>7410-02</v>
          </cell>
          <cell r="H8173">
            <v>243.78</v>
          </cell>
        </row>
        <row r="8174">
          <cell r="G8174" t="str">
            <v>7410-02</v>
          </cell>
          <cell r="H8174">
            <v>82.69</v>
          </cell>
        </row>
        <row r="8175">
          <cell r="G8175" t="str">
            <v>1565-52</v>
          </cell>
          <cell r="H8175">
            <v>91.2</v>
          </cell>
        </row>
        <row r="8176">
          <cell r="G8176" t="str">
            <v>1565-52</v>
          </cell>
          <cell r="H8176">
            <v>341.55</v>
          </cell>
        </row>
        <row r="8177">
          <cell r="G8177" t="str">
            <v>1565-52</v>
          </cell>
          <cell r="H8177">
            <v>133.66999999999999</v>
          </cell>
        </row>
        <row r="8178">
          <cell r="G8178" t="str">
            <v>1565-52</v>
          </cell>
          <cell r="H8178">
            <v>131.69</v>
          </cell>
        </row>
        <row r="8179">
          <cell r="G8179" t="str">
            <v>7410-02</v>
          </cell>
          <cell r="H8179">
            <v>264.14</v>
          </cell>
        </row>
        <row r="8180">
          <cell r="G8180" t="str">
            <v>7410-02</v>
          </cell>
          <cell r="H8180">
            <v>704.16</v>
          </cell>
        </row>
        <row r="8181">
          <cell r="G8181" t="str">
            <v>7410-02</v>
          </cell>
          <cell r="H8181">
            <v>277.69</v>
          </cell>
        </row>
        <row r="8182">
          <cell r="G8182" t="str">
            <v>7410-02</v>
          </cell>
          <cell r="H8182">
            <v>421.44</v>
          </cell>
        </row>
        <row r="8183">
          <cell r="G8183" t="str">
            <v>7410-02</v>
          </cell>
          <cell r="H8183">
            <v>420.79</v>
          </cell>
        </row>
        <row r="8184">
          <cell r="G8184" t="str">
            <v>1565-52</v>
          </cell>
          <cell r="H8184">
            <v>209.15</v>
          </cell>
        </row>
        <row r="8185">
          <cell r="G8185" t="str">
            <v>1565-52</v>
          </cell>
          <cell r="H8185">
            <v>502.76</v>
          </cell>
        </row>
        <row r="8186">
          <cell r="G8186" t="str">
            <v>1565-52</v>
          </cell>
          <cell r="H8186">
            <v>225.06</v>
          </cell>
        </row>
        <row r="8187">
          <cell r="G8187" t="str">
            <v>7410-02</v>
          </cell>
          <cell r="H8187">
            <v>100.3</v>
          </cell>
        </row>
        <row r="8188">
          <cell r="G8188" t="str">
            <v>1565-52</v>
          </cell>
          <cell r="H8188">
            <v>116.24</v>
          </cell>
        </row>
        <row r="8189">
          <cell r="G8189" t="str">
            <v>1565-52</v>
          </cell>
          <cell r="H8189">
            <v>14.82</v>
          </cell>
        </row>
        <row r="8190">
          <cell r="G8190" t="str">
            <v>7410-02</v>
          </cell>
          <cell r="H8190">
            <v>40.299999999999997</v>
          </cell>
        </row>
        <row r="8191">
          <cell r="G8191" t="str">
            <v>1565-52</v>
          </cell>
          <cell r="H8191">
            <v>295.7</v>
          </cell>
        </row>
        <row r="8192">
          <cell r="G8192" t="str">
            <v>1565-52</v>
          </cell>
          <cell r="H8192">
            <v>80.36</v>
          </cell>
        </row>
        <row r="8193">
          <cell r="G8193" t="str">
            <v>7410-02</v>
          </cell>
          <cell r="H8193">
            <v>532.28</v>
          </cell>
        </row>
        <row r="8194">
          <cell r="G8194" t="str">
            <v>1565-52</v>
          </cell>
          <cell r="H8194">
            <v>889.75</v>
          </cell>
        </row>
        <row r="8195">
          <cell r="G8195" t="str">
            <v>7410-02</v>
          </cell>
          <cell r="H8195">
            <v>2516</v>
          </cell>
        </row>
        <row r="8196">
          <cell r="G8196" t="str">
            <v>7410-02</v>
          </cell>
          <cell r="H8196">
            <v>2512.5</v>
          </cell>
        </row>
        <row r="8197">
          <cell r="G8197" t="str">
            <v>7410-02</v>
          </cell>
          <cell r="H8197">
            <v>2141</v>
          </cell>
        </row>
        <row r="8198">
          <cell r="G8198" t="str">
            <v>7410-02</v>
          </cell>
          <cell r="H8198">
            <v>2179</v>
          </cell>
        </row>
        <row r="8199">
          <cell r="G8199" t="str">
            <v>1565-52</v>
          </cell>
          <cell r="H8199">
            <v>255.7</v>
          </cell>
        </row>
        <row r="8200">
          <cell r="G8200" t="str">
            <v>1565-52</v>
          </cell>
          <cell r="H8200">
            <v>5.45</v>
          </cell>
        </row>
        <row r="8201">
          <cell r="G8201" t="str">
            <v>1565-52</v>
          </cell>
          <cell r="H8201">
            <v>0</v>
          </cell>
        </row>
        <row r="8202">
          <cell r="G8202" t="str">
            <v>1565-52</v>
          </cell>
          <cell r="H8202">
            <v>306.39999999999998</v>
          </cell>
        </row>
        <row r="8203">
          <cell r="G8203" t="str">
            <v>1565-52</v>
          </cell>
          <cell r="H8203">
            <v>0</v>
          </cell>
        </row>
        <row r="8204">
          <cell r="G8204" t="str">
            <v>1565-52</v>
          </cell>
          <cell r="H8204">
            <v>40.4</v>
          </cell>
        </row>
        <row r="8205">
          <cell r="G8205" t="str">
            <v>1565-52</v>
          </cell>
          <cell r="H8205">
            <v>91.88</v>
          </cell>
        </row>
        <row r="8206">
          <cell r="G8206" t="str">
            <v>1565-52</v>
          </cell>
          <cell r="H8206">
            <v>244.19</v>
          </cell>
        </row>
        <row r="8207">
          <cell r="G8207" t="str">
            <v>1565-52</v>
          </cell>
          <cell r="H8207">
            <v>291.89</v>
          </cell>
        </row>
        <row r="8208">
          <cell r="G8208" t="str">
            <v>1565-52</v>
          </cell>
          <cell r="H8208">
            <v>50</v>
          </cell>
        </row>
        <row r="8209">
          <cell r="G8209" t="str">
            <v>7410-02</v>
          </cell>
          <cell r="H8209">
            <v>16.52</v>
          </cell>
        </row>
        <row r="8210">
          <cell r="G8210" t="str">
            <v>7410-02</v>
          </cell>
          <cell r="H8210">
            <v>10.94</v>
          </cell>
        </row>
        <row r="8211">
          <cell r="G8211" t="str">
            <v>1565-52</v>
          </cell>
          <cell r="H8211">
            <v>143.84</v>
          </cell>
        </row>
        <row r="8212">
          <cell r="G8212" t="str">
            <v>7410-02</v>
          </cell>
          <cell r="H8212">
            <v>246.42</v>
          </cell>
        </row>
        <row r="8213">
          <cell r="G8213" t="str">
            <v>1565-52</v>
          </cell>
          <cell r="H8213">
            <v>191.6</v>
          </cell>
        </row>
        <row r="8214">
          <cell r="G8214" t="str">
            <v>1565-52</v>
          </cell>
          <cell r="H8214">
            <v>284.39999999999998</v>
          </cell>
        </row>
        <row r="8215">
          <cell r="G8215" t="str">
            <v>1565-52</v>
          </cell>
          <cell r="H8215">
            <v>89.45</v>
          </cell>
        </row>
        <row r="8216">
          <cell r="G8216" t="str">
            <v>7410-02</v>
          </cell>
          <cell r="H8216">
            <v>369.43</v>
          </cell>
        </row>
        <row r="8217">
          <cell r="G8217" t="str">
            <v>1565-52</v>
          </cell>
          <cell r="H8217">
            <v>29</v>
          </cell>
        </row>
        <row r="8218">
          <cell r="G8218" t="str">
            <v>1565-52</v>
          </cell>
          <cell r="H8218">
            <v>284.89</v>
          </cell>
        </row>
        <row r="8219">
          <cell r="G8219" t="str">
            <v>1565-52</v>
          </cell>
          <cell r="H8219">
            <v>353.12</v>
          </cell>
        </row>
        <row r="8220">
          <cell r="G8220" t="str">
            <v>1565-52</v>
          </cell>
          <cell r="H8220">
            <v>539.21</v>
          </cell>
        </row>
        <row r="8221">
          <cell r="G8221" t="str">
            <v>7410-02</v>
          </cell>
          <cell r="H8221">
            <v>405.48</v>
          </cell>
        </row>
        <row r="8222">
          <cell r="G8222" t="str">
            <v>1565-52</v>
          </cell>
          <cell r="H8222">
            <v>103.45</v>
          </cell>
        </row>
        <row r="8223">
          <cell r="G8223" t="str">
            <v>1565-52</v>
          </cell>
          <cell r="H8223">
            <v>41.31</v>
          </cell>
        </row>
        <row r="8224">
          <cell r="G8224" t="str">
            <v>1565-52</v>
          </cell>
          <cell r="H8224">
            <v>36.090000000000003</v>
          </cell>
        </row>
        <row r="8225">
          <cell r="G8225" t="str">
            <v>1565-52</v>
          </cell>
          <cell r="H8225">
            <v>89.28</v>
          </cell>
        </row>
        <row r="8226">
          <cell r="G8226" t="str">
            <v>1565-52</v>
          </cell>
          <cell r="H8226">
            <v>0</v>
          </cell>
        </row>
        <row r="8227">
          <cell r="G8227" t="str">
            <v>7410-02</v>
          </cell>
          <cell r="H8227">
            <v>9.57</v>
          </cell>
        </row>
        <row r="8228">
          <cell r="G8228" t="str">
            <v>1565-52</v>
          </cell>
          <cell r="H8228">
            <v>150.97</v>
          </cell>
        </row>
        <row r="8229">
          <cell r="G8229" t="str">
            <v>7410-02</v>
          </cell>
          <cell r="H8229">
            <v>960.4</v>
          </cell>
        </row>
        <row r="8230">
          <cell r="G8230" t="str">
            <v>1565-52</v>
          </cell>
          <cell r="H8230">
            <v>32.96</v>
          </cell>
        </row>
        <row r="8231">
          <cell r="G8231" t="str">
            <v>1565-52</v>
          </cell>
          <cell r="H8231">
            <v>389.42</v>
          </cell>
        </row>
        <row r="8232">
          <cell r="G8232" t="str">
            <v>1565-52</v>
          </cell>
          <cell r="H8232">
            <v>490.21</v>
          </cell>
        </row>
        <row r="8233">
          <cell r="G8233" t="str">
            <v>1565-52</v>
          </cell>
          <cell r="H8233">
            <v>735.72</v>
          </cell>
        </row>
        <row r="8234">
          <cell r="G8234" t="str">
            <v>1565-52</v>
          </cell>
          <cell r="H8234">
            <v>938.79</v>
          </cell>
        </row>
        <row r="8235">
          <cell r="G8235" t="str">
            <v>1565-52</v>
          </cell>
          <cell r="H8235">
            <v>476.94</v>
          </cell>
        </row>
        <row r="8236">
          <cell r="G8236" t="str">
            <v>1565-52</v>
          </cell>
          <cell r="H8236">
            <v>304.77</v>
          </cell>
        </row>
        <row r="8237">
          <cell r="G8237" t="str">
            <v>1565-52</v>
          </cell>
          <cell r="H8237">
            <v>47.6</v>
          </cell>
        </row>
        <row r="8238">
          <cell r="G8238" t="str">
            <v>7410-02</v>
          </cell>
          <cell r="H8238">
            <v>767.64</v>
          </cell>
        </row>
        <row r="8239">
          <cell r="G8239" t="str">
            <v>1565-52</v>
          </cell>
          <cell r="H8239">
            <v>3.36</v>
          </cell>
        </row>
        <row r="8240">
          <cell r="G8240" t="str">
            <v>1565-52</v>
          </cell>
          <cell r="H8240">
            <v>795.21</v>
          </cell>
        </row>
        <row r="8241">
          <cell r="G8241" t="str">
            <v>1565-52</v>
          </cell>
          <cell r="H8241">
            <v>375.78</v>
          </cell>
        </row>
        <row r="8242">
          <cell r="G8242" t="str">
            <v>1565-52</v>
          </cell>
          <cell r="H8242">
            <v>798.34</v>
          </cell>
        </row>
        <row r="8243">
          <cell r="G8243" t="str">
            <v>1565-52</v>
          </cell>
          <cell r="H8243">
            <v>93.45</v>
          </cell>
        </row>
        <row r="8244">
          <cell r="G8244" t="str">
            <v>1565-52</v>
          </cell>
          <cell r="H8244">
            <v>122.68</v>
          </cell>
        </row>
        <row r="8245">
          <cell r="G8245" t="str">
            <v>7410-02</v>
          </cell>
          <cell r="H8245">
            <v>248.78</v>
          </cell>
        </row>
        <row r="8246">
          <cell r="G8246" t="str">
            <v>7410-02</v>
          </cell>
          <cell r="H8246">
            <v>151.58000000000001</v>
          </cell>
        </row>
        <row r="8247">
          <cell r="G8247" t="str">
            <v>1565-52</v>
          </cell>
          <cell r="H8247">
            <v>569.66999999999996</v>
          </cell>
        </row>
        <row r="8248">
          <cell r="G8248" t="str">
            <v>1565-52</v>
          </cell>
          <cell r="H8248">
            <v>886.4</v>
          </cell>
        </row>
        <row r="8249">
          <cell r="G8249" t="str">
            <v>7410-02</v>
          </cell>
          <cell r="H8249">
            <v>10.08</v>
          </cell>
        </row>
        <row r="8250">
          <cell r="G8250" t="str">
            <v>1565-52</v>
          </cell>
          <cell r="H8250">
            <v>228.6</v>
          </cell>
        </row>
        <row r="8251">
          <cell r="G8251" t="str">
            <v>1565-52</v>
          </cell>
          <cell r="H8251">
            <v>290.10000000000002</v>
          </cell>
        </row>
        <row r="8252">
          <cell r="G8252" t="str">
            <v>1565-52</v>
          </cell>
          <cell r="H8252">
            <v>580.4</v>
          </cell>
        </row>
        <row r="8253">
          <cell r="G8253" t="str">
            <v>1565-52</v>
          </cell>
          <cell r="H8253">
            <v>1357</v>
          </cell>
        </row>
        <row r="8254">
          <cell r="G8254" t="str">
            <v>1565-52</v>
          </cell>
          <cell r="H8254">
            <v>1279</v>
          </cell>
        </row>
        <row r="8255">
          <cell r="G8255" t="str">
            <v>1565-52</v>
          </cell>
          <cell r="H8255">
            <v>90.72</v>
          </cell>
        </row>
        <row r="8256">
          <cell r="G8256" t="str">
            <v>1565-52</v>
          </cell>
          <cell r="H8256">
            <v>0</v>
          </cell>
        </row>
        <row r="8257">
          <cell r="G8257" t="str">
            <v>1565-52</v>
          </cell>
          <cell r="H8257">
            <v>956</v>
          </cell>
        </row>
        <row r="8258">
          <cell r="G8258" t="str">
            <v>1565-52</v>
          </cell>
          <cell r="H8258">
            <v>634.49</v>
          </cell>
        </row>
        <row r="8259">
          <cell r="G8259" t="str">
            <v>1565-52</v>
          </cell>
          <cell r="H8259">
            <v>123.24</v>
          </cell>
        </row>
        <row r="8260">
          <cell r="G8260" t="str">
            <v>1565-52</v>
          </cell>
          <cell r="H8260">
            <v>111.05</v>
          </cell>
        </row>
        <row r="8261">
          <cell r="G8261" t="str">
            <v>1565-52</v>
          </cell>
          <cell r="H8261">
            <v>879.76</v>
          </cell>
        </row>
        <row r="8262">
          <cell r="G8262" t="str">
            <v>7410-02</v>
          </cell>
          <cell r="H8262">
            <v>438.3</v>
          </cell>
        </row>
        <row r="8263">
          <cell r="G8263" t="str">
            <v>7410-02</v>
          </cell>
          <cell r="H8263">
            <v>117.13</v>
          </cell>
        </row>
        <row r="8264">
          <cell r="G8264" t="str">
            <v>7410-02</v>
          </cell>
          <cell r="H8264">
            <v>67.52</v>
          </cell>
        </row>
        <row r="8265">
          <cell r="G8265" t="str">
            <v>7410-02</v>
          </cell>
          <cell r="H8265">
            <v>279.17</v>
          </cell>
        </row>
        <row r="8266">
          <cell r="G8266" t="str">
            <v>1565-52</v>
          </cell>
          <cell r="H8266">
            <v>164.84</v>
          </cell>
        </row>
        <row r="8267">
          <cell r="G8267" t="str">
            <v>1565-52</v>
          </cell>
          <cell r="H8267">
            <v>59.04</v>
          </cell>
        </row>
        <row r="8268">
          <cell r="G8268" t="str">
            <v>1565-52</v>
          </cell>
          <cell r="H8268">
            <v>491.9</v>
          </cell>
        </row>
        <row r="8269">
          <cell r="G8269" t="str">
            <v>7410-02</v>
          </cell>
          <cell r="H8269">
            <v>286.14</v>
          </cell>
        </row>
        <row r="8270">
          <cell r="G8270" t="str">
            <v>7410-02</v>
          </cell>
          <cell r="H8270">
            <v>90.83</v>
          </cell>
        </row>
        <row r="8271">
          <cell r="G8271" t="str">
            <v>1565-52</v>
          </cell>
          <cell r="H8271">
            <v>1141.3699999999999</v>
          </cell>
        </row>
        <row r="8272">
          <cell r="G8272" t="str">
            <v>7410-02</v>
          </cell>
          <cell r="H8272">
            <v>131.87</v>
          </cell>
        </row>
        <row r="8273">
          <cell r="G8273" t="str">
            <v>1565-52</v>
          </cell>
          <cell r="H8273">
            <v>152.24</v>
          </cell>
        </row>
        <row r="8274">
          <cell r="G8274" t="str">
            <v>1565-52</v>
          </cell>
          <cell r="H8274">
            <v>236.96</v>
          </cell>
        </row>
        <row r="8275">
          <cell r="G8275" t="str">
            <v>7410-02</v>
          </cell>
          <cell r="H8275">
            <v>5.67</v>
          </cell>
        </row>
        <row r="8276">
          <cell r="G8276" t="str">
            <v>1565-52</v>
          </cell>
          <cell r="H8276">
            <v>312.02</v>
          </cell>
        </row>
        <row r="8277">
          <cell r="G8277" t="str">
            <v>1565-52</v>
          </cell>
          <cell r="H8277">
            <v>991.77</v>
          </cell>
        </row>
        <row r="8278">
          <cell r="G8278" t="str">
            <v>1565-52</v>
          </cell>
          <cell r="H8278">
            <v>333.62</v>
          </cell>
        </row>
        <row r="8279">
          <cell r="G8279" t="str">
            <v>1565-52</v>
          </cell>
          <cell r="H8279">
            <v>243.1</v>
          </cell>
        </row>
        <row r="8280">
          <cell r="G8280" t="str">
            <v>1565-52</v>
          </cell>
          <cell r="H8280">
            <v>529.95000000000005</v>
          </cell>
        </row>
        <row r="8281">
          <cell r="G8281" t="str">
            <v>1565-52</v>
          </cell>
          <cell r="H8281">
            <v>78.73</v>
          </cell>
        </row>
        <row r="8282">
          <cell r="G8282" t="str">
            <v>7410-02</v>
          </cell>
          <cell r="H8282">
            <v>397.27</v>
          </cell>
        </row>
        <row r="8283">
          <cell r="G8283" t="str">
            <v>7410-02</v>
          </cell>
          <cell r="H8283">
            <v>146.72</v>
          </cell>
        </row>
        <row r="8284">
          <cell r="G8284" t="str">
            <v>1565-52</v>
          </cell>
          <cell r="H8284">
            <v>68.11</v>
          </cell>
        </row>
        <row r="8285">
          <cell r="G8285" t="str">
            <v>7410-02</v>
          </cell>
          <cell r="H8285">
            <v>393.33</v>
          </cell>
        </row>
        <row r="8286">
          <cell r="G8286" t="str">
            <v>7410-02</v>
          </cell>
          <cell r="H8286">
            <v>731.42</v>
          </cell>
        </row>
        <row r="8287">
          <cell r="G8287" t="str">
            <v>1565-52</v>
          </cell>
          <cell r="H8287">
            <v>266.33</v>
          </cell>
        </row>
        <row r="8288">
          <cell r="G8288" t="str">
            <v>1565-52</v>
          </cell>
          <cell r="H8288">
            <v>453.85</v>
          </cell>
        </row>
        <row r="8289">
          <cell r="G8289" t="str">
            <v>1565-52</v>
          </cell>
          <cell r="H8289">
            <v>169.65</v>
          </cell>
        </row>
        <row r="8290">
          <cell r="G8290" t="str">
            <v>7410-02</v>
          </cell>
          <cell r="H8290">
            <v>75.3</v>
          </cell>
        </row>
        <row r="8291">
          <cell r="G8291" t="str">
            <v>7410-02</v>
          </cell>
          <cell r="H8291">
            <v>257.37</v>
          </cell>
        </row>
        <row r="8292">
          <cell r="G8292" t="str">
            <v>7410-02</v>
          </cell>
          <cell r="H8292">
            <v>409.78</v>
          </cell>
        </row>
        <row r="8293">
          <cell r="G8293" t="str">
            <v>1565-52</v>
          </cell>
          <cell r="H8293">
            <v>553.28</v>
          </cell>
        </row>
        <row r="8294">
          <cell r="G8294" t="str">
            <v>7410-02</v>
          </cell>
          <cell r="H8294">
            <v>8.56</v>
          </cell>
        </row>
        <row r="8295">
          <cell r="G8295" t="str">
            <v>1565-52</v>
          </cell>
          <cell r="H8295">
            <v>8.3699999999999992</v>
          </cell>
        </row>
        <row r="8296">
          <cell r="G8296" t="str">
            <v>1565-52</v>
          </cell>
          <cell r="H8296">
            <v>42.46</v>
          </cell>
        </row>
        <row r="8297">
          <cell r="G8297" t="str">
            <v>1565-52</v>
          </cell>
          <cell r="H8297">
            <v>398.25</v>
          </cell>
        </row>
        <row r="8298">
          <cell r="G8298" t="str">
            <v>1565-52</v>
          </cell>
          <cell r="H8298">
            <v>631.39</v>
          </cell>
        </row>
        <row r="8299">
          <cell r="G8299" t="str">
            <v>7410-02</v>
          </cell>
          <cell r="H8299">
            <v>756</v>
          </cell>
        </row>
        <row r="8300">
          <cell r="G8300" t="str">
            <v>1565-52</v>
          </cell>
          <cell r="H8300">
            <v>62.47</v>
          </cell>
        </row>
        <row r="8301">
          <cell r="G8301" t="str">
            <v>7410-02</v>
          </cell>
          <cell r="H8301">
            <v>166.72</v>
          </cell>
        </row>
        <row r="8302">
          <cell r="G8302" t="str">
            <v>1565-52</v>
          </cell>
          <cell r="H8302">
            <v>41.54</v>
          </cell>
        </row>
        <row r="8303">
          <cell r="G8303" t="str">
            <v>1565-52</v>
          </cell>
          <cell r="H8303">
            <v>116.03</v>
          </cell>
        </row>
        <row r="8304">
          <cell r="G8304" t="str">
            <v>7410-02</v>
          </cell>
          <cell r="H8304">
            <v>201.1</v>
          </cell>
        </row>
        <row r="8305">
          <cell r="G8305" t="str">
            <v>7410-02</v>
          </cell>
          <cell r="H8305">
            <v>1763.08</v>
          </cell>
        </row>
        <row r="8306">
          <cell r="G8306" t="str">
            <v>7410-02</v>
          </cell>
          <cell r="H8306">
            <v>180.66</v>
          </cell>
        </row>
        <row r="8307">
          <cell r="G8307" t="str">
            <v>1565-52</v>
          </cell>
          <cell r="H8307">
            <v>7.44</v>
          </cell>
        </row>
        <row r="8308">
          <cell r="G8308" t="str">
            <v>7410-02</v>
          </cell>
          <cell r="H8308">
            <v>9.85</v>
          </cell>
        </row>
        <row r="8309">
          <cell r="G8309" t="str">
            <v>1565-52</v>
          </cell>
          <cell r="H8309">
            <v>40.56</v>
          </cell>
        </row>
        <row r="8310">
          <cell r="G8310" t="str">
            <v>1565-52</v>
          </cell>
          <cell r="H8310">
            <v>44.46</v>
          </cell>
        </row>
        <row r="8311">
          <cell r="G8311" t="str">
            <v>7410-02</v>
          </cell>
          <cell r="H8311">
            <v>183.61</v>
          </cell>
        </row>
        <row r="8312">
          <cell r="G8312" t="str">
            <v>1565-52</v>
          </cell>
          <cell r="H8312">
            <v>297.88</v>
          </cell>
        </row>
        <row r="8313">
          <cell r="G8313" t="str">
            <v>1565-52</v>
          </cell>
          <cell r="H8313">
            <v>55.91</v>
          </cell>
        </row>
        <row r="8314">
          <cell r="G8314" t="str">
            <v>7410-02</v>
          </cell>
          <cell r="H8314">
            <v>4988</v>
          </cell>
        </row>
        <row r="8315">
          <cell r="G8315" t="str">
            <v>7410-02</v>
          </cell>
          <cell r="H8315">
            <v>21.7</v>
          </cell>
        </row>
        <row r="8316">
          <cell r="G8316" t="str">
            <v>7410-02</v>
          </cell>
          <cell r="H8316">
            <v>113.86</v>
          </cell>
        </row>
        <row r="8317">
          <cell r="G8317" t="str">
            <v>7410-02</v>
          </cell>
          <cell r="H8317">
            <v>535.09</v>
          </cell>
        </row>
        <row r="8318">
          <cell r="G8318" t="str">
            <v>1565-52</v>
          </cell>
          <cell r="H8318">
            <v>0</v>
          </cell>
        </row>
        <row r="8319">
          <cell r="G8319" t="str">
            <v>1565-52</v>
          </cell>
          <cell r="H8319">
            <v>18.079999999999998</v>
          </cell>
        </row>
        <row r="8320">
          <cell r="G8320" t="str">
            <v>1565-52</v>
          </cell>
          <cell r="H8320">
            <v>2042.61</v>
          </cell>
        </row>
        <row r="8321">
          <cell r="G8321" t="str">
            <v>1565-52</v>
          </cell>
          <cell r="H8321">
            <v>388.11</v>
          </cell>
        </row>
        <row r="8322">
          <cell r="G8322" t="str">
            <v>1565-52</v>
          </cell>
          <cell r="H8322">
            <v>26.48</v>
          </cell>
        </row>
        <row r="8323">
          <cell r="G8323" t="str">
            <v>7410-02</v>
          </cell>
          <cell r="H8323">
            <v>457.91</v>
          </cell>
        </row>
        <row r="8324">
          <cell r="G8324" t="str">
            <v>7410-02</v>
          </cell>
          <cell r="H8324">
            <v>140.11000000000001</v>
          </cell>
        </row>
        <row r="8325">
          <cell r="G8325" t="str">
            <v>1565-52</v>
          </cell>
          <cell r="H8325">
            <v>181.5</v>
          </cell>
        </row>
        <row r="8326">
          <cell r="G8326" t="str">
            <v>7410-02</v>
          </cell>
          <cell r="H8326">
            <v>17.38</v>
          </cell>
        </row>
        <row r="8327">
          <cell r="G8327" t="str">
            <v>1565-52</v>
          </cell>
          <cell r="H8327">
            <v>145.22999999999999</v>
          </cell>
        </row>
        <row r="8328">
          <cell r="G8328" t="str">
            <v>7410-02</v>
          </cell>
          <cell r="H8328">
            <v>139.63</v>
          </cell>
        </row>
        <row r="8329">
          <cell r="G8329" t="str">
            <v>1565-52</v>
          </cell>
          <cell r="H8329">
            <v>68.34</v>
          </cell>
        </row>
        <row r="8330">
          <cell r="G8330" t="str">
            <v>1565-52</v>
          </cell>
          <cell r="H8330">
            <v>148.68</v>
          </cell>
        </row>
        <row r="8331">
          <cell r="G8331" t="str">
            <v>7410-02</v>
          </cell>
          <cell r="H8331">
            <v>39.44</v>
          </cell>
        </row>
        <row r="8332">
          <cell r="G8332" t="str">
            <v>7410-02</v>
          </cell>
          <cell r="H8332">
            <v>126.37</v>
          </cell>
        </row>
        <row r="8333">
          <cell r="G8333" t="str">
            <v>7410-02</v>
          </cell>
          <cell r="H8333">
            <v>678</v>
          </cell>
        </row>
        <row r="8334">
          <cell r="G8334" t="str">
            <v>7410-02</v>
          </cell>
          <cell r="H8334">
            <v>58.6</v>
          </cell>
        </row>
        <row r="8335">
          <cell r="G8335" t="str">
            <v>1565-52</v>
          </cell>
          <cell r="H8335">
            <v>121.94</v>
          </cell>
        </row>
        <row r="8336">
          <cell r="G8336" t="str">
            <v>1565-52</v>
          </cell>
          <cell r="H8336">
            <v>236.46</v>
          </cell>
        </row>
        <row r="8337">
          <cell r="G8337" t="str">
            <v>7410-02</v>
          </cell>
          <cell r="H8337">
            <v>195.3</v>
          </cell>
        </row>
        <row r="8338">
          <cell r="G8338" t="str">
            <v>7410-02</v>
          </cell>
          <cell r="H8338">
            <v>123.3</v>
          </cell>
        </row>
        <row r="8339">
          <cell r="G8339" t="str">
            <v>1565-52</v>
          </cell>
          <cell r="H8339">
            <v>342.5</v>
          </cell>
        </row>
        <row r="8340">
          <cell r="G8340" t="str">
            <v>7410-02</v>
          </cell>
          <cell r="H8340">
            <v>284.68</v>
          </cell>
        </row>
        <row r="8341">
          <cell r="G8341" t="str">
            <v>7410-02</v>
          </cell>
          <cell r="H8341">
            <v>67.91</v>
          </cell>
        </row>
        <row r="8342">
          <cell r="G8342" t="str">
            <v>1565-52</v>
          </cell>
          <cell r="H8342">
            <v>164.43</v>
          </cell>
        </row>
        <row r="8343">
          <cell r="G8343" t="str">
            <v>1565-52</v>
          </cell>
          <cell r="H8343">
            <v>150.84</v>
          </cell>
        </row>
        <row r="8344">
          <cell r="G8344" t="str">
            <v>1565-52</v>
          </cell>
          <cell r="H8344">
            <v>267.81</v>
          </cell>
        </row>
        <row r="8345">
          <cell r="G8345" t="str">
            <v>1565-52</v>
          </cell>
          <cell r="H8345">
            <v>0.31</v>
          </cell>
        </row>
        <row r="8346">
          <cell r="G8346" t="str">
            <v>7410-02</v>
          </cell>
          <cell r="H8346">
            <v>73.84</v>
          </cell>
        </row>
        <row r="8347">
          <cell r="G8347" t="str">
            <v>1565-52</v>
          </cell>
          <cell r="H8347">
            <v>459.87</v>
          </cell>
        </row>
        <row r="8348">
          <cell r="G8348" t="str">
            <v>7410-02</v>
          </cell>
          <cell r="H8348">
            <v>16.309999999999999</v>
          </cell>
        </row>
        <row r="8349">
          <cell r="G8349" t="str">
            <v>7410-02</v>
          </cell>
          <cell r="H8349">
            <v>1719.02</v>
          </cell>
        </row>
        <row r="8350">
          <cell r="G8350" t="str">
            <v>7410-02</v>
          </cell>
          <cell r="H8350">
            <v>115.7</v>
          </cell>
        </row>
        <row r="8351">
          <cell r="G8351" t="str">
            <v>7410-02</v>
          </cell>
          <cell r="H8351">
            <v>355.52</v>
          </cell>
        </row>
        <row r="8352">
          <cell r="G8352" t="str">
            <v>7410-02</v>
          </cell>
          <cell r="H8352">
            <v>67.38</v>
          </cell>
        </row>
        <row r="8353">
          <cell r="G8353" t="str">
            <v>7410-02</v>
          </cell>
          <cell r="H8353">
            <v>59.11</v>
          </cell>
        </row>
        <row r="8354">
          <cell r="G8354" t="str">
            <v>7410-02</v>
          </cell>
          <cell r="H8354">
            <v>5747</v>
          </cell>
        </row>
        <row r="8355">
          <cell r="G8355" t="str">
            <v>7410-02</v>
          </cell>
          <cell r="H8355">
            <v>5742</v>
          </cell>
        </row>
        <row r="8356">
          <cell r="G8356" t="str">
            <v>7410-02</v>
          </cell>
          <cell r="H8356">
            <v>14.97</v>
          </cell>
        </row>
        <row r="8357">
          <cell r="G8357" t="str">
            <v>7410-02</v>
          </cell>
          <cell r="H8357">
            <v>763</v>
          </cell>
        </row>
        <row r="8358">
          <cell r="G8358" t="str">
            <v>7410-02</v>
          </cell>
          <cell r="H8358">
            <v>635</v>
          </cell>
        </row>
        <row r="8359">
          <cell r="G8359" t="str">
            <v>1565-52</v>
          </cell>
          <cell r="H8359">
            <v>53</v>
          </cell>
        </row>
        <row r="8360">
          <cell r="G8360" t="str">
            <v>1565-52</v>
          </cell>
          <cell r="H8360">
            <v>289.42</v>
          </cell>
        </row>
        <row r="8361">
          <cell r="G8361" t="str">
            <v>1565-52</v>
          </cell>
          <cell r="H8361">
            <v>429</v>
          </cell>
        </row>
        <row r="8362">
          <cell r="G8362" t="str">
            <v>7410-02</v>
          </cell>
          <cell r="H8362">
            <v>86.22</v>
          </cell>
        </row>
        <row r="8363">
          <cell r="G8363" t="str">
            <v>1565-52</v>
          </cell>
          <cell r="H8363">
            <v>708.21</v>
          </cell>
        </row>
        <row r="8364">
          <cell r="G8364" t="str">
            <v>7410-02</v>
          </cell>
          <cell r="H8364">
            <v>169.78</v>
          </cell>
        </row>
        <row r="8365">
          <cell r="G8365" t="str">
            <v>7410-02</v>
          </cell>
          <cell r="H8365">
            <v>149.66</v>
          </cell>
        </row>
        <row r="8366">
          <cell r="G8366" t="str">
            <v>1565-52</v>
          </cell>
          <cell r="H8366">
            <v>327.75</v>
          </cell>
        </row>
        <row r="8367">
          <cell r="G8367" t="str">
            <v>1565-52</v>
          </cell>
          <cell r="H8367">
            <v>180.8</v>
          </cell>
        </row>
        <row r="8368">
          <cell r="G8368" t="str">
            <v>7410-02</v>
          </cell>
          <cell r="H8368">
            <v>124.64</v>
          </cell>
        </row>
        <row r="8369">
          <cell r="G8369" t="str">
            <v>1565-52</v>
          </cell>
          <cell r="H8369">
            <v>198.72</v>
          </cell>
        </row>
        <row r="8370">
          <cell r="G8370" t="str">
            <v>7410-02</v>
          </cell>
          <cell r="H8370">
            <v>390.38</v>
          </cell>
        </row>
        <row r="8371">
          <cell r="G8371" t="str">
            <v>1565-52</v>
          </cell>
          <cell r="H8371">
            <v>98.94</v>
          </cell>
        </row>
        <row r="8372">
          <cell r="G8372" t="str">
            <v>7410-02</v>
          </cell>
          <cell r="H8372">
            <v>260.7</v>
          </cell>
        </row>
        <row r="8373">
          <cell r="G8373" t="str">
            <v>7410-02</v>
          </cell>
          <cell r="H8373">
            <v>0.66</v>
          </cell>
        </row>
        <row r="8374">
          <cell r="G8374" t="str">
            <v>1565-52</v>
          </cell>
          <cell r="H8374">
            <v>138.63</v>
          </cell>
        </row>
        <row r="8375">
          <cell r="G8375" t="str">
            <v>7410-02</v>
          </cell>
          <cell r="H8375">
            <v>92.61</v>
          </cell>
        </row>
        <row r="8376">
          <cell r="G8376" t="str">
            <v>7410-02</v>
          </cell>
          <cell r="H8376">
            <v>66.209999999999994</v>
          </cell>
        </row>
        <row r="8377">
          <cell r="G8377" t="str">
            <v>7410-02</v>
          </cell>
          <cell r="H8377">
            <v>290.39999999999998</v>
          </cell>
        </row>
        <row r="8378">
          <cell r="G8378" t="str">
            <v>7410-02</v>
          </cell>
          <cell r="H8378">
            <v>48.84</v>
          </cell>
        </row>
        <row r="8379">
          <cell r="G8379" t="str">
            <v>1565-52</v>
          </cell>
          <cell r="H8379">
            <v>38.99</v>
          </cell>
        </row>
        <row r="8380">
          <cell r="G8380" t="str">
            <v>1565-52</v>
          </cell>
          <cell r="H8380">
            <v>618.16</v>
          </cell>
        </row>
        <row r="8381">
          <cell r="G8381" t="str">
            <v>7410-02</v>
          </cell>
          <cell r="H8381">
            <v>299.92</v>
          </cell>
        </row>
        <row r="8382">
          <cell r="G8382" t="str">
            <v>7410-02</v>
          </cell>
          <cell r="H8382">
            <v>117.5</v>
          </cell>
        </row>
        <row r="8383">
          <cell r="G8383" t="str">
            <v>7410-02</v>
          </cell>
          <cell r="H8383">
            <v>82.18</v>
          </cell>
        </row>
        <row r="8384">
          <cell r="G8384" t="str">
            <v>1565-52</v>
          </cell>
          <cell r="H8384">
            <v>202.64</v>
          </cell>
        </row>
        <row r="8385">
          <cell r="G8385" t="str">
            <v>1565-52</v>
          </cell>
          <cell r="H8385">
            <v>23.54</v>
          </cell>
        </row>
        <row r="8386">
          <cell r="G8386" t="str">
            <v>7410-02</v>
          </cell>
          <cell r="H8386">
            <v>415.2</v>
          </cell>
        </row>
        <row r="8387">
          <cell r="G8387" t="str">
            <v>1565-52</v>
          </cell>
          <cell r="H8387">
            <v>1025</v>
          </cell>
        </row>
        <row r="8388">
          <cell r="G8388" t="str">
            <v>1565-52</v>
          </cell>
          <cell r="H8388">
            <v>31.23</v>
          </cell>
        </row>
        <row r="8389">
          <cell r="G8389" t="str">
            <v>7410-02</v>
          </cell>
          <cell r="H8389">
            <v>175.99</v>
          </cell>
        </row>
        <row r="8390">
          <cell r="G8390" t="str">
            <v>1565-52</v>
          </cell>
          <cell r="H8390">
            <v>178.78</v>
          </cell>
        </row>
        <row r="8391">
          <cell r="G8391" t="str">
            <v>7410-02</v>
          </cell>
          <cell r="H8391">
            <v>13.53</v>
          </cell>
        </row>
        <row r="8392">
          <cell r="G8392" t="str">
            <v>7410-02</v>
          </cell>
          <cell r="H8392">
            <v>37.93</v>
          </cell>
        </row>
        <row r="8393">
          <cell r="G8393" t="str">
            <v>7410-02</v>
          </cell>
          <cell r="H8393">
            <v>449.15</v>
          </cell>
        </row>
        <row r="8394">
          <cell r="G8394" t="str">
            <v>1565-52</v>
          </cell>
          <cell r="H8394">
            <v>204.55</v>
          </cell>
        </row>
        <row r="8395">
          <cell r="G8395" t="str">
            <v>7410-02</v>
          </cell>
          <cell r="H8395">
            <v>169.57</v>
          </cell>
        </row>
        <row r="8396">
          <cell r="G8396" t="str">
            <v>7410-02</v>
          </cell>
          <cell r="H8396">
            <v>864</v>
          </cell>
        </row>
        <row r="8397">
          <cell r="G8397" t="str">
            <v>1565-52</v>
          </cell>
          <cell r="H8397">
            <v>175.02</v>
          </cell>
        </row>
        <row r="8398">
          <cell r="G8398" t="str">
            <v>1565-52</v>
          </cell>
          <cell r="H8398">
            <v>367.84</v>
          </cell>
        </row>
        <row r="8399">
          <cell r="G8399" t="str">
            <v>7410-02</v>
          </cell>
          <cell r="H8399">
            <v>44.44</v>
          </cell>
        </row>
        <row r="8400">
          <cell r="G8400" t="str">
            <v>7410-02</v>
          </cell>
          <cell r="H8400">
            <v>128.96</v>
          </cell>
        </row>
        <row r="8401">
          <cell r="G8401" t="str">
            <v>7410-02</v>
          </cell>
          <cell r="H8401">
            <v>161.4</v>
          </cell>
        </row>
        <row r="8402">
          <cell r="G8402" t="str">
            <v>7410-02</v>
          </cell>
          <cell r="H8402">
            <v>56.5</v>
          </cell>
        </row>
        <row r="8403">
          <cell r="G8403" t="str">
            <v>1565-52</v>
          </cell>
          <cell r="H8403">
            <v>253.64</v>
          </cell>
        </row>
        <row r="8404">
          <cell r="G8404" t="str">
            <v>7410-02</v>
          </cell>
          <cell r="H8404">
            <v>151.81</v>
          </cell>
        </row>
        <row r="8405">
          <cell r="G8405" t="str">
            <v>7410-02</v>
          </cell>
          <cell r="H8405">
            <v>25.59</v>
          </cell>
        </row>
        <row r="8406">
          <cell r="G8406" t="str">
            <v>7410-02</v>
          </cell>
          <cell r="H8406">
            <v>11.8</v>
          </cell>
        </row>
        <row r="8407">
          <cell r="G8407" t="str">
            <v>1565-52</v>
          </cell>
          <cell r="H8407">
            <v>163.81</v>
          </cell>
        </row>
        <row r="8408">
          <cell r="G8408" t="str">
            <v>7410-02</v>
          </cell>
          <cell r="H8408">
            <v>83.59</v>
          </cell>
        </row>
        <row r="8409">
          <cell r="G8409" t="str">
            <v>7410-02</v>
          </cell>
          <cell r="H8409">
            <v>287.02</v>
          </cell>
        </row>
        <row r="8410">
          <cell r="G8410" t="str">
            <v>1565-52</v>
          </cell>
          <cell r="H8410">
            <v>427.99</v>
          </cell>
        </row>
        <row r="8411">
          <cell r="G8411" t="str">
            <v>1565-52</v>
          </cell>
          <cell r="H8411">
            <v>11.2</v>
          </cell>
        </row>
        <row r="8412">
          <cell r="G8412" t="str">
            <v>7410-02</v>
          </cell>
          <cell r="H8412">
            <v>92.69</v>
          </cell>
        </row>
        <row r="8413">
          <cell r="G8413" t="str">
            <v>1565-52</v>
          </cell>
          <cell r="H8413">
            <v>93.45</v>
          </cell>
        </row>
        <row r="8414">
          <cell r="G8414" t="str">
            <v>7410-02</v>
          </cell>
          <cell r="H8414">
            <v>175.34</v>
          </cell>
        </row>
        <row r="8415">
          <cell r="G8415" t="str">
            <v>7410-02</v>
          </cell>
          <cell r="H8415">
            <v>73.319999999999993</v>
          </cell>
        </row>
        <row r="8416">
          <cell r="G8416" t="str">
            <v>7410-02</v>
          </cell>
          <cell r="H8416">
            <v>48.3</v>
          </cell>
        </row>
        <row r="8417">
          <cell r="G8417" t="str">
            <v>1565-52</v>
          </cell>
          <cell r="H8417">
            <v>394.56</v>
          </cell>
        </row>
        <row r="8418">
          <cell r="G8418" t="str">
            <v>1565-52</v>
          </cell>
          <cell r="H8418">
            <v>9.43</v>
          </cell>
        </row>
        <row r="8419">
          <cell r="G8419" t="str">
            <v>7410-02</v>
          </cell>
          <cell r="H8419">
            <v>1017.09</v>
          </cell>
        </row>
        <row r="8420">
          <cell r="G8420" t="str">
            <v>7410-02</v>
          </cell>
          <cell r="H8420">
            <v>72.14</v>
          </cell>
        </row>
        <row r="8421">
          <cell r="G8421" t="str">
            <v>1565-52</v>
          </cell>
          <cell r="H8421">
            <v>259.3</v>
          </cell>
        </row>
        <row r="8422">
          <cell r="G8422" t="str">
            <v>1565-52</v>
          </cell>
          <cell r="H8422">
            <v>7.6</v>
          </cell>
        </row>
        <row r="8423">
          <cell r="G8423" t="str">
            <v>1565-52</v>
          </cell>
          <cell r="H8423">
            <v>119.61</v>
          </cell>
        </row>
        <row r="8424">
          <cell r="G8424" t="str">
            <v>7410-02</v>
          </cell>
          <cell r="H8424">
            <v>278.99</v>
          </cell>
        </row>
        <row r="8425">
          <cell r="G8425" t="str">
            <v>7410-02</v>
          </cell>
          <cell r="H8425">
            <v>409.63</v>
          </cell>
        </row>
        <row r="8426">
          <cell r="G8426" t="str">
            <v>7410-02</v>
          </cell>
          <cell r="H8426">
            <v>181.14</v>
          </cell>
        </row>
        <row r="8427">
          <cell r="G8427" t="str">
            <v>1565-52</v>
          </cell>
          <cell r="H8427">
            <v>137.91999999999999</v>
          </cell>
        </row>
        <row r="8428">
          <cell r="G8428" t="str">
            <v>7410-02</v>
          </cell>
          <cell r="H8428">
            <v>394.84</v>
          </cell>
        </row>
        <row r="8429">
          <cell r="G8429" t="str">
            <v>1565-52</v>
          </cell>
          <cell r="H8429">
            <v>29.34</v>
          </cell>
        </row>
        <row r="8430">
          <cell r="G8430" t="str">
            <v>1565-52</v>
          </cell>
          <cell r="H8430">
            <v>40.369999999999997</v>
          </cell>
        </row>
        <row r="8431">
          <cell r="G8431" t="str">
            <v>1565-52</v>
          </cell>
          <cell r="H8431">
            <v>123.45</v>
          </cell>
        </row>
        <row r="8432">
          <cell r="G8432" t="str">
            <v>7410-02</v>
          </cell>
          <cell r="H8432">
            <v>83.93</v>
          </cell>
        </row>
        <row r="8433">
          <cell r="G8433" t="str">
            <v>1565-52</v>
          </cell>
          <cell r="H8433">
            <v>35.590000000000003</v>
          </cell>
        </row>
        <row r="8434">
          <cell r="G8434" t="str">
            <v>7410-02</v>
          </cell>
          <cell r="H8434">
            <v>693.72</v>
          </cell>
        </row>
        <row r="8435">
          <cell r="G8435" t="str">
            <v>7410-02</v>
          </cell>
          <cell r="H8435">
            <v>48.3</v>
          </cell>
        </row>
        <row r="8436">
          <cell r="G8436" t="str">
            <v>7410-02</v>
          </cell>
          <cell r="H8436">
            <v>52.46</v>
          </cell>
        </row>
        <row r="8437">
          <cell r="G8437" t="str">
            <v>1565-52</v>
          </cell>
          <cell r="H8437">
            <v>0</v>
          </cell>
        </row>
        <row r="8438">
          <cell r="G8438" t="str">
            <v>7410-02</v>
          </cell>
          <cell r="H8438">
            <v>199.13</v>
          </cell>
        </row>
        <row r="8439">
          <cell r="G8439" t="str">
            <v>1565-52</v>
          </cell>
          <cell r="H8439">
            <v>32.479999999999997</v>
          </cell>
        </row>
        <row r="8440">
          <cell r="G8440" t="str">
            <v>7410-02</v>
          </cell>
          <cell r="H8440">
            <v>24.15</v>
          </cell>
        </row>
        <row r="8441">
          <cell r="G8441" t="str">
            <v>7410-02</v>
          </cell>
          <cell r="H8441">
            <v>486.68</v>
          </cell>
        </row>
        <row r="8442">
          <cell r="G8442" t="str">
            <v>1565-52</v>
          </cell>
          <cell r="H8442">
            <v>374.8</v>
          </cell>
        </row>
        <row r="8443">
          <cell r="G8443" t="str">
            <v>7410-02</v>
          </cell>
          <cell r="H8443">
            <v>146.88999999999999</v>
          </cell>
        </row>
        <row r="8444">
          <cell r="G8444" t="str">
            <v>7410-02</v>
          </cell>
          <cell r="H8444">
            <v>1508.88</v>
          </cell>
        </row>
        <row r="8445">
          <cell r="G8445" t="str">
            <v>7410-02</v>
          </cell>
          <cell r="H8445">
            <v>60.63</v>
          </cell>
        </row>
        <row r="8446">
          <cell r="G8446" t="str">
            <v>7410-02</v>
          </cell>
          <cell r="H8446">
            <v>38.799999999999997</v>
          </cell>
        </row>
        <row r="8447">
          <cell r="G8447" t="str">
            <v>7410-02</v>
          </cell>
          <cell r="H8447">
            <v>289.64999999999998</v>
          </cell>
        </row>
        <row r="8448">
          <cell r="G8448" t="str">
            <v>7410-02</v>
          </cell>
          <cell r="H8448">
            <v>67.12</v>
          </cell>
        </row>
        <row r="8449">
          <cell r="G8449" t="str">
            <v>7410-02</v>
          </cell>
          <cell r="H8449">
            <v>632.77</v>
          </cell>
        </row>
        <row r="8450">
          <cell r="G8450" t="str">
            <v>7410-02</v>
          </cell>
          <cell r="H8450">
            <v>187.39</v>
          </cell>
        </row>
        <row r="8451">
          <cell r="G8451" t="str">
            <v>7410-02</v>
          </cell>
          <cell r="H8451">
            <v>1051</v>
          </cell>
        </row>
        <row r="8452">
          <cell r="G8452" t="str">
            <v>1565-52</v>
          </cell>
          <cell r="H8452">
            <v>490.13</v>
          </cell>
        </row>
        <row r="8453">
          <cell r="G8453" t="str">
            <v>1565-52</v>
          </cell>
          <cell r="H8453">
            <v>357.28</v>
          </cell>
        </row>
        <row r="8454">
          <cell r="G8454" t="str">
            <v>7410-02</v>
          </cell>
          <cell r="H8454">
            <v>35.42</v>
          </cell>
        </row>
        <row r="8455">
          <cell r="G8455" t="str">
            <v>7410-02</v>
          </cell>
          <cell r="H8455">
            <v>314</v>
          </cell>
        </row>
        <row r="8456">
          <cell r="G8456" t="str">
            <v>1565-52</v>
          </cell>
          <cell r="H8456">
            <v>5.54</v>
          </cell>
        </row>
        <row r="8457">
          <cell r="G8457" t="str">
            <v>1565-52</v>
          </cell>
          <cell r="H8457">
            <v>202.61</v>
          </cell>
        </row>
        <row r="8458">
          <cell r="G8458" t="str">
            <v>1565-52</v>
          </cell>
          <cell r="H8458">
            <v>652.35</v>
          </cell>
        </row>
        <row r="8459">
          <cell r="G8459" t="str">
            <v>7410-02</v>
          </cell>
          <cell r="H8459">
            <v>151.22999999999999</v>
          </cell>
        </row>
        <row r="8460">
          <cell r="G8460" t="str">
            <v>1565-52</v>
          </cell>
          <cell r="H8460">
            <v>140.66999999999999</v>
          </cell>
        </row>
        <row r="8461">
          <cell r="G8461" t="str">
            <v>7410-02</v>
          </cell>
          <cell r="H8461">
            <v>835.06</v>
          </cell>
        </row>
        <row r="8462">
          <cell r="G8462" t="str">
            <v>7410-02</v>
          </cell>
          <cell r="H8462">
            <v>152.9</v>
          </cell>
        </row>
        <row r="8463">
          <cell r="G8463" t="str">
            <v>7410-02</v>
          </cell>
          <cell r="H8463">
            <v>1869.3</v>
          </cell>
        </row>
        <row r="8464">
          <cell r="G8464" t="str">
            <v>7410-02</v>
          </cell>
          <cell r="H8464">
            <v>185.99</v>
          </cell>
        </row>
        <row r="8465">
          <cell r="G8465" t="str">
            <v>7410-02</v>
          </cell>
          <cell r="H8465">
            <v>77.790000000000006</v>
          </cell>
        </row>
        <row r="8466">
          <cell r="G8466" t="str">
            <v>7410-02</v>
          </cell>
          <cell r="H8466">
            <v>135.43</v>
          </cell>
        </row>
        <row r="8467">
          <cell r="G8467" t="str">
            <v>7410-02</v>
          </cell>
          <cell r="H8467">
            <v>608.76</v>
          </cell>
        </row>
        <row r="8468">
          <cell r="G8468" t="str">
            <v>7410-02</v>
          </cell>
          <cell r="H8468">
            <v>997.84</v>
          </cell>
        </row>
        <row r="8469">
          <cell r="G8469" t="str">
            <v>7410-02</v>
          </cell>
          <cell r="H8469">
            <v>143.88</v>
          </cell>
        </row>
        <row r="8470">
          <cell r="G8470" t="str">
            <v>7410-02</v>
          </cell>
          <cell r="H8470">
            <v>178.3</v>
          </cell>
        </row>
        <row r="8471">
          <cell r="G8471" t="str">
            <v>7410-02</v>
          </cell>
          <cell r="H8471">
            <v>101.12</v>
          </cell>
        </row>
        <row r="8472">
          <cell r="G8472" t="str">
            <v>7410-02</v>
          </cell>
          <cell r="H8472">
            <v>330.36</v>
          </cell>
        </row>
        <row r="8473">
          <cell r="G8473" t="str">
            <v>7410-02</v>
          </cell>
          <cell r="H8473">
            <v>244.92</v>
          </cell>
        </row>
        <row r="8474">
          <cell r="G8474" t="str">
            <v>7410-02</v>
          </cell>
          <cell r="H8474">
            <v>1073.56</v>
          </cell>
        </row>
        <row r="8475">
          <cell r="G8475" t="str">
            <v>1565-52</v>
          </cell>
          <cell r="H8475">
            <v>98.94</v>
          </cell>
        </row>
        <row r="8476">
          <cell r="G8476" t="str">
            <v>7410-02</v>
          </cell>
          <cell r="H8476">
            <v>162.88999999999999</v>
          </cell>
        </row>
        <row r="8477">
          <cell r="G8477" t="str">
            <v>1565-52</v>
          </cell>
          <cell r="H8477">
            <v>7.29</v>
          </cell>
        </row>
        <row r="8478">
          <cell r="G8478" t="str">
            <v>1565-52</v>
          </cell>
          <cell r="H8478">
            <v>210</v>
          </cell>
        </row>
        <row r="8479">
          <cell r="G8479" t="str">
            <v>7410-02</v>
          </cell>
          <cell r="H8479">
            <v>397.85</v>
          </cell>
        </row>
        <row r="8480">
          <cell r="G8480" t="str">
            <v>7410-02</v>
          </cell>
          <cell r="H8480">
            <v>109.95</v>
          </cell>
        </row>
        <row r="8481">
          <cell r="G8481" t="str">
            <v>7410-02</v>
          </cell>
          <cell r="H8481">
            <v>64.44</v>
          </cell>
        </row>
        <row r="8482">
          <cell r="G8482" t="str">
            <v>7410-02</v>
          </cell>
          <cell r="H8482">
            <v>192.44</v>
          </cell>
        </row>
        <row r="8483">
          <cell r="G8483" t="str">
            <v>7410-02</v>
          </cell>
          <cell r="H8483">
            <v>113.36</v>
          </cell>
        </row>
        <row r="8484">
          <cell r="G8484" t="str">
            <v>7410-02</v>
          </cell>
          <cell r="H8484">
            <v>54.01</v>
          </cell>
        </row>
        <row r="8485">
          <cell r="G8485" t="str">
            <v>7410-02</v>
          </cell>
          <cell r="H8485">
            <v>116.96</v>
          </cell>
        </row>
        <row r="8486">
          <cell r="G8486" t="str">
            <v>7410-02</v>
          </cell>
          <cell r="H8486">
            <v>557.42999999999995</v>
          </cell>
        </row>
        <row r="8487">
          <cell r="G8487" t="str">
            <v>7410-02</v>
          </cell>
          <cell r="H8487">
            <v>423.15</v>
          </cell>
        </row>
        <row r="8488">
          <cell r="G8488" t="str">
            <v>7410-02</v>
          </cell>
          <cell r="H8488">
            <v>313.20999999999998</v>
          </cell>
        </row>
        <row r="8489">
          <cell r="G8489" t="str">
            <v>7410-02</v>
          </cell>
          <cell r="H8489">
            <v>147.32</v>
          </cell>
        </row>
        <row r="8490">
          <cell r="G8490" t="str">
            <v>7410-02</v>
          </cell>
          <cell r="H8490">
            <v>235.69</v>
          </cell>
        </row>
        <row r="8491">
          <cell r="G8491" t="str">
            <v>7410-02</v>
          </cell>
          <cell r="H8491">
            <v>726</v>
          </cell>
        </row>
        <row r="8492">
          <cell r="G8492" t="str">
            <v>7410-02</v>
          </cell>
          <cell r="H8492">
            <v>280.17</v>
          </cell>
        </row>
        <row r="8493">
          <cell r="G8493" t="str">
            <v>7410-02</v>
          </cell>
          <cell r="H8493">
            <v>187.48</v>
          </cell>
        </row>
        <row r="8494">
          <cell r="G8494" t="str">
            <v>7410-02</v>
          </cell>
          <cell r="H8494">
            <v>116.08</v>
          </cell>
        </row>
        <row r="8495">
          <cell r="G8495" t="str">
            <v>7410-02</v>
          </cell>
          <cell r="H8495">
            <v>135.04</v>
          </cell>
        </row>
        <row r="8496">
          <cell r="G8496" t="str">
            <v>1565-52</v>
          </cell>
          <cell r="H8496">
            <v>176.76</v>
          </cell>
        </row>
        <row r="8497">
          <cell r="G8497" t="str">
            <v>7410-02</v>
          </cell>
          <cell r="H8497">
            <v>497.4</v>
          </cell>
        </row>
        <row r="8498">
          <cell r="G8498" t="str">
            <v>7410-02</v>
          </cell>
          <cell r="H8498">
            <v>277.99</v>
          </cell>
        </row>
        <row r="8499">
          <cell r="G8499" t="str">
            <v>7410-02</v>
          </cell>
          <cell r="H8499">
            <v>510.4</v>
          </cell>
        </row>
        <row r="8500">
          <cell r="G8500" t="str">
            <v>7410-02</v>
          </cell>
          <cell r="H8500">
            <v>66.430000000000007</v>
          </cell>
        </row>
        <row r="8501">
          <cell r="G8501" t="str">
            <v>7410-02</v>
          </cell>
          <cell r="H8501">
            <v>631.75</v>
          </cell>
        </row>
        <row r="8502">
          <cell r="G8502" t="str">
            <v>7410-02</v>
          </cell>
          <cell r="H8502">
            <v>301.86</v>
          </cell>
        </row>
        <row r="8503">
          <cell r="G8503" t="str">
            <v>7410-02</v>
          </cell>
          <cell r="H8503">
            <v>109.63</v>
          </cell>
        </row>
        <row r="8504">
          <cell r="G8504" t="str">
            <v>7410-02</v>
          </cell>
          <cell r="H8504">
            <v>17399.62</v>
          </cell>
        </row>
        <row r="8505">
          <cell r="G8505" t="str">
            <v>7410-02</v>
          </cell>
          <cell r="H8505">
            <v>95.23</v>
          </cell>
        </row>
        <row r="8506">
          <cell r="G8506" t="str">
            <v>7410-02</v>
          </cell>
          <cell r="H8506">
            <v>204.47</v>
          </cell>
        </row>
        <row r="8507">
          <cell r="G8507" t="str">
            <v>7410-02</v>
          </cell>
          <cell r="H8507">
            <v>454.08</v>
          </cell>
        </row>
        <row r="8508">
          <cell r="G8508" t="str">
            <v>7410-02</v>
          </cell>
          <cell r="H8508">
            <v>234.57</v>
          </cell>
        </row>
        <row r="8509">
          <cell r="G8509" t="str">
            <v>7410-02</v>
          </cell>
          <cell r="H8509">
            <v>632.61</v>
          </cell>
        </row>
        <row r="8510">
          <cell r="G8510" t="str">
            <v>1565-52</v>
          </cell>
          <cell r="H8510">
            <v>93.75</v>
          </cell>
        </row>
        <row r="8511">
          <cell r="G8511" t="str">
            <v>7410-02</v>
          </cell>
          <cell r="H8511">
            <v>203.16</v>
          </cell>
        </row>
        <row r="8512">
          <cell r="G8512" t="str">
            <v>7410-02</v>
          </cell>
          <cell r="H8512">
            <v>160.12</v>
          </cell>
        </row>
        <row r="8513">
          <cell r="G8513" t="str">
            <v>7410-02</v>
          </cell>
          <cell r="H8513">
            <v>86.94</v>
          </cell>
        </row>
        <row r="8514">
          <cell r="G8514" t="str">
            <v>7410-02</v>
          </cell>
          <cell r="H8514">
            <v>161.28</v>
          </cell>
        </row>
        <row r="8515">
          <cell r="G8515" t="str">
            <v>7410-02</v>
          </cell>
          <cell r="H8515">
            <v>155.91999999999999</v>
          </cell>
        </row>
        <row r="8516">
          <cell r="G8516" t="str">
            <v>7410-02</v>
          </cell>
          <cell r="H8516">
            <v>262.08999999999997</v>
          </cell>
        </row>
        <row r="8517">
          <cell r="G8517" t="str">
            <v>7410-02</v>
          </cell>
          <cell r="H8517">
            <v>655.59</v>
          </cell>
        </row>
        <row r="8518">
          <cell r="G8518" t="str">
            <v>7410-02</v>
          </cell>
          <cell r="H8518">
            <v>24.7</v>
          </cell>
        </row>
        <row r="8519">
          <cell r="G8519" t="str">
            <v>7410-02</v>
          </cell>
          <cell r="H8519">
            <v>35.729999999999997</v>
          </cell>
        </row>
        <row r="8520">
          <cell r="G8520" t="str">
            <v>7410-02</v>
          </cell>
          <cell r="H8520">
            <v>261.32</v>
          </cell>
        </row>
        <row r="8521">
          <cell r="G8521" t="str">
            <v>1565-52</v>
          </cell>
          <cell r="H8521">
            <v>54.08</v>
          </cell>
        </row>
        <row r="8522">
          <cell r="G8522" t="str">
            <v>7410-02</v>
          </cell>
          <cell r="H8522">
            <v>391.07</v>
          </cell>
        </row>
        <row r="8523">
          <cell r="G8523" t="str">
            <v>7410-02</v>
          </cell>
          <cell r="H8523">
            <v>9.75</v>
          </cell>
        </row>
        <row r="8524">
          <cell r="G8524" t="str">
            <v>7410-02</v>
          </cell>
          <cell r="H8524">
            <v>2141</v>
          </cell>
        </row>
        <row r="8525">
          <cell r="G8525" t="str">
            <v>1565-52</v>
          </cell>
          <cell r="H8525">
            <v>12.24</v>
          </cell>
        </row>
        <row r="8526">
          <cell r="G8526" t="str">
            <v>7410-02</v>
          </cell>
          <cell r="H8526">
            <v>21296</v>
          </cell>
        </row>
        <row r="8527">
          <cell r="G8527" t="str">
            <v>7410-02</v>
          </cell>
          <cell r="H8527">
            <v>113.37</v>
          </cell>
        </row>
        <row r="8528">
          <cell r="G8528" t="str">
            <v>7410-02</v>
          </cell>
          <cell r="H8528">
            <v>825.2</v>
          </cell>
        </row>
        <row r="8529">
          <cell r="G8529" t="str">
            <v>7410-02</v>
          </cell>
          <cell r="H8529">
            <v>88.75</v>
          </cell>
        </row>
        <row r="8530">
          <cell r="G8530" t="str">
            <v>7410-02</v>
          </cell>
          <cell r="H8530">
            <v>125.32</v>
          </cell>
        </row>
        <row r="8531">
          <cell r="G8531" t="str">
            <v>7410-02</v>
          </cell>
          <cell r="H8531">
            <v>206.01</v>
          </cell>
        </row>
        <row r="8532">
          <cell r="G8532" t="str">
            <v>7410-02</v>
          </cell>
          <cell r="H8532">
            <v>283.75</v>
          </cell>
        </row>
        <row r="8533">
          <cell r="G8533" t="str">
            <v>7410-02</v>
          </cell>
          <cell r="H8533">
            <v>290.66000000000003</v>
          </cell>
        </row>
        <row r="8534">
          <cell r="G8534" t="str">
            <v>7410-02</v>
          </cell>
          <cell r="H8534">
            <v>611.30999999999995</v>
          </cell>
        </row>
        <row r="8535">
          <cell r="G8535" t="str">
            <v>7410-02</v>
          </cell>
          <cell r="H8535">
            <v>377.42</v>
          </cell>
        </row>
        <row r="8536">
          <cell r="G8536" t="str">
            <v>7410-02</v>
          </cell>
          <cell r="H8536">
            <v>254.02</v>
          </cell>
        </row>
        <row r="8537">
          <cell r="G8537" t="str">
            <v>1565-52</v>
          </cell>
          <cell r="H8537">
            <v>226.31</v>
          </cell>
        </row>
        <row r="8538">
          <cell r="G8538" t="str">
            <v>7410-02</v>
          </cell>
          <cell r="H8538">
            <v>418.4</v>
          </cell>
        </row>
        <row r="8539">
          <cell r="G8539" t="str">
            <v>7410-02</v>
          </cell>
          <cell r="H8539">
            <v>347.51</v>
          </cell>
        </row>
        <row r="8540">
          <cell r="G8540" t="str">
            <v>7410-02</v>
          </cell>
          <cell r="H8540">
            <v>0.45</v>
          </cell>
        </row>
        <row r="8541">
          <cell r="G8541" t="str">
            <v>7410-02</v>
          </cell>
          <cell r="H8541">
            <v>345.7</v>
          </cell>
        </row>
        <row r="8542">
          <cell r="G8542" t="str">
            <v>7410-02</v>
          </cell>
          <cell r="H8542">
            <v>293.86</v>
          </cell>
        </row>
        <row r="8543">
          <cell r="G8543" t="str">
            <v>7410-02</v>
          </cell>
          <cell r="H8543">
            <v>193.44</v>
          </cell>
        </row>
        <row r="8544">
          <cell r="G8544" t="str">
            <v>7410-02</v>
          </cell>
          <cell r="H8544">
            <v>357.62</v>
          </cell>
        </row>
        <row r="8545">
          <cell r="G8545" t="str">
            <v>7410-02</v>
          </cell>
          <cell r="H8545">
            <v>196.76</v>
          </cell>
        </row>
        <row r="8546">
          <cell r="G8546" t="str">
            <v>7410-02</v>
          </cell>
          <cell r="H8546">
            <v>65.099999999999994</v>
          </cell>
        </row>
        <row r="8547">
          <cell r="G8547" t="str">
            <v>1565-52</v>
          </cell>
          <cell r="H8547">
            <v>305.60000000000002</v>
          </cell>
        </row>
        <row r="8548">
          <cell r="G8548" t="str">
            <v>7410-02</v>
          </cell>
          <cell r="H8548">
            <v>175.43</v>
          </cell>
        </row>
        <row r="8549">
          <cell r="G8549" t="str">
            <v>7410-02</v>
          </cell>
          <cell r="H8549">
            <v>2040.48</v>
          </cell>
        </row>
        <row r="8550">
          <cell r="G8550" t="str">
            <v>7410-02</v>
          </cell>
          <cell r="H8550">
            <v>1607.5</v>
          </cell>
        </row>
        <row r="8551">
          <cell r="G8551" t="str">
            <v>7410-02</v>
          </cell>
          <cell r="H8551">
            <v>407.09</v>
          </cell>
        </row>
        <row r="8552">
          <cell r="G8552" t="str">
            <v>1565-52</v>
          </cell>
          <cell r="H8552">
            <v>152.15</v>
          </cell>
        </row>
        <row r="8553">
          <cell r="G8553" t="str">
            <v>7410-02</v>
          </cell>
          <cell r="H8553">
            <v>258.10000000000002</v>
          </cell>
        </row>
        <row r="8554">
          <cell r="G8554" t="str">
            <v>7410-02</v>
          </cell>
          <cell r="H8554">
            <v>408.25</v>
          </cell>
        </row>
        <row r="8555">
          <cell r="G8555" t="str">
            <v>7410-02</v>
          </cell>
          <cell r="H8555">
            <v>179.89</v>
          </cell>
        </row>
        <row r="8556">
          <cell r="G8556" t="str">
            <v>7410-02</v>
          </cell>
          <cell r="H8556">
            <v>6274</v>
          </cell>
        </row>
        <row r="8557">
          <cell r="G8557" t="str">
            <v>1565-52</v>
          </cell>
          <cell r="H8557">
            <v>43.12</v>
          </cell>
        </row>
        <row r="8558">
          <cell r="G8558" t="str">
            <v>7410-02</v>
          </cell>
          <cell r="H8558">
            <v>24250</v>
          </cell>
        </row>
        <row r="8559">
          <cell r="G8559" t="str">
            <v>7410-02</v>
          </cell>
          <cell r="H8559">
            <v>701.74</v>
          </cell>
        </row>
        <row r="8560">
          <cell r="G8560" t="str">
            <v>7410-02</v>
          </cell>
          <cell r="H8560">
            <v>3089.21</v>
          </cell>
        </row>
        <row r="8561">
          <cell r="G8561" t="str">
            <v>7410-02</v>
          </cell>
          <cell r="H8561">
            <v>3682.36</v>
          </cell>
        </row>
        <row r="8562">
          <cell r="G8562" t="str">
            <v>7410-02</v>
          </cell>
          <cell r="H8562">
            <v>2178.4699999999998</v>
          </cell>
        </row>
        <row r="8563">
          <cell r="G8563" t="str">
            <v>7410-02</v>
          </cell>
          <cell r="H8563">
            <v>83.72</v>
          </cell>
        </row>
        <row r="8564">
          <cell r="G8564" t="str">
            <v>7410-02</v>
          </cell>
          <cell r="H8564">
            <v>1601.08</v>
          </cell>
        </row>
        <row r="8565">
          <cell r="G8565" t="str">
            <v>7410-02</v>
          </cell>
          <cell r="H8565">
            <v>785.57</v>
          </cell>
        </row>
        <row r="8566">
          <cell r="G8566" t="str">
            <v>7410-02</v>
          </cell>
          <cell r="H8566">
            <v>1.01</v>
          </cell>
        </row>
        <row r="8567">
          <cell r="G8567" t="str">
            <v>1565-52</v>
          </cell>
          <cell r="H8567">
            <v>254.12</v>
          </cell>
        </row>
        <row r="8568">
          <cell r="G8568" t="str">
            <v>7410-02</v>
          </cell>
          <cell r="H8568">
            <v>151.63</v>
          </cell>
        </row>
        <row r="8569">
          <cell r="G8569" t="str">
            <v>7410-02</v>
          </cell>
          <cell r="H8569">
            <v>479.5</v>
          </cell>
        </row>
        <row r="8570">
          <cell r="G8570" t="str">
            <v>7410-02</v>
          </cell>
          <cell r="H8570">
            <v>79.459999999999994</v>
          </cell>
        </row>
        <row r="8571">
          <cell r="G8571" t="str">
            <v>7410-02</v>
          </cell>
          <cell r="H8571">
            <v>638.08000000000004</v>
          </cell>
        </row>
        <row r="8572">
          <cell r="G8572" t="str">
            <v>7410-02</v>
          </cell>
          <cell r="H8572">
            <v>122.69</v>
          </cell>
        </row>
        <row r="8573">
          <cell r="G8573" t="str">
            <v>7410-02</v>
          </cell>
          <cell r="H8573">
            <v>572.27</v>
          </cell>
        </row>
        <row r="8574">
          <cell r="G8574" t="str">
            <v>1565-52</v>
          </cell>
          <cell r="H8574">
            <v>252.7</v>
          </cell>
        </row>
        <row r="8575">
          <cell r="G8575" t="str">
            <v>7410-02</v>
          </cell>
          <cell r="H8575">
            <v>273.98</v>
          </cell>
        </row>
        <row r="8576">
          <cell r="G8576" t="str">
            <v>7410-02</v>
          </cell>
          <cell r="H8576">
            <v>125.32</v>
          </cell>
        </row>
        <row r="8577">
          <cell r="G8577" t="str">
            <v>7410-02</v>
          </cell>
          <cell r="H8577">
            <v>558.39</v>
          </cell>
        </row>
        <row r="8578">
          <cell r="G8578" t="str">
            <v>7410-02</v>
          </cell>
          <cell r="H8578">
            <v>232.33</v>
          </cell>
        </row>
        <row r="8579">
          <cell r="G8579" t="str">
            <v>7410-02</v>
          </cell>
          <cell r="H8579">
            <v>260.18</v>
          </cell>
        </row>
        <row r="8580">
          <cell r="G8580" t="str">
            <v>7410-02</v>
          </cell>
          <cell r="H8580">
            <v>172.06</v>
          </cell>
        </row>
        <row r="8581">
          <cell r="G8581" t="str">
            <v>7410-02</v>
          </cell>
          <cell r="H8581">
            <v>404.81</v>
          </cell>
        </row>
        <row r="8582">
          <cell r="G8582" t="str">
            <v>1565-52</v>
          </cell>
          <cell r="H8582">
            <v>43</v>
          </cell>
        </row>
        <row r="8583">
          <cell r="G8583" t="str">
            <v>7410-02</v>
          </cell>
          <cell r="H8583">
            <v>70.010000000000005</v>
          </cell>
        </row>
        <row r="8584">
          <cell r="G8584" t="str">
            <v>7410-02</v>
          </cell>
          <cell r="H8584">
            <v>273.29000000000002</v>
          </cell>
        </row>
        <row r="8585">
          <cell r="G8585" t="str">
            <v>7410-02</v>
          </cell>
          <cell r="H8585">
            <v>194.03</v>
          </cell>
        </row>
        <row r="8586">
          <cell r="G8586" t="str">
            <v>7410-02</v>
          </cell>
          <cell r="H8586">
            <v>279.89</v>
          </cell>
        </row>
        <row r="8587">
          <cell r="G8587" t="str">
            <v>7410-02</v>
          </cell>
          <cell r="H8587">
            <v>108.61</v>
          </cell>
        </row>
        <row r="8588">
          <cell r="G8588" t="str">
            <v>7410-02</v>
          </cell>
          <cell r="H8588">
            <v>164.29</v>
          </cell>
        </row>
        <row r="8589">
          <cell r="G8589" t="str">
            <v>7410-02</v>
          </cell>
          <cell r="H8589">
            <v>76.099999999999994</v>
          </cell>
        </row>
        <row r="8590">
          <cell r="G8590" t="str">
            <v>7410-02</v>
          </cell>
          <cell r="H8590">
            <v>105.38</v>
          </cell>
        </row>
        <row r="8591">
          <cell r="G8591" t="str">
            <v>7410-02</v>
          </cell>
          <cell r="H8591">
            <v>209.72</v>
          </cell>
        </row>
        <row r="8592">
          <cell r="G8592" t="str">
            <v>7410-02</v>
          </cell>
          <cell r="H8592">
            <v>988.38</v>
          </cell>
        </row>
        <row r="8593">
          <cell r="G8593" t="str">
            <v>7410-02</v>
          </cell>
          <cell r="H8593">
            <v>164.64</v>
          </cell>
        </row>
        <row r="8594">
          <cell r="G8594" t="str">
            <v>7410-02</v>
          </cell>
          <cell r="H8594">
            <v>249.77</v>
          </cell>
        </row>
        <row r="8595">
          <cell r="G8595" t="str">
            <v>7410-02</v>
          </cell>
          <cell r="H8595">
            <v>598.5</v>
          </cell>
        </row>
        <row r="8596">
          <cell r="G8596" t="str">
            <v>7410-02</v>
          </cell>
          <cell r="H8596">
            <v>129.44999999999999</v>
          </cell>
        </row>
        <row r="8597">
          <cell r="G8597" t="str">
            <v>7410-02</v>
          </cell>
          <cell r="H8597">
            <v>713.6</v>
          </cell>
        </row>
        <row r="8598">
          <cell r="G8598" t="str">
            <v>7410-02</v>
          </cell>
          <cell r="H8598">
            <v>135.4</v>
          </cell>
        </row>
        <row r="8599">
          <cell r="G8599" t="str">
            <v>7410-02</v>
          </cell>
          <cell r="H8599">
            <v>635.16</v>
          </cell>
        </row>
        <row r="8600">
          <cell r="G8600" t="str">
            <v>7410-02</v>
          </cell>
          <cell r="H8600">
            <v>680.77</v>
          </cell>
        </row>
        <row r="8601">
          <cell r="G8601" t="str">
            <v>7410-02</v>
          </cell>
          <cell r="H8601">
            <v>218.09</v>
          </cell>
        </row>
        <row r="8602">
          <cell r="G8602" t="str">
            <v>7410-02</v>
          </cell>
          <cell r="H8602">
            <v>101.37</v>
          </cell>
        </row>
        <row r="8603">
          <cell r="G8603" t="str">
            <v>7410-02</v>
          </cell>
          <cell r="H8603">
            <v>110.24</v>
          </cell>
        </row>
        <row r="8604">
          <cell r="G8604" t="str">
            <v>1565-52</v>
          </cell>
          <cell r="H8604">
            <v>199.32</v>
          </cell>
        </row>
        <row r="8605">
          <cell r="G8605" t="str">
            <v>7410-02</v>
          </cell>
          <cell r="H8605">
            <v>5953.55</v>
          </cell>
        </row>
        <row r="8606">
          <cell r="G8606" t="str">
            <v>7410-02</v>
          </cell>
          <cell r="H8606">
            <v>181.14</v>
          </cell>
        </row>
        <row r="8607">
          <cell r="G8607" t="str">
            <v>7410-02</v>
          </cell>
          <cell r="H8607">
            <v>808.2</v>
          </cell>
        </row>
        <row r="8608">
          <cell r="G8608" t="str">
            <v>7410-02</v>
          </cell>
          <cell r="H8608">
            <v>840.42</v>
          </cell>
        </row>
        <row r="8609">
          <cell r="G8609" t="str">
            <v>7410-02</v>
          </cell>
          <cell r="H8609">
            <v>110.32</v>
          </cell>
        </row>
        <row r="8610">
          <cell r="G8610" t="str">
            <v>7410-02</v>
          </cell>
          <cell r="H8610">
            <v>256.31</v>
          </cell>
        </row>
        <row r="8611">
          <cell r="G8611" t="str">
            <v>7410-02</v>
          </cell>
          <cell r="H8611">
            <v>241.16</v>
          </cell>
        </row>
        <row r="8612">
          <cell r="G8612" t="str">
            <v>7410-02</v>
          </cell>
          <cell r="H8612">
            <v>124.1</v>
          </cell>
        </row>
        <row r="8613">
          <cell r="G8613" t="str">
            <v>7410-02</v>
          </cell>
          <cell r="H8613">
            <v>457.03</v>
          </cell>
        </row>
        <row r="8614">
          <cell r="G8614" t="str">
            <v>1565-52</v>
          </cell>
          <cell r="H8614">
            <v>136.22</v>
          </cell>
        </row>
        <row r="8615">
          <cell r="G8615" t="str">
            <v>1565-52</v>
          </cell>
          <cell r="H8615">
            <v>555.79999999999995</v>
          </cell>
        </row>
        <row r="8616">
          <cell r="G8616" t="str">
            <v>7410-02</v>
          </cell>
          <cell r="H8616">
            <v>100.04</v>
          </cell>
        </row>
        <row r="8617">
          <cell r="G8617" t="str">
            <v>7410-02</v>
          </cell>
          <cell r="H8617">
            <v>762.3</v>
          </cell>
        </row>
        <row r="8618">
          <cell r="G8618" t="str">
            <v>7410-02</v>
          </cell>
          <cell r="H8618">
            <v>1278.75</v>
          </cell>
        </row>
        <row r="8619">
          <cell r="G8619" t="str">
            <v>7410-02</v>
          </cell>
          <cell r="H8619">
            <v>3817</v>
          </cell>
        </row>
        <row r="8620">
          <cell r="G8620" t="str">
            <v>7410-02</v>
          </cell>
          <cell r="H8620">
            <v>79.92</v>
          </cell>
        </row>
        <row r="8621">
          <cell r="G8621" t="str">
            <v>7410-02</v>
          </cell>
          <cell r="H8621">
            <v>39.49</v>
          </cell>
        </row>
        <row r="8622">
          <cell r="G8622" t="str">
            <v>7410-02</v>
          </cell>
          <cell r="H8622">
            <v>141.97999999999999</v>
          </cell>
        </row>
        <row r="8623">
          <cell r="G8623" t="str">
            <v>7410-02</v>
          </cell>
          <cell r="H8623">
            <v>189.34</v>
          </cell>
        </row>
        <row r="8624">
          <cell r="G8624" t="str">
            <v>7410-02</v>
          </cell>
          <cell r="H8624">
            <v>72.67</v>
          </cell>
        </row>
        <row r="8625">
          <cell r="G8625" t="str">
            <v>7410-02</v>
          </cell>
          <cell r="H8625">
            <v>193.63</v>
          </cell>
        </row>
        <row r="8626">
          <cell r="G8626" t="str">
            <v>7410-02</v>
          </cell>
          <cell r="H8626">
            <v>191.98</v>
          </cell>
        </row>
        <row r="8627">
          <cell r="G8627" t="str">
            <v>7410-02</v>
          </cell>
          <cell r="H8627">
            <v>169.39</v>
          </cell>
        </row>
        <row r="8628">
          <cell r="G8628" t="str">
            <v>7410-02</v>
          </cell>
          <cell r="H8628">
            <v>250.17</v>
          </cell>
        </row>
        <row r="8629">
          <cell r="G8629" t="str">
            <v>7410-02</v>
          </cell>
          <cell r="H8629">
            <v>66.739999999999995</v>
          </cell>
        </row>
        <row r="8630">
          <cell r="G8630" t="str">
            <v>7410-02</v>
          </cell>
          <cell r="H8630">
            <v>550.02</v>
          </cell>
        </row>
        <row r="8631">
          <cell r="G8631" t="str">
            <v>7410-02</v>
          </cell>
          <cell r="H8631">
            <v>369.82</v>
          </cell>
        </row>
        <row r="8632">
          <cell r="G8632" t="str">
            <v>7410-02</v>
          </cell>
          <cell r="H8632">
            <v>508.7</v>
          </cell>
        </row>
        <row r="8633">
          <cell r="G8633" t="str">
            <v>7410-02</v>
          </cell>
          <cell r="H8633">
            <v>1380.78</v>
          </cell>
        </row>
        <row r="8634">
          <cell r="G8634" t="str">
            <v>7410-02</v>
          </cell>
          <cell r="H8634">
            <v>21.67</v>
          </cell>
        </row>
        <row r="8635">
          <cell r="G8635" t="str">
            <v>7410-02</v>
          </cell>
          <cell r="H8635">
            <v>170.17</v>
          </cell>
        </row>
        <row r="8636">
          <cell r="G8636" t="str">
            <v>7410-02</v>
          </cell>
          <cell r="H8636">
            <v>309.16000000000003</v>
          </cell>
        </row>
        <row r="8637">
          <cell r="G8637" t="str">
            <v>7410-02</v>
          </cell>
          <cell r="H8637">
            <v>79.069999999999993</v>
          </cell>
        </row>
        <row r="8638">
          <cell r="G8638" t="str">
            <v>7410-02</v>
          </cell>
          <cell r="H8638">
            <v>48.5</v>
          </cell>
        </row>
        <row r="8639">
          <cell r="G8639" t="str">
            <v>7410-02</v>
          </cell>
          <cell r="H8639">
            <v>598.78</v>
          </cell>
        </row>
        <row r="8640">
          <cell r="G8640" t="str">
            <v>7410-02</v>
          </cell>
          <cell r="H8640">
            <v>2642.4</v>
          </cell>
        </row>
        <row r="8641">
          <cell r="G8641" t="str">
            <v>7410-02</v>
          </cell>
          <cell r="H8641">
            <v>92.36</v>
          </cell>
        </row>
        <row r="8642">
          <cell r="G8642" t="str">
            <v>1565-52</v>
          </cell>
          <cell r="H8642">
            <v>591.6</v>
          </cell>
        </row>
        <row r="8643">
          <cell r="G8643" t="str">
            <v>7410-02</v>
          </cell>
          <cell r="H8643">
            <v>281.83</v>
          </cell>
        </row>
        <row r="8644">
          <cell r="G8644" t="str">
            <v>7410-02</v>
          </cell>
          <cell r="H8644">
            <v>66.73</v>
          </cell>
        </row>
        <row r="8645">
          <cell r="G8645" t="str">
            <v>7410-02</v>
          </cell>
          <cell r="H8645">
            <v>105.07</v>
          </cell>
        </row>
        <row r="8646">
          <cell r="G8646" t="str">
            <v>7410-02</v>
          </cell>
          <cell r="H8646">
            <v>538.29999999999995</v>
          </cell>
        </row>
        <row r="8647">
          <cell r="G8647" t="str">
            <v>1565-52</v>
          </cell>
          <cell r="H8647">
            <v>458.83</v>
          </cell>
        </row>
        <row r="8648">
          <cell r="G8648" t="str">
            <v>7410-02</v>
          </cell>
          <cell r="H8648">
            <v>663.68</v>
          </cell>
        </row>
        <row r="8649">
          <cell r="G8649" t="str">
            <v>7410-02</v>
          </cell>
          <cell r="H8649">
            <v>192.21</v>
          </cell>
        </row>
        <row r="8650">
          <cell r="G8650" t="str">
            <v>7410-02</v>
          </cell>
          <cell r="H8650">
            <v>1001.47</v>
          </cell>
        </row>
        <row r="8651">
          <cell r="G8651" t="str">
            <v>7410-02</v>
          </cell>
          <cell r="H8651">
            <v>263.36</v>
          </cell>
        </row>
        <row r="8652">
          <cell r="G8652" t="str">
            <v>7410-02</v>
          </cell>
          <cell r="H8652">
            <v>226.57</v>
          </cell>
        </row>
        <row r="8653">
          <cell r="G8653" t="str">
            <v>7410-02</v>
          </cell>
          <cell r="H8653">
            <v>288.60000000000002</v>
          </cell>
        </row>
        <row r="8654">
          <cell r="G8654" t="str">
            <v>7410-02</v>
          </cell>
          <cell r="H8654">
            <v>99.42</v>
          </cell>
        </row>
        <row r="8655">
          <cell r="G8655" t="str">
            <v>7410-02</v>
          </cell>
          <cell r="H8655">
            <v>690.73</v>
          </cell>
        </row>
        <row r="8656">
          <cell r="G8656" t="str">
            <v>7410-02</v>
          </cell>
          <cell r="H8656">
            <v>3450.4</v>
          </cell>
        </row>
        <row r="8657">
          <cell r="G8657" t="str">
            <v>7410-02</v>
          </cell>
          <cell r="H8657">
            <v>244.73</v>
          </cell>
        </row>
        <row r="8658">
          <cell r="G8658" t="str">
            <v>7410-02</v>
          </cell>
          <cell r="H8658">
            <v>592.27</v>
          </cell>
        </row>
        <row r="8659">
          <cell r="G8659" t="str">
            <v>7410-02</v>
          </cell>
          <cell r="H8659">
            <v>3286.8</v>
          </cell>
        </row>
        <row r="8660">
          <cell r="G8660" t="str">
            <v>7410-02</v>
          </cell>
          <cell r="H8660">
            <v>27.95</v>
          </cell>
        </row>
        <row r="8661">
          <cell r="G8661" t="str">
            <v>7410-02</v>
          </cell>
          <cell r="H8661">
            <v>3482.4</v>
          </cell>
        </row>
        <row r="8662">
          <cell r="G8662" t="str">
            <v>7410-02</v>
          </cell>
          <cell r="H8662">
            <v>384.38</v>
          </cell>
        </row>
        <row r="8663">
          <cell r="G8663" t="str">
            <v>7410-02</v>
          </cell>
          <cell r="H8663">
            <v>137.19999999999999</v>
          </cell>
        </row>
        <row r="8664">
          <cell r="G8664" t="str">
            <v>7410-02</v>
          </cell>
          <cell r="H8664">
            <v>115.53</v>
          </cell>
        </row>
        <row r="8665">
          <cell r="G8665" t="str">
            <v>7410-02</v>
          </cell>
          <cell r="H8665">
            <v>371.52</v>
          </cell>
        </row>
        <row r="8666">
          <cell r="G8666" t="str">
            <v>7410-02</v>
          </cell>
          <cell r="H8666">
            <v>168.99</v>
          </cell>
        </row>
        <row r="8667">
          <cell r="G8667" t="str">
            <v>7410-02</v>
          </cell>
          <cell r="H8667">
            <v>11.19</v>
          </cell>
        </row>
        <row r="8668">
          <cell r="G8668" t="str">
            <v>7410-02</v>
          </cell>
          <cell r="H8668">
            <v>85.63</v>
          </cell>
        </row>
        <row r="8669">
          <cell r="G8669" t="str">
            <v>7410-02</v>
          </cell>
          <cell r="H8669">
            <v>71.91</v>
          </cell>
        </row>
        <row r="8670">
          <cell r="G8670" t="str">
            <v>7410-02</v>
          </cell>
          <cell r="H8670">
            <v>437.39</v>
          </cell>
        </row>
        <row r="8671">
          <cell r="G8671" t="str">
            <v>7410-02</v>
          </cell>
          <cell r="H8671">
            <v>315.77</v>
          </cell>
        </row>
        <row r="8672">
          <cell r="G8672" t="str">
            <v>7410-02</v>
          </cell>
          <cell r="H8672">
            <v>35.840000000000003</v>
          </cell>
        </row>
        <row r="8673">
          <cell r="G8673" t="str">
            <v>7410-02</v>
          </cell>
          <cell r="H8673">
            <v>616.11</v>
          </cell>
        </row>
        <row r="8674">
          <cell r="G8674" t="str">
            <v>7410-02</v>
          </cell>
          <cell r="H8674">
            <v>186.48</v>
          </cell>
        </row>
        <row r="8675">
          <cell r="G8675" t="str">
            <v>1565-52</v>
          </cell>
          <cell r="H8675">
            <v>42.53</v>
          </cell>
        </row>
        <row r="8676">
          <cell r="G8676" t="str">
            <v>7410-02</v>
          </cell>
          <cell r="H8676">
            <v>703.15</v>
          </cell>
        </row>
        <row r="8677">
          <cell r="G8677" t="str">
            <v>7410-02</v>
          </cell>
          <cell r="H8677">
            <v>91.91</v>
          </cell>
        </row>
        <row r="8678">
          <cell r="G8678" t="str">
            <v>7410-02</v>
          </cell>
          <cell r="H8678">
            <v>1347</v>
          </cell>
        </row>
        <row r="8679">
          <cell r="G8679" t="str">
            <v>7410-02</v>
          </cell>
          <cell r="H8679">
            <v>189.34</v>
          </cell>
        </row>
        <row r="8680">
          <cell r="G8680" t="str">
            <v>7410-02</v>
          </cell>
          <cell r="H8680">
            <v>148.81</v>
          </cell>
        </row>
        <row r="8681">
          <cell r="G8681" t="str">
            <v>7410-02</v>
          </cell>
          <cell r="H8681">
            <v>172.13</v>
          </cell>
        </row>
        <row r="8682">
          <cell r="G8682" t="str">
            <v>7410-02</v>
          </cell>
          <cell r="H8682">
            <v>193.02</v>
          </cell>
        </row>
        <row r="8683">
          <cell r="G8683" t="str">
            <v>7410-02</v>
          </cell>
          <cell r="H8683">
            <v>262.51</v>
          </cell>
        </row>
        <row r="8684">
          <cell r="G8684" t="str">
            <v>7410-02</v>
          </cell>
          <cell r="H8684">
            <v>115.39</v>
          </cell>
        </row>
        <row r="8685">
          <cell r="G8685" t="str">
            <v>7410-02</v>
          </cell>
          <cell r="H8685">
            <v>329.46</v>
          </cell>
        </row>
        <row r="8686">
          <cell r="G8686" t="str">
            <v>7410-02</v>
          </cell>
          <cell r="H8686">
            <v>1190.3399999999999</v>
          </cell>
        </row>
        <row r="8687">
          <cell r="G8687" t="str">
            <v>7410-02</v>
          </cell>
          <cell r="H8687">
            <v>680.62</v>
          </cell>
        </row>
        <row r="8688">
          <cell r="G8688" t="str">
            <v>7410-02</v>
          </cell>
          <cell r="H8688">
            <v>256.35000000000002</v>
          </cell>
        </row>
        <row r="8689">
          <cell r="G8689" t="str">
            <v>7410-02</v>
          </cell>
          <cell r="H8689">
            <v>718.68</v>
          </cell>
        </row>
        <row r="8690">
          <cell r="G8690" t="str">
            <v>1565-52</v>
          </cell>
          <cell r="H8690">
            <v>76.790000000000006</v>
          </cell>
        </row>
        <row r="8691">
          <cell r="G8691" t="str">
            <v>7410-02</v>
          </cell>
          <cell r="H8691">
            <v>715.6</v>
          </cell>
        </row>
        <row r="8692">
          <cell r="G8692" t="str">
            <v>1565-52</v>
          </cell>
          <cell r="H8692">
            <v>594.80999999999995</v>
          </cell>
        </row>
        <row r="8693">
          <cell r="G8693" t="str">
            <v>7410-02</v>
          </cell>
          <cell r="H8693">
            <v>1031.04</v>
          </cell>
        </row>
        <row r="8694">
          <cell r="G8694" t="str">
            <v>7410-02</v>
          </cell>
          <cell r="H8694">
            <v>127.57</v>
          </cell>
        </row>
        <row r="8695">
          <cell r="G8695" t="str">
            <v>7410-02</v>
          </cell>
          <cell r="H8695">
            <v>206.76</v>
          </cell>
        </row>
        <row r="8696">
          <cell r="G8696" t="str">
            <v>7410-02</v>
          </cell>
          <cell r="H8696">
            <v>366.07</v>
          </cell>
        </row>
        <row r="8697">
          <cell r="G8697" t="str">
            <v>7410-02</v>
          </cell>
          <cell r="H8697">
            <v>148.38</v>
          </cell>
        </row>
        <row r="8698">
          <cell r="G8698" t="str">
            <v>7410-02</v>
          </cell>
          <cell r="H8698">
            <v>187.49</v>
          </cell>
        </row>
        <row r="8699">
          <cell r="G8699" t="str">
            <v>7410-02</v>
          </cell>
          <cell r="H8699">
            <v>498</v>
          </cell>
        </row>
        <row r="8700">
          <cell r="G8700" t="str">
            <v>7410-02</v>
          </cell>
          <cell r="H8700">
            <v>485</v>
          </cell>
        </row>
        <row r="8701">
          <cell r="G8701" t="str">
            <v>7410-02</v>
          </cell>
          <cell r="H8701">
            <v>153</v>
          </cell>
        </row>
        <row r="8702">
          <cell r="G8702" t="str">
            <v>7410-02</v>
          </cell>
          <cell r="H8702">
            <v>53.47</v>
          </cell>
        </row>
        <row r="8703">
          <cell r="G8703" t="str">
            <v>7410-02</v>
          </cell>
          <cell r="H8703">
            <v>283.02</v>
          </cell>
        </row>
        <row r="8704">
          <cell r="G8704" t="str">
            <v>7410-02</v>
          </cell>
          <cell r="H8704">
            <v>1563.11</v>
          </cell>
        </row>
        <row r="8705">
          <cell r="G8705" t="str">
            <v>7410-02</v>
          </cell>
          <cell r="H8705">
            <v>254.14</v>
          </cell>
        </row>
        <row r="8706">
          <cell r="G8706" t="str">
            <v>7410-02</v>
          </cell>
          <cell r="H8706">
            <v>561.46</v>
          </cell>
        </row>
        <row r="8707">
          <cell r="G8707" t="str">
            <v>7410-02</v>
          </cell>
          <cell r="H8707">
            <v>111.56</v>
          </cell>
        </row>
        <row r="8708">
          <cell r="G8708" t="str">
            <v>7410-02</v>
          </cell>
          <cell r="H8708">
            <v>930.18</v>
          </cell>
        </row>
        <row r="8709">
          <cell r="G8709" t="str">
            <v>7410-02</v>
          </cell>
          <cell r="H8709">
            <v>475.4</v>
          </cell>
        </row>
        <row r="8710">
          <cell r="G8710" t="str">
            <v>7410-02</v>
          </cell>
          <cell r="H8710">
            <v>804.54</v>
          </cell>
        </row>
        <row r="8711">
          <cell r="G8711" t="str">
            <v>7410-02</v>
          </cell>
          <cell r="H8711">
            <v>181.94</v>
          </cell>
        </row>
        <row r="8712">
          <cell r="G8712" t="str">
            <v>7410-02</v>
          </cell>
          <cell r="H8712">
            <v>33.119999999999997</v>
          </cell>
        </row>
        <row r="8713">
          <cell r="G8713" t="str">
            <v>1565-52</v>
          </cell>
          <cell r="H8713">
            <v>237.34</v>
          </cell>
        </row>
        <row r="8714">
          <cell r="G8714" t="str">
            <v>7410-02</v>
          </cell>
          <cell r="H8714">
            <v>262.64999999999998</v>
          </cell>
        </row>
        <row r="8715">
          <cell r="G8715" t="str">
            <v>7410-02</v>
          </cell>
          <cell r="H8715">
            <v>684.6</v>
          </cell>
        </row>
        <row r="8716">
          <cell r="G8716" t="str">
            <v>7410-02</v>
          </cell>
          <cell r="H8716">
            <v>146.78</v>
          </cell>
        </row>
        <row r="8717">
          <cell r="G8717" t="str">
            <v>7410-02</v>
          </cell>
          <cell r="H8717">
            <v>327.36</v>
          </cell>
        </row>
        <row r="8718">
          <cell r="G8718" t="str">
            <v>7410-02</v>
          </cell>
          <cell r="H8718">
            <v>860.64</v>
          </cell>
        </row>
        <row r="8719">
          <cell r="G8719" t="str">
            <v>7410-02</v>
          </cell>
          <cell r="H8719">
            <v>204</v>
          </cell>
        </row>
        <row r="8720">
          <cell r="G8720" t="str">
            <v>1565-52</v>
          </cell>
          <cell r="H8720">
            <v>476.52</v>
          </cell>
        </row>
        <row r="8721">
          <cell r="G8721" t="str">
            <v>7410-02</v>
          </cell>
          <cell r="H8721">
            <v>56.91</v>
          </cell>
        </row>
        <row r="8722">
          <cell r="G8722" t="str">
            <v>7410-02</v>
          </cell>
          <cell r="H8722">
            <v>209.1</v>
          </cell>
        </row>
        <row r="8723">
          <cell r="G8723" t="str">
            <v>7410-02</v>
          </cell>
          <cell r="H8723">
            <v>426.27</v>
          </cell>
        </row>
        <row r="8724">
          <cell r="G8724" t="str">
            <v>7410-02</v>
          </cell>
          <cell r="H8724">
            <v>1779</v>
          </cell>
        </row>
        <row r="8725">
          <cell r="G8725" t="str">
            <v>7410-02</v>
          </cell>
          <cell r="H8725">
            <v>647.17999999999995</v>
          </cell>
        </row>
        <row r="8726">
          <cell r="G8726" t="str">
            <v>7410-02</v>
          </cell>
          <cell r="H8726">
            <v>113.28</v>
          </cell>
        </row>
        <row r="8727">
          <cell r="G8727" t="str">
            <v>7410-02</v>
          </cell>
          <cell r="H8727">
            <v>113.04</v>
          </cell>
        </row>
        <row r="8728">
          <cell r="G8728" t="str">
            <v>1565-52</v>
          </cell>
          <cell r="H8728">
            <v>160.88999999999999</v>
          </cell>
        </row>
        <row r="8729">
          <cell r="G8729" t="str">
            <v>7410-02</v>
          </cell>
          <cell r="H8729">
            <v>274.72000000000003</v>
          </cell>
        </row>
        <row r="8730">
          <cell r="G8730" t="str">
            <v>7410-02</v>
          </cell>
          <cell r="H8730">
            <v>413.55</v>
          </cell>
        </row>
        <row r="8731">
          <cell r="G8731" t="str">
            <v>7410-02</v>
          </cell>
          <cell r="H8731">
            <v>225.83</v>
          </cell>
        </row>
        <row r="8732">
          <cell r="G8732" t="str">
            <v>7410-02</v>
          </cell>
          <cell r="H8732">
            <v>1448.1</v>
          </cell>
        </row>
        <row r="8733">
          <cell r="G8733" t="str">
            <v>7410-02</v>
          </cell>
          <cell r="H8733">
            <v>507.75</v>
          </cell>
        </row>
        <row r="8734">
          <cell r="G8734" t="str">
            <v>7410-02</v>
          </cell>
          <cell r="H8734">
            <v>230.71</v>
          </cell>
        </row>
        <row r="8735">
          <cell r="G8735" t="str">
            <v>7410-02</v>
          </cell>
          <cell r="H8735">
            <v>41.14</v>
          </cell>
        </row>
        <row r="8736">
          <cell r="G8736" t="str">
            <v>7410-02</v>
          </cell>
          <cell r="H8736">
            <v>723.83</v>
          </cell>
        </row>
        <row r="8737">
          <cell r="G8737" t="str">
            <v>7410-02</v>
          </cell>
          <cell r="H8737">
            <v>551.85</v>
          </cell>
        </row>
        <row r="8738">
          <cell r="G8738" t="str">
            <v>7410-02</v>
          </cell>
          <cell r="H8738">
            <v>113.02</v>
          </cell>
        </row>
        <row r="8739">
          <cell r="G8739" t="str">
            <v>7410-02</v>
          </cell>
          <cell r="H8739">
            <v>53.6</v>
          </cell>
        </row>
        <row r="8740">
          <cell r="G8740" t="str">
            <v>7410-02</v>
          </cell>
          <cell r="H8740">
            <v>214.11</v>
          </cell>
        </row>
        <row r="8741">
          <cell r="G8741" t="str">
            <v>7410-02</v>
          </cell>
          <cell r="H8741">
            <v>2421.5</v>
          </cell>
        </row>
        <row r="8742">
          <cell r="G8742" t="str">
            <v>7410-02</v>
          </cell>
          <cell r="H8742">
            <v>1081.1500000000001</v>
          </cell>
        </row>
        <row r="8743">
          <cell r="G8743" t="str">
            <v>1565-52</v>
          </cell>
          <cell r="H8743">
            <v>262.60000000000002</v>
          </cell>
        </row>
        <row r="8744">
          <cell r="G8744" t="str">
            <v>7410-02</v>
          </cell>
          <cell r="H8744">
            <v>343.33</v>
          </cell>
        </row>
        <row r="8745">
          <cell r="G8745" t="str">
            <v>7410-02</v>
          </cell>
          <cell r="H8745">
            <v>3324.86</v>
          </cell>
        </row>
        <row r="8746">
          <cell r="G8746" t="str">
            <v>7410-02</v>
          </cell>
          <cell r="H8746">
            <v>632.88</v>
          </cell>
        </row>
        <row r="8747">
          <cell r="G8747" t="str">
            <v>7410-02</v>
          </cell>
          <cell r="H8747">
            <v>350.9</v>
          </cell>
        </row>
        <row r="8748">
          <cell r="G8748" t="str">
            <v>7410-02</v>
          </cell>
          <cell r="H8748">
            <v>914.63</v>
          </cell>
        </row>
        <row r="8749">
          <cell r="G8749" t="str">
            <v>7410-02</v>
          </cell>
          <cell r="H8749">
            <v>137.31</v>
          </cell>
        </row>
        <row r="8750">
          <cell r="G8750" t="str">
            <v>1565-52</v>
          </cell>
          <cell r="H8750">
            <v>320.20999999999998</v>
          </cell>
        </row>
        <row r="8751">
          <cell r="G8751" t="str">
            <v>7410-02</v>
          </cell>
          <cell r="H8751">
            <v>720.6</v>
          </cell>
        </row>
        <row r="8752">
          <cell r="G8752" t="str">
            <v>7410-02</v>
          </cell>
          <cell r="H8752">
            <v>937.58</v>
          </cell>
        </row>
        <row r="8753">
          <cell r="G8753" t="str">
            <v>7410-02</v>
          </cell>
          <cell r="H8753">
            <v>1081.1199999999999</v>
          </cell>
        </row>
        <row r="8754">
          <cell r="G8754" t="str">
            <v>7410-02</v>
          </cell>
          <cell r="H8754">
            <v>472.81</v>
          </cell>
        </row>
        <row r="8755">
          <cell r="G8755" t="str">
            <v>7410-02</v>
          </cell>
          <cell r="H8755">
            <v>572.57000000000005</v>
          </cell>
        </row>
        <row r="8756">
          <cell r="G8756" t="str">
            <v>7410-02</v>
          </cell>
          <cell r="H8756">
            <v>1006.4</v>
          </cell>
        </row>
        <row r="8757">
          <cell r="G8757" t="str">
            <v>7410-02</v>
          </cell>
          <cell r="H8757">
            <v>554.6</v>
          </cell>
        </row>
        <row r="8758">
          <cell r="G8758" t="str">
            <v>7410-02</v>
          </cell>
          <cell r="H8758">
            <v>816.05</v>
          </cell>
        </row>
        <row r="8759">
          <cell r="G8759" t="str">
            <v>7410-02</v>
          </cell>
          <cell r="H8759">
            <v>67.14</v>
          </cell>
        </row>
        <row r="8760">
          <cell r="G8760" t="str">
            <v>7410-02</v>
          </cell>
          <cell r="H8760">
            <v>2825.68</v>
          </cell>
        </row>
        <row r="8761">
          <cell r="G8761" t="str">
            <v>7410-02</v>
          </cell>
          <cell r="H8761">
            <v>494</v>
          </cell>
        </row>
        <row r="8762">
          <cell r="G8762" t="str">
            <v>7410-02</v>
          </cell>
          <cell r="H8762">
            <v>315.68</v>
          </cell>
        </row>
        <row r="8763">
          <cell r="G8763" t="str">
            <v>7410-02</v>
          </cell>
          <cell r="H8763">
            <v>932.76</v>
          </cell>
        </row>
        <row r="8764">
          <cell r="G8764" t="str">
            <v>7410-02</v>
          </cell>
          <cell r="H8764">
            <v>894.77</v>
          </cell>
        </row>
        <row r="8765">
          <cell r="G8765" t="str">
            <v>7410-02</v>
          </cell>
          <cell r="H8765">
            <v>1336.78</v>
          </cell>
        </row>
        <row r="8766">
          <cell r="G8766" t="str">
            <v>1565-52</v>
          </cell>
          <cell r="H8766">
            <v>368.96</v>
          </cell>
        </row>
        <row r="8767">
          <cell r="G8767" t="str">
            <v>7410-02</v>
          </cell>
          <cell r="H8767">
            <v>1411.43</v>
          </cell>
        </row>
        <row r="8768">
          <cell r="G8768" t="str">
            <v>7410-02</v>
          </cell>
          <cell r="H8768">
            <v>49.59</v>
          </cell>
        </row>
        <row r="8769">
          <cell r="G8769" t="str">
            <v>7410-02</v>
          </cell>
          <cell r="H8769">
            <v>38.14</v>
          </cell>
        </row>
        <row r="8770">
          <cell r="G8770" t="str">
            <v>7410-02</v>
          </cell>
          <cell r="H8770">
            <v>235.72</v>
          </cell>
        </row>
        <row r="8771">
          <cell r="G8771" t="str">
            <v>7410-02</v>
          </cell>
          <cell r="H8771">
            <v>2101.46</v>
          </cell>
        </row>
        <row r="8772">
          <cell r="G8772" t="str">
            <v>7410-02</v>
          </cell>
          <cell r="H8772">
            <v>909.92</v>
          </cell>
        </row>
        <row r="8773">
          <cell r="G8773" t="str">
            <v>7410-02</v>
          </cell>
          <cell r="H8773">
            <v>211.16</v>
          </cell>
        </row>
        <row r="8774">
          <cell r="G8774" t="str">
            <v>7410-02</v>
          </cell>
          <cell r="H8774">
            <v>505.82</v>
          </cell>
        </row>
        <row r="8775">
          <cell r="G8775" t="str">
            <v>1565-52</v>
          </cell>
          <cell r="H8775">
            <v>435.42</v>
          </cell>
        </row>
        <row r="8776">
          <cell r="G8776" t="str">
            <v>7410-02</v>
          </cell>
          <cell r="H8776">
            <v>31.6</v>
          </cell>
        </row>
        <row r="8777">
          <cell r="G8777" t="str">
            <v>7410-02</v>
          </cell>
          <cell r="H8777">
            <v>1093.3399999999999</v>
          </cell>
        </row>
        <row r="8778">
          <cell r="G8778" t="str">
            <v>7410-02</v>
          </cell>
          <cell r="H8778">
            <v>902.26</v>
          </cell>
        </row>
        <row r="8779">
          <cell r="G8779" t="str">
            <v>7410-02</v>
          </cell>
          <cell r="H8779">
            <v>303.27</v>
          </cell>
        </row>
        <row r="8780">
          <cell r="G8780" t="str">
            <v>7410-02</v>
          </cell>
          <cell r="H8780">
            <v>49.57</v>
          </cell>
        </row>
        <row r="8781">
          <cell r="G8781" t="str">
            <v>1565-52</v>
          </cell>
          <cell r="H8781">
            <v>1000.15</v>
          </cell>
        </row>
        <row r="8782">
          <cell r="G8782" t="str">
            <v>1565-52</v>
          </cell>
          <cell r="H8782">
            <v>259.91000000000003</v>
          </cell>
        </row>
        <row r="8783">
          <cell r="G8783" t="str">
            <v>7410-02</v>
          </cell>
          <cell r="H8783">
            <v>301.29000000000002</v>
          </cell>
        </row>
        <row r="8784">
          <cell r="G8784" t="str">
            <v>1565-52</v>
          </cell>
          <cell r="H8784">
            <v>720.04</v>
          </cell>
        </row>
        <row r="8785">
          <cell r="G8785" t="str">
            <v>1565-52</v>
          </cell>
          <cell r="H8785">
            <v>36.42</v>
          </cell>
        </row>
        <row r="8786">
          <cell r="G8786" t="str">
            <v>7410-02</v>
          </cell>
          <cell r="H8786">
            <v>1065.1099999999999</v>
          </cell>
        </row>
        <row r="8787">
          <cell r="G8787" t="str">
            <v>7410-02</v>
          </cell>
          <cell r="H8787">
            <v>56.76</v>
          </cell>
        </row>
        <row r="8788">
          <cell r="G8788" t="str">
            <v>7410-02</v>
          </cell>
          <cell r="H8788">
            <v>988.16</v>
          </cell>
        </row>
        <row r="8789">
          <cell r="G8789" t="str">
            <v>1565-52</v>
          </cell>
          <cell r="H8789">
            <v>365.87</v>
          </cell>
        </row>
        <row r="8790">
          <cell r="G8790" t="str">
            <v>7410-02</v>
          </cell>
          <cell r="H8790">
            <v>119.22</v>
          </cell>
        </row>
        <row r="8791">
          <cell r="G8791" t="str">
            <v>1565-52</v>
          </cell>
          <cell r="H8791">
            <v>159.07</v>
          </cell>
        </row>
        <row r="8792">
          <cell r="G8792" t="str">
            <v>1565-52</v>
          </cell>
          <cell r="H8792">
            <v>354.11</v>
          </cell>
        </row>
        <row r="8793">
          <cell r="G8793" t="str">
            <v>7410-02</v>
          </cell>
          <cell r="H8793">
            <v>207.47</v>
          </cell>
        </row>
        <row r="8794">
          <cell r="G8794" t="str">
            <v>7410-02</v>
          </cell>
          <cell r="H8794">
            <v>183.46</v>
          </cell>
        </row>
        <row r="8795">
          <cell r="G8795" t="str">
            <v>7410-02</v>
          </cell>
          <cell r="H8795">
            <v>493.53</v>
          </cell>
        </row>
        <row r="8796">
          <cell r="G8796" t="str">
            <v>7410-02</v>
          </cell>
          <cell r="H8796">
            <v>2348.5</v>
          </cell>
        </row>
        <row r="8797">
          <cell r="G8797" t="str">
            <v>7410-02</v>
          </cell>
          <cell r="H8797">
            <v>3435.69</v>
          </cell>
        </row>
        <row r="8798">
          <cell r="G8798" t="str">
            <v>7410-02</v>
          </cell>
          <cell r="H8798">
            <v>2986.5</v>
          </cell>
        </row>
        <row r="8799">
          <cell r="G8799" t="str">
            <v>7410-02</v>
          </cell>
          <cell r="H8799">
            <v>3899</v>
          </cell>
        </row>
        <row r="8800">
          <cell r="G8800" t="str">
            <v>7410-02</v>
          </cell>
          <cell r="H8800">
            <v>76.55</v>
          </cell>
        </row>
        <row r="8801">
          <cell r="G8801" t="str">
            <v>1565-52</v>
          </cell>
          <cell r="H8801">
            <v>163.71</v>
          </cell>
        </row>
        <row r="8802">
          <cell r="G8802" t="str">
            <v>7410-02</v>
          </cell>
          <cell r="H8802">
            <v>1172</v>
          </cell>
        </row>
        <row r="8803">
          <cell r="G8803" t="str">
            <v>7410-02</v>
          </cell>
          <cell r="H8803">
            <v>15576.55</v>
          </cell>
        </row>
        <row r="8804">
          <cell r="G8804" t="str">
            <v>7410-02</v>
          </cell>
          <cell r="H8804">
            <v>1004.15</v>
          </cell>
        </row>
        <row r="8805">
          <cell r="G8805" t="str">
            <v>7410-02</v>
          </cell>
          <cell r="H8805">
            <v>45.6</v>
          </cell>
        </row>
        <row r="8806">
          <cell r="G8806" t="str">
            <v>1565-52</v>
          </cell>
          <cell r="H8806">
            <v>86.7</v>
          </cell>
        </row>
        <row r="8807">
          <cell r="G8807" t="str">
            <v>7410-02</v>
          </cell>
          <cell r="H8807">
            <v>508.35</v>
          </cell>
        </row>
        <row r="8808">
          <cell r="G8808" t="str">
            <v>7410-02</v>
          </cell>
          <cell r="H8808">
            <v>1351.23</v>
          </cell>
        </row>
        <row r="8809">
          <cell r="G8809" t="str">
            <v>7410-02</v>
          </cell>
          <cell r="H8809">
            <v>958</v>
          </cell>
        </row>
        <row r="8810">
          <cell r="G8810" t="str">
            <v>1565-52</v>
          </cell>
          <cell r="H8810">
            <v>3079</v>
          </cell>
        </row>
        <row r="8811">
          <cell r="G8811" t="str">
            <v>7410-02</v>
          </cell>
          <cell r="H8811">
            <v>1752</v>
          </cell>
        </row>
        <row r="8812">
          <cell r="G8812" t="str">
            <v>7410-02</v>
          </cell>
          <cell r="H8812">
            <v>518.4</v>
          </cell>
        </row>
        <row r="8813">
          <cell r="G8813" t="str">
            <v>7410-02</v>
          </cell>
          <cell r="H8813">
            <v>1592</v>
          </cell>
        </row>
        <row r="8814">
          <cell r="G8814" t="str">
            <v>7410-02</v>
          </cell>
          <cell r="H8814">
            <v>2415</v>
          </cell>
        </row>
        <row r="8815">
          <cell r="G8815" t="str">
            <v>1565-52</v>
          </cell>
          <cell r="H8815">
            <v>272.38</v>
          </cell>
        </row>
        <row r="8816">
          <cell r="G8816" t="str">
            <v>1565-52</v>
          </cell>
          <cell r="H8816">
            <v>72.099999999999994</v>
          </cell>
        </row>
        <row r="8817">
          <cell r="G8817" t="str">
            <v>7410-02</v>
          </cell>
          <cell r="H8817">
            <v>1419</v>
          </cell>
        </row>
        <row r="8818">
          <cell r="G8818" t="str">
            <v>1565-52</v>
          </cell>
          <cell r="H8818">
            <v>78.34</v>
          </cell>
        </row>
        <row r="8819">
          <cell r="G8819" t="str">
            <v>1565-52</v>
          </cell>
          <cell r="H8819">
            <v>122.94</v>
          </cell>
        </row>
        <row r="8820">
          <cell r="G8820" t="str">
            <v>1565-52</v>
          </cell>
          <cell r="H8820">
            <v>76.8</v>
          </cell>
        </row>
        <row r="8821">
          <cell r="G8821" t="str">
            <v>1565-52</v>
          </cell>
          <cell r="H8821">
            <v>322.87</v>
          </cell>
        </row>
        <row r="8822">
          <cell r="G8822" t="str">
            <v>1565-52</v>
          </cell>
          <cell r="H8822">
            <v>103.04</v>
          </cell>
        </row>
        <row r="8823">
          <cell r="G8823" t="str">
            <v>1565-52</v>
          </cell>
          <cell r="H8823">
            <v>321.48</v>
          </cell>
        </row>
        <row r="8824">
          <cell r="G8824" t="str">
            <v>1565-52</v>
          </cell>
          <cell r="H8824">
            <v>0</v>
          </cell>
        </row>
        <row r="8825">
          <cell r="G8825" t="str">
            <v>7410-02</v>
          </cell>
          <cell r="H8825">
            <v>858.34</v>
          </cell>
        </row>
        <row r="8826">
          <cell r="G8826" t="str">
            <v>7410-02</v>
          </cell>
          <cell r="H8826">
            <v>671.87</v>
          </cell>
        </row>
        <row r="8827">
          <cell r="G8827" t="str">
            <v>1565-52</v>
          </cell>
          <cell r="H8827">
            <v>406.52</v>
          </cell>
        </row>
        <row r="8828">
          <cell r="G8828" t="str">
            <v>1565-52</v>
          </cell>
          <cell r="H8828">
            <v>429.76</v>
          </cell>
        </row>
        <row r="8829">
          <cell r="G8829" t="str">
            <v>1565-52</v>
          </cell>
          <cell r="H8829">
            <v>220.39</v>
          </cell>
        </row>
        <row r="8830">
          <cell r="G8830" t="str">
            <v>1565-52</v>
          </cell>
          <cell r="H8830">
            <v>93.77</v>
          </cell>
        </row>
        <row r="8831">
          <cell r="G8831" t="str">
            <v>1565-52</v>
          </cell>
          <cell r="H8831">
            <v>234.24</v>
          </cell>
        </row>
        <row r="8832">
          <cell r="G8832" t="str">
            <v>1565-52</v>
          </cell>
          <cell r="H8832">
            <v>21.22</v>
          </cell>
        </row>
        <row r="8833">
          <cell r="G8833" t="str">
            <v>1565-52</v>
          </cell>
          <cell r="H8833">
            <v>232.16</v>
          </cell>
        </row>
        <row r="8834">
          <cell r="G8834" t="str">
            <v>7410-02</v>
          </cell>
          <cell r="H8834">
            <v>35.6</v>
          </cell>
        </row>
        <row r="8835">
          <cell r="G8835" t="str">
            <v>1565-52</v>
          </cell>
          <cell r="H8835">
            <v>150.16</v>
          </cell>
        </row>
        <row r="8836">
          <cell r="G8836" t="str">
            <v>7410-02</v>
          </cell>
          <cell r="H8836">
            <v>9.18</v>
          </cell>
        </row>
        <row r="8837">
          <cell r="G8837" t="str">
            <v>7410-02</v>
          </cell>
          <cell r="H8837">
            <v>28.21</v>
          </cell>
        </row>
        <row r="8838">
          <cell r="G8838" t="str">
            <v>1565-52</v>
          </cell>
          <cell r="H8838">
            <v>123.17</v>
          </cell>
        </row>
        <row r="8839">
          <cell r="G8839" t="str">
            <v>1565-52</v>
          </cell>
          <cell r="H8839">
            <v>696.72</v>
          </cell>
        </row>
        <row r="8840">
          <cell r="G8840" t="str">
            <v>7410-02</v>
          </cell>
          <cell r="H8840">
            <v>36.86</v>
          </cell>
        </row>
        <row r="8841">
          <cell r="G8841" t="str">
            <v>7410-02</v>
          </cell>
          <cell r="H8841">
            <v>34090</v>
          </cell>
        </row>
        <row r="8842">
          <cell r="G8842" t="str">
            <v>1565-52</v>
          </cell>
          <cell r="H8842">
            <v>45.15</v>
          </cell>
        </row>
        <row r="8843">
          <cell r="G8843" t="str">
            <v>7410-02</v>
          </cell>
          <cell r="H8843">
            <v>1709.2</v>
          </cell>
        </row>
        <row r="8844">
          <cell r="G8844" t="str">
            <v>7410-02</v>
          </cell>
          <cell r="H8844">
            <v>285.94</v>
          </cell>
        </row>
        <row r="8845">
          <cell r="G8845" t="str">
            <v>1565-52</v>
          </cell>
          <cell r="H8845">
            <v>259.44</v>
          </cell>
        </row>
        <row r="8846">
          <cell r="G8846" t="str">
            <v>7410-02</v>
          </cell>
          <cell r="H8846">
            <v>642.36</v>
          </cell>
        </row>
        <row r="8847">
          <cell r="G8847" t="str">
            <v>7410-02</v>
          </cell>
          <cell r="H8847">
            <v>152.94999999999999</v>
          </cell>
        </row>
        <row r="8848">
          <cell r="G8848" t="str">
            <v>7410-02</v>
          </cell>
          <cell r="H8848">
            <v>122.13</v>
          </cell>
        </row>
        <row r="8849">
          <cell r="G8849" t="str">
            <v>7410-02</v>
          </cell>
          <cell r="H8849">
            <v>147.61000000000001</v>
          </cell>
        </row>
        <row r="8850">
          <cell r="G8850" t="str">
            <v>1565-52</v>
          </cell>
          <cell r="H8850">
            <v>454.8</v>
          </cell>
        </row>
        <row r="8851">
          <cell r="G8851" t="str">
            <v>7410-02</v>
          </cell>
          <cell r="H8851">
            <v>16.059999999999999</v>
          </cell>
        </row>
        <row r="8852">
          <cell r="G8852" t="str">
            <v>1565-52</v>
          </cell>
          <cell r="H8852">
            <v>225.58</v>
          </cell>
        </row>
        <row r="8853">
          <cell r="G8853" t="str">
            <v>7410-02</v>
          </cell>
          <cell r="H8853">
            <v>575.45000000000005</v>
          </cell>
        </row>
        <row r="8854">
          <cell r="G8854" t="str">
            <v>1565-52</v>
          </cell>
          <cell r="H8854">
            <v>110.31</v>
          </cell>
        </row>
        <row r="8855">
          <cell r="G8855" t="str">
            <v>1565-52</v>
          </cell>
          <cell r="H8855">
            <v>130.68</v>
          </cell>
        </row>
        <row r="8856">
          <cell r="G8856" t="str">
            <v>1565-52</v>
          </cell>
          <cell r="H8856">
            <v>205.85</v>
          </cell>
        </row>
        <row r="8857">
          <cell r="G8857" t="str">
            <v>1565-52</v>
          </cell>
          <cell r="H8857">
            <v>585.59</v>
          </cell>
        </row>
        <row r="8858">
          <cell r="G8858" t="str">
            <v>1565-52</v>
          </cell>
          <cell r="H8858">
            <v>138.91</v>
          </cell>
        </row>
        <row r="8859">
          <cell r="G8859" t="str">
            <v>1565-52</v>
          </cell>
          <cell r="H8859">
            <v>727.63</v>
          </cell>
        </row>
        <row r="8860">
          <cell r="G8860" t="str">
            <v>1565-52</v>
          </cell>
          <cell r="H8860">
            <v>7.02</v>
          </cell>
        </row>
        <row r="8861">
          <cell r="G8861" t="str">
            <v>1565-52</v>
          </cell>
          <cell r="H8861">
            <v>88.92</v>
          </cell>
        </row>
        <row r="8862">
          <cell r="G8862" t="str">
            <v>1565-52</v>
          </cell>
          <cell r="H8862">
            <v>149.85</v>
          </cell>
        </row>
        <row r="8863">
          <cell r="G8863" t="str">
            <v>1565-52</v>
          </cell>
          <cell r="H8863">
            <v>12.11</v>
          </cell>
        </row>
        <row r="8864">
          <cell r="G8864" t="str">
            <v>1565-52</v>
          </cell>
          <cell r="H8864">
            <v>29.03</v>
          </cell>
        </row>
        <row r="8865">
          <cell r="G8865" t="str">
            <v>7410-02</v>
          </cell>
          <cell r="H8865">
            <v>14.18</v>
          </cell>
        </row>
        <row r="8866">
          <cell r="G8866" t="str">
            <v>1565-52</v>
          </cell>
          <cell r="H8866">
            <v>442.53</v>
          </cell>
        </row>
        <row r="8867">
          <cell r="G8867" t="str">
            <v>1565-52</v>
          </cell>
          <cell r="H8867">
            <v>218.89</v>
          </cell>
        </row>
        <row r="8868">
          <cell r="G8868" t="str">
            <v>1565-52</v>
          </cell>
          <cell r="H8868">
            <v>533.71</v>
          </cell>
        </row>
        <row r="8869">
          <cell r="G8869" t="str">
            <v>1565-52</v>
          </cell>
          <cell r="H8869">
            <v>135.28</v>
          </cell>
        </row>
        <row r="8870">
          <cell r="G8870" t="str">
            <v>1565-52</v>
          </cell>
          <cell r="H8870">
            <v>206.96</v>
          </cell>
        </row>
        <row r="8871">
          <cell r="G8871" t="str">
            <v>1565-52</v>
          </cell>
          <cell r="H8871">
            <v>31.1</v>
          </cell>
        </row>
        <row r="8872">
          <cell r="G8872" t="str">
            <v>7410-02</v>
          </cell>
          <cell r="H8872">
            <v>274.23</v>
          </cell>
        </row>
        <row r="8873">
          <cell r="G8873" t="str">
            <v>1565-52</v>
          </cell>
          <cell r="H8873">
            <v>43.07</v>
          </cell>
        </row>
        <row r="8874">
          <cell r="G8874" t="str">
            <v>1565-52</v>
          </cell>
          <cell r="H8874">
            <v>181.5</v>
          </cell>
        </row>
        <row r="8875">
          <cell r="G8875" t="str">
            <v>1565-52</v>
          </cell>
          <cell r="H8875">
            <v>1047.03</v>
          </cell>
        </row>
        <row r="8876">
          <cell r="G8876" t="str">
            <v>7410-02</v>
          </cell>
          <cell r="H8876">
            <v>148.55000000000001</v>
          </cell>
        </row>
        <row r="8877">
          <cell r="G8877" t="str">
            <v>7410-02</v>
          </cell>
          <cell r="H8877">
            <v>301.87</v>
          </cell>
        </row>
        <row r="8878">
          <cell r="G8878" t="str">
            <v>1565-52</v>
          </cell>
          <cell r="H8878">
            <v>2782.64</v>
          </cell>
        </row>
        <row r="8879">
          <cell r="G8879" t="str">
            <v>1565-52</v>
          </cell>
          <cell r="H8879">
            <v>291.02</v>
          </cell>
        </row>
        <row r="8880">
          <cell r="G8880" t="str">
            <v>1565-52</v>
          </cell>
          <cell r="H8880">
            <v>450.32</v>
          </cell>
        </row>
        <row r="8881">
          <cell r="G8881" t="str">
            <v>7410-02</v>
          </cell>
          <cell r="H8881">
            <v>1537.48</v>
          </cell>
        </row>
        <row r="8882">
          <cell r="G8882" t="str">
            <v>7410-02</v>
          </cell>
          <cell r="H8882">
            <v>1453.92</v>
          </cell>
        </row>
        <row r="8883">
          <cell r="G8883" t="str">
            <v>7410-02</v>
          </cell>
          <cell r="H8883">
            <v>419.12</v>
          </cell>
        </row>
        <row r="8884">
          <cell r="G8884" t="str">
            <v>7410-02</v>
          </cell>
          <cell r="H8884">
            <v>110.48</v>
          </cell>
        </row>
        <row r="8885">
          <cell r="G8885" t="str">
            <v>7410-02</v>
          </cell>
          <cell r="H8885">
            <v>85.32</v>
          </cell>
        </row>
        <row r="8886">
          <cell r="G8886" t="str">
            <v>7410-02</v>
          </cell>
          <cell r="H8886">
            <v>114.14</v>
          </cell>
        </row>
        <row r="8887">
          <cell r="G8887" t="str">
            <v>7410-02</v>
          </cell>
          <cell r="H8887">
            <v>176.9</v>
          </cell>
        </row>
        <row r="8888">
          <cell r="G8888" t="str">
            <v>7410-02</v>
          </cell>
          <cell r="H8888">
            <v>457.9</v>
          </cell>
        </row>
        <row r="8889">
          <cell r="G8889" t="str">
            <v>1565-52</v>
          </cell>
          <cell r="H8889">
            <v>146.72</v>
          </cell>
        </row>
        <row r="8890">
          <cell r="G8890" t="str">
            <v>1565-52</v>
          </cell>
          <cell r="H8890">
            <v>50.74</v>
          </cell>
        </row>
        <row r="8891">
          <cell r="G8891" t="str">
            <v>1565-52</v>
          </cell>
          <cell r="H8891">
            <v>240.89</v>
          </cell>
        </row>
        <row r="8892">
          <cell r="G8892" t="str">
            <v>1565-52</v>
          </cell>
          <cell r="H8892">
            <v>243.81</v>
          </cell>
        </row>
        <row r="8893">
          <cell r="G8893" t="str">
            <v>1565-52</v>
          </cell>
          <cell r="H8893">
            <v>94.17</v>
          </cell>
        </row>
        <row r="8894">
          <cell r="G8894" t="str">
            <v>1565-52</v>
          </cell>
          <cell r="H8894">
            <v>65.23</v>
          </cell>
        </row>
        <row r="8895">
          <cell r="G8895" t="str">
            <v>7410-02</v>
          </cell>
          <cell r="H8895">
            <v>10.6</v>
          </cell>
        </row>
        <row r="8896">
          <cell r="G8896" t="str">
            <v>1565-52</v>
          </cell>
          <cell r="H8896">
            <v>123.32</v>
          </cell>
        </row>
        <row r="8897">
          <cell r="G8897" t="str">
            <v>7410-02</v>
          </cell>
          <cell r="H8897">
            <v>536.86</v>
          </cell>
        </row>
        <row r="8898">
          <cell r="G8898" t="str">
            <v>7410-02</v>
          </cell>
          <cell r="H8898">
            <v>119.83</v>
          </cell>
        </row>
        <row r="8899">
          <cell r="G8899" t="str">
            <v>7410-02</v>
          </cell>
          <cell r="H8899">
            <v>48.78</v>
          </cell>
        </row>
        <row r="8900">
          <cell r="G8900" t="str">
            <v>1565-52</v>
          </cell>
          <cell r="H8900">
            <v>158.24</v>
          </cell>
        </row>
        <row r="8901">
          <cell r="G8901" t="str">
            <v>1565-52</v>
          </cell>
          <cell r="H8901">
            <v>1295.3599999999999</v>
          </cell>
        </row>
        <row r="8902">
          <cell r="G8902" t="str">
            <v>1565-52</v>
          </cell>
          <cell r="H8902">
            <v>2.4500000000000002</v>
          </cell>
        </row>
        <row r="8903">
          <cell r="G8903" t="str">
            <v>7410-02</v>
          </cell>
          <cell r="H8903">
            <v>12.96</v>
          </cell>
        </row>
        <row r="8904">
          <cell r="G8904" t="str">
            <v>1565-52</v>
          </cell>
          <cell r="H8904">
            <v>385.56</v>
          </cell>
        </row>
        <row r="8905">
          <cell r="G8905" t="str">
            <v>1565-52</v>
          </cell>
          <cell r="H8905">
            <v>214.7</v>
          </cell>
        </row>
        <row r="8906">
          <cell r="G8906" t="str">
            <v>1565-52</v>
          </cell>
          <cell r="H8906">
            <v>244.98</v>
          </cell>
        </row>
        <row r="8907">
          <cell r="G8907" t="str">
            <v>1565-52</v>
          </cell>
          <cell r="H8907">
            <v>77.63</v>
          </cell>
        </row>
        <row r="8908">
          <cell r="G8908" t="str">
            <v>7410-02</v>
          </cell>
          <cell r="H8908">
            <v>58.7</v>
          </cell>
        </row>
        <row r="8909">
          <cell r="G8909" t="str">
            <v>1565-52</v>
          </cell>
          <cell r="H8909">
            <v>140.12</v>
          </cell>
        </row>
        <row r="8910">
          <cell r="G8910" t="str">
            <v>1565-52</v>
          </cell>
          <cell r="H8910">
            <v>846.91</v>
          </cell>
        </row>
        <row r="8911">
          <cell r="G8911" t="str">
            <v>1565-52</v>
          </cell>
          <cell r="H8911">
            <v>35.42</v>
          </cell>
        </row>
        <row r="8912">
          <cell r="G8912" t="str">
            <v>7410-02</v>
          </cell>
          <cell r="H8912">
            <v>445.17</v>
          </cell>
        </row>
        <row r="8913">
          <cell r="G8913" t="str">
            <v>7410-02</v>
          </cell>
          <cell r="H8913">
            <v>141.25</v>
          </cell>
        </row>
        <row r="8914">
          <cell r="G8914" t="str">
            <v>1565-52</v>
          </cell>
          <cell r="H8914">
            <v>43.07</v>
          </cell>
        </row>
        <row r="8915">
          <cell r="G8915" t="str">
            <v>1565-52</v>
          </cell>
          <cell r="H8915">
            <v>100.51</v>
          </cell>
        </row>
        <row r="8916">
          <cell r="G8916" t="str">
            <v>1565-52</v>
          </cell>
          <cell r="H8916">
            <v>95.7</v>
          </cell>
        </row>
        <row r="8917">
          <cell r="G8917" t="str">
            <v>1565-52</v>
          </cell>
          <cell r="H8917">
            <v>767.23</v>
          </cell>
        </row>
        <row r="8918">
          <cell r="G8918" t="str">
            <v>1565-52</v>
          </cell>
          <cell r="H8918">
            <v>790.81</v>
          </cell>
        </row>
        <row r="8919">
          <cell r="G8919" t="str">
            <v>1565-52</v>
          </cell>
          <cell r="H8919">
            <v>2.31</v>
          </cell>
        </row>
        <row r="8920">
          <cell r="G8920" t="str">
            <v>1565-52</v>
          </cell>
          <cell r="H8920">
            <v>232.48</v>
          </cell>
        </row>
        <row r="8921">
          <cell r="G8921" t="str">
            <v>1565-52</v>
          </cell>
          <cell r="H8921">
            <v>326.69</v>
          </cell>
        </row>
        <row r="8922">
          <cell r="G8922" t="str">
            <v>7410-02</v>
          </cell>
          <cell r="H8922">
            <v>85.05</v>
          </cell>
        </row>
        <row r="8923">
          <cell r="G8923" t="str">
            <v>1565-52</v>
          </cell>
          <cell r="H8923">
            <v>526.24</v>
          </cell>
        </row>
        <row r="8924">
          <cell r="G8924" t="str">
            <v>1565-52</v>
          </cell>
          <cell r="H8924">
            <v>470.78</v>
          </cell>
        </row>
        <row r="8925">
          <cell r="G8925" t="str">
            <v>1565-52</v>
          </cell>
          <cell r="H8925">
            <v>267.58</v>
          </cell>
        </row>
        <row r="8926">
          <cell r="G8926" t="str">
            <v>1565-52</v>
          </cell>
          <cell r="H8926">
            <v>657.31</v>
          </cell>
        </row>
        <row r="8927">
          <cell r="G8927" t="str">
            <v>1565-52</v>
          </cell>
          <cell r="H8927">
            <v>192.01</v>
          </cell>
        </row>
        <row r="8928">
          <cell r="G8928" t="str">
            <v>1565-52</v>
          </cell>
          <cell r="H8928">
            <v>556.73</v>
          </cell>
        </row>
        <row r="8929">
          <cell r="G8929" t="str">
            <v>1565-52</v>
          </cell>
          <cell r="H8929">
            <v>326.64999999999998</v>
          </cell>
        </row>
        <row r="8930">
          <cell r="G8930" t="str">
            <v>7410-02</v>
          </cell>
          <cell r="H8930">
            <v>748.13</v>
          </cell>
        </row>
        <row r="8931">
          <cell r="G8931" t="str">
            <v>1565-52</v>
          </cell>
          <cell r="H8931">
            <v>733.92</v>
          </cell>
        </row>
        <row r="8932">
          <cell r="G8932" t="str">
            <v>7410-02</v>
          </cell>
          <cell r="H8932">
            <v>145.35</v>
          </cell>
        </row>
        <row r="8933">
          <cell r="G8933" t="str">
            <v>1565-52</v>
          </cell>
          <cell r="H8933">
            <v>303.64</v>
          </cell>
        </row>
        <row r="8934">
          <cell r="G8934" t="str">
            <v>1565-52</v>
          </cell>
          <cell r="H8934">
            <v>433.87</v>
          </cell>
        </row>
        <row r="8935">
          <cell r="G8935" t="str">
            <v>1565-52</v>
          </cell>
          <cell r="H8935">
            <v>528.21</v>
          </cell>
        </row>
        <row r="8936">
          <cell r="G8936" t="str">
            <v>1565-52</v>
          </cell>
          <cell r="H8936">
            <v>246.31</v>
          </cell>
        </row>
        <row r="8937">
          <cell r="G8937" t="str">
            <v>1565-52</v>
          </cell>
          <cell r="H8937">
            <v>220.37</v>
          </cell>
        </row>
        <row r="8938">
          <cell r="G8938" t="str">
            <v>1565-52</v>
          </cell>
          <cell r="H8938">
            <v>393.31</v>
          </cell>
        </row>
        <row r="8939">
          <cell r="G8939" t="str">
            <v>1565-52</v>
          </cell>
          <cell r="H8939">
            <v>490.68</v>
          </cell>
        </row>
        <row r="8940">
          <cell r="G8940" t="str">
            <v>1565-52</v>
          </cell>
          <cell r="H8940">
            <v>105.51</v>
          </cell>
        </row>
        <row r="8941">
          <cell r="G8941" t="str">
            <v>7410-02</v>
          </cell>
          <cell r="H8941">
            <v>109.52</v>
          </cell>
        </row>
        <row r="8942">
          <cell r="G8942" t="str">
            <v>1565-52</v>
          </cell>
          <cell r="H8942">
            <v>0</v>
          </cell>
        </row>
        <row r="8943">
          <cell r="G8943" t="str">
            <v>7410-02</v>
          </cell>
          <cell r="H8943">
            <v>172.4</v>
          </cell>
        </row>
        <row r="8944">
          <cell r="G8944" t="str">
            <v>1565-52</v>
          </cell>
          <cell r="H8944">
            <v>225.61</v>
          </cell>
        </row>
        <row r="8945">
          <cell r="G8945" t="str">
            <v>7410-02</v>
          </cell>
          <cell r="H8945">
            <v>162.1</v>
          </cell>
        </row>
        <row r="8946">
          <cell r="G8946" t="str">
            <v>7410-02</v>
          </cell>
          <cell r="H8946">
            <v>1433</v>
          </cell>
        </row>
        <row r="8947">
          <cell r="G8947" t="str">
            <v>7410-02</v>
          </cell>
          <cell r="H8947">
            <v>886</v>
          </cell>
        </row>
        <row r="8948">
          <cell r="G8948" t="str">
            <v>1565-52</v>
          </cell>
          <cell r="H8948">
            <v>412.57</v>
          </cell>
        </row>
        <row r="8949">
          <cell r="G8949" t="str">
            <v>1565-52</v>
          </cell>
          <cell r="H8949">
            <v>81.61</v>
          </cell>
        </row>
        <row r="8950">
          <cell r="G8950" t="str">
            <v>1565-52</v>
          </cell>
          <cell r="H8950">
            <v>963.2</v>
          </cell>
        </row>
        <row r="8951">
          <cell r="G8951" t="str">
            <v>7410-02</v>
          </cell>
          <cell r="H8951">
            <v>517.75</v>
          </cell>
        </row>
        <row r="8952">
          <cell r="G8952" t="str">
            <v>1565-52</v>
          </cell>
          <cell r="H8952">
            <v>179.82</v>
          </cell>
        </row>
        <row r="8953">
          <cell r="G8953" t="str">
            <v>7410-02</v>
          </cell>
          <cell r="H8953">
            <v>141.04</v>
          </cell>
        </row>
        <row r="8954">
          <cell r="G8954" t="str">
            <v>1565-52</v>
          </cell>
          <cell r="H8954">
            <v>37.67</v>
          </cell>
        </row>
        <row r="8955">
          <cell r="G8955" t="str">
            <v>1565-52</v>
          </cell>
          <cell r="H8955">
            <v>239.48</v>
          </cell>
        </row>
        <row r="8956">
          <cell r="G8956" t="str">
            <v>1565-52</v>
          </cell>
          <cell r="H8956">
            <v>730.8</v>
          </cell>
        </row>
        <row r="8957">
          <cell r="G8957" t="str">
            <v>1565-52</v>
          </cell>
          <cell r="H8957">
            <v>220.98</v>
          </cell>
        </row>
        <row r="8958">
          <cell r="G8958" t="str">
            <v>1565-52</v>
          </cell>
          <cell r="H8958">
            <v>242</v>
          </cell>
        </row>
        <row r="8959">
          <cell r="G8959" t="str">
            <v>7410-02</v>
          </cell>
          <cell r="H8959">
            <v>95.41</v>
          </cell>
        </row>
        <row r="8960">
          <cell r="G8960" t="str">
            <v>1565-52</v>
          </cell>
          <cell r="H8960">
            <v>122.05</v>
          </cell>
        </row>
        <row r="8961">
          <cell r="G8961" t="str">
            <v>1565-52</v>
          </cell>
          <cell r="H8961">
            <v>318.33999999999997</v>
          </cell>
        </row>
        <row r="8962">
          <cell r="G8962" t="str">
            <v>1565-52</v>
          </cell>
          <cell r="H8962">
            <v>394.78</v>
          </cell>
        </row>
        <row r="8963">
          <cell r="G8963" t="str">
            <v>7410-02</v>
          </cell>
          <cell r="H8963">
            <v>204.56</v>
          </cell>
        </row>
        <row r="8964">
          <cell r="G8964" t="str">
            <v>1565-52</v>
          </cell>
          <cell r="H8964">
            <v>484.64</v>
          </cell>
        </row>
        <row r="8965">
          <cell r="G8965" t="str">
            <v>1565-52</v>
          </cell>
          <cell r="H8965">
            <v>275.12</v>
          </cell>
        </row>
        <row r="8966">
          <cell r="G8966" t="str">
            <v>1565-52</v>
          </cell>
          <cell r="H8966">
            <v>13.51</v>
          </cell>
        </row>
        <row r="8967">
          <cell r="G8967" t="str">
            <v>1565-52</v>
          </cell>
          <cell r="H8967">
            <v>1422.6</v>
          </cell>
        </row>
        <row r="8968">
          <cell r="G8968" t="str">
            <v>7410-02</v>
          </cell>
          <cell r="H8968">
            <v>20.48</v>
          </cell>
        </row>
        <row r="8969">
          <cell r="G8969" t="str">
            <v>1565-52</v>
          </cell>
          <cell r="H8969">
            <v>132.26</v>
          </cell>
        </row>
        <row r="8970">
          <cell r="G8970" t="str">
            <v>1565-52</v>
          </cell>
          <cell r="H8970">
            <v>65.44</v>
          </cell>
        </row>
        <row r="8971">
          <cell r="G8971" t="str">
            <v>1565-52</v>
          </cell>
          <cell r="H8971">
            <v>113.63</v>
          </cell>
        </row>
        <row r="8972">
          <cell r="G8972" t="str">
            <v>1565-52</v>
          </cell>
          <cell r="H8972">
            <v>302.25</v>
          </cell>
        </row>
        <row r="8973">
          <cell r="G8973" t="str">
            <v>1565-52</v>
          </cell>
          <cell r="H8973">
            <v>1071.04</v>
          </cell>
        </row>
        <row r="8974">
          <cell r="G8974" t="str">
            <v>1565-52</v>
          </cell>
          <cell r="H8974">
            <v>351.98</v>
          </cell>
        </row>
        <row r="8975">
          <cell r="G8975" t="str">
            <v>1565-52</v>
          </cell>
          <cell r="H8975">
            <v>0.42</v>
          </cell>
        </row>
        <row r="8976">
          <cell r="G8976" t="str">
            <v>1565-52</v>
          </cell>
          <cell r="H8976">
            <v>89.1</v>
          </cell>
        </row>
        <row r="8977">
          <cell r="G8977" t="str">
            <v>7410-02</v>
          </cell>
          <cell r="H8977">
            <v>78.650000000000006</v>
          </cell>
        </row>
        <row r="8978">
          <cell r="G8978" t="str">
            <v>7410-02</v>
          </cell>
          <cell r="H8978">
            <v>279.3</v>
          </cell>
        </row>
        <row r="8979">
          <cell r="G8979" t="str">
            <v>1565-52</v>
          </cell>
          <cell r="H8979">
            <v>131.38</v>
          </cell>
        </row>
        <row r="8980">
          <cell r="G8980" t="str">
            <v>1565-52</v>
          </cell>
          <cell r="H8980">
            <v>57.02</v>
          </cell>
        </row>
        <row r="8981">
          <cell r="G8981" t="str">
            <v>1565-52</v>
          </cell>
          <cell r="H8981">
            <v>174.72</v>
          </cell>
        </row>
        <row r="8982">
          <cell r="G8982" t="str">
            <v>7410-02</v>
          </cell>
          <cell r="H8982">
            <v>103.63</v>
          </cell>
        </row>
        <row r="8983">
          <cell r="G8983" t="str">
            <v>1565-52</v>
          </cell>
          <cell r="H8983">
            <v>400.76</v>
          </cell>
        </row>
        <row r="8984">
          <cell r="G8984" t="str">
            <v>1565-52</v>
          </cell>
          <cell r="H8984">
            <v>586.99</v>
          </cell>
        </row>
        <row r="8985">
          <cell r="G8985" t="str">
            <v>1565-52</v>
          </cell>
          <cell r="H8985">
            <v>45.62</v>
          </cell>
        </row>
        <row r="8986">
          <cell r="G8986" t="str">
            <v>7410-02</v>
          </cell>
          <cell r="H8986">
            <v>78.16</v>
          </cell>
        </row>
        <row r="8987">
          <cell r="G8987" t="str">
            <v>1565-52</v>
          </cell>
          <cell r="H8987">
            <v>24.8</v>
          </cell>
        </row>
        <row r="8988">
          <cell r="G8988" t="str">
            <v>7410-02</v>
          </cell>
          <cell r="H8988">
            <v>284.92</v>
          </cell>
        </row>
        <row r="8989">
          <cell r="G8989" t="str">
            <v>7410-02</v>
          </cell>
          <cell r="H8989">
            <v>29.62</v>
          </cell>
        </row>
        <row r="8990">
          <cell r="G8990" t="str">
            <v>1565-52</v>
          </cell>
          <cell r="H8990">
            <v>33.46</v>
          </cell>
        </row>
        <row r="8991">
          <cell r="G8991" t="str">
            <v>1565-52</v>
          </cell>
          <cell r="H8991">
            <v>45.79</v>
          </cell>
        </row>
        <row r="8992">
          <cell r="G8992" t="str">
            <v>1565-52</v>
          </cell>
          <cell r="H8992">
            <v>241.76</v>
          </cell>
        </row>
        <row r="8993">
          <cell r="G8993" t="str">
            <v>1565-52</v>
          </cell>
          <cell r="H8993">
            <v>0.97</v>
          </cell>
        </row>
        <row r="8994">
          <cell r="G8994" t="str">
            <v>1565-52</v>
          </cell>
          <cell r="H8994">
            <v>389.84</v>
          </cell>
        </row>
        <row r="8995">
          <cell r="G8995" t="str">
            <v>1565-52</v>
          </cell>
          <cell r="H8995">
            <v>95.1</v>
          </cell>
        </row>
        <row r="8996">
          <cell r="G8996" t="str">
            <v>1565-52</v>
          </cell>
          <cell r="H8996">
            <v>137.66</v>
          </cell>
        </row>
        <row r="8997">
          <cell r="G8997" t="str">
            <v>1565-52</v>
          </cell>
          <cell r="H8997">
            <v>159.04</v>
          </cell>
        </row>
        <row r="8998">
          <cell r="G8998" t="str">
            <v>7410-02</v>
          </cell>
          <cell r="H8998">
            <v>71.05</v>
          </cell>
        </row>
        <row r="8999">
          <cell r="G8999" t="str">
            <v>1565-52</v>
          </cell>
          <cell r="H8999">
            <v>500.5</v>
          </cell>
        </row>
        <row r="9000">
          <cell r="G9000" t="str">
            <v>7410-02</v>
          </cell>
          <cell r="H9000">
            <v>56.4</v>
          </cell>
        </row>
        <row r="9001">
          <cell r="G9001" t="str">
            <v>1565-52</v>
          </cell>
          <cell r="H9001">
            <v>159.25</v>
          </cell>
        </row>
        <row r="9002">
          <cell r="G9002" t="str">
            <v>1565-52</v>
          </cell>
          <cell r="H9002">
            <v>222.18</v>
          </cell>
        </row>
        <row r="9003">
          <cell r="G9003" t="str">
            <v>1565-52</v>
          </cell>
          <cell r="H9003">
            <v>240.59</v>
          </cell>
        </row>
        <row r="9004">
          <cell r="G9004" t="str">
            <v>1565-52</v>
          </cell>
          <cell r="H9004">
            <v>30.38</v>
          </cell>
        </row>
        <row r="9005">
          <cell r="G9005" t="str">
            <v>1565-52</v>
          </cell>
          <cell r="H9005">
            <v>181.13</v>
          </cell>
        </row>
        <row r="9006">
          <cell r="G9006" t="str">
            <v>7410-02</v>
          </cell>
          <cell r="H9006">
            <v>90.41</v>
          </cell>
        </row>
        <row r="9007">
          <cell r="G9007" t="str">
            <v>1565-52</v>
          </cell>
          <cell r="H9007">
            <v>464.44</v>
          </cell>
        </row>
        <row r="9008">
          <cell r="G9008" t="str">
            <v>1565-52</v>
          </cell>
          <cell r="H9008">
            <v>168.6</v>
          </cell>
        </row>
        <row r="9009">
          <cell r="G9009" t="str">
            <v>7410-02</v>
          </cell>
          <cell r="H9009">
            <v>315.36</v>
          </cell>
        </row>
        <row r="9010">
          <cell r="G9010" t="str">
            <v>1565-52</v>
          </cell>
          <cell r="H9010">
            <v>114.72</v>
          </cell>
        </row>
        <row r="9011">
          <cell r="G9011" t="str">
            <v>1565-52</v>
          </cell>
          <cell r="H9011">
            <v>117.39</v>
          </cell>
        </row>
        <row r="9012">
          <cell r="G9012" t="str">
            <v>1565-52</v>
          </cell>
          <cell r="H9012">
            <v>91.03</v>
          </cell>
        </row>
        <row r="9013">
          <cell r="G9013" t="str">
            <v>7410-02</v>
          </cell>
          <cell r="H9013">
            <v>594.52</v>
          </cell>
        </row>
        <row r="9014">
          <cell r="G9014" t="str">
            <v>1565-52</v>
          </cell>
          <cell r="H9014">
            <v>1599.96</v>
          </cell>
        </row>
        <row r="9015">
          <cell r="G9015" t="str">
            <v>1565-52</v>
          </cell>
          <cell r="H9015">
            <v>913.03</v>
          </cell>
        </row>
        <row r="9016">
          <cell r="G9016" t="str">
            <v>1565-52</v>
          </cell>
          <cell r="H9016">
            <v>23.75</v>
          </cell>
        </row>
        <row r="9017">
          <cell r="G9017" t="str">
            <v>1565-52</v>
          </cell>
          <cell r="H9017">
            <v>293.64</v>
          </cell>
        </row>
        <row r="9018">
          <cell r="G9018" t="str">
            <v>1565-52</v>
          </cell>
          <cell r="H9018">
            <v>2384.2800000000002</v>
          </cell>
        </row>
        <row r="9019">
          <cell r="G9019" t="str">
            <v>1565-52</v>
          </cell>
          <cell r="H9019">
            <v>178.35</v>
          </cell>
        </row>
        <row r="9020">
          <cell r="G9020" t="str">
            <v>1565-52</v>
          </cell>
          <cell r="H9020">
            <v>909.42</v>
          </cell>
        </row>
        <row r="9021">
          <cell r="G9021" t="str">
            <v>1565-52</v>
          </cell>
          <cell r="H9021">
            <v>25.11</v>
          </cell>
        </row>
        <row r="9022">
          <cell r="G9022" t="str">
            <v>1565-52</v>
          </cell>
          <cell r="H9022">
            <v>159.01</v>
          </cell>
        </row>
        <row r="9023">
          <cell r="G9023" t="str">
            <v>1565-52</v>
          </cell>
          <cell r="H9023">
            <v>37.44</v>
          </cell>
        </row>
        <row r="9024">
          <cell r="G9024" t="str">
            <v>1565-52</v>
          </cell>
          <cell r="H9024">
            <v>119.59</v>
          </cell>
        </row>
        <row r="9025">
          <cell r="G9025" t="str">
            <v>1565-52</v>
          </cell>
          <cell r="H9025">
            <v>120.88</v>
          </cell>
        </row>
        <row r="9026">
          <cell r="G9026" t="str">
            <v>1565-52</v>
          </cell>
          <cell r="H9026">
            <v>630.63</v>
          </cell>
        </row>
        <row r="9027">
          <cell r="G9027" t="str">
            <v>1565-52</v>
          </cell>
          <cell r="H9027">
            <v>94.8</v>
          </cell>
        </row>
        <row r="9028">
          <cell r="G9028" t="str">
            <v>1565-52</v>
          </cell>
          <cell r="H9028">
            <v>142.97999999999999</v>
          </cell>
        </row>
        <row r="9029">
          <cell r="G9029" t="str">
            <v>1565-52</v>
          </cell>
          <cell r="H9029">
            <v>625.63</v>
          </cell>
        </row>
        <row r="9030">
          <cell r="G9030" t="str">
            <v>1565-52</v>
          </cell>
          <cell r="H9030">
            <v>1004.22</v>
          </cell>
        </row>
        <row r="9031">
          <cell r="G9031" t="str">
            <v>7410-02</v>
          </cell>
          <cell r="H9031">
            <v>617.25</v>
          </cell>
        </row>
        <row r="9032">
          <cell r="G9032" t="str">
            <v>1565-52</v>
          </cell>
          <cell r="H9032">
            <v>108.23</v>
          </cell>
        </row>
        <row r="9033">
          <cell r="G9033" t="str">
            <v>1565-52</v>
          </cell>
          <cell r="H9033">
            <v>192.21</v>
          </cell>
        </row>
        <row r="9034">
          <cell r="G9034" t="str">
            <v>1565-52</v>
          </cell>
          <cell r="H9034">
            <v>473.76</v>
          </cell>
        </row>
        <row r="9035">
          <cell r="G9035" t="str">
            <v>1565-52</v>
          </cell>
          <cell r="H9035">
            <v>293.63</v>
          </cell>
        </row>
        <row r="9036">
          <cell r="G9036" t="str">
            <v>1565-52</v>
          </cell>
          <cell r="H9036">
            <v>2265.17</v>
          </cell>
        </row>
        <row r="9037">
          <cell r="G9037" t="str">
            <v>1565-52</v>
          </cell>
          <cell r="H9037">
            <v>629.67999999999995</v>
          </cell>
        </row>
        <row r="9038">
          <cell r="G9038" t="str">
            <v>1565-52</v>
          </cell>
          <cell r="H9038">
            <v>385.9</v>
          </cell>
        </row>
        <row r="9039">
          <cell r="G9039" t="str">
            <v>1565-52</v>
          </cell>
          <cell r="H9039">
            <v>155.74</v>
          </cell>
        </row>
        <row r="9040">
          <cell r="G9040" t="str">
            <v>7410-02</v>
          </cell>
          <cell r="H9040">
            <v>352.45</v>
          </cell>
        </row>
        <row r="9041">
          <cell r="G9041" t="str">
            <v>7410-02</v>
          </cell>
          <cell r="H9041">
            <v>52.03</v>
          </cell>
        </row>
        <row r="9042">
          <cell r="G9042" t="str">
            <v>1565-52</v>
          </cell>
          <cell r="H9042">
            <v>138.13999999999999</v>
          </cell>
        </row>
        <row r="9043">
          <cell r="G9043" t="str">
            <v>7410-02</v>
          </cell>
          <cell r="H9043">
            <v>179.33</v>
          </cell>
        </row>
        <row r="9044">
          <cell r="G9044" t="str">
            <v>7410-02</v>
          </cell>
          <cell r="H9044">
            <v>24.56</v>
          </cell>
        </row>
        <row r="9045">
          <cell r="G9045" t="str">
            <v>7410-02</v>
          </cell>
          <cell r="H9045">
            <v>4.34</v>
          </cell>
        </row>
        <row r="9046">
          <cell r="G9046" t="str">
            <v>1565-52</v>
          </cell>
          <cell r="H9046">
            <v>213.04</v>
          </cell>
        </row>
        <row r="9047">
          <cell r="G9047" t="str">
            <v>1565-52</v>
          </cell>
          <cell r="H9047">
            <v>152.02000000000001</v>
          </cell>
        </row>
        <row r="9048">
          <cell r="G9048" t="str">
            <v>1565-52</v>
          </cell>
          <cell r="H9048">
            <v>201.47</v>
          </cell>
        </row>
        <row r="9049">
          <cell r="G9049" t="str">
            <v>7410-02</v>
          </cell>
          <cell r="H9049">
            <v>109.41</v>
          </cell>
        </row>
        <row r="9050">
          <cell r="G9050" t="str">
            <v>1565-52</v>
          </cell>
          <cell r="H9050">
            <v>445.97</v>
          </cell>
        </row>
        <row r="9051">
          <cell r="G9051" t="str">
            <v>1565-52</v>
          </cell>
          <cell r="H9051">
            <v>157.5</v>
          </cell>
        </row>
        <row r="9052">
          <cell r="G9052" t="str">
            <v>7410-02</v>
          </cell>
          <cell r="H9052">
            <v>52.32</v>
          </cell>
        </row>
        <row r="9053">
          <cell r="G9053" t="str">
            <v>7410-02</v>
          </cell>
          <cell r="H9053">
            <v>357.24</v>
          </cell>
        </row>
        <row r="9054">
          <cell r="G9054" t="str">
            <v>1565-52</v>
          </cell>
          <cell r="H9054">
            <v>223.2</v>
          </cell>
        </row>
        <row r="9055">
          <cell r="G9055" t="str">
            <v>7410-02</v>
          </cell>
          <cell r="H9055">
            <v>56</v>
          </cell>
        </row>
        <row r="9056">
          <cell r="G9056" t="str">
            <v>1565-52</v>
          </cell>
          <cell r="H9056">
            <v>752.2</v>
          </cell>
        </row>
        <row r="9057">
          <cell r="G9057" t="str">
            <v>1565-52</v>
          </cell>
          <cell r="H9057">
            <v>67.66</v>
          </cell>
        </row>
        <row r="9058">
          <cell r="G9058" t="str">
            <v>1565-52</v>
          </cell>
          <cell r="H9058">
            <v>188.73</v>
          </cell>
        </row>
        <row r="9059">
          <cell r="G9059" t="str">
            <v>7410-02</v>
          </cell>
          <cell r="H9059">
            <v>91.43</v>
          </cell>
        </row>
        <row r="9060">
          <cell r="G9060" t="str">
            <v>1565-52</v>
          </cell>
          <cell r="H9060">
            <v>36.64</v>
          </cell>
        </row>
        <row r="9061">
          <cell r="G9061" t="str">
            <v>1565-52</v>
          </cell>
          <cell r="H9061">
            <v>0</v>
          </cell>
        </row>
        <row r="9062">
          <cell r="G9062" t="str">
            <v>1565-52</v>
          </cell>
          <cell r="H9062">
            <v>13.2</v>
          </cell>
        </row>
        <row r="9063">
          <cell r="G9063" t="str">
            <v>1565-52</v>
          </cell>
          <cell r="H9063">
            <v>81.77</v>
          </cell>
        </row>
        <row r="9064">
          <cell r="G9064" t="str">
            <v>1565-52</v>
          </cell>
          <cell r="H9064">
            <v>545.65</v>
          </cell>
        </row>
        <row r="9065">
          <cell r="G9065" t="str">
            <v>1565-52</v>
          </cell>
          <cell r="H9065">
            <v>112.84</v>
          </cell>
        </row>
        <row r="9066">
          <cell r="G9066" t="str">
            <v>1565-52</v>
          </cell>
          <cell r="H9066">
            <v>102.55</v>
          </cell>
        </row>
        <row r="9067">
          <cell r="G9067" t="str">
            <v>1565-52</v>
          </cell>
          <cell r="H9067">
            <v>1086.99</v>
          </cell>
        </row>
        <row r="9068">
          <cell r="G9068" t="str">
            <v>1565-52</v>
          </cell>
          <cell r="H9068">
            <v>74.099999999999994</v>
          </cell>
        </row>
        <row r="9069">
          <cell r="G9069" t="str">
            <v>1565-52</v>
          </cell>
          <cell r="H9069">
            <v>272.58</v>
          </cell>
        </row>
        <row r="9070">
          <cell r="G9070" t="str">
            <v>1565-52</v>
          </cell>
          <cell r="H9070">
            <v>56.16</v>
          </cell>
        </row>
        <row r="9071">
          <cell r="G9071" t="str">
            <v>1565-52</v>
          </cell>
          <cell r="H9071">
            <v>246.84</v>
          </cell>
        </row>
        <row r="9072">
          <cell r="G9072" t="str">
            <v>1565-52</v>
          </cell>
          <cell r="H9072">
            <v>773.68</v>
          </cell>
        </row>
        <row r="9073">
          <cell r="G9073" t="str">
            <v>1565-52</v>
          </cell>
          <cell r="H9073">
            <v>789.54</v>
          </cell>
        </row>
        <row r="9074">
          <cell r="G9074" t="str">
            <v>7410-02</v>
          </cell>
          <cell r="H9074">
            <v>28.56</v>
          </cell>
        </row>
        <row r="9075">
          <cell r="G9075" t="str">
            <v>1565-52</v>
          </cell>
          <cell r="H9075">
            <v>0.86</v>
          </cell>
        </row>
        <row r="9076">
          <cell r="G9076" t="str">
            <v>7410-02</v>
          </cell>
          <cell r="H9076">
            <v>76.52</v>
          </cell>
        </row>
        <row r="9077">
          <cell r="G9077" t="str">
            <v>7410-02</v>
          </cell>
          <cell r="H9077">
            <v>127.43</v>
          </cell>
        </row>
        <row r="9078">
          <cell r="G9078" t="str">
            <v>1565-52</v>
          </cell>
          <cell r="H9078">
            <v>164.47</v>
          </cell>
        </row>
        <row r="9079">
          <cell r="G9079" t="str">
            <v>1565-52</v>
          </cell>
          <cell r="H9079">
            <v>1083.21</v>
          </cell>
        </row>
        <row r="9080">
          <cell r="G9080" t="str">
            <v>1565-52</v>
          </cell>
          <cell r="H9080">
            <v>114.19</v>
          </cell>
        </row>
        <row r="9081">
          <cell r="G9081" t="str">
            <v>1565-52</v>
          </cell>
          <cell r="H9081">
            <v>73.2</v>
          </cell>
        </row>
        <row r="9082">
          <cell r="G9082" t="str">
            <v>1565-52</v>
          </cell>
          <cell r="H9082">
            <v>1064.01</v>
          </cell>
        </row>
        <row r="9083">
          <cell r="G9083" t="str">
            <v>1565-52</v>
          </cell>
          <cell r="H9083">
            <v>528.53</v>
          </cell>
        </row>
        <row r="9084">
          <cell r="G9084" t="str">
            <v>7410-02</v>
          </cell>
          <cell r="H9084">
            <v>82.43</v>
          </cell>
        </row>
        <row r="9085">
          <cell r="G9085" t="str">
            <v>7410-02</v>
          </cell>
          <cell r="H9085">
            <v>104.42</v>
          </cell>
        </row>
        <row r="9086">
          <cell r="G9086" t="str">
            <v>1565-52</v>
          </cell>
          <cell r="H9086">
            <v>220.58</v>
          </cell>
        </row>
        <row r="9087">
          <cell r="G9087" t="str">
            <v>1565-52</v>
          </cell>
          <cell r="H9087">
            <v>1171.22</v>
          </cell>
        </row>
        <row r="9088">
          <cell r="G9088" t="str">
            <v>1565-52</v>
          </cell>
          <cell r="H9088">
            <v>1700</v>
          </cell>
        </row>
        <row r="9089">
          <cell r="G9089" t="str">
            <v>1565-52</v>
          </cell>
          <cell r="H9089">
            <v>1440.5</v>
          </cell>
        </row>
        <row r="9090">
          <cell r="G9090" t="str">
            <v>1565-52</v>
          </cell>
          <cell r="H9090">
            <v>546.59</v>
          </cell>
        </row>
        <row r="9091">
          <cell r="G9091" t="str">
            <v>1565-52</v>
          </cell>
          <cell r="H9091">
            <v>218.64</v>
          </cell>
        </row>
        <row r="9092">
          <cell r="G9092" t="str">
            <v>1565-52</v>
          </cell>
          <cell r="H9092">
            <v>352.17</v>
          </cell>
        </row>
        <row r="9093">
          <cell r="G9093" t="str">
            <v>1565-52</v>
          </cell>
          <cell r="H9093">
            <v>209.75</v>
          </cell>
        </row>
        <row r="9094">
          <cell r="G9094" t="str">
            <v>1565-52</v>
          </cell>
          <cell r="H9094">
            <v>185.76</v>
          </cell>
        </row>
        <row r="9095">
          <cell r="G9095" t="str">
            <v>1565-52</v>
          </cell>
          <cell r="H9095">
            <v>327.85</v>
          </cell>
        </row>
        <row r="9096">
          <cell r="G9096" t="str">
            <v>1565-52</v>
          </cell>
          <cell r="H9096">
            <v>143.72</v>
          </cell>
        </row>
        <row r="9097">
          <cell r="G9097" t="str">
            <v>1565-52</v>
          </cell>
          <cell r="H9097">
            <v>62.53</v>
          </cell>
        </row>
        <row r="9098">
          <cell r="G9098" t="str">
            <v>1565-52</v>
          </cell>
          <cell r="H9098">
            <v>368.82</v>
          </cell>
        </row>
        <row r="9099">
          <cell r="G9099" t="str">
            <v>1565-52</v>
          </cell>
          <cell r="H9099">
            <v>182.57</v>
          </cell>
        </row>
        <row r="9100">
          <cell r="G9100" t="str">
            <v>1565-52</v>
          </cell>
          <cell r="H9100">
            <v>1134.54</v>
          </cell>
        </row>
        <row r="9101">
          <cell r="G9101" t="str">
            <v>1565-52</v>
          </cell>
          <cell r="H9101">
            <v>261.55</v>
          </cell>
        </row>
        <row r="9102">
          <cell r="G9102" t="str">
            <v>1565-52</v>
          </cell>
          <cell r="H9102">
            <v>219.11</v>
          </cell>
        </row>
        <row r="9103">
          <cell r="G9103" t="str">
            <v>1565-52</v>
          </cell>
          <cell r="H9103">
            <v>729.61</v>
          </cell>
        </row>
        <row r="9104">
          <cell r="G9104" t="str">
            <v>1565-52</v>
          </cell>
          <cell r="H9104">
            <v>347.1</v>
          </cell>
        </row>
        <row r="9105">
          <cell r="G9105" t="str">
            <v>1565-52</v>
          </cell>
          <cell r="H9105">
            <v>1037.3</v>
          </cell>
        </row>
        <row r="9106">
          <cell r="G9106" t="str">
            <v>1565-52</v>
          </cell>
          <cell r="H9106">
            <v>355.95</v>
          </cell>
        </row>
        <row r="9107">
          <cell r="G9107" t="str">
            <v>1565-52</v>
          </cell>
          <cell r="H9107">
            <v>138.32</v>
          </cell>
        </row>
        <row r="9108">
          <cell r="G9108" t="str">
            <v>1565-52</v>
          </cell>
          <cell r="H9108">
            <v>408.54</v>
          </cell>
        </row>
        <row r="9109">
          <cell r="G9109" t="str">
            <v>1565-52</v>
          </cell>
          <cell r="H9109">
            <v>570.89</v>
          </cell>
        </row>
        <row r="9110">
          <cell r="G9110" t="str">
            <v>1565-52</v>
          </cell>
          <cell r="H9110">
            <v>275.89</v>
          </cell>
        </row>
        <row r="9111">
          <cell r="G9111" t="str">
            <v>1565-52</v>
          </cell>
          <cell r="H9111">
            <v>315.12</v>
          </cell>
        </row>
        <row r="9112">
          <cell r="G9112" t="str">
            <v>1565-52</v>
          </cell>
          <cell r="H9112">
            <v>632.79999999999995</v>
          </cell>
        </row>
        <row r="9113">
          <cell r="G9113" t="str">
            <v>1565-52</v>
          </cell>
          <cell r="H9113">
            <v>378</v>
          </cell>
        </row>
        <row r="9114">
          <cell r="G9114" t="str">
            <v>1565-52</v>
          </cell>
          <cell r="H9114">
            <v>286.45999999999998</v>
          </cell>
        </row>
        <row r="9115">
          <cell r="G9115" t="str">
            <v>1565-52</v>
          </cell>
          <cell r="H9115">
            <v>0</v>
          </cell>
        </row>
        <row r="9116">
          <cell r="G9116" t="str">
            <v>1565-52</v>
          </cell>
          <cell r="H9116">
            <v>597.58000000000004</v>
          </cell>
        </row>
        <row r="9117">
          <cell r="G9117" t="str">
            <v>1565-52</v>
          </cell>
          <cell r="H9117">
            <v>109.53</v>
          </cell>
        </row>
        <row r="9118">
          <cell r="G9118" t="str">
            <v>1565-52</v>
          </cell>
          <cell r="H9118">
            <v>600.12</v>
          </cell>
        </row>
        <row r="9119">
          <cell r="G9119" t="str">
            <v>1565-52</v>
          </cell>
          <cell r="H9119">
            <v>295.79000000000002</v>
          </cell>
        </row>
        <row r="9120">
          <cell r="G9120" t="str">
            <v>1565-52</v>
          </cell>
          <cell r="H9120">
            <v>363.6</v>
          </cell>
        </row>
        <row r="9121">
          <cell r="G9121" t="str">
            <v>7410-02</v>
          </cell>
          <cell r="H9121">
            <v>44.88</v>
          </cell>
        </row>
        <row r="9122">
          <cell r="G9122" t="str">
            <v>1565-52</v>
          </cell>
          <cell r="H9122">
            <v>110.95</v>
          </cell>
        </row>
        <row r="9123">
          <cell r="G9123" t="str">
            <v>1565-52</v>
          </cell>
          <cell r="H9123">
            <v>179</v>
          </cell>
        </row>
        <row r="9124">
          <cell r="G9124" t="str">
            <v>1565-52</v>
          </cell>
          <cell r="H9124">
            <v>42.48</v>
          </cell>
        </row>
        <row r="9125">
          <cell r="G9125" t="str">
            <v>1565-52</v>
          </cell>
          <cell r="H9125">
            <v>112.3</v>
          </cell>
        </row>
        <row r="9126">
          <cell r="G9126" t="str">
            <v>1565-52</v>
          </cell>
          <cell r="H9126">
            <v>161.97999999999999</v>
          </cell>
        </row>
        <row r="9127">
          <cell r="G9127" t="str">
            <v>1565-52</v>
          </cell>
          <cell r="H9127">
            <v>1132.58</v>
          </cell>
        </row>
        <row r="9128">
          <cell r="G9128" t="str">
            <v>1565-52</v>
          </cell>
          <cell r="H9128">
            <v>176.16</v>
          </cell>
        </row>
        <row r="9129">
          <cell r="G9129" t="str">
            <v>1565-52</v>
          </cell>
          <cell r="H9129">
            <v>368.4</v>
          </cell>
        </row>
        <row r="9130">
          <cell r="G9130" t="str">
            <v>1565-52</v>
          </cell>
          <cell r="H9130">
            <v>54.81</v>
          </cell>
        </row>
        <row r="9131">
          <cell r="G9131" t="str">
            <v>1565-52</v>
          </cell>
          <cell r="H9131">
            <v>190.72</v>
          </cell>
        </row>
        <row r="9132">
          <cell r="G9132" t="str">
            <v>1565-52</v>
          </cell>
          <cell r="H9132">
            <v>352.66</v>
          </cell>
        </row>
        <row r="9133">
          <cell r="G9133" t="str">
            <v>7410-02</v>
          </cell>
          <cell r="H9133">
            <v>18.55</v>
          </cell>
        </row>
        <row r="9134">
          <cell r="G9134" t="str">
            <v>1565-52</v>
          </cell>
          <cell r="H9134">
            <v>527.41</v>
          </cell>
        </row>
        <row r="9135">
          <cell r="G9135" t="str">
            <v>1565-52</v>
          </cell>
          <cell r="H9135">
            <v>1093.25</v>
          </cell>
        </row>
        <row r="9136">
          <cell r="G9136" t="str">
            <v>1565-52</v>
          </cell>
          <cell r="H9136">
            <v>11.59</v>
          </cell>
        </row>
        <row r="9137">
          <cell r="G9137" t="str">
            <v>1565-52</v>
          </cell>
          <cell r="H9137">
            <v>512.15</v>
          </cell>
        </row>
        <row r="9138">
          <cell r="G9138" t="str">
            <v>1565-52</v>
          </cell>
          <cell r="H9138">
            <v>96.82</v>
          </cell>
        </row>
        <row r="9139">
          <cell r="G9139" t="str">
            <v>1565-52</v>
          </cell>
          <cell r="H9139">
            <v>4358.3100000000004</v>
          </cell>
        </row>
        <row r="9140">
          <cell r="G9140" t="str">
            <v>1565-52</v>
          </cell>
          <cell r="H9140">
            <v>257.33</v>
          </cell>
        </row>
        <row r="9141">
          <cell r="G9141" t="str">
            <v>1565-52</v>
          </cell>
          <cell r="H9141">
            <v>175.55</v>
          </cell>
        </row>
        <row r="9142">
          <cell r="G9142" t="str">
            <v>1565-52</v>
          </cell>
          <cell r="H9142">
            <v>29373.18</v>
          </cell>
        </row>
        <row r="9143">
          <cell r="G9143" t="str">
            <v>1565-52</v>
          </cell>
          <cell r="H9143">
            <v>452.04</v>
          </cell>
        </row>
        <row r="9144">
          <cell r="G9144" t="str">
            <v>1565-52</v>
          </cell>
          <cell r="H9144">
            <v>546.23</v>
          </cell>
        </row>
        <row r="9145">
          <cell r="G9145" t="str">
            <v>1565-52</v>
          </cell>
          <cell r="H9145">
            <v>71.11</v>
          </cell>
        </row>
        <row r="9146">
          <cell r="G9146" t="str">
            <v>1565-52</v>
          </cell>
          <cell r="H9146">
            <v>172.34</v>
          </cell>
        </row>
        <row r="9147">
          <cell r="G9147" t="str">
            <v>1565-52</v>
          </cell>
          <cell r="H9147">
            <v>556.74</v>
          </cell>
        </row>
        <row r="9148">
          <cell r="G9148" t="str">
            <v>1565-52</v>
          </cell>
          <cell r="H9148">
            <v>144.41999999999999</v>
          </cell>
        </row>
        <row r="9149">
          <cell r="G9149" t="str">
            <v>1565-52</v>
          </cell>
          <cell r="H9149">
            <v>612.66</v>
          </cell>
        </row>
        <row r="9150">
          <cell r="G9150" t="str">
            <v>1565-52</v>
          </cell>
          <cell r="H9150">
            <v>158.36000000000001</v>
          </cell>
        </row>
        <row r="9151">
          <cell r="G9151" t="str">
            <v>1565-52</v>
          </cell>
          <cell r="H9151">
            <v>62.14</v>
          </cell>
        </row>
        <row r="9152">
          <cell r="G9152" t="str">
            <v>1565-52</v>
          </cell>
          <cell r="H9152">
            <v>271.7</v>
          </cell>
        </row>
        <row r="9153">
          <cell r="G9153" t="str">
            <v>1565-52</v>
          </cell>
          <cell r="H9153">
            <v>112.98</v>
          </cell>
        </row>
        <row r="9154">
          <cell r="G9154" t="str">
            <v>1565-52</v>
          </cell>
          <cell r="H9154">
            <v>278.51</v>
          </cell>
        </row>
        <row r="9155">
          <cell r="G9155" t="str">
            <v>1565-52</v>
          </cell>
          <cell r="H9155">
            <v>545.39</v>
          </cell>
        </row>
        <row r="9156">
          <cell r="G9156" t="str">
            <v>1565-52</v>
          </cell>
          <cell r="H9156">
            <v>1103.25</v>
          </cell>
        </row>
        <row r="9157">
          <cell r="G9157" t="str">
            <v>1565-52</v>
          </cell>
          <cell r="H9157">
            <v>282.02</v>
          </cell>
        </row>
        <row r="9158">
          <cell r="G9158" t="str">
            <v>7410-02</v>
          </cell>
          <cell r="H9158">
            <v>1353.37</v>
          </cell>
        </row>
        <row r="9159">
          <cell r="G9159" t="str">
            <v>1565-52</v>
          </cell>
          <cell r="H9159">
            <v>41.51</v>
          </cell>
        </row>
        <row r="9160">
          <cell r="G9160" t="str">
            <v>1565-52</v>
          </cell>
          <cell r="H9160">
            <v>37.47</v>
          </cell>
        </row>
        <row r="9161">
          <cell r="G9161" t="str">
            <v>1565-52</v>
          </cell>
          <cell r="H9161">
            <v>429.82</v>
          </cell>
        </row>
        <row r="9162">
          <cell r="G9162" t="str">
            <v>1565-52</v>
          </cell>
          <cell r="H9162">
            <v>93.23</v>
          </cell>
        </row>
        <row r="9163">
          <cell r="G9163" t="str">
            <v>1565-52</v>
          </cell>
          <cell r="H9163">
            <v>1053.7</v>
          </cell>
        </row>
        <row r="9164">
          <cell r="G9164" t="str">
            <v>7410-02</v>
          </cell>
          <cell r="H9164">
            <v>17.88</v>
          </cell>
        </row>
        <row r="9165">
          <cell r="G9165" t="str">
            <v>1565-52</v>
          </cell>
          <cell r="H9165">
            <v>365.56</v>
          </cell>
        </row>
        <row r="9166">
          <cell r="G9166" t="str">
            <v>1565-52</v>
          </cell>
          <cell r="H9166">
            <v>899.56</v>
          </cell>
        </row>
        <row r="9167">
          <cell r="G9167" t="str">
            <v>1565-52</v>
          </cell>
          <cell r="H9167">
            <v>264.89999999999998</v>
          </cell>
        </row>
        <row r="9168">
          <cell r="G9168" t="str">
            <v>1565-52</v>
          </cell>
          <cell r="H9168">
            <v>467.32</v>
          </cell>
        </row>
        <row r="9169">
          <cell r="G9169" t="str">
            <v>1565-52</v>
          </cell>
          <cell r="H9169">
            <v>1284.8</v>
          </cell>
        </row>
        <row r="9170">
          <cell r="G9170" t="str">
            <v>1565-52</v>
          </cell>
          <cell r="H9170">
            <v>269.76</v>
          </cell>
        </row>
        <row r="9171">
          <cell r="G9171" t="str">
            <v>1565-52</v>
          </cell>
          <cell r="H9171">
            <v>2266.15</v>
          </cell>
        </row>
        <row r="9172">
          <cell r="G9172" t="str">
            <v>1565-52</v>
          </cell>
          <cell r="H9172">
            <v>426.53</v>
          </cell>
        </row>
        <row r="9173">
          <cell r="G9173" t="str">
            <v>1565-52</v>
          </cell>
          <cell r="H9173">
            <v>204.97</v>
          </cell>
        </row>
        <row r="9174">
          <cell r="G9174" t="str">
            <v>1565-52</v>
          </cell>
          <cell r="H9174">
            <v>537.84</v>
          </cell>
        </row>
        <row r="9175">
          <cell r="G9175" t="str">
            <v>1565-52</v>
          </cell>
          <cell r="H9175">
            <v>1881.29</v>
          </cell>
        </row>
        <row r="9176">
          <cell r="G9176" t="str">
            <v>1565-52</v>
          </cell>
          <cell r="H9176">
            <v>1115.71</v>
          </cell>
        </row>
        <row r="9177">
          <cell r="G9177" t="str">
            <v>1565-52</v>
          </cell>
          <cell r="H9177">
            <v>266.99</v>
          </cell>
        </row>
        <row r="9178">
          <cell r="G9178" t="str">
            <v>1565-52</v>
          </cell>
          <cell r="H9178">
            <v>8268</v>
          </cell>
        </row>
        <row r="9179">
          <cell r="G9179" t="str">
            <v>1565-52</v>
          </cell>
          <cell r="H9179">
            <v>397.68</v>
          </cell>
        </row>
        <row r="9180">
          <cell r="G9180" t="str">
            <v>7410-02</v>
          </cell>
          <cell r="H9180">
            <v>181</v>
          </cell>
        </row>
        <row r="9181">
          <cell r="G9181" t="str">
            <v>1565-52</v>
          </cell>
          <cell r="H9181">
            <v>660.37</v>
          </cell>
        </row>
        <row r="9182">
          <cell r="G9182" t="str">
            <v>1565-52</v>
          </cell>
          <cell r="H9182">
            <v>9.93</v>
          </cell>
        </row>
        <row r="9183">
          <cell r="G9183" t="str">
            <v>1565-52</v>
          </cell>
          <cell r="H9183">
            <v>3894</v>
          </cell>
        </row>
        <row r="9184">
          <cell r="G9184" t="str">
            <v>1565-52</v>
          </cell>
          <cell r="H9184">
            <v>339.49</v>
          </cell>
        </row>
        <row r="9185">
          <cell r="G9185" t="str">
            <v>1565-52</v>
          </cell>
          <cell r="H9185">
            <v>3029.93</v>
          </cell>
        </row>
        <row r="9186">
          <cell r="G9186" t="str">
            <v>1565-52</v>
          </cell>
          <cell r="H9186">
            <v>674.24</v>
          </cell>
        </row>
        <row r="9187">
          <cell r="G9187" t="str">
            <v>1565-52</v>
          </cell>
          <cell r="H9187">
            <v>465.94</v>
          </cell>
        </row>
        <row r="9188">
          <cell r="G9188" t="str">
            <v>1565-52</v>
          </cell>
          <cell r="H9188">
            <v>597.54999999999995</v>
          </cell>
        </row>
        <row r="9189">
          <cell r="G9189" t="str">
            <v>1565-52</v>
          </cell>
          <cell r="H9189">
            <v>605.37</v>
          </cell>
        </row>
        <row r="9190">
          <cell r="G9190" t="str">
            <v>1565-52</v>
          </cell>
          <cell r="H9190">
            <v>386.64</v>
          </cell>
        </row>
        <row r="9191">
          <cell r="G9191" t="str">
            <v>1565-52</v>
          </cell>
          <cell r="H9191">
            <v>828</v>
          </cell>
        </row>
        <row r="9192">
          <cell r="G9192" t="str">
            <v>1565-52</v>
          </cell>
          <cell r="H9192">
            <v>1136.94</v>
          </cell>
        </row>
        <row r="9193">
          <cell r="G9193" t="str">
            <v>1565-52</v>
          </cell>
          <cell r="H9193">
            <v>278.86</v>
          </cell>
        </row>
        <row r="9194">
          <cell r="G9194" t="str">
            <v>1565-52</v>
          </cell>
          <cell r="H9194">
            <v>496.13</v>
          </cell>
        </row>
        <row r="9195">
          <cell r="G9195" t="str">
            <v>7410-02</v>
          </cell>
          <cell r="H9195">
            <v>6.45</v>
          </cell>
        </row>
        <row r="9196">
          <cell r="G9196" t="str">
            <v>1565-52</v>
          </cell>
          <cell r="H9196">
            <v>392.55</v>
          </cell>
        </row>
        <row r="9197">
          <cell r="G9197" t="str">
            <v>1565-52</v>
          </cell>
          <cell r="H9197">
            <v>1243.5</v>
          </cell>
        </row>
        <row r="9198">
          <cell r="G9198" t="str">
            <v>1565-52</v>
          </cell>
          <cell r="H9198">
            <v>303.37</v>
          </cell>
        </row>
        <row r="9199">
          <cell r="G9199" t="str">
            <v>1565-52</v>
          </cell>
          <cell r="H9199">
            <v>526.32000000000005</v>
          </cell>
        </row>
        <row r="9200">
          <cell r="G9200" t="str">
            <v>7410-02</v>
          </cell>
          <cell r="H9200">
            <v>0.28999999999999998</v>
          </cell>
        </row>
        <row r="9201">
          <cell r="G9201" t="str">
            <v>1565-52</v>
          </cell>
          <cell r="H9201">
            <v>1009.06</v>
          </cell>
        </row>
        <row r="9202">
          <cell r="G9202" t="str">
            <v>1565-52</v>
          </cell>
          <cell r="H9202">
            <v>371.52</v>
          </cell>
        </row>
        <row r="9203">
          <cell r="G9203" t="str">
            <v>1565-52</v>
          </cell>
          <cell r="H9203">
            <v>561.25</v>
          </cell>
        </row>
        <row r="9204">
          <cell r="G9204" t="str">
            <v>7410-02</v>
          </cell>
          <cell r="H9204">
            <v>224.19</v>
          </cell>
        </row>
        <row r="9205">
          <cell r="G9205" t="str">
            <v>7410-02</v>
          </cell>
          <cell r="H9205">
            <v>308.66000000000003</v>
          </cell>
        </row>
        <row r="9206">
          <cell r="G9206" t="str">
            <v>1565-52</v>
          </cell>
          <cell r="H9206">
            <v>450.78</v>
          </cell>
        </row>
        <row r="9207">
          <cell r="G9207" t="str">
            <v>1565-52</v>
          </cell>
          <cell r="H9207">
            <v>995.05</v>
          </cell>
        </row>
        <row r="9208">
          <cell r="G9208" t="str">
            <v>1565-52</v>
          </cell>
          <cell r="H9208">
            <v>329.7</v>
          </cell>
        </row>
        <row r="9209">
          <cell r="G9209" t="str">
            <v>1565-52</v>
          </cell>
          <cell r="H9209">
            <v>316.14999999999998</v>
          </cell>
        </row>
        <row r="9210">
          <cell r="G9210" t="str">
            <v>1565-52</v>
          </cell>
          <cell r="H9210">
            <v>924.41</v>
          </cell>
        </row>
        <row r="9211">
          <cell r="G9211" t="str">
            <v>1565-52</v>
          </cell>
          <cell r="H9211">
            <v>1161.8499999999999</v>
          </cell>
        </row>
        <row r="9212">
          <cell r="G9212" t="str">
            <v>1565-52</v>
          </cell>
          <cell r="H9212">
            <v>331.95</v>
          </cell>
        </row>
        <row r="9213">
          <cell r="G9213" t="str">
            <v>1565-52</v>
          </cell>
          <cell r="H9213">
            <v>501.73</v>
          </cell>
        </row>
        <row r="9214">
          <cell r="G9214" t="str">
            <v>1565-52</v>
          </cell>
          <cell r="H9214">
            <v>169.71</v>
          </cell>
        </row>
        <row r="9215">
          <cell r="G9215" t="str">
            <v>1565-52</v>
          </cell>
          <cell r="H9215">
            <v>1879.02</v>
          </cell>
        </row>
        <row r="9216">
          <cell r="G9216" t="str">
            <v>1565-52</v>
          </cell>
          <cell r="H9216">
            <v>482.8</v>
          </cell>
        </row>
        <row r="9217">
          <cell r="G9217" t="str">
            <v>1565-52</v>
          </cell>
          <cell r="H9217">
            <v>487.39</v>
          </cell>
        </row>
        <row r="9218">
          <cell r="G9218" t="str">
            <v>1565-52</v>
          </cell>
          <cell r="H9218">
            <v>328.96</v>
          </cell>
        </row>
        <row r="9219">
          <cell r="G9219" t="str">
            <v>1565-52</v>
          </cell>
          <cell r="H9219">
            <v>573.38</v>
          </cell>
        </row>
        <row r="9220">
          <cell r="G9220" t="str">
            <v>1565-52</v>
          </cell>
          <cell r="H9220">
            <v>1947.05</v>
          </cell>
        </row>
        <row r="9221">
          <cell r="G9221" t="str">
            <v>1565-52</v>
          </cell>
          <cell r="H9221">
            <v>166.46</v>
          </cell>
        </row>
        <row r="9222">
          <cell r="G9222" t="str">
            <v>1565-52</v>
          </cell>
          <cell r="H9222">
            <v>562.04999999999995</v>
          </cell>
        </row>
        <row r="9223">
          <cell r="G9223" t="str">
            <v>1565-52</v>
          </cell>
          <cell r="H9223">
            <v>300.77999999999997</v>
          </cell>
        </row>
        <row r="9224">
          <cell r="G9224" t="str">
            <v>1565-52</v>
          </cell>
          <cell r="H9224">
            <v>2324.48</v>
          </cell>
        </row>
        <row r="9225">
          <cell r="G9225" t="str">
            <v>1565-52</v>
          </cell>
          <cell r="H9225">
            <v>1312.9</v>
          </cell>
        </row>
        <row r="9226">
          <cell r="G9226" t="str">
            <v>1565-52</v>
          </cell>
          <cell r="H9226">
            <v>120.44</v>
          </cell>
        </row>
        <row r="9227">
          <cell r="G9227" t="str">
            <v>1565-52</v>
          </cell>
          <cell r="H9227">
            <v>1333.5</v>
          </cell>
        </row>
        <row r="9228">
          <cell r="G9228" t="str">
            <v>1565-52</v>
          </cell>
          <cell r="H9228">
            <v>1112.94</v>
          </cell>
        </row>
        <row r="9229">
          <cell r="G9229" t="str">
            <v>1565-52</v>
          </cell>
          <cell r="H9229">
            <v>1288</v>
          </cell>
        </row>
        <row r="9230">
          <cell r="G9230" t="str">
            <v>1565-52</v>
          </cell>
          <cell r="H9230">
            <v>578.16999999999996</v>
          </cell>
        </row>
        <row r="9231">
          <cell r="G9231" t="str">
            <v>7410-02</v>
          </cell>
          <cell r="H9231">
            <v>17.77</v>
          </cell>
        </row>
        <row r="9232">
          <cell r="G9232" t="str">
            <v>1565-52</v>
          </cell>
          <cell r="H9232">
            <v>541.5</v>
          </cell>
        </row>
        <row r="9233">
          <cell r="G9233" t="str">
            <v>1565-52</v>
          </cell>
          <cell r="H9233">
            <v>459.46</v>
          </cell>
        </row>
        <row r="9234">
          <cell r="G9234" t="str">
            <v>1565-52</v>
          </cell>
          <cell r="H9234">
            <v>936.87</v>
          </cell>
        </row>
        <row r="9235">
          <cell r="G9235" t="str">
            <v>1565-52</v>
          </cell>
          <cell r="H9235">
            <v>1167.9000000000001</v>
          </cell>
        </row>
        <row r="9236">
          <cell r="G9236" t="str">
            <v>1565-52</v>
          </cell>
          <cell r="H9236">
            <v>79.62</v>
          </cell>
        </row>
        <row r="9237">
          <cell r="G9237" t="str">
            <v>1565-52</v>
          </cell>
          <cell r="H9237">
            <v>2562.5</v>
          </cell>
        </row>
        <row r="9238">
          <cell r="G9238" t="str">
            <v>1565-52</v>
          </cell>
          <cell r="H9238">
            <v>0</v>
          </cell>
        </row>
        <row r="9239">
          <cell r="G9239" t="str">
            <v>1565-52</v>
          </cell>
          <cell r="H9239">
            <v>409.69</v>
          </cell>
        </row>
        <row r="9240">
          <cell r="G9240" t="str">
            <v>1565-52</v>
          </cell>
          <cell r="H9240">
            <v>654</v>
          </cell>
        </row>
        <row r="9241">
          <cell r="G9241" t="str">
            <v>1565-52</v>
          </cell>
          <cell r="H9241">
            <v>357.4</v>
          </cell>
        </row>
        <row r="9242">
          <cell r="G9242" t="str">
            <v>1565-52</v>
          </cell>
          <cell r="H9242">
            <v>174.7</v>
          </cell>
        </row>
        <row r="9243">
          <cell r="G9243" t="str">
            <v>1565-52</v>
          </cell>
          <cell r="H9243">
            <v>298.26</v>
          </cell>
        </row>
        <row r="9244">
          <cell r="G9244" t="str">
            <v>1565-52</v>
          </cell>
          <cell r="H9244">
            <v>1374.98</v>
          </cell>
        </row>
        <row r="9245">
          <cell r="G9245" t="str">
            <v>1565-52</v>
          </cell>
          <cell r="H9245">
            <v>328.96</v>
          </cell>
        </row>
        <row r="9246">
          <cell r="G9246" t="str">
            <v>1565-52</v>
          </cell>
          <cell r="H9246">
            <v>52.68</v>
          </cell>
        </row>
        <row r="9247">
          <cell r="G9247" t="str">
            <v>1565-52</v>
          </cell>
          <cell r="H9247">
            <v>428.67</v>
          </cell>
        </row>
        <row r="9248">
          <cell r="G9248" t="str">
            <v>1565-52</v>
          </cell>
          <cell r="H9248">
            <v>306.8</v>
          </cell>
        </row>
        <row r="9249">
          <cell r="G9249" t="str">
            <v>1565-52</v>
          </cell>
          <cell r="H9249">
            <v>32.72</v>
          </cell>
        </row>
        <row r="9250">
          <cell r="G9250" t="str">
            <v>1565-52</v>
          </cell>
          <cell r="H9250">
            <v>227.17</v>
          </cell>
        </row>
        <row r="9251">
          <cell r="G9251" t="str">
            <v>1565-52</v>
          </cell>
          <cell r="H9251">
            <v>131.66999999999999</v>
          </cell>
        </row>
        <row r="9252">
          <cell r="G9252" t="str">
            <v>1565-52</v>
          </cell>
          <cell r="H9252">
            <v>44.44</v>
          </cell>
        </row>
        <row r="9253">
          <cell r="G9253" t="str">
            <v>1565-52</v>
          </cell>
          <cell r="H9253">
            <v>403.62</v>
          </cell>
        </row>
        <row r="9254">
          <cell r="G9254" t="str">
            <v>1565-52</v>
          </cell>
          <cell r="H9254">
            <v>413.78</v>
          </cell>
        </row>
        <row r="9255">
          <cell r="G9255" t="str">
            <v>1565-52</v>
          </cell>
          <cell r="H9255">
            <v>309.33</v>
          </cell>
        </row>
        <row r="9256">
          <cell r="G9256" t="str">
            <v>1565-52</v>
          </cell>
          <cell r="H9256">
            <v>200.03</v>
          </cell>
        </row>
        <row r="9257">
          <cell r="G9257" t="str">
            <v>1565-52</v>
          </cell>
          <cell r="H9257">
            <v>510.76</v>
          </cell>
        </row>
        <row r="9258">
          <cell r="G9258" t="str">
            <v>1565-52</v>
          </cell>
          <cell r="H9258">
            <v>197.68</v>
          </cell>
        </row>
        <row r="9259">
          <cell r="G9259" t="str">
            <v>1565-52</v>
          </cell>
          <cell r="H9259">
            <v>58.54</v>
          </cell>
        </row>
        <row r="9260">
          <cell r="G9260" t="str">
            <v>1565-52</v>
          </cell>
          <cell r="H9260">
            <v>111.83</v>
          </cell>
        </row>
        <row r="9261">
          <cell r="G9261" t="str">
            <v>7410-02</v>
          </cell>
          <cell r="H9261">
            <v>59.89</v>
          </cell>
        </row>
        <row r="9262">
          <cell r="G9262" t="str">
            <v>1565-52</v>
          </cell>
          <cell r="H9262">
            <v>691.81</v>
          </cell>
        </row>
        <row r="9263">
          <cell r="G9263" t="str">
            <v>1565-52</v>
          </cell>
          <cell r="H9263">
            <v>71.709999999999994</v>
          </cell>
        </row>
        <row r="9264">
          <cell r="G9264" t="str">
            <v>1565-52</v>
          </cell>
          <cell r="H9264">
            <v>48.1</v>
          </cell>
        </row>
        <row r="9265">
          <cell r="G9265" t="str">
            <v>1565-52</v>
          </cell>
          <cell r="H9265">
            <v>830.34</v>
          </cell>
        </row>
        <row r="9266">
          <cell r="G9266" t="str">
            <v>7410-02</v>
          </cell>
          <cell r="H9266">
            <v>244.28</v>
          </cell>
        </row>
        <row r="9267">
          <cell r="G9267" t="str">
            <v>1565-52</v>
          </cell>
          <cell r="H9267">
            <v>524.48</v>
          </cell>
        </row>
        <row r="9268">
          <cell r="G9268" t="str">
            <v>1565-52</v>
          </cell>
          <cell r="H9268">
            <v>587.14</v>
          </cell>
        </row>
        <row r="9269">
          <cell r="G9269" t="str">
            <v>1565-52</v>
          </cell>
          <cell r="H9269">
            <v>23.76</v>
          </cell>
        </row>
        <row r="9270">
          <cell r="G9270" t="str">
            <v>1565-52</v>
          </cell>
          <cell r="H9270">
            <v>454.18</v>
          </cell>
        </row>
        <row r="9271">
          <cell r="G9271" t="str">
            <v>1565-52</v>
          </cell>
          <cell r="H9271">
            <v>916.76</v>
          </cell>
        </row>
        <row r="9272">
          <cell r="G9272" t="str">
            <v>1565-52</v>
          </cell>
          <cell r="H9272">
            <v>396.18</v>
          </cell>
        </row>
        <row r="9273">
          <cell r="G9273" t="str">
            <v>1565-52</v>
          </cell>
          <cell r="H9273">
            <v>975.62</v>
          </cell>
        </row>
        <row r="9274">
          <cell r="G9274" t="str">
            <v>1565-52</v>
          </cell>
          <cell r="H9274">
            <v>285.7</v>
          </cell>
        </row>
        <row r="9275">
          <cell r="G9275" t="str">
            <v>1565-52</v>
          </cell>
          <cell r="H9275">
            <v>75.89</v>
          </cell>
        </row>
        <row r="9276">
          <cell r="G9276" t="str">
            <v>1565-52</v>
          </cell>
          <cell r="H9276">
            <v>48.29</v>
          </cell>
        </row>
        <row r="9277">
          <cell r="G9277" t="str">
            <v>1565-52</v>
          </cell>
          <cell r="H9277">
            <v>219.49</v>
          </cell>
        </row>
        <row r="9278">
          <cell r="G9278" t="str">
            <v>1565-52</v>
          </cell>
          <cell r="H9278">
            <v>336.11</v>
          </cell>
        </row>
        <row r="9279">
          <cell r="G9279" t="str">
            <v>1565-52</v>
          </cell>
          <cell r="H9279">
            <v>881.44</v>
          </cell>
        </row>
        <row r="9280">
          <cell r="G9280" t="str">
            <v>1565-52</v>
          </cell>
          <cell r="H9280">
            <v>322.95</v>
          </cell>
        </row>
        <row r="9281">
          <cell r="G9281" t="str">
            <v>1565-52</v>
          </cell>
          <cell r="H9281">
            <v>139.29</v>
          </cell>
        </row>
        <row r="9282">
          <cell r="G9282" t="str">
            <v>1565-52</v>
          </cell>
          <cell r="H9282">
            <v>122.71</v>
          </cell>
        </row>
        <row r="9283">
          <cell r="G9283" t="str">
            <v>7410-02</v>
          </cell>
          <cell r="H9283">
            <v>53.53</v>
          </cell>
        </row>
        <row r="9284">
          <cell r="G9284" t="str">
            <v>1565-52</v>
          </cell>
          <cell r="H9284">
            <v>179.9</v>
          </cell>
        </row>
        <row r="9285">
          <cell r="G9285" t="str">
            <v>1565-52</v>
          </cell>
          <cell r="H9285">
            <v>99.82</v>
          </cell>
        </row>
        <row r="9286">
          <cell r="G9286" t="str">
            <v>1565-52</v>
          </cell>
          <cell r="H9286">
            <v>811.2</v>
          </cell>
        </row>
        <row r="9287">
          <cell r="G9287" t="str">
            <v>1565-52</v>
          </cell>
          <cell r="H9287">
            <v>574.41</v>
          </cell>
        </row>
        <row r="9288">
          <cell r="G9288" t="str">
            <v>1565-52</v>
          </cell>
          <cell r="H9288">
            <v>281.18</v>
          </cell>
        </row>
        <row r="9289">
          <cell r="G9289" t="str">
            <v>1565-52</v>
          </cell>
          <cell r="H9289">
            <v>180.9</v>
          </cell>
        </row>
        <row r="9290">
          <cell r="G9290" t="str">
            <v>1565-52</v>
          </cell>
          <cell r="H9290">
            <v>660.45</v>
          </cell>
        </row>
        <row r="9291">
          <cell r="G9291" t="str">
            <v>1565-52</v>
          </cell>
          <cell r="H9291">
            <v>1804.65</v>
          </cell>
        </row>
        <row r="9292">
          <cell r="G9292" t="str">
            <v>1565-52</v>
          </cell>
          <cell r="H9292">
            <v>257.75</v>
          </cell>
        </row>
        <row r="9293">
          <cell r="G9293" t="str">
            <v>1565-52</v>
          </cell>
          <cell r="H9293">
            <v>405.6</v>
          </cell>
        </row>
        <row r="9294">
          <cell r="G9294" t="str">
            <v>1565-52</v>
          </cell>
          <cell r="H9294">
            <v>480.65</v>
          </cell>
        </row>
        <row r="9295">
          <cell r="G9295" t="str">
            <v>7410-02</v>
          </cell>
          <cell r="H9295">
            <v>118.92</v>
          </cell>
        </row>
        <row r="9296">
          <cell r="G9296" t="str">
            <v>1565-52</v>
          </cell>
          <cell r="H9296">
            <v>161.97999999999999</v>
          </cell>
        </row>
        <row r="9297">
          <cell r="G9297" t="str">
            <v>7410-02</v>
          </cell>
          <cell r="H9297">
            <v>142.87</v>
          </cell>
        </row>
        <row r="9298">
          <cell r="G9298" t="str">
            <v>1565-52</v>
          </cell>
          <cell r="H9298">
            <v>409.18</v>
          </cell>
        </row>
        <row r="9299">
          <cell r="G9299" t="str">
            <v>1565-52</v>
          </cell>
          <cell r="H9299">
            <v>477.83</v>
          </cell>
        </row>
        <row r="9300">
          <cell r="G9300" t="str">
            <v>1565-52</v>
          </cell>
          <cell r="H9300">
            <v>307.95999999999998</v>
          </cell>
        </row>
        <row r="9301">
          <cell r="G9301" t="str">
            <v>1565-52</v>
          </cell>
          <cell r="H9301">
            <v>179.55</v>
          </cell>
        </row>
        <row r="9302">
          <cell r="G9302" t="str">
            <v>1565-52</v>
          </cell>
          <cell r="H9302">
            <v>133.11000000000001</v>
          </cell>
        </row>
        <row r="9303">
          <cell r="G9303" t="str">
            <v>1565-52</v>
          </cell>
          <cell r="H9303">
            <v>1593.34</v>
          </cell>
        </row>
        <row r="9304">
          <cell r="G9304" t="str">
            <v>1565-52</v>
          </cell>
          <cell r="H9304">
            <v>116.48</v>
          </cell>
        </row>
        <row r="9305">
          <cell r="G9305" t="str">
            <v>1565-52</v>
          </cell>
          <cell r="H9305">
            <v>814.02</v>
          </cell>
        </row>
        <row r="9306">
          <cell r="G9306" t="str">
            <v>1565-52</v>
          </cell>
          <cell r="H9306">
            <v>290.16000000000003</v>
          </cell>
        </row>
        <row r="9307">
          <cell r="G9307" t="str">
            <v>1565-52</v>
          </cell>
          <cell r="H9307">
            <v>944.55</v>
          </cell>
        </row>
        <row r="9308">
          <cell r="G9308" t="str">
            <v>1565-52</v>
          </cell>
          <cell r="H9308">
            <v>206.13</v>
          </cell>
        </row>
        <row r="9309">
          <cell r="G9309" t="str">
            <v>1565-52</v>
          </cell>
          <cell r="H9309">
            <v>157.05000000000001</v>
          </cell>
        </row>
        <row r="9310">
          <cell r="G9310" t="str">
            <v>1565-52</v>
          </cell>
          <cell r="H9310">
            <v>404.55</v>
          </cell>
        </row>
        <row r="9311">
          <cell r="G9311" t="str">
            <v>1565-52</v>
          </cell>
          <cell r="H9311">
            <v>509.22</v>
          </cell>
        </row>
        <row r="9312">
          <cell r="G9312" t="str">
            <v>1565-52</v>
          </cell>
          <cell r="H9312">
            <v>2399.94</v>
          </cell>
        </row>
        <row r="9313">
          <cell r="G9313" t="str">
            <v>1565-52</v>
          </cell>
          <cell r="H9313">
            <v>325.89</v>
          </cell>
        </row>
        <row r="9314">
          <cell r="G9314" t="str">
            <v>1565-52</v>
          </cell>
          <cell r="H9314">
            <v>138.46</v>
          </cell>
        </row>
        <row r="9315">
          <cell r="G9315" t="str">
            <v>1565-52</v>
          </cell>
          <cell r="H9315">
            <v>136.82</v>
          </cell>
        </row>
        <row r="9316">
          <cell r="G9316" t="str">
            <v>1565-52</v>
          </cell>
          <cell r="H9316">
            <v>259.44</v>
          </cell>
        </row>
        <row r="9317">
          <cell r="G9317" t="str">
            <v>1565-52</v>
          </cell>
          <cell r="H9317">
            <v>898.14</v>
          </cell>
        </row>
        <row r="9318">
          <cell r="G9318" t="str">
            <v>1565-52</v>
          </cell>
          <cell r="H9318">
            <v>906.08</v>
          </cell>
        </row>
        <row r="9319">
          <cell r="G9319" t="str">
            <v>1565-52</v>
          </cell>
          <cell r="H9319">
            <v>576.02</v>
          </cell>
        </row>
        <row r="9320">
          <cell r="G9320" t="str">
            <v>1565-52</v>
          </cell>
          <cell r="H9320">
            <v>211.88</v>
          </cell>
        </row>
        <row r="9321">
          <cell r="G9321" t="str">
            <v>1565-52</v>
          </cell>
          <cell r="H9321">
            <v>409.4</v>
          </cell>
        </row>
        <row r="9322">
          <cell r="G9322" t="str">
            <v>1565-52</v>
          </cell>
          <cell r="H9322">
            <v>780.66</v>
          </cell>
        </row>
        <row r="9323">
          <cell r="G9323" t="str">
            <v>7410-02</v>
          </cell>
          <cell r="H9323">
            <v>331.23</v>
          </cell>
        </row>
        <row r="9324">
          <cell r="G9324" t="str">
            <v>1565-52</v>
          </cell>
          <cell r="H9324">
            <v>122.22</v>
          </cell>
        </row>
        <row r="9325">
          <cell r="G9325" t="str">
            <v>1565-52</v>
          </cell>
          <cell r="H9325">
            <v>546.95000000000005</v>
          </cell>
        </row>
        <row r="9326">
          <cell r="G9326" t="str">
            <v>1565-52</v>
          </cell>
          <cell r="H9326">
            <v>3.95</v>
          </cell>
        </row>
        <row r="9327">
          <cell r="G9327" t="str">
            <v>1565-52</v>
          </cell>
          <cell r="H9327">
            <v>590.75</v>
          </cell>
        </row>
        <row r="9328">
          <cell r="G9328" t="str">
            <v>1565-52</v>
          </cell>
          <cell r="H9328">
            <v>417.85</v>
          </cell>
        </row>
        <row r="9329">
          <cell r="G9329" t="str">
            <v>1565-52</v>
          </cell>
          <cell r="H9329">
            <v>256.23</v>
          </cell>
        </row>
        <row r="9330">
          <cell r="G9330" t="str">
            <v>7410-02</v>
          </cell>
          <cell r="H9330">
            <v>135.38</v>
          </cell>
        </row>
        <row r="9331">
          <cell r="G9331" t="str">
            <v>1565-52</v>
          </cell>
          <cell r="H9331">
            <v>459</v>
          </cell>
        </row>
        <row r="9332">
          <cell r="G9332" t="str">
            <v>1565-52</v>
          </cell>
          <cell r="H9332">
            <v>310.98</v>
          </cell>
        </row>
        <row r="9333">
          <cell r="G9333" t="str">
            <v>1565-52</v>
          </cell>
          <cell r="H9333">
            <v>495.68</v>
          </cell>
        </row>
        <row r="9334">
          <cell r="G9334" t="str">
            <v>1565-52</v>
          </cell>
          <cell r="H9334">
            <v>204.33</v>
          </cell>
        </row>
        <row r="9335">
          <cell r="G9335" t="str">
            <v>1565-52</v>
          </cell>
          <cell r="H9335">
            <v>756</v>
          </cell>
        </row>
        <row r="9336">
          <cell r="G9336" t="str">
            <v>1565-52</v>
          </cell>
          <cell r="H9336">
            <v>248.4</v>
          </cell>
        </row>
        <row r="9337">
          <cell r="G9337" t="str">
            <v>7410-02</v>
          </cell>
          <cell r="H9337">
            <v>121.06</v>
          </cell>
        </row>
        <row r="9338">
          <cell r="G9338" t="str">
            <v>1565-52</v>
          </cell>
          <cell r="H9338">
            <v>306.61</v>
          </cell>
        </row>
        <row r="9339">
          <cell r="G9339" t="str">
            <v>1565-52</v>
          </cell>
          <cell r="H9339">
            <v>565.80999999999995</v>
          </cell>
        </row>
        <row r="9340">
          <cell r="G9340" t="str">
            <v>1565-52</v>
          </cell>
          <cell r="H9340">
            <v>313.23</v>
          </cell>
        </row>
        <row r="9341">
          <cell r="G9341" t="str">
            <v>1565-52</v>
          </cell>
          <cell r="H9341">
            <v>1126.3699999999999</v>
          </cell>
        </row>
        <row r="9342">
          <cell r="G9342" t="str">
            <v>1565-52</v>
          </cell>
          <cell r="H9342">
            <v>420.66</v>
          </cell>
        </row>
        <row r="9343">
          <cell r="G9343" t="str">
            <v>7410-02</v>
          </cell>
          <cell r="H9343">
            <v>18.64</v>
          </cell>
        </row>
        <row r="9344">
          <cell r="G9344" t="str">
            <v>1565-52</v>
          </cell>
          <cell r="H9344">
            <v>107.6</v>
          </cell>
        </row>
        <row r="9345">
          <cell r="G9345" t="str">
            <v>1565-52</v>
          </cell>
          <cell r="H9345">
            <v>242.93</v>
          </cell>
        </row>
        <row r="9346">
          <cell r="G9346" t="str">
            <v>1565-52</v>
          </cell>
          <cell r="H9346">
            <v>270.89999999999998</v>
          </cell>
        </row>
        <row r="9347">
          <cell r="G9347" t="str">
            <v>1565-52</v>
          </cell>
          <cell r="H9347">
            <v>165.12</v>
          </cell>
        </row>
        <row r="9348">
          <cell r="G9348" t="str">
            <v>1565-52</v>
          </cell>
          <cell r="H9348">
            <v>857.09</v>
          </cell>
        </row>
        <row r="9349">
          <cell r="G9349" t="str">
            <v>1565-52</v>
          </cell>
          <cell r="H9349">
            <v>188.09</v>
          </cell>
        </row>
        <row r="9350">
          <cell r="G9350" t="str">
            <v>7410-02</v>
          </cell>
          <cell r="H9350">
            <v>121.83</v>
          </cell>
        </row>
        <row r="9351">
          <cell r="G9351" t="str">
            <v>7410-02</v>
          </cell>
          <cell r="H9351">
            <v>57.24</v>
          </cell>
        </row>
        <row r="9352">
          <cell r="G9352" t="str">
            <v>1565-52</v>
          </cell>
          <cell r="H9352">
            <v>613.37</v>
          </cell>
        </row>
        <row r="9353">
          <cell r="G9353" t="str">
            <v>1565-52</v>
          </cell>
          <cell r="H9353">
            <v>470.55</v>
          </cell>
        </row>
        <row r="9354">
          <cell r="G9354" t="str">
            <v>1565-52</v>
          </cell>
          <cell r="H9354">
            <v>126.48</v>
          </cell>
        </row>
        <row r="9355">
          <cell r="G9355" t="str">
            <v>1565-52</v>
          </cell>
          <cell r="H9355">
            <v>95.33</v>
          </cell>
        </row>
        <row r="9356">
          <cell r="G9356" t="str">
            <v>7410-02</v>
          </cell>
          <cell r="H9356">
            <v>0.02</v>
          </cell>
        </row>
        <row r="9357">
          <cell r="G9357" t="str">
            <v>1565-52</v>
          </cell>
          <cell r="H9357">
            <v>376.32</v>
          </cell>
        </row>
        <row r="9358">
          <cell r="G9358" t="str">
            <v>1565-52</v>
          </cell>
          <cell r="H9358">
            <v>152.63</v>
          </cell>
        </row>
        <row r="9359">
          <cell r="G9359" t="str">
            <v>1565-52</v>
          </cell>
          <cell r="H9359">
            <v>298.37</v>
          </cell>
        </row>
        <row r="9360">
          <cell r="G9360" t="str">
            <v>1565-52</v>
          </cell>
          <cell r="H9360">
            <v>66.989999999999995</v>
          </cell>
        </row>
        <row r="9361">
          <cell r="G9361" t="str">
            <v>7410-02</v>
          </cell>
          <cell r="H9361">
            <v>382.34</v>
          </cell>
        </row>
        <row r="9362">
          <cell r="G9362" t="str">
            <v>7410-02</v>
          </cell>
          <cell r="H9362">
            <v>106.08</v>
          </cell>
        </row>
        <row r="9363">
          <cell r="G9363" t="str">
            <v>7410-02</v>
          </cell>
          <cell r="H9363">
            <v>219.1</v>
          </cell>
        </row>
        <row r="9364">
          <cell r="G9364" t="str">
            <v>1565-52</v>
          </cell>
          <cell r="H9364">
            <v>435.24</v>
          </cell>
        </row>
        <row r="9365">
          <cell r="G9365" t="str">
            <v>1565-52</v>
          </cell>
          <cell r="H9365">
            <v>119.33</v>
          </cell>
        </row>
        <row r="9366">
          <cell r="G9366" t="str">
            <v>1565-52</v>
          </cell>
          <cell r="H9366">
            <v>101.16</v>
          </cell>
        </row>
        <row r="9367">
          <cell r="G9367" t="str">
            <v>1565-52</v>
          </cell>
          <cell r="H9367">
            <v>101.61</v>
          </cell>
        </row>
        <row r="9368">
          <cell r="G9368" t="str">
            <v>1565-52</v>
          </cell>
          <cell r="H9368">
            <v>277.39999999999998</v>
          </cell>
        </row>
        <row r="9369">
          <cell r="G9369" t="str">
            <v>1565-52</v>
          </cell>
          <cell r="H9369">
            <v>290.91000000000003</v>
          </cell>
        </row>
        <row r="9370">
          <cell r="G9370" t="str">
            <v>1565-52</v>
          </cell>
          <cell r="H9370">
            <v>177.15</v>
          </cell>
        </row>
        <row r="9371">
          <cell r="G9371" t="str">
            <v>1565-52</v>
          </cell>
          <cell r="H9371">
            <v>255.38</v>
          </cell>
        </row>
        <row r="9372">
          <cell r="G9372" t="str">
            <v>1565-52</v>
          </cell>
          <cell r="H9372">
            <v>315.95</v>
          </cell>
        </row>
        <row r="9373">
          <cell r="G9373" t="str">
            <v>1565-52</v>
          </cell>
          <cell r="H9373">
            <v>139.32</v>
          </cell>
        </row>
        <row r="9374">
          <cell r="G9374" t="str">
            <v>1565-52</v>
          </cell>
          <cell r="H9374">
            <v>569.69000000000005</v>
          </cell>
        </row>
        <row r="9375">
          <cell r="G9375" t="str">
            <v>1565-52</v>
          </cell>
          <cell r="H9375">
            <v>129.38</v>
          </cell>
        </row>
        <row r="9376">
          <cell r="G9376" t="str">
            <v>1565-52</v>
          </cell>
          <cell r="H9376">
            <v>96.43</v>
          </cell>
        </row>
        <row r="9377">
          <cell r="G9377" t="str">
            <v>1565-52</v>
          </cell>
          <cell r="H9377">
            <v>1770.31</v>
          </cell>
        </row>
        <row r="9378">
          <cell r="G9378" t="str">
            <v>1565-52</v>
          </cell>
          <cell r="H9378">
            <v>158.06</v>
          </cell>
        </row>
        <row r="9379">
          <cell r="G9379" t="str">
            <v>1565-52</v>
          </cell>
          <cell r="H9379">
            <v>123.8</v>
          </cell>
        </row>
        <row r="9380">
          <cell r="G9380" t="str">
            <v>1565-52</v>
          </cell>
          <cell r="H9380">
            <v>970.79</v>
          </cell>
        </row>
        <row r="9381">
          <cell r="G9381" t="str">
            <v>7410-02</v>
          </cell>
          <cell r="H9381">
            <v>192.02</v>
          </cell>
        </row>
        <row r="9382">
          <cell r="G9382" t="str">
            <v>1565-52</v>
          </cell>
          <cell r="H9382">
            <v>172.04</v>
          </cell>
        </row>
        <row r="9383">
          <cell r="G9383" t="str">
            <v>1565-52</v>
          </cell>
          <cell r="H9383">
            <v>206.4</v>
          </cell>
        </row>
        <row r="9384">
          <cell r="G9384" t="str">
            <v>1565-52</v>
          </cell>
          <cell r="H9384">
            <v>20</v>
          </cell>
        </row>
        <row r="9385">
          <cell r="G9385" t="str">
            <v>1565-52</v>
          </cell>
          <cell r="H9385">
            <v>269.2</v>
          </cell>
        </row>
        <row r="9386">
          <cell r="G9386" t="str">
            <v>1565-52</v>
          </cell>
          <cell r="H9386">
            <v>157.72999999999999</v>
          </cell>
        </row>
        <row r="9387">
          <cell r="G9387" t="str">
            <v>1565-52</v>
          </cell>
          <cell r="H9387">
            <v>186.85</v>
          </cell>
        </row>
        <row r="9388">
          <cell r="G9388" t="str">
            <v>1565-52</v>
          </cell>
          <cell r="H9388">
            <v>332.28</v>
          </cell>
        </row>
        <row r="9389">
          <cell r="G9389" t="str">
            <v>1565-52</v>
          </cell>
          <cell r="H9389">
            <v>224.6</v>
          </cell>
        </row>
        <row r="9390">
          <cell r="G9390" t="str">
            <v>7410-02</v>
          </cell>
          <cell r="H9390">
            <v>228.59</v>
          </cell>
        </row>
        <row r="9391">
          <cell r="G9391" t="str">
            <v>1565-52</v>
          </cell>
          <cell r="H9391">
            <v>35.25</v>
          </cell>
        </row>
        <row r="9392">
          <cell r="G9392" t="str">
            <v>7410-02</v>
          </cell>
          <cell r="H9392">
            <v>152.63999999999999</v>
          </cell>
        </row>
        <row r="9393">
          <cell r="G9393" t="str">
            <v>1565-52</v>
          </cell>
          <cell r="H9393">
            <v>109.73</v>
          </cell>
        </row>
        <row r="9394">
          <cell r="G9394" t="str">
            <v>1565-52</v>
          </cell>
          <cell r="H9394">
            <v>20.260000000000002</v>
          </cell>
        </row>
        <row r="9395">
          <cell r="G9395" t="str">
            <v>1565-52</v>
          </cell>
          <cell r="H9395">
            <v>681.8</v>
          </cell>
        </row>
        <row r="9396">
          <cell r="G9396" t="str">
            <v>1565-52</v>
          </cell>
          <cell r="H9396">
            <v>222.4</v>
          </cell>
        </row>
        <row r="9397">
          <cell r="G9397" t="str">
            <v>1565-52</v>
          </cell>
          <cell r="H9397">
            <v>116.11</v>
          </cell>
        </row>
        <row r="9398">
          <cell r="G9398" t="str">
            <v>1565-52</v>
          </cell>
          <cell r="H9398">
            <v>170.28</v>
          </cell>
        </row>
        <row r="9399">
          <cell r="G9399" t="str">
            <v>1565-52</v>
          </cell>
          <cell r="H9399">
            <v>171.08</v>
          </cell>
        </row>
        <row r="9400">
          <cell r="G9400" t="str">
            <v>1565-52</v>
          </cell>
          <cell r="H9400">
            <v>4.91</v>
          </cell>
        </row>
        <row r="9401">
          <cell r="G9401" t="str">
            <v>1565-52</v>
          </cell>
          <cell r="H9401">
            <v>495.9</v>
          </cell>
        </row>
        <row r="9402">
          <cell r="G9402" t="str">
            <v>7410-02</v>
          </cell>
          <cell r="H9402">
            <v>34327</v>
          </cell>
        </row>
        <row r="9403">
          <cell r="G9403" t="str">
            <v>7410-02</v>
          </cell>
          <cell r="H9403">
            <v>453.01</v>
          </cell>
        </row>
        <row r="9404">
          <cell r="G9404" t="str">
            <v>1565-52</v>
          </cell>
          <cell r="H9404">
            <v>418</v>
          </cell>
        </row>
        <row r="9405">
          <cell r="G9405" t="str">
            <v>1565-52</v>
          </cell>
          <cell r="H9405">
            <v>0</v>
          </cell>
        </row>
        <row r="9406">
          <cell r="G9406" t="str">
            <v>1565-52</v>
          </cell>
          <cell r="H9406">
            <v>13.1</v>
          </cell>
        </row>
        <row r="9407">
          <cell r="G9407" t="str">
            <v>7410-02</v>
          </cell>
          <cell r="H9407">
            <v>1173.7</v>
          </cell>
        </row>
        <row r="9408">
          <cell r="G9408" t="str">
            <v>7410-02</v>
          </cell>
          <cell r="H9408">
            <v>1910.15</v>
          </cell>
        </row>
        <row r="9409">
          <cell r="G9409" t="str">
            <v>1565-52</v>
          </cell>
          <cell r="H9409">
            <v>258.48</v>
          </cell>
        </row>
        <row r="9410">
          <cell r="G9410" t="str">
            <v>7410-02</v>
          </cell>
          <cell r="H9410">
            <v>606</v>
          </cell>
        </row>
        <row r="9411">
          <cell r="G9411" t="str">
            <v>1565-52</v>
          </cell>
          <cell r="H9411">
            <v>205.55</v>
          </cell>
        </row>
        <row r="9412">
          <cell r="G9412" t="str">
            <v>1565-52</v>
          </cell>
          <cell r="H9412">
            <v>56.03</v>
          </cell>
        </row>
        <row r="9413">
          <cell r="G9413" t="str">
            <v>1565-52</v>
          </cell>
          <cell r="H9413">
            <v>240.8</v>
          </cell>
        </row>
        <row r="9414">
          <cell r="G9414" t="str">
            <v>1565-52</v>
          </cell>
          <cell r="H9414">
            <v>1257</v>
          </cell>
        </row>
        <row r="9415">
          <cell r="G9415" t="str">
            <v>1565-52</v>
          </cell>
          <cell r="H9415">
            <v>486.13</v>
          </cell>
        </row>
        <row r="9416">
          <cell r="G9416" t="str">
            <v>1565-52</v>
          </cell>
          <cell r="H9416">
            <v>602.73</v>
          </cell>
        </row>
        <row r="9417">
          <cell r="G9417" t="str">
            <v>1565-52</v>
          </cell>
          <cell r="H9417">
            <v>190.71</v>
          </cell>
        </row>
        <row r="9418">
          <cell r="G9418" t="str">
            <v>1565-52</v>
          </cell>
          <cell r="H9418">
            <v>218.15</v>
          </cell>
        </row>
        <row r="9419">
          <cell r="G9419" t="str">
            <v>1565-52</v>
          </cell>
          <cell r="H9419">
            <v>338.5</v>
          </cell>
        </row>
        <row r="9420">
          <cell r="G9420" t="str">
            <v>1565-52</v>
          </cell>
          <cell r="H9420">
            <v>566.82000000000005</v>
          </cell>
        </row>
        <row r="9421">
          <cell r="G9421" t="str">
            <v>1565-52</v>
          </cell>
          <cell r="H9421">
            <v>352.04</v>
          </cell>
        </row>
        <row r="9422">
          <cell r="G9422" t="str">
            <v>1565-52</v>
          </cell>
          <cell r="H9422">
            <v>219.36</v>
          </cell>
        </row>
        <row r="9423">
          <cell r="G9423" t="str">
            <v>1565-52</v>
          </cell>
          <cell r="H9423">
            <v>72.66</v>
          </cell>
        </row>
        <row r="9424">
          <cell r="G9424" t="str">
            <v>1565-52</v>
          </cell>
          <cell r="H9424">
            <v>179.56</v>
          </cell>
        </row>
        <row r="9425">
          <cell r="G9425" t="str">
            <v>1565-52</v>
          </cell>
          <cell r="H9425">
            <v>610.34</v>
          </cell>
        </row>
        <row r="9426">
          <cell r="G9426" t="str">
            <v>1565-52</v>
          </cell>
          <cell r="H9426">
            <v>376.61</v>
          </cell>
        </row>
        <row r="9427">
          <cell r="G9427" t="str">
            <v>1565-52</v>
          </cell>
          <cell r="H9427">
            <v>513.45000000000005</v>
          </cell>
        </row>
        <row r="9428">
          <cell r="G9428" t="str">
            <v>1565-52</v>
          </cell>
          <cell r="H9428">
            <v>252.18</v>
          </cell>
        </row>
        <row r="9429">
          <cell r="G9429" t="str">
            <v>1565-52</v>
          </cell>
          <cell r="H9429">
            <v>0</v>
          </cell>
        </row>
        <row r="9430">
          <cell r="G9430" t="str">
            <v>1565-52</v>
          </cell>
          <cell r="H9430">
            <v>137.80000000000001</v>
          </cell>
        </row>
        <row r="9431">
          <cell r="G9431" t="str">
            <v>1565-52</v>
          </cell>
          <cell r="H9431">
            <v>3361.16</v>
          </cell>
        </row>
        <row r="9432">
          <cell r="G9432" t="str">
            <v>1565-52</v>
          </cell>
          <cell r="H9432">
            <v>148.96</v>
          </cell>
        </row>
        <row r="9433">
          <cell r="G9433" t="str">
            <v>7410-02</v>
          </cell>
          <cell r="H9433">
            <v>74.83</v>
          </cell>
        </row>
        <row r="9434">
          <cell r="G9434" t="str">
            <v>1565-52</v>
          </cell>
          <cell r="H9434">
            <v>1588.13</v>
          </cell>
        </row>
        <row r="9435">
          <cell r="G9435" t="str">
            <v>1565-52</v>
          </cell>
          <cell r="H9435">
            <v>177.6</v>
          </cell>
        </row>
        <row r="9436">
          <cell r="G9436" t="str">
            <v>1565-52</v>
          </cell>
          <cell r="H9436">
            <v>512.05999999999995</v>
          </cell>
        </row>
        <row r="9437">
          <cell r="G9437" t="str">
            <v>1565-52</v>
          </cell>
          <cell r="H9437">
            <v>54</v>
          </cell>
        </row>
        <row r="9438">
          <cell r="G9438" t="str">
            <v>1565-52</v>
          </cell>
          <cell r="H9438">
            <v>364.07</v>
          </cell>
        </row>
        <row r="9439">
          <cell r="G9439" t="str">
            <v>1565-52</v>
          </cell>
          <cell r="H9439">
            <v>1375.5</v>
          </cell>
        </row>
        <row r="9440">
          <cell r="G9440" t="str">
            <v>1565-52</v>
          </cell>
          <cell r="H9440">
            <v>3045.76</v>
          </cell>
        </row>
        <row r="9441">
          <cell r="G9441" t="str">
            <v>1565-52</v>
          </cell>
          <cell r="H9441">
            <v>162.27000000000001</v>
          </cell>
        </row>
        <row r="9442">
          <cell r="G9442" t="str">
            <v>1565-52</v>
          </cell>
          <cell r="H9442">
            <v>2154.5</v>
          </cell>
        </row>
        <row r="9443">
          <cell r="G9443" t="str">
            <v>1565-52</v>
          </cell>
          <cell r="H9443">
            <v>471.79</v>
          </cell>
        </row>
        <row r="9444">
          <cell r="G9444" t="str">
            <v>7410-02</v>
          </cell>
          <cell r="H9444">
            <v>3579</v>
          </cell>
        </row>
        <row r="9445">
          <cell r="G9445" t="str">
            <v>7410-02</v>
          </cell>
          <cell r="H9445">
            <v>885</v>
          </cell>
        </row>
        <row r="9446">
          <cell r="G9446" t="str">
            <v>7410-02</v>
          </cell>
          <cell r="H9446">
            <v>627.75</v>
          </cell>
        </row>
        <row r="9447">
          <cell r="G9447" t="str">
            <v>1565-52</v>
          </cell>
          <cell r="H9447">
            <v>343</v>
          </cell>
        </row>
        <row r="9448">
          <cell r="G9448" t="str">
            <v>1565-52</v>
          </cell>
          <cell r="H9448">
            <v>435</v>
          </cell>
        </row>
        <row r="9449">
          <cell r="G9449" t="str">
            <v>1565-52</v>
          </cell>
          <cell r="H9449">
            <v>955.5</v>
          </cell>
        </row>
        <row r="9450">
          <cell r="G9450" t="str">
            <v>1565-52</v>
          </cell>
          <cell r="H9450">
            <v>1010</v>
          </cell>
        </row>
        <row r="9451">
          <cell r="G9451" t="str">
            <v>7410-02</v>
          </cell>
          <cell r="H9451">
            <v>987.15</v>
          </cell>
        </row>
        <row r="9452">
          <cell r="G9452" t="str">
            <v>7410-02</v>
          </cell>
          <cell r="H9452">
            <v>12.75</v>
          </cell>
        </row>
        <row r="9453">
          <cell r="G9453" t="str">
            <v>7410-02</v>
          </cell>
          <cell r="H9453">
            <v>55.2</v>
          </cell>
        </row>
        <row r="9454">
          <cell r="G9454" t="str">
            <v>7410-02</v>
          </cell>
          <cell r="H9454">
            <v>131.33000000000001</v>
          </cell>
        </row>
        <row r="9455">
          <cell r="G9455" t="str">
            <v>1565-52</v>
          </cell>
          <cell r="H9455">
            <v>1932.39</v>
          </cell>
        </row>
        <row r="9456">
          <cell r="G9456" t="str">
            <v>1565-52</v>
          </cell>
          <cell r="H9456">
            <v>370.36</v>
          </cell>
        </row>
        <row r="9457">
          <cell r="G9457" t="str">
            <v>1565-52</v>
          </cell>
          <cell r="H9457">
            <v>132.82</v>
          </cell>
        </row>
        <row r="9458">
          <cell r="G9458" t="str">
            <v>1565-52</v>
          </cell>
          <cell r="H9458">
            <v>228.73</v>
          </cell>
        </row>
        <row r="9459">
          <cell r="G9459" t="str">
            <v>1565-52</v>
          </cell>
          <cell r="H9459">
            <v>356.5</v>
          </cell>
        </row>
        <row r="9460">
          <cell r="G9460" t="str">
            <v>1565-52</v>
          </cell>
          <cell r="H9460">
            <v>900.5</v>
          </cell>
        </row>
        <row r="9461">
          <cell r="G9461" t="str">
            <v>1565-52</v>
          </cell>
          <cell r="H9461">
            <v>315.33</v>
          </cell>
        </row>
        <row r="9462">
          <cell r="G9462" t="str">
            <v>1565-52</v>
          </cell>
          <cell r="H9462">
            <v>121.82</v>
          </cell>
        </row>
        <row r="9463">
          <cell r="G9463" t="str">
            <v>1565-52</v>
          </cell>
          <cell r="H9463">
            <v>573.99</v>
          </cell>
        </row>
        <row r="9464">
          <cell r="G9464" t="str">
            <v>1565-52</v>
          </cell>
          <cell r="H9464">
            <v>831.76</v>
          </cell>
        </row>
        <row r="9465">
          <cell r="G9465" t="str">
            <v>1565-52</v>
          </cell>
          <cell r="H9465">
            <v>297.74</v>
          </cell>
        </row>
        <row r="9466">
          <cell r="G9466" t="str">
            <v>1565-52</v>
          </cell>
          <cell r="H9466">
            <v>334.42</v>
          </cell>
        </row>
        <row r="9467">
          <cell r="G9467" t="str">
            <v>1565-52</v>
          </cell>
          <cell r="H9467">
            <v>207.69</v>
          </cell>
        </row>
        <row r="9468">
          <cell r="G9468" t="str">
            <v>1565-52</v>
          </cell>
          <cell r="H9468">
            <v>1026.5</v>
          </cell>
        </row>
        <row r="9469">
          <cell r="G9469" t="str">
            <v>7410-02</v>
          </cell>
          <cell r="H9469">
            <v>375.03</v>
          </cell>
        </row>
        <row r="9470">
          <cell r="G9470" t="str">
            <v>1565-52</v>
          </cell>
          <cell r="H9470">
            <v>130.21</v>
          </cell>
        </row>
        <row r="9471">
          <cell r="G9471" t="str">
            <v>1565-52</v>
          </cell>
          <cell r="H9471">
            <v>371.72</v>
          </cell>
        </row>
        <row r="9472">
          <cell r="G9472" t="str">
            <v>7410-02</v>
          </cell>
          <cell r="H9472">
            <v>82.55</v>
          </cell>
        </row>
        <row r="9473">
          <cell r="G9473" t="str">
            <v>7410-02</v>
          </cell>
          <cell r="H9473">
            <v>264.66000000000003</v>
          </cell>
        </row>
        <row r="9474">
          <cell r="G9474" t="str">
            <v>7410-02</v>
          </cell>
          <cell r="H9474">
            <v>41.57</v>
          </cell>
        </row>
        <row r="9475">
          <cell r="G9475" t="str">
            <v>1565-52</v>
          </cell>
          <cell r="H9475">
            <v>991.79</v>
          </cell>
        </row>
        <row r="9476">
          <cell r="G9476" t="str">
            <v>7410-02</v>
          </cell>
          <cell r="H9476">
            <v>867.8</v>
          </cell>
        </row>
        <row r="9477">
          <cell r="G9477" t="str">
            <v>1565-52</v>
          </cell>
          <cell r="H9477">
            <v>108</v>
          </cell>
        </row>
        <row r="9478">
          <cell r="G9478" t="str">
            <v>7410-02</v>
          </cell>
          <cell r="H9478">
            <v>1435.33</v>
          </cell>
        </row>
        <row r="9479">
          <cell r="G9479" t="str">
            <v>1565-52</v>
          </cell>
          <cell r="H9479">
            <v>802.46</v>
          </cell>
        </row>
        <row r="9480">
          <cell r="G9480" t="str">
            <v>1565-52</v>
          </cell>
          <cell r="H9480">
            <v>294.14</v>
          </cell>
        </row>
        <row r="9481">
          <cell r="G9481" t="str">
            <v>1565-52</v>
          </cell>
          <cell r="H9481">
            <v>390.2</v>
          </cell>
        </row>
        <row r="9482">
          <cell r="G9482" t="str">
            <v>7410-02</v>
          </cell>
          <cell r="H9482">
            <v>25.31</v>
          </cell>
        </row>
        <row r="9483">
          <cell r="G9483" t="str">
            <v>7410-02</v>
          </cell>
          <cell r="H9483">
            <v>1332</v>
          </cell>
        </row>
        <row r="9484">
          <cell r="G9484" t="str">
            <v>1565-52</v>
          </cell>
          <cell r="H9484">
            <v>594</v>
          </cell>
        </row>
        <row r="9485">
          <cell r="G9485" t="str">
            <v>1565-52</v>
          </cell>
          <cell r="H9485">
            <v>47.53</v>
          </cell>
        </row>
        <row r="9486">
          <cell r="G9486" t="str">
            <v>1565-52</v>
          </cell>
          <cell r="H9486">
            <v>268.60000000000002</v>
          </cell>
        </row>
        <row r="9487">
          <cell r="G9487" t="str">
            <v>1565-52</v>
          </cell>
          <cell r="H9487">
            <v>370.2</v>
          </cell>
        </row>
        <row r="9488">
          <cell r="G9488" t="str">
            <v>1565-52</v>
          </cell>
          <cell r="H9488">
            <v>62.02</v>
          </cell>
        </row>
        <row r="9489">
          <cell r="G9489" t="str">
            <v>7410-02</v>
          </cell>
          <cell r="H9489">
            <v>82.22</v>
          </cell>
        </row>
        <row r="9490">
          <cell r="G9490" t="str">
            <v>1565-52</v>
          </cell>
          <cell r="H9490">
            <v>50.78</v>
          </cell>
        </row>
        <row r="9491">
          <cell r="G9491" t="str">
            <v>1565-52</v>
          </cell>
          <cell r="H9491">
            <v>12.99</v>
          </cell>
        </row>
        <row r="9492">
          <cell r="G9492" t="str">
            <v>1565-52</v>
          </cell>
          <cell r="H9492">
            <v>89.47</v>
          </cell>
        </row>
        <row r="9493">
          <cell r="G9493" t="str">
            <v>1565-52</v>
          </cell>
          <cell r="H9493">
            <v>43.52</v>
          </cell>
        </row>
        <row r="9494">
          <cell r="G9494" t="str">
            <v>1565-52</v>
          </cell>
          <cell r="H9494">
            <v>251.29</v>
          </cell>
        </row>
        <row r="9495">
          <cell r="G9495" t="str">
            <v>1565-52</v>
          </cell>
          <cell r="H9495">
            <v>37.28</v>
          </cell>
        </row>
        <row r="9496">
          <cell r="G9496" t="str">
            <v>1565-52</v>
          </cell>
          <cell r="H9496">
            <v>259.08</v>
          </cell>
        </row>
        <row r="9497">
          <cell r="G9497" t="str">
            <v>1565-52</v>
          </cell>
          <cell r="H9497">
            <v>1523.96</v>
          </cell>
        </row>
        <row r="9498">
          <cell r="G9498" t="str">
            <v>1565-52</v>
          </cell>
          <cell r="H9498">
            <v>185.19</v>
          </cell>
        </row>
        <row r="9499">
          <cell r="G9499" t="str">
            <v>1565-52</v>
          </cell>
          <cell r="H9499">
            <v>73.099999999999994</v>
          </cell>
        </row>
        <row r="9500">
          <cell r="G9500" t="str">
            <v>1565-52</v>
          </cell>
          <cell r="H9500">
            <v>0.1</v>
          </cell>
        </row>
        <row r="9501">
          <cell r="G9501" t="str">
            <v>1565-52</v>
          </cell>
          <cell r="H9501">
            <v>337.46</v>
          </cell>
        </row>
        <row r="9502">
          <cell r="G9502" t="str">
            <v>1565-52</v>
          </cell>
          <cell r="H9502">
            <v>282.81</v>
          </cell>
        </row>
        <row r="9503">
          <cell r="G9503" t="str">
            <v>1565-52</v>
          </cell>
          <cell r="H9503">
            <v>16.66</v>
          </cell>
        </row>
        <row r="9504">
          <cell r="G9504" t="str">
            <v>1565-52</v>
          </cell>
          <cell r="H9504">
            <v>1487.94</v>
          </cell>
        </row>
        <row r="9505">
          <cell r="G9505" t="str">
            <v>1565-52</v>
          </cell>
          <cell r="H9505">
            <v>367.18</v>
          </cell>
        </row>
        <row r="9506">
          <cell r="G9506" t="str">
            <v>1565-52</v>
          </cell>
          <cell r="H9506">
            <v>803.06</v>
          </cell>
        </row>
        <row r="9507">
          <cell r="G9507" t="str">
            <v>1565-52</v>
          </cell>
          <cell r="H9507">
            <v>185.4</v>
          </cell>
        </row>
        <row r="9508">
          <cell r="G9508" t="str">
            <v>1565-52</v>
          </cell>
          <cell r="H9508">
            <v>112.68</v>
          </cell>
        </row>
        <row r="9509">
          <cell r="G9509" t="str">
            <v>1565-52</v>
          </cell>
          <cell r="H9509">
            <v>141.53</v>
          </cell>
        </row>
        <row r="9510">
          <cell r="G9510" t="str">
            <v>1565-52</v>
          </cell>
          <cell r="H9510">
            <v>0</v>
          </cell>
        </row>
        <row r="9511">
          <cell r="G9511" t="str">
            <v>1565-52</v>
          </cell>
          <cell r="H9511">
            <v>321.5</v>
          </cell>
        </row>
        <row r="9512">
          <cell r="G9512" t="str">
            <v>1565-52</v>
          </cell>
          <cell r="H9512">
            <v>302.24</v>
          </cell>
        </row>
        <row r="9513">
          <cell r="G9513" t="str">
            <v>1565-52</v>
          </cell>
          <cell r="H9513">
            <v>17.149999999999999</v>
          </cell>
        </row>
        <row r="9514">
          <cell r="G9514" t="str">
            <v>1565-52</v>
          </cell>
          <cell r="H9514">
            <v>232.18</v>
          </cell>
        </row>
        <row r="9515">
          <cell r="G9515" t="str">
            <v>7410-02</v>
          </cell>
          <cell r="H9515">
            <v>658.23</v>
          </cell>
        </row>
        <row r="9516">
          <cell r="G9516" t="str">
            <v>1565-52</v>
          </cell>
          <cell r="H9516">
            <v>27.54</v>
          </cell>
        </row>
        <row r="9517">
          <cell r="G9517" t="str">
            <v>1565-52</v>
          </cell>
          <cell r="H9517">
            <v>1239.44</v>
          </cell>
        </row>
        <row r="9518">
          <cell r="G9518" t="str">
            <v>1565-52</v>
          </cell>
          <cell r="H9518">
            <v>237.1</v>
          </cell>
        </row>
        <row r="9519">
          <cell r="G9519" t="str">
            <v>1565-52</v>
          </cell>
          <cell r="H9519">
            <v>69.02</v>
          </cell>
        </row>
        <row r="9520">
          <cell r="G9520" t="str">
            <v>1565-52</v>
          </cell>
          <cell r="H9520">
            <v>51.18</v>
          </cell>
        </row>
        <row r="9521">
          <cell r="G9521" t="str">
            <v>1565-52</v>
          </cell>
          <cell r="H9521">
            <v>213.11</v>
          </cell>
        </row>
        <row r="9522">
          <cell r="G9522" t="str">
            <v>1565-52</v>
          </cell>
          <cell r="H9522">
            <v>29.07</v>
          </cell>
        </row>
        <row r="9523">
          <cell r="G9523" t="str">
            <v>1565-52</v>
          </cell>
          <cell r="H9523">
            <v>12.09</v>
          </cell>
        </row>
        <row r="9524">
          <cell r="G9524" t="str">
            <v>1565-52</v>
          </cell>
          <cell r="H9524">
            <v>6.89</v>
          </cell>
        </row>
        <row r="9525">
          <cell r="G9525" t="str">
            <v>7410-02</v>
          </cell>
          <cell r="H9525">
            <v>274.13</v>
          </cell>
        </row>
        <row r="9526">
          <cell r="G9526" t="str">
            <v>1565-52</v>
          </cell>
          <cell r="H9526">
            <v>1.45</v>
          </cell>
        </row>
        <row r="9527">
          <cell r="G9527" t="str">
            <v>1565-52</v>
          </cell>
          <cell r="H9527">
            <v>45.83</v>
          </cell>
        </row>
        <row r="9528">
          <cell r="G9528" t="str">
            <v>1565-52</v>
          </cell>
          <cell r="H9528">
            <v>754.1</v>
          </cell>
        </row>
        <row r="9529">
          <cell r="G9529" t="str">
            <v>7410-02</v>
          </cell>
          <cell r="H9529">
            <v>27.05</v>
          </cell>
        </row>
        <row r="9530">
          <cell r="G9530" t="str">
            <v>1565-52</v>
          </cell>
          <cell r="H9530">
            <v>67.17</v>
          </cell>
        </row>
        <row r="9531">
          <cell r="G9531" t="str">
            <v>1565-52</v>
          </cell>
          <cell r="H9531">
            <v>117.77</v>
          </cell>
        </row>
        <row r="9532">
          <cell r="G9532" t="str">
            <v>7410-02</v>
          </cell>
          <cell r="H9532">
            <v>510.27</v>
          </cell>
        </row>
        <row r="9533">
          <cell r="G9533" t="str">
            <v>1565-52</v>
          </cell>
          <cell r="H9533">
            <v>114.57</v>
          </cell>
        </row>
        <row r="9534">
          <cell r="G9534" t="str">
            <v>1565-52</v>
          </cell>
          <cell r="H9534">
            <v>103.48</v>
          </cell>
        </row>
        <row r="9535">
          <cell r="G9535" t="str">
            <v>1565-52</v>
          </cell>
          <cell r="H9535">
            <v>165.11</v>
          </cell>
        </row>
        <row r="9536">
          <cell r="G9536" t="str">
            <v>7410-02</v>
          </cell>
          <cell r="H9536">
            <v>427.88</v>
          </cell>
        </row>
        <row r="9537">
          <cell r="G9537" t="str">
            <v>1565-52</v>
          </cell>
          <cell r="H9537">
            <v>511.56</v>
          </cell>
        </row>
        <row r="9538">
          <cell r="G9538" t="str">
            <v>1565-52</v>
          </cell>
          <cell r="H9538">
            <v>344.15</v>
          </cell>
        </row>
        <row r="9539">
          <cell r="G9539" t="str">
            <v>7410-02</v>
          </cell>
          <cell r="H9539">
            <v>59.39</v>
          </cell>
        </row>
        <row r="9540">
          <cell r="G9540" t="str">
            <v>1565-52</v>
          </cell>
          <cell r="H9540">
            <v>95.63</v>
          </cell>
        </row>
        <row r="9541">
          <cell r="G9541" t="str">
            <v>1565-52</v>
          </cell>
          <cell r="H9541">
            <v>2165</v>
          </cell>
        </row>
        <row r="9542">
          <cell r="G9542" t="str">
            <v>1565-52</v>
          </cell>
          <cell r="H9542">
            <v>140.16</v>
          </cell>
        </row>
        <row r="9543">
          <cell r="G9543" t="str">
            <v>1565-52</v>
          </cell>
          <cell r="H9543">
            <v>1276.23</v>
          </cell>
        </row>
        <row r="9544">
          <cell r="G9544" t="str">
            <v>1565-52</v>
          </cell>
          <cell r="H9544">
            <v>180.6</v>
          </cell>
        </row>
        <row r="9545">
          <cell r="G9545" t="str">
            <v>1565-52</v>
          </cell>
          <cell r="H9545">
            <v>230.61</v>
          </cell>
        </row>
        <row r="9546">
          <cell r="G9546" t="str">
            <v>1565-52</v>
          </cell>
          <cell r="H9546">
            <v>282.77999999999997</v>
          </cell>
        </row>
        <row r="9547">
          <cell r="G9547" t="str">
            <v>1565-52</v>
          </cell>
          <cell r="H9547">
            <v>123.43</v>
          </cell>
        </row>
        <row r="9548">
          <cell r="G9548" t="str">
            <v>1565-52</v>
          </cell>
          <cell r="H9548">
            <v>1049.6600000000001</v>
          </cell>
        </row>
        <row r="9549">
          <cell r="G9549" t="str">
            <v>7410-02</v>
          </cell>
          <cell r="H9549">
            <v>6.66</v>
          </cell>
        </row>
        <row r="9550">
          <cell r="G9550" t="str">
            <v>1565-52</v>
          </cell>
          <cell r="H9550">
            <v>305.12</v>
          </cell>
        </row>
        <row r="9551">
          <cell r="G9551" t="str">
            <v>1565-52</v>
          </cell>
          <cell r="H9551">
            <v>275.14999999999998</v>
          </cell>
        </row>
        <row r="9552">
          <cell r="G9552" t="str">
            <v>1565-52</v>
          </cell>
          <cell r="H9552">
            <v>43.52</v>
          </cell>
        </row>
        <row r="9553">
          <cell r="G9553" t="str">
            <v>1565-52</v>
          </cell>
          <cell r="H9553">
            <v>570.73</v>
          </cell>
        </row>
        <row r="9554">
          <cell r="G9554" t="str">
            <v>1565-52</v>
          </cell>
          <cell r="H9554">
            <v>575.03</v>
          </cell>
        </row>
        <row r="9555">
          <cell r="G9555" t="str">
            <v>1565-52</v>
          </cell>
          <cell r="H9555">
            <v>184.72</v>
          </cell>
        </row>
        <row r="9556">
          <cell r="G9556" t="str">
            <v>1565-52</v>
          </cell>
          <cell r="H9556">
            <v>1454.7</v>
          </cell>
        </row>
        <row r="9557">
          <cell r="G9557" t="str">
            <v>1565-52</v>
          </cell>
          <cell r="H9557">
            <v>502.26</v>
          </cell>
        </row>
        <row r="9558">
          <cell r="G9558" t="str">
            <v>1565-52</v>
          </cell>
          <cell r="H9558">
            <v>149.56</v>
          </cell>
        </row>
        <row r="9559">
          <cell r="G9559" t="str">
            <v>1565-52</v>
          </cell>
          <cell r="H9559">
            <v>343.39</v>
          </cell>
        </row>
        <row r="9560">
          <cell r="G9560" t="str">
            <v>1565-52</v>
          </cell>
          <cell r="H9560">
            <v>559.71</v>
          </cell>
        </row>
        <row r="9561">
          <cell r="G9561" t="str">
            <v>1565-52</v>
          </cell>
          <cell r="H9561">
            <v>2357.88</v>
          </cell>
        </row>
        <row r="9562">
          <cell r="G9562" t="str">
            <v>1565-52</v>
          </cell>
          <cell r="H9562">
            <v>280.68</v>
          </cell>
        </row>
        <row r="9563">
          <cell r="G9563" t="str">
            <v>1565-52</v>
          </cell>
          <cell r="H9563">
            <v>21.25</v>
          </cell>
        </row>
        <row r="9564">
          <cell r="G9564" t="str">
            <v>1565-52</v>
          </cell>
          <cell r="H9564">
            <v>1835.33</v>
          </cell>
        </row>
        <row r="9565">
          <cell r="G9565" t="str">
            <v>1565-52</v>
          </cell>
          <cell r="H9565">
            <v>280.14</v>
          </cell>
        </row>
        <row r="9566">
          <cell r="G9566" t="str">
            <v>1565-52</v>
          </cell>
          <cell r="H9566">
            <v>328.13</v>
          </cell>
        </row>
        <row r="9567">
          <cell r="G9567" t="str">
            <v>1565-52</v>
          </cell>
          <cell r="H9567">
            <v>177.61</v>
          </cell>
        </row>
        <row r="9568">
          <cell r="G9568" t="str">
            <v>1565-52</v>
          </cell>
          <cell r="H9568">
            <v>203.11</v>
          </cell>
        </row>
        <row r="9569">
          <cell r="G9569" t="str">
            <v>1565-52</v>
          </cell>
          <cell r="H9569">
            <v>5.81</v>
          </cell>
        </row>
        <row r="9570">
          <cell r="G9570" t="str">
            <v>1565-52</v>
          </cell>
          <cell r="H9570">
            <v>413.56</v>
          </cell>
        </row>
        <row r="9571">
          <cell r="G9571" t="str">
            <v>1565-52</v>
          </cell>
          <cell r="H9571">
            <v>22.54</v>
          </cell>
        </row>
        <row r="9572">
          <cell r="G9572" t="str">
            <v>1565-52</v>
          </cell>
          <cell r="H9572">
            <v>1123.58</v>
          </cell>
        </row>
        <row r="9573">
          <cell r="G9573" t="str">
            <v>1565-52</v>
          </cell>
          <cell r="H9573">
            <v>1337.36</v>
          </cell>
        </row>
        <row r="9574">
          <cell r="G9574" t="str">
            <v>1565-52</v>
          </cell>
          <cell r="H9574">
            <v>567.45000000000005</v>
          </cell>
        </row>
        <row r="9575">
          <cell r="G9575" t="str">
            <v>1565-52</v>
          </cell>
          <cell r="H9575">
            <v>621.79999999999995</v>
          </cell>
        </row>
        <row r="9576">
          <cell r="G9576" t="str">
            <v>7410-02</v>
          </cell>
          <cell r="H9576">
            <v>610.66</v>
          </cell>
        </row>
        <row r="9577">
          <cell r="G9577" t="str">
            <v>7410-02</v>
          </cell>
          <cell r="H9577">
            <v>0.33</v>
          </cell>
        </row>
        <row r="9578">
          <cell r="G9578" t="str">
            <v>1565-52</v>
          </cell>
          <cell r="H9578">
            <v>278.58999999999997</v>
          </cell>
        </row>
        <row r="9579">
          <cell r="G9579" t="str">
            <v>1565-52</v>
          </cell>
          <cell r="H9579">
            <v>305.47000000000003</v>
          </cell>
        </row>
        <row r="9580">
          <cell r="G9580" t="str">
            <v>1565-52</v>
          </cell>
          <cell r="H9580">
            <v>160.84</v>
          </cell>
        </row>
        <row r="9581">
          <cell r="G9581" t="str">
            <v>1565-52</v>
          </cell>
          <cell r="H9581">
            <v>11.2</v>
          </cell>
        </row>
        <row r="9582">
          <cell r="G9582" t="str">
            <v>1565-52</v>
          </cell>
          <cell r="H9582">
            <v>346.44</v>
          </cell>
        </row>
        <row r="9583">
          <cell r="G9583" t="str">
            <v>1565-52</v>
          </cell>
          <cell r="H9583">
            <v>77.16</v>
          </cell>
        </row>
        <row r="9584">
          <cell r="G9584" t="str">
            <v>1565-52</v>
          </cell>
          <cell r="H9584">
            <v>46.6</v>
          </cell>
        </row>
        <row r="9585">
          <cell r="G9585" t="str">
            <v>1565-52</v>
          </cell>
          <cell r="H9585">
            <v>242.04</v>
          </cell>
        </row>
        <row r="9586">
          <cell r="G9586" t="str">
            <v>1565-52</v>
          </cell>
          <cell r="H9586">
            <v>215.93</v>
          </cell>
        </row>
        <row r="9587">
          <cell r="G9587" t="str">
            <v>1565-52</v>
          </cell>
          <cell r="H9587">
            <v>45.3</v>
          </cell>
        </row>
        <row r="9588">
          <cell r="G9588" t="str">
            <v>7410-02</v>
          </cell>
          <cell r="H9588">
            <v>182.34</v>
          </cell>
        </row>
        <row r="9589">
          <cell r="G9589" t="str">
            <v>1565-52</v>
          </cell>
          <cell r="H9589">
            <v>415.34</v>
          </cell>
        </row>
        <row r="9590">
          <cell r="G9590" t="str">
            <v>1565-52</v>
          </cell>
          <cell r="H9590">
            <v>90.49</v>
          </cell>
        </row>
        <row r="9591">
          <cell r="G9591" t="str">
            <v>1565-52</v>
          </cell>
          <cell r="H9591">
            <v>440.18</v>
          </cell>
        </row>
        <row r="9592">
          <cell r="G9592" t="str">
            <v>1565-52</v>
          </cell>
          <cell r="H9592">
            <v>314.60000000000002</v>
          </cell>
        </row>
        <row r="9593">
          <cell r="G9593" t="str">
            <v>7410-02</v>
          </cell>
          <cell r="H9593">
            <v>101.25</v>
          </cell>
        </row>
        <row r="9594">
          <cell r="G9594" t="str">
            <v>1565-52</v>
          </cell>
          <cell r="H9594">
            <v>100.31</v>
          </cell>
        </row>
        <row r="9595">
          <cell r="G9595" t="str">
            <v>1565-52</v>
          </cell>
          <cell r="H9595">
            <v>115.12</v>
          </cell>
        </row>
        <row r="9596">
          <cell r="G9596" t="str">
            <v>1565-52</v>
          </cell>
          <cell r="H9596">
            <v>33.979999999999997</v>
          </cell>
        </row>
        <row r="9597">
          <cell r="G9597" t="str">
            <v>1565-52</v>
          </cell>
          <cell r="H9597">
            <v>558.70000000000005</v>
          </cell>
        </row>
        <row r="9598">
          <cell r="G9598" t="str">
            <v>1565-52</v>
          </cell>
          <cell r="H9598">
            <v>181.28</v>
          </cell>
        </row>
        <row r="9599">
          <cell r="G9599" t="str">
            <v>1565-52</v>
          </cell>
          <cell r="H9599">
            <v>37.32</v>
          </cell>
        </row>
        <row r="9600">
          <cell r="G9600" t="str">
            <v>1565-52</v>
          </cell>
          <cell r="H9600">
            <v>392.1</v>
          </cell>
        </row>
        <row r="9601">
          <cell r="G9601" t="str">
            <v>7410-02</v>
          </cell>
          <cell r="H9601">
            <v>463.3</v>
          </cell>
        </row>
        <row r="9602">
          <cell r="G9602" t="str">
            <v>1565-52</v>
          </cell>
          <cell r="H9602">
            <v>33.86</v>
          </cell>
        </row>
        <row r="9603">
          <cell r="G9603" t="str">
            <v>1565-52</v>
          </cell>
          <cell r="H9603">
            <v>5.89</v>
          </cell>
        </row>
        <row r="9604">
          <cell r="G9604" t="str">
            <v>1565-52</v>
          </cell>
          <cell r="H9604">
            <v>402.4</v>
          </cell>
        </row>
        <row r="9605">
          <cell r="G9605" t="str">
            <v>1565-52</v>
          </cell>
          <cell r="H9605">
            <v>72.13</v>
          </cell>
        </row>
        <row r="9606">
          <cell r="G9606" t="str">
            <v>1565-52</v>
          </cell>
          <cell r="H9606">
            <v>761.21</v>
          </cell>
        </row>
        <row r="9607">
          <cell r="G9607" t="str">
            <v>1565-52</v>
          </cell>
          <cell r="H9607">
            <v>0</v>
          </cell>
        </row>
        <row r="9608">
          <cell r="G9608" t="str">
            <v>1565-52</v>
          </cell>
          <cell r="H9608">
            <v>74.98</v>
          </cell>
        </row>
        <row r="9609">
          <cell r="G9609" t="str">
            <v>1565-52</v>
          </cell>
          <cell r="H9609">
            <v>543</v>
          </cell>
        </row>
        <row r="9610">
          <cell r="G9610" t="str">
            <v>1565-52</v>
          </cell>
          <cell r="H9610">
            <v>401.89</v>
          </cell>
        </row>
        <row r="9611">
          <cell r="G9611" t="str">
            <v>1565-52</v>
          </cell>
          <cell r="H9611">
            <v>590.73</v>
          </cell>
        </row>
        <row r="9612">
          <cell r="G9612" t="str">
            <v>1565-52</v>
          </cell>
          <cell r="H9612">
            <v>426.2</v>
          </cell>
        </row>
        <row r="9613">
          <cell r="G9613" t="str">
            <v>1565-52</v>
          </cell>
          <cell r="H9613">
            <v>691.36</v>
          </cell>
        </row>
        <row r="9614">
          <cell r="G9614" t="str">
            <v>1565-52</v>
          </cell>
          <cell r="H9614">
            <v>24.87</v>
          </cell>
        </row>
        <row r="9615">
          <cell r="G9615" t="str">
            <v>1565-52</v>
          </cell>
          <cell r="H9615">
            <v>1035.6600000000001</v>
          </cell>
        </row>
        <row r="9616">
          <cell r="G9616" t="str">
            <v>7410-02</v>
          </cell>
          <cell r="H9616">
            <v>192.55</v>
          </cell>
        </row>
        <row r="9617">
          <cell r="G9617" t="str">
            <v>1565-52</v>
          </cell>
          <cell r="H9617">
            <v>477.52</v>
          </cell>
        </row>
        <row r="9618">
          <cell r="G9618" t="str">
            <v>1565-52</v>
          </cell>
          <cell r="H9618">
            <v>109.45</v>
          </cell>
        </row>
        <row r="9619">
          <cell r="G9619" t="str">
            <v>1565-52</v>
          </cell>
          <cell r="H9619">
            <v>277.24</v>
          </cell>
        </row>
        <row r="9620">
          <cell r="G9620" t="str">
            <v>1565-52</v>
          </cell>
          <cell r="H9620">
            <v>265.14</v>
          </cell>
        </row>
        <row r="9621">
          <cell r="G9621" t="str">
            <v>1565-52</v>
          </cell>
          <cell r="H9621">
            <v>4.13</v>
          </cell>
        </row>
        <row r="9622">
          <cell r="G9622" t="str">
            <v>1565-52</v>
          </cell>
          <cell r="H9622">
            <v>810.84</v>
          </cell>
        </row>
        <row r="9623">
          <cell r="G9623" t="str">
            <v>1565-52</v>
          </cell>
          <cell r="H9623">
            <v>1079.77</v>
          </cell>
        </row>
        <row r="9624">
          <cell r="G9624" t="str">
            <v>1565-52</v>
          </cell>
          <cell r="H9624">
            <v>616.39</v>
          </cell>
        </row>
        <row r="9625">
          <cell r="G9625" t="str">
            <v>7410-02</v>
          </cell>
          <cell r="H9625">
            <v>4861.38</v>
          </cell>
        </row>
        <row r="9626">
          <cell r="G9626" t="str">
            <v>7410-02</v>
          </cell>
          <cell r="H9626">
            <v>3382.21</v>
          </cell>
        </row>
        <row r="9627">
          <cell r="G9627" t="str">
            <v>1565-52</v>
          </cell>
          <cell r="H9627">
            <v>67.28</v>
          </cell>
        </row>
        <row r="9628">
          <cell r="G9628" t="str">
            <v>7410-02</v>
          </cell>
          <cell r="H9628">
            <v>37350.879999999997</v>
          </cell>
        </row>
        <row r="9629">
          <cell r="G9629" t="str">
            <v>1565-52</v>
          </cell>
          <cell r="H9629">
            <v>885.82</v>
          </cell>
        </row>
        <row r="9630">
          <cell r="G9630" t="str">
            <v>1565-52</v>
          </cell>
          <cell r="H9630">
            <v>357.38</v>
          </cell>
        </row>
        <row r="9631">
          <cell r="G9631" t="str">
            <v>7410-02</v>
          </cell>
          <cell r="H9631">
            <v>10417</v>
          </cell>
        </row>
        <row r="9632">
          <cell r="G9632" t="str">
            <v>1565-52</v>
          </cell>
          <cell r="H9632">
            <v>199.06</v>
          </cell>
        </row>
        <row r="9633">
          <cell r="G9633" t="str">
            <v>1565-52</v>
          </cell>
          <cell r="H9633">
            <v>128.24</v>
          </cell>
        </row>
        <row r="9634">
          <cell r="G9634" t="str">
            <v>1565-52</v>
          </cell>
          <cell r="H9634">
            <v>2957.76</v>
          </cell>
        </row>
        <row r="9635">
          <cell r="G9635" t="str">
            <v>1565-52</v>
          </cell>
          <cell r="H9635">
            <v>140.66999999999999</v>
          </cell>
        </row>
        <row r="9636">
          <cell r="G9636" t="str">
            <v>1565-52</v>
          </cell>
          <cell r="H9636">
            <v>637.29999999999995</v>
          </cell>
        </row>
        <row r="9637">
          <cell r="G9637" t="str">
            <v>1565-52</v>
          </cell>
          <cell r="H9637">
            <v>17.23</v>
          </cell>
        </row>
        <row r="9638">
          <cell r="G9638" t="str">
            <v>1565-52</v>
          </cell>
          <cell r="H9638">
            <v>377.51</v>
          </cell>
        </row>
        <row r="9639">
          <cell r="G9639" t="str">
            <v>1565-52</v>
          </cell>
          <cell r="H9639">
            <v>586.73</v>
          </cell>
        </row>
        <row r="9640">
          <cell r="G9640" t="str">
            <v>7410-02</v>
          </cell>
          <cell r="H9640">
            <v>1272</v>
          </cell>
        </row>
        <row r="9641">
          <cell r="G9641" t="str">
            <v>1565-52</v>
          </cell>
          <cell r="H9641">
            <v>891.88</v>
          </cell>
        </row>
        <row r="9642">
          <cell r="G9642" t="str">
            <v>7410-02</v>
          </cell>
          <cell r="H9642">
            <v>241</v>
          </cell>
        </row>
        <row r="9643">
          <cell r="G9643" t="str">
            <v>1565-52</v>
          </cell>
          <cell r="H9643">
            <v>35.630000000000003</v>
          </cell>
        </row>
        <row r="9644">
          <cell r="G9644" t="str">
            <v>1565-52</v>
          </cell>
          <cell r="H9644">
            <v>87.64</v>
          </cell>
        </row>
        <row r="9645">
          <cell r="G9645" t="str">
            <v>1565-52</v>
          </cell>
          <cell r="H9645">
            <v>131.46</v>
          </cell>
        </row>
        <row r="9646">
          <cell r="G9646" t="str">
            <v>1565-52</v>
          </cell>
          <cell r="H9646">
            <v>1433.46</v>
          </cell>
        </row>
        <row r="9647">
          <cell r="G9647" t="str">
            <v>1565-52</v>
          </cell>
          <cell r="H9647">
            <v>1553.61</v>
          </cell>
        </row>
        <row r="9648">
          <cell r="G9648" t="str">
            <v>1565-52</v>
          </cell>
          <cell r="H9648">
            <v>173</v>
          </cell>
        </row>
        <row r="9649">
          <cell r="G9649" t="str">
            <v>1565-52</v>
          </cell>
          <cell r="H9649">
            <v>135.66</v>
          </cell>
        </row>
        <row r="9650">
          <cell r="G9650" t="str">
            <v>1565-52</v>
          </cell>
          <cell r="H9650">
            <v>499.25</v>
          </cell>
        </row>
        <row r="9651">
          <cell r="G9651" t="str">
            <v>1565-52</v>
          </cell>
          <cell r="H9651">
            <v>77.47</v>
          </cell>
        </row>
        <row r="9652">
          <cell r="G9652" t="str">
            <v>1565-52</v>
          </cell>
          <cell r="H9652">
            <v>522.92999999999995</v>
          </cell>
        </row>
        <row r="9653">
          <cell r="G9653" t="str">
            <v>1565-52</v>
          </cell>
          <cell r="H9653">
            <v>305.99</v>
          </cell>
        </row>
        <row r="9654">
          <cell r="G9654" t="str">
            <v>1565-52</v>
          </cell>
          <cell r="H9654">
            <v>506.89</v>
          </cell>
        </row>
        <row r="9655">
          <cell r="G9655" t="str">
            <v>1565-52</v>
          </cell>
          <cell r="H9655">
            <v>78.709999999999994</v>
          </cell>
        </row>
        <row r="9656">
          <cell r="G9656" t="str">
            <v>1565-52</v>
          </cell>
          <cell r="H9656">
            <v>100.66</v>
          </cell>
        </row>
        <row r="9657">
          <cell r="G9657" t="str">
            <v>1565-52</v>
          </cell>
          <cell r="H9657">
            <v>213.66</v>
          </cell>
        </row>
        <row r="9658">
          <cell r="G9658" t="str">
            <v>1565-52</v>
          </cell>
          <cell r="H9658">
            <v>736.5</v>
          </cell>
        </row>
        <row r="9659">
          <cell r="G9659" t="str">
            <v>1565-52</v>
          </cell>
          <cell r="H9659">
            <v>2006</v>
          </cell>
        </row>
        <row r="9660">
          <cell r="G9660" t="str">
            <v>1565-52</v>
          </cell>
          <cell r="H9660">
            <v>451.43</v>
          </cell>
        </row>
        <row r="9661">
          <cell r="G9661" t="str">
            <v>1565-52</v>
          </cell>
          <cell r="H9661">
            <v>26.92</v>
          </cell>
        </row>
        <row r="9662">
          <cell r="G9662" t="str">
            <v>1565-52</v>
          </cell>
          <cell r="H9662">
            <v>524.47</v>
          </cell>
        </row>
        <row r="9663">
          <cell r="G9663" t="str">
            <v>1565-52</v>
          </cell>
          <cell r="H9663">
            <v>1497</v>
          </cell>
        </row>
        <row r="9664">
          <cell r="G9664" t="str">
            <v>1565-52</v>
          </cell>
          <cell r="H9664">
            <v>184.21</v>
          </cell>
        </row>
        <row r="9665">
          <cell r="G9665" t="str">
            <v>1565-52</v>
          </cell>
          <cell r="H9665">
            <v>80.5</v>
          </cell>
        </row>
        <row r="9666">
          <cell r="G9666" t="str">
            <v>1565-52</v>
          </cell>
          <cell r="H9666">
            <v>471.65</v>
          </cell>
        </row>
        <row r="9667">
          <cell r="G9667" t="str">
            <v>1565-52</v>
          </cell>
          <cell r="H9667">
            <v>693.09</v>
          </cell>
        </row>
        <row r="9668">
          <cell r="G9668" t="str">
            <v>1565-52</v>
          </cell>
          <cell r="H9668">
            <v>157.75</v>
          </cell>
        </row>
        <row r="9669">
          <cell r="G9669" t="str">
            <v>1565-52</v>
          </cell>
          <cell r="H9669">
            <v>113.61</v>
          </cell>
        </row>
        <row r="9670">
          <cell r="G9670" t="str">
            <v>1565-52</v>
          </cell>
          <cell r="H9670">
            <v>482.16</v>
          </cell>
        </row>
        <row r="9671">
          <cell r="G9671" t="str">
            <v>1565-52</v>
          </cell>
          <cell r="H9671">
            <v>30.2</v>
          </cell>
        </row>
        <row r="9672">
          <cell r="G9672" t="str">
            <v>1565-52</v>
          </cell>
          <cell r="H9672">
            <v>281.95</v>
          </cell>
        </row>
        <row r="9673">
          <cell r="G9673" t="str">
            <v>1565-52</v>
          </cell>
          <cell r="H9673">
            <v>2449.31</v>
          </cell>
        </row>
        <row r="9674">
          <cell r="G9674" t="str">
            <v>1565-52</v>
          </cell>
          <cell r="H9674">
            <v>39.6</v>
          </cell>
        </row>
        <row r="9675">
          <cell r="G9675" t="str">
            <v>1565-52</v>
          </cell>
          <cell r="H9675">
            <v>565.27</v>
          </cell>
        </row>
        <row r="9676">
          <cell r="G9676" t="str">
            <v>1565-52</v>
          </cell>
          <cell r="H9676">
            <v>11.2</v>
          </cell>
        </row>
        <row r="9677">
          <cell r="G9677" t="str">
            <v>1565-52</v>
          </cell>
          <cell r="H9677">
            <v>325.44</v>
          </cell>
        </row>
        <row r="9678">
          <cell r="G9678" t="str">
            <v>1565-52</v>
          </cell>
          <cell r="H9678">
            <v>587.36</v>
          </cell>
        </row>
        <row r="9679">
          <cell r="G9679" t="str">
            <v>1565-52</v>
          </cell>
          <cell r="H9679">
            <v>30.03</v>
          </cell>
        </row>
        <row r="9680">
          <cell r="G9680" t="str">
            <v>1565-52</v>
          </cell>
          <cell r="H9680">
            <v>87.28</v>
          </cell>
        </row>
        <row r="9681">
          <cell r="G9681" t="str">
            <v>1565-52</v>
          </cell>
          <cell r="H9681">
            <v>0.13</v>
          </cell>
        </row>
        <row r="9682">
          <cell r="G9682" t="str">
            <v>1565-52</v>
          </cell>
          <cell r="H9682">
            <v>650.42999999999995</v>
          </cell>
        </row>
        <row r="9683">
          <cell r="G9683" t="str">
            <v>1565-52</v>
          </cell>
          <cell r="H9683">
            <v>2.56</v>
          </cell>
        </row>
        <row r="9684">
          <cell r="G9684" t="str">
            <v>1565-52</v>
          </cell>
          <cell r="H9684">
            <v>314.16000000000003</v>
          </cell>
        </row>
        <row r="9685">
          <cell r="G9685" t="str">
            <v>1565-52</v>
          </cell>
          <cell r="H9685">
            <v>84.69</v>
          </cell>
        </row>
        <row r="9686">
          <cell r="G9686" t="str">
            <v>1565-52</v>
          </cell>
          <cell r="H9686">
            <v>406.02</v>
          </cell>
        </row>
        <row r="9687">
          <cell r="G9687" t="str">
            <v>7410-02</v>
          </cell>
          <cell r="H9687">
            <v>152.66999999999999</v>
          </cell>
        </row>
        <row r="9688">
          <cell r="G9688" t="str">
            <v>1565-52</v>
          </cell>
          <cell r="H9688">
            <v>129.80000000000001</v>
          </cell>
        </row>
        <row r="9689">
          <cell r="G9689" t="str">
            <v>1565-52</v>
          </cell>
          <cell r="H9689">
            <v>253.1</v>
          </cell>
        </row>
        <row r="9690">
          <cell r="G9690" t="str">
            <v>1565-52</v>
          </cell>
          <cell r="H9690">
            <v>1437</v>
          </cell>
        </row>
        <row r="9691">
          <cell r="G9691" t="str">
            <v>7410-02</v>
          </cell>
          <cell r="H9691">
            <v>70.930000000000007</v>
          </cell>
        </row>
        <row r="9692">
          <cell r="G9692" t="str">
            <v>1565-52</v>
          </cell>
          <cell r="H9692">
            <v>560.47</v>
          </cell>
        </row>
        <row r="9693">
          <cell r="G9693" t="str">
            <v>1565-52</v>
          </cell>
          <cell r="H9693">
            <v>9.7799999999999994</v>
          </cell>
        </row>
        <row r="9694">
          <cell r="G9694" t="str">
            <v>1565-52</v>
          </cell>
          <cell r="H9694">
            <v>23.79</v>
          </cell>
        </row>
        <row r="9695">
          <cell r="G9695" t="str">
            <v>7410-02</v>
          </cell>
          <cell r="H9695">
            <v>52</v>
          </cell>
        </row>
        <row r="9696">
          <cell r="G9696" t="str">
            <v>7410-02</v>
          </cell>
          <cell r="H9696">
            <v>461.44</v>
          </cell>
        </row>
        <row r="9697">
          <cell r="G9697" t="str">
            <v>1565-52</v>
          </cell>
          <cell r="H9697">
            <v>594.47</v>
          </cell>
        </row>
        <row r="9698">
          <cell r="G9698" t="str">
            <v>7410-02</v>
          </cell>
          <cell r="H9698">
            <v>154.24</v>
          </cell>
        </row>
        <row r="9699">
          <cell r="G9699" t="str">
            <v>1565-52</v>
          </cell>
          <cell r="H9699">
            <v>323.92</v>
          </cell>
        </row>
        <row r="9700">
          <cell r="G9700" t="str">
            <v>1565-52</v>
          </cell>
          <cell r="H9700">
            <v>668.69</v>
          </cell>
        </row>
        <row r="9701">
          <cell r="G9701" t="str">
            <v>1565-52</v>
          </cell>
          <cell r="H9701">
            <v>890.1</v>
          </cell>
        </row>
        <row r="9702">
          <cell r="G9702" t="str">
            <v>1565-52</v>
          </cell>
          <cell r="H9702">
            <v>424.95</v>
          </cell>
        </row>
        <row r="9703">
          <cell r="G9703" t="str">
            <v>1565-52</v>
          </cell>
          <cell r="H9703">
            <v>11.98</v>
          </cell>
        </row>
        <row r="9704">
          <cell r="G9704" t="str">
            <v>1565-52</v>
          </cell>
          <cell r="H9704">
            <v>205.03</v>
          </cell>
        </row>
        <row r="9705">
          <cell r="G9705" t="str">
            <v>1565-52</v>
          </cell>
          <cell r="H9705">
            <v>468.29</v>
          </cell>
        </row>
        <row r="9706">
          <cell r="G9706" t="str">
            <v>1565-52</v>
          </cell>
          <cell r="H9706">
            <v>721.25</v>
          </cell>
        </row>
        <row r="9707">
          <cell r="G9707" t="str">
            <v>1565-52</v>
          </cell>
          <cell r="H9707">
            <v>51.36</v>
          </cell>
        </row>
        <row r="9708">
          <cell r="G9708" t="str">
            <v>1565-52</v>
          </cell>
          <cell r="H9708">
            <v>6.68</v>
          </cell>
        </row>
        <row r="9709">
          <cell r="G9709" t="str">
            <v>1565-52</v>
          </cell>
          <cell r="H9709">
            <v>202.49</v>
          </cell>
        </row>
        <row r="9710">
          <cell r="G9710" t="str">
            <v>7410-02</v>
          </cell>
          <cell r="H9710">
            <v>103.04</v>
          </cell>
        </row>
        <row r="9711">
          <cell r="G9711" t="str">
            <v>1565-52</v>
          </cell>
          <cell r="H9711">
            <v>167.53</v>
          </cell>
        </row>
        <row r="9712">
          <cell r="G9712" t="str">
            <v>1565-52</v>
          </cell>
          <cell r="H9712">
            <v>238.23</v>
          </cell>
        </row>
        <row r="9713">
          <cell r="G9713" t="str">
            <v>7410-02</v>
          </cell>
          <cell r="H9713">
            <v>51.84</v>
          </cell>
        </row>
        <row r="9714">
          <cell r="G9714" t="str">
            <v>1565-52</v>
          </cell>
          <cell r="H9714">
            <v>705.43</v>
          </cell>
        </row>
        <row r="9715">
          <cell r="G9715" t="str">
            <v>1565-52</v>
          </cell>
          <cell r="H9715">
            <v>148.35</v>
          </cell>
        </row>
        <row r="9716">
          <cell r="G9716" t="str">
            <v>1565-52</v>
          </cell>
          <cell r="H9716">
            <v>251.94</v>
          </cell>
        </row>
        <row r="9717">
          <cell r="G9717" t="str">
            <v>1565-52</v>
          </cell>
          <cell r="H9717">
            <v>13358.24</v>
          </cell>
        </row>
        <row r="9718">
          <cell r="G9718" t="str">
            <v>1565-52</v>
          </cell>
          <cell r="H9718">
            <v>150.19</v>
          </cell>
        </row>
        <row r="9719">
          <cell r="G9719" t="str">
            <v>1565-52</v>
          </cell>
          <cell r="H9719">
            <v>33429.199999999997</v>
          </cell>
        </row>
        <row r="9720">
          <cell r="G9720" t="str">
            <v>1565-52</v>
          </cell>
          <cell r="H9720">
            <v>53.53</v>
          </cell>
        </row>
        <row r="9721">
          <cell r="G9721" t="str">
            <v>1565-52</v>
          </cell>
          <cell r="H9721">
            <v>20510.23</v>
          </cell>
        </row>
        <row r="9722">
          <cell r="G9722" t="str">
            <v>1565-52</v>
          </cell>
          <cell r="H9722">
            <v>1214.77</v>
          </cell>
        </row>
        <row r="9723">
          <cell r="G9723" t="str">
            <v>1565-52</v>
          </cell>
          <cell r="H9723">
            <v>634.9</v>
          </cell>
        </row>
        <row r="9724">
          <cell r="G9724" t="str">
            <v>7410-02</v>
          </cell>
          <cell r="H9724">
            <v>64.489999999999995</v>
          </cell>
        </row>
        <row r="9725">
          <cell r="G9725" t="str">
            <v>1565-52</v>
          </cell>
          <cell r="H9725">
            <v>474.4</v>
          </cell>
        </row>
        <row r="9726">
          <cell r="G9726" t="str">
            <v>1565-52</v>
          </cell>
          <cell r="H9726">
            <v>244.44</v>
          </cell>
        </row>
        <row r="9727">
          <cell r="G9727" t="str">
            <v>1565-52</v>
          </cell>
          <cell r="H9727">
            <v>65.63</v>
          </cell>
        </row>
        <row r="9728">
          <cell r="G9728" t="str">
            <v>7410-02</v>
          </cell>
          <cell r="H9728">
            <v>32.24</v>
          </cell>
        </row>
        <row r="9729">
          <cell r="G9729" t="str">
            <v>1565-52</v>
          </cell>
          <cell r="H9729">
            <v>126.06</v>
          </cell>
        </row>
        <row r="9730">
          <cell r="G9730" t="str">
            <v>7410-02</v>
          </cell>
          <cell r="H9730">
            <v>91.34</v>
          </cell>
        </row>
        <row r="9731">
          <cell r="G9731" t="str">
            <v>7410-02</v>
          </cell>
          <cell r="H9731">
            <v>200.51</v>
          </cell>
        </row>
        <row r="9732">
          <cell r="G9732" t="str">
            <v>7410-02</v>
          </cell>
          <cell r="H9732">
            <v>834.54</v>
          </cell>
        </row>
        <row r="9733">
          <cell r="G9733" t="str">
            <v>1565-52</v>
          </cell>
          <cell r="H9733">
            <v>753.43</v>
          </cell>
        </row>
        <row r="9734">
          <cell r="G9734" t="str">
            <v>7410-02</v>
          </cell>
          <cell r="H9734">
            <v>1607.76</v>
          </cell>
        </row>
        <row r="9735">
          <cell r="G9735" t="str">
            <v>1565-52</v>
          </cell>
          <cell r="H9735">
            <v>230.36</v>
          </cell>
        </row>
        <row r="9736">
          <cell r="G9736" t="str">
            <v>7410-02</v>
          </cell>
          <cell r="H9736">
            <v>4586</v>
          </cell>
        </row>
        <row r="9737">
          <cell r="G9737" t="str">
            <v>7410-02</v>
          </cell>
          <cell r="H9737">
            <v>383.16</v>
          </cell>
        </row>
        <row r="9738">
          <cell r="G9738" t="str">
            <v>7410-02</v>
          </cell>
          <cell r="H9738">
            <v>2870</v>
          </cell>
        </row>
        <row r="9739">
          <cell r="G9739" t="str">
            <v>7410-02</v>
          </cell>
          <cell r="H9739">
            <v>1058.8499999999999</v>
          </cell>
        </row>
        <row r="9740">
          <cell r="G9740" t="str">
            <v>1565-52</v>
          </cell>
          <cell r="H9740">
            <v>1071.24</v>
          </cell>
        </row>
        <row r="9741">
          <cell r="G9741" t="str">
            <v>1565-52</v>
          </cell>
          <cell r="H9741">
            <v>140.03</v>
          </cell>
        </row>
        <row r="9742">
          <cell r="G9742" t="str">
            <v>1565-52</v>
          </cell>
          <cell r="H9742">
            <v>219.9</v>
          </cell>
        </row>
        <row r="9743">
          <cell r="G9743" t="str">
            <v>1565-52</v>
          </cell>
          <cell r="H9743">
            <v>384.15</v>
          </cell>
        </row>
        <row r="9744">
          <cell r="G9744" t="str">
            <v>1565-52</v>
          </cell>
          <cell r="H9744">
            <v>0.14000000000000001</v>
          </cell>
        </row>
        <row r="9745">
          <cell r="G9745" t="str">
            <v>1565-52</v>
          </cell>
          <cell r="H9745">
            <v>81.22</v>
          </cell>
        </row>
        <row r="9746">
          <cell r="G9746" t="str">
            <v>7410-02</v>
          </cell>
          <cell r="H9746">
            <v>1651.12</v>
          </cell>
        </row>
        <row r="9747">
          <cell r="G9747" t="str">
            <v>1565-52</v>
          </cell>
          <cell r="H9747">
            <v>395.6</v>
          </cell>
        </row>
        <row r="9748">
          <cell r="G9748" t="str">
            <v>1565-52</v>
          </cell>
          <cell r="H9748">
            <v>443.79</v>
          </cell>
        </row>
        <row r="9749">
          <cell r="G9749" t="str">
            <v>1565-52</v>
          </cell>
          <cell r="H9749">
            <v>592.22</v>
          </cell>
        </row>
        <row r="9750">
          <cell r="G9750" t="str">
            <v>7410-02</v>
          </cell>
          <cell r="H9750">
            <v>70.900000000000006</v>
          </cell>
        </row>
        <row r="9751">
          <cell r="G9751" t="str">
            <v>1565-52</v>
          </cell>
          <cell r="H9751">
            <v>354.06</v>
          </cell>
        </row>
        <row r="9752">
          <cell r="G9752" t="str">
            <v>7410-02</v>
          </cell>
          <cell r="H9752">
            <v>4048.18</v>
          </cell>
        </row>
        <row r="9753">
          <cell r="G9753" t="str">
            <v>1565-52</v>
          </cell>
          <cell r="H9753">
            <v>274.75</v>
          </cell>
        </row>
        <row r="9754">
          <cell r="G9754" t="str">
            <v>1565-52</v>
          </cell>
          <cell r="H9754">
            <v>127.46</v>
          </cell>
        </row>
        <row r="9755">
          <cell r="G9755" t="str">
            <v>1565-52</v>
          </cell>
          <cell r="H9755">
            <v>144.33000000000001</v>
          </cell>
        </row>
        <row r="9756">
          <cell r="G9756" t="str">
            <v>7410-02</v>
          </cell>
          <cell r="H9756">
            <v>242.41</v>
          </cell>
        </row>
        <row r="9757">
          <cell r="G9757" t="str">
            <v>1565-52</v>
          </cell>
          <cell r="H9757">
            <v>2292.41</v>
          </cell>
        </row>
        <row r="9758">
          <cell r="G9758" t="str">
            <v>1565-52</v>
          </cell>
          <cell r="H9758">
            <v>546.36</v>
          </cell>
        </row>
        <row r="9759">
          <cell r="G9759" t="str">
            <v>1565-52</v>
          </cell>
          <cell r="H9759">
            <v>0.12</v>
          </cell>
        </row>
        <row r="9760">
          <cell r="G9760" t="str">
            <v>1565-52</v>
          </cell>
          <cell r="H9760">
            <v>5200.08</v>
          </cell>
        </row>
        <row r="9761">
          <cell r="G9761" t="str">
            <v>1565-52</v>
          </cell>
          <cell r="H9761">
            <v>176.6</v>
          </cell>
        </row>
        <row r="9762">
          <cell r="G9762" t="str">
            <v>1565-52</v>
          </cell>
          <cell r="H9762">
            <v>239.65</v>
          </cell>
        </row>
        <row r="9763">
          <cell r="G9763" t="str">
            <v>1565-52</v>
          </cell>
          <cell r="H9763">
            <v>1970.85</v>
          </cell>
        </row>
        <row r="9764">
          <cell r="G9764" t="str">
            <v>1565-52</v>
          </cell>
          <cell r="H9764">
            <v>1322.4</v>
          </cell>
        </row>
        <row r="9765">
          <cell r="G9765" t="str">
            <v>1565-52</v>
          </cell>
          <cell r="H9765">
            <v>454</v>
          </cell>
        </row>
        <row r="9766">
          <cell r="G9766" t="str">
            <v>7410-02</v>
          </cell>
          <cell r="H9766">
            <v>21.3</v>
          </cell>
        </row>
        <row r="9767">
          <cell r="G9767" t="str">
            <v>1565-52</v>
          </cell>
          <cell r="H9767">
            <v>1520.94</v>
          </cell>
        </row>
        <row r="9768">
          <cell r="G9768" t="str">
            <v>7410-02</v>
          </cell>
          <cell r="H9768">
            <v>65.89</v>
          </cell>
        </row>
        <row r="9769">
          <cell r="G9769" t="str">
            <v>1565-52</v>
          </cell>
          <cell r="H9769">
            <v>183.92</v>
          </cell>
        </row>
        <row r="9770">
          <cell r="G9770" t="str">
            <v>1565-52</v>
          </cell>
          <cell r="H9770">
            <v>258.20999999999998</v>
          </cell>
        </row>
        <row r="9771">
          <cell r="G9771" t="str">
            <v>1565-52</v>
          </cell>
          <cell r="H9771">
            <v>0</v>
          </cell>
        </row>
        <row r="9772">
          <cell r="G9772" t="str">
            <v>1565-52</v>
          </cell>
          <cell r="H9772">
            <v>269.04000000000002</v>
          </cell>
        </row>
        <row r="9773">
          <cell r="G9773" t="str">
            <v>7410-02</v>
          </cell>
          <cell r="H9773">
            <v>72.7</v>
          </cell>
        </row>
        <row r="9774">
          <cell r="G9774" t="str">
            <v>1565-52</v>
          </cell>
          <cell r="H9774">
            <v>699.38</v>
          </cell>
        </row>
        <row r="9775">
          <cell r="G9775" t="str">
            <v>7410-02</v>
          </cell>
          <cell r="H9775">
            <v>225.6</v>
          </cell>
        </row>
        <row r="9776">
          <cell r="G9776" t="str">
            <v>7410-02</v>
          </cell>
          <cell r="H9776">
            <v>54</v>
          </cell>
        </row>
        <row r="9777">
          <cell r="G9777" t="str">
            <v>1565-52</v>
          </cell>
          <cell r="H9777">
            <v>69.81</v>
          </cell>
        </row>
        <row r="9778">
          <cell r="G9778" t="str">
            <v>1565-52</v>
          </cell>
          <cell r="H9778">
            <v>236.34</v>
          </cell>
        </row>
        <row r="9779">
          <cell r="G9779" t="str">
            <v>1565-52</v>
          </cell>
          <cell r="H9779">
            <v>21.64</v>
          </cell>
        </row>
        <row r="9780">
          <cell r="G9780" t="str">
            <v>1565-52</v>
          </cell>
          <cell r="H9780">
            <v>41.18</v>
          </cell>
        </row>
        <row r="9781">
          <cell r="G9781" t="str">
            <v>1565-52</v>
          </cell>
          <cell r="H9781">
            <v>459.68</v>
          </cell>
        </row>
        <row r="9782">
          <cell r="G9782" t="str">
            <v>1565-52</v>
          </cell>
          <cell r="H9782">
            <v>307.12</v>
          </cell>
        </row>
        <row r="9783">
          <cell r="G9783" t="str">
            <v>7410-02</v>
          </cell>
          <cell r="H9783">
            <v>23.16</v>
          </cell>
        </row>
        <row r="9784">
          <cell r="G9784" t="str">
            <v>1565-52</v>
          </cell>
          <cell r="H9784">
            <v>11.77</v>
          </cell>
        </row>
        <row r="9785">
          <cell r="G9785" t="str">
            <v>1565-52</v>
          </cell>
          <cell r="H9785">
            <v>16.46</v>
          </cell>
        </row>
        <row r="9786">
          <cell r="G9786" t="str">
            <v>1565-52</v>
          </cell>
          <cell r="H9786">
            <v>449.45</v>
          </cell>
        </row>
        <row r="9787">
          <cell r="G9787" t="str">
            <v>1565-52</v>
          </cell>
          <cell r="H9787">
            <v>642.59</v>
          </cell>
        </row>
        <row r="9788">
          <cell r="G9788" t="str">
            <v>1565-52</v>
          </cell>
          <cell r="H9788">
            <v>166.44</v>
          </cell>
        </row>
        <row r="9789">
          <cell r="G9789" t="str">
            <v>7410-02</v>
          </cell>
          <cell r="H9789">
            <v>628.41</v>
          </cell>
        </row>
        <row r="9790">
          <cell r="G9790" t="str">
            <v>7410-02</v>
          </cell>
          <cell r="H9790">
            <v>0.75</v>
          </cell>
        </row>
        <row r="9791">
          <cell r="G9791" t="str">
            <v>1565-52</v>
          </cell>
          <cell r="H9791">
            <v>883.46</v>
          </cell>
        </row>
        <row r="9792">
          <cell r="G9792" t="str">
            <v>1565-52</v>
          </cell>
          <cell r="H9792">
            <v>149.97999999999999</v>
          </cell>
        </row>
        <row r="9793">
          <cell r="G9793" t="str">
            <v>1565-52</v>
          </cell>
          <cell r="H9793">
            <v>90.04</v>
          </cell>
        </row>
        <row r="9794">
          <cell r="G9794" t="str">
            <v>7410-02</v>
          </cell>
          <cell r="H9794">
            <v>158.06</v>
          </cell>
        </row>
        <row r="9795">
          <cell r="G9795" t="str">
            <v>7410-02</v>
          </cell>
          <cell r="H9795">
            <v>474.68</v>
          </cell>
        </row>
        <row r="9796">
          <cell r="G9796" t="str">
            <v>7410-02</v>
          </cell>
          <cell r="H9796">
            <v>219.2</v>
          </cell>
        </row>
        <row r="9797">
          <cell r="G9797" t="str">
            <v>1565-52</v>
          </cell>
          <cell r="H9797">
            <v>786.48</v>
          </cell>
        </row>
        <row r="9798">
          <cell r="G9798" t="str">
            <v>7410-02</v>
          </cell>
          <cell r="H9798">
            <v>49.66</v>
          </cell>
        </row>
        <row r="9799">
          <cell r="G9799" t="str">
            <v>1565-52</v>
          </cell>
          <cell r="H9799">
            <v>450.66</v>
          </cell>
        </row>
        <row r="9800">
          <cell r="G9800" t="str">
            <v>1565-52</v>
          </cell>
          <cell r="H9800">
            <v>829.79</v>
          </cell>
        </row>
        <row r="9801">
          <cell r="G9801" t="str">
            <v>1565-52</v>
          </cell>
          <cell r="H9801">
            <v>580.41</v>
          </cell>
        </row>
        <row r="9802">
          <cell r="G9802" t="str">
            <v>1565-52</v>
          </cell>
          <cell r="H9802">
            <v>304.5</v>
          </cell>
        </row>
        <row r="9803">
          <cell r="G9803" t="str">
            <v>1565-52</v>
          </cell>
          <cell r="H9803">
            <v>37.64</v>
          </cell>
        </row>
        <row r="9804">
          <cell r="G9804" t="str">
            <v>1565-52</v>
          </cell>
          <cell r="H9804">
            <v>89.15</v>
          </cell>
        </row>
        <row r="9805">
          <cell r="G9805" t="str">
            <v>1565-52</v>
          </cell>
          <cell r="H9805">
            <v>789.12</v>
          </cell>
        </row>
        <row r="9806">
          <cell r="G9806" t="str">
            <v>7410-02</v>
          </cell>
          <cell r="H9806">
            <v>16.72</v>
          </cell>
        </row>
        <row r="9807">
          <cell r="G9807" t="str">
            <v>1565-52</v>
          </cell>
          <cell r="H9807">
            <v>444.75</v>
          </cell>
        </row>
        <row r="9808">
          <cell r="G9808" t="str">
            <v>7410-02</v>
          </cell>
          <cell r="H9808">
            <v>216.24</v>
          </cell>
        </row>
        <row r="9809">
          <cell r="G9809" t="str">
            <v>7410-02</v>
          </cell>
          <cell r="H9809">
            <v>2.41</v>
          </cell>
        </row>
        <row r="9810">
          <cell r="G9810" t="str">
            <v>7410-02</v>
          </cell>
          <cell r="H9810">
            <v>111.2</v>
          </cell>
        </row>
        <row r="9811">
          <cell r="G9811" t="str">
            <v>1565-52</v>
          </cell>
          <cell r="H9811">
            <v>339.08</v>
          </cell>
        </row>
        <row r="9812">
          <cell r="G9812" t="str">
            <v>1565-52</v>
          </cell>
          <cell r="H9812">
            <v>138.5</v>
          </cell>
        </row>
        <row r="9813">
          <cell r="G9813" t="str">
            <v>7410-02</v>
          </cell>
          <cell r="H9813">
            <v>139.25</v>
          </cell>
        </row>
        <row r="9814">
          <cell r="G9814" t="str">
            <v>7410-02</v>
          </cell>
          <cell r="H9814">
            <v>111.6</v>
          </cell>
        </row>
        <row r="9815">
          <cell r="G9815" t="str">
            <v>7410-02</v>
          </cell>
          <cell r="H9815">
            <v>43.56</v>
          </cell>
        </row>
        <row r="9816">
          <cell r="G9816" t="str">
            <v>7410-02</v>
          </cell>
          <cell r="H9816">
            <v>12.8</v>
          </cell>
        </row>
        <row r="9817">
          <cell r="G9817" t="str">
            <v>1565-52</v>
          </cell>
          <cell r="H9817">
            <v>31.1</v>
          </cell>
        </row>
        <row r="9818">
          <cell r="G9818" t="str">
            <v>7410-02</v>
          </cell>
          <cell r="H9818">
            <v>34.520000000000003</v>
          </cell>
        </row>
        <row r="9819">
          <cell r="G9819" t="str">
            <v>7410-02</v>
          </cell>
          <cell r="H9819">
            <v>540.04999999999995</v>
          </cell>
        </row>
        <row r="9820">
          <cell r="G9820" t="str">
            <v>1565-52</v>
          </cell>
          <cell r="H9820">
            <v>0</v>
          </cell>
        </row>
        <row r="9821">
          <cell r="G9821" t="str">
            <v>1565-52</v>
          </cell>
          <cell r="H9821">
            <v>217.16</v>
          </cell>
        </row>
        <row r="9822">
          <cell r="G9822" t="str">
            <v>7410-02</v>
          </cell>
          <cell r="H9822">
            <v>23.54</v>
          </cell>
        </row>
        <row r="9823">
          <cell r="G9823" t="str">
            <v>7410-02</v>
          </cell>
          <cell r="H9823">
            <v>585.51</v>
          </cell>
        </row>
        <row r="9824">
          <cell r="G9824" t="str">
            <v>1565-52</v>
          </cell>
          <cell r="H9824">
            <v>207.06</v>
          </cell>
        </row>
        <row r="9825">
          <cell r="G9825" t="str">
            <v>7410-02</v>
          </cell>
          <cell r="H9825">
            <v>638.27</v>
          </cell>
        </row>
        <row r="9826">
          <cell r="G9826" t="str">
            <v>7410-02</v>
          </cell>
          <cell r="H9826">
            <v>444.83</v>
          </cell>
        </row>
        <row r="9827">
          <cell r="G9827" t="str">
            <v>7410-02</v>
          </cell>
          <cell r="H9827">
            <v>77.69</v>
          </cell>
        </row>
        <row r="9828">
          <cell r="G9828" t="str">
            <v>1565-52</v>
          </cell>
          <cell r="H9828">
            <v>139.55000000000001</v>
          </cell>
        </row>
        <row r="9829">
          <cell r="G9829" t="str">
            <v>7410-02</v>
          </cell>
          <cell r="H9829">
            <v>19.28</v>
          </cell>
        </row>
        <row r="9830">
          <cell r="G9830" t="str">
            <v>1565-52</v>
          </cell>
          <cell r="H9830">
            <v>246.17</v>
          </cell>
        </row>
        <row r="9831">
          <cell r="G9831" t="str">
            <v>1565-52</v>
          </cell>
          <cell r="H9831">
            <v>0</v>
          </cell>
        </row>
        <row r="9832">
          <cell r="G9832" t="str">
            <v>7410-02</v>
          </cell>
          <cell r="H9832">
            <v>61.43</v>
          </cell>
        </row>
        <row r="9833">
          <cell r="G9833" t="str">
            <v>1565-52</v>
          </cell>
          <cell r="H9833">
            <v>146.07</v>
          </cell>
        </row>
        <row r="9834">
          <cell r="G9834" t="str">
            <v>1565-52</v>
          </cell>
          <cell r="H9834">
            <v>36.71</v>
          </cell>
        </row>
        <row r="9835">
          <cell r="G9835" t="str">
            <v>1565-52</v>
          </cell>
          <cell r="H9835">
            <v>334.04</v>
          </cell>
        </row>
        <row r="9836">
          <cell r="G9836" t="str">
            <v>1565-52</v>
          </cell>
          <cell r="H9836">
            <v>95.51</v>
          </cell>
        </row>
        <row r="9837">
          <cell r="G9837" t="str">
            <v>7410-02</v>
          </cell>
          <cell r="H9837">
            <v>52.35</v>
          </cell>
        </row>
        <row r="9838">
          <cell r="G9838" t="str">
            <v>1565-52</v>
          </cell>
          <cell r="H9838">
            <v>525.36</v>
          </cell>
        </row>
        <row r="9839">
          <cell r="G9839" t="str">
            <v>1565-52</v>
          </cell>
          <cell r="H9839">
            <v>73.33</v>
          </cell>
        </row>
        <row r="9840">
          <cell r="G9840" t="str">
            <v>1565-52</v>
          </cell>
          <cell r="H9840">
            <v>204.14</v>
          </cell>
        </row>
        <row r="9841">
          <cell r="G9841" t="str">
            <v>1565-52</v>
          </cell>
          <cell r="H9841">
            <v>842.99</v>
          </cell>
        </row>
        <row r="9842">
          <cell r="G9842" t="str">
            <v>7410-02</v>
          </cell>
          <cell r="H9842">
            <v>7.42</v>
          </cell>
        </row>
        <row r="9843">
          <cell r="G9843" t="str">
            <v>7410-02</v>
          </cell>
          <cell r="H9843">
            <v>57.19</v>
          </cell>
        </row>
        <row r="9844">
          <cell r="G9844" t="str">
            <v>7410-02</v>
          </cell>
          <cell r="H9844">
            <v>127.85</v>
          </cell>
        </row>
        <row r="9845">
          <cell r="G9845" t="str">
            <v>1565-52</v>
          </cell>
          <cell r="H9845">
            <v>208.51</v>
          </cell>
        </row>
        <row r="9846">
          <cell r="G9846" t="str">
            <v>1565-52</v>
          </cell>
          <cell r="H9846">
            <v>3.89</v>
          </cell>
        </row>
        <row r="9847">
          <cell r="G9847" t="str">
            <v>7410-02</v>
          </cell>
          <cell r="H9847">
            <v>41.43</v>
          </cell>
        </row>
        <row r="9848">
          <cell r="G9848" t="str">
            <v>1565-52</v>
          </cell>
          <cell r="H9848">
            <v>110.79</v>
          </cell>
        </row>
        <row r="9849">
          <cell r="G9849" t="str">
            <v>1565-52</v>
          </cell>
          <cell r="H9849">
            <v>5.84</v>
          </cell>
        </row>
        <row r="9850">
          <cell r="G9850" t="str">
            <v>1565-52</v>
          </cell>
          <cell r="H9850">
            <v>300.72000000000003</v>
          </cell>
        </row>
        <row r="9851">
          <cell r="G9851" t="str">
            <v>7410-02</v>
          </cell>
          <cell r="H9851">
            <v>33.5</v>
          </cell>
        </row>
        <row r="9852">
          <cell r="G9852" t="str">
            <v>1565-52</v>
          </cell>
          <cell r="H9852">
            <v>117.05</v>
          </cell>
        </row>
        <row r="9853">
          <cell r="G9853" t="str">
            <v>1565-52</v>
          </cell>
          <cell r="H9853">
            <v>142.82</v>
          </cell>
        </row>
        <row r="9854">
          <cell r="G9854" t="str">
            <v>1565-52</v>
          </cell>
          <cell r="H9854">
            <v>1254.77</v>
          </cell>
        </row>
        <row r="9855">
          <cell r="G9855" t="str">
            <v>7410-02</v>
          </cell>
          <cell r="H9855">
            <v>764.84</v>
          </cell>
        </row>
        <row r="9856">
          <cell r="G9856" t="str">
            <v>1565-52</v>
          </cell>
          <cell r="H9856">
            <v>183.93</v>
          </cell>
        </row>
        <row r="9857">
          <cell r="G9857" t="str">
            <v>1565-52</v>
          </cell>
          <cell r="H9857">
            <v>2.19</v>
          </cell>
        </row>
        <row r="9858">
          <cell r="G9858" t="str">
            <v>1565-52</v>
          </cell>
          <cell r="H9858">
            <v>45.24</v>
          </cell>
        </row>
        <row r="9859">
          <cell r="G9859" t="str">
            <v>7410-02</v>
          </cell>
          <cell r="H9859">
            <v>16.91</v>
          </cell>
        </row>
        <row r="9860">
          <cell r="G9860" t="str">
            <v>1565-52</v>
          </cell>
          <cell r="H9860">
            <v>515.74</v>
          </cell>
        </row>
        <row r="9861">
          <cell r="G9861" t="str">
            <v>1565-52</v>
          </cell>
          <cell r="H9861">
            <v>6.05</v>
          </cell>
        </row>
        <row r="9862">
          <cell r="G9862" t="str">
            <v>1565-52</v>
          </cell>
          <cell r="H9862">
            <v>0</v>
          </cell>
        </row>
        <row r="9863">
          <cell r="G9863" t="str">
            <v>1565-52</v>
          </cell>
          <cell r="H9863">
            <v>912.87</v>
          </cell>
        </row>
        <row r="9864">
          <cell r="G9864" t="str">
            <v>1565-52</v>
          </cell>
          <cell r="H9864">
            <v>29.07</v>
          </cell>
        </row>
        <row r="9865">
          <cell r="G9865" t="str">
            <v>1565-52</v>
          </cell>
          <cell r="H9865">
            <v>230.81</v>
          </cell>
        </row>
        <row r="9866">
          <cell r="G9866" t="str">
            <v>1565-52</v>
          </cell>
          <cell r="H9866">
            <v>235.33</v>
          </cell>
        </row>
        <row r="9867">
          <cell r="G9867" t="str">
            <v>1565-52</v>
          </cell>
          <cell r="H9867">
            <v>17.86</v>
          </cell>
        </row>
        <row r="9868">
          <cell r="G9868" t="str">
            <v>7410-02</v>
          </cell>
          <cell r="H9868">
            <v>7.62</v>
          </cell>
        </row>
        <row r="9869">
          <cell r="G9869" t="str">
            <v>7410-02</v>
          </cell>
          <cell r="H9869">
            <v>51.71</v>
          </cell>
        </row>
        <row r="9870">
          <cell r="G9870" t="str">
            <v>1565-52</v>
          </cell>
          <cell r="H9870">
            <v>365.79</v>
          </cell>
        </row>
        <row r="9871">
          <cell r="G9871" t="str">
            <v>7410-02</v>
          </cell>
          <cell r="H9871">
            <v>161.46</v>
          </cell>
        </row>
        <row r="9872">
          <cell r="G9872" t="str">
            <v>1565-52</v>
          </cell>
          <cell r="H9872">
            <v>170.36</v>
          </cell>
        </row>
        <row r="9873">
          <cell r="G9873" t="str">
            <v>7410-02</v>
          </cell>
          <cell r="H9873">
            <v>144.68</v>
          </cell>
        </row>
        <row r="9874">
          <cell r="G9874" t="str">
            <v>1565-52</v>
          </cell>
          <cell r="H9874">
            <v>107.12</v>
          </cell>
        </row>
        <row r="9875">
          <cell r="G9875" t="str">
            <v>1565-52</v>
          </cell>
          <cell r="H9875">
            <v>538.12</v>
          </cell>
        </row>
        <row r="9876">
          <cell r="G9876" t="str">
            <v>1565-52</v>
          </cell>
          <cell r="H9876">
            <v>11.66</v>
          </cell>
        </row>
        <row r="9877">
          <cell r="G9877" t="str">
            <v>7410-02</v>
          </cell>
          <cell r="H9877">
            <v>80.5</v>
          </cell>
        </row>
        <row r="9878">
          <cell r="G9878" t="str">
            <v>7410-02</v>
          </cell>
          <cell r="H9878">
            <v>305.58999999999997</v>
          </cell>
        </row>
        <row r="9879">
          <cell r="G9879" t="str">
            <v>7410-02</v>
          </cell>
          <cell r="H9879">
            <v>3.56</v>
          </cell>
        </row>
        <row r="9880">
          <cell r="G9880" t="str">
            <v>7410-02</v>
          </cell>
          <cell r="H9880">
            <v>0.13</v>
          </cell>
        </row>
        <row r="9881">
          <cell r="G9881" t="str">
            <v>1565-52</v>
          </cell>
          <cell r="H9881">
            <v>100.59</v>
          </cell>
        </row>
        <row r="9882">
          <cell r="G9882" t="str">
            <v>1565-52</v>
          </cell>
          <cell r="H9882">
            <v>163.44999999999999</v>
          </cell>
        </row>
        <row r="9883">
          <cell r="G9883" t="str">
            <v>1565-52</v>
          </cell>
          <cell r="H9883">
            <v>305.45</v>
          </cell>
        </row>
        <row r="9884">
          <cell r="G9884" t="str">
            <v>1565-52</v>
          </cell>
          <cell r="H9884">
            <v>131.62</v>
          </cell>
        </row>
        <row r="9885">
          <cell r="G9885" t="str">
            <v>7410-02</v>
          </cell>
          <cell r="H9885">
            <v>26.57</v>
          </cell>
        </row>
        <row r="9886">
          <cell r="G9886" t="str">
            <v>7410-02</v>
          </cell>
          <cell r="H9886">
            <v>104.6</v>
          </cell>
        </row>
        <row r="9887">
          <cell r="G9887" t="str">
            <v>7410-02</v>
          </cell>
          <cell r="H9887">
            <v>5.59</v>
          </cell>
        </row>
        <row r="9888">
          <cell r="G9888" t="str">
            <v>1565-52</v>
          </cell>
          <cell r="H9888">
            <v>170.37</v>
          </cell>
        </row>
        <row r="9889">
          <cell r="G9889" t="str">
            <v>1565-52</v>
          </cell>
          <cell r="H9889">
            <v>463.4</v>
          </cell>
        </row>
        <row r="9890">
          <cell r="G9890" t="str">
            <v>1565-52</v>
          </cell>
          <cell r="H9890">
            <v>261.08999999999997</v>
          </cell>
        </row>
        <row r="9891">
          <cell r="G9891" t="str">
            <v>1565-52</v>
          </cell>
          <cell r="H9891">
            <v>41.99</v>
          </cell>
        </row>
        <row r="9892">
          <cell r="G9892" t="str">
            <v>7410-02</v>
          </cell>
          <cell r="H9892">
            <v>94.5</v>
          </cell>
        </row>
        <row r="9893">
          <cell r="G9893" t="str">
            <v>1565-52</v>
          </cell>
          <cell r="H9893">
            <v>855.74</v>
          </cell>
        </row>
        <row r="9894">
          <cell r="G9894" t="str">
            <v>7410-02</v>
          </cell>
          <cell r="H9894">
            <v>106.92</v>
          </cell>
        </row>
        <row r="9895">
          <cell r="G9895" t="str">
            <v>7410-02</v>
          </cell>
          <cell r="H9895">
            <v>541.73</v>
          </cell>
        </row>
        <row r="9896">
          <cell r="G9896" t="str">
            <v>1565-52</v>
          </cell>
          <cell r="H9896">
            <v>123.88</v>
          </cell>
        </row>
        <row r="9897">
          <cell r="G9897" t="str">
            <v>7410-02</v>
          </cell>
          <cell r="H9897">
            <v>194.1</v>
          </cell>
        </row>
        <row r="9898">
          <cell r="G9898" t="str">
            <v>1565-52</v>
          </cell>
          <cell r="H9898">
            <v>367.8</v>
          </cell>
        </row>
        <row r="9899">
          <cell r="G9899" t="str">
            <v>1565-52</v>
          </cell>
          <cell r="H9899">
            <v>546.83000000000004</v>
          </cell>
        </row>
        <row r="9900">
          <cell r="G9900" t="str">
            <v>7410-02</v>
          </cell>
          <cell r="H9900">
            <v>146.16</v>
          </cell>
        </row>
        <row r="9901">
          <cell r="G9901" t="str">
            <v>7410-02</v>
          </cell>
          <cell r="H9901">
            <v>189.33</v>
          </cell>
        </row>
        <row r="9902">
          <cell r="G9902" t="str">
            <v>7410-02</v>
          </cell>
          <cell r="H9902">
            <v>550.88</v>
          </cell>
        </row>
        <row r="9903">
          <cell r="G9903" t="str">
            <v>1565-52</v>
          </cell>
          <cell r="H9903">
            <v>0.12</v>
          </cell>
        </row>
        <row r="9904">
          <cell r="G9904" t="str">
            <v>1565-52</v>
          </cell>
          <cell r="H9904">
            <v>603.59</v>
          </cell>
        </row>
        <row r="9905">
          <cell r="G9905" t="str">
            <v>1565-52</v>
          </cell>
          <cell r="H9905">
            <v>614.05999999999995</v>
          </cell>
        </row>
        <row r="9906">
          <cell r="G9906" t="str">
            <v>7410-02</v>
          </cell>
          <cell r="H9906">
            <v>226.23</v>
          </cell>
        </row>
        <row r="9907">
          <cell r="G9907" t="str">
            <v>7410-02</v>
          </cell>
          <cell r="H9907">
            <v>66.150000000000006</v>
          </cell>
        </row>
        <row r="9908">
          <cell r="G9908" t="str">
            <v>7410-02</v>
          </cell>
          <cell r="H9908">
            <v>61.33</v>
          </cell>
        </row>
        <row r="9909">
          <cell r="G9909" t="str">
            <v>7410-02</v>
          </cell>
          <cell r="H9909">
            <v>42.69</v>
          </cell>
        </row>
        <row r="9910">
          <cell r="G9910" t="str">
            <v>1565-52</v>
          </cell>
          <cell r="H9910">
            <v>0.28000000000000003</v>
          </cell>
        </row>
        <row r="9911">
          <cell r="G9911" t="str">
            <v>1565-52</v>
          </cell>
          <cell r="H9911">
            <v>622.05999999999995</v>
          </cell>
        </row>
        <row r="9912">
          <cell r="G9912" t="str">
            <v>7410-02</v>
          </cell>
          <cell r="H9912">
            <v>180.03</v>
          </cell>
        </row>
        <row r="9913">
          <cell r="G9913" t="str">
            <v>1565-52</v>
          </cell>
          <cell r="H9913">
            <v>143.74</v>
          </cell>
        </row>
        <row r="9914">
          <cell r="G9914" t="str">
            <v>1565-52</v>
          </cell>
          <cell r="H9914">
            <v>499.61</v>
          </cell>
        </row>
        <row r="9915">
          <cell r="G9915" t="str">
            <v>1565-52</v>
          </cell>
          <cell r="H9915">
            <v>642.6</v>
          </cell>
        </row>
        <row r="9916">
          <cell r="G9916" t="str">
            <v>1565-52</v>
          </cell>
          <cell r="H9916">
            <v>1816.89</v>
          </cell>
        </row>
        <row r="9917">
          <cell r="G9917" t="str">
            <v>1565-52</v>
          </cell>
          <cell r="H9917">
            <v>21.62</v>
          </cell>
        </row>
        <row r="9918">
          <cell r="G9918" t="str">
            <v>1565-52</v>
          </cell>
          <cell r="H9918">
            <v>119.76</v>
          </cell>
        </row>
        <row r="9919">
          <cell r="G9919" t="str">
            <v>1565-52</v>
          </cell>
          <cell r="H9919">
            <v>128.38</v>
          </cell>
        </row>
        <row r="9920">
          <cell r="G9920" t="str">
            <v>1565-52</v>
          </cell>
          <cell r="H9920">
            <v>520.41999999999996</v>
          </cell>
        </row>
        <row r="9921">
          <cell r="G9921" t="str">
            <v>1565-52</v>
          </cell>
          <cell r="H9921">
            <v>2476.7800000000002</v>
          </cell>
        </row>
        <row r="9922">
          <cell r="G9922" t="str">
            <v>1565-52</v>
          </cell>
          <cell r="H9922">
            <v>4432.87</v>
          </cell>
        </row>
        <row r="9923">
          <cell r="G9923" t="str">
            <v>1565-52</v>
          </cell>
          <cell r="H9923">
            <v>76.67</v>
          </cell>
        </row>
        <row r="9924">
          <cell r="G9924" t="str">
            <v>1565-52</v>
          </cell>
          <cell r="H9924">
            <v>46.63</v>
          </cell>
        </row>
        <row r="9925">
          <cell r="G9925" t="str">
            <v>1565-52</v>
          </cell>
          <cell r="H9925">
            <v>528.71</v>
          </cell>
        </row>
        <row r="9926">
          <cell r="G9926" t="str">
            <v>7410-02</v>
          </cell>
          <cell r="H9926">
            <v>6.3</v>
          </cell>
        </row>
        <row r="9927">
          <cell r="G9927" t="str">
            <v>1565-52</v>
          </cell>
          <cell r="H9927">
            <v>695.62</v>
          </cell>
        </row>
        <row r="9928">
          <cell r="G9928" t="str">
            <v>1565-52</v>
          </cell>
          <cell r="H9928">
            <v>90.34</v>
          </cell>
        </row>
        <row r="9929">
          <cell r="G9929" t="str">
            <v>1565-52</v>
          </cell>
          <cell r="H9929">
            <v>282.48</v>
          </cell>
        </row>
        <row r="9930">
          <cell r="G9930" t="str">
            <v>1565-52</v>
          </cell>
          <cell r="H9930">
            <v>225.84</v>
          </cell>
        </row>
        <row r="9931">
          <cell r="G9931" t="str">
            <v>1565-52</v>
          </cell>
          <cell r="H9931">
            <v>268.39</v>
          </cell>
        </row>
        <row r="9932">
          <cell r="G9932" t="str">
            <v>7410-02</v>
          </cell>
          <cell r="H9932">
            <v>369.62</v>
          </cell>
        </row>
        <row r="9933">
          <cell r="G9933" t="str">
            <v>1565-52</v>
          </cell>
          <cell r="H9933">
            <v>1116.0899999999999</v>
          </cell>
        </row>
        <row r="9934">
          <cell r="G9934" t="str">
            <v>1565-52</v>
          </cell>
          <cell r="H9934">
            <v>119.2</v>
          </cell>
        </row>
        <row r="9935">
          <cell r="G9935" t="str">
            <v>7410-02</v>
          </cell>
          <cell r="H9935">
            <v>34.880000000000003</v>
          </cell>
        </row>
        <row r="9936">
          <cell r="G9936" t="str">
            <v>1565-52</v>
          </cell>
          <cell r="H9936">
            <v>182.77</v>
          </cell>
        </row>
        <row r="9937">
          <cell r="G9937" t="str">
            <v>7410-02</v>
          </cell>
          <cell r="H9937">
            <v>102.08</v>
          </cell>
        </row>
        <row r="9938">
          <cell r="G9938" t="str">
            <v>1565-52</v>
          </cell>
          <cell r="H9938">
            <v>36.72</v>
          </cell>
        </row>
        <row r="9939">
          <cell r="G9939" t="str">
            <v>1565-52</v>
          </cell>
          <cell r="H9939">
            <v>233.77</v>
          </cell>
        </row>
        <row r="9940">
          <cell r="G9940" t="str">
            <v>1565-52</v>
          </cell>
          <cell r="H9940">
            <v>166.75</v>
          </cell>
        </row>
        <row r="9941">
          <cell r="G9941" t="str">
            <v>7410-02</v>
          </cell>
          <cell r="H9941">
            <v>85.65</v>
          </cell>
        </row>
        <row r="9942">
          <cell r="G9942" t="str">
            <v>1565-52</v>
          </cell>
          <cell r="H9942">
            <v>311.82</v>
          </cell>
        </row>
        <row r="9943">
          <cell r="G9943" t="str">
            <v>1565-52</v>
          </cell>
          <cell r="H9943">
            <v>236.17</v>
          </cell>
        </row>
        <row r="9944">
          <cell r="G9944" t="str">
            <v>7410-02</v>
          </cell>
          <cell r="H9944">
            <v>36.79</v>
          </cell>
        </row>
        <row r="9945">
          <cell r="G9945" t="str">
            <v>1565-52</v>
          </cell>
          <cell r="H9945">
            <v>219.83</v>
          </cell>
        </row>
        <row r="9946">
          <cell r="G9946" t="str">
            <v>1565-52</v>
          </cell>
          <cell r="H9946">
            <v>288.89999999999998</v>
          </cell>
        </row>
        <row r="9947">
          <cell r="G9947" t="str">
            <v>1565-52</v>
          </cell>
          <cell r="H9947">
            <v>194.6</v>
          </cell>
        </row>
        <row r="9948">
          <cell r="G9948" t="str">
            <v>7410-02</v>
          </cell>
          <cell r="H9948">
            <v>1620.58</v>
          </cell>
        </row>
        <row r="9949">
          <cell r="G9949" t="str">
            <v>1565-52</v>
          </cell>
          <cell r="H9949">
            <v>0</v>
          </cell>
        </row>
        <row r="9950">
          <cell r="G9950" t="str">
            <v>7410-02</v>
          </cell>
          <cell r="H9950">
            <v>342.42</v>
          </cell>
        </row>
        <row r="9951">
          <cell r="G9951" t="str">
            <v>1565-52</v>
          </cell>
          <cell r="H9951">
            <v>0</v>
          </cell>
        </row>
        <row r="9952">
          <cell r="G9952" t="str">
            <v>1565-52</v>
          </cell>
          <cell r="H9952">
            <v>426.38</v>
          </cell>
        </row>
        <row r="9953">
          <cell r="G9953" t="str">
            <v>1565-52</v>
          </cell>
          <cell r="H9953">
            <v>514.4</v>
          </cell>
        </row>
        <row r="9954">
          <cell r="G9954" t="str">
            <v>7410-02</v>
          </cell>
          <cell r="H9954">
            <v>560.32000000000005</v>
          </cell>
        </row>
        <row r="9955">
          <cell r="G9955" t="str">
            <v>1565-52</v>
          </cell>
          <cell r="H9955">
            <v>306.77</v>
          </cell>
        </row>
        <row r="9956">
          <cell r="G9956" t="str">
            <v>1565-52</v>
          </cell>
          <cell r="H9956">
            <v>75.989999999999995</v>
          </cell>
        </row>
        <row r="9957">
          <cell r="G9957" t="str">
            <v>7410-02</v>
          </cell>
          <cell r="H9957">
            <v>4190</v>
          </cell>
        </row>
        <row r="9958">
          <cell r="G9958" t="str">
            <v>1565-52</v>
          </cell>
          <cell r="H9958">
            <v>118.14</v>
          </cell>
        </row>
        <row r="9959">
          <cell r="G9959" t="str">
            <v>7410-02</v>
          </cell>
          <cell r="H9959">
            <v>42.58</v>
          </cell>
        </row>
        <row r="9960">
          <cell r="G9960" t="str">
            <v>1565-52</v>
          </cell>
          <cell r="H9960">
            <v>173.51</v>
          </cell>
        </row>
        <row r="9961">
          <cell r="G9961" t="str">
            <v>7410-02</v>
          </cell>
          <cell r="H9961">
            <v>15.6</v>
          </cell>
        </row>
        <row r="9962">
          <cell r="G9962" t="str">
            <v>7410-02</v>
          </cell>
          <cell r="H9962">
            <v>2544</v>
          </cell>
        </row>
        <row r="9963">
          <cell r="G9963" t="str">
            <v>7410-02</v>
          </cell>
          <cell r="H9963">
            <v>82.82</v>
          </cell>
        </row>
        <row r="9964">
          <cell r="G9964" t="str">
            <v>1565-52</v>
          </cell>
          <cell r="H9964">
            <v>120.9</v>
          </cell>
        </row>
        <row r="9965">
          <cell r="G9965" t="str">
            <v>1565-52</v>
          </cell>
          <cell r="H9965">
            <v>119.18</v>
          </cell>
        </row>
        <row r="9966">
          <cell r="G9966" t="str">
            <v>7410-02</v>
          </cell>
          <cell r="H9966">
            <v>214.73</v>
          </cell>
        </row>
        <row r="9967">
          <cell r="G9967" t="str">
            <v>7410-02</v>
          </cell>
          <cell r="H9967">
            <v>163.86</v>
          </cell>
        </row>
        <row r="9968">
          <cell r="G9968" t="str">
            <v>7410-02</v>
          </cell>
          <cell r="H9968">
            <v>564.20000000000005</v>
          </cell>
        </row>
        <row r="9969">
          <cell r="G9969" t="str">
            <v>1565-52</v>
          </cell>
          <cell r="H9969">
            <v>1233.69</v>
          </cell>
        </row>
        <row r="9970">
          <cell r="G9970" t="str">
            <v>1565-52</v>
          </cell>
          <cell r="H9970">
            <v>0</v>
          </cell>
        </row>
        <row r="9971">
          <cell r="G9971" t="str">
            <v>1565-52</v>
          </cell>
          <cell r="H9971">
            <v>913.08</v>
          </cell>
        </row>
        <row r="9972">
          <cell r="G9972" t="str">
            <v>7410-02</v>
          </cell>
          <cell r="H9972">
            <v>1.1100000000000001</v>
          </cell>
        </row>
        <row r="9973">
          <cell r="G9973" t="str">
            <v>1565-52</v>
          </cell>
          <cell r="H9973">
            <v>908.58</v>
          </cell>
        </row>
        <row r="9974">
          <cell r="G9974" t="str">
            <v>1565-52</v>
          </cell>
          <cell r="H9974">
            <v>441.96</v>
          </cell>
        </row>
        <row r="9975">
          <cell r="G9975" t="str">
            <v>1565-52</v>
          </cell>
          <cell r="H9975">
            <v>552.52</v>
          </cell>
        </row>
        <row r="9976">
          <cell r="G9976" t="str">
            <v>1565-52</v>
          </cell>
          <cell r="H9976">
            <v>285.06</v>
          </cell>
        </row>
        <row r="9977">
          <cell r="G9977" t="str">
            <v>1565-52</v>
          </cell>
          <cell r="H9977">
            <v>140.44999999999999</v>
          </cell>
        </row>
        <row r="9978">
          <cell r="G9978" t="str">
            <v>7410-02</v>
          </cell>
          <cell r="H9978">
            <v>7.57</v>
          </cell>
        </row>
        <row r="9979">
          <cell r="G9979" t="str">
            <v>1565-52</v>
          </cell>
          <cell r="H9979">
            <v>224.88</v>
          </cell>
        </row>
        <row r="9980">
          <cell r="G9980" t="str">
            <v>1565-52</v>
          </cell>
          <cell r="H9980">
            <v>167.71</v>
          </cell>
        </row>
        <row r="9981">
          <cell r="G9981" t="str">
            <v>1565-52</v>
          </cell>
          <cell r="H9981">
            <v>2148.0300000000002</v>
          </cell>
        </row>
        <row r="9982">
          <cell r="G9982" t="str">
            <v>1565-52</v>
          </cell>
          <cell r="H9982">
            <v>625.02</v>
          </cell>
        </row>
        <row r="9983">
          <cell r="G9983" t="str">
            <v>1565-52</v>
          </cell>
          <cell r="H9983">
            <v>147.94999999999999</v>
          </cell>
        </row>
        <row r="9984">
          <cell r="G9984" t="str">
            <v>7410-02</v>
          </cell>
          <cell r="H9984">
            <v>139.18</v>
          </cell>
        </row>
        <row r="9985">
          <cell r="G9985" t="str">
            <v>7410-02</v>
          </cell>
          <cell r="H9985">
            <v>184.32</v>
          </cell>
        </row>
        <row r="9986">
          <cell r="G9986" t="str">
            <v>7410-02</v>
          </cell>
          <cell r="H9986">
            <v>12.15</v>
          </cell>
        </row>
        <row r="9987">
          <cell r="G9987" t="str">
            <v>1565-52</v>
          </cell>
          <cell r="H9987">
            <v>598.89</v>
          </cell>
        </row>
        <row r="9988">
          <cell r="G9988" t="str">
            <v>1565-52</v>
          </cell>
          <cell r="H9988">
            <v>165.8</v>
          </cell>
        </row>
        <row r="9989">
          <cell r="G9989" t="str">
            <v>1565-52</v>
          </cell>
          <cell r="H9989">
            <v>359.5</v>
          </cell>
        </row>
        <row r="9990">
          <cell r="G9990" t="str">
            <v>7410-02</v>
          </cell>
          <cell r="H9990">
            <v>81.5</v>
          </cell>
        </row>
        <row r="9991">
          <cell r="G9991" t="str">
            <v>1565-52</v>
          </cell>
          <cell r="H9991">
            <v>195.14</v>
          </cell>
        </row>
        <row r="9992">
          <cell r="G9992" t="str">
            <v>1565-52</v>
          </cell>
          <cell r="H9992">
            <v>38.99</v>
          </cell>
        </row>
        <row r="9993">
          <cell r="G9993" t="str">
            <v>7410-02</v>
          </cell>
          <cell r="H9993">
            <v>27.58</v>
          </cell>
        </row>
        <row r="9994">
          <cell r="G9994" t="str">
            <v>7410-02</v>
          </cell>
          <cell r="H9994">
            <v>0.67</v>
          </cell>
        </row>
        <row r="9995">
          <cell r="G9995" t="str">
            <v>1565-52</v>
          </cell>
          <cell r="H9995">
            <v>842.55</v>
          </cell>
        </row>
        <row r="9996">
          <cell r="G9996" t="str">
            <v>7410-02</v>
          </cell>
          <cell r="H9996">
            <v>265.93</v>
          </cell>
        </row>
        <row r="9997">
          <cell r="G9997" t="str">
            <v>1565-52</v>
          </cell>
          <cell r="H9997">
            <v>0.73</v>
          </cell>
        </row>
        <row r="9998">
          <cell r="G9998" t="str">
            <v>1565-52</v>
          </cell>
          <cell r="H9998">
            <v>466.35</v>
          </cell>
        </row>
        <row r="9999">
          <cell r="G9999" t="str">
            <v>1565-52</v>
          </cell>
          <cell r="H9999">
            <v>304.39999999999998</v>
          </cell>
        </row>
        <row r="10000">
          <cell r="G10000" t="str">
            <v>7410-02</v>
          </cell>
          <cell r="H10000">
            <v>82.18</v>
          </cell>
        </row>
        <row r="10001">
          <cell r="G10001" t="str">
            <v>1565-52</v>
          </cell>
          <cell r="H10001">
            <v>12.16</v>
          </cell>
        </row>
        <row r="10002">
          <cell r="G10002" t="str">
            <v>7410-02</v>
          </cell>
          <cell r="H10002">
            <v>153.77000000000001</v>
          </cell>
        </row>
        <row r="10003">
          <cell r="G10003" t="str">
            <v>1565-52</v>
          </cell>
          <cell r="H10003">
            <v>194.15</v>
          </cell>
        </row>
        <row r="10004">
          <cell r="G10004" t="str">
            <v>1565-52</v>
          </cell>
          <cell r="H10004">
            <v>166.5</v>
          </cell>
        </row>
        <row r="10005">
          <cell r="G10005" t="str">
            <v>1565-52</v>
          </cell>
          <cell r="H10005">
            <v>272.02999999999997</v>
          </cell>
        </row>
        <row r="10006">
          <cell r="G10006" t="str">
            <v>1565-52</v>
          </cell>
          <cell r="H10006">
            <v>357.32</v>
          </cell>
        </row>
        <row r="10007">
          <cell r="G10007" t="str">
            <v>1565-52</v>
          </cell>
          <cell r="H10007">
            <v>73.17</v>
          </cell>
        </row>
        <row r="10008">
          <cell r="G10008" t="str">
            <v>1565-52</v>
          </cell>
          <cell r="H10008">
            <v>324.25</v>
          </cell>
        </row>
        <row r="10009">
          <cell r="G10009" t="str">
            <v>1565-52</v>
          </cell>
          <cell r="H10009">
            <v>90.3</v>
          </cell>
        </row>
        <row r="10010">
          <cell r="G10010" t="str">
            <v>1565-52</v>
          </cell>
          <cell r="H10010">
            <v>251.55</v>
          </cell>
        </row>
        <row r="10011">
          <cell r="G10011" t="str">
            <v>1565-52</v>
          </cell>
          <cell r="H10011">
            <v>473.38</v>
          </cell>
        </row>
        <row r="10012">
          <cell r="G10012" t="str">
            <v>7410-02</v>
          </cell>
          <cell r="H10012">
            <v>77.59</v>
          </cell>
        </row>
        <row r="10013">
          <cell r="G10013" t="str">
            <v>1565-52</v>
          </cell>
          <cell r="H10013">
            <v>22.95</v>
          </cell>
        </row>
        <row r="10014">
          <cell r="G10014" t="str">
            <v>7410-02</v>
          </cell>
          <cell r="H10014">
            <v>59.68</v>
          </cell>
        </row>
        <row r="10015">
          <cell r="G10015" t="str">
            <v>1565-52</v>
          </cell>
          <cell r="H10015">
            <v>229.5</v>
          </cell>
        </row>
        <row r="10016">
          <cell r="G10016" t="str">
            <v>1565-52</v>
          </cell>
          <cell r="H10016">
            <v>72.400000000000006</v>
          </cell>
        </row>
        <row r="10017">
          <cell r="G10017" t="str">
            <v>1565-52</v>
          </cell>
          <cell r="H10017">
            <v>84.14</v>
          </cell>
        </row>
        <row r="10018">
          <cell r="G10018" t="str">
            <v>7410-02</v>
          </cell>
          <cell r="H10018">
            <v>216.64</v>
          </cell>
        </row>
        <row r="10019">
          <cell r="G10019" t="str">
            <v>1565-52</v>
          </cell>
          <cell r="H10019">
            <v>324.5</v>
          </cell>
        </row>
        <row r="10020">
          <cell r="G10020" t="str">
            <v>7410-02</v>
          </cell>
          <cell r="H10020">
            <v>77.42</v>
          </cell>
        </row>
        <row r="10021">
          <cell r="G10021" t="str">
            <v>7410-02</v>
          </cell>
          <cell r="H10021">
            <v>55.06</v>
          </cell>
        </row>
        <row r="10022">
          <cell r="G10022" t="str">
            <v>7410-02</v>
          </cell>
          <cell r="H10022">
            <v>372</v>
          </cell>
        </row>
        <row r="10023">
          <cell r="G10023" t="str">
            <v>1565-52</v>
          </cell>
          <cell r="H10023">
            <v>580.08000000000004</v>
          </cell>
        </row>
        <row r="10024">
          <cell r="G10024" t="str">
            <v>7410-02</v>
          </cell>
          <cell r="H10024">
            <v>186</v>
          </cell>
        </row>
        <row r="10025">
          <cell r="G10025" t="str">
            <v>1565-52</v>
          </cell>
          <cell r="H10025">
            <v>566.57000000000005</v>
          </cell>
        </row>
        <row r="10026">
          <cell r="G10026" t="str">
            <v>7410-02</v>
          </cell>
          <cell r="H10026">
            <v>108</v>
          </cell>
        </row>
        <row r="10027">
          <cell r="G10027" t="str">
            <v>7410-02</v>
          </cell>
          <cell r="H10027">
            <v>1434</v>
          </cell>
        </row>
        <row r="10028">
          <cell r="G10028" t="str">
            <v>7410-02</v>
          </cell>
          <cell r="H10028">
            <v>1770</v>
          </cell>
        </row>
        <row r="10029">
          <cell r="G10029" t="str">
            <v>1565-52</v>
          </cell>
          <cell r="H10029">
            <v>63.99</v>
          </cell>
        </row>
        <row r="10030">
          <cell r="G10030" t="str">
            <v>1565-52</v>
          </cell>
          <cell r="H10030">
            <v>128.93</v>
          </cell>
        </row>
        <row r="10031">
          <cell r="G10031" t="str">
            <v>1565-52</v>
          </cell>
          <cell r="H10031">
            <v>1625.88</v>
          </cell>
        </row>
        <row r="10032">
          <cell r="G10032" t="str">
            <v>1565-52</v>
          </cell>
          <cell r="H10032">
            <v>580.5</v>
          </cell>
        </row>
        <row r="10033">
          <cell r="G10033" t="str">
            <v>7410-02</v>
          </cell>
          <cell r="H10033">
            <v>207.32</v>
          </cell>
        </row>
        <row r="10034">
          <cell r="G10034" t="str">
            <v>1565-52</v>
          </cell>
          <cell r="H10034">
            <v>439.54</v>
          </cell>
        </row>
        <row r="10035">
          <cell r="G10035" t="str">
            <v>1565-52</v>
          </cell>
          <cell r="H10035">
            <v>68.34</v>
          </cell>
        </row>
        <row r="10036">
          <cell r="G10036" t="str">
            <v>1565-52</v>
          </cell>
          <cell r="H10036">
            <v>363.47</v>
          </cell>
        </row>
        <row r="10037">
          <cell r="G10037" t="str">
            <v>1565-52</v>
          </cell>
          <cell r="H10037">
            <v>82.56</v>
          </cell>
        </row>
        <row r="10038">
          <cell r="G10038" t="str">
            <v>1565-52</v>
          </cell>
          <cell r="H10038">
            <v>305.29000000000002</v>
          </cell>
        </row>
        <row r="10039">
          <cell r="G10039" t="str">
            <v>1565-52</v>
          </cell>
          <cell r="H10039">
            <v>74.47</v>
          </cell>
        </row>
        <row r="10040">
          <cell r="G10040" t="str">
            <v>1565-52</v>
          </cell>
          <cell r="H10040">
            <v>134.02000000000001</v>
          </cell>
        </row>
        <row r="10041">
          <cell r="G10041" t="str">
            <v>7410-02</v>
          </cell>
          <cell r="H10041">
            <v>65.819999999999993</v>
          </cell>
        </row>
        <row r="10042">
          <cell r="G10042" t="str">
            <v>1565-52</v>
          </cell>
          <cell r="H10042">
            <v>111.83</v>
          </cell>
        </row>
        <row r="10043">
          <cell r="G10043" t="str">
            <v>7410-02</v>
          </cell>
          <cell r="H10043">
            <v>53.25</v>
          </cell>
        </row>
        <row r="10044">
          <cell r="G10044" t="str">
            <v>1565-52</v>
          </cell>
          <cell r="H10044">
            <v>79.599999999999994</v>
          </cell>
        </row>
        <row r="10045">
          <cell r="G10045" t="str">
            <v>1565-52</v>
          </cell>
          <cell r="H10045">
            <v>44.38</v>
          </cell>
        </row>
        <row r="10046">
          <cell r="G10046" t="str">
            <v>1565-52</v>
          </cell>
          <cell r="H10046">
            <v>234</v>
          </cell>
        </row>
        <row r="10047">
          <cell r="G10047" t="str">
            <v>1565-52</v>
          </cell>
          <cell r="H10047">
            <v>331.84</v>
          </cell>
        </row>
        <row r="10048">
          <cell r="G10048" t="str">
            <v>1565-52</v>
          </cell>
          <cell r="H10048">
            <v>101.7</v>
          </cell>
        </row>
        <row r="10049">
          <cell r="G10049" t="str">
            <v>1565-52</v>
          </cell>
          <cell r="H10049">
            <v>92.88</v>
          </cell>
        </row>
        <row r="10050">
          <cell r="G10050" t="str">
            <v>1565-52</v>
          </cell>
          <cell r="H10050">
            <v>547.36</v>
          </cell>
        </row>
        <row r="10051">
          <cell r="G10051" t="str">
            <v>1565-52</v>
          </cell>
          <cell r="H10051">
            <v>217.5</v>
          </cell>
        </row>
        <row r="10052">
          <cell r="G10052" t="str">
            <v>1565-52</v>
          </cell>
          <cell r="H10052">
            <v>250.64</v>
          </cell>
        </row>
        <row r="10053">
          <cell r="G10053" t="str">
            <v>1565-52</v>
          </cell>
          <cell r="H10053">
            <v>539.01</v>
          </cell>
        </row>
        <row r="10054">
          <cell r="G10054" t="str">
            <v>1565-52</v>
          </cell>
          <cell r="H10054">
            <v>987.6</v>
          </cell>
        </row>
        <row r="10055">
          <cell r="G10055" t="str">
            <v>1565-52</v>
          </cell>
          <cell r="H10055">
            <v>283.25</v>
          </cell>
        </row>
        <row r="10056">
          <cell r="G10056" t="str">
            <v>1565-52</v>
          </cell>
          <cell r="H10056">
            <v>696.56</v>
          </cell>
        </row>
        <row r="10057">
          <cell r="G10057" t="str">
            <v>1565-52</v>
          </cell>
          <cell r="H10057">
            <v>1235.73</v>
          </cell>
        </row>
        <row r="10058">
          <cell r="G10058" t="str">
            <v>1565-52</v>
          </cell>
          <cell r="H10058">
            <v>129.19999999999999</v>
          </cell>
        </row>
        <row r="10059">
          <cell r="G10059" t="str">
            <v>1565-52</v>
          </cell>
          <cell r="H10059">
            <v>109.44</v>
          </cell>
        </row>
        <row r="10060">
          <cell r="G10060" t="str">
            <v>1565-52</v>
          </cell>
          <cell r="H10060">
            <v>814.24</v>
          </cell>
        </row>
        <row r="10061">
          <cell r="G10061" t="str">
            <v>1565-52</v>
          </cell>
          <cell r="H10061">
            <v>135.66</v>
          </cell>
        </row>
        <row r="10062">
          <cell r="G10062" t="str">
            <v>1565-52</v>
          </cell>
          <cell r="H10062">
            <v>29.18</v>
          </cell>
        </row>
        <row r="10063">
          <cell r="G10063" t="str">
            <v>1565-52</v>
          </cell>
          <cell r="H10063">
            <v>305.45999999999998</v>
          </cell>
        </row>
        <row r="10064">
          <cell r="G10064" t="str">
            <v>1565-52</v>
          </cell>
          <cell r="H10064">
            <v>523.38</v>
          </cell>
        </row>
        <row r="10065">
          <cell r="G10065" t="str">
            <v>1565-52</v>
          </cell>
          <cell r="H10065">
            <v>193.6</v>
          </cell>
        </row>
        <row r="10066">
          <cell r="G10066" t="str">
            <v>1565-52</v>
          </cell>
          <cell r="H10066">
            <v>179.82</v>
          </cell>
        </row>
        <row r="10067">
          <cell r="G10067" t="str">
            <v>1565-52</v>
          </cell>
          <cell r="H10067">
            <v>515.41999999999996</v>
          </cell>
        </row>
        <row r="10068">
          <cell r="G10068" t="str">
            <v>7410-02</v>
          </cell>
          <cell r="H10068">
            <v>241.06</v>
          </cell>
        </row>
        <row r="10069">
          <cell r="G10069" t="str">
            <v>1565-52</v>
          </cell>
          <cell r="H10069">
            <v>669.41</v>
          </cell>
        </row>
        <row r="10070">
          <cell r="G10070" t="str">
            <v>1565-52</v>
          </cell>
          <cell r="H10070">
            <v>99.75</v>
          </cell>
        </row>
        <row r="10071">
          <cell r="G10071" t="str">
            <v>1565-52</v>
          </cell>
          <cell r="H10071">
            <v>111.48</v>
          </cell>
        </row>
        <row r="10072">
          <cell r="G10072" t="str">
            <v>1565-52</v>
          </cell>
          <cell r="H10072">
            <v>450.73</v>
          </cell>
        </row>
        <row r="10073">
          <cell r="G10073" t="str">
            <v>1565-52</v>
          </cell>
          <cell r="H10073">
            <v>109.12</v>
          </cell>
        </row>
        <row r="10074">
          <cell r="G10074" t="str">
            <v>1565-52</v>
          </cell>
          <cell r="H10074">
            <v>401.91</v>
          </cell>
        </row>
        <row r="10075">
          <cell r="G10075" t="str">
            <v>7410-02</v>
          </cell>
          <cell r="H10075">
            <v>60.79</v>
          </cell>
        </row>
        <row r="10076">
          <cell r="G10076" t="str">
            <v>1565-52</v>
          </cell>
          <cell r="H10076">
            <v>110.47</v>
          </cell>
        </row>
        <row r="10077">
          <cell r="G10077" t="str">
            <v>1565-52</v>
          </cell>
          <cell r="H10077">
            <v>278.02</v>
          </cell>
        </row>
        <row r="10078">
          <cell r="G10078" t="str">
            <v>1565-52</v>
          </cell>
          <cell r="H10078">
            <v>130</v>
          </cell>
        </row>
        <row r="10079">
          <cell r="G10079" t="str">
            <v>1565-52</v>
          </cell>
          <cell r="H10079">
            <v>0</v>
          </cell>
        </row>
        <row r="10080">
          <cell r="G10080" t="str">
            <v>1565-52</v>
          </cell>
          <cell r="H10080">
            <v>420.65</v>
          </cell>
        </row>
        <row r="10081">
          <cell r="G10081" t="str">
            <v>1565-52</v>
          </cell>
          <cell r="H10081">
            <v>58</v>
          </cell>
        </row>
        <row r="10082">
          <cell r="G10082" t="str">
            <v>1565-52</v>
          </cell>
          <cell r="H10082">
            <v>384.95</v>
          </cell>
        </row>
        <row r="10083">
          <cell r="G10083" t="str">
            <v>1565-52</v>
          </cell>
          <cell r="H10083">
            <v>236.93</v>
          </cell>
        </row>
        <row r="10084">
          <cell r="G10084" t="str">
            <v>1565-52</v>
          </cell>
          <cell r="H10084">
            <v>161.13999999999999</v>
          </cell>
        </row>
        <row r="10085">
          <cell r="G10085" t="str">
            <v>1565-52</v>
          </cell>
          <cell r="H10085">
            <v>195.09</v>
          </cell>
        </row>
        <row r="10086">
          <cell r="G10086" t="str">
            <v>1565-52</v>
          </cell>
          <cell r="H10086">
            <v>380.48</v>
          </cell>
        </row>
        <row r="10087">
          <cell r="G10087" t="str">
            <v>7410-02</v>
          </cell>
          <cell r="H10087">
            <v>580.17999999999995</v>
          </cell>
        </row>
        <row r="10088">
          <cell r="G10088" t="str">
            <v>1565-52</v>
          </cell>
          <cell r="H10088">
            <v>908.34</v>
          </cell>
        </row>
        <row r="10089">
          <cell r="G10089" t="str">
            <v>1565-52</v>
          </cell>
          <cell r="H10089">
            <v>53.44</v>
          </cell>
        </row>
        <row r="10090">
          <cell r="G10090" t="str">
            <v>7410-02</v>
          </cell>
          <cell r="H10090">
            <v>102.83</v>
          </cell>
        </row>
        <row r="10091">
          <cell r="G10091" t="str">
            <v>1565-52</v>
          </cell>
          <cell r="H10091">
            <v>40.270000000000003</v>
          </cell>
        </row>
        <row r="10092">
          <cell r="G10092" t="str">
            <v>1565-52</v>
          </cell>
          <cell r="H10092">
            <v>889.02</v>
          </cell>
        </row>
        <row r="10093">
          <cell r="G10093" t="str">
            <v>1565-52</v>
          </cell>
          <cell r="H10093">
            <v>604.19000000000005</v>
          </cell>
        </row>
        <row r="10094">
          <cell r="G10094" t="str">
            <v>1565-52</v>
          </cell>
          <cell r="H10094">
            <v>39.42</v>
          </cell>
        </row>
        <row r="10095">
          <cell r="G10095" t="str">
            <v>7410-02</v>
          </cell>
          <cell r="H10095">
            <v>1126.99</v>
          </cell>
        </row>
        <row r="10096">
          <cell r="G10096" t="str">
            <v>1565-52</v>
          </cell>
          <cell r="H10096">
            <v>15.13</v>
          </cell>
        </row>
        <row r="10097">
          <cell r="G10097" t="str">
            <v>1565-52</v>
          </cell>
          <cell r="H10097">
            <v>457.47</v>
          </cell>
        </row>
        <row r="10098">
          <cell r="G10098" t="str">
            <v>1565-52</v>
          </cell>
          <cell r="H10098">
            <v>749.2</v>
          </cell>
        </row>
        <row r="10099">
          <cell r="G10099" t="str">
            <v>1565-52</v>
          </cell>
          <cell r="H10099">
            <v>1045.95</v>
          </cell>
        </row>
        <row r="10100">
          <cell r="G10100" t="str">
            <v>1565-52</v>
          </cell>
          <cell r="H10100">
            <v>48.15</v>
          </cell>
        </row>
        <row r="10101">
          <cell r="G10101" t="str">
            <v>1565-52</v>
          </cell>
          <cell r="H10101">
            <v>55.48</v>
          </cell>
        </row>
        <row r="10102">
          <cell r="G10102" t="str">
            <v>1565-52</v>
          </cell>
          <cell r="H10102">
            <v>99.33</v>
          </cell>
        </row>
        <row r="10103">
          <cell r="G10103" t="str">
            <v>7410-02</v>
          </cell>
          <cell r="H10103">
            <v>379.68</v>
          </cell>
        </row>
        <row r="10104">
          <cell r="G10104" t="str">
            <v>1565-52</v>
          </cell>
          <cell r="H10104">
            <v>398.07</v>
          </cell>
        </row>
        <row r="10105">
          <cell r="G10105" t="str">
            <v>1565-52</v>
          </cell>
          <cell r="H10105">
            <v>45.19</v>
          </cell>
        </row>
        <row r="10106">
          <cell r="G10106" t="str">
            <v>1565-52</v>
          </cell>
          <cell r="H10106">
            <v>600.21</v>
          </cell>
        </row>
        <row r="10107">
          <cell r="G10107" t="str">
            <v>1565-52</v>
          </cell>
          <cell r="H10107">
            <v>423.46</v>
          </cell>
        </row>
        <row r="10108">
          <cell r="G10108" t="str">
            <v>1565-52</v>
          </cell>
          <cell r="H10108">
            <v>1011.02</v>
          </cell>
        </row>
        <row r="10109">
          <cell r="G10109" t="str">
            <v>1565-52</v>
          </cell>
          <cell r="H10109">
            <v>2658.34</v>
          </cell>
        </row>
        <row r="10110">
          <cell r="G10110" t="str">
            <v>1565-52</v>
          </cell>
          <cell r="H10110">
            <v>162.6</v>
          </cell>
        </row>
        <row r="10111">
          <cell r="G10111" t="str">
            <v>1565-52</v>
          </cell>
          <cell r="H10111">
            <v>90.24</v>
          </cell>
        </row>
        <row r="10112">
          <cell r="G10112" t="str">
            <v>1565-52</v>
          </cell>
          <cell r="H10112">
            <v>86.56</v>
          </cell>
        </row>
        <row r="10113">
          <cell r="G10113" t="str">
            <v>1565-52</v>
          </cell>
          <cell r="H10113">
            <v>1498.6</v>
          </cell>
        </row>
        <row r="10114">
          <cell r="G10114" t="str">
            <v>1565-52</v>
          </cell>
          <cell r="H10114">
            <v>686.33</v>
          </cell>
        </row>
        <row r="10115">
          <cell r="G10115" t="str">
            <v>1565-52</v>
          </cell>
          <cell r="H10115">
            <v>319.11</v>
          </cell>
        </row>
        <row r="10116">
          <cell r="G10116" t="str">
            <v>7410-02</v>
          </cell>
          <cell r="H10116">
            <v>350.98</v>
          </cell>
        </row>
        <row r="10117">
          <cell r="G10117" t="str">
            <v>7410-02</v>
          </cell>
          <cell r="H10117">
            <v>404.62</v>
          </cell>
        </row>
        <row r="10118">
          <cell r="G10118" t="str">
            <v>7410-02</v>
          </cell>
          <cell r="H10118">
            <v>486.73</v>
          </cell>
        </row>
        <row r="10119">
          <cell r="G10119" t="str">
            <v>1565-52</v>
          </cell>
          <cell r="H10119">
            <v>54.63</v>
          </cell>
        </row>
        <row r="10120">
          <cell r="G10120" t="str">
            <v>1565-52</v>
          </cell>
          <cell r="H10120">
            <v>304.54000000000002</v>
          </cell>
        </row>
        <row r="10121">
          <cell r="G10121" t="str">
            <v>1565-52</v>
          </cell>
          <cell r="H10121">
            <v>165.12</v>
          </cell>
        </row>
        <row r="10122">
          <cell r="G10122" t="str">
            <v>1565-52</v>
          </cell>
          <cell r="H10122">
            <v>534.45000000000005</v>
          </cell>
        </row>
        <row r="10123">
          <cell r="G10123" t="str">
            <v>1565-52</v>
          </cell>
          <cell r="H10123">
            <v>193.36</v>
          </cell>
        </row>
        <row r="10124">
          <cell r="G10124" t="str">
            <v>1565-52</v>
          </cell>
          <cell r="H10124">
            <v>27.28</v>
          </cell>
        </row>
        <row r="10125">
          <cell r="G10125" t="str">
            <v>1565-52</v>
          </cell>
          <cell r="H10125">
            <v>122.64</v>
          </cell>
        </row>
        <row r="10126">
          <cell r="G10126" t="str">
            <v>7410-02</v>
          </cell>
          <cell r="H10126">
            <v>913.73</v>
          </cell>
        </row>
        <row r="10127">
          <cell r="G10127" t="str">
            <v>7410-02</v>
          </cell>
          <cell r="H10127">
            <v>35.28</v>
          </cell>
        </row>
        <row r="10128">
          <cell r="G10128" t="str">
            <v>1565-52</v>
          </cell>
          <cell r="H10128">
            <v>0</v>
          </cell>
        </row>
        <row r="10129">
          <cell r="G10129" t="str">
            <v>1565-52</v>
          </cell>
          <cell r="H10129">
            <v>44.48</v>
          </cell>
        </row>
        <row r="10130">
          <cell r="G10130" t="str">
            <v>1565-52</v>
          </cell>
          <cell r="H10130">
            <v>16.739999999999998</v>
          </cell>
        </row>
        <row r="10131">
          <cell r="G10131" t="str">
            <v>7410-02</v>
          </cell>
          <cell r="H10131">
            <v>297.85000000000002</v>
          </cell>
        </row>
        <row r="10132">
          <cell r="G10132" t="str">
            <v>7410-02</v>
          </cell>
          <cell r="H10132">
            <v>271.19</v>
          </cell>
        </row>
        <row r="10133">
          <cell r="G10133" t="str">
            <v>1565-52</v>
          </cell>
          <cell r="H10133">
            <v>214.23</v>
          </cell>
        </row>
        <row r="10134">
          <cell r="G10134" t="str">
            <v>1565-52</v>
          </cell>
          <cell r="H10134">
            <v>190.39</v>
          </cell>
        </row>
        <row r="10135">
          <cell r="G10135" t="str">
            <v>1565-52</v>
          </cell>
          <cell r="H10135">
            <v>319.83</v>
          </cell>
        </row>
        <row r="10136">
          <cell r="G10136" t="str">
            <v>1565-52</v>
          </cell>
          <cell r="H10136">
            <v>354.64</v>
          </cell>
        </row>
        <row r="10137">
          <cell r="G10137" t="str">
            <v>1565-52</v>
          </cell>
          <cell r="H10137">
            <v>311.24</v>
          </cell>
        </row>
        <row r="10138">
          <cell r="G10138" t="str">
            <v>1565-52</v>
          </cell>
          <cell r="H10138">
            <v>161.62</v>
          </cell>
        </row>
        <row r="10139">
          <cell r="G10139" t="str">
            <v>1565-52</v>
          </cell>
          <cell r="H10139">
            <v>141.9</v>
          </cell>
        </row>
        <row r="10140">
          <cell r="G10140" t="str">
            <v>1565-52</v>
          </cell>
          <cell r="H10140">
            <v>15.55</v>
          </cell>
        </row>
        <row r="10141">
          <cell r="G10141" t="str">
            <v>1565-52</v>
          </cell>
          <cell r="H10141">
            <v>718.26</v>
          </cell>
        </row>
        <row r="10142">
          <cell r="G10142" t="str">
            <v>1565-52</v>
          </cell>
          <cell r="H10142">
            <v>142.18</v>
          </cell>
        </row>
        <row r="10143">
          <cell r="G10143" t="str">
            <v>1565-52</v>
          </cell>
          <cell r="H10143">
            <v>367.73</v>
          </cell>
        </row>
        <row r="10144">
          <cell r="G10144" t="str">
            <v>7410-02</v>
          </cell>
          <cell r="H10144">
            <v>67.760000000000005</v>
          </cell>
        </row>
        <row r="10145">
          <cell r="G10145" t="str">
            <v>1565-52</v>
          </cell>
          <cell r="H10145">
            <v>74.510000000000005</v>
          </cell>
        </row>
        <row r="10146">
          <cell r="G10146" t="str">
            <v>1565-52</v>
          </cell>
          <cell r="H10146">
            <v>406.38</v>
          </cell>
        </row>
        <row r="10147">
          <cell r="G10147" t="str">
            <v>1565-52</v>
          </cell>
          <cell r="H10147">
            <v>540.25</v>
          </cell>
        </row>
        <row r="10148">
          <cell r="G10148" t="str">
            <v>1565-52</v>
          </cell>
          <cell r="H10148">
            <v>272.89</v>
          </cell>
        </row>
        <row r="10149">
          <cell r="G10149" t="str">
            <v>7410-02</v>
          </cell>
          <cell r="H10149">
            <v>486.78</v>
          </cell>
        </row>
        <row r="10150">
          <cell r="G10150" t="str">
            <v>7410-02</v>
          </cell>
          <cell r="H10150">
            <v>1656</v>
          </cell>
        </row>
        <row r="10151">
          <cell r="G10151" t="str">
            <v>7410-02</v>
          </cell>
          <cell r="H10151">
            <v>32.200000000000003</v>
          </cell>
        </row>
        <row r="10152">
          <cell r="G10152" t="str">
            <v>7410-02</v>
          </cell>
          <cell r="H10152">
            <v>89.12</v>
          </cell>
        </row>
        <row r="10153">
          <cell r="G10153" t="str">
            <v>7410-02</v>
          </cell>
          <cell r="H10153">
            <v>58.94</v>
          </cell>
        </row>
        <row r="10154">
          <cell r="G10154" t="str">
            <v>1565-52</v>
          </cell>
          <cell r="H10154">
            <v>87.21</v>
          </cell>
        </row>
        <row r="10155">
          <cell r="G10155" t="str">
            <v>7410-02</v>
          </cell>
          <cell r="H10155">
            <v>78.12</v>
          </cell>
        </row>
        <row r="10156">
          <cell r="G10156" t="str">
            <v>1565-52</v>
          </cell>
          <cell r="H10156">
            <v>378.1</v>
          </cell>
        </row>
        <row r="10157">
          <cell r="G10157" t="str">
            <v>7410-02</v>
          </cell>
          <cell r="H10157">
            <v>13.6</v>
          </cell>
        </row>
        <row r="10158">
          <cell r="G10158" t="str">
            <v>1565-52</v>
          </cell>
          <cell r="H10158">
            <v>81.92</v>
          </cell>
        </row>
        <row r="10159">
          <cell r="G10159" t="str">
            <v>1565-52</v>
          </cell>
          <cell r="H10159">
            <v>586.55999999999995</v>
          </cell>
        </row>
        <row r="10160">
          <cell r="G10160" t="str">
            <v>1565-52</v>
          </cell>
          <cell r="H10160">
            <v>424.53</v>
          </cell>
        </row>
        <row r="10161">
          <cell r="G10161" t="str">
            <v>1565-52</v>
          </cell>
          <cell r="H10161">
            <v>321.31</v>
          </cell>
        </row>
        <row r="10162">
          <cell r="G10162" t="str">
            <v>1565-52</v>
          </cell>
          <cell r="H10162">
            <v>141.97999999999999</v>
          </cell>
        </row>
        <row r="10163">
          <cell r="G10163" t="str">
            <v>1565-52</v>
          </cell>
          <cell r="H10163">
            <v>144.9</v>
          </cell>
        </row>
        <row r="10164">
          <cell r="G10164" t="str">
            <v>1565-52</v>
          </cell>
          <cell r="H10164">
            <v>592.11</v>
          </cell>
        </row>
        <row r="10165">
          <cell r="G10165" t="str">
            <v>7410-02</v>
          </cell>
          <cell r="H10165">
            <v>622.80999999999995</v>
          </cell>
        </row>
        <row r="10166">
          <cell r="G10166" t="str">
            <v>1565-52</v>
          </cell>
          <cell r="H10166">
            <v>2138.12</v>
          </cell>
        </row>
        <row r="10167">
          <cell r="G10167" t="str">
            <v>1565-52</v>
          </cell>
          <cell r="H10167">
            <v>64</v>
          </cell>
        </row>
        <row r="10168">
          <cell r="G10168" t="str">
            <v>1565-52</v>
          </cell>
          <cell r="H10168">
            <v>744.84</v>
          </cell>
        </row>
        <row r="10169">
          <cell r="G10169" t="str">
            <v>1565-52</v>
          </cell>
          <cell r="H10169">
            <v>108.02</v>
          </cell>
        </row>
        <row r="10170">
          <cell r="G10170" t="str">
            <v>7410-02</v>
          </cell>
          <cell r="H10170">
            <v>175.31</v>
          </cell>
        </row>
        <row r="10171">
          <cell r="G10171" t="str">
            <v>1565-52</v>
          </cell>
          <cell r="H10171">
            <v>23.6</v>
          </cell>
        </row>
        <row r="10172">
          <cell r="G10172" t="str">
            <v>1565-52</v>
          </cell>
          <cell r="H10172">
            <v>228.07</v>
          </cell>
        </row>
        <row r="10173">
          <cell r="G10173" t="str">
            <v>1565-52</v>
          </cell>
          <cell r="H10173">
            <v>439.48</v>
          </cell>
        </row>
        <row r="10174">
          <cell r="G10174" t="str">
            <v>1565-52</v>
          </cell>
          <cell r="H10174">
            <v>343.8</v>
          </cell>
        </row>
        <row r="10175">
          <cell r="G10175" t="str">
            <v>1565-52</v>
          </cell>
          <cell r="H10175">
            <v>49.76</v>
          </cell>
        </row>
        <row r="10176">
          <cell r="G10176" t="str">
            <v>7410-02</v>
          </cell>
          <cell r="H10176">
            <v>368.01</v>
          </cell>
        </row>
        <row r="10177">
          <cell r="G10177" t="str">
            <v>1565-52</v>
          </cell>
          <cell r="H10177">
            <v>201.8</v>
          </cell>
        </row>
        <row r="10178">
          <cell r="G10178" t="str">
            <v>1565-52</v>
          </cell>
          <cell r="H10178">
            <v>57.12</v>
          </cell>
        </row>
        <row r="10179">
          <cell r="G10179" t="str">
            <v>7410-02</v>
          </cell>
          <cell r="H10179">
            <v>79.58</v>
          </cell>
        </row>
        <row r="10180">
          <cell r="G10180" t="str">
            <v>1565-52</v>
          </cell>
          <cell r="H10180">
            <v>129</v>
          </cell>
        </row>
        <row r="10181">
          <cell r="G10181" t="str">
            <v>1565-52</v>
          </cell>
          <cell r="H10181">
            <v>375.3</v>
          </cell>
        </row>
        <row r="10182">
          <cell r="G10182" t="str">
            <v>1565-52</v>
          </cell>
          <cell r="H10182">
            <v>37.49</v>
          </cell>
        </row>
        <row r="10183">
          <cell r="G10183" t="str">
            <v>1565-52</v>
          </cell>
          <cell r="H10183">
            <v>690.35</v>
          </cell>
        </row>
        <row r="10184">
          <cell r="G10184" t="str">
            <v>1565-52</v>
          </cell>
          <cell r="H10184">
            <v>328.71</v>
          </cell>
        </row>
        <row r="10185">
          <cell r="G10185" t="str">
            <v>1565-52</v>
          </cell>
          <cell r="H10185">
            <v>119.94</v>
          </cell>
        </row>
        <row r="10186">
          <cell r="G10186" t="str">
            <v>7410-02</v>
          </cell>
          <cell r="H10186">
            <v>171.29</v>
          </cell>
        </row>
        <row r="10187">
          <cell r="G10187" t="str">
            <v>7410-02</v>
          </cell>
          <cell r="H10187">
            <v>62.27</v>
          </cell>
        </row>
        <row r="10188">
          <cell r="G10188" t="str">
            <v>1565-52</v>
          </cell>
          <cell r="H10188">
            <v>625.65</v>
          </cell>
        </row>
        <row r="10189">
          <cell r="G10189" t="str">
            <v>7410-02</v>
          </cell>
          <cell r="H10189">
            <v>28.35</v>
          </cell>
        </row>
        <row r="10190">
          <cell r="G10190" t="str">
            <v>1565-52</v>
          </cell>
          <cell r="H10190">
            <v>147.78</v>
          </cell>
        </row>
        <row r="10191">
          <cell r="G10191" t="str">
            <v>1565-52</v>
          </cell>
          <cell r="H10191">
            <v>1763.63</v>
          </cell>
        </row>
        <row r="10192">
          <cell r="G10192" t="str">
            <v>7410-02</v>
          </cell>
          <cell r="H10192">
            <v>57.11</v>
          </cell>
        </row>
        <row r="10193">
          <cell r="G10193" t="str">
            <v>7410-02</v>
          </cell>
          <cell r="H10193">
            <v>48.4</v>
          </cell>
        </row>
        <row r="10194">
          <cell r="G10194" t="str">
            <v>1565-52</v>
          </cell>
          <cell r="H10194">
            <v>457.47</v>
          </cell>
        </row>
        <row r="10195">
          <cell r="G10195" t="str">
            <v>7410-02</v>
          </cell>
          <cell r="H10195">
            <v>1206.47</v>
          </cell>
        </row>
        <row r="10196">
          <cell r="G10196" t="str">
            <v>1565-52</v>
          </cell>
          <cell r="H10196">
            <v>47.04</v>
          </cell>
        </row>
        <row r="10197">
          <cell r="G10197" t="str">
            <v>7410-02</v>
          </cell>
          <cell r="H10197">
            <v>92.68</v>
          </cell>
        </row>
        <row r="10198">
          <cell r="G10198" t="str">
            <v>1565-52</v>
          </cell>
          <cell r="H10198">
            <v>320.13</v>
          </cell>
        </row>
        <row r="10199">
          <cell r="G10199" t="str">
            <v>1565-52</v>
          </cell>
          <cell r="H10199">
            <v>310.5</v>
          </cell>
        </row>
        <row r="10200">
          <cell r="G10200" t="str">
            <v>7410-02</v>
          </cell>
          <cell r="H10200">
            <v>154.68</v>
          </cell>
        </row>
        <row r="10201">
          <cell r="G10201" t="str">
            <v>1565-52</v>
          </cell>
          <cell r="H10201">
            <v>247.13</v>
          </cell>
        </row>
        <row r="10202">
          <cell r="G10202" t="str">
            <v>1565-52</v>
          </cell>
          <cell r="H10202">
            <v>254.52</v>
          </cell>
        </row>
        <row r="10203">
          <cell r="G10203" t="str">
            <v>1565-52</v>
          </cell>
          <cell r="H10203">
            <v>422.58</v>
          </cell>
        </row>
        <row r="10204">
          <cell r="G10204" t="str">
            <v>1565-52</v>
          </cell>
          <cell r="H10204">
            <v>374.84</v>
          </cell>
        </row>
        <row r="10205">
          <cell r="G10205" t="str">
            <v>1565-52</v>
          </cell>
          <cell r="H10205">
            <v>216.71</v>
          </cell>
        </row>
        <row r="10206">
          <cell r="G10206" t="str">
            <v>1565-52</v>
          </cell>
          <cell r="H10206">
            <v>55.64</v>
          </cell>
        </row>
        <row r="10207">
          <cell r="G10207" t="str">
            <v>1565-52</v>
          </cell>
          <cell r="H10207">
            <v>143.33000000000001</v>
          </cell>
        </row>
        <row r="10208">
          <cell r="G10208" t="str">
            <v>1565-52</v>
          </cell>
          <cell r="H10208">
            <v>136.38999999999999</v>
          </cell>
        </row>
        <row r="10209">
          <cell r="G10209" t="str">
            <v>1565-52</v>
          </cell>
          <cell r="H10209">
            <v>235.62</v>
          </cell>
        </row>
        <row r="10210">
          <cell r="G10210" t="str">
            <v>7410-02</v>
          </cell>
          <cell r="H10210">
            <v>119.61</v>
          </cell>
        </row>
        <row r="10211">
          <cell r="G10211" t="str">
            <v>1565-52</v>
          </cell>
          <cell r="H10211">
            <v>70.73</v>
          </cell>
        </row>
        <row r="10212">
          <cell r="G10212" t="str">
            <v>1565-52</v>
          </cell>
          <cell r="H10212">
            <v>145.1</v>
          </cell>
        </row>
        <row r="10213">
          <cell r="G10213" t="str">
            <v>1565-52</v>
          </cell>
          <cell r="H10213">
            <v>312.26</v>
          </cell>
        </row>
        <row r="10214">
          <cell r="G10214" t="str">
            <v>1565-52</v>
          </cell>
          <cell r="H10214">
            <v>1111</v>
          </cell>
        </row>
        <row r="10215">
          <cell r="G10215" t="str">
            <v>1565-52</v>
          </cell>
          <cell r="H10215">
            <v>237.77</v>
          </cell>
        </row>
        <row r="10216">
          <cell r="G10216" t="str">
            <v>1565-52</v>
          </cell>
          <cell r="H10216">
            <v>246.4</v>
          </cell>
        </row>
        <row r="10217">
          <cell r="G10217" t="str">
            <v>7410-02</v>
          </cell>
          <cell r="H10217">
            <v>478.13</v>
          </cell>
        </row>
        <row r="10218">
          <cell r="G10218" t="str">
            <v>1565-52</v>
          </cell>
          <cell r="H10218">
            <v>684.29</v>
          </cell>
        </row>
        <row r="10219">
          <cell r="G10219" t="str">
            <v>1565-52</v>
          </cell>
          <cell r="H10219">
            <v>66.36</v>
          </cell>
        </row>
        <row r="10220">
          <cell r="G10220" t="str">
            <v>7410-02</v>
          </cell>
          <cell r="H10220">
            <v>130.19999999999999</v>
          </cell>
        </row>
        <row r="10221">
          <cell r="G10221" t="str">
            <v>1565-52</v>
          </cell>
          <cell r="H10221">
            <v>266.25</v>
          </cell>
        </row>
        <row r="10222">
          <cell r="G10222" t="str">
            <v>1565-52</v>
          </cell>
          <cell r="H10222">
            <v>0</v>
          </cell>
        </row>
        <row r="10223">
          <cell r="G10223" t="str">
            <v>1565-52</v>
          </cell>
          <cell r="H10223">
            <v>3071.2</v>
          </cell>
        </row>
        <row r="10224">
          <cell r="G10224" t="str">
            <v>1565-52</v>
          </cell>
          <cell r="H10224">
            <v>417.36</v>
          </cell>
        </row>
        <row r="10225">
          <cell r="G10225" t="str">
            <v>1565-52</v>
          </cell>
          <cell r="H10225">
            <v>2249.92</v>
          </cell>
        </row>
        <row r="10226">
          <cell r="G10226" t="str">
            <v>1565-52</v>
          </cell>
          <cell r="H10226">
            <v>73.739999999999995</v>
          </cell>
        </row>
        <row r="10227">
          <cell r="G10227" t="str">
            <v>1565-52</v>
          </cell>
          <cell r="H10227">
            <v>949.97</v>
          </cell>
        </row>
        <row r="10228">
          <cell r="G10228" t="str">
            <v>1565-52</v>
          </cell>
          <cell r="H10228">
            <v>406.38</v>
          </cell>
        </row>
        <row r="10229">
          <cell r="G10229" t="str">
            <v>1565-52</v>
          </cell>
          <cell r="H10229">
            <v>671.3</v>
          </cell>
        </row>
        <row r="10230">
          <cell r="G10230" t="str">
            <v>1565-52</v>
          </cell>
          <cell r="H10230">
            <v>2502.21</v>
          </cell>
        </row>
        <row r="10231">
          <cell r="G10231" t="str">
            <v>1565-52</v>
          </cell>
          <cell r="H10231">
            <v>468</v>
          </cell>
        </row>
        <row r="10232">
          <cell r="G10232" t="str">
            <v>1565-52</v>
          </cell>
          <cell r="H10232">
            <v>351.79</v>
          </cell>
        </row>
        <row r="10233">
          <cell r="G10233" t="str">
            <v>1565-52</v>
          </cell>
          <cell r="H10233">
            <v>180.04</v>
          </cell>
        </row>
        <row r="10234">
          <cell r="G10234" t="str">
            <v>7410-02</v>
          </cell>
          <cell r="H10234">
            <v>196.56</v>
          </cell>
        </row>
        <row r="10235">
          <cell r="G10235" t="str">
            <v>1565-52</v>
          </cell>
          <cell r="H10235">
            <v>721.28</v>
          </cell>
        </row>
        <row r="10236">
          <cell r="G10236" t="str">
            <v>1565-52</v>
          </cell>
          <cell r="H10236">
            <v>149.72999999999999</v>
          </cell>
        </row>
        <row r="10237">
          <cell r="G10237" t="str">
            <v>1565-52</v>
          </cell>
          <cell r="H10237">
            <v>377.97</v>
          </cell>
        </row>
        <row r="10238">
          <cell r="G10238" t="str">
            <v>1565-52</v>
          </cell>
          <cell r="H10238">
            <v>234.53</v>
          </cell>
        </row>
        <row r="10239">
          <cell r="G10239" t="str">
            <v>1565-52</v>
          </cell>
          <cell r="H10239">
            <v>200.77</v>
          </cell>
        </row>
        <row r="10240">
          <cell r="G10240" t="str">
            <v>1565-52</v>
          </cell>
          <cell r="H10240">
            <v>315.95</v>
          </cell>
        </row>
        <row r="10241">
          <cell r="G10241" t="str">
            <v>1565-52</v>
          </cell>
          <cell r="H10241">
            <v>171.79</v>
          </cell>
        </row>
        <row r="10242">
          <cell r="G10242" t="str">
            <v>1565-52</v>
          </cell>
          <cell r="H10242">
            <v>234.53</v>
          </cell>
        </row>
        <row r="10243">
          <cell r="G10243" t="str">
            <v>1565-52</v>
          </cell>
          <cell r="H10243">
            <v>38.83</v>
          </cell>
        </row>
        <row r="10244">
          <cell r="G10244" t="str">
            <v>1565-52</v>
          </cell>
          <cell r="H10244">
            <v>456.69</v>
          </cell>
        </row>
        <row r="10245">
          <cell r="G10245" t="str">
            <v>1565-52</v>
          </cell>
          <cell r="H10245">
            <v>250.82</v>
          </cell>
        </row>
        <row r="10246">
          <cell r="G10246" t="str">
            <v>1565-52</v>
          </cell>
          <cell r="H10246">
            <v>935.17</v>
          </cell>
        </row>
        <row r="10247">
          <cell r="G10247" t="str">
            <v>1565-52</v>
          </cell>
          <cell r="H10247">
            <v>223.41</v>
          </cell>
        </row>
        <row r="10248">
          <cell r="G10248" t="str">
            <v>7410-02</v>
          </cell>
          <cell r="H10248">
            <v>727.85</v>
          </cell>
        </row>
        <row r="10249">
          <cell r="G10249" t="str">
            <v>1565-52</v>
          </cell>
          <cell r="H10249">
            <v>239.52</v>
          </cell>
        </row>
        <row r="10250">
          <cell r="G10250" t="str">
            <v>1565-52</v>
          </cell>
          <cell r="H10250">
            <v>778.93</v>
          </cell>
        </row>
        <row r="10251">
          <cell r="G10251" t="str">
            <v>1565-52</v>
          </cell>
          <cell r="H10251">
            <v>125.28</v>
          </cell>
        </row>
        <row r="10252">
          <cell r="G10252" t="str">
            <v>1565-52</v>
          </cell>
          <cell r="H10252">
            <v>120.17</v>
          </cell>
        </row>
        <row r="10253">
          <cell r="G10253" t="str">
            <v>7410-02</v>
          </cell>
          <cell r="H10253">
            <v>116.6</v>
          </cell>
        </row>
        <row r="10254">
          <cell r="G10254" t="str">
            <v>7410-02</v>
          </cell>
          <cell r="H10254">
            <v>77.92</v>
          </cell>
        </row>
        <row r="10255">
          <cell r="G10255" t="str">
            <v>7410-02</v>
          </cell>
          <cell r="H10255">
            <v>178.29</v>
          </cell>
        </row>
        <row r="10256">
          <cell r="G10256" t="str">
            <v>1565-52</v>
          </cell>
          <cell r="H10256">
            <v>4.21</v>
          </cell>
        </row>
        <row r="10257">
          <cell r="G10257" t="str">
            <v>1565-52</v>
          </cell>
          <cell r="H10257">
            <v>456.21</v>
          </cell>
        </row>
        <row r="10258">
          <cell r="G10258" t="str">
            <v>1565-52</v>
          </cell>
          <cell r="H10258">
            <v>208.28</v>
          </cell>
        </row>
        <row r="10259">
          <cell r="G10259" t="str">
            <v>1565-52</v>
          </cell>
          <cell r="H10259">
            <v>53.49</v>
          </cell>
        </row>
        <row r="10260">
          <cell r="G10260" t="str">
            <v>1565-52</v>
          </cell>
          <cell r="H10260">
            <v>305.2</v>
          </cell>
        </row>
        <row r="10261">
          <cell r="G10261" t="str">
            <v>1565-52</v>
          </cell>
          <cell r="H10261">
            <v>69.31</v>
          </cell>
        </row>
        <row r="10262">
          <cell r="G10262" t="str">
            <v>1565-52</v>
          </cell>
          <cell r="H10262">
            <v>2583.04</v>
          </cell>
        </row>
        <row r="10263">
          <cell r="G10263" t="str">
            <v>1565-52</v>
          </cell>
          <cell r="H10263">
            <v>1972.62</v>
          </cell>
        </row>
        <row r="10264">
          <cell r="G10264" t="str">
            <v>1565-52</v>
          </cell>
          <cell r="H10264">
            <v>819.8</v>
          </cell>
        </row>
        <row r="10265">
          <cell r="G10265" t="str">
            <v>1565-52</v>
          </cell>
          <cell r="H10265">
            <v>2998.37</v>
          </cell>
        </row>
        <row r="10266">
          <cell r="G10266" t="str">
            <v>1565-52</v>
          </cell>
          <cell r="H10266">
            <v>1159.05</v>
          </cell>
        </row>
        <row r="10267">
          <cell r="G10267" t="str">
            <v>1565-52</v>
          </cell>
          <cell r="H10267">
            <v>50.75</v>
          </cell>
        </row>
        <row r="10268">
          <cell r="G10268" t="str">
            <v>1565-52</v>
          </cell>
          <cell r="H10268">
            <v>43.27</v>
          </cell>
        </row>
        <row r="10269">
          <cell r="G10269" t="str">
            <v>1565-52</v>
          </cell>
          <cell r="H10269">
            <v>165.82</v>
          </cell>
        </row>
        <row r="10270">
          <cell r="G10270" t="str">
            <v>7410-02</v>
          </cell>
          <cell r="H10270">
            <v>181.3</v>
          </cell>
        </row>
        <row r="10271">
          <cell r="G10271" t="str">
            <v>7410-02</v>
          </cell>
          <cell r="H10271">
            <v>50.1</v>
          </cell>
        </row>
        <row r="10272">
          <cell r="G10272" t="str">
            <v>1565-52</v>
          </cell>
          <cell r="H10272">
            <v>2.6</v>
          </cell>
        </row>
        <row r="10273">
          <cell r="G10273" t="str">
            <v>1565-52</v>
          </cell>
          <cell r="H10273">
            <v>271.17</v>
          </cell>
        </row>
        <row r="10274">
          <cell r="G10274" t="str">
            <v>7410-02</v>
          </cell>
          <cell r="H10274">
            <v>321.87</v>
          </cell>
        </row>
        <row r="10275">
          <cell r="G10275" t="str">
            <v>1565-52</v>
          </cell>
          <cell r="H10275">
            <v>781.76</v>
          </cell>
        </row>
        <row r="10276">
          <cell r="G10276" t="str">
            <v>7410-02</v>
          </cell>
          <cell r="H10276">
            <v>2747</v>
          </cell>
        </row>
        <row r="10277">
          <cell r="G10277" t="str">
            <v>7410-02</v>
          </cell>
          <cell r="H10277">
            <v>78.459999999999994</v>
          </cell>
        </row>
        <row r="10278">
          <cell r="G10278" t="str">
            <v>1565-52</v>
          </cell>
          <cell r="H10278">
            <v>269.76</v>
          </cell>
        </row>
        <row r="10279">
          <cell r="G10279" t="str">
            <v>1565-52</v>
          </cell>
          <cell r="H10279">
            <v>312.43</v>
          </cell>
        </row>
        <row r="10280">
          <cell r="G10280" t="str">
            <v>1565-52</v>
          </cell>
          <cell r="H10280">
            <v>52.88</v>
          </cell>
        </row>
        <row r="10281">
          <cell r="G10281" t="str">
            <v>1565-52</v>
          </cell>
          <cell r="H10281">
            <v>108</v>
          </cell>
        </row>
        <row r="10282">
          <cell r="G10282" t="str">
            <v>1565-52</v>
          </cell>
          <cell r="H10282">
            <v>162</v>
          </cell>
        </row>
        <row r="10283">
          <cell r="G10283" t="str">
            <v>1565-52</v>
          </cell>
          <cell r="H10283">
            <v>1756.76</v>
          </cell>
        </row>
        <row r="10284">
          <cell r="G10284" t="str">
            <v>7410-02</v>
          </cell>
          <cell r="H10284">
            <v>80.7</v>
          </cell>
        </row>
        <row r="10285">
          <cell r="G10285" t="str">
            <v>1565-52</v>
          </cell>
          <cell r="H10285">
            <v>137.18</v>
          </cell>
        </row>
        <row r="10286">
          <cell r="G10286" t="str">
            <v>1565-52</v>
          </cell>
          <cell r="H10286">
            <v>150</v>
          </cell>
        </row>
        <row r="10287">
          <cell r="G10287" t="str">
            <v>1565-52</v>
          </cell>
          <cell r="H10287">
            <v>2356</v>
          </cell>
        </row>
        <row r="10288">
          <cell r="G10288" t="str">
            <v>1565-52</v>
          </cell>
          <cell r="H10288">
            <v>73.11</v>
          </cell>
        </row>
        <row r="10289">
          <cell r="G10289" t="str">
            <v>1565-52</v>
          </cell>
          <cell r="H10289">
            <v>187.02</v>
          </cell>
        </row>
        <row r="10290">
          <cell r="G10290" t="str">
            <v>7410-02</v>
          </cell>
          <cell r="H10290">
            <v>238</v>
          </cell>
        </row>
        <row r="10291">
          <cell r="G10291" t="str">
            <v>7410-02</v>
          </cell>
          <cell r="H10291">
            <v>402</v>
          </cell>
        </row>
        <row r="10292">
          <cell r="G10292" t="str">
            <v>7410-02</v>
          </cell>
          <cell r="H10292">
            <v>484</v>
          </cell>
        </row>
        <row r="10293">
          <cell r="G10293" t="str">
            <v>1565-52</v>
          </cell>
          <cell r="H10293">
            <v>6.24</v>
          </cell>
        </row>
        <row r="10294">
          <cell r="G10294" t="str">
            <v>1565-52</v>
          </cell>
          <cell r="H10294">
            <v>17.82</v>
          </cell>
        </row>
        <row r="10295">
          <cell r="G10295" t="str">
            <v>1565-52</v>
          </cell>
          <cell r="H10295">
            <v>213.1</v>
          </cell>
        </row>
        <row r="10296">
          <cell r="G10296" t="str">
            <v>7410-02</v>
          </cell>
          <cell r="H10296">
            <v>84.92</v>
          </cell>
        </row>
        <row r="10297">
          <cell r="G10297" t="str">
            <v>1565-52</v>
          </cell>
          <cell r="H10297">
            <v>133.28</v>
          </cell>
        </row>
        <row r="10298">
          <cell r="G10298" t="str">
            <v>7410-02</v>
          </cell>
          <cell r="H10298">
            <v>18.37</v>
          </cell>
        </row>
        <row r="10299">
          <cell r="G10299" t="str">
            <v>7410-02</v>
          </cell>
          <cell r="H10299">
            <v>26.5</v>
          </cell>
        </row>
        <row r="10300">
          <cell r="G10300" t="str">
            <v>7410-02</v>
          </cell>
          <cell r="H10300">
            <v>106.66</v>
          </cell>
        </row>
        <row r="10301">
          <cell r="G10301" t="str">
            <v>1565-52</v>
          </cell>
          <cell r="H10301">
            <v>146.80000000000001</v>
          </cell>
        </row>
        <row r="10302">
          <cell r="G10302" t="str">
            <v>1565-52</v>
          </cell>
          <cell r="H10302">
            <v>96.51</v>
          </cell>
        </row>
        <row r="10303">
          <cell r="G10303" t="str">
            <v>1565-52</v>
          </cell>
          <cell r="H10303">
            <v>114.86</v>
          </cell>
        </row>
        <row r="10304">
          <cell r="G10304" t="str">
            <v>1565-52</v>
          </cell>
          <cell r="H10304">
            <v>634.75</v>
          </cell>
        </row>
        <row r="10305">
          <cell r="G10305" t="str">
            <v>1565-52</v>
          </cell>
          <cell r="H10305">
            <v>232.16</v>
          </cell>
        </row>
        <row r="10306">
          <cell r="G10306" t="str">
            <v>1565-52</v>
          </cell>
          <cell r="H10306">
            <v>143.1</v>
          </cell>
        </row>
        <row r="10307">
          <cell r="G10307" t="str">
            <v>1565-52</v>
          </cell>
          <cell r="H10307">
            <v>232.16</v>
          </cell>
        </row>
        <row r="10308">
          <cell r="G10308" t="str">
            <v>1565-52</v>
          </cell>
          <cell r="H10308">
            <v>248.69</v>
          </cell>
        </row>
        <row r="10309">
          <cell r="G10309" t="str">
            <v>1565-52</v>
          </cell>
          <cell r="H10309">
            <v>141.04</v>
          </cell>
        </row>
        <row r="10310">
          <cell r="G10310" t="str">
            <v>1565-52</v>
          </cell>
          <cell r="H10310">
            <v>978.12</v>
          </cell>
        </row>
        <row r="10311">
          <cell r="G10311" t="str">
            <v>1565-52</v>
          </cell>
          <cell r="H10311">
            <v>639.94000000000005</v>
          </cell>
        </row>
        <row r="10312">
          <cell r="G10312" t="str">
            <v>1565-52</v>
          </cell>
          <cell r="H10312">
            <v>865.34</v>
          </cell>
        </row>
        <row r="10313">
          <cell r="G10313" t="str">
            <v>7410-02</v>
          </cell>
          <cell r="H10313">
            <v>1475.5</v>
          </cell>
        </row>
        <row r="10314">
          <cell r="G10314" t="str">
            <v>1565-52</v>
          </cell>
          <cell r="H10314">
            <v>340.52</v>
          </cell>
        </row>
        <row r="10315">
          <cell r="G10315" t="str">
            <v>1565-52</v>
          </cell>
          <cell r="H10315">
            <v>207.54</v>
          </cell>
        </row>
        <row r="10316">
          <cell r="G10316" t="str">
            <v>1565-52</v>
          </cell>
          <cell r="H10316">
            <v>346</v>
          </cell>
        </row>
        <row r="10317">
          <cell r="G10317" t="str">
            <v>1565-52</v>
          </cell>
          <cell r="H10317">
            <v>524.70000000000005</v>
          </cell>
        </row>
        <row r="10318">
          <cell r="G10318" t="str">
            <v>1565-52</v>
          </cell>
          <cell r="H10318">
            <v>655</v>
          </cell>
        </row>
        <row r="10319">
          <cell r="G10319" t="str">
            <v>1565-52</v>
          </cell>
          <cell r="H10319">
            <v>66.16</v>
          </cell>
        </row>
        <row r="10320">
          <cell r="G10320" t="str">
            <v>1565-52</v>
          </cell>
          <cell r="H10320">
            <v>1271</v>
          </cell>
        </row>
        <row r="10321">
          <cell r="G10321" t="str">
            <v>7410-02</v>
          </cell>
          <cell r="H10321">
            <v>102.64</v>
          </cell>
        </row>
        <row r="10322">
          <cell r="G10322" t="str">
            <v>1565-52</v>
          </cell>
          <cell r="H10322">
            <v>128.74</v>
          </cell>
        </row>
        <row r="10323">
          <cell r="G10323" t="str">
            <v>1565-52</v>
          </cell>
          <cell r="H10323">
            <v>211.58</v>
          </cell>
        </row>
        <row r="10324">
          <cell r="G10324" t="str">
            <v>1565-52</v>
          </cell>
          <cell r="H10324">
            <v>268.69</v>
          </cell>
        </row>
        <row r="10325">
          <cell r="G10325" t="str">
            <v>1565-52</v>
          </cell>
          <cell r="H10325">
            <v>103.03</v>
          </cell>
        </row>
        <row r="10326">
          <cell r="G10326" t="str">
            <v>7410-02</v>
          </cell>
          <cell r="H10326">
            <v>21.13</v>
          </cell>
        </row>
        <row r="10327">
          <cell r="G10327" t="str">
            <v>1565-52</v>
          </cell>
          <cell r="H10327">
            <v>287.18</v>
          </cell>
        </row>
        <row r="10328">
          <cell r="G10328" t="str">
            <v>1565-52</v>
          </cell>
          <cell r="H10328">
            <v>656.13</v>
          </cell>
        </row>
        <row r="10329">
          <cell r="G10329" t="str">
            <v>7410-02</v>
          </cell>
          <cell r="H10329">
            <v>134.71</v>
          </cell>
        </row>
        <row r="10330">
          <cell r="G10330" t="str">
            <v>1565-52</v>
          </cell>
          <cell r="H10330">
            <v>142.57</v>
          </cell>
        </row>
        <row r="10331">
          <cell r="G10331" t="str">
            <v>1565-52</v>
          </cell>
          <cell r="H10331">
            <v>221.43</v>
          </cell>
        </row>
        <row r="10332">
          <cell r="G10332" t="str">
            <v>7410-02</v>
          </cell>
          <cell r="H10332">
            <v>149.31</v>
          </cell>
        </row>
        <row r="10333">
          <cell r="G10333" t="str">
            <v>1565-52</v>
          </cell>
          <cell r="H10333">
            <v>266.01</v>
          </cell>
        </row>
        <row r="10334">
          <cell r="G10334" t="str">
            <v>7410-02</v>
          </cell>
          <cell r="H10334">
            <v>93.14</v>
          </cell>
        </row>
        <row r="10335">
          <cell r="G10335" t="str">
            <v>1565-52</v>
          </cell>
          <cell r="H10335">
            <v>100.8</v>
          </cell>
        </row>
        <row r="10336">
          <cell r="G10336" t="str">
            <v>7410-02</v>
          </cell>
          <cell r="H10336">
            <v>298</v>
          </cell>
        </row>
        <row r="10337">
          <cell r="G10337" t="str">
            <v>7410-02</v>
          </cell>
          <cell r="H10337">
            <v>363.6</v>
          </cell>
        </row>
        <row r="10338">
          <cell r="G10338" t="str">
            <v>1565-52</v>
          </cell>
          <cell r="H10338">
            <v>47.19</v>
          </cell>
        </row>
        <row r="10339">
          <cell r="G10339" t="str">
            <v>1565-52</v>
          </cell>
          <cell r="H10339">
            <v>300.62</v>
          </cell>
        </row>
        <row r="10340">
          <cell r="G10340" t="str">
            <v>1565-52</v>
          </cell>
          <cell r="H10340">
            <v>664.05</v>
          </cell>
        </row>
        <row r="10341">
          <cell r="G10341" t="str">
            <v>1565-52</v>
          </cell>
          <cell r="H10341">
            <v>223.4</v>
          </cell>
        </row>
        <row r="10342">
          <cell r="G10342" t="str">
            <v>1565-52</v>
          </cell>
          <cell r="H10342">
            <v>510.11</v>
          </cell>
        </row>
        <row r="10343">
          <cell r="G10343" t="str">
            <v>1565-52</v>
          </cell>
          <cell r="H10343">
            <v>201.61</v>
          </cell>
        </row>
        <row r="10344">
          <cell r="G10344" t="str">
            <v>1565-52</v>
          </cell>
          <cell r="H10344">
            <v>586</v>
          </cell>
        </row>
        <row r="10345">
          <cell r="G10345" t="str">
            <v>1565-52</v>
          </cell>
          <cell r="H10345">
            <v>579.78</v>
          </cell>
        </row>
        <row r="10346">
          <cell r="G10346" t="str">
            <v>1565-52</v>
          </cell>
          <cell r="H10346">
            <v>127.97</v>
          </cell>
        </row>
        <row r="10347">
          <cell r="G10347" t="str">
            <v>1565-52</v>
          </cell>
          <cell r="H10347">
            <v>644.69000000000005</v>
          </cell>
        </row>
        <row r="10348">
          <cell r="G10348" t="str">
            <v>1565-52</v>
          </cell>
          <cell r="H10348">
            <v>21.78</v>
          </cell>
        </row>
        <row r="10349">
          <cell r="G10349" t="str">
            <v>1565-52</v>
          </cell>
          <cell r="H10349">
            <v>451.66</v>
          </cell>
        </row>
        <row r="10350">
          <cell r="G10350" t="str">
            <v>7410-02</v>
          </cell>
          <cell r="H10350">
            <v>888.04</v>
          </cell>
        </row>
        <row r="10351">
          <cell r="G10351" t="str">
            <v>1565-52</v>
          </cell>
          <cell r="H10351">
            <v>1886.85</v>
          </cell>
        </row>
        <row r="10352">
          <cell r="G10352" t="str">
            <v>1565-52</v>
          </cell>
          <cell r="H10352">
            <v>204.67</v>
          </cell>
        </row>
        <row r="10353">
          <cell r="G10353" t="str">
            <v>1565-52</v>
          </cell>
          <cell r="H10353">
            <v>76.099999999999994</v>
          </cell>
        </row>
        <row r="10354">
          <cell r="G10354" t="str">
            <v>1565-52</v>
          </cell>
          <cell r="H10354">
            <v>1351.42</v>
          </cell>
        </row>
        <row r="10355">
          <cell r="G10355" t="str">
            <v>1565-52</v>
          </cell>
          <cell r="H10355">
            <v>186.3</v>
          </cell>
        </row>
        <row r="10356">
          <cell r="G10356" t="str">
            <v>1565-52</v>
          </cell>
          <cell r="H10356">
            <v>956.5</v>
          </cell>
        </row>
        <row r="10357">
          <cell r="G10357" t="str">
            <v>1565-52</v>
          </cell>
          <cell r="H10357">
            <v>1396.61</v>
          </cell>
        </row>
        <row r="10358">
          <cell r="G10358" t="str">
            <v>1565-52</v>
          </cell>
          <cell r="H10358">
            <v>187.78</v>
          </cell>
        </row>
        <row r="10359">
          <cell r="G10359" t="str">
            <v>1565-52</v>
          </cell>
          <cell r="H10359">
            <v>171.56</v>
          </cell>
        </row>
        <row r="10360">
          <cell r="G10360" t="str">
            <v>1565-52</v>
          </cell>
          <cell r="H10360">
            <v>97.52</v>
          </cell>
        </row>
        <row r="10361">
          <cell r="G10361" t="str">
            <v>1565-52</v>
          </cell>
          <cell r="H10361">
            <v>712.97</v>
          </cell>
        </row>
        <row r="10362">
          <cell r="G10362" t="str">
            <v>1565-52</v>
          </cell>
          <cell r="H10362">
            <v>1374.51</v>
          </cell>
        </row>
        <row r="10363">
          <cell r="G10363" t="str">
            <v>7410-02</v>
          </cell>
          <cell r="H10363">
            <v>195.25</v>
          </cell>
        </row>
        <row r="10364">
          <cell r="G10364" t="str">
            <v>1565-52</v>
          </cell>
          <cell r="H10364">
            <v>840.79</v>
          </cell>
        </row>
        <row r="10365">
          <cell r="G10365" t="str">
            <v>1565-52</v>
          </cell>
          <cell r="H10365">
            <v>613.78</v>
          </cell>
        </row>
        <row r="10366">
          <cell r="G10366" t="str">
            <v>1565-52</v>
          </cell>
          <cell r="H10366">
            <v>1486.97</v>
          </cell>
        </row>
        <row r="10367">
          <cell r="G10367" t="str">
            <v>1565-52</v>
          </cell>
          <cell r="H10367">
            <v>1158.48</v>
          </cell>
        </row>
        <row r="10368">
          <cell r="G10368" t="str">
            <v>1565-52</v>
          </cell>
          <cell r="H10368">
            <v>262.33</v>
          </cell>
        </row>
        <row r="10369">
          <cell r="G10369" t="str">
            <v>1565-52</v>
          </cell>
          <cell r="H10369">
            <v>288.76</v>
          </cell>
        </row>
        <row r="10370">
          <cell r="G10370" t="str">
            <v>1565-52</v>
          </cell>
          <cell r="H10370">
            <v>530.98</v>
          </cell>
        </row>
        <row r="10371">
          <cell r="G10371" t="str">
            <v>7410-02</v>
          </cell>
          <cell r="H10371">
            <v>2013.41</v>
          </cell>
        </row>
        <row r="10372">
          <cell r="G10372" t="str">
            <v>7410-02</v>
          </cell>
          <cell r="H10372">
            <v>37.700000000000003</v>
          </cell>
        </row>
        <row r="10373">
          <cell r="G10373" t="str">
            <v>7410-02</v>
          </cell>
          <cell r="H10373">
            <v>613.61</v>
          </cell>
        </row>
        <row r="10374">
          <cell r="G10374" t="str">
            <v>1565-52</v>
          </cell>
          <cell r="H10374">
            <v>81.599999999999994</v>
          </cell>
        </row>
        <row r="10375">
          <cell r="G10375" t="str">
            <v>1565-52</v>
          </cell>
          <cell r="H10375">
            <v>1409.59</v>
          </cell>
        </row>
        <row r="10376">
          <cell r="G10376" t="str">
            <v>1565-52</v>
          </cell>
          <cell r="H10376">
            <v>176.24</v>
          </cell>
        </row>
        <row r="10377">
          <cell r="G10377" t="str">
            <v>1565-52</v>
          </cell>
          <cell r="H10377">
            <v>249.31</v>
          </cell>
        </row>
        <row r="10378">
          <cell r="G10378" t="str">
            <v>1565-52</v>
          </cell>
          <cell r="H10378">
            <v>102.36</v>
          </cell>
        </row>
        <row r="10379">
          <cell r="G10379" t="str">
            <v>1565-52</v>
          </cell>
          <cell r="H10379">
            <v>103.36</v>
          </cell>
        </row>
        <row r="10380">
          <cell r="G10380" t="str">
            <v>1565-52</v>
          </cell>
          <cell r="H10380">
            <v>436.53</v>
          </cell>
        </row>
        <row r="10381">
          <cell r="G10381" t="str">
            <v>1565-52</v>
          </cell>
          <cell r="H10381">
            <v>48.53</v>
          </cell>
        </row>
        <row r="10382">
          <cell r="G10382" t="str">
            <v>1565-52</v>
          </cell>
          <cell r="H10382">
            <v>175.77</v>
          </cell>
        </row>
        <row r="10383">
          <cell r="G10383" t="str">
            <v>1565-52</v>
          </cell>
          <cell r="H10383">
            <v>14.31</v>
          </cell>
        </row>
        <row r="10384">
          <cell r="G10384" t="str">
            <v>1565-52</v>
          </cell>
          <cell r="H10384">
            <v>118.47</v>
          </cell>
        </row>
        <row r="10385">
          <cell r="G10385" t="str">
            <v>1565-52</v>
          </cell>
          <cell r="H10385">
            <v>383.75</v>
          </cell>
        </row>
        <row r="10386">
          <cell r="G10386" t="str">
            <v>1565-52</v>
          </cell>
          <cell r="H10386">
            <v>389.03</v>
          </cell>
        </row>
        <row r="10387">
          <cell r="G10387" t="str">
            <v>1565-52</v>
          </cell>
          <cell r="H10387">
            <v>226.2</v>
          </cell>
        </row>
        <row r="10388">
          <cell r="G10388" t="str">
            <v>1565-52</v>
          </cell>
          <cell r="H10388">
            <v>266</v>
          </cell>
        </row>
        <row r="10389">
          <cell r="G10389" t="str">
            <v>1565-52</v>
          </cell>
          <cell r="H10389">
            <v>56.55</v>
          </cell>
        </row>
        <row r="10390">
          <cell r="G10390" t="str">
            <v>1565-52</v>
          </cell>
          <cell r="H10390">
            <v>347.81</v>
          </cell>
        </row>
        <row r="10391">
          <cell r="G10391" t="str">
            <v>1565-52</v>
          </cell>
          <cell r="H10391">
            <v>420.27</v>
          </cell>
        </row>
        <row r="10392">
          <cell r="G10392" t="str">
            <v>1565-52</v>
          </cell>
          <cell r="H10392">
            <v>76.61</v>
          </cell>
        </row>
        <row r="10393">
          <cell r="G10393" t="str">
            <v>1565-52</v>
          </cell>
          <cell r="H10393">
            <v>70.930000000000007</v>
          </cell>
        </row>
        <row r="10394">
          <cell r="G10394" t="str">
            <v>1565-52</v>
          </cell>
          <cell r="H10394">
            <v>87.72</v>
          </cell>
        </row>
        <row r="10395">
          <cell r="G10395" t="str">
            <v>1565-52</v>
          </cell>
          <cell r="H10395">
            <v>135.44999999999999</v>
          </cell>
        </row>
        <row r="10396">
          <cell r="G10396" t="str">
            <v>1565-52</v>
          </cell>
          <cell r="H10396">
            <v>181.28</v>
          </cell>
        </row>
        <row r="10397">
          <cell r="G10397" t="str">
            <v>1565-52</v>
          </cell>
          <cell r="H10397">
            <v>510.19</v>
          </cell>
        </row>
        <row r="10398">
          <cell r="G10398" t="str">
            <v>1565-52</v>
          </cell>
          <cell r="H10398">
            <v>418.34</v>
          </cell>
        </row>
        <row r="10399">
          <cell r="G10399" t="str">
            <v>1565-52</v>
          </cell>
          <cell r="H10399">
            <v>116.26</v>
          </cell>
        </row>
        <row r="10400">
          <cell r="G10400" t="str">
            <v>1565-52</v>
          </cell>
          <cell r="H10400">
            <v>591.76</v>
          </cell>
        </row>
        <row r="10401">
          <cell r="G10401" t="str">
            <v>1565-52</v>
          </cell>
          <cell r="H10401">
            <v>211.57</v>
          </cell>
        </row>
        <row r="10402">
          <cell r="G10402" t="str">
            <v>1565-52</v>
          </cell>
          <cell r="H10402">
            <v>32.909999999999997</v>
          </cell>
        </row>
        <row r="10403">
          <cell r="G10403" t="str">
            <v>7410-02</v>
          </cell>
          <cell r="H10403">
            <v>160.26</v>
          </cell>
        </row>
        <row r="10404">
          <cell r="G10404" t="str">
            <v>1565-52</v>
          </cell>
          <cell r="H10404">
            <v>524.94000000000005</v>
          </cell>
        </row>
        <row r="10405">
          <cell r="G10405" t="str">
            <v>1565-52</v>
          </cell>
          <cell r="H10405">
            <v>668.92</v>
          </cell>
        </row>
        <row r="10406">
          <cell r="G10406" t="str">
            <v>1565-52</v>
          </cell>
          <cell r="H10406">
            <v>217.55</v>
          </cell>
        </row>
        <row r="10407">
          <cell r="G10407" t="str">
            <v>1565-52</v>
          </cell>
          <cell r="H10407">
            <v>361.7</v>
          </cell>
        </row>
        <row r="10408">
          <cell r="G10408" t="str">
            <v>1565-52</v>
          </cell>
          <cell r="H10408">
            <v>320.49</v>
          </cell>
        </row>
        <row r="10409">
          <cell r="G10409" t="str">
            <v>1565-52</v>
          </cell>
          <cell r="H10409">
            <v>216.7</v>
          </cell>
        </row>
        <row r="10410">
          <cell r="G10410" t="str">
            <v>7410-02</v>
          </cell>
          <cell r="H10410">
            <v>7770.7</v>
          </cell>
        </row>
        <row r="10411">
          <cell r="G10411" t="str">
            <v>1565-52</v>
          </cell>
          <cell r="H10411">
            <v>139.94999999999999</v>
          </cell>
        </row>
        <row r="10412">
          <cell r="G10412" t="str">
            <v>1565-52</v>
          </cell>
          <cell r="H10412">
            <v>16.12</v>
          </cell>
        </row>
        <row r="10413">
          <cell r="G10413" t="str">
            <v>1565-52</v>
          </cell>
          <cell r="H10413">
            <v>440.58</v>
          </cell>
        </row>
        <row r="10414">
          <cell r="G10414" t="str">
            <v>1565-52</v>
          </cell>
          <cell r="H10414">
            <v>114.51</v>
          </cell>
        </row>
        <row r="10415">
          <cell r="G10415" t="str">
            <v>1565-52</v>
          </cell>
          <cell r="H10415">
            <v>208.8</v>
          </cell>
        </row>
        <row r="10416">
          <cell r="G10416" t="str">
            <v>1565-52</v>
          </cell>
          <cell r="H10416">
            <v>591.83000000000004</v>
          </cell>
        </row>
        <row r="10417">
          <cell r="G10417" t="str">
            <v>1565-52</v>
          </cell>
          <cell r="H10417">
            <v>248.05</v>
          </cell>
        </row>
        <row r="10418">
          <cell r="G10418" t="str">
            <v>1565-52</v>
          </cell>
          <cell r="H10418">
            <v>273.60000000000002</v>
          </cell>
        </row>
        <row r="10419">
          <cell r="G10419" t="str">
            <v>1565-52</v>
          </cell>
          <cell r="H10419">
            <v>115.1</v>
          </cell>
        </row>
        <row r="10420">
          <cell r="G10420" t="str">
            <v>1565-52</v>
          </cell>
          <cell r="H10420">
            <v>303.01</v>
          </cell>
        </row>
        <row r="10421">
          <cell r="G10421" t="str">
            <v>1565-52</v>
          </cell>
          <cell r="H10421">
            <v>59.77</v>
          </cell>
        </row>
        <row r="10422">
          <cell r="G10422" t="str">
            <v>7410-02</v>
          </cell>
          <cell r="H10422">
            <v>414.03</v>
          </cell>
        </row>
        <row r="10423">
          <cell r="G10423" t="str">
            <v>1565-52</v>
          </cell>
          <cell r="H10423">
            <v>274.08999999999997</v>
          </cell>
        </row>
        <row r="10424">
          <cell r="G10424" t="str">
            <v>1565-52</v>
          </cell>
          <cell r="H10424">
            <v>1440.4</v>
          </cell>
        </row>
        <row r="10425">
          <cell r="G10425" t="str">
            <v>1565-52</v>
          </cell>
          <cell r="H10425">
            <v>660.74</v>
          </cell>
        </row>
        <row r="10426">
          <cell r="G10426" t="str">
            <v>1565-52</v>
          </cell>
          <cell r="H10426">
            <v>795.54</v>
          </cell>
        </row>
        <row r="10427">
          <cell r="G10427" t="str">
            <v>1565-52</v>
          </cell>
          <cell r="H10427">
            <v>408.28</v>
          </cell>
        </row>
        <row r="10428">
          <cell r="G10428" t="str">
            <v>1565-52</v>
          </cell>
          <cell r="H10428">
            <v>543.21</v>
          </cell>
        </row>
        <row r="10429">
          <cell r="G10429" t="str">
            <v>1565-52</v>
          </cell>
          <cell r="H10429">
            <v>390.72</v>
          </cell>
        </row>
        <row r="10430">
          <cell r="G10430" t="str">
            <v>1565-52</v>
          </cell>
          <cell r="H10430">
            <v>375.2</v>
          </cell>
        </row>
        <row r="10431">
          <cell r="G10431" t="str">
            <v>1565-52</v>
          </cell>
          <cell r="H10431">
            <v>289.74</v>
          </cell>
        </row>
        <row r="10432">
          <cell r="G10432" t="str">
            <v>1565-52</v>
          </cell>
          <cell r="H10432">
            <v>15.93</v>
          </cell>
        </row>
        <row r="10433">
          <cell r="G10433" t="str">
            <v>1565-52</v>
          </cell>
          <cell r="H10433">
            <v>710.66</v>
          </cell>
        </row>
        <row r="10434">
          <cell r="G10434" t="str">
            <v>1565-52</v>
          </cell>
          <cell r="H10434">
            <v>78.06</v>
          </cell>
        </row>
        <row r="10435">
          <cell r="G10435" t="str">
            <v>7410-02</v>
          </cell>
          <cell r="H10435">
            <v>171.07</v>
          </cell>
        </row>
        <row r="10436">
          <cell r="G10436" t="str">
            <v>7410-02</v>
          </cell>
          <cell r="H10436">
            <v>288.11</v>
          </cell>
        </row>
        <row r="10437">
          <cell r="G10437" t="str">
            <v>1565-52</v>
          </cell>
          <cell r="H10437">
            <v>78.34</v>
          </cell>
        </row>
        <row r="10438">
          <cell r="G10438" t="str">
            <v>1565-52</v>
          </cell>
          <cell r="H10438">
            <v>139.72</v>
          </cell>
        </row>
        <row r="10439">
          <cell r="G10439" t="str">
            <v>1565-52</v>
          </cell>
          <cell r="H10439">
            <v>64.13</v>
          </cell>
        </row>
        <row r="10440">
          <cell r="G10440" t="str">
            <v>1565-52</v>
          </cell>
          <cell r="H10440">
            <v>350.3</v>
          </cell>
        </row>
        <row r="10441">
          <cell r="G10441" t="str">
            <v>1565-52</v>
          </cell>
          <cell r="H10441">
            <v>437.29</v>
          </cell>
        </row>
        <row r="10442">
          <cell r="G10442" t="str">
            <v>1565-52</v>
          </cell>
          <cell r="H10442">
            <v>447.51</v>
          </cell>
        </row>
        <row r="10443">
          <cell r="G10443" t="str">
            <v>1565-52</v>
          </cell>
          <cell r="H10443">
            <v>812.79</v>
          </cell>
        </row>
        <row r="10444">
          <cell r="G10444" t="str">
            <v>1565-52</v>
          </cell>
          <cell r="H10444">
            <v>389.28</v>
          </cell>
        </row>
        <row r="10445">
          <cell r="G10445" t="str">
            <v>1565-52</v>
          </cell>
          <cell r="H10445">
            <v>290.5</v>
          </cell>
        </row>
        <row r="10446">
          <cell r="G10446" t="str">
            <v>1565-52</v>
          </cell>
          <cell r="H10446">
            <v>37.4</v>
          </cell>
        </row>
        <row r="10447">
          <cell r="G10447" t="str">
            <v>1565-52</v>
          </cell>
          <cell r="H10447">
            <v>265.32</v>
          </cell>
        </row>
        <row r="10448">
          <cell r="G10448" t="str">
            <v>1565-52</v>
          </cell>
          <cell r="H10448">
            <v>541.16999999999996</v>
          </cell>
        </row>
        <row r="10449">
          <cell r="G10449" t="str">
            <v>1565-52</v>
          </cell>
          <cell r="H10449">
            <v>739.04</v>
          </cell>
        </row>
        <row r="10450">
          <cell r="G10450" t="str">
            <v>1565-52</v>
          </cell>
          <cell r="H10450">
            <v>466.57</v>
          </cell>
        </row>
        <row r="10451">
          <cell r="G10451" t="str">
            <v>1565-52</v>
          </cell>
          <cell r="H10451">
            <v>97.84</v>
          </cell>
        </row>
        <row r="10452">
          <cell r="G10452" t="str">
            <v>1565-52</v>
          </cell>
          <cell r="H10452">
            <v>928.88</v>
          </cell>
        </row>
        <row r="10453">
          <cell r="G10453" t="str">
            <v>1565-52</v>
          </cell>
          <cell r="H10453">
            <v>1011.33</v>
          </cell>
        </row>
        <row r="10454">
          <cell r="G10454" t="str">
            <v>1565-52</v>
          </cell>
          <cell r="H10454">
            <v>15872.5</v>
          </cell>
        </row>
        <row r="10455">
          <cell r="G10455" t="str">
            <v>1565-52</v>
          </cell>
          <cell r="H10455">
            <v>760.21</v>
          </cell>
        </row>
        <row r="10456">
          <cell r="G10456" t="str">
            <v>1565-52</v>
          </cell>
          <cell r="H10456">
            <v>62512.4</v>
          </cell>
        </row>
        <row r="10457">
          <cell r="G10457" t="str">
            <v>1565-52</v>
          </cell>
          <cell r="H10457">
            <v>1792.14</v>
          </cell>
        </row>
        <row r="10458">
          <cell r="G10458" t="str">
            <v>1565-52</v>
          </cell>
          <cell r="H10458">
            <v>270.77</v>
          </cell>
        </row>
        <row r="10459">
          <cell r="G10459" t="str">
            <v>1565-52</v>
          </cell>
          <cell r="H10459">
            <v>177.98</v>
          </cell>
        </row>
        <row r="10460">
          <cell r="G10460" t="str">
            <v>1565-52</v>
          </cell>
          <cell r="H10460">
            <v>824.06</v>
          </cell>
        </row>
        <row r="10461">
          <cell r="G10461" t="str">
            <v>1565-52</v>
          </cell>
          <cell r="H10461">
            <v>1639.25</v>
          </cell>
        </row>
        <row r="10462">
          <cell r="G10462" t="str">
            <v>1565-52</v>
          </cell>
          <cell r="H10462">
            <v>676.4</v>
          </cell>
        </row>
        <row r="10463">
          <cell r="G10463" t="str">
            <v>1565-52</v>
          </cell>
          <cell r="H10463">
            <v>141.15</v>
          </cell>
        </row>
        <row r="10464">
          <cell r="G10464" t="str">
            <v>1565-52</v>
          </cell>
          <cell r="H10464">
            <v>386.93</v>
          </cell>
        </row>
        <row r="10465">
          <cell r="G10465" t="str">
            <v>1565-52</v>
          </cell>
          <cell r="H10465">
            <v>156.03</v>
          </cell>
        </row>
        <row r="10466">
          <cell r="G10466" t="str">
            <v>1565-52</v>
          </cell>
          <cell r="H10466">
            <v>1183.3900000000001</v>
          </cell>
        </row>
        <row r="10467">
          <cell r="G10467" t="str">
            <v>1565-52</v>
          </cell>
          <cell r="H10467">
            <v>729.96</v>
          </cell>
        </row>
        <row r="10468">
          <cell r="G10468" t="str">
            <v>1565-52</v>
          </cell>
          <cell r="H10468">
            <v>1045.71</v>
          </cell>
        </row>
        <row r="10469">
          <cell r="G10469" t="str">
            <v>1565-52</v>
          </cell>
          <cell r="H10469">
            <v>306.16000000000003</v>
          </cell>
        </row>
        <row r="10470">
          <cell r="G10470" t="str">
            <v>1565-52</v>
          </cell>
          <cell r="H10470">
            <v>134.81</v>
          </cell>
        </row>
        <row r="10471">
          <cell r="G10471" t="str">
            <v>1565-52</v>
          </cell>
          <cell r="H10471">
            <v>360.36</v>
          </cell>
        </row>
        <row r="10472">
          <cell r="G10472" t="str">
            <v>1565-52</v>
          </cell>
          <cell r="H10472">
            <v>439.58</v>
          </cell>
        </row>
        <row r="10473">
          <cell r="G10473" t="str">
            <v>1565-52</v>
          </cell>
          <cell r="H10473">
            <v>176.66</v>
          </cell>
        </row>
        <row r="10474">
          <cell r="G10474" t="str">
            <v>1565-52</v>
          </cell>
          <cell r="H10474">
            <v>410.53</v>
          </cell>
        </row>
        <row r="10475">
          <cell r="G10475" t="str">
            <v>1565-52</v>
          </cell>
          <cell r="H10475">
            <v>220.4</v>
          </cell>
        </row>
        <row r="10476">
          <cell r="G10476" t="str">
            <v>7410-02</v>
          </cell>
          <cell r="H10476">
            <v>926</v>
          </cell>
        </row>
        <row r="10477">
          <cell r="G10477" t="str">
            <v>1565-52</v>
          </cell>
          <cell r="H10477">
            <v>458.19</v>
          </cell>
        </row>
        <row r="10478">
          <cell r="G10478" t="str">
            <v>7410-02</v>
          </cell>
          <cell r="H10478">
            <v>795.5</v>
          </cell>
        </row>
        <row r="10479">
          <cell r="G10479" t="str">
            <v>1565-52</v>
          </cell>
          <cell r="H10479">
            <v>710.87</v>
          </cell>
        </row>
        <row r="10480">
          <cell r="G10480" t="str">
            <v>1565-52</v>
          </cell>
          <cell r="H10480">
            <v>557.28</v>
          </cell>
        </row>
        <row r="10481">
          <cell r="G10481" t="str">
            <v>1565-52</v>
          </cell>
          <cell r="H10481">
            <v>130.57</v>
          </cell>
        </row>
        <row r="10482">
          <cell r="G10482" t="str">
            <v>1565-52</v>
          </cell>
          <cell r="H10482">
            <v>1143.79</v>
          </cell>
        </row>
        <row r="10483">
          <cell r="G10483" t="str">
            <v>1565-52</v>
          </cell>
          <cell r="H10483">
            <v>1931.97</v>
          </cell>
        </row>
        <row r="10484">
          <cell r="G10484" t="str">
            <v>1565-52</v>
          </cell>
          <cell r="H10484">
            <v>459.55</v>
          </cell>
        </row>
        <row r="10485">
          <cell r="G10485" t="str">
            <v>1565-52</v>
          </cell>
          <cell r="H10485">
            <v>478.22</v>
          </cell>
        </row>
        <row r="10486">
          <cell r="G10486" t="str">
            <v>7410-02</v>
          </cell>
          <cell r="H10486">
            <v>138.87</v>
          </cell>
        </row>
        <row r="10487">
          <cell r="G10487" t="str">
            <v>1565-52</v>
          </cell>
          <cell r="H10487">
            <v>957.03</v>
          </cell>
        </row>
        <row r="10488">
          <cell r="G10488" t="str">
            <v>1565-52</v>
          </cell>
          <cell r="H10488">
            <v>74.84</v>
          </cell>
        </row>
        <row r="10489">
          <cell r="G10489" t="str">
            <v>1565-52</v>
          </cell>
          <cell r="H10489">
            <v>656.04</v>
          </cell>
        </row>
        <row r="10490">
          <cell r="G10490" t="str">
            <v>1565-52</v>
          </cell>
          <cell r="H10490">
            <v>886.35</v>
          </cell>
        </row>
        <row r="10491">
          <cell r="G10491" t="str">
            <v>7410-02</v>
          </cell>
          <cell r="H10491">
            <v>209.54</v>
          </cell>
        </row>
        <row r="10492">
          <cell r="G10492" t="str">
            <v>1565-52</v>
          </cell>
          <cell r="H10492">
            <v>8</v>
          </cell>
        </row>
        <row r="10493">
          <cell r="G10493" t="str">
            <v>1565-52</v>
          </cell>
          <cell r="H10493">
            <v>422.2</v>
          </cell>
        </row>
        <row r="10494">
          <cell r="G10494" t="str">
            <v>1565-52</v>
          </cell>
          <cell r="H10494">
            <v>4800.97</v>
          </cell>
        </row>
        <row r="10495">
          <cell r="G10495" t="str">
            <v>1565-52</v>
          </cell>
          <cell r="H10495">
            <v>94.61</v>
          </cell>
        </row>
        <row r="10496">
          <cell r="G10496" t="str">
            <v>1565-52</v>
          </cell>
          <cell r="H10496">
            <v>6955.86</v>
          </cell>
        </row>
        <row r="10497">
          <cell r="G10497" t="str">
            <v>1565-52</v>
          </cell>
          <cell r="H10497">
            <v>430.16</v>
          </cell>
        </row>
        <row r="10498">
          <cell r="G10498" t="str">
            <v>1565-52</v>
          </cell>
          <cell r="H10498">
            <v>332.54</v>
          </cell>
        </row>
        <row r="10499">
          <cell r="G10499" t="str">
            <v>1565-52</v>
          </cell>
          <cell r="H10499">
            <v>14066.21</v>
          </cell>
        </row>
        <row r="10500">
          <cell r="G10500" t="str">
            <v>1565-52</v>
          </cell>
          <cell r="H10500">
            <v>998.94</v>
          </cell>
        </row>
        <row r="10501">
          <cell r="G10501" t="str">
            <v>1565-52</v>
          </cell>
          <cell r="H10501">
            <v>3164.2</v>
          </cell>
        </row>
        <row r="10502">
          <cell r="G10502" t="str">
            <v>1565-52</v>
          </cell>
          <cell r="H10502">
            <v>6298.13</v>
          </cell>
        </row>
        <row r="10503">
          <cell r="G10503" t="str">
            <v>1565-52</v>
          </cell>
          <cell r="H10503">
            <v>4363.92</v>
          </cell>
        </row>
        <row r="10504">
          <cell r="G10504" t="str">
            <v>1565-52</v>
          </cell>
          <cell r="H10504">
            <v>343.67</v>
          </cell>
        </row>
        <row r="10505">
          <cell r="G10505" t="str">
            <v>1565-52</v>
          </cell>
          <cell r="H10505">
            <v>137.94</v>
          </cell>
        </row>
        <row r="10506">
          <cell r="G10506" t="str">
            <v>1565-52</v>
          </cell>
          <cell r="H10506">
            <v>427.45</v>
          </cell>
        </row>
        <row r="10507">
          <cell r="G10507" t="str">
            <v>1565-52</v>
          </cell>
          <cell r="H10507">
            <v>549.42999999999995</v>
          </cell>
        </row>
        <row r="10508">
          <cell r="G10508" t="str">
            <v>1565-52</v>
          </cell>
          <cell r="H10508">
            <v>130.71</v>
          </cell>
        </row>
        <row r="10509">
          <cell r="G10509" t="str">
            <v>1565-52</v>
          </cell>
          <cell r="H10509">
            <v>317.76</v>
          </cell>
        </row>
        <row r="10510">
          <cell r="G10510" t="str">
            <v>1565-52</v>
          </cell>
          <cell r="H10510">
            <v>2171</v>
          </cell>
        </row>
        <row r="10511">
          <cell r="G10511" t="str">
            <v>1565-52</v>
          </cell>
          <cell r="H10511">
            <v>2954.45</v>
          </cell>
        </row>
        <row r="10512">
          <cell r="G10512" t="str">
            <v>1565-52</v>
          </cell>
          <cell r="H10512">
            <v>640.77</v>
          </cell>
        </row>
        <row r="10513">
          <cell r="G10513" t="str">
            <v>1565-52</v>
          </cell>
          <cell r="H10513">
            <v>538.02</v>
          </cell>
        </row>
        <row r="10514">
          <cell r="G10514" t="str">
            <v>1565-52</v>
          </cell>
          <cell r="H10514">
            <v>702.16</v>
          </cell>
        </row>
        <row r="10515">
          <cell r="G10515" t="str">
            <v>1565-52</v>
          </cell>
          <cell r="H10515">
            <v>34.83</v>
          </cell>
        </row>
        <row r="10516">
          <cell r="G10516" t="str">
            <v>1565-52</v>
          </cell>
          <cell r="H10516">
            <v>780.45</v>
          </cell>
        </row>
        <row r="10517">
          <cell r="G10517" t="str">
            <v>1565-52</v>
          </cell>
          <cell r="H10517">
            <v>377.65</v>
          </cell>
        </row>
        <row r="10518">
          <cell r="G10518" t="str">
            <v>1565-52</v>
          </cell>
          <cell r="H10518">
            <v>230.3</v>
          </cell>
        </row>
        <row r="10519">
          <cell r="G10519" t="str">
            <v>1565-52</v>
          </cell>
          <cell r="H10519">
            <v>980.26</v>
          </cell>
        </row>
        <row r="10520">
          <cell r="G10520" t="str">
            <v>1565-52</v>
          </cell>
          <cell r="H10520">
            <v>236.41</v>
          </cell>
        </row>
        <row r="10521">
          <cell r="G10521" t="str">
            <v>1565-52</v>
          </cell>
          <cell r="H10521">
            <v>540.94000000000005</v>
          </cell>
        </row>
        <row r="10522">
          <cell r="G10522" t="str">
            <v>7410-02</v>
          </cell>
          <cell r="H10522">
            <v>604</v>
          </cell>
        </row>
        <row r="10523">
          <cell r="G10523" t="str">
            <v>7410-02</v>
          </cell>
          <cell r="H10523">
            <v>517</v>
          </cell>
        </row>
        <row r="10524">
          <cell r="G10524" t="str">
            <v>1565-52</v>
          </cell>
          <cell r="H10524">
            <v>1886.93</v>
          </cell>
        </row>
        <row r="10525">
          <cell r="G10525" t="str">
            <v>1565-52</v>
          </cell>
          <cell r="H10525">
            <v>129.19999999999999</v>
          </cell>
        </row>
        <row r="10526">
          <cell r="G10526" t="str">
            <v>1565-52</v>
          </cell>
          <cell r="H10526">
            <v>3677.85</v>
          </cell>
        </row>
        <row r="10527">
          <cell r="G10527" t="str">
            <v>1565-52</v>
          </cell>
          <cell r="H10527">
            <v>657.45</v>
          </cell>
        </row>
        <row r="10528">
          <cell r="G10528" t="str">
            <v>1565-52</v>
          </cell>
          <cell r="H10528">
            <v>128.41</v>
          </cell>
        </row>
        <row r="10529">
          <cell r="G10529" t="str">
            <v>1565-52</v>
          </cell>
          <cell r="H10529">
            <v>403.87</v>
          </cell>
        </row>
        <row r="10530">
          <cell r="G10530" t="str">
            <v>1565-52</v>
          </cell>
          <cell r="H10530">
            <v>188.45</v>
          </cell>
        </row>
        <row r="10531">
          <cell r="G10531" t="str">
            <v>1565-52</v>
          </cell>
          <cell r="H10531">
            <v>1286.22</v>
          </cell>
        </row>
        <row r="10532">
          <cell r="G10532" t="str">
            <v>1565-52</v>
          </cell>
          <cell r="H10532">
            <v>2044</v>
          </cell>
        </row>
        <row r="10533">
          <cell r="G10533" t="str">
            <v>1565-52</v>
          </cell>
          <cell r="H10533">
            <v>3372</v>
          </cell>
        </row>
        <row r="10534">
          <cell r="G10534" t="str">
            <v>1565-52</v>
          </cell>
          <cell r="H10534">
            <v>216.94</v>
          </cell>
        </row>
        <row r="10535">
          <cell r="G10535" t="str">
            <v>1565-52</v>
          </cell>
          <cell r="H10535">
            <v>3370</v>
          </cell>
        </row>
        <row r="10536">
          <cell r="G10536" t="str">
            <v>1565-52</v>
          </cell>
          <cell r="H10536">
            <v>1118.19</v>
          </cell>
        </row>
        <row r="10537">
          <cell r="G10537" t="str">
            <v>1565-52</v>
          </cell>
          <cell r="H10537">
            <v>1146.75</v>
          </cell>
        </row>
        <row r="10538">
          <cell r="G10538" t="str">
            <v>1565-52</v>
          </cell>
          <cell r="H10538">
            <v>921.52</v>
          </cell>
        </row>
        <row r="10539">
          <cell r="G10539" t="str">
            <v>1565-52</v>
          </cell>
          <cell r="H10539">
            <v>5728.5</v>
          </cell>
        </row>
        <row r="10540">
          <cell r="G10540" t="str">
            <v>1565-52</v>
          </cell>
          <cell r="H10540">
            <v>282.3</v>
          </cell>
        </row>
        <row r="10541">
          <cell r="G10541" t="str">
            <v>1565-52</v>
          </cell>
          <cell r="H10541">
            <v>3856</v>
          </cell>
        </row>
        <row r="10542">
          <cell r="G10542" t="str">
            <v>1565-52</v>
          </cell>
          <cell r="H10542">
            <v>225.37</v>
          </cell>
        </row>
        <row r="10543">
          <cell r="G10543" t="str">
            <v>1565-52</v>
          </cell>
          <cell r="H10543">
            <v>1555.8</v>
          </cell>
        </row>
        <row r="10544">
          <cell r="G10544" t="str">
            <v>1565-52</v>
          </cell>
          <cell r="H10544">
            <v>12.89</v>
          </cell>
        </row>
        <row r="10545">
          <cell r="G10545" t="str">
            <v>1565-52</v>
          </cell>
          <cell r="H10545">
            <v>92.05</v>
          </cell>
        </row>
        <row r="10546">
          <cell r="G10546" t="str">
            <v>1565-52</v>
          </cell>
          <cell r="H10546">
            <v>742.25</v>
          </cell>
        </row>
        <row r="10547">
          <cell r="G10547" t="str">
            <v>1565-52</v>
          </cell>
          <cell r="H10547">
            <v>4357.16</v>
          </cell>
        </row>
        <row r="10548">
          <cell r="G10548" t="str">
            <v>1565-52</v>
          </cell>
          <cell r="H10548">
            <v>99.81</v>
          </cell>
        </row>
        <row r="10549">
          <cell r="G10549" t="str">
            <v>1565-52</v>
          </cell>
          <cell r="H10549">
            <v>121.72</v>
          </cell>
        </row>
        <row r="10550">
          <cell r="G10550" t="str">
            <v>1565-52</v>
          </cell>
          <cell r="H10550">
            <v>94.24</v>
          </cell>
        </row>
        <row r="10551">
          <cell r="G10551" t="str">
            <v>1565-52</v>
          </cell>
          <cell r="H10551">
            <v>44.89</v>
          </cell>
        </row>
        <row r="10552">
          <cell r="G10552" t="str">
            <v>1565-52</v>
          </cell>
          <cell r="H10552">
            <v>741.52</v>
          </cell>
        </row>
        <row r="10553">
          <cell r="G10553" t="str">
            <v>1565-52</v>
          </cell>
          <cell r="H10553">
            <v>924.85</v>
          </cell>
        </row>
        <row r="10554">
          <cell r="G10554" t="str">
            <v>1565-52</v>
          </cell>
          <cell r="H10554">
            <v>23.73</v>
          </cell>
        </row>
        <row r="10555">
          <cell r="G10555" t="str">
            <v>1565-52</v>
          </cell>
          <cell r="H10555">
            <v>19.48</v>
          </cell>
        </row>
        <row r="10556">
          <cell r="G10556" t="str">
            <v>1565-52</v>
          </cell>
          <cell r="H10556">
            <v>8.26</v>
          </cell>
        </row>
        <row r="10557">
          <cell r="G10557" t="str">
            <v>1565-52</v>
          </cell>
          <cell r="H10557">
            <v>160.04</v>
          </cell>
        </row>
        <row r="10558">
          <cell r="G10558" t="str">
            <v>1565-52</v>
          </cell>
          <cell r="H10558">
            <v>339.36</v>
          </cell>
        </row>
        <row r="10559">
          <cell r="G10559" t="str">
            <v>1565-52</v>
          </cell>
          <cell r="H10559">
            <v>486.46</v>
          </cell>
        </row>
        <row r="10560">
          <cell r="G10560" t="str">
            <v>1565-52</v>
          </cell>
          <cell r="H10560">
            <v>853</v>
          </cell>
        </row>
        <row r="10561">
          <cell r="G10561" t="str">
            <v>1565-52</v>
          </cell>
          <cell r="H10561">
            <v>108.44</v>
          </cell>
        </row>
        <row r="10562">
          <cell r="G10562" t="str">
            <v>1565-52</v>
          </cell>
          <cell r="H10562">
            <v>965.7</v>
          </cell>
        </row>
        <row r="10563">
          <cell r="G10563" t="str">
            <v>1565-52</v>
          </cell>
          <cell r="H10563">
            <v>193.42</v>
          </cell>
        </row>
        <row r="10564">
          <cell r="G10564" t="str">
            <v>1565-52</v>
          </cell>
          <cell r="H10564">
            <v>176.36</v>
          </cell>
        </row>
        <row r="10565">
          <cell r="G10565" t="str">
            <v>1565-52</v>
          </cell>
          <cell r="H10565">
            <v>529.66999999999996</v>
          </cell>
        </row>
        <row r="10566">
          <cell r="G10566" t="str">
            <v>1565-52</v>
          </cell>
          <cell r="H10566">
            <v>612.70000000000005</v>
          </cell>
        </row>
        <row r="10567">
          <cell r="G10567" t="str">
            <v>1565-52</v>
          </cell>
          <cell r="H10567">
            <v>314.60000000000002</v>
          </cell>
        </row>
        <row r="10568">
          <cell r="G10568" t="str">
            <v>1565-52</v>
          </cell>
          <cell r="H10568">
            <v>338.35</v>
          </cell>
        </row>
        <row r="10569">
          <cell r="G10569" t="str">
            <v>1565-52</v>
          </cell>
          <cell r="H10569">
            <v>598.29</v>
          </cell>
        </row>
        <row r="10570">
          <cell r="G10570" t="str">
            <v>1565-52</v>
          </cell>
          <cell r="H10570">
            <v>1711.93</v>
          </cell>
        </row>
        <row r="10571">
          <cell r="G10571" t="str">
            <v>1565-52</v>
          </cell>
          <cell r="H10571">
            <v>267.97000000000003</v>
          </cell>
        </row>
        <row r="10572">
          <cell r="G10572" t="str">
            <v>1565-52</v>
          </cell>
          <cell r="H10572">
            <v>693.44</v>
          </cell>
        </row>
        <row r="10573">
          <cell r="G10573" t="str">
            <v>1565-52</v>
          </cell>
          <cell r="H10573">
            <v>827.58</v>
          </cell>
        </row>
        <row r="10574">
          <cell r="G10574" t="str">
            <v>1565-52</v>
          </cell>
          <cell r="H10574">
            <v>1118.19</v>
          </cell>
        </row>
        <row r="10575">
          <cell r="G10575" t="str">
            <v>1565-52</v>
          </cell>
          <cell r="H10575">
            <v>313.47000000000003</v>
          </cell>
        </row>
        <row r="10576">
          <cell r="G10576" t="str">
            <v>1565-52</v>
          </cell>
          <cell r="H10576">
            <v>631.5</v>
          </cell>
        </row>
        <row r="10577">
          <cell r="G10577" t="str">
            <v>1565-52</v>
          </cell>
          <cell r="H10577">
            <v>417.12</v>
          </cell>
        </row>
        <row r="10578">
          <cell r="G10578" t="str">
            <v>1565-52</v>
          </cell>
          <cell r="H10578">
            <v>898.69</v>
          </cell>
        </row>
        <row r="10579">
          <cell r="G10579" t="str">
            <v>1565-52</v>
          </cell>
          <cell r="H10579">
            <v>867.3</v>
          </cell>
        </row>
        <row r="10580">
          <cell r="G10580" t="str">
            <v>1565-52</v>
          </cell>
          <cell r="H10580">
            <v>1191.1199999999999</v>
          </cell>
        </row>
        <row r="10581">
          <cell r="G10581" t="str">
            <v>1565-52</v>
          </cell>
          <cell r="H10581">
            <v>1511.66</v>
          </cell>
        </row>
        <row r="10582">
          <cell r="G10582" t="str">
            <v>1565-52</v>
          </cell>
          <cell r="H10582">
            <v>860.2</v>
          </cell>
        </row>
        <row r="10583">
          <cell r="G10583" t="str">
            <v>1565-52</v>
          </cell>
          <cell r="H10583">
            <v>376.29</v>
          </cell>
        </row>
        <row r="10584">
          <cell r="G10584" t="str">
            <v>1565-52</v>
          </cell>
          <cell r="H10584">
            <v>412.7</v>
          </cell>
        </row>
        <row r="10585">
          <cell r="G10585" t="str">
            <v>1565-52</v>
          </cell>
          <cell r="H10585">
            <v>510.57</v>
          </cell>
        </row>
        <row r="10586">
          <cell r="G10586" t="str">
            <v>1565-52</v>
          </cell>
          <cell r="H10586">
            <v>487.48</v>
          </cell>
        </row>
        <row r="10587">
          <cell r="G10587" t="str">
            <v>1565-52</v>
          </cell>
          <cell r="H10587">
            <v>217.09</v>
          </cell>
        </row>
        <row r="10588">
          <cell r="G10588" t="str">
            <v>1565-52</v>
          </cell>
          <cell r="H10588">
            <v>733.7</v>
          </cell>
        </row>
        <row r="10589">
          <cell r="G10589" t="str">
            <v>1565-52</v>
          </cell>
          <cell r="H10589">
            <v>278.57</v>
          </cell>
        </row>
        <row r="10590">
          <cell r="G10590" t="str">
            <v>1565-52</v>
          </cell>
          <cell r="H10590">
            <v>342.38</v>
          </cell>
        </row>
        <row r="10591">
          <cell r="G10591" t="str">
            <v>1565-52</v>
          </cell>
          <cell r="H10591">
            <v>692.22</v>
          </cell>
        </row>
        <row r="10592">
          <cell r="G10592" t="str">
            <v>1565-52</v>
          </cell>
          <cell r="H10592">
            <v>237.37</v>
          </cell>
        </row>
        <row r="10593">
          <cell r="G10593" t="str">
            <v>1565-52</v>
          </cell>
          <cell r="H10593">
            <v>441.73</v>
          </cell>
        </row>
        <row r="10594">
          <cell r="G10594" t="str">
            <v>1565-52</v>
          </cell>
          <cell r="H10594">
            <v>1.69</v>
          </cell>
        </row>
        <row r="10595">
          <cell r="G10595" t="str">
            <v>7410-02</v>
          </cell>
          <cell r="H10595">
            <v>178.76</v>
          </cell>
        </row>
        <row r="10596">
          <cell r="G10596" t="str">
            <v>1565-52</v>
          </cell>
          <cell r="H10596">
            <v>122.22</v>
          </cell>
        </row>
        <row r="10597">
          <cell r="G10597" t="str">
            <v>1565-52</v>
          </cell>
          <cell r="H10597">
            <v>0.14000000000000001</v>
          </cell>
        </row>
        <row r="10598">
          <cell r="G10598" t="str">
            <v>7410-02</v>
          </cell>
          <cell r="H10598">
            <v>54.26</v>
          </cell>
        </row>
        <row r="10599">
          <cell r="G10599" t="str">
            <v>1565-52</v>
          </cell>
          <cell r="H10599">
            <v>402.6</v>
          </cell>
        </row>
        <row r="10600">
          <cell r="G10600" t="str">
            <v>1565-52</v>
          </cell>
          <cell r="H10600">
            <v>278.12</v>
          </cell>
        </row>
        <row r="10601">
          <cell r="G10601" t="str">
            <v>1565-52</v>
          </cell>
          <cell r="H10601">
            <v>52.46</v>
          </cell>
        </row>
        <row r="10602">
          <cell r="G10602" t="str">
            <v>1565-52</v>
          </cell>
          <cell r="H10602">
            <v>292.17</v>
          </cell>
        </row>
        <row r="10603">
          <cell r="G10603" t="str">
            <v>1565-52</v>
          </cell>
          <cell r="H10603">
            <v>730.83</v>
          </cell>
        </row>
        <row r="10604">
          <cell r="G10604" t="str">
            <v>1565-52</v>
          </cell>
          <cell r="H10604">
            <v>377</v>
          </cell>
        </row>
        <row r="10605">
          <cell r="G10605" t="str">
            <v>1565-52</v>
          </cell>
          <cell r="H10605">
            <v>224.85</v>
          </cell>
        </row>
        <row r="10606">
          <cell r="G10606" t="str">
            <v>1565-52</v>
          </cell>
          <cell r="H10606">
            <v>541.9</v>
          </cell>
        </row>
        <row r="10607">
          <cell r="G10607" t="str">
            <v>1565-52</v>
          </cell>
          <cell r="H10607">
            <v>0.02</v>
          </cell>
        </row>
        <row r="10608">
          <cell r="G10608" t="str">
            <v>1565-52</v>
          </cell>
          <cell r="H10608">
            <v>312.58999999999997</v>
          </cell>
        </row>
        <row r="10609">
          <cell r="G10609" t="str">
            <v>1565-52</v>
          </cell>
          <cell r="H10609">
            <v>562.36</v>
          </cell>
        </row>
        <row r="10610">
          <cell r="G10610" t="str">
            <v>1565-52</v>
          </cell>
          <cell r="H10610">
            <v>677.03</v>
          </cell>
        </row>
        <row r="10611">
          <cell r="G10611" t="str">
            <v>1565-52</v>
          </cell>
          <cell r="H10611">
            <v>743.69</v>
          </cell>
        </row>
        <row r="10612">
          <cell r="G10612" t="str">
            <v>1565-52</v>
          </cell>
          <cell r="H10612">
            <v>296.74</v>
          </cell>
        </row>
        <row r="10613">
          <cell r="G10613" t="str">
            <v>1565-52</v>
          </cell>
          <cell r="H10613">
            <v>1922.16</v>
          </cell>
        </row>
        <row r="10614">
          <cell r="G10614" t="str">
            <v>1565-52</v>
          </cell>
          <cell r="H10614">
            <v>2914.23</v>
          </cell>
        </row>
        <row r="10615">
          <cell r="G10615" t="str">
            <v>1565-52</v>
          </cell>
          <cell r="H10615">
            <v>980.36</v>
          </cell>
        </row>
        <row r="10616">
          <cell r="G10616" t="str">
            <v>1565-52</v>
          </cell>
          <cell r="H10616">
            <v>103.57</v>
          </cell>
        </row>
        <row r="10617">
          <cell r="G10617" t="str">
            <v>1565-52</v>
          </cell>
          <cell r="H10617">
            <v>554.69000000000005</v>
          </cell>
        </row>
        <row r="10618">
          <cell r="G10618" t="str">
            <v>1565-52</v>
          </cell>
          <cell r="H10618">
            <v>1115.06</v>
          </cell>
        </row>
        <row r="10619">
          <cell r="G10619" t="str">
            <v>1565-52</v>
          </cell>
          <cell r="H10619">
            <v>437.44</v>
          </cell>
        </row>
        <row r="10620">
          <cell r="G10620" t="str">
            <v>1565-52</v>
          </cell>
          <cell r="H10620">
            <v>590.24</v>
          </cell>
        </row>
        <row r="10621">
          <cell r="G10621" t="str">
            <v>1565-52</v>
          </cell>
          <cell r="H10621">
            <v>743.68</v>
          </cell>
        </row>
        <row r="10622">
          <cell r="G10622" t="str">
            <v>1565-52</v>
          </cell>
          <cell r="H10622">
            <v>966.09</v>
          </cell>
        </row>
        <row r="10623">
          <cell r="G10623" t="str">
            <v>1565-52</v>
          </cell>
          <cell r="H10623">
            <v>3152.01</v>
          </cell>
        </row>
        <row r="10624">
          <cell r="G10624" t="str">
            <v>1565-52</v>
          </cell>
          <cell r="H10624">
            <v>1065.95</v>
          </cell>
        </row>
        <row r="10625">
          <cell r="G10625" t="str">
            <v>1565-52</v>
          </cell>
          <cell r="H10625">
            <v>1068.03</v>
          </cell>
        </row>
        <row r="10626">
          <cell r="G10626" t="str">
            <v>1565-52</v>
          </cell>
          <cell r="H10626">
            <v>224.4</v>
          </cell>
        </row>
        <row r="10627">
          <cell r="G10627" t="str">
            <v>1565-52</v>
          </cell>
          <cell r="H10627">
            <v>806.52</v>
          </cell>
        </row>
        <row r="10628">
          <cell r="G10628" t="str">
            <v>1565-52</v>
          </cell>
          <cell r="H10628">
            <v>824.08</v>
          </cell>
        </row>
        <row r="10629">
          <cell r="G10629" t="str">
            <v>7410-02</v>
          </cell>
          <cell r="H10629">
            <v>168.68</v>
          </cell>
        </row>
        <row r="10630">
          <cell r="G10630" t="str">
            <v>7410-02</v>
          </cell>
          <cell r="H10630">
            <v>718.39</v>
          </cell>
        </row>
        <row r="10631">
          <cell r="G10631" t="str">
            <v>1565-52</v>
          </cell>
          <cell r="H10631">
            <v>1136.4000000000001</v>
          </cell>
        </row>
        <row r="10632">
          <cell r="G10632" t="str">
            <v>1565-52</v>
          </cell>
          <cell r="H10632">
            <v>1004.43</v>
          </cell>
        </row>
        <row r="10633">
          <cell r="G10633" t="str">
            <v>1565-52</v>
          </cell>
          <cell r="H10633">
            <v>217.1</v>
          </cell>
        </row>
        <row r="10634">
          <cell r="G10634" t="str">
            <v>1565-52</v>
          </cell>
          <cell r="H10634">
            <v>139.37</v>
          </cell>
        </row>
        <row r="10635">
          <cell r="G10635" t="str">
            <v>1565-52</v>
          </cell>
          <cell r="H10635">
            <v>1838.64</v>
          </cell>
        </row>
        <row r="10636">
          <cell r="G10636" t="str">
            <v>1565-52</v>
          </cell>
          <cell r="H10636">
            <v>1134.1500000000001</v>
          </cell>
        </row>
        <row r="10637">
          <cell r="G10637" t="str">
            <v>1565-52</v>
          </cell>
          <cell r="H10637">
            <v>795.09</v>
          </cell>
        </row>
        <row r="10638">
          <cell r="G10638" t="str">
            <v>1565-52</v>
          </cell>
          <cell r="H10638">
            <v>627.91999999999996</v>
          </cell>
        </row>
        <row r="10639">
          <cell r="G10639" t="str">
            <v>1565-52</v>
          </cell>
          <cell r="H10639">
            <v>110.77</v>
          </cell>
        </row>
        <row r="10640">
          <cell r="G10640" t="str">
            <v>1565-52</v>
          </cell>
          <cell r="H10640">
            <v>225.5</v>
          </cell>
        </row>
        <row r="10641">
          <cell r="G10641" t="str">
            <v>1565-52</v>
          </cell>
          <cell r="H10641">
            <v>611.9</v>
          </cell>
        </row>
        <row r="10642">
          <cell r="G10642" t="str">
            <v>1565-52</v>
          </cell>
          <cell r="H10642">
            <v>277.66000000000003</v>
          </cell>
        </row>
        <row r="10643">
          <cell r="G10643" t="str">
            <v>1565-52</v>
          </cell>
          <cell r="H10643">
            <v>1591.09</v>
          </cell>
        </row>
        <row r="10644">
          <cell r="G10644" t="str">
            <v>1565-52</v>
          </cell>
          <cell r="H10644">
            <v>1159.5999999999999</v>
          </cell>
        </row>
        <row r="10645">
          <cell r="G10645" t="str">
            <v>1565-52</v>
          </cell>
          <cell r="H10645">
            <v>923.5</v>
          </cell>
        </row>
        <row r="10646">
          <cell r="G10646" t="str">
            <v>1565-52</v>
          </cell>
          <cell r="H10646">
            <v>1902.43</v>
          </cell>
        </row>
        <row r="10647">
          <cell r="G10647" t="str">
            <v>1565-52</v>
          </cell>
          <cell r="H10647">
            <v>348.81</v>
          </cell>
        </row>
        <row r="10648">
          <cell r="G10648" t="str">
            <v>1565-52</v>
          </cell>
          <cell r="H10648">
            <v>1065.8499999999999</v>
          </cell>
        </row>
        <row r="10649">
          <cell r="G10649" t="str">
            <v>1565-52</v>
          </cell>
          <cell r="H10649">
            <v>333.11</v>
          </cell>
        </row>
        <row r="10650">
          <cell r="G10650" t="str">
            <v>1565-52</v>
          </cell>
          <cell r="H10650">
            <v>74.36</v>
          </cell>
        </row>
        <row r="10651">
          <cell r="G10651" t="str">
            <v>1565-52</v>
          </cell>
          <cell r="H10651">
            <v>228.8</v>
          </cell>
        </row>
        <row r="10652">
          <cell r="G10652" t="str">
            <v>1565-52</v>
          </cell>
          <cell r="H10652">
            <v>1237.1099999999999</v>
          </cell>
        </row>
        <row r="10653">
          <cell r="G10653" t="str">
            <v>1565-52</v>
          </cell>
          <cell r="H10653">
            <v>478.84</v>
          </cell>
        </row>
        <row r="10654">
          <cell r="G10654" t="str">
            <v>1565-52</v>
          </cell>
          <cell r="H10654">
            <v>874.38</v>
          </cell>
        </row>
        <row r="10655">
          <cell r="G10655" t="str">
            <v>1565-52</v>
          </cell>
          <cell r="H10655">
            <v>800</v>
          </cell>
        </row>
        <row r="10656">
          <cell r="G10656" t="str">
            <v>1565-52</v>
          </cell>
          <cell r="H10656">
            <v>137.09</v>
          </cell>
        </row>
        <row r="10657">
          <cell r="G10657" t="str">
            <v>1565-52</v>
          </cell>
          <cell r="H10657">
            <v>341.14</v>
          </cell>
        </row>
        <row r="10658">
          <cell r="G10658" t="str">
            <v>1565-52</v>
          </cell>
          <cell r="H10658">
            <v>705.78</v>
          </cell>
        </row>
        <row r="10659">
          <cell r="G10659" t="str">
            <v>1565-52</v>
          </cell>
          <cell r="H10659">
            <v>909.5</v>
          </cell>
        </row>
        <row r="10660">
          <cell r="G10660" t="str">
            <v>1565-52</v>
          </cell>
          <cell r="H10660">
            <v>191.72</v>
          </cell>
        </row>
        <row r="10661">
          <cell r="G10661" t="str">
            <v>1565-52</v>
          </cell>
          <cell r="H10661">
            <v>840.71</v>
          </cell>
        </row>
        <row r="10662">
          <cell r="G10662" t="str">
            <v>1565-52</v>
          </cell>
          <cell r="H10662">
            <v>336.11</v>
          </cell>
        </row>
        <row r="10663">
          <cell r="G10663" t="str">
            <v>1565-52</v>
          </cell>
          <cell r="H10663">
            <v>438.29</v>
          </cell>
        </row>
        <row r="10664">
          <cell r="G10664" t="str">
            <v>1565-52</v>
          </cell>
          <cell r="H10664">
            <v>653.4</v>
          </cell>
        </row>
        <row r="10665">
          <cell r="G10665" t="str">
            <v>1565-52</v>
          </cell>
          <cell r="H10665">
            <v>393.36</v>
          </cell>
        </row>
        <row r="10666">
          <cell r="G10666" t="str">
            <v>1565-52</v>
          </cell>
          <cell r="H10666">
            <v>353.41</v>
          </cell>
        </row>
        <row r="10667">
          <cell r="G10667" t="str">
            <v>1565-52</v>
          </cell>
          <cell r="H10667">
            <v>358.8</v>
          </cell>
        </row>
        <row r="10668">
          <cell r="G10668" t="str">
            <v>1565-52</v>
          </cell>
          <cell r="H10668">
            <v>583.04999999999995</v>
          </cell>
        </row>
        <row r="10669">
          <cell r="G10669" t="str">
            <v>1565-52</v>
          </cell>
          <cell r="H10669">
            <v>731.12</v>
          </cell>
        </row>
        <row r="10670">
          <cell r="G10670" t="str">
            <v>1565-52</v>
          </cell>
          <cell r="H10670">
            <v>509.62</v>
          </cell>
        </row>
        <row r="10671">
          <cell r="G10671" t="str">
            <v>1565-52</v>
          </cell>
          <cell r="H10671">
            <v>90.11</v>
          </cell>
        </row>
        <row r="10672">
          <cell r="G10672" t="str">
            <v>1565-52</v>
          </cell>
          <cell r="H10672">
            <v>784.68</v>
          </cell>
        </row>
        <row r="10673">
          <cell r="G10673" t="str">
            <v>1565-52</v>
          </cell>
          <cell r="H10673">
            <v>3752.27</v>
          </cell>
        </row>
        <row r="10674">
          <cell r="G10674" t="str">
            <v>1565-52</v>
          </cell>
          <cell r="H10674">
            <v>888.75</v>
          </cell>
        </row>
        <row r="10675">
          <cell r="G10675" t="str">
            <v>1565-52</v>
          </cell>
          <cell r="H10675">
            <v>88.18</v>
          </cell>
        </row>
        <row r="10676">
          <cell r="G10676" t="str">
            <v>1565-52</v>
          </cell>
          <cell r="H10676">
            <v>189.66</v>
          </cell>
        </row>
        <row r="10677">
          <cell r="G10677" t="str">
            <v>1565-52</v>
          </cell>
          <cell r="H10677">
            <v>10.54</v>
          </cell>
        </row>
        <row r="10678">
          <cell r="G10678" t="str">
            <v>1565-52</v>
          </cell>
          <cell r="H10678">
            <v>430.75</v>
          </cell>
        </row>
        <row r="10679">
          <cell r="G10679" t="str">
            <v>1565-52</v>
          </cell>
          <cell r="H10679">
            <v>7287.28</v>
          </cell>
        </row>
        <row r="10680">
          <cell r="G10680" t="str">
            <v>1565-52</v>
          </cell>
          <cell r="H10680">
            <v>671.5</v>
          </cell>
        </row>
        <row r="10681">
          <cell r="G10681" t="str">
            <v>1565-52</v>
          </cell>
          <cell r="H10681">
            <v>1068.1199999999999</v>
          </cell>
        </row>
        <row r="10682">
          <cell r="G10682" t="str">
            <v>1565-52</v>
          </cell>
          <cell r="H10682">
            <v>425.75</v>
          </cell>
        </row>
        <row r="10683">
          <cell r="G10683" t="str">
            <v>1565-52</v>
          </cell>
          <cell r="H10683">
            <v>1888.27</v>
          </cell>
        </row>
        <row r="10684">
          <cell r="G10684" t="str">
            <v>1565-52</v>
          </cell>
          <cell r="H10684">
            <v>175.34</v>
          </cell>
        </row>
        <row r="10685">
          <cell r="G10685" t="str">
            <v>1565-52</v>
          </cell>
          <cell r="H10685">
            <v>250.48</v>
          </cell>
        </row>
        <row r="10686">
          <cell r="G10686" t="str">
            <v>1565-52</v>
          </cell>
          <cell r="H10686">
            <v>456.25</v>
          </cell>
        </row>
        <row r="10687">
          <cell r="G10687" t="str">
            <v>1565-52</v>
          </cell>
          <cell r="H10687">
            <v>451.25</v>
          </cell>
        </row>
        <row r="10688">
          <cell r="G10688" t="str">
            <v>1565-52</v>
          </cell>
          <cell r="H10688">
            <v>1239.3</v>
          </cell>
        </row>
        <row r="10689">
          <cell r="G10689" t="str">
            <v>1565-52</v>
          </cell>
          <cell r="H10689">
            <v>829.84</v>
          </cell>
        </row>
        <row r="10690">
          <cell r="G10690" t="str">
            <v>1565-52</v>
          </cell>
          <cell r="H10690">
            <v>925.95</v>
          </cell>
        </row>
        <row r="10691">
          <cell r="G10691" t="str">
            <v>1565-52</v>
          </cell>
          <cell r="H10691">
            <v>855.59</v>
          </cell>
        </row>
        <row r="10692">
          <cell r="G10692" t="str">
            <v>1565-52</v>
          </cell>
          <cell r="H10692">
            <v>406.37</v>
          </cell>
        </row>
        <row r="10693">
          <cell r="G10693" t="str">
            <v>1565-52</v>
          </cell>
          <cell r="H10693">
            <v>1045.75</v>
          </cell>
        </row>
        <row r="10694">
          <cell r="G10694" t="str">
            <v>1565-52</v>
          </cell>
          <cell r="H10694">
            <v>1481.74</v>
          </cell>
        </row>
        <row r="10695">
          <cell r="G10695" t="str">
            <v>1565-52</v>
          </cell>
          <cell r="H10695">
            <v>872.29</v>
          </cell>
        </row>
        <row r="10696">
          <cell r="G10696" t="str">
            <v>1565-52</v>
          </cell>
          <cell r="H10696">
            <v>1379.33</v>
          </cell>
        </row>
        <row r="10697">
          <cell r="G10697" t="str">
            <v>1565-52</v>
          </cell>
          <cell r="H10697">
            <v>939.4</v>
          </cell>
        </row>
        <row r="10698">
          <cell r="G10698" t="str">
            <v>1565-52</v>
          </cell>
          <cell r="H10698">
            <v>466.76</v>
          </cell>
        </row>
        <row r="10699">
          <cell r="G10699" t="str">
            <v>1565-52</v>
          </cell>
          <cell r="H10699">
            <v>79.2</v>
          </cell>
        </row>
        <row r="10700">
          <cell r="G10700" t="str">
            <v>1565-52</v>
          </cell>
          <cell r="H10700">
            <v>901.82</v>
          </cell>
        </row>
        <row r="10701">
          <cell r="G10701" t="str">
            <v>1565-52</v>
          </cell>
          <cell r="H10701">
            <v>472.74</v>
          </cell>
        </row>
        <row r="10702">
          <cell r="G10702" t="str">
            <v>1565-52</v>
          </cell>
          <cell r="H10702">
            <v>112.88</v>
          </cell>
        </row>
        <row r="10703">
          <cell r="G10703" t="str">
            <v>1565-52</v>
          </cell>
          <cell r="H10703">
            <v>561.76</v>
          </cell>
        </row>
        <row r="10704">
          <cell r="G10704" t="str">
            <v>1565-52</v>
          </cell>
          <cell r="H10704">
            <v>544.94000000000005</v>
          </cell>
        </row>
        <row r="10705">
          <cell r="G10705" t="str">
            <v>1565-52</v>
          </cell>
          <cell r="H10705">
            <v>332.77</v>
          </cell>
        </row>
        <row r="10706">
          <cell r="G10706" t="str">
            <v>1565-52</v>
          </cell>
          <cell r="H10706">
            <v>485.78</v>
          </cell>
        </row>
        <row r="10707">
          <cell r="G10707" t="str">
            <v>1565-52</v>
          </cell>
          <cell r="H10707">
            <v>352.22</v>
          </cell>
        </row>
        <row r="10708">
          <cell r="G10708" t="str">
            <v>1565-52</v>
          </cell>
          <cell r="H10708">
            <v>560.17999999999995</v>
          </cell>
        </row>
        <row r="10709">
          <cell r="G10709" t="str">
            <v>1565-52</v>
          </cell>
          <cell r="H10709">
            <v>382.26</v>
          </cell>
        </row>
        <row r="10710">
          <cell r="G10710" t="str">
            <v>1565-52</v>
          </cell>
          <cell r="H10710">
            <v>971.7</v>
          </cell>
        </row>
        <row r="10711">
          <cell r="G10711" t="str">
            <v>1565-52</v>
          </cell>
          <cell r="H10711">
            <v>318.14999999999998</v>
          </cell>
        </row>
        <row r="10712">
          <cell r="G10712" t="str">
            <v>1565-52</v>
          </cell>
          <cell r="H10712">
            <v>1189.3800000000001</v>
          </cell>
        </row>
        <row r="10713">
          <cell r="G10713" t="str">
            <v>1565-52</v>
          </cell>
          <cell r="H10713">
            <v>228.07</v>
          </cell>
        </row>
        <row r="10714">
          <cell r="G10714" t="str">
            <v>1565-52</v>
          </cell>
          <cell r="H10714">
            <v>783.31</v>
          </cell>
        </row>
        <row r="10715">
          <cell r="G10715" t="str">
            <v>1565-52</v>
          </cell>
          <cell r="H10715">
            <v>540.58000000000004</v>
          </cell>
        </row>
        <row r="10716">
          <cell r="G10716" t="str">
            <v>1565-52</v>
          </cell>
          <cell r="H10716">
            <v>724.86</v>
          </cell>
        </row>
        <row r="10717">
          <cell r="G10717" t="str">
            <v>1565-52</v>
          </cell>
          <cell r="H10717">
            <v>209.46</v>
          </cell>
        </row>
        <row r="10718">
          <cell r="G10718" t="str">
            <v>1565-52</v>
          </cell>
          <cell r="H10718">
            <v>236.3</v>
          </cell>
        </row>
        <row r="10719">
          <cell r="G10719" t="str">
            <v>1565-52</v>
          </cell>
          <cell r="H10719">
            <v>407.22</v>
          </cell>
        </row>
        <row r="10720">
          <cell r="G10720" t="str">
            <v>7410-02</v>
          </cell>
          <cell r="H10720">
            <v>237.27</v>
          </cell>
        </row>
        <row r="10721">
          <cell r="G10721" t="str">
            <v>1565-52</v>
          </cell>
          <cell r="H10721">
            <v>344.9</v>
          </cell>
        </row>
        <row r="10722">
          <cell r="G10722" t="str">
            <v>1565-52</v>
          </cell>
          <cell r="H10722">
            <v>2196.67</v>
          </cell>
        </row>
        <row r="10723">
          <cell r="G10723" t="str">
            <v>1565-52</v>
          </cell>
          <cell r="H10723">
            <v>293.17</v>
          </cell>
        </row>
        <row r="10724">
          <cell r="G10724" t="str">
            <v>1565-52</v>
          </cell>
          <cell r="H10724">
            <v>88.89</v>
          </cell>
        </row>
        <row r="10725">
          <cell r="G10725" t="str">
            <v>1565-52</v>
          </cell>
          <cell r="H10725">
            <v>7.44</v>
          </cell>
        </row>
        <row r="10726">
          <cell r="G10726" t="str">
            <v>1565-52</v>
          </cell>
          <cell r="H10726">
            <v>2446.5</v>
          </cell>
        </row>
        <row r="10727">
          <cell r="G10727" t="str">
            <v>1565-52</v>
          </cell>
          <cell r="H10727">
            <v>823.79</v>
          </cell>
        </row>
        <row r="10728">
          <cell r="G10728" t="str">
            <v>1565-52</v>
          </cell>
          <cell r="H10728">
            <v>60.45</v>
          </cell>
        </row>
        <row r="10729">
          <cell r="G10729" t="str">
            <v>1565-52</v>
          </cell>
          <cell r="H10729">
            <v>522.1</v>
          </cell>
        </row>
        <row r="10730">
          <cell r="G10730" t="str">
            <v>1565-52</v>
          </cell>
          <cell r="H10730">
            <v>259.89999999999998</v>
          </cell>
        </row>
        <row r="10731">
          <cell r="G10731" t="str">
            <v>1565-52</v>
          </cell>
          <cell r="H10731">
            <v>157.91999999999999</v>
          </cell>
        </row>
        <row r="10732">
          <cell r="G10732" t="str">
            <v>1565-52</v>
          </cell>
          <cell r="H10732">
            <v>1425.6</v>
          </cell>
        </row>
        <row r="10733">
          <cell r="G10733" t="str">
            <v>1565-52</v>
          </cell>
          <cell r="H10733">
            <v>489.89</v>
          </cell>
        </row>
        <row r="10734">
          <cell r="G10734" t="str">
            <v>1565-52</v>
          </cell>
          <cell r="H10734">
            <v>148.6</v>
          </cell>
        </row>
        <row r="10735">
          <cell r="G10735" t="str">
            <v>1565-52</v>
          </cell>
          <cell r="H10735">
            <v>1122.3</v>
          </cell>
        </row>
        <row r="10736">
          <cell r="G10736" t="str">
            <v>1565-52</v>
          </cell>
          <cell r="H10736">
            <v>426.5</v>
          </cell>
        </row>
        <row r="10737">
          <cell r="G10737" t="str">
            <v>1565-52</v>
          </cell>
          <cell r="H10737">
            <v>792.92</v>
          </cell>
        </row>
        <row r="10738">
          <cell r="G10738" t="str">
            <v>1565-52</v>
          </cell>
          <cell r="H10738">
            <v>17.5</v>
          </cell>
        </row>
        <row r="10739">
          <cell r="G10739" t="str">
            <v>1565-52</v>
          </cell>
          <cell r="H10739">
            <v>643.76</v>
          </cell>
        </row>
        <row r="10740">
          <cell r="G10740" t="str">
            <v>1565-52</v>
          </cell>
          <cell r="H10740">
            <v>2693.09</v>
          </cell>
        </row>
        <row r="10741">
          <cell r="G10741" t="str">
            <v>1565-52</v>
          </cell>
          <cell r="H10741">
            <v>341.36</v>
          </cell>
        </row>
        <row r="10742">
          <cell r="G10742" t="str">
            <v>1565-52</v>
          </cell>
          <cell r="H10742">
            <v>5542.7</v>
          </cell>
        </row>
        <row r="10743">
          <cell r="G10743" t="str">
            <v>1565-52</v>
          </cell>
          <cell r="H10743">
            <v>148.5</v>
          </cell>
        </row>
        <row r="10744">
          <cell r="G10744" t="str">
            <v>1565-52</v>
          </cell>
          <cell r="H10744">
            <v>1376.89</v>
          </cell>
        </row>
        <row r="10745">
          <cell r="G10745" t="str">
            <v>1565-52</v>
          </cell>
          <cell r="H10745">
            <v>651.91</v>
          </cell>
        </row>
        <row r="10746">
          <cell r="G10746" t="str">
            <v>1565-52</v>
          </cell>
          <cell r="H10746">
            <v>31.25</v>
          </cell>
        </row>
        <row r="10747">
          <cell r="G10747" t="str">
            <v>1565-52</v>
          </cell>
          <cell r="H10747">
            <v>877.31</v>
          </cell>
        </row>
        <row r="10748">
          <cell r="G10748" t="str">
            <v>1565-52</v>
          </cell>
          <cell r="H10748">
            <v>1258.92</v>
          </cell>
        </row>
        <row r="10749">
          <cell r="G10749" t="str">
            <v>7410-02</v>
          </cell>
          <cell r="H10749">
            <v>6.68</v>
          </cell>
        </row>
        <row r="10750">
          <cell r="G10750" t="str">
            <v>1565-52</v>
          </cell>
          <cell r="H10750">
            <v>636.07000000000005</v>
          </cell>
        </row>
        <row r="10751">
          <cell r="G10751" t="str">
            <v>1565-52</v>
          </cell>
          <cell r="H10751">
            <v>309.62</v>
          </cell>
        </row>
        <row r="10752">
          <cell r="G10752" t="str">
            <v>1565-52</v>
          </cell>
          <cell r="H10752">
            <v>1187</v>
          </cell>
        </row>
        <row r="10753">
          <cell r="G10753" t="str">
            <v>1565-52</v>
          </cell>
          <cell r="H10753">
            <v>1678.32</v>
          </cell>
        </row>
        <row r="10754">
          <cell r="G10754" t="str">
            <v>1565-52</v>
          </cell>
          <cell r="H10754">
            <v>50.14</v>
          </cell>
        </row>
        <row r="10755">
          <cell r="G10755" t="str">
            <v>1565-52</v>
          </cell>
          <cell r="H10755">
            <v>1.78</v>
          </cell>
        </row>
        <row r="10756">
          <cell r="G10756" t="str">
            <v>1565-52</v>
          </cell>
          <cell r="H10756">
            <v>67.25</v>
          </cell>
        </row>
        <row r="10757">
          <cell r="G10757" t="str">
            <v>1565-52</v>
          </cell>
          <cell r="H10757">
            <v>425.1</v>
          </cell>
        </row>
        <row r="10758">
          <cell r="G10758" t="str">
            <v>1565-52</v>
          </cell>
          <cell r="H10758">
            <v>959.12</v>
          </cell>
        </row>
        <row r="10759">
          <cell r="G10759" t="str">
            <v>1565-52</v>
          </cell>
          <cell r="H10759">
            <v>591.51</v>
          </cell>
        </row>
        <row r="10760">
          <cell r="G10760" t="str">
            <v>1565-52</v>
          </cell>
          <cell r="H10760">
            <v>117.52</v>
          </cell>
        </row>
        <row r="10761">
          <cell r="G10761" t="str">
            <v>1565-52</v>
          </cell>
          <cell r="H10761">
            <v>164.67</v>
          </cell>
        </row>
        <row r="10762">
          <cell r="G10762" t="str">
            <v>1565-52</v>
          </cell>
          <cell r="H10762">
            <v>844.22</v>
          </cell>
        </row>
        <row r="10763">
          <cell r="G10763" t="str">
            <v>1565-52</v>
          </cell>
          <cell r="H10763">
            <v>177.2</v>
          </cell>
        </row>
        <row r="10764">
          <cell r="G10764" t="str">
            <v>1565-52</v>
          </cell>
          <cell r="H10764">
            <v>5.32</v>
          </cell>
        </row>
        <row r="10765">
          <cell r="G10765" t="str">
            <v>1565-52</v>
          </cell>
          <cell r="H10765">
            <v>570.98</v>
          </cell>
        </row>
        <row r="10766">
          <cell r="G10766" t="str">
            <v>1565-52</v>
          </cell>
          <cell r="H10766">
            <v>1466</v>
          </cell>
        </row>
        <row r="10767">
          <cell r="G10767" t="str">
            <v>7410-02</v>
          </cell>
          <cell r="H10767">
            <v>1.1399999999999999</v>
          </cell>
        </row>
        <row r="10768">
          <cell r="G10768" t="str">
            <v>1565-52</v>
          </cell>
          <cell r="H10768">
            <v>8.11</v>
          </cell>
        </row>
        <row r="10769">
          <cell r="G10769" t="str">
            <v>1565-52</v>
          </cell>
          <cell r="H10769">
            <v>860.98</v>
          </cell>
        </row>
        <row r="10770">
          <cell r="G10770" t="str">
            <v>1565-52</v>
          </cell>
          <cell r="H10770">
            <v>555.66</v>
          </cell>
        </row>
        <row r="10771">
          <cell r="G10771" t="str">
            <v>1565-52</v>
          </cell>
          <cell r="H10771">
            <v>632.52</v>
          </cell>
        </row>
        <row r="10772">
          <cell r="G10772" t="str">
            <v>7410-02</v>
          </cell>
          <cell r="H10772">
            <v>73.459999999999994</v>
          </cell>
        </row>
        <row r="10773">
          <cell r="G10773" t="str">
            <v>1565-52</v>
          </cell>
          <cell r="H10773">
            <v>181.04</v>
          </cell>
        </row>
        <row r="10774">
          <cell r="G10774" t="str">
            <v>1565-52</v>
          </cell>
          <cell r="H10774">
            <v>938.05</v>
          </cell>
        </row>
        <row r="10775">
          <cell r="G10775" t="str">
            <v>1565-52</v>
          </cell>
          <cell r="H10775">
            <v>136.19</v>
          </cell>
        </row>
        <row r="10776">
          <cell r="G10776" t="str">
            <v>1565-52</v>
          </cell>
          <cell r="H10776">
            <v>188.04</v>
          </cell>
        </row>
        <row r="10777">
          <cell r="G10777" t="str">
            <v>1565-52</v>
          </cell>
          <cell r="H10777">
            <v>335.07</v>
          </cell>
        </row>
        <row r="10778">
          <cell r="G10778" t="str">
            <v>1565-52</v>
          </cell>
          <cell r="H10778">
            <v>1243.55</v>
          </cell>
        </row>
        <row r="10779">
          <cell r="G10779" t="str">
            <v>1565-52</v>
          </cell>
          <cell r="H10779">
            <v>794.25</v>
          </cell>
        </row>
        <row r="10780">
          <cell r="G10780" t="str">
            <v>1565-52</v>
          </cell>
          <cell r="H10780">
            <v>137.11000000000001</v>
          </cell>
        </row>
        <row r="10781">
          <cell r="G10781" t="str">
            <v>1565-52</v>
          </cell>
          <cell r="H10781">
            <v>398.43</v>
          </cell>
        </row>
        <row r="10782">
          <cell r="G10782" t="str">
            <v>1565-52</v>
          </cell>
          <cell r="H10782">
            <v>1601.86</v>
          </cell>
        </row>
        <row r="10783">
          <cell r="G10783" t="str">
            <v>1565-52</v>
          </cell>
          <cell r="H10783">
            <v>313.60000000000002</v>
          </cell>
        </row>
        <row r="10784">
          <cell r="G10784" t="str">
            <v>1565-52</v>
          </cell>
          <cell r="H10784">
            <v>2032.6</v>
          </cell>
        </row>
        <row r="10785">
          <cell r="G10785" t="str">
            <v>1565-52</v>
          </cell>
          <cell r="H10785">
            <v>79.84</v>
          </cell>
        </row>
        <row r="10786">
          <cell r="G10786" t="str">
            <v>1565-52</v>
          </cell>
          <cell r="H10786">
            <v>167.02</v>
          </cell>
        </row>
        <row r="10787">
          <cell r="G10787" t="str">
            <v>1565-52</v>
          </cell>
          <cell r="H10787">
            <v>944.58</v>
          </cell>
        </row>
        <row r="10788">
          <cell r="G10788" t="str">
            <v>1565-52</v>
          </cell>
          <cell r="H10788">
            <v>124.99</v>
          </cell>
        </row>
        <row r="10789">
          <cell r="G10789" t="str">
            <v>1565-52</v>
          </cell>
          <cell r="H10789">
            <v>168.71</v>
          </cell>
        </row>
        <row r="10790">
          <cell r="G10790" t="str">
            <v>1565-52</v>
          </cell>
          <cell r="H10790">
            <v>121.62</v>
          </cell>
        </row>
        <row r="10791">
          <cell r="G10791" t="str">
            <v>1565-52</v>
          </cell>
          <cell r="H10791">
            <v>1126.06</v>
          </cell>
        </row>
        <row r="10792">
          <cell r="G10792" t="str">
            <v>1565-52</v>
          </cell>
          <cell r="H10792">
            <v>50.73</v>
          </cell>
        </row>
        <row r="10793">
          <cell r="G10793" t="str">
            <v>1565-52</v>
          </cell>
          <cell r="H10793">
            <v>700.2</v>
          </cell>
        </row>
        <row r="10794">
          <cell r="G10794" t="str">
            <v>1565-52</v>
          </cell>
          <cell r="H10794">
            <v>1553</v>
          </cell>
        </row>
        <row r="10795">
          <cell r="G10795" t="str">
            <v>1565-52</v>
          </cell>
          <cell r="H10795">
            <v>245.62</v>
          </cell>
        </row>
        <row r="10796">
          <cell r="G10796" t="str">
            <v>1565-52</v>
          </cell>
          <cell r="H10796">
            <v>427.31</v>
          </cell>
        </row>
        <row r="10797">
          <cell r="G10797" t="str">
            <v>1565-52</v>
          </cell>
          <cell r="H10797">
            <v>1525.23</v>
          </cell>
        </row>
        <row r="10798">
          <cell r="G10798" t="str">
            <v>1565-52</v>
          </cell>
          <cell r="H10798">
            <v>546</v>
          </cell>
        </row>
        <row r="10799">
          <cell r="G10799" t="str">
            <v>1565-52</v>
          </cell>
          <cell r="H10799">
            <v>550.12</v>
          </cell>
        </row>
        <row r="10800">
          <cell r="G10800" t="str">
            <v>1565-52</v>
          </cell>
          <cell r="H10800">
            <v>1377.5</v>
          </cell>
        </row>
        <row r="10801">
          <cell r="G10801" t="str">
            <v>1565-52</v>
          </cell>
          <cell r="H10801">
            <v>187.86</v>
          </cell>
        </row>
        <row r="10802">
          <cell r="G10802" t="str">
            <v>1565-52</v>
          </cell>
          <cell r="H10802">
            <v>1961.96</v>
          </cell>
        </row>
        <row r="10803">
          <cell r="G10803" t="str">
            <v>1565-52</v>
          </cell>
          <cell r="H10803">
            <v>713.75</v>
          </cell>
        </row>
        <row r="10804">
          <cell r="G10804" t="str">
            <v>1565-52</v>
          </cell>
          <cell r="H10804">
            <v>149.12</v>
          </cell>
        </row>
        <row r="10805">
          <cell r="G10805" t="str">
            <v>1565-52</v>
          </cell>
          <cell r="H10805">
            <v>5097.7299999999996</v>
          </cell>
        </row>
        <row r="10806">
          <cell r="G10806" t="str">
            <v>1565-52</v>
          </cell>
          <cell r="H10806">
            <v>2194.42</v>
          </cell>
        </row>
        <row r="10807">
          <cell r="G10807" t="str">
            <v>1565-52</v>
          </cell>
          <cell r="H10807">
            <v>1265.96</v>
          </cell>
        </row>
        <row r="10808">
          <cell r="G10808" t="str">
            <v>1565-52</v>
          </cell>
          <cell r="H10808">
            <v>305.89</v>
          </cell>
        </row>
        <row r="10809">
          <cell r="G10809" t="str">
            <v>1565-52</v>
          </cell>
          <cell r="H10809">
            <v>1429.12</v>
          </cell>
        </row>
        <row r="10810">
          <cell r="G10810" t="str">
            <v>1565-52</v>
          </cell>
          <cell r="H10810">
            <v>536.66</v>
          </cell>
        </row>
        <row r="10811">
          <cell r="G10811" t="str">
            <v>1565-52</v>
          </cell>
          <cell r="H10811">
            <v>490.1</v>
          </cell>
        </row>
        <row r="10812">
          <cell r="G10812" t="str">
            <v>1565-52</v>
          </cell>
          <cell r="H10812">
            <v>285.27999999999997</v>
          </cell>
        </row>
        <row r="10813">
          <cell r="G10813" t="str">
            <v>1565-52</v>
          </cell>
          <cell r="H10813">
            <v>961.8</v>
          </cell>
        </row>
        <row r="10814">
          <cell r="G10814" t="str">
            <v>1565-52</v>
          </cell>
          <cell r="H10814">
            <v>726.28</v>
          </cell>
        </row>
        <row r="10815">
          <cell r="G10815" t="str">
            <v>1565-52</v>
          </cell>
          <cell r="H10815">
            <v>841.44</v>
          </cell>
        </row>
        <row r="10816">
          <cell r="G10816" t="str">
            <v>1565-52</v>
          </cell>
          <cell r="H10816">
            <v>462.99</v>
          </cell>
        </row>
        <row r="10817">
          <cell r="G10817" t="str">
            <v>1565-52</v>
          </cell>
          <cell r="H10817">
            <v>588.55999999999995</v>
          </cell>
        </row>
        <row r="10818">
          <cell r="G10818" t="str">
            <v>1565-52</v>
          </cell>
          <cell r="H10818">
            <v>320.13</v>
          </cell>
        </row>
        <row r="10819">
          <cell r="G10819" t="str">
            <v>1565-52</v>
          </cell>
          <cell r="H10819">
            <v>1061.26</v>
          </cell>
        </row>
        <row r="10820">
          <cell r="G10820" t="str">
            <v>1565-52</v>
          </cell>
          <cell r="H10820">
            <v>123.45</v>
          </cell>
        </row>
        <row r="10821">
          <cell r="G10821" t="str">
            <v>1565-52</v>
          </cell>
          <cell r="H10821">
            <v>1476.6</v>
          </cell>
        </row>
        <row r="10822">
          <cell r="G10822" t="str">
            <v>1565-52</v>
          </cell>
          <cell r="H10822">
            <v>1597.76</v>
          </cell>
        </row>
        <row r="10823">
          <cell r="G10823" t="str">
            <v>1565-52</v>
          </cell>
          <cell r="H10823">
            <v>824.13</v>
          </cell>
        </row>
        <row r="10824">
          <cell r="G10824" t="str">
            <v>1565-52</v>
          </cell>
          <cell r="H10824">
            <v>324.55</v>
          </cell>
        </row>
        <row r="10825">
          <cell r="G10825" t="str">
            <v>1565-52</v>
          </cell>
          <cell r="H10825">
            <v>399.77</v>
          </cell>
        </row>
        <row r="10826">
          <cell r="G10826" t="str">
            <v>1565-52</v>
          </cell>
          <cell r="H10826">
            <v>391.41</v>
          </cell>
        </row>
        <row r="10827">
          <cell r="G10827" t="str">
            <v>1565-52</v>
          </cell>
          <cell r="H10827">
            <v>330.22</v>
          </cell>
        </row>
        <row r="10828">
          <cell r="G10828" t="str">
            <v>1565-52</v>
          </cell>
          <cell r="H10828">
            <v>1410.07</v>
          </cell>
        </row>
        <row r="10829">
          <cell r="G10829" t="str">
            <v>1565-52</v>
          </cell>
          <cell r="H10829">
            <v>394.95</v>
          </cell>
        </row>
        <row r="10830">
          <cell r="G10830" t="str">
            <v>1565-52</v>
          </cell>
          <cell r="H10830">
            <v>186.09</v>
          </cell>
        </row>
        <row r="10831">
          <cell r="G10831" t="str">
            <v>1565-52</v>
          </cell>
          <cell r="H10831">
            <v>715.66</v>
          </cell>
        </row>
        <row r="10832">
          <cell r="G10832" t="str">
            <v>1565-52</v>
          </cell>
          <cell r="H10832">
            <v>738.88</v>
          </cell>
        </row>
        <row r="10833">
          <cell r="G10833" t="str">
            <v>1565-52</v>
          </cell>
          <cell r="H10833">
            <v>1875.99</v>
          </cell>
        </row>
        <row r="10834">
          <cell r="G10834" t="str">
            <v>1565-52</v>
          </cell>
          <cell r="H10834">
            <v>211.12</v>
          </cell>
        </row>
        <row r="10835">
          <cell r="G10835" t="str">
            <v>1565-52</v>
          </cell>
          <cell r="H10835">
            <v>5956</v>
          </cell>
        </row>
        <row r="10836">
          <cell r="G10836" t="str">
            <v>1565-52</v>
          </cell>
          <cell r="H10836">
            <v>205.65</v>
          </cell>
        </row>
        <row r="10837">
          <cell r="G10837" t="str">
            <v>1565-52</v>
          </cell>
          <cell r="H10837">
            <v>531.77</v>
          </cell>
        </row>
        <row r="10838">
          <cell r="G10838" t="str">
            <v>1565-52</v>
          </cell>
          <cell r="H10838">
            <v>407.33</v>
          </cell>
        </row>
        <row r="10839">
          <cell r="G10839" t="str">
            <v>1565-52</v>
          </cell>
          <cell r="H10839">
            <v>405.98</v>
          </cell>
        </row>
        <row r="10840">
          <cell r="G10840" t="str">
            <v>1565-52</v>
          </cell>
          <cell r="H10840">
            <v>170.14</v>
          </cell>
        </row>
        <row r="10841">
          <cell r="G10841" t="str">
            <v>1565-52</v>
          </cell>
          <cell r="H10841">
            <v>266.77999999999997</v>
          </cell>
        </row>
        <row r="10842">
          <cell r="G10842" t="str">
            <v>1565-52</v>
          </cell>
          <cell r="H10842">
            <v>1794.3</v>
          </cell>
        </row>
        <row r="10843">
          <cell r="G10843" t="str">
            <v>1565-52</v>
          </cell>
          <cell r="H10843">
            <v>462.84</v>
          </cell>
        </row>
        <row r="10844">
          <cell r="G10844" t="str">
            <v>1565-52</v>
          </cell>
          <cell r="H10844">
            <v>270.08999999999997</v>
          </cell>
        </row>
        <row r="10845">
          <cell r="G10845" t="str">
            <v>1565-52</v>
          </cell>
          <cell r="H10845">
            <v>1246.8900000000001</v>
          </cell>
        </row>
        <row r="10846">
          <cell r="G10846" t="str">
            <v>1565-52</v>
          </cell>
          <cell r="H10846">
            <v>3468.58</v>
          </cell>
        </row>
        <row r="10847">
          <cell r="G10847" t="str">
            <v>1565-52</v>
          </cell>
          <cell r="H10847">
            <v>259.81</v>
          </cell>
        </row>
        <row r="10848">
          <cell r="G10848" t="str">
            <v>1565-52</v>
          </cell>
          <cell r="H10848">
            <v>796.07</v>
          </cell>
        </row>
        <row r="10849">
          <cell r="G10849" t="str">
            <v>1565-52</v>
          </cell>
          <cell r="H10849">
            <v>315.55</v>
          </cell>
        </row>
        <row r="10850">
          <cell r="G10850" t="str">
            <v>1565-52</v>
          </cell>
          <cell r="H10850">
            <v>1411.88</v>
          </cell>
        </row>
        <row r="10851">
          <cell r="G10851" t="str">
            <v>1565-52</v>
          </cell>
          <cell r="H10851">
            <v>914.87</v>
          </cell>
        </row>
        <row r="10852">
          <cell r="G10852" t="str">
            <v>1565-52</v>
          </cell>
          <cell r="H10852">
            <v>1900.45</v>
          </cell>
        </row>
        <row r="10853">
          <cell r="G10853" t="str">
            <v>1565-52</v>
          </cell>
          <cell r="H10853">
            <v>912.46</v>
          </cell>
        </row>
        <row r="10854">
          <cell r="G10854" t="str">
            <v>1565-52</v>
          </cell>
          <cell r="H10854">
            <v>358.5</v>
          </cell>
        </row>
        <row r="10855">
          <cell r="G10855" t="str">
            <v>1565-52</v>
          </cell>
          <cell r="H10855">
            <v>1340.08</v>
          </cell>
        </row>
        <row r="10856">
          <cell r="G10856" t="str">
            <v>1565-52</v>
          </cell>
          <cell r="H10856">
            <v>593.11</v>
          </cell>
        </row>
        <row r="10857">
          <cell r="G10857" t="str">
            <v>1565-52</v>
          </cell>
          <cell r="H10857">
            <v>25040.17</v>
          </cell>
        </row>
        <row r="10858">
          <cell r="G10858" t="str">
            <v>7410-02</v>
          </cell>
          <cell r="H10858">
            <v>362</v>
          </cell>
        </row>
        <row r="10859">
          <cell r="G10859" t="str">
            <v>1565-52</v>
          </cell>
          <cell r="H10859">
            <v>8139.45</v>
          </cell>
        </row>
        <row r="10860">
          <cell r="G10860" t="str">
            <v>7410-02</v>
          </cell>
          <cell r="H10860">
            <v>146.1</v>
          </cell>
        </row>
        <row r="10861">
          <cell r="G10861" t="str">
            <v>1565-52</v>
          </cell>
          <cell r="H10861">
            <v>4505.29</v>
          </cell>
        </row>
        <row r="10862">
          <cell r="G10862" t="str">
            <v>1565-52</v>
          </cell>
          <cell r="H10862">
            <v>847.02</v>
          </cell>
        </row>
        <row r="10863">
          <cell r="G10863" t="str">
            <v>1565-52</v>
          </cell>
          <cell r="H10863">
            <v>1328</v>
          </cell>
        </row>
        <row r="10864">
          <cell r="G10864" t="str">
            <v>1565-52</v>
          </cell>
          <cell r="H10864">
            <v>2243.21</v>
          </cell>
        </row>
        <row r="10865">
          <cell r="G10865" t="str">
            <v>1565-52</v>
          </cell>
          <cell r="H10865">
            <v>1749</v>
          </cell>
        </row>
        <row r="10866">
          <cell r="G10866" t="str">
            <v>1565-52</v>
          </cell>
          <cell r="H10866">
            <v>2014.03</v>
          </cell>
        </row>
        <row r="10867">
          <cell r="G10867" t="str">
            <v>1565-52</v>
          </cell>
          <cell r="H10867">
            <v>445.69</v>
          </cell>
        </row>
        <row r="10868">
          <cell r="G10868" t="str">
            <v>1565-52</v>
          </cell>
          <cell r="H10868">
            <v>499.16</v>
          </cell>
        </row>
        <row r="10869">
          <cell r="G10869" t="str">
            <v>7410-02</v>
          </cell>
          <cell r="H10869">
            <v>338.7</v>
          </cell>
        </row>
        <row r="10870">
          <cell r="G10870" t="str">
            <v>1565-52</v>
          </cell>
          <cell r="H10870">
            <v>3760.57</v>
          </cell>
        </row>
        <row r="10871">
          <cell r="G10871" t="str">
            <v>1565-52</v>
          </cell>
          <cell r="H10871">
            <v>405.38</v>
          </cell>
        </row>
        <row r="10872">
          <cell r="G10872" t="str">
            <v>1565-52</v>
          </cell>
          <cell r="H10872">
            <v>78.48</v>
          </cell>
        </row>
        <row r="10873">
          <cell r="G10873" t="str">
            <v>1565-52</v>
          </cell>
          <cell r="H10873">
            <v>0.18</v>
          </cell>
        </row>
        <row r="10874">
          <cell r="G10874" t="str">
            <v>1565-52</v>
          </cell>
          <cell r="H10874">
            <v>2567.6999999999998</v>
          </cell>
        </row>
        <row r="10875">
          <cell r="G10875" t="str">
            <v>1565-52</v>
          </cell>
          <cell r="H10875">
            <v>300.22000000000003</v>
          </cell>
        </row>
        <row r="10876">
          <cell r="G10876" t="str">
            <v>1565-52</v>
          </cell>
          <cell r="H10876">
            <v>826.82</v>
          </cell>
        </row>
        <row r="10877">
          <cell r="G10877" t="str">
            <v>1565-52</v>
          </cell>
          <cell r="H10877">
            <v>1417.28</v>
          </cell>
        </row>
        <row r="10878">
          <cell r="G10878" t="str">
            <v>1565-52</v>
          </cell>
          <cell r="H10878">
            <v>563.41999999999996</v>
          </cell>
        </row>
        <row r="10879">
          <cell r="G10879" t="str">
            <v>1565-52</v>
          </cell>
          <cell r="H10879">
            <v>488.64</v>
          </cell>
        </row>
        <row r="10880">
          <cell r="G10880" t="str">
            <v>1565-52</v>
          </cell>
          <cell r="H10880">
            <v>869.83</v>
          </cell>
        </row>
        <row r="10881">
          <cell r="G10881" t="str">
            <v>1565-52</v>
          </cell>
          <cell r="H10881">
            <v>441.04</v>
          </cell>
        </row>
        <row r="10882">
          <cell r="G10882" t="str">
            <v>1565-52</v>
          </cell>
          <cell r="H10882">
            <v>2873.28</v>
          </cell>
        </row>
        <row r="10883">
          <cell r="G10883" t="str">
            <v>1565-52</v>
          </cell>
          <cell r="H10883">
            <v>474.46</v>
          </cell>
        </row>
        <row r="10884">
          <cell r="G10884" t="str">
            <v>1565-52</v>
          </cell>
          <cell r="H10884">
            <v>983.88</v>
          </cell>
        </row>
        <row r="10885">
          <cell r="G10885" t="str">
            <v>1565-52</v>
          </cell>
          <cell r="H10885">
            <v>336.9</v>
          </cell>
        </row>
        <row r="10886">
          <cell r="G10886" t="str">
            <v>1565-52</v>
          </cell>
          <cell r="H10886">
            <v>1094.5999999999999</v>
          </cell>
        </row>
        <row r="10887">
          <cell r="G10887" t="str">
            <v>1565-52</v>
          </cell>
          <cell r="H10887">
            <v>1674.29</v>
          </cell>
        </row>
        <row r="10888">
          <cell r="G10888" t="str">
            <v>1565-52</v>
          </cell>
          <cell r="H10888">
            <v>500.7</v>
          </cell>
        </row>
        <row r="10889">
          <cell r="G10889" t="str">
            <v>1565-52</v>
          </cell>
          <cell r="H10889">
            <v>1167.96</v>
          </cell>
        </row>
        <row r="10890">
          <cell r="G10890" t="str">
            <v>1565-52</v>
          </cell>
          <cell r="H10890">
            <v>1735.11</v>
          </cell>
        </row>
        <row r="10891">
          <cell r="G10891" t="str">
            <v>1565-52</v>
          </cell>
          <cell r="H10891">
            <v>515.79</v>
          </cell>
        </row>
        <row r="10892">
          <cell r="G10892" t="str">
            <v>1565-52</v>
          </cell>
          <cell r="H10892">
            <v>395.6</v>
          </cell>
        </row>
        <row r="10893">
          <cell r="G10893" t="str">
            <v>1565-52</v>
          </cell>
          <cell r="H10893">
            <v>594.41999999999996</v>
          </cell>
        </row>
        <row r="10894">
          <cell r="G10894" t="str">
            <v>1565-52</v>
          </cell>
          <cell r="H10894">
            <v>736.02</v>
          </cell>
        </row>
        <row r="10895">
          <cell r="G10895" t="str">
            <v>1565-52</v>
          </cell>
          <cell r="H10895">
            <v>371.82</v>
          </cell>
        </row>
        <row r="10896">
          <cell r="G10896" t="str">
            <v>1565-52</v>
          </cell>
          <cell r="H10896">
            <v>86.4</v>
          </cell>
        </row>
        <row r="10897">
          <cell r="G10897" t="str">
            <v>1565-52</v>
          </cell>
          <cell r="H10897">
            <v>537.84</v>
          </cell>
        </row>
        <row r="10898">
          <cell r="G10898" t="str">
            <v>1565-52</v>
          </cell>
          <cell r="H10898">
            <v>1017.56</v>
          </cell>
        </row>
        <row r="10899">
          <cell r="G10899" t="str">
            <v>1565-52</v>
          </cell>
          <cell r="H10899">
            <v>286.36</v>
          </cell>
        </row>
        <row r="10900">
          <cell r="G10900" t="str">
            <v>1565-52</v>
          </cell>
          <cell r="H10900">
            <v>1119.53</v>
          </cell>
        </row>
        <row r="10901">
          <cell r="G10901" t="str">
            <v>1565-52</v>
          </cell>
          <cell r="H10901">
            <v>741.32</v>
          </cell>
        </row>
        <row r="10902">
          <cell r="G10902" t="str">
            <v>1565-52</v>
          </cell>
          <cell r="H10902">
            <v>11213</v>
          </cell>
        </row>
        <row r="10903">
          <cell r="G10903" t="str">
            <v>1565-52</v>
          </cell>
          <cell r="H10903">
            <v>917.13</v>
          </cell>
        </row>
        <row r="10904">
          <cell r="G10904" t="str">
            <v>1565-52</v>
          </cell>
          <cell r="H10904">
            <v>219.12</v>
          </cell>
        </row>
        <row r="10905">
          <cell r="G10905" t="str">
            <v>1565-52</v>
          </cell>
          <cell r="H10905">
            <v>497.93</v>
          </cell>
        </row>
        <row r="10906">
          <cell r="G10906" t="str">
            <v>1565-52</v>
          </cell>
          <cell r="H10906">
            <v>149.18</v>
          </cell>
        </row>
        <row r="10907">
          <cell r="G10907" t="str">
            <v>1565-52</v>
          </cell>
          <cell r="H10907">
            <v>1982.57</v>
          </cell>
        </row>
        <row r="10908">
          <cell r="G10908" t="str">
            <v>1565-52</v>
          </cell>
          <cell r="H10908">
            <v>141.66</v>
          </cell>
        </row>
        <row r="10909">
          <cell r="G10909" t="str">
            <v>1565-52</v>
          </cell>
          <cell r="H10909">
            <v>2076.25</v>
          </cell>
        </row>
        <row r="10910">
          <cell r="G10910" t="str">
            <v>1565-52</v>
          </cell>
          <cell r="H10910">
            <v>1841.7</v>
          </cell>
        </row>
        <row r="10911">
          <cell r="G10911" t="str">
            <v>1565-52</v>
          </cell>
          <cell r="H10911">
            <v>2440.2800000000002</v>
          </cell>
        </row>
        <row r="10912">
          <cell r="G10912" t="str">
            <v>1565-52</v>
          </cell>
          <cell r="H10912">
            <v>0.5</v>
          </cell>
        </row>
        <row r="10913">
          <cell r="G10913" t="str">
            <v>1565-52</v>
          </cell>
          <cell r="H10913">
            <v>379</v>
          </cell>
        </row>
        <row r="10914">
          <cell r="G10914" t="str">
            <v>1565-52</v>
          </cell>
          <cell r="H10914">
            <v>359.85</v>
          </cell>
        </row>
        <row r="10915">
          <cell r="G10915" t="str">
            <v>1565-52</v>
          </cell>
          <cell r="H10915">
            <v>1013.38</v>
          </cell>
        </row>
        <row r="10916">
          <cell r="G10916" t="str">
            <v>1565-52</v>
          </cell>
          <cell r="H10916">
            <v>53.51</v>
          </cell>
        </row>
        <row r="10917">
          <cell r="G10917" t="str">
            <v>1565-52</v>
          </cell>
          <cell r="H10917">
            <v>621.42999999999995</v>
          </cell>
        </row>
        <row r="10918">
          <cell r="G10918" t="str">
            <v>1565-52</v>
          </cell>
          <cell r="H10918">
            <v>897.47</v>
          </cell>
        </row>
        <row r="10919">
          <cell r="G10919" t="str">
            <v>1565-52</v>
          </cell>
          <cell r="H10919">
            <v>895.62</v>
          </cell>
        </row>
        <row r="10920">
          <cell r="G10920" t="str">
            <v>1565-52</v>
          </cell>
          <cell r="H10920">
            <v>3032</v>
          </cell>
        </row>
        <row r="10921">
          <cell r="G10921" t="str">
            <v>1565-52</v>
          </cell>
          <cell r="H10921">
            <v>1505.86</v>
          </cell>
        </row>
        <row r="10922">
          <cell r="G10922" t="str">
            <v>1565-52</v>
          </cell>
          <cell r="H10922">
            <v>1266.27</v>
          </cell>
        </row>
        <row r="10923">
          <cell r="G10923" t="str">
            <v>1565-52</v>
          </cell>
          <cell r="H10923">
            <v>1620.43</v>
          </cell>
        </row>
        <row r="10924">
          <cell r="G10924" t="str">
            <v>1565-52</v>
          </cell>
          <cell r="H10924">
            <v>458.92</v>
          </cell>
        </row>
        <row r="10925">
          <cell r="G10925" t="str">
            <v>1565-52</v>
          </cell>
          <cell r="H10925">
            <v>2047.44</v>
          </cell>
        </row>
        <row r="10926">
          <cell r="G10926" t="str">
            <v>1565-52</v>
          </cell>
          <cell r="H10926">
            <v>451.79</v>
          </cell>
        </row>
        <row r="10927">
          <cell r="G10927" t="str">
            <v>1565-52</v>
          </cell>
          <cell r="H10927">
            <v>660</v>
          </cell>
        </row>
        <row r="10928">
          <cell r="G10928" t="str">
            <v>1565-52</v>
          </cell>
          <cell r="H10928">
            <v>1814.4</v>
          </cell>
        </row>
        <row r="10929">
          <cell r="G10929" t="str">
            <v>1565-52</v>
          </cell>
          <cell r="H10929">
            <v>1175.07</v>
          </cell>
        </row>
        <row r="10930">
          <cell r="G10930" t="str">
            <v>1565-52</v>
          </cell>
          <cell r="H10930">
            <v>26.92</v>
          </cell>
        </row>
        <row r="10931">
          <cell r="G10931" t="str">
            <v>1565-52</v>
          </cell>
          <cell r="H10931">
            <v>1336.78</v>
          </cell>
        </row>
        <row r="10932">
          <cell r="G10932" t="str">
            <v>1565-52</v>
          </cell>
          <cell r="H10932">
            <v>814.1</v>
          </cell>
        </row>
        <row r="10933">
          <cell r="G10933" t="str">
            <v>1565-52</v>
          </cell>
          <cell r="H10933">
            <v>694.03</v>
          </cell>
        </row>
        <row r="10934">
          <cell r="G10934" t="str">
            <v>1565-52</v>
          </cell>
          <cell r="H10934">
            <v>369.29</v>
          </cell>
        </row>
        <row r="10935">
          <cell r="G10935" t="str">
            <v>1565-52</v>
          </cell>
          <cell r="H10935">
            <v>340.13</v>
          </cell>
        </row>
        <row r="10936">
          <cell r="G10936" t="str">
            <v>1565-52</v>
          </cell>
          <cell r="H10936">
            <v>313.41000000000003</v>
          </cell>
        </row>
        <row r="10937">
          <cell r="G10937" t="str">
            <v>1565-52</v>
          </cell>
          <cell r="H10937">
            <v>346.91</v>
          </cell>
        </row>
        <row r="10938">
          <cell r="G10938" t="str">
            <v>1565-52</v>
          </cell>
          <cell r="H10938">
            <v>1271.33</v>
          </cell>
        </row>
        <row r="10939">
          <cell r="G10939" t="str">
            <v>1565-52</v>
          </cell>
          <cell r="H10939">
            <v>807.59</v>
          </cell>
        </row>
        <row r="10940">
          <cell r="G10940" t="str">
            <v>1565-52</v>
          </cell>
          <cell r="H10940">
            <v>379.13</v>
          </cell>
        </row>
        <row r="10941">
          <cell r="G10941" t="str">
            <v>1565-52</v>
          </cell>
          <cell r="H10941">
            <v>2712.64</v>
          </cell>
        </row>
        <row r="10942">
          <cell r="G10942" t="str">
            <v>1565-52</v>
          </cell>
          <cell r="H10942">
            <v>661.91</v>
          </cell>
        </row>
        <row r="10943">
          <cell r="G10943" t="str">
            <v>1565-52</v>
          </cell>
          <cell r="H10943">
            <v>333.92</v>
          </cell>
        </row>
        <row r="10944">
          <cell r="G10944" t="str">
            <v>1565-52</v>
          </cell>
          <cell r="H10944">
            <v>407</v>
          </cell>
        </row>
        <row r="10945">
          <cell r="G10945" t="str">
            <v>1565-52</v>
          </cell>
          <cell r="H10945">
            <v>628.67999999999995</v>
          </cell>
        </row>
        <row r="10946">
          <cell r="G10946" t="str">
            <v>1565-52</v>
          </cell>
          <cell r="H10946">
            <v>145.34</v>
          </cell>
        </row>
        <row r="10947">
          <cell r="G10947" t="str">
            <v>1565-52</v>
          </cell>
          <cell r="H10947">
            <v>332.72</v>
          </cell>
        </row>
        <row r="10948">
          <cell r="G10948" t="str">
            <v>1565-52</v>
          </cell>
          <cell r="H10948">
            <v>1206.69</v>
          </cell>
        </row>
        <row r="10949">
          <cell r="G10949" t="str">
            <v>1565-52</v>
          </cell>
          <cell r="H10949">
            <v>1161.07</v>
          </cell>
        </row>
        <row r="10950">
          <cell r="G10950" t="str">
            <v>1565-52</v>
          </cell>
          <cell r="H10950">
            <v>248.2</v>
          </cell>
        </row>
        <row r="10951">
          <cell r="G10951" t="str">
            <v>1565-52</v>
          </cell>
          <cell r="H10951">
            <v>279.18</v>
          </cell>
        </row>
        <row r="10952">
          <cell r="G10952" t="str">
            <v>1565-52</v>
          </cell>
          <cell r="H10952">
            <v>2500.8000000000002</v>
          </cell>
        </row>
        <row r="10953">
          <cell r="G10953" t="str">
            <v>1565-52</v>
          </cell>
          <cell r="H10953">
            <v>747.31</v>
          </cell>
        </row>
        <row r="10954">
          <cell r="G10954" t="str">
            <v>1565-52</v>
          </cell>
          <cell r="H10954">
            <v>427.24</v>
          </cell>
        </row>
        <row r="10955">
          <cell r="G10955" t="str">
            <v>1565-52</v>
          </cell>
          <cell r="H10955">
            <v>4525.8</v>
          </cell>
        </row>
        <row r="10956">
          <cell r="G10956" t="str">
            <v>1565-52</v>
          </cell>
          <cell r="H10956">
            <v>2975.2</v>
          </cell>
        </row>
        <row r="10957">
          <cell r="G10957" t="str">
            <v>1565-52</v>
          </cell>
          <cell r="H10957">
            <v>146.55000000000001</v>
          </cell>
        </row>
        <row r="10958">
          <cell r="G10958" t="str">
            <v>1565-52</v>
          </cell>
          <cell r="H10958">
            <v>795.6</v>
          </cell>
        </row>
        <row r="10959">
          <cell r="G10959" t="str">
            <v>1565-52</v>
          </cell>
          <cell r="H10959">
            <v>1419.94</v>
          </cell>
        </row>
        <row r="10960">
          <cell r="G10960" t="str">
            <v>1565-52</v>
          </cell>
          <cell r="H10960">
            <v>291.64999999999998</v>
          </cell>
        </row>
        <row r="10961">
          <cell r="G10961" t="str">
            <v>1565-52</v>
          </cell>
          <cell r="H10961">
            <v>76.28</v>
          </cell>
        </row>
        <row r="10962">
          <cell r="G10962" t="str">
            <v>1565-52</v>
          </cell>
          <cell r="H10962">
            <v>2317.73</v>
          </cell>
        </row>
        <row r="10963">
          <cell r="G10963" t="str">
            <v>1565-52</v>
          </cell>
          <cell r="H10963">
            <v>1187.1099999999999</v>
          </cell>
        </row>
        <row r="10964">
          <cell r="G10964" t="str">
            <v>1565-52</v>
          </cell>
          <cell r="H10964">
            <v>495.95</v>
          </cell>
        </row>
        <row r="10965">
          <cell r="G10965" t="str">
            <v>1565-52</v>
          </cell>
          <cell r="H10965">
            <v>64.7</v>
          </cell>
        </row>
        <row r="10966">
          <cell r="G10966" t="str">
            <v>1565-52</v>
          </cell>
          <cell r="H10966">
            <v>374.32</v>
          </cell>
        </row>
        <row r="10967">
          <cell r="G10967" t="str">
            <v>1565-52</v>
          </cell>
          <cell r="H10967">
            <v>2275.5</v>
          </cell>
        </row>
        <row r="10968">
          <cell r="G10968" t="str">
            <v>1565-52</v>
          </cell>
          <cell r="H10968">
            <v>3157</v>
          </cell>
        </row>
        <row r="10969">
          <cell r="G10969" t="str">
            <v>1565-52</v>
          </cell>
          <cell r="H10969">
            <v>444.35</v>
          </cell>
        </row>
        <row r="10970">
          <cell r="G10970" t="str">
            <v>1565-52</v>
          </cell>
          <cell r="H10970">
            <v>355.25</v>
          </cell>
        </row>
        <row r="10971">
          <cell r="G10971" t="str">
            <v>1565-52</v>
          </cell>
          <cell r="H10971">
            <v>462.36</v>
          </cell>
        </row>
        <row r="10972">
          <cell r="G10972" t="str">
            <v>1565-52</v>
          </cell>
          <cell r="H10972">
            <v>401.46</v>
          </cell>
        </row>
        <row r="10973">
          <cell r="G10973" t="str">
            <v>1565-52</v>
          </cell>
          <cell r="H10973">
            <v>1158.0999999999999</v>
          </cell>
        </row>
        <row r="10974">
          <cell r="G10974" t="str">
            <v>1565-52</v>
          </cell>
          <cell r="H10974">
            <v>1678.75</v>
          </cell>
        </row>
        <row r="10975">
          <cell r="G10975" t="str">
            <v>1565-52</v>
          </cell>
          <cell r="H10975">
            <v>1130.1600000000001</v>
          </cell>
        </row>
        <row r="10976">
          <cell r="G10976" t="str">
            <v>1565-52</v>
          </cell>
          <cell r="H10976">
            <v>769.79</v>
          </cell>
        </row>
        <row r="10977">
          <cell r="G10977" t="str">
            <v>1565-52</v>
          </cell>
          <cell r="H10977">
            <v>525.1</v>
          </cell>
        </row>
        <row r="10978">
          <cell r="G10978" t="str">
            <v>1565-52</v>
          </cell>
          <cell r="H10978">
            <v>348.32</v>
          </cell>
        </row>
        <row r="10979">
          <cell r="G10979" t="str">
            <v>1565-52</v>
          </cell>
          <cell r="H10979">
            <v>236.22</v>
          </cell>
        </row>
        <row r="10980">
          <cell r="G10980" t="str">
            <v>1565-52</v>
          </cell>
          <cell r="H10980">
            <v>1420.3</v>
          </cell>
        </row>
        <row r="10981">
          <cell r="G10981" t="str">
            <v>1565-52</v>
          </cell>
          <cell r="H10981">
            <v>196.56</v>
          </cell>
        </row>
        <row r="10982">
          <cell r="G10982" t="str">
            <v>1565-52</v>
          </cell>
          <cell r="H10982">
            <v>490.63</v>
          </cell>
        </row>
        <row r="10983">
          <cell r="G10983" t="str">
            <v>1565-52</v>
          </cell>
          <cell r="H10983">
            <v>121.26</v>
          </cell>
        </row>
        <row r="10984">
          <cell r="G10984" t="str">
            <v>1565-52</v>
          </cell>
          <cell r="H10984">
            <v>2070.27</v>
          </cell>
        </row>
        <row r="10985">
          <cell r="G10985" t="str">
            <v>1565-52</v>
          </cell>
          <cell r="H10985">
            <v>2505.3000000000002</v>
          </cell>
        </row>
        <row r="10986">
          <cell r="G10986" t="str">
            <v>1565-52</v>
          </cell>
          <cell r="H10986">
            <v>1152.1400000000001</v>
          </cell>
        </row>
        <row r="10987">
          <cell r="G10987" t="str">
            <v>1565-52</v>
          </cell>
          <cell r="H10987">
            <v>274.86</v>
          </cell>
        </row>
        <row r="10988">
          <cell r="G10988" t="str">
            <v>1565-52</v>
          </cell>
          <cell r="H10988">
            <v>460.26</v>
          </cell>
        </row>
        <row r="10989">
          <cell r="G10989" t="str">
            <v>1565-52</v>
          </cell>
          <cell r="H10989">
            <v>135.16</v>
          </cell>
        </row>
        <row r="10990">
          <cell r="G10990" t="str">
            <v>1565-52</v>
          </cell>
          <cell r="H10990">
            <v>438.46</v>
          </cell>
        </row>
        <row r="10991">
          <cell r="G10991" t="str">
            <v>1565-52</v>
          </cell>
          <cell r="H10991">
            <v>1433.8</v>
          </cell>
        </row>
        <row r="10992">
          <cell r="G10992" t="str">
            <v>1565-52</v>
          </cell>
          <cell r="H10992">
            <v>85.55</v>
          </cell>
        </row>
        <row r="10993">
          <cell r="G10993" t="str">
            <v>1565-52</v>
          </cell>
          <cell r="H10993">
            <v>302.60000000000002</v>
          </cell>
        </row>
        <row r="10994">
          <cell r="G10994" t="str">
            <v>1565-52</v>
          </cell>
          <cell r="H10994">
            <v>445.75</v>
          </cell>
        </row>
        <row r="10995">
          <cell r="G10995" t="str">
            <v>1565-52</v>
          </cell>
          <cell r="H10995">
            <v>383.45</v>
          </cell>
        </row>
        <row r="10996">
          <cell r="G10996" t="str">
            <v>1565-52</v>
          </cell>
          <cell r="H10996">
            <v>1712.6</v>
          </cell>
        </row>
        <row r="10997">
          <cell r="G10997" t="str">
            <v>1565-52</v>
          </cell>
          <cell r="H10997">
            <v>219.23</v>
          </cell>
        </row>
        <row r="10998">
          <cell r="G10998" t="str">
            <v>1565-52</v>
          </cell>
          <cell r="H10998">
            <v>100.74</v>
          </cell>
        </row>
        <row r="10999">
          <cell r="G10999" t="str">
            <v>1565-52</v>
          </cell>
          <cell r="H10999">
            <v>2613.06</v>
          </cell>
        </row>
        <row r="11000">
          <cell r="G11000" t="str">
            <v>1565-52</v>
          </cell>
          <cell r="H11000">
            <v>306.77999999999997</v>
          </cell>
        </row>
        <row r="11001">
          <cell r="G11001" t="str">
            <v>7410-02</v>
          </cell>
          <cell r="H11001">
            <v>12951.44</v>
          </cell>
        </row>
        <row r="11002">
          <cell r="G11002" t="str">
            <v>1565-52</v>
          </cell>
          <cell r="H11002">
            <v>608.39</v>
          </cell>
        </row>
        <row r="11003">
          <cell r="G11003" t="str">
            <v>1565-52</v>
          </cell>
          <cell r="H11003">
            <v>831.34</v>
          </cell>
        </row>
        <row r="11004">
          <cell r="G11004" t="str">
            <v>1565-52</v>
          </cell>
          <cell r="H11004">
            <v>799.74</v>
          </cell>
        </row>
        <row r="11005">
          <cell r="G11005" t="str">
            <v>1565-52</v>
          </cell>
          <cell r="H11005">
            <v>205.11</v>
          </cell>
        </row>
        <row r="11006">
          <cell r="G11006" t="str">
            <v>1565-52</v>
          </cell>
          <cell r="H11006">
            <v>1132.47</v>
          </cell>
        </row>
        <row r="11007">
          <cell r="G11007" t="str">
            <v>1565-52</v>
          </cell>
          <cell r="H11007">
            <v>478.1</v>
          </cell>
        </row>
        <row r="11008">
          <cell r="G11008" t="str">
            <v>1565-52</v>
          </cell>
          <cell r="H11008">
            <v>424.58</v>
          </cell>
        </row>
        <row r="11009">
          <cell r="G11009" t="str">
            <v>1565-52</v>
          </cell>
          <cell r="H11009">
            <v>941.69</v>
          </cell>
        </row>
        <row r="11010">
          <cell r="G11010" t="str">
            <v>1565-52</v>
          </cell>
          <cell r="H11010">
            <v>424.43</v>
          </cell>
        </row>
        <row r="11011">
          <cell r="G11011" t="str">
            <v>1565-52</v>
          </cell>
          <cell r="H11011">
            <v>33.67</v>
          </cell>
        </row>
        <row r="11012">
          <cell r="G11012" t="str">
            <v>1565-52</v>
          </cell>
          <cell r="H11012">
            <v>1045.46</v>
          </cell>
        </row>
        <row r="11013">
          <cell r="G11013" t="str">
            <v>1565-52</v>
          </cell>
          <cell r="H11013">
            <v>281.79000000000002</v>
          </cell>
        </row>
        <row r="11014">
          <cell r="G11014" t="str">
            <v>1565-52</v>
          </cell>
          <cell r="H11014">
            <v>1686.76</v>
          </cell>
        </row>
        <row r="11015">
          <cell r="G11015" t="str">
            <v>1565-52</v>
          </cell>
          <cell r="H11015">
            <v>3128.4</v>
          </cell>
        </row>
        <row r="11016">
          <cell r="G11016" t="str">
            <v>1565-52</v>
          </cell>
          <cell r="H11016">
            <v>652.26</v>
          </cell>
        </row>
        <row r="11017">
          <cell r="G11017" t="str">
            <v>1565-52</v>
          </cell>
          <cell r="H11017">
            <v>204.98</v>
          </cell>
        </row>
        <row r="11018">
          <cell r="G11018" t="str">
            <v>1565-52</v>
          </cell>
          <cell r="H11018">
            <v>922.55</v>
          </cell>
        </row>
        <row r="11019">
          <cell r="G11019" t="str">
            <v>1565-52</v>
          </cell>
          <cell r="H11019">
            <v>94.25</v>
          </cell>
        </row>
        <row r="11020">
          <cell r="G11020" t="str">
            <v>1565-52</v>
          </cell>
          <cell r="H11020">
            <v>820.2</v>
          </cell>
        </row>
        <row r="11021">
          <cell r="G11021" t="str">
            <v>1565-52</v>
          </cell>
          <cell r="H11021">
            <v>167.28</v>
          </cell>
        </row>
        <row r="11022">
          <cell r="G11022" t="str">
            <v>1565-52</v>
          </cell>
          <cell r="H11022">
            <v>418.45</v>
          </cell>
        </row>
        <row r="11023">
          <cell r="G11023" t="str">
            <v>1565-52</v>
          </cell>
          <cell r="H11023">
            <v>724.03</v>
          </cell>
        </row>
        <row r="11024">
          <cell r="G11024" t="str">
            <v>1565-52</v>
          </cell>
          <cell r="H11024">
            <v>694.57</v>
          </cell>
        </row>
        <row r="11025">
          <cell r="G11025" t="str">
            <v>1565-52</v>
          </cell>
          <cell r="H11025">
            <v>1803.29</v>
          </cell>
        </row>
        <row r="11026">
          <cell r="G11026" t="str">
            <v>1565-52</v>
          </cell>
          <cell r="H11026">
            <v>1071.77</v>
          </cell>
        </row>
        <row r="11027">
          <cell r="G11027" t="str">
            <v>1565-52</v>
          </cell>
          <cell r="H11027">
            <v>830.73</v>
          </cell>
        </row>
        <row r="11028">
          <cell r="G11028" t="str">
            <v>1565-52</v>
          </cell>
          <cell r="H11028">
            <v>333.65</v>
          </cell>
        </row>
        <row r="11029">
          <cell r="G11029" t="str">
            <v>1565-52</v>
          </cell>
          <cell r="H11029">
            <v>187.83</v>
          </cell>
        </row>
        <row r="11030">
          <cell r="G11030" t="str">
            <v>1565-52</v>
          </cell>
          <cell r="H11030">
            <v>365.83</v>
          </cell>
        </row>
        <row r="11031">
          <cell r="G11031" t="str">
            <v>1565-52</v>
          </cell>
          <cell r="H11031">
            <v>701.99</v>
          </cell>
        </row>
        <row r="11032">
          <cell r="G11032" t="str">
            <v>1565-52</v>
          </cell>
          <cell r="H11032">
            <v>1795.33</v>
          </cell>
        </row>
        <row r="11033">
          <cell r="G11033" t="str">
            <v>1565-52</v>
          </cell>
          <cell r="H11033">
            <v>121.72</v>
          </cell>
        </row>
        <row r="11034">
          <cell r="G11034" t="str">
            <v>1565-52</v>
          </cell>
          <cell r="H11034">
            <v>1301.4000000000001</v>
          </cell>
        </row>
        <row r="11035">
          <cell r="G11035" t="str">
            <v>1565-52</v>
          </cell>
          <cell r="H11035">
            <v>85.59</v>
          </cell>
        </row>
        <row r="11036">
          <cell r="G11036" t="str">
            <v>1565-52</v>
          </cell>
          <cell r="H11036">
            <v>582.86</v>
          </cell>
        </row>
        <row r="11037">
          <cell r="G11037" t="str">
            <v>1565-52</v>
          </cell>
          <cell r="H11037">
            <v>246.06</v>
          </cell>
        </row>
        <row r="11038">
          <cell r="G11038" t="str">
            <v>1565-52</v>
          </cell>
          <cell r="H11038">
            <v>815.81</v>
          </cell>
        </row>
        <row r="11039">
          <cell r="G11039" t="str">
            <v>1565-52</v>
          </cell>
          <cell r="H11039">
            <v>738.99</v>
          </cell>
        </row>
        <row r="11040">
          <cell r="G11040" t="str">
            <v>1565-52</v>
          </cell>
          <cell r="H11040">
            <v>133.69999999999999</v>
          </cell>
        </row>
        <row r="11041">
          <cell r="G11041" t="str">
            <v>1565-52</v>
          </cell>
          <cell r="H11041">
            <v>478.58</v>
          </cell>
        </row>
        <row r="11042">
          <cell r="G11042" t="str">
            <v>1565-52</v>
          </cell>
          <cell r="H11042">
            <v>356.97</v>
          </cell>
        </row>
        <row r="11043">
          <cell r="G11043" t="str">
            <v>1565-52</v>
          </cell>
          <cell r="H11043">
            <v>394.16</v>
          </cell>
        </row>
        <row r="11044">
          <cell r="G11044" t="str">
            <v>1565-52</v>
          </cell>
          <cell r="H11044">
            <v>2891.2</v>
          </cell>
        </row>
        <row r="11045">
          <cell r="G11045" t="str">
            <v>1565-52</v>
          </cell>
          <cell r="H11045">
            <v>175.84</v>
          </cell>
        </row>
        <row r="11046">
          <cell r="G11046" t="str">
            <v>1565-52</v>
          </cell>
          <cell r="H11046">
            <v>824.25</v>
          </cell>
        </row>
        <row r="11047">
          <cell r="G11047" t="str">
            <v>1565-52</v>
          </cell>
          <cell r="H11047">
            <v>180.44</v>
          </cell>
        </row>
        <row r="11048">
          <cell r="G11048" t="str">
            <v>1565-52</v>
          </cell>
          <cell r="H11048">
            <v>2147</v>
          </cell>
        </row>
        <row r="11049">
          <cell r="G11049" t="str">
            <v>1565-52</v>
          </cell>
          <cell r="H11049">
            <v>93.69</v>
          </cell>
        </row>
        <row r="11050">
          <cell r="G11050" t="str">
            <v>7410-02</v>
          </cell>
          <cell r="H11050">
            <v>43.65</v>
          </cell>
        </row>
        <row r="11051">
          <cell r="G11051" t="str">
            <v>7410-02</v>
          </cell>
          <cell r="H11051">
            <v>50.09</v>
          </cell>
        </row>
        <row r="11052">
          <cell r="G11052" t="str">
            <v>1565-52</v>
          </cell>
          <cell r="H11052">
            <v>350.7</v>
          </cell>
        </row>
        <row r="11053">
          <cell r="G11053" t="str">
            <v>1565-52</v>
          </cell>
          <cell r="H11053">
            <v>546.54999999999995</v>
          </cell>
        </row>
        <row r="11054">
          <cell r="G11054" t="str">
            <v>1565-52</v>
          </cell>
          <cell r="H11054">
            <v>630.34</v>
          </cell>
        </row>
        <row r="11055">
          <cell r="G11055" t="str">
            <v>1565-52</v>
          </cell>
          <cell r="H11055">
            <v>188.54</v>
          </cell>
        </row>
        <row r="11056">
          <cell r="G11056" t="str">
            <v>1565-52</v>
          </cell>
          <cell r="H11056">
            <v>97.89</v>
          </cell>
        </row>
        <row r="11057">
          <cell r="G11057" t="str">
            <v>1565-52</v>
          </cell>
          <cell r="H11057">
            <v>1499.18</v>
          </cell>
        </row>
        <row r="11058">
          <cell r="G11058" t="str">
            <v>1565-52</v>
          </cell>
          <cell r="H11058">
            <v>936.29</v>
          </cell>
        </row>
        <row r="11059">
          <cell r="G11059" t="str">
            <v>1565-52</v>
          </cell>
          <cell r="H11059">
            <v>483.99</v>
          </cell>
        </row>
        <row r="11060">
          <cell r="G11060" t="str">
            <v>1565-52</v>
          </cell>
          <cell r="H11060">
            <v>1832.02</v>
          </cell>
        </row>
        <row r="11061">
          <cell r="G11061" t="str">
            <v>1565-52</v>
          </cell>
          <cell r="H11061">
            <v>724.78</v>
          </cell>
        </row>
        <row r="11062">
          <cell r="G11062" t="str">
            <v>1565-52</v>
          </cell>
          <cell r="H11062">
            <v>283.82</v>
          </cell>
        </row>
        <row r="11063">
          <cell r="G11063" t="str">
            <v>1565-52</v>
          </cell>
          <cell r="H11063">
            <v>244.86</v>
          </cell>
        </row>
        <row r="11064">
          <cell r="G11064" t="str">
            <v>1565-52</v>
          </cell>
          <cell r="H11064">
            <v>107.1</v>
          </cell>
        </row>
        <row r="11065">
          <cell r="G11065" t="str">
            <v>1565-52</v>
          </cell>
          <cell r="H11065">
            <v>1123.5999999999999</v>
          </cell>
        </row>
        <row r="11066">
          <cell r="G11066" t="str">
            <v>1565-52</v>
          </cell>
          <cell r="H11066">
            <v>489.46</v>
          </cell>
        </row>
        <row r="11067">
          <cell r="G11067" t="str">
            <v>1565-52</v>
          </cell>
          <cell r="H11067">
            <v>769.64</v>
          </cell>
        </row>
        <row r="11068">
          <cell r="G11068" t="str">
            <v>1565-52</v>
          </cell>
          <cell r="H11068">
            <v>1306.99</v>
          </cell>
        </row>
        <row r="11069">
          <cell r="G11069" t="str">
            <v>1565-52</v>
          </cell>
          <cell r="H11069">
            <v>914.92</v>
          </cell>
        </row>
        <row r="11070">
          <cell r="G11070" t="str">
            <v>1565-52</v>
          </cell>
          <cell r="H11070">
            <v>845.81</v>
          </cell>
        </row>
        <row r="11071">
          <cell r="G11071" t="str">
            <v>1565-52</v>
          </cell>
          <cell r="H11071">
            <v>1198.76</v>
          </cell>
        </row>
        <row r="11072">
          <cell r="G11072" t="str">
            <v>1565-52</v>
          </cell>
          <cell r="H11072">
            <v>886.07</v>
          </cell>
        </row>
        <row r="11073">
          <cell r="G11073" t="str">
            <v>1565-52</v>
          </cell>
          <cell r="H11073">
            <v>2201.17</v>
          </cell>
        </row>
        <row r="11074">
          <cell r="G11074" t="str">
            <v>1565-52</v>
          </cell>
          <cell r="H11074">
            <v>1405.15</v>
          </cell>
        </row>
        <row r="11075">
          <cell r="G11075" t="str">
            <v>1565-52</v>
          </cell>
          <cell r="H11075">
            <v>54.45</v>
          </cell>
        </row>
        <row r="11076">
          <cell r="G11076" t="str">
            <v>1565-52</v>
          </cell>
          <cell r="H11076">
            <v>305.91000000000003</v>
          </cell>
        </row>
        <row r="11077">
          <cell r="G11077" t="str">
            <v>1565-52</v>
          </cell>
          <cell r="H11077">
            <v>151</v>
          </cell>
        </row>
        <row r="11078">
          <cell r="G11078" t="str">
            <v>1565-52</v>
          </cell>
          <cell r="H11078">
            <v>100.05</v>
          </cell>
        </row>
        <row r="11079">
          <cell r="G11079" t="str">
            <v>1565-52</v>
          </cell>
          <cell r="H11079">
            <v>281.05</v>
          </cell>
        </row>
        <row r="11080">
          <cell r="G11080" t="str">
            <v>1565-52</v>
          </cell>
          <cell r="H11080">
            <v>173.41</v>
          </cell>
        </row>
        <row r="11081">
          <cell r="G11081" t="str">
            <v>1565-52</v>
          </cell>
          <cell r="H11081">
            <v>956.67</v>
          </cell>
        </row>
        <row r="11082">
          <cell r="G11082" t="str">
            <v>1565-52</v>
          </cell>
          <cell r="H11082">
            <v>1857.84</v>
          </cell>
        </row>
        <row r="11083">
          <cell r="G11083" t="str">
            <v>1565-52</v>
          </cell>
          <cell r="H11083">
            <v>1036.53</v>
          </cell>
        </row>
        <row r="11084">
          <cell r="G11084" t="str">
            <v>1565-52</v>
          </cell>
          <cell r="H11084">
            <v>52.17</v>
          </cell>
        </row>
        <row r="11085">
          <cell r="G11085" t="str">
            <v>1565-52</v>
          </cell>
          <cell r="H11085">
            <v>334.05</v>
          </cell>
        </row>
        <row r="11086">
          <cell r="G11086" t="str">
            <v>1565-52</v>
          </cell>
          <cell r="H11086">
            <v>257.58</v>
          </cell>
        </row>
        <row r="11087">
          <cell r="G11087" t="str">
            <v>1565-52</v>
          </cell>
          <cell r="H11087">
            <v>997.23</v>
          </cell>
        </row>
        <row r="11088">
          <cell r="G11088" t="str">
            <v>1565-52</v>
          </cell>
          <cell r="H11088">
            <v>401.88</v>
          </cell>
        </row>
        <row r="11089">
          <cell r="G11089" t="str">
            <v>1565-52</v>
          </cell>
          <cell r="H11089">
            <v>655.29999999999995</v>
          </cell>
        </row>
        <row r="11090">
          <cell r="G11090" t="str">
            <v>1565-52</v>
          </cell>
          <cell r="H11090">
            <v>1565.41</v>
          </cell>
        </row>
        <row r="11091">
          <cell r="G11091" t="str">
            <v>1565-52</v>
          </cell>
          <cell r="H11091">
            <v>618.45000000000005</v>
          </cell>
        </row>
        <row r="11092">
          <cell r="G11092" t="str">
            <v>1565-52</v>
          </cell>
          <cell r="H11092">
            <v>461.93</v>
          </cell>
        </row>
        <row r="11093">
          <cell r="G11093" t="str">
            <v>1565-52</v>
          </cell>
          <cell r="H11093">
            <v>205.59</v>
          </cell>
        </row>
        <row r="11094">
          <cell r="G11094" t="str">
            <v>1565-52</v>
          </cell>
          <cell r="H11094">
            <v>438.48</v>
          </cell>
        </row>
        <row r="11095">
          <cell r="G11095" t="str">
            <v>1565-52</v>
          </cell>
          <cell r="H11095">
            <v>771.12</v>
          </cell>
        </row>
        <row r="11096">
          <cell r="G11096" t="str">
            <v>1565-52</v>
          </cell>
          <cell r="H11096">
            <v>19.89</v>
          </cell>
        </row>
        <row r="11097">
          <cell r="G11097" t="str">
            <v>1565-52</v>
          </cell>
          <cell r="H11097">
            <v>1175.81</v>
          </cell>
        </row>
        <row r="11098">
          <cell r="G11098" t="str">
            <v>1565-52</v>
          </cell>
          <cell r="H11098">
            <v>281.5</v>
          </cell>
        </row>
        <row r="11099">
          <cell r="G11099" t="str">
            <v>1565-52</v>
          </cell>
          <cell r="H11099">
            <v>356.13</v>
          </cell>
        </row>
        <row r="11100">
          <cell r="G11100" t="str">
            <v>1565-52</v>
          </cell>
          <cell r="H11100">
            <v>1978.13</v>
          </cell>
        </row>
        <row r="11101">
          <cell r="G11101" t="str">
            <v>1565-52</v>
          </cell>
          <cell r="H11101">
            <v>788.38</v>
          </cell>
        </row>
        <row r="11102">
          <cell r="G11102" t="str">
            <v>1565-52</v>
          </cell>
          <cell r="H11102">
            <v>317.57</v>
          </cell>
        </row>
        <row r="11103">
          <cell r="G11103" t="str">
            <v>1565-52</v>
          </cell>
          <cell r="H11103">
            <v>820.2</v>
          </cell>
        </row>
        <row r="11104">
          <cell r="G11104" t="str">
            <v>1565-52</v>
          </cell>
          <cell r="H11104">
            <v>134.21</v>
          </cell>
        </row>
        <row r="11105">
          <cell r="G11105" t="str">
            <v>1565-52</v>
          </cell>
          <cell r="H11105">
            <v>399.63</v>
          </cell>
        </row>
        <row r="11106">
          <cell r="G11106" t="str">
            <v>1565-52</v>
          </cell>
          <cell r="H11106">
            <v>1440.97</v>
          </cell>
        </row>
        <row r="11107">
          <cell r="G11107" t="str">
            <v>1565-52</v>
          </cell>
          <cell r="H11107">
            <v>846.81</v>
          </cell>
        </row>
        <row r="11108">
          <cell r="G11108" t="str">
            <v>1565-52</v>
          </cell>
          <cell r="H11108">
            <v>615.75</v>
          </cell>
        </row>
        <row r="11109">
          <cell r="G11109" t="str">
            <v>1565-52</v>
          </cell>
          <cell r="H11109">
            <v>1405.93</v>
          </cell>
        </row>
        <row r="11110">
          <cell r="G11110" t="str">
            <v>1565-52</v>
          </cell>
          <cell r="H11110">
            <v>125.57</v>
          </cell>
        </row>
        <row r="11111">
          <cell r="G11111" t="str">
            <v>1565-52</v>
          </cell>
          <cell r="H11111">
            <v>583.67999999999995</v>
          </cell>
        </row>
        <row r="11112">
          <cell r="G11112" t="str">
            <v>1565-52</v>
          </cell>
          <cell r="H11112">
            <v>884.02</v>
          </cell>
        </row>
        <row r="11113">
          <cell r="G11113" t="str">
            <v>1565-52</v>
          </cell>
          <cell r="H11113">
            <v>847.14</v>
          </cell>
        </row>
        <row r="11114">
          <cell r="G11114" t="str">
            <v>1565-52</v>
          </cell>
          <cell r="H11114">
            <v>452.6</v>
          </cell>
        </row>
        <row r="11115">
          <cell r="G11115" t="str">
            <v>1565-52</v>
          </cell>
          <cell r="H11115">
            <v>175.8</v>
          </cell>
        </row>
        <row r="11116">
          <cell r="G11116" t="str">
            <v>1565-52</v>
          </cell>
          <cell r="H11116">
            <v>335.02</v>
          </cell>
        </row>
        <row r="11117">
          <cell r="G11117" t="str">
            <v>1565-52</v>
          </cell>
          <cell r="H11117">
            <v>144.32</v>
          </cell>
        </row>
        <row r="11118">
          <cell r="G11118" t="str">
            <v>1565-52</v>
          </cell>
          <cell r="H11118">
            <v>143.91</v>
          </cell>
        </row>
        <row r="11119">
          <cell r="G11119" t="str">
            <v>1565-52</v>
          </cell>
          <cell r="H11119">
            <v>170.7</v>
          </cell>
        </row>
        <row r="11120">
          <cell r="G11120" t="str">
            <v>1565-52</v>
          </cell>
          <cell r="H11120">
            <v>468.25</v>
          </cell>
        </row>
        <row r="11121">
          <cell r="G11121" t="str">
            <v>1565-52</v>
          </cell>
          <cell r="H11121">
            <v>1723.46</v>
          </cell>
        </row>
        <row r="11122">
          <cell r="G11122" t="str">
            <v>1565-52</v>
          </cell>
          <cell r="H11122">
            <v>32.89</v>
          </cell>
        </row>
        <row r="11123">
          <cell r="G11123" t="str">
            <v>1565-52</v>
          </cell>
          <cell r="H11123">
            <v>2096.48</v>
          </cell>
        </row>
        <row r="11124">
          <cell r="G11124" t="str">
            <v>1565-52</v>
          </cell>
          <cell r="H11124">
            <v>875.08</v>
          </cell>
        </row>
        <row r="11125">
          <cell r="G11125" t="str">
            <v>1565-52</v>
          </cell>
          <cell r="H11125">
            <v>418.32</v>
          </cell>
        </row>
        <row r="11126">
          <cell r="G11126" t="str">
            <v>1565-52</v>
          </cell>
          <cell r="H11126">
            <v>54.27</v>
          </cell>
        </row>
        <row r="11127">
          <cell r="G11127" t="str">
            <v>1565-52</v>
          </cell>
          <cell r="H11127">
            <v>289.77</v>
          </cell>
        </row>
        <row r="11128">
          <cell r="G11128" t="str">
            <v>1565-52</v>
          </cell>
          <cell r="H11128">
            <v>2025.93</v>
          </cell>
        </row>
        <row r="11129">
          <cell r="G11129" t="str">
            <v>1565-52</v>
          </cell>
          <cell r="H11129">
            <v>638</v>
          </cell>
        </row>
        <row r="11130">
          <cell r="G11130" t="str">
            <v>1565-52</v>
          </cell>
          <cell r="H11130">
            <v>205.72</v>
          </cell>
        </row>
        <row r="11131">
          <cell r="G11131" t="str">
            <v>1565-52</v>
          </cell>
          <cell r="H11131">
            <v>1219.25</v>
          </cell>
        </row>
        <row r="11132">
          <cell r="G11132" t="str">
            <v>1565-52</v>
          </cell>
          <cell r="H11132">
            <v>4393.79</v>
          </cell>
        </row>
        <row r="11133">
          <cell r="G11133" t="str">
            <v>1565-52</v>
          </cell>
          <cell r="H11133">
            <v>271.58</v>
          </cell>
        </row>
        <row r="11134">
          <cell r="G11134" t="str">
            <v>1565-52</v>
          </cell>
          <cell r="H11134">
            <v>240.73</v>
          </cell>
        </row>
        <row r="11135">
          <cell r="G11135" t="str">
            <v>1565-52</v>
          </cell>
          <cell r="H11135">
            <v>403.49</v>
          </cell>
        </row>
        <row r="11136">
          <cell r="G11136" t="str">
            <v>1565-52</v>
          </cell>
          <cell r="H11136">
            <v>311.35000000000002</v>
          </cell>
        </row>
        <row r="11137">
          <cell r="G11137" t="str">
            <v>1565-52</v>
          </cell>
          <cell r="H11137">
            <v>334.51</v>
          </cell>
        </row>
        <row r="11138">
          <cell r="G11138" t="str">
            <v>1565-52</v>
          </cell>
          <cell r="H11138">
            <v>949.59</v>
          </cell>
        </row>
        <row r="11139">
          <cell r="G11139" t="str">
            <v>1565-52</v>
          </cell>
          <cell r="H11139">
            <v>404.1</v>
          </cell>
        </row>
        <row r="11140">
          <cell r="G11140" t="str">
            <v>1565-52</v>
          </cell>
          <cell r="H11140">
            <v>665.81</v>
          </cell>
        </row>
        <row r="11141">
          <cell r="G11141" t="str">
            <v>1565-52</v>
          </cell>
          <cell r="H11141">
            <v>180.47</v>
          </cell>
        </row>
        <row r="11142">
          <cell r="G11142" t="str">
            <v>1565-52</v>
          </cell>
          <cell r="H11142">
            <v>1208.3599999999999</v>
          </cell>
        </row>
        <row r="11143">
          <cell r="G11143" t="str">
            <v>1565-52</v>
          </cell>
          <cell r="H11143">
            <v>290.19</v>
          </cell>
        </row>
        <row r="11144">
          <cell r="G11144" t="str">
            <v>1565-52</v>
          </cell>
          <cell r="H11144">
            <v>6066.56</v>
          </cell>
        </row>
        <row r="11145">
          <cell r="G11145" t="str">
            <v>7410-02</v>
          </cell>
          <cell r="H11145">
            <v>140.29</v>
          </cell>
        </row>
        <row r="11146">
          <cell r="G11146" t="str">
            <v>1565-52</v>
          </cell>
          <cell r="H11146">
            <v>12956.88</v>
          </cell>
        </row>
        <row r="11147">
          <cell r="G11147" t="str">
            <v>1565-52</v>
          </cell>
          <cell r="H11147">
            <v>2417.75</v>
          </cell>
        </row>
        <row r="11148">
          <cell r="G11148" t="str">
            <v>1565-52</v>
          </cell>
          <cell r="H11148">
            <v>322.38</v>
          </cell>
        </row>
        <row r="11149">
          <cell r="G11149" t="str">
            <v>1565-52</v>
          </cell>
          <cell r="H11149">
            <v>711.42</v>
          </cell>
        </row>
        <row r="11150">
          <cell r="G11150" t="str">
            <v>1565-52</v>
          </cell>
          <cell r="H11150">
            <v>757.5</v>
          </cell>
        </row>
        <row r="11151">
          <cell r="G11151" t="str">
            <v>1565-52</v>
          </cell>
          <cell r="H11151">
            <v>431.57</v>
          </cell>
        </row>
        <row r="11152">
          <cell r="G11152" t="str">
            <v>1565-52</v>
          </cell>
          <cell r="H11152">
            <v>538.02</v>
          </cell>
        </row>
        <row r="11153">
          <cell r="G11153" t="str">
            <v>1565-52</v>
          </cell>
          <cell r="H11153">
            <v>417.5</v>
          </cell>
        </row>
        <row r="11154">
          <cell r="G11154" t="str">
            <v>1565-52</v>
          </cell>
          <cell r="H11154">
            <v>393.12</v>
          </cell>
        </row>
        <row r="11155">
          <cell r="G11155" t="str">
            <v>1565-52</v>
          </cell>
          <cell r="H11155">
            <v>274.16000000000003</v>
          </cell>
        </row>
        <row r="11156">
          <cell r="G11156" t="str">
            <v>1565-52</v>
          </cell>
          <cell r="H11156">
            <v>677.48</v>
          </cell>
        </row>
        <row r="11157">
          <cell r="G11157" t="str">
            <v>1565-52</v>
          </cell>
          <cell r="H11157">
            <v>1587.2</v>
          </cell>
        </row>
        <row r="11158">
          <cell r="G11158" t="str">
            <v>1565-52</v>
          </cell>
          <cell r="H11158">
            <v>1521.47</v>
          </cell>
        </row>
        <row r="11159">
          <cell r="G11159" t="str">
            <v>1565-52</v>
          </cell>
          <cell r="H11159">
            <v>1089.67</v>
          </cell>
        </row>
        <row r="11160">
          <cell r="G11160" t="str">
            <v>1565-52</v>
          </cell>
          <cell r="H11160">
            <v>751.92</v>
          </cell>
        </row>
        <row r="11161">
          <cell r="G11161" t="str">
            <v>1565-52</v>
          </cell>
          <cell r="H11161">
            <v>256.76</v>
          </cell>
        </row>
        <row r="11162">
          <cell r="G11162" t="str">
            <v>1565-52</v>
          </cell>
          <cell r="H11162">
            <v>555.92999999999995</v>
          </cell>
        </row>
        <row r="11163">
          <cell r="G11163" t="str">
            <v>1565-52</v>
          </cell>
          <cell r="H11163">
            <v>971</v>
          </cell>
        </row>
        <row r="11164">
          <cell r="G11164" t="str">
            <v>1565-52</v>
          </cell>
          <cell r="H11164">
            <v>389.31</v>
          </cell>
        </row>
        <row r="11165">
          <cell r="G11165" t="str">
            <v>1565-52</v>
          </cell>
          <cell r="H11165">
            <v>589.20000000000005</v>
          </cell>
        </row>
        <row r="11166">
          <cell r="G11166" t="str">
            <v>1565-52</v>
          </cell>
          <cell r="H11166">
            <v>112.52</v>
          </cell>
        </row>
        <row r="11167">
          <cell r="G11167" t="str">
            <v>1565-52</v>
          </cell>
          <cell r="H11167">
            <v>1582.74</v>
          </cell>
        </row>
        <row r="11168">
          <cell r="G11168" t="str">
            <v>1565-52</v>
          </cell>
          <cell r="H11168">
            <v>204.7</v>
          </cell>
        </row>
        <row r="11169">
          <cell r="G11169" t="str">
            <v>1565-52</v>
          </cell>
          <cell r="H11169">
            <v>128.4</v>
          </cell>
        </row>
        <row r="11170">
          <cell r="G11170" t="str">
            <v>1565-52</v>
          </cell>
          <cell r="H11170">
            <v>194.52</v>
          </cell>
        </row>
        <row r="11171">
          <cell r="G11171" t="str">
            <v>1565-52</v>
          </cell>
          <cell r="H11171">
            <v>4091.85</v>
          </cell>
        </row>
        <row r="11172">
          <cell r="G11172" t="str">
            <v>1565-52</v>
          </cell>
          <cell r="H11172">
            <v>3189.74</v>
          </cell>
        </row>
        <row r="11173">
          <cell r="G11173" t="str">
            <v>1565-52</v>
          </cell>
          <cell r="H11173">
            <v>7460.63</v>
          </cell>
        </row>
        <row r="11174">
          <cell r="G11174" t="str">
            <v>1565-52</v>
          </cell>
          <cell r="H11174">
            <v>16255.75</v>
          </cell>
        </row>
        <row r="11175">
          <cell r="G11175" t="str">
            <v>1565-52</v>
          </cell>
          <cell r="H11175">
            <v>12553.32</v>
          </cell>
        </row>
        <row r="11176">
          <cell r="G11176" t="str">
            <v>1565-52</v>
          </cell>
          <cell r="H11176">
            <v>2563.44</v>
          </cell>
        </row>
        <row r="11177">
          <cell r="G11177" t="str">
            <v>1565-52</v>
          </cell>
          <cell r="H11177">
            <v>293.14999999999998</v>
          </cell>
        </row>
        <row r="11178">
          <cell r="G11178" t="str">
            <v>1565-52</v>
          </cell>
          <cell r="H11178">
            <v>919.44</v>
          </cell>
        </row>
        <row r="11179">
          <cell r="G11179" t="str">
            <v>7410-02</v>
          </cell>
          <cell r="H11179">
            <v>194.96</v>
          </cell>
        </row>
        <row r="11180">
          <cell r="G11180" t="str">
            <v>1565-52</v>
          </cell>
          <cell r="H11180">
            <v>868.53</v>
          </cell>
        </row>
        <row r="11181">
          <cell r="G11181" t="str">
            <v>1565-52</v>
          </cell>
          <cell r="H11181">
            <v>576.64</v>
          </cell>
        </row>
        <row r="11182">
          <cell r="G11182" t="str">
            <v>1565-52</v>
          </cell>
          <cell r="H11182">
            <v>360.44</v>
          </cell>
        </row>
        <row r="11183">
          <cell r="G11183" t="str">
            <v>1565-52</v>
          </cell>
          <cell r="H11183">
            <v>1288.99</v>
          </cell>
        </row>
        <row r="11184">
          <cell r="G11184" t="str">
            <v>1565-52</v>
          </cell>
          <cell r="H11184">
            <v>484.63</v>
          </cell>
        </row>
        <row r="11185">
          <cell r="G11185" t="str">
            <v>1565-52</v>
          </cell>
          <cell r="H11185">
            <v>284.72000000000003</v>
          </cell>
        </row>
        <row r="11186">
          <cell r="G11186" t="str">
            <v>1565-52</v>
          </cell>
          <cell r="H11186">
            <v>1414.44</v>
          </cell>
        </row>
        <row r="11187">
          <cell r="G11187" t="str">
            <v>1565-52</v>
          </cell>
          <cell r="H11187">
            <v>658.97</v>
          </cell>
        </row>
        <row r="11188">
          <cell r="G11188" t="str">
            <v>1565-52</v>
          </cell>
          <cell r="H11188">
            <v>891.6</v>
          </cell>
        </row>
        <row r="11189">
          <cell r="G11189" t="str">
            <v>1565-52</v>
          </cell>
          <cell r="H11189">
            <v>1054.7</v>
          </cell>
        </row>
        <row r="11190">
          <cell r="G11190" t="str">
            <v>1565-52</v>
          </cell>
          <cell r="H11190">
            <v>373.75</v>
          </cell>
        </row>
        <row r="11191">
          <cell r="G11191" t="str">
            <v>1565-52</v>
          </cell>
          <cell r="H11191">
            <v>218.23</v>
          </cell>
        </row>
        <row r="11192">
          <cell r="G11192" t="str">
            <v>1565-52</v>
          </cell>
          <cell r="H11192">
            <v>476.47</v>
          </cell>
        </row>
        <row r="11193">
          <cell r="G11193" t="str">
            <v>1565-52</v>
          </cell>
          <cell r="H11193">
            <v>604.05999999999995</v>
          </cell>
        </row>
        <row r="11194">
          <cell r="G11194" t="str">
            <v>1565-52</v>
          </cell>
          <cell r="H11194">
            <v>1515.93</v>
          </cell>
        </row>
        <row r="11195">
          <cell r="G11195" t="str">
            <v>1565-52</v>
          </cell>
          <cell r="H11195">
            <v>633.32000000000005</v>
          </cell>
        </row>
        <row r="11196">
          <cell r="G11196" t="str">
            <v>1565-52</v>
          </cell>
          <cell r="H11196">
            <v>795.3</v>
          </cell>
        </row>
        <row r="11197">
          <cell r="G11197" t="str">
            <v>1565-52</v>
          </cell>
          <cell r="H11197">
            <v>348.11</v>
          </cell>
        </row>
        <row r="11198">
          <cell r="G11198" t="str">
            <v>1565-52</v>
          </cell>
          <cell r="H11198">
            <v>316.48</v>
          </cell>
        </row>
        <row r="11199">
          <cell r="G11199" t="str">
            <v>1565-52</v>
          </cell>
          <cell r="H11199">
            <v>8289.49</v>
          </cell>
        </row>
        <row r="11200">
          <cell r="G11200" t="str">
            <v>1565-52</v>
          </cell>
          <cell r="H11200">
            <v>1641.11</v>
          </cell>
        </row>
        <row r="11201">
          <cell r="G11201" t="str">
            <v>1565-52</v>
          </cell>
          <cell r="H11201">
            <v>1411.35</v>
          </cell>
        </row>
        <row r="11202">
          <cell r="G11202" t="str">
            <v>1565-52</v>
          </cell>
          <cell r="H11202">
            <v>3.38</v>
          </cell>
        </row>
        <row r="11203">
          <cell r="G11203" t="str">
            <v>1565-52</v>
          </cell>
          <cell r="H11203">
            <v>290.60000000000002</v>
          </cell>
        </row>
        <row r="11204">
          <cell r="G11204" t="str">
            <v>1565-52</v>
          </cell>
          <cell r="H11204">
            <v>599.52</v>
          </cell>
        </row>
        <row r="11205">
          <cell r="G11205" t="str">
            <v>1565-52</v>
          </cell>
          <cell r="H11205">
            <v>339.53</v>
          </cell>
        </row>
        <row r="11206">
          <cell r="G11206" t="str">
            <v>1565-52</v>
          </cell>
          <cell r="H11206">
            <v>917.7</v>
          </cell>
        </row>
        <row r="11207">
          <cell r="G11207" t="str">
            <v>1565-52</v>
          </cell>
          <cell r="H11207">
            <v>1354.31</v>
          </cell>
        </row>
        <row r="11208">
          <cell r="G11208" t="str">
            <v>1565-52</v>
          </cell>
          <cell r="H11208">
            <v>8688</v>
          </cell>
        </row>
        <row r="11209">
          <cell r="G11209" t="str">
            <v>1565-52</v>
          </cell>
          <cell r="H11209">
            <v>204.15</v>
          </cell>
        </row>
        <row r="11210">
          <cell r="G11210" t="str">
            <v>1565-52</v>
          </cell>
          <cell r="H11210">
            <v>702.94</v>
          </cell>
        </row>
        <row r="11211">
          <cell r="G11211" t="str">
            <v>1565-52</v>
          </cell>
          <cell r="H11211">
            <v>92.11</v>
          </cell>
        </row>
        <row r="11212">
          <cell r="G11212" t="str">
            <v>1565-52</v>
          </cell>
          <cell r="H11212">
            <v>1090.32</v>
          </cell>
        </row>
        <row r="11213">
          <cell r="G11213" t="str">
            <v>1565-52</v>
          </cell>
          <cell r="H11213">
            <v>389.27</v>
          </cell>
        </row>
        <row r="11214">
          <cell r="G11214" t="str">
            <v>1565-52</v>
          </cell>
          <cell r="H11214">
            <v>11580</v>
          </cell>
        </row>
        <row r="11215">
          <cell r="G11215" t="str">
            <v>1565-52</v>
          </cell>
          <cell r="H11215">
            <v>1145.3399999999999</v>
          </cell>
        </row>
        <row r="11216">
          <cell r="G11216" t="str">
            <v>1565-52</v>
          </cell>
          <cell r="H11216">
            <v>434.16</v>
          </cell>
        </row>
        <row r="11217">
          <cell r="G11217" t="str">
            <v>1565-52</v>
          </cell>
          <cell r="H11217">
            <v>1282.8699999999999</v>
          </cell>
        </row>
        <row r="11218">
          <cell r="G11218" t="str">
            <v>1565-52</v>
          </cell>
          <cell r="H11218">
            <v>1114.5</v>
          </cell>
        </row>
        <row r="11219">
          <cell r="G11219" t="str">
            <v>1565-52</v>
          </cell>
          <cell r="H11219">
            <v>73.22</v>
          </cell>
        </row>
        <row r="11220">
          <cell r="G11220" t="str">
            <v>1565-52</v>
          </cell>
          <cell r="H11220">
            <v>690.46</v>
          </cell>
        </row>
        <row r="11221">
          <cell r="G11221" t="str">
            <v>1565-52</v>
          </cell>
          <cell r="H11221">
            <v>1508</v>
          </cell>
        </row>
        <row r="11222">
          <cell r="G11222" t="str">
            <v>1565-52</v>
          </cell>
          <cell r="H11222">
            <v>1125</v>
          </cell>
        </row>
        <row r="11223">
          <cell r="G11223" t="str">
            <v>7410-02</v>
          </cell>
          <cell r="H11223">
            <v>28343</v>
          </cell>
        </row>
        <row r="11224">
          <cell r="G11224" t="str">
            <v>1565-52</v>
          </cell>
          <cell r="H11224">
            <v>329.93</v>
          </cell>
        </row>
        <row r="11225">
          <cell r="G11225" t="str">
            <v>1565-52</v>
          </cell>
          <cell r="H11225">
            <v>109.86</v>
          </cell>
        </row>
        <row r="11226">
          <cell r="G11226" t="str">
            <v>1565-52</v>
          </cell>
          <cell r="H11226">
            <v>415.23</v>
          </cell>
        </row>
        <row r="11227">
          <cell r="G11227" t="str">
            <v>1565-52</v>
          </cell>
          <cell r="H11227">
            <v>578.85</v>
          </cell>
        </row>
        <row r="11228">
          <cell r="G11228" t="str">
            <v>1565-52</v>
          </cell>
          <cell r="H11228">
            <v>206.22</v>
          </cell>
        </row>
        <row r="11229">
          <cell r="G11229" t="str">
            <v>1565-52</v>
          </cell>
          <cell r="H11229">
            <v>1290.19</v>
          </cell>
        </row>
        <row r="11230">
          <cell r="G11230" t="str">
            <v>1565-52</v>
          </cell>
          <cell r="H11230">
            <v>156.63999999999999</v>
          </cell>
        </row>
        <row r="11231">
          <cell r="G11231" t="str">
            <v>1565-52</v>
          </cell>
          <cell r="H11231">
            <v>1.46</v>
          </cell>
        </row>
        <row r="11232">
          <cell r="G11232" t="str">
            <v>1565-52</v>
          </cell>
          <cell r="H11232">
            <v>62.24</v>
          </cell>
        </row>
        <row r="11233">
          <cell r="G11233" t="str">
            <v>1565-52</v>
          </cell>
          <cell r="H11233">
            <v>653.84</v>
          </cell>
        </row>
        <row r="11234">
          <cell r="G11234" t="str">
            <v>1565-52</v>
          </cell>
          <cell r="H11234">
            <v>857.74</v>
          </cell>
        </row>
        <row r="11235">
          <cell r="G11235" t="str">
            <v>1565-52</v>
          </cell>
          <cell r="H11235">
            <v>651.39</v>
          </cell>
        </row>
        <row r="11236">
          <cell r="G11236" t="str">
            <v>1565-52</v>
          </cell>
          <cell r="H11236">
            <v>349.12</v>
          </cell>
        </row>
        <row r="11237">
          <cell r="G11237" t="str">
            <v>1565-52</v>
          </cell>
          <cell r="H11237">
            <v>585.54999999999995</v>
          </cell>
        </row>
        <row r="11238">
          <cell r="G11238" t="str">
            <v>1565-52</v>
          </cell>
          <cell r="H11238">
            <v>386.87</v>
          </cell>
        </row>
        <row r="11239">
          <cell r="G11239" t="str">
            <v>1565-52</v>
          </cell>
          <cell r="H11239">
            <v>2001.28</v>
          </cell>
        </row>
        <row r="11240">
          <cell r="G11240" t="str">
            <v>1565-52</v>
          </cell>
          <cell r="H11240">
            <v>494.62</v>
          </cell>
        </row>
        <row r="11241">
          <cell r="G11241" t="str">
            <v>1565-52</v>
          </cell>
          <cell r="H11241">
            <v>2106.83</v>
          </cell>
        </row>
        <row r="11242">
          <cell r="G11242" t="str">
            <v>1565-52</v>
          </cell>
          <cell r="H11242">
            <v>317.42</v>
          </cell>
        </row>
        <row r="11243">
          <cell r="G11243" t="str">
            <v>1565-52</v>
          </cell>
          <cell r="H11243">
            <v>1486.74</v>
          </cell>
        </row>
        <row r="11244">
          <cell r="G11244" t="str">
            <v>1565-52</v>
          </cell>
          <cell r="H11244">
            <v>402.25</v>
          </cell>
        </row>
        <row r="11245">
          <cell r="G11245" t="str">
            <v>1565-52</v>
          </cell>
          <cell r="H11245">
            <v>718.12</v>
          </cell>
        </row>
        <row r="11246">
          <cell r="G11246" t="str">
            <v>1565-52</v>
          </cell>
          <cell r="H11246">
            <v>171.13</v>
          </cell>
        </row>
        <row r="11247">
          <cell r="G11247" t="str">
            <v>7410-02</v>
          </cell>
          <cell r="H11247">
            <v>176.28</v>
          </cell>
        </row>
        <row r="11248">
          <cell r="G11248" t="str">
            <v>1565-52</v>
          </cell>
          <cell r="H11248">
            <v>935.11</v>
          </cell>
        </row>
        <row r="11249">
          <cell r="G11249" t="str">
            <v>1565-52</v>
          </cell>
          <cell r="H11249">
            <v>80.67</v>
          </cell>
        </row>
        <row r="11250">
          <cell r="G11250" t="str">
            <v>1565-52</v>
          </cell>
          <cell r="H11250">
            <v>1820.79</v>
          </cell>
        </row>
        <row r="11251">
          <cell r="G11251" t="str">
            <v>1565-52</v>
          </cell>
          <cell r="H11251">
            <v>3219.52</v>
          </cell>
        </row>
        <row r="11252">
          <cell r="G11252" t="str">
            <v>1565-52</v>
          </cell>
          <cell r="H11252">
            <v>904.16</v>
          </cell>
        </row>
        <row r="11253">
          <cell r="G11253" t="str">
            <v>1565-52</v>
          </cell>
          <cell r="H11253">
            <v>515.29</v>
          </cell>
        </row>
        <row r="11254">
          <cell r="G11254" t="str">
            <v>1565-52</v>
          </cell>
          <cell r="H11254">
            <v>1207.8499999999999</v>
          </cell>
        </row>
        <row r="11255">
          <cell r="G11255" t="str">
            <v>1565-52</v>
          </cell>
          <cell r="H11255">
            <v>968.51</v>
          </cell>
        </row>
        <row r="11256">
          <cell r="G11256" t="str">
            <v>1565-52</v>
          </cell>
          <cell r="H11256">
            <v>1007.11</v>
          </cell>
        </row>
        <row r="11257">
          <cell r="G11257" t="str">
            <v>1565-52</v>
          </cell>
          <cell r="H11257">
            <v>188.92</v>
          </cell>
        </row>
        <row r="11258">
          <cell r="G11258" t="str">
            <v>1565-52</v>
          </cell>
          <cell r="H11258">
            <v>752.23</v>
          </cell>
        </row>
        <row r="11259">
          <cell r="G11259" t="str">
            <v>1565-52</v>
          </cell>
          <cell r="H11259">
            <v>731.24</v>
          </cell>
        </row>
        <row r="11260">
          <cell r="G11260" t="str">
            <v>1565-52</v>
          </cell>
          <cell r="H11260">
            <v>905.49</v>
          </cell>
        </row>
        <row r="11261">
          <cell r="G11261" t="str">
            <v>1565-52</v>
          </cell>
          <cell r="H11261">
            <v>135.18</v>
          </cell>
        </row>
        <row r="11262">
          <cell r="G11262" t="str">
            <v>1565-52</v>
          </cell>
          <cell r="H11262">
            <v>519.71</v>
          </cell>
        </row>
        <row r="11263">
          <cell r="G11263" t="str">
            <v>1565-52</v>
          </cell>
          <cell r="H11263">
            <v>880.61</v>
          </cell>
        </row>
        <row r="11264">
          <cell r="G11264" t="str">
            <v>1565-52</v>
          </cell>
          <cell r="H11264">
            <v>16511.240000000002</v>
          </cell>
        </row>
        <row r="11265">
          <cell r="G11265" t="str">
            <v>1565-52</v>
          </cell>
          <cell r="H11265">
            <v>3466.22</v>
          </cell>
        </row>
        <row r="11266">
          <cell r="G11266" t="str">
            <v>1565-52</v>
          </cell>
          <cell r="H11266">
            <v>546.66</v>
          </cell>
        </row>
        <row r="11267">
          <cell r="G11267" t="str">
            <v>7410-02</v>
          </cell>
          <cell r="H11267">
            <v>11557.68</v>
          </cell>
        </row>
        <row r="11268">
          <cell r="G11268" t="str">
            <v>1565-52</v>
          </cell>
          <cell r="H11268">
            <v>547.08000000000004</v>
          </cell>
        </row>
        <row r="11269">
          <cell r="G11269" t="str">
            <v>1565-52</v>
          </cell>
          <cell r="H11269">
            <v>6510.5</v>
          </cell>
        </row>
        <row r="11270">
          <cell r="G11270" t="str">
            <v>1565-52</v>
          </cell>
          <cell r="H11270">
            <v>1702.77</v>
          </cell>
        </row>
        <row r="11271">
          <cell r="G11271" t="str">
            <v>1565-52</v>
          </cell>
          <cell r="H11271">
            <v>706.25</v>
          </cell>
        </row>
        <row r="11272">
          <cell r="G11272" t="str">
            <v>1565-52</v>
          </cell>
          <cell r="H11272">
            <v>265.14</v>
          </cell>
        </row>
        <row r="11273">
          <cell r="G11273" t="str">
            <v>1565-52</v>
          </cell>
          <cell r="H11273">
            <v>415.76</v>
          </cell>
        </row>
        <row r="11274">
          <cell r="G11274" t="str">
            <v>1565-52</v>
          </cell>
          <cell r="H11274">
            <v>1712.47</v>
          </cell>
        </row>
        <row r="11275">
          <cell r="G11275" t="str">
            <v>1565-52</v>
          </cell>
          <cell r="H11275">
            <v>803.76</v>
          </cell>
        </row>
        <row r="11276">
          <cell r="G11276" t="str">
            <v>1565-52</v>
          </cell>
          <cell r="H11276">
            <v>422.1</v>
          </cell>
        </row>
        <row r="11277">
          <cell r="G11277" t="str">
            <v>1565-52</v>
          </cell>
          <cell r="H11277">
            <v>1587.19</v>
          </cell>
        </row>
        <row r="11278">
          <cell r="G11278" t="str">
            <v>1565-52</v>
          </cell>
          <cell r="H11278">
            <v>1605.11</v>
          </cell>
        </row>
        <row r="11279">
          <cell r="G11279" t="str">
            <v>1565-52</v>
          </cell>
          <cell r="H11279">
            <v>1182.72</v>
          </cell>
        </row>
        <row r="11280">
          <cell r="G11280" t="str">
            <v>1565-52</v>
          </cell>
          <cell r="H11280">
            <v>1810.99</v>
          </cell>
        </row>
        <row r="11281">
          <cell r="G11281" t="str">
            <v>1565-52</v>
          </cell>
          <cell r="H11281">
            <v>679.99</v>
          </cell>
        </row>
        <row r="11282">
          <cell r="G11282" t="str">
            <v>1565-52</v>
          </cell>
          <cell r="H11282">
            <v>689.51</v>
          </cell>
        </row>
        <row r="11283">
          <cell r="G11283" t="str">
            <v>1565-52</v>
          </cell>
          <cell r="H11283">
            <v>401.96</v>
          </cell>
        </row>
        <row r="11284">
          <cell r="G11284" t="str">
            <v>1565-52</v>
          </cell>
          <cell r="H11284">
            <v>442.8</v>
          </cell>
        </row>
        <row r="11285">
          <cell r="G11285" t="str">
            <v>1565-52</v>
          </cell>
          <cell r="H11285">
            <v>1678.81</v>
          </cell>
        </row>
        <row r="11286">
          <cell r="G11286" t="str">
            <v>1565-52</v>
          </cell>
          <cell r="H11286">
            <v>1569.63</v>
          </cell>
        </row>
        <row r="11287">
          <cell r="G11287" t="str">
            <v>1565-52</v>
          </cell>
          <cell r="H11287">
            <v>804.2</v>
          </cell>
        </row>
        <row r="11288">
          <cell r="G11288" t="str">
            <v>1565-52</v>
          </cell>
          <cell r="H11288">
            <v>560.12</v>
          </cell>
        </row>
        <row r="11289">
          <cell r="G11289" t="str">
            <v>1565-52</v>
          </cell>
          <cell r="H11289">
            <v>256.57</v>
          </cell>
        </row>
        <row r="11290">
          <cell r="G11290" t="str">
            <v>1565-52</v>
          </cell>
          <cell r="H11290">
            <v>1262.1099999999999</v>
          </cell>
        </row>
        <row r="11291">
          <cell r="G11291" t="str">
            <v>1565-52</v>
          </cell>
          <cell r="H11291">
            <v>1040.26</v>
          </cell>
        </row>
        <row r="11292">
          <cell r="G11292" t="str">
            <v>1565-52</v>
          </cell>
          <cell r="H11292">
            <v>1686.29</v>
          </cell>
        </row>
        <row r="11293">
          <cell r="G11293" t="str">
            <v>1565-52</v>
          </cell>
          <cell r="H11293">
            <v>2939.03</v>
          </cell>
        </row>
        <row r="11294">
          <cell r="G11294" t="str">
            <v>1565-52</v>
          </cell>
          <cell r="H11294">
            <v>851.1</v>
          </cell>
        </row>
        <row r="11295">
          <cell r="G11295" t="str">
            <v>1565-52</v>
          </cell>
          <cell r="H11295">
            <v>354.48</v>
          </cell>
        </row>
        <row r="11296">
          <cell r="G11296" t="str">
            <v>1565-52</v>
          </cell>
          <cell r="H11296">
            <v>1362.54</v>
          </cell>
        </row>
        <row r="11297">
          <cell r="G11297" t="str">
            <v>1565-52</v>
          </cell>
          <cell r="H11297">
            <v>671.92</v>
          </cell>
        </row>
        <row r="11298">
          <cell r="G11298" t="str">
            <v>1565-52</v>
          </cell>
          <cell r="H11298">
            <v>1071.1099999999999</v>
          </cell>
        </row>
        <row r="11299">
          <cell r="G11299" t="str">
            <v>1565-52</v>
          </cell>
          <cell r="H11299">
            <v>154.72</v>
          </cell>
        </row>
        <row r="11300">
          <cell r="G11300" t="str">
            <v>1565-52</v>
          </cell>
          <cell r="H11300">
            <v>184.52</v>
          </cell>
        </row>
        <row r="11301">
          <cell r="G11301" t="str">
            <v>1565-52</v>
          </cell>
          <cell r="H11301">
            <v>1382.61</v>
          </cell>
        </row>
        <row r="11302">
          <cell r="G11302" t="str">
            <v>1565-52</v>
          </cell>
          <cell r="H11302">
            <v>810.18</v>
          </cell>
        </row>
        <row r="11303">
          <cell r="G11303" t="str">
            <v>1565-52</v>
          </cell>
          <cell r="H11303">
            <v>1678.12</v>
          </cell>
        </row>
        <row r="11304">
          <cell r="G11304" t="str">
            <v>1565-52</v>
          </cell>
          <cell r="H11304">
            <v>946.43</v>
          </cell>
        </row>
        <row r="11305">
          <cell r="G11305" t="str">
            <v>1565-52</v>
          </cell>
          <cell r="H11305">
            <v>241.88</v>
          </cell>
        </row>
        <row r="11306">
          <cell r="G11306" t="str">
            <v>1565-52</v>
          </cell>
          <cell r="H11306">
            <v>454.68</v>
          </cell>
        </row>
        <row r="11307">
          <cell r="G11307" t="str">
            <v>1565-52</v>
          </cell>
          <cell r="H11307">
            <v>288.72000000000003</v>
          </cell>
        </row>
        <row r="11308">
          <cell r="G11308" t="str">
            <v>1565-52</v>
          </cell>
          <cell r="H11308">
            <v>71.62</v>
          </cell>
        </row>
        <row r="11309">
          <cell r="G11309" t="str">
            <v>1565-52</v>
          </cell>
          <cell r="H11309">
            <v>1085.1300000000001</v>
          </cell>
        </row>
        <row r="11310">
          <cell r="G11310" t="str">
            <v>1565-52</v>
          </cell>
          <cell r="H11310">
            <v>345.18</v>
          </cell>
        </row>
        <row r="11311">
          <cell r="G11311" t="str">
            <v>1565-52</v>
          </cell>
          <cell r="H11311">
            <v>325.58</v>
          </cell>
        </row>
        <row r="11312">
          <cell r="G11312" t="str">
            <v>1565-52</v>
          </cell>
          <cell r="H11312">
            <v>580.82000000000005</v>
          </cell>
        </row>
        <row r="11313">
          <cell r="G11313" t="str">
            <v>1565-52</v>
          </cell>
          <cell r="H11313">
            <v>318.11</v>
          </cell>
        </row>
        <row r="11314">
          <cell r="G11314" t="str">
            <v>1565-52</v>
          </cell>
          <cell r="H11314">
            <v>52.68</v>
          </cell>
        </row>
        <row r="11315">
          <cell r="G11315" t="str">
            <v>1565-52</v>
          </cell>
          <cell r="H11315">
            <v>934.02</v>
          </cell>
        </row>
        <row r="11316">
          <cell r="G11316" t="str">
            <v>1565-52</v>
          </cell>
          <cell r="H11316">
            <v>1352.57</v>
          </cell>
        </row>
        <row r="11317">
          <cell r="G11317" t="str">
            <v>1565-52</v>
          </cell>
          <cell r="H11317">
            <v>111.85</v>
          </cell>
        </row>
        <row r="11318">
          <cell r="G11318" t="str">
            <v>1565-52</v>
          </cell>
          <cell r="H11318">
            <v>161.06</v>
          </cell>
        </row>
        <row r="11319">
          <cell r="G11319" t="str">
            <v>1565-52</v>
          </cell>
          <cell r="H11319">
            <v>523.17999999999995</v>
          </cell>
        </row>
        <row r="11320">
          <cell r="G11320" t="str">
            <v>1565-52</v>
          </cell>
          <cell r="H11320">
            <v>1164.5</v>
          </cell>
        </row>
        <row r="11321">
          <cell r="G11321" t="str">
            <v>1565-52</v>
          </cell>
          <cell r="H11321">
            <v>2839.72</v>
          </cell>
        </row>
        <row r="11322">
          <cell r="G11322" t="str">
            <v>1565-52</v>
          </cell>
          <cell r="H11322">
            <v>521.91999999999996</v>
          </cell>
        </row>
        <row r="11323">
          <cell r="G11323" t="str">
            <v>1565-52</v>
          </cell>
          <cell r="H11323">
            <v>715.88</v>
          </cell>
        </row>
        <row r="11324">
          <cell r="G11324" t="str">
            <v>7410-02</v>
          </cell>
          <cell r="H11324">
            <v>4.63</v>
          </cell>
        </row>
        <row r="11325">
          <cell r="G11325" t="str">
            <v>1565-52</v>
          </cell>
          <cell r="H11325">
            <v>2590.5</v>
          </cell>
        </row>
        <row r="11326">
          <cell r="G11326" t="str">
            <v>1565-52</v>
          </cell>
          <cell r="H11326">
            <v>1208.0999999999999</v>
          </cell>
        </row>
        <row r="11327">
          <cell r="G11327" t="str">
            <v>1565-52</v>
          </cell>
          <cell r="H11327">
            <v>135.99</v>
          </cell>
        </row>
        <row r="11328">
          <cell r="G11328" t="str">
            <v>1565-52</v>
          </cell>
          <cell r="H11328">
            <v>166.53</v>
          </cell>
        </row>
        <row r="11329">
          <cell r="G11329" t="str">
            <v>1565-52</v>
          </cell>
          <cell r="H11329">
            <v>870.54</v>
          </cell>
        </row>
        <row r="11330">
          <cell r="G11330" t="str">
            <v>1565-52</v>
          </cell>
          <cell r="H11330">
            <v>443.79</v>
          </cell>
        </row>
        <row r="11331">
          <cell r="G11331" t="str">
            <v>1565-52</v>
          </cell>
          <cell r="H11331">
            <v>359.3</v>
          </cell>
        </row>
        <row r="11332">
          <cell r="G11332" t="str">
            <v>1565-52</v>
          </cell>
          <cell r="H11332">
            <v>1878.45</v>
          </cell>
        </row>
        <row r="11333">
          <cell r="G11333" t="str">
            <v>1565-52</v>
          </cell>
          <cell r="H11333">
            <v>1294.6099999999999</v>
          </cell>
        </row>
        <row r="11334">
          <cell r="G11334" t="str">
            <v>1565-52</v>
          </cell>
          <cell r="H11334">
            <v>179.48</v>
          </cell>
        </row>
        <row r="11335">
          <cell r="G11335" t="str">
            <v>1565-52</v>
          </cell>
          <cell r="H11335">
            <v>386.71</v>
          </cell>
        </row>
        <row r="11336">
          <cell r="G11336" t="str">
            <v>1565-52</v>
          </cell>
          <cell r="H11336">
            <v>550.69000000000005</v>
          </cell>
        </row>
        <row r="11337">
          <cell r="G11337" t="str">
            <v>1565-52</v>
          </cell>
          <cell r="H11337">
            <v>165.89</v>
          </cell>
        </row>
        <row r="11338">
          <cell r="G11338" t="str">
            <v>1565-52</v>
          </cell>
          <cell r="H11338">
            <v>795.61</v>
          </cell>
        </row>
        <row r="11339">
          <cell r="G11339" t="str">
            <v>1565-52</v>
          </cell>
          <cell r="H11339">
            <v>2017.25</v>
          </cell>
        </row>
        <row r="11340">
          <cell r="G11340" t="str">
            <v>7410-02</v>
          </cell>
          <cell r="H11340">
            <v>266.74</v>
          </cell>
        </row>
        <row r="11341">
          <cell r="G11341" t="str">
            <v>1565-52</v>
          </cell>
          <cell r="H11341">
            <v>216.97</v>
          </cell>
        </row>
        <row r="11342">
          <cell r="G11342" t="str">
            <v>7410-02</v>
          </cell>
          <cell r="H11342">
            <v>153.34</v>
          </cell>
        </row>
        <row r="11343">
          <cell r="G11343" t="str">
            <v>7410-02</v>
          </cell>
          <cell r="H11343">
            <v>163.03</v>
          </cell>
        </row>
        <row r="11344">
          <cell r="G11344" t="str">
            <v>1565-52</v>
          </cell>
          <cell r="H11344">
            <v>220.59</v>
          </cell>
        </row>
        <row r="11345">
          <cell r="G11345" t="str">
            <v>1565-52</v>
          </cell>
          <cell r="H11345">
            <v>592.48</v>
          </cell>
        </row>
        <row r="11346">
          <cell r="G11346" t="str">
            <v>1565-52</v>
          </cell>
          <cell r="H11346">
            <v>889.36</v>
          </cell>
        </row>
        <row r="11347">
          <cell r="G11347" t="str">
            <v>1565-52</v>
          </cell>
          <cell r="H11347">
            <v>811.84</v>
          </cell>
        </row>
        <row r="11348">
          <cell r="G11348" t="str">
            <v>1565-52</v>
          </cell>
          <cell r="H11348">
            <v>658.09</v>
          </cell>
        </row>
        <row r="11349">
          <cell r="G11349" t="str">
            <v>1565-52</v>
          </cell>
          <cell r="H11349">
            <v>1082.5899999999999</v>
          </cell>
        </row>
        <row r="11350">
          <cell r="G11350" t="str">
            <v>1565-52</v>
          </cell>
          <cell r="H11350">
            <v>1336.1</v>
          </cell>
        </row>
        <row r="11351">
          <cell r="G11351" t="str">
            <v>1565-52</v>
          </cell>
          <cell r="H11351">
            <v>794.25</v>
          </cell>
        </row>
        <row r="11352">
          <cell r="G11352" t="str">
            <v>1565-52</v>
          </cell>
          <cell r="H11352">
            <v>698.93</v>
          </cell>
        </row>
        <row r="11353">
          <cell r="G11353" t="str">
            <v>1565-52</v>
          </cell>
          <cell r="H11353">
            <v>845.9</v>
          </cell>
        </row>
        <row r="11354">
          <cell r="G11354" t="str">
            <v>1565-52</v>
          </cell>
          <cell r="H11354">
            <v>915.08</v>
          </cell>
        </row>
        <row r="11355">
          <cell r="G11355" t="str">
            <v>1565-52</v>
          </cell>
          <cell r="H11355">
            <v>820.25</v>
          </cell>
        </row>
        <row r="11356">
          <cell r="G11356" t="str">
            <v>1565-52</v>
          </cell>
          <cell r="H11356">
            <v>235.16</v>
          </cell>
        </row>
        <row r="11357">
          <cell r="G11357" t="str">
            <v>1565-52</v>
          </cell>
          <cell r="H11357">
            <v>525.58000000000004</v>
          </cell>
        </row>
        <row r="11358">
          <cell r="G11358" t="str">
            <v>1565-52</v>
          </cell>
          <cell r="H11358">
            <v>908.61</v>
          </cell>
        </row>
        <row r="11359">
          <cell r="G11359" t="str">
            <v>1565-52</v>
          </cell>
          <cell r="H11359">
            <v>1394.79</v>
          </cell>
        </row>
        <row r="11360">
          <cell r="G11360" t="str">
            <v>1565-52</v>
          </cell>
          <cell r="H11360">
            <v>844.8</v>
          </cell>
        </row>
        <row r="11361">
          <cell r="G11361" t="str">
            <v>1565-52</v>
          </cell>
          <cell r="H11361">
            <v>2247.5</v>
          </cell>
        </row>
        <row r="11362">
          <cell r="G11362" t="str">
            <v>1565-52</v>
          </cell>
          <cell r="H11362">
            <v>1845.43</v>
          </cell>
        </row>
        <row r="11363">
          <cell r="G11363" t="str">
            <v>1565-52</v>
          </cell>
          <cell r="H11363">
            <v>212.98</v>
          </cell>
        </row>
        <row r="11364">
          <cell r="G11364" t="str">
            <v>1565-52</v>
          </cell>
          <cell r="H11364">
            <v>413.17</v>
          </cell>
        </row>
        <row r="11365">
          <cell r="G11365" t="str">
            <v>1565-52</v>
          </cell>
          <cell r="H11365">
            <v>590.05999999999995</v>
          </cell>
        </row>
        <row r="11366">
          <cell r="G11366" t="str">
            <v>1565-52</v>
          </cell>
          <cell r="H11366">
            <v>730.45</v>
          </cell>
        </row>
        <row r="11367">
          <cell r="G11367" t="str">
            <v>1565-52</v>
          </cell>
          <cell r="H11367">
            <v>515.27</v>
          </cell>
        </row>
        <row r="11368">
          <cell r="G11368" t="str">
            <v>1565-52</v>
          </cell>
          <cell r="H11368">
            <v>902.11</v>
          </cell>
        </row>
        <row r="11369">
          <cell r="G11369" t="str">
            <v>1565-52</v>
          </cell>
          <cell r="H11369">
            <v>562.54</v>
          </cell>
        </row>
        <row r="11370">
          <cell r="G11370" t="str">
            <v>1565-52</v>
          </cell>
          <cell r="H11370">
            <v>214.84</v>
          </cell>
        </row>
        <row r="11371">
          <cell r="G11371" t="str">
            <v>1565-52</v>
          </cell>
          <cell r="H11371">
            <v>297.54000000000002</v>
          </cell>
        </row>
        <row r="11372">
          <cell r="G11372" t="str">
            <v>1565-52</v>
          </cell>
          <cell r="H11372">
            <v>886.1</v>
          </cell>
        </row>
        <row r="11373">
          <cell r="G11373" t="str">
            <v>1565-52</v>
          </cell>
          <cell r="H11373">
            <v>250.56</v>
          </cell>
        </row>
        <row r="11374">
          <cell r="G11374" t="str">
            <v>1565-52</v>
          </cell>
          <cell r="H11374">
            <v>284.95999999999998</v>
          </cell>
        </row>
        <row r="11375">
          <cell r="G11375" t="str">
            <v>1565-52</v>
          </cell>
          <cell r="H11375">
            <v>155.36000000000001</v>
          </cell>
        </row>
        <row r="11376">
          <cell r="G11376" t="str">
            <v>1565-52</v>
          </cell>
          <cell r="H11376">
            <v>368.88</v>
          </cell>
        </row>
        <row r="11377">
          <cell r="G11377" t="str">
            <v>1565-52</v>
          </cell>
          <cell r="H11377">
            <v>554.64</v>
          </cell>
        </row>
        <row r="11378">
          <cell r="G11378" t="str">
            <v>1565-52</v>
          </cell>
          <cell r="H11378">
            <v>58.28</v>
          </cell>
        </row>
        <row r="11379">
          <cell r="G11379" t="str">
            <v>1565-52</v>
          </cell>
          <cell r="H11379">
            <v>2883</v>
          </cell>
        </row>
        <row r="11380">
          <cell r="G11380" t="str">
            <v>1565-52</v>
          </cell>
          <cell r="H11380">
            <v>1160.76</v>
          </cell>
        </row>
        <row r="11381">
          <cell r="G11381" t="str">
            <v>1565-52</v>
          </cell>
          <cell r="H11381">
            <v>132.44</v>
          </cell>
        </row>
        <row r="11382">
          <cell r="G11382" t="str">
            <v>1565-52</v>
          </cell>
          <cell r="H11382">
            <v>694.23</v>
          </cell>
        </row>
        <row r="11383">
          <cell r="G11383" t="str">
            <v>1565-52</v>
          </cell>
          <cell r="H11383">
            <v>291.42</v>
          </cell>
        </row>
        <row r="11384">
          <cell r="G11384" t="str">
            <v>1565-52</v>
          </cell>
          <cell r="H11384">
            <v>535.22</v>
          </cell>
        </row>
        <row r="11385">
          <cell r="G11385" t="str">
            <v>1565-52</v>
          </cell>
          <cell r="H11385">
            <v>2916.5</v>
          </cell>
        </row>
        <row r="11386">
          <cell r="G11386" t="str">
            <v>1565-52</v>
          </cell>
          <cell r="H11386">
            <v>412.8</v>
          </cell>
        </row>
        <row r="11387">
          <cell r="G11387" t="str">
            <v>1565-52</v>
          </cell>
          <cell r="H11387">
            <v>2066.91</v>
          </cell>
        </row>
        <row r="11388">
          <cell r="G11388" t="str">
            <v>1565-52</v>
          </cell>
          <cell r="H11388">
            <v>410.48</v>
          </cell>
        </row>
        <row r="11389">
          <cell r="G11389" t="str">
            <v>1565-52</v>
          </cell>
          <cell r="H11389">
            <v>148.93</v>
          </cell>
        </row>
        <row r="11390">
          <cell r="G11390" t="str">
            <v>1565-52</v>
          </cell>
          <cell r="H11390">
            <v>1608.64</v>
          </cell>
        </row>
        <row r="11391">
          <cell r="G11391" t="str">
            <v>7410-02</v>
          </cell>
          <cell r="H11391">
            <v>40.229999999999997</v>
          </cell>
        </row>
        <row r="11392">
          <cell r="G11392" t="str">
            <v>1565-52</v>
          </cell>
          <cell r="H11392">
            <v>0</v>
          </cell>
        </row>
        <row r="11393">
          <cell r="G11393" t="str">
            <v>1565-52</v>
          </cell>
          <cell r="H11393">
            <v>0</v>
          </cell>
        </row>
        <row r="11394">
          <cell r="G11394" t="str">
            <v>1565-52</v>
          </cell>
          <cell r="H11394">
            <v>635.04</v>
          </cell>
        </row>
        <row r="11395">
          <cell r="G11395" t="str">
            <v>1565-52</v>
          </cell>
          <cell r="H11395">
            <v>667.44</v>
          </cell>
        </row>
        <row r="11396">
          <cell r="G11396" t="str">
            <v>1565-52</v>
          </cell>
          <cell r="H11396">
            <v>382.99</v>
          </cell>
        </row>
        <row r="11397">
          <cell r="G11397" t="str">
            <v>1565-52</v>
          </cell>
          <cell r="H11397">
            <v>212.21</v>
          </cell>
        </row>
        <row r="11398">
          <cell r="G11398" t="str">
            <v>1565-52</v>
          </cell>
          <cell r="H11398">
            <v>419.76</v>
          </cell>
        </row>
        <row r="11399">
          <cell r="G11399" t="str">
            <v>1565-52</v>
          </cell>
          <cell r="H11399">
            <v>344.84</v>
          </cell>
        </row>
        <row r="11400">
          <cell r="G11400" t="str">
            <v>1565-52</v>
          </cell>
          <cell r="H11400">
            <v>171.71</v>
          </cell>
        </row>
        <row r="11401">
          <cell r="G11401" t="str">
            <v>1565-52</v>
          </cell>
          <cell r="H11401">
            <v>1442</v>
          </cell>
        </row>
        <row r="11402">
          <cell r="G11402" t="str">
            <v>1565-52</v>
          </cell>
          <cell r="H11402">
            <v>472.83</v>
          </cell>
        </row>
        <row r="11403">
          <cell r="G11403" t="str">
            <v>1565-52</v>
          </cell>
          <cell r="H11403">
            <v>681.38</v>
          </cell>
        </row>
        <row r="11404">
          <cell r="G11404" t="str">
            <v>1565-52</v>
          </cell>
          <cell r="H11404">
            <v>1044.93</v>
          </cell>
        </row>
        <row r="11405">
          <cell r="G11405" t="str">
            <v>1565-52</v>
          </cell>
          <cell r="H11405">
            <v>434.41</v>
          </cell>
        </row>
        <row r="11406">
          <cell r="G11406" t="str">
            <v>1565-52</v>
          </cell>
          <cell r="H11406">
            <v>181.74</v>
          </cell>
        </row>
        <row r="11407">
          <cell r="G11407" t="str">
            <v>1565-52</v>
          </cell>
          <cell r="H11407">
            <v>248.84</v>
          </cell>
        </row>
        <row r="11408">
          <cell r="G11408" t="str">
            <v>1565-52</v>
          </cell>
          <cell r="H11408">
            <v>321.85000000000002</v>
          </cell>
        </row>
        <row r="11409">
          <cell r="G11409" t="str">
            <v>1565-52</v>
          </cell>
          <cell r="H11409">
            <v>788.2</v>
          </cell>
        </row>
        <row r="11410">
          <cell r="G11410" t="str">
            <v>1565-52</v>
          </cell>
          <cell r="H11410">
            <v>613.25</v>
          </cell>
        </row>
        <row r="11411">
          <cell r="G11411" t="str">
            <v>1565-52</v>
          </cell>
          <cell r="H11411">
            <v>1662.29</v>
          </cell>
        </row>
        <row r="11412">
          <cell r="G11412" t="str">
            <v>1565-52</v>
          </cell>
          <cell r="H11412">
            <v>2485.2800000000002</v>
          </cell>
        </row>
        <row r="11413">
          <cell r="G11413" t="str">
            <v>1565-52</v>
          </cell>
          <cell r="H11413">
            <v>554.34</v>
          </cell>
        </row>
        <row r="11414">
          <cell r="G11414" t="str">
            <v>1565-52</v>
          </cell>
          <cell r="H11414">
            <v>4319.99</v>
          </cell>
        </row>
        <row r="11415">
          <cell r="G11415" t="str">
            <v>1565-52</v>
          </cell>
          <cell r="H11415">
            <v>1973.19</v>
          </cell>
        </row>
        <row r="11416">
          <cell r="G11416" t="str">
            <v>1565-52</v>
          </cell>
          <cell r="H11416">
            <v>1571.3</v>
          </cell>
        </row>
        <row r="11417">
          <cell r="G11417" t="str">
            <v>1565-52</v>
          </cell>
          <cell r="H11417">
            <v>163.75</v>
          </cell>
        </row>
        <row r="11418">
          <cell r="G11418" t="str">
            <v>1565-52</v>
          </cell>
          <cell r="H11418">
            <v>328.88</v>
          </cell>
        </row>
        <row r="11419">
          <cell r="G11419" t="str">
            <v>1565-52</v>
          </cell>
          <cell r="H11419">
            <v>402.96</v>
          </cell>
        </row>
        <row r="11420">
          <cell r="G11420" t="str">
            <v>1565-52</v>
          </cell>
          <cell r="H11420">
            <v>187.31</v>
          </cell>
        </row>
        <row r="11421">
          <cell r="G11421" t="str">
            <v>1565-52</v>
          </cell>
          <cell r="H11421">
            <v>1454.52</v>
          </cell>
        </row>
        <row r="11422">
          <cell r="G11422" t="str">
            <v>1565-52</v>
          </cell>
          <cell r="H11422">
            <v>2175.52</v>
          </cell>
        </row>
        <row r="11423">
          <cell r="G11423" t="str">
            <v>1565-52</v>
          </cell>
          <cell r="H11423">
            <v>1163.72</v>
          </cell>
        </row>
        <row r="11424">
          <cell r="G11424" t="str">
            <v>1565-52</v>
          </cell>
          <cell r="H11424">
            <v>1078.8800000000001</v>
          </cell>
        </row>
        <row r="11425">
          <cell r="G11425" t="str">
            <v>1565-52</v>
          </cell>
          <cell r="H11425">
            <v>2824</v>
          </cell>
        </row>
        <row r="11426">
          <cell r="G11426" t="str">
            <v>1565-52</v>
          </cell>
          <cell r="H11426">
            <v>859.63</v>
          </cell>
        </row>
        <row r="11427">
          <cell r="G11427" t="str">
            <v>1565-52</v>
          </cell>
          <cell r="H11427">
            <v>2359.71</v>
          </cell>
        </row>
        <row r="11428">
          <cell r="G11428" t="str">
            <v>1565-52</v>
          </cell>
          <cell r="H11428">
            <v>91.32</v>
          </cell>
        </row>
        <row r="11429">
          <cell r="G11429" t="str">
            <v>1565-52</v>
          </cell>
          <cell r="H11429">
            <v>913.56</v>
          </cell>
        </row>
        <row r="11430">
          <cell r="G11430" t="str">
            <v>1565-52</v>
          </cell>
          <cell r="H11430">
            <v>337.88</v>
          </cell>
        </row>
        <row r="11431">
          <cell r="G11431" t="str">
            <v>1565-52</v>
          </cell>
          <cell r="H11431">
            <v>806.78</v>
          </cell>
        </row>
        <row r="11432">
          <cell r="G11432" t="str">
            <v>1565-52</v>
          </cell>
          <cell r="H11432">
            <v>544.21</v>
          </cell>
        </row>
        <row r="11433">
          <cell r="G11433" t="str">
            <v>1565-52</v>
          </cell>
          <cell r="H11433">
            <v>241.95</v>
          </cell>
        </row>
        <row r="11434">
          <cell r="G11434" t="str">
            <v>1565-52</v>
          </cell>
          <cell r="H11434">
            <v>1255.58</v>
          </cell>
        </row>
        <row r="11435">
          <cell r="G11435" t="str">
            <v>1565-52</v>
          </cell>
          <cell r="H11435">
            <v>235.75</v>
          </cell>
        </row>
        <row r="11436">
          <cell r="G11436" t="str">
            <v>1565-52</v>
          </cell>
          <cell r="H11436">
            <v>771.47</v>
          </cell>
        </row>
        <row r="11437">
          <cell r="G11437" t="str">
            <v>1565-52</v>
          </cell>
          <cell r="H11437">
            <v>173.08</v>
          </cell>
        </row>
        <row r="11438">
          <cell r="G11438" t="str">
            <v>1565-52</v>
          </cell>
          <cell r="H11438">
            <v>204.11</v>
          </cell>
        </row>
        <row r="11439">
          <cell r="G11439" t="str">
            <v>1565-52</v>
          </cell>
          <cell r="H11439">
            <v>903.41</v>
          </cell>
        </row>
        <row r="11440">
          <cell r="G11440" t="str">
            <v>1565-52</v>
          </cell>
          <cell r="H11440">
            <v>634.47</v>
          </cell>
        </row>
        <row r="11441">
          <cell r="G11441" t="str">
            <v>1565-52</v>
          </cell>
          <cell r="H11441">
            <v>1820.88</v>
          </cell>
        </row>
        <row r="11442">
          <cell r="G11442" t="str">
            <v>1565-52</v>
          </cell>
          <cell r="H11442">
            <v>294.56</v>
          </cell>
        </row>
        <row r="11443">
          <cell r="G11443" t="str">
            <v>1565-52</v>
          </cell>
          <cell r="H11443">
            <v>571.37</v>
          </cell>
        </row>
        <row r="11444">
          <cell r="G11444" t="str">
            <v>1565-52</v>
          </cell>
          <cell r="H11444">
            <v>122.99</v>
          </cell>
        </row>
        <row r="11445">
          <cell r="G11445" t="str">
            <v>1565-52</v>
          </cell>
          <cell r="H11445">
            <v>3177.15</v>
          </cell>
        </row>
        <row r="11446">
          <cell r="G11446" t="str">
            <v>1565-52</v>
          </cell>
          <cell r="H11446">
            <v>350.09</v>
          </cell>
        </row>
        <row r="11447">
          <cell r="G11447" t="str">
            <v>1565-52</v>
          </cell>
          <cell r="H11447">
            <v>3209.04</v>
          </cell>
        </row>
        <row r="11448">
          <cell r="G11448" t="str">
            <v>1565-52</v>
          </cell>
          <cell r="H11448">
            <v>1016.93</v>
          </cell>
        </row>
        <row r="11449">
          <cell r="G11449" t="str">
            <v>1565-52</v>
          </cell>
          <cell r="H11449">
            <v>1262.9000000000001</v>
          </cell>
        </row>
        <row r="11450">
          <cell r="G11450" t="str">
            <v>1565-52</v>
          </cell>
          <cell r="H11450">
            <v>954.51</v>
          </cell>
        </row>
        <row r="11451">
          <cell r="G11451" t="str">
            <v>1565-52</v>
          </cell>
          <cell r="H11451">
            <v>833.15</v>
          </cell>
        </row>
        <row r="11452">
          <cell r="G11452" t="str">
            <v>1565-52</v>
          </cell>
          <cell r="H11452">
            <v>279.31</v>
          </cell>
        </row>
        <row r="11453">
          <cell r="G11453" t="str">
            <v>1565-52</v>
          </cell>
          <cell r="H11453">
            <v>1097.7</v>
          </cell>
        </row>
        <row r="11454">
          <cell r="G11454" t="str">
            <v>1565-52</v>
          </cell>
          <cell r="H11454">
            <v>338.71</v>
          </cell>
        </row>
        <row r="11455">
          <cell r="G11455" t="str">
            <v>1565-52</v>
          </cell>
          <cell r="H11455">
            <v>1914.73</v>
          </cell>
        </row>
        <row r="11456">
          <cell r="G11456" t="str">
            <v>1565-52</v>
          </cell>
          <cell r="H11456">
            <v>1440.81</v>
          </cell>
        </row>
        <row r="11457">
          <cell r="G11457" t="str">
            <v>1565-52</v>
          </cell>
          <cell r="H11457">
            <v>406.3</v>
          </cell>
        </row>
        <row r="11458">
          <cell r="G11458" t="str">
            <v>1565-52</v>
          </cell>
          <cell r="H11458">
            <v>52.24</v>
          </cell>
        </row>
        <row r="11459">
          <cell r="G11459" t="str">
            <v>1565-52</v>
          </cell>
          <cell r="H11459">
            <v>1236.44</v>
          </cell>
        </row>
        <row r="11460">
          <cell r="G11460" t="str">
            <v>1565-52</v>
          </cell>
          <cell r="H11460">
            <v>495.41</v>
          </cell>
        </row>
        <row r="11461">
          <cell r="G11461" t="str">
            <v>1565-52</v>
          </cell>
          <cell r="H11461">
            <v>396.06</v>
          </cell>
        </row>
        <row r="11462">
          <cell r="G11462" t="str">
            <v>1565-52</v>
          </cell>
          <cell r="H11462">
            <v>350.76</v>
          </cell>
        </row>
        <row r="11463">
          <cell r="G11463" t="str">
            <v>1565-52</v>
          </cell>
          <cell r="H11463">
            <v>214.08</v>
          </cell>
        </row>
        <row r="11464">
          <cell r="G11464" t="str">
            <v>1565-52</v>
          </cell>
          <cell r="H11464">
            <v>1530.46</v>
          </cell>
        </row>
        <row r="11465">
          <cell r="G11465" t="str">
            <v>1565-52</v>
          </cell>
          <cell r="H11465">
            <v>323</v>
          </cell>
        </row>
        <row r="11466">
          <cell r="G11466" t="str">
            <v>1565-52</v>
          </cell>
          <cell r="H11466">
            <v>1169.33</v>
          </cell>
        </row>
        <row r="11467">
          <cell r="G11467" t="str">
            <v>1565-52</v>
          </cell>
          <cell r="H11467">
            <v>1790.34</v>
          </cell>
        </row>
        <row r="11468">
          <cell r="G11468" t="str">
            <v>1565-52</v>
          </cell>
          <cell r="H11468">
            <v>1925.8</v>
          </cell>
        </row>
        <row r="11469">
          <cell r="G11469" t="str">
            <v>1565-52</v>
          </cell>
          <cell r="H11469">
            <v>198.9</v>
          </cell>
        </row>
        <row r="11470">
          <cell r="G11470" t="str">
            <v>1565-52</v>
          </cell>
          <cell r="H11470">
            <v>224.3</v>
          </cell>
        </row>
        <row r="11471">
          <cell r="G11471" t="str">
            <v>1565-52</v>
          </cell>
          <cell r="H11471">
            <v>358.4</v>
          </cell>
        </row>
        <row r="11472">
          <cell r="G11472" t="str">
            <v>1565-52</v>
          </cell>
          <cell r="H11472">
            <v>739</v>
          </cell>
        </row>
        <row r="11473">
          <cell r="G11473" t="str">
            <v>1565-52</v>
          </cell>
          <cell r="H11473">
            <v>4501</v>
          </cell>
        </row>
        <row r="11474">
          <cell r="G11474" t="str">
            <v>1565-52</v>
          </cell>
          <cell r="H11474">
            <v>3812</v>
          </cell>
        </row>
        <row r="11475">
          <cell r="G11475" t="str">
            <v>1565-52</v>
          </cell>
          <cell r="H11475">
            <v>520.6</v>
          </cell>
        </row>
        <row r="11476">
          <cell r="G11476" t="str">
            <v>1565-52</v>
          </cell>
          <cell r="H11476">
            <v>610.74</v>
          </cell>
        </row>
        <row r="11477">
          <cell r="G11477" t="str">
            <v>1565-52</v>
          </cell>
          <cell r="H11477">
            <v>3659.2</v>
          </cell>
        </row>
        <row r="11478">
          <cell r="G11478" t="str">
            <v>1565-52</v>
          </cell>
          <cell r="H11478">
            <v>150.94</v>
          </cell>
        </row>
        <row r="11479">
          <cell r="G11479" t="str">
            <v>1565-52</v>
          </cell>
          <cell r="H11479">
            <v>6970.5</v>
          </cell>
        </row>
        <row r="11480">
          <cell r="G11480" t="str">
            <v>1565-52</v>
          </cell>
          <cell r="H11480">
            <v>1250.73</v>
          </cell>
        </row>
        <row r="11481">
          <cell r="G11481" t="str">
            <v>1565-52</v>
          </cell>
          <cell r="H11481">
            <v>3153.5</v>
          </cell>
        </row>
        <row r="11482">
          <cell r="G11482" t="str">
            <v>1565-52</v>
          </cell>
          <cell r="H11482">
            <v>403.06</v>
          </cell>
        </row>
        <row r="11483">
          <cell r="G11483" t="str">
            <v>1565-52</v>
          </cell>
          <cell r="H11483">
            <v>2636.4</v>
          </cell>
        </row>
        <row r="11484">
          <cell r="G11484" t="str">
            <v>1565-52</v>
          </cell>
          <cell r="H11484">
            <v>1250.75</v>
          </cell>
        </row>
        <row r="11485">
          <cell r="G11485" t="str">
            <v>1565-52</v>
          </cell>
          <cell r="H11485">
            <v>286.07</v>
          </cell>
        </row>
        <row r="11486">
          <cell r="G11486" t="str">
            <v>1565-52</v>
          </cell>
          <cell r="H11486">
            <v>38264</v>
          </cell>
        </row>
        <row r="11487">
          <cell r="G11487" t="str">
            <v>1565-52</v>
          </cell>
          <cell r="H11487">
            <v>5337.5</v>
          </cell>
        </row>
        <row r="11488">
          <cell r="G11488" t="str">
            <v>1565-52</v>
          </cell>
          <cell r="H11488">
            <v>4381.5</v>
          </cell>
        </row>
        <row r="11489">
          <cell r="G11489" t="str">
            <v>1565-52</v>
          </cell>
          <cell r="H11489">
            <v>4643.78</v>
          </cell>
        </row>
        <row r="11490">
          <cell r="G11490" t="str">
            <v>1565-52</v>
          </cell>
          <cell r="H11490">
            <v>878.63</v>
          </cell>
        </row>
        <row r="11491">
          <cell r="G11491" t="str">
            <v>1565-52</v>
          </cell>
          <cell r="H11491">
            <v>128.05000000000001</v>
          </cell>
        </row>
        <row r="11492">
          <cell r="G11492" t="str">
            <v>1565-52</v>
          </cell>
          <cell r="H11492">
            <v>137.6</v>
          </cell>
        </row>
        <row r="11493">
          <cell r="G11493" t="str">
            <v>1565-52</v>
          </cell>
          <cell r="H11493">
            <v>551.04999999999995</v>
          </cell>
        </row>
        <row r="11494">
          <cell r="G11494" t="str">
            <v>1565-52</v>
          </cell>
          <cell r="H11494">
            <v>1375.3</v>
          </cell>
        </row>
        <row r="11495">
          <cell r="G11495" t="str">
            <v>1565-52</v>
          </cell>
          <cell r="H11495">
            <v>262.87</v>
          </cell>
        </row>
        <row r="11496">
          <cell r="G11496" t="str">
            <v>1565-52</v>
          </cell>
          <cell r="H11496">
            <v>184.25</v>
          </cell>
        </row>
        <row r="11497">
          <cell r="G11497" t="str">
            <v>1565-52</v>
          </cell>
          <cell r="H11497">
            <v>457.58</v>
          </cell>
        </row>
        <row r="11498">
          <cell r="G11498" t="str">
            <v>1565-52</v>
          </cell>
          <cell r="H11498">
            <v>664.34</v>
          </cell>
        </row>
        <row r="11499">
          <cell r="G11499" t="str">
            <v>1565-52</v>
          </cell>
          <cell r="H11499">
            <v>463.61</v>
          </cell>
        </row>
        <row r="11500">
          <cell r="G11500" t="str">
            <v>1565-52</v>
          </cell>
          <cell r="H11500">
            <v>283.51</v>
          </cell>
        </row>
        <row r="11501">
          <cell r="G11501" t="str">
            <v>1565-52</v>
          </cell>
          <cell r="H11501">
            <v>337.37</v>
          </cell>
        </row>
        <row r="11502">
          <cell r="G11502" t="str">
            <v>1565-52</v>
          </cell>
          <cell r="H11502">
            <v>777.77</v>
          </cell>
        </row>
        <row r="11503">
          <cell r="G11503" t="str">
            <v>1565-52</v>
          </cell>
          <cell r="H11503">
            <v>345.36</v>
          </cell>
        </row>
        <row r="11504">
          <cell r="G11504" t="str">
            <v>1565-52</v>
          </cell>
          <cell r="H11504">
            <v>45.03</v>
          </cell>
        </row>
        <row r="11505">
          <cell r="G11505" t="str">
            <v>1565-52</v>
          </cell>
          <cell r="H11505">
            <v>125.28</v>
          </cell>
        </row>
        <row r="11506">
          <cell r="G11506" t="str">
            <v>1565-52</v>
          </cell>
          <cell r="H11506">
            <v>542.80999999999995</v>
          </cell>
        </row>
        <row r="11507">
          <cell r="G11507" t="str">
            <v>1565-52</v>
          </cell>
          <cell r="H11507">
            <v>470.72</v>
          </cell>
        </row>
        <row r="11508">
          <cell r="G11508" t="str">
            <v>1565-52</v>
          </cell>
          <cell r="H11508">
            <v>1695.84</v>
          </cell>
        </row>
        <row r="11509">
          <cell r="G11509" t="str">
            <v>1565-52</v>
          </cell>
          <cell r="H11509">
            <v>386.44</v>
          </cell>
        </row>
        <row r="11510">
          <cell r="G11510" t="str">
            <v>1565-52</v>
          </cell>
          <cell r="H11510">
            <v>351.27</v>
          </cell>
        </row>
        <row r="11511">
          <cell r="G11511" t="str">
            <v>1565-52</v>
          </cell>
          <cell r="H11511">
            <v>882.64</v>
          </cell>
        </row>
        <row r="11512">
          <cell r="G11512" t="str">
            <v>1565-52</v>
          </cell>
          <cell r="H11512">
            <v>996.46</v>
          </cell>
        </row>
        <row r="11513">
          <cell r="G11513" t="str">
            <v>1565-52</v>
          </cell>
          <cell r="H11513">
            <v>1014.03</v>
          </cell>
        </row>
        <row r="11514">
          <cell r="G11514" t="str">
            <v>1565-52</v>
          </cell>
          <cell r="H11514">
            <v>37.729999999999997</v>
          </cell>
        </row>
        <row r="11515">
          <cell r="G11515" t="str">
            <v>1565-52</v>
          </cell>
          <cell r="H11515">
            <v>538.38</v>
          </cell>
        </row>
        <row r="11516">
          <cell r="G11516" t="str">
            <v>1565-52</v>
          </cell>
          <cell r="H11516">
            <v>1835.63</v>
          </cell>
        </row>
        <row r="11517">
          <cell r="G11517" t="str">
            <v>1565-52</v>
          </cell>
          <cell r="H11517">
            <v>212.97</v>
          </cell>
        </row>
        <row r="11518">
          <cell r="G11518" t="str">
            <v>1565-52</v>
          </cell>
          <cell r="H11518">
            <v>1056.8800000000001</v>
          </cell>
        </row>
        <row r="11519">
          <cell r="G11519" t="str">
            <v>1565-52</v>
          </cell>
          <cell r="H11519">
            <v>460.31</v>
          </cell>
        </row>
        <row r="11520">
          <cell r="G11520" t="str">
            <v>1565-52</v>
          </cell>
          <cell r="H11520">
            <v>338.1</v>
          </cell>
        </row>
        <row r="11521">
          <cell r="G11521" t="str">
            <v>1565-52</v>
          </cell>
          <cell r="H11521">
            <v>2490.9299999999998</v>
          </cell>
        </row>
        <row r="11522">
          <cell r="G11522" t="str">
            <v>1565-52</v>
          </cell>
          <cell r="H11522">
            <v>875.4</v>
          </cell>
        </row>
        <row r="11523">
          <cell r="G11523" t="str">
            <v>1565-52</v>
          </cell>
          <cell r="H11523">
            <v>829.3</v>
          </cell>
        </row>
        <row r="11524">
          <cell r="G11524" t="str">
            <v>1565-52</v>
          </cell>
          <cell r="H11524">
            <v>148.13</v>
          </cell>
        </row>
        <row r="11525">
          <cell r="G11525" t="str">
            <v>1565-52</v>
          </cell>
          <cell r="H11525">
            <v>601.26</v>
          </cell>
        </row>
        <row r="11526">
          <cell r="G11526" t="str">
            <v>1565-52</v>
          </cell>
          <cell r="H11526">
            <v>462.63</v>
          </cell>
        </row>
        <row r="11527">
          <cell r="G11527" t="str">
            <v>1565-52</v>
          </cell>
          <cell r="H11527">
            <v>762.3</v>
          </cell>
        </row>
        <row r="11528">
          <cell r="G11528" t="str">
            <v>1565-52</v>
          </cell>
          <cell r="H11528">
            <v>775.32</v>
          </cell>
        </row>
        <row r="11529">
          <cell r="G11529" t="str">
            <v>1565-52</v>
          </cell>
          <cell r="H11529">
            <v>1034.1500000000001</v>
          </cell>
        </row>
        <row r="11530">
          <cell r="G11530" t="str">
            <v>1565-52</v>
          </cell>
          <cell r="H11530">
            <v>182.31</v>
          </cell>
        </row>
        <row r="11531">
          <cell r="G11531" t="str">
            <v>1565-52</v>
          </cell>
          <cell r="H11531">
            <v>360.19</v>
          </cell>
        </row>
        <row r="11532">
          <cell r="G11532" t="str">
            <v>1565-52</v>
          </cell>
          <cell r="H11532">
            <v>116.9</v>
          </cell>
        </row>
        <row r="11533">
          <cell r="G11533" t="str">
            <v>1565-52</v>
          </cell>
          <cell r="H11533">
            <v>212.09</v>
          </cell>
        </row>
        <row r="11534">
          <cell r="G11534" t="str">
            <v>1565-52</v>
          </cell>
          <cell r="H11534">
            <v>5652</v>
          </cell>
        </row>
        <row r="11535">
          <cell r="G11535" t="str">
            <v>1565-52</v>
          </cell>
          <cell r="H11535">
            <v>1945.86</v>
          </cell>
        </row>
        <row r="11536">
          <cell r="G11536" t="str">
            <v>1565-52</v>
          </cell>
          <cell r="H11536">
            <v>1945.86</v>
          </cell>
        </row>
        <row r="11537">
          <cell r="G11537" t="str">
            <v>1565-52</v>
          </cell>
          <cell r="H11537">
            <v>19.16</v>
          </cell>
        </row>
        <row r="11538">
          <cell r="G11538" t="str">
            <v>1565-52</v>
          </cell>
          <cell r="H11538">
            <v>452.44</v>
          </cell>
        </row>
        <row r="11539">
          <cell r="G11539" t="str">
            <v>1565-52</v>
          </cell>
          <cell r="H11539">
            <v>426.76</v>
          </cell>
        </row>
        <row r="11540">
          <cell r="G11540" t="str">
            <v>1565-52</v>
          </cell>
          <cell r="H11540">
            <v>569.88</v>
          </cell>
        </row>
        <row r="11541">
          <cell r="G11541" t="str">
            <v>1565-52</v>
          </cell>
          <cell r="H11541">
            <v>648.66999999999996</v>
          </cell>
        </row>
        <row r="11542">
          <cell r="G11542" t="str">
            <v>1565-52</v>
          </cell>
          <cell r="H11542">
            <v>1173.27</v>
          </cell>
        </row>
        <row r="11543">
          <cell r="G11543" t="str">
            <v>1565-52</v>
          </cell>
          <cell r="H11543">
            <v>79.040000000000006</v>
          </cell>
        </row>
        <row r="11544">
          <cell r="G11544" t="str">
            <v>1565-52</v>
          </cell>
          <cell r="H11544">
            <v>541.66999999999996</v>
          </cell>
        </row>
        <row r="11545">
          <cell r="G11545" t="str">
            <v>1565-52</v>
          </cell>
          <cell r="H11545">
            <v>209.16</v>
          </cell>
        </row>
        <row r="11546">
          <cell r="G11546" t="str">
            <v>1565-52</v>
          </cell>
          <cell r="H11546">
            <v>402.08</v>
          </cell>
        </row>
        <row r="11547">
          <cell r="G11547" t="str">
            <v>1565-52</v>
          </cell>
          <cell r="H11547">
            <v>535.46</v>
          </cell>
        </row>
        <row r="11548">
          <cell r="G11548" t="str">
            <v>1565-52</v>
          </cell>
          <cell r="H11548">
            <v>895.87</v>
          </cell>
        </row>
        <row r="11549">
          <cell r="G11549" t="str">
            <v>1565-52</v>
          </cell>
          <cell r="H11549">
            <v>447.25</v>
          </cell>
        </row>
        <row r="11550">
          <cell r="G11550" t="str">
            <v>1565-52</v>
          </cell>
          <cell r="H11550">
            <v>7426.38</v>
          </cell>
        </row>
        <row r="11551">
          <cell r="G11551" t="str">
            <v>1565-52</v>
          </cell>
          <cell r="H11551">
            <v>570.52</v>
          </cell>
        </row>
        <row r="11552">
          <cell r="G11552" t="str">
            <v>1565-52</v>
          </cell>
          <cell r="H11552">
            <v>306.02</v>
          </cell>
        </row>
        <row r="11553">
          <cell r="G11553" t="str">
            <v>1565-52</v>
          </cell>
          <cell r="H11553">
            <v>167.69</v>
          </cell>
        </row>
        <row r="11554">
          <cell r="G11554" t="str">
            <v>1565-52</v>
          </cell>
          <cell r="H11554">
            <v>603.94000000000005</v>
          </cell>
        </row>
        <row r="11555">
          <cell r="G11555" t="str">
            <v>1565-52</v>
          </cell>
          <cell r="H11555">
            <v>2556</v>
          </cell>
        </row>
        <row r="11556">
          <cell r="G11556" t="str">
            <v>7410-02</v>
          </cell>
          <cell r="H11556">
            <v>15509.5</v>
          </cell>
        </row>
        <row r="11557">
          <cell r="G11557" t="str">
            <v>1565-52</v>
          </cell>
          <cell r="H11557">
            <v>86</v>
          </cell>
        </row>
        <row r="11558">
          <cell r="G11558" t="str">
            <v>7410-02</v>
          </cell>
          <cell r="H11558">
            <v>14171.5</v>
          </cell>
        </row>
        <row r="11559">
          <cell r="G11559" t="str">
            <v>1565-52</v>
          </cell>
          <cell r="H11559">
            <v>499</v>
          </cell>
        </row>
        <row r="11560">
          <cell r="G11560" t="str">
            <v>1565-52</v>
          </cell>
          <cell r="H11560">
            <v>308.48</v>
          </cell>
        </row>
        <row r="11561">
          <cell r="G11561" t="str">
            <v>1565-52</v>
          </cell>
          <cell r="H11561">
            <v>363.06</v>
          </cell>
        </row>
        <row r="11562">
          <cell r="G11562" t="str">
            <v>1565-52</v>
          </cell>
          <cell r="H11562">
            <v>3873</v>
          </cell>
        </row>
        <row r="11563">
          <cell r="G11563" t="str">
            <v>1565-52</v>
          </cell>
          <cell r="H11563">
            <v>4279.5</v>
          </cell>
        </row>
        <row r="11564">
          <cell r="G11564" t="str">
            <v>1565-52</v>
          </cell>
          <cell r="H11564">
            <v>1620.18</v>
          </cell>
        </row>
        <row r="11565">
          <cell r="G11565" t="str">
            <v>1565-52</v>
          </cell>
          <cell r="H11565">
            <v>785.81</v>
          </cell>
        </row>
        <row r="11566">
          <cell r="G11566" t="str">
            <v>1565-52</v>
          </cell>
          <cell r="H11566">
            <v>140.69999999999999</v>
          </cell>
        </row>
        <row r="11567">
          <cell r="G11567" t="str">
            <v>1565-52</v>
          </cell>
          <cell r="H11567">
            <v>99.57</v>
          </cell>
        </row>
        <row r="11568">
          <cell r="G11568" t="str">
            <v>1565-52</v>
          </cell>
          <cell r="H11568">
            <v>130.77000000000001</v>
          </cell>
        </row>
        <row r="11569">
          <cell r="G11569" t="str">
            <v>1565-52</v>
          </cell>
          <cell r="H11569">
            <v>0</v>
          </cell>
        </row>
        <row r="11570">
          <cell r="G11570" t="str">
            <v>1565-52</v>
          </cell>
          <cell r="H11570">
            <v>202.59</v>
          </cell>
        </row>
        <row r="11571">
          <cell r="G11571" t="str">
            <v>1565-52</v>
          </cell>
          <cell r="H11571">
            <v>666.9</v>
          </cell>
        </row>
        <row r="11572">
          <cell r="G11572" t="str">
            <v>1565-52</v>
          </cell>
          <cell r="H11572">
            <v>79.569999999999993</v>
          </cell>
        </row>
        <row r="11573">
          <cell r="G11573" t="str">
            <v>1565-52</v>
          </cell>
          <cell r="H11573">
            <v>666.9</v>
          </cell>
        </row>
        <row r="11574">
          <cell r="G11574" t="str">
            <v>1565-52</v>
          </cell>
          <cell r="H11574">
            <v>78.53</v>
          </cell>
        </row>
        <row r="11575">
          <cell r="G11575" t="str">
            <v>7410-02</v>
          </cell>
          <cell r="H11575">
            <v>42.58</v>
          </cell>
        </row>
        <row r="11576">
          <cell r="G11576" t="str">
            <v>1565-52</v>
          </cell>
          <cell r="H11576">
            <v>1166.6099999999999</v>
          </cell>
        </row>
        <row r="11577">
          <cell r="G11577" t="str">
            <v>1565-52</v>
          </cell>
          <cell r="H11577">
            <v>295.89</v>
          </cell>
        </row>
        <row r="11578">
          <cell r="G11578" t="str">
            <v>1565-52</v>
          </cell>
          <cell r="H11578">
            <v>385.08</v>
          </cell>
        </row>
        <row r="11579">
          <cell r="G11579" t="str">
            <v>1565-52</v>
          </cell>
          <cell r="H11579">
            <v>64.98</v>
          </cell>
        </row>
        <row r="11580">
          <cell r="G11580" t="str">
            <v>1565-52</v>
          </cell>
          <cell r="H11580">
            <v>38.71</v>
          </cell>
        </row>
        <row r="11581">
          <cell r="G11581" t="str">
            <v>1565-52</v>
          </cell>
          <cell r="H11581">
            <v>391.37</v>
          </cell>
        </row>
        <row r="11582">
          <cell r="G11582" t="str">
            <v>1565-52</v>
          </cell>
          <cell r="H11582">
            <v>892.98</v>
          </cell>
        </row>
        <row r="11583">
          <cell r="G11583" t="str">
            <v>1565-52</v>
          </cell>
          <cell r="H11583">
            <v>525.24</v>
          </cell>
        </row>
        <row r="11584">
          <cell r="G11584" t="str">
            <v>1565-52</v>
          </cell>
          <cell r="H11584">
            <v>4161</v>
          </cell>
        </row>
        <row r="11585">
          <cell r="G11585" t="str">
            <v>1565-52</v>
          </cell>
          <cell r="H11585">
            <v>150.06</v>
          </cell>
        </row>
        <row r="11586">
          <cell r="G11586" t="str">
            <v>1565-52</v>
          </cell>
          <cell r="H11586">
            <v>204.81</v>
          </cell>
        </row>
        <row r="11587">
          <cell r="G11587" t="str">
            <v>1565-52</v>
          </cell>
          <cell r="H11587">
            <v>67.03</v>
          </cell>
        </row>
        <row r="11588">
          <cell r="G11588" t="str">
            <v>1565-52</v>
          </cell>
          <cell r="H11588">
            <v>215.26</v>
          </cell>
        </row>
        <row r="11589">
          <cell r="G11589" t="str">
            <v>1565-52</v>
          </cell>
          <cell r="H11589">
            <v>15.82</v>
          </cell>
        </row>
        <row r="11590">
          <cell r="G11590" t="str">
            <v>1565-52</v>
          </cell>
          <cell r="H11590">
            <v>396.43</v>
          </cell>
        </row>
        <row r="11591">
          <cell r="G11591" t="str">
            <v>1565-52</v>
          </cell>
          <cell r="H11591">
            <v>94.31</v>
          </cell>
        </row>
        <row r="11592">
          <cell r="G11592" t="str">
            <v>1565-52</v>
          </cell>
          <cell r="H11592">
            <v>341.42</v>
          </cell>
        </row>
        <row r="11593">
          <cell r="G11593" t="str">
            <v>7410-02</v>
          </cell>
          <cell r="H11593">
            <v>26.87</v>
          </cell>
        </row>
        <row r="11594">
          <cell r="G11594" t="str">
            <v>1565-52</v>
          </cell>
          <cell r="H11594">
            <v>294.64</v>
          </cell>
        </row>
        <row r="11595">
          <cell r="G11595" t="str">
            <v>7410-02</v>
          </cell>
          <cell r="H11595">
            <v>480</v>
          </cell>
        </row>
        <row r="11596">
          <cell r="G11596" t="str">
            <v>1565-52</v>
          </cell>
          <cell r="H11596">
            <v>169.06</v>
          </cell>
        </row>
        <row r="11597">
          <cell r="G11597" t="str">
            <v>1565-52</v>
          </cell>
          <cell r="H11597">
            <v>120.9</v>
          </cell>
        </row>
        <row r="11598">
          <cell r="G11598" t="str">
            <v>1565-52</v>
          </cell>
          <cell r="H11598">
            <v>76.290000000000006</v>
          </cell>
        </row>
        <row r="11599">
          <cell r="G11599" t="str">
            <v>1565-52</v>
          </cell>
          <cell r="H11599">
            <v>78.77</v>
          </cell>
        </row>
        <row r="11600">
          <cell r="G11600" t="str">
            <v>1565-52</v>
          </cell>
          <cell r="H11600">
            <v>48.22</v>
          </cell>
        </row>
        <row r="11601">
          <cell r="G11601" t="str">
            <v>1565-52</v>
          </cell>
          <cell r="H11601">
            <v>3720</v>
          </cell>
        </row>
        <row r="11602">
          <cell r="G11602" t="str">
            <v>1565-52</v>
          </cell>
          <cell r="H11602">
            <v>149.6</v>
          </cell>
        </row>
        <row r="11603">
          <cell r="G11603" t="str">
            <v>1565-52</v>
          </cell>
          <cell r="H11603">
            <v>66.69</v>
          </cell>
        </row>
        <row r="11604">
          <cell r="G11604" t="str">
            <v>1565-52</v>
          </cell>
          <cell r="H11604">
            <v>29.31</v>
          </cell>
        </row>
        <row r="11605">
          <cell r="G11605" t="str">
            <v>1565-52</v>
          </cell>
          <cell r="H11605">
            <v>804.08</v>
          </cell>
        </row>
        <row r="11606">
          <cell r="G11606" t="str">
            <v>1565-52</v>
          </cell>
          <cell r="H11606">
            <v>1572.9</v>
          </cell>
        </row>
        <row r="11607">
          <cell r="G11607" t="str">
            <v>1565-52</v>
          </cell>
          <cell r="H11607">
            <v>27.91</v>
          </cell>
        </row>
        <row r="11608">
          <cell r="G11608" t="str">
            <v>1565-52</v>
          </cell>
          <cell r="H11608">
            <v>515.39</v>
          </cell>
        </row>
        <row r="11609">
          <cell r="G11609" t="str">
            <v>1565-52</v>
          </cell>
          <cell r="H11609">
            <v>135.71</v>
          </cell>
        </row>
        <row r="11610">
          <cell r="G11610" t="str">
            <v>1565-52</v>
          </cell>
          <cell r="H11610">
            <v>11.66</v>
          </cell>
        </row>
        <row r="11611">
          <cell r="G11611" t="str">
            <v>1565-52</v>
          </cell>
          <cell r="H11611">
            <v>1047</v>
          </cell>
        </row>
        <row r="11612">
          <cell r="G11612" t="str">
            <v>1565-52</v>
          </cell>
          <cell r="H11612">
            <v>1083.1600000000001</v>
          </cell>
        </row>
        <row r="11613">
          <cell r="G11613" t="str">
            <v>7410-02</v>
          </cell>
          <cell r="H11613">
            <v>258.57</v>
          </cell>
        </row>
        <row r="11614">
          <cell r="G11614" t="str">
            <v>1565-52</v>
          </cell>
          <cell r="H11614">
            <v>563.38</v>
          </cell>
        </row>
        <row r="11615">
          <cell r="G11615" t="str">
            <v>1565-52</v>
          </cell>
          <cell r="H11615">
            <v>415.38</v>
          </cell>
        </row>
        <row r="11616">
          <cell r="G11616" t="str">
            <v>1565-52</v>
          </cell>
          <cell r="H11616">
            <v>263.13</v>
          </cell>
        </row>
        <row r="11617">
          <cell r="G11617" t="str">
            <v>1565-52</v>
          </cell>
          <cell r="H11617">
            <v>787.5</v>
          </cell>
        </row>
        <row r="11618">
          <cell r="G11618" t="str">
            <v>1565-52</v>
          </cell>
          <cell r="H11618">
            <v>273.08999999999997</v>
          </cell>
        </row>
        <row r="11619">
          <cell r="G11619" t="str">
            <v>7410-02</v>
          </cell>
          <cell r="H11619">
            <v>39.75</v>
          </cell>
        </row>
        <row r="11620">
          <cell r="G11620" t="str">
            <v>1565-52</v>
          </cell>
          <cell r="H11620">
            <v>518.6</v>
          </cell>
        </row>
        <row r="11621">
          <cell r="G11621" t="str">
            <v>1565-52</v>
          </cell>
          <cell r="H11621">
            <v>136.18</v>
          </cell>
        </row>
        <row r="11622">
          <cell r="G11622" t="str">
            <v>1565-52</v>
          </cell>
          <cell r="H11622">
            <v>131.52000000000001</v>
          </cell>
        </row>
        <row r="11623">
          <cell r="G11623" t="str">
            <v>7410-02</v>
          </cell>
          <cell r="H11623">
            <v>71.25</v>
          </cell>
        </row>
        <row r="11624">
          <cell r="G11624" t="str">
            <v>1565-52</v>
          </cell>
          <cell r="H11624">
            <v>207.16</v>
          </cell>
        </row>
        <row r="11625">
          <cell r="G11625" t="str">
            <v>1565-52</v>
          </cell>
          <cell r="H11625">
            <v>361.62</v>
          </cell>
        </row>
        <row r="11626">
          <cell r="G11626" t="str">
            <v>1565-52</v>
          </cell>
          <cell r="H11626">
            <v>7069.64</v>
          </cell>
        </row>
        <row r="11627">
          <cell r="G11627" t="str">
            <v>1565-52</v>
          </cell>
          <cell r="H11627">
            <v>273.7</v>
          </cell>
        </row>
        <row r="11628">
          <cell r="G11628" t="str">
            <v>1565-52</v>
          </cell>
          <cell r="H11628">
            <v>865.64</v>
          </cell>
        </row>
        <row r="11629">
          <cell r="G11629" t="str">
            <v>1565-52</v>
          </cell>
          <cell r="H11629">
            <v>4382.3999999999996</v>
          </cell>
        </row>
        <row r="11630">
          <cell r="G11630" t="str">
            <v>1565-52</v>
          </cell>
          <cell r="H11630">
            <v>1936.94</v>
          </cell>
        </row>
        <row r="11631">
          <cell r="G11631" t="str">
            <v>1565-52</v>
          </cell>
          <cell r="H11631">
            <v>124.48</v>
          </cell>
        </row>
        <row r="11632">
          <cell r="G11632" t="str">
            <v>1565-52</v>
          </cell>
          <cell r="H11632">
            <v>1057.0999999999999</v>
          </cell>
        </row>
        <row r="11633">
          <cell r="G11633" t="str">
            <v>1565-52</v>
          </cell>
          <cell r="H11633">
            <v>2288.16</v>
          </cell>
        </row>
        <row r="11634">
          <cell r="G11634" t="str">
            <v>1565-52</v>
          </cell>
          <cell r="H11634">
            <v>330.19</v>
          </cell>
        </row>
        <row r="11635">
          <cell r="G11635" t="str">
            <v>1565-52</v>
          </cell>
          <cell r="H11635">
            <v>684</v>
          </cell>
        </row>
        <row r="11636">
          <cell r="G11636" t="str">
            <v>1565-52</v>
          </cell>
          <cell r="H11636">
            <v>5037.92</v>
          </cell>
        </row>
        <row r="11637">
          <cell r="G11637" t="str">
            <v>1565-52</v>
          </cell>
          <cell r="H11637">
            <v>860.66</v>
          </cell>
        </row>
        <row r="11638">
          <cell r="G11638" t="str">
            <v>1565-52</v>
          </cell>
          <cell r="H11638">
            <v>75.459999999999994</v>
          </cell>
        </row>
        <row r="11639">
          <cell r="G11639" t="str">
            <v>1565-52</v>
          </cell>
          <cell r="H11639">
            <v>1069.82</v>
          </cell>
        </row>
        <row r="11640">
          <cell r="G11640" t="str">
            <v>1565-52</v>
          </cell>
          <cell r="H11640">
            <v>412.67</v>
          </cell>
        </row>
        <row r="11641">
          <cell r="G11641" t="str">
            <v>1565-52</v>
          </cell>
          <cell r="H11641">
            <v>3244.49</v>
          </cell>
        </row>
        <row r="11642">
          <cell r="G11642" t="str">
            <v>1565-52</v>
          </cell>
          <cell r="H11642">
            <v>465.53</v>
          </cell>
        </row>
        <row r="11643">
          <cell r="G11643" t="str">
            <v>1565-52</v>
          </cell>
          <cell r="H11643">
            <v>570.47</v>
          </cell>
        </row>
        <row r="11644">
          <cell r="G11644" t="str">
            <v>1565-52</v>
          </cell>
          <cell r="H11644">
            <v>690.58</v>
          </cell>
        </row>
        <row r="11645">
          <cell r="G11645" t="str">
            <v>1565-52</v>
          </cell>
          <cell r="H11645">
            <v>481.11</v>
          </cell>
        </row>
        <row r="11646">
          <cell r="G11646" t="str">
            <v>1565-52</v>
          </cell>
          <cell r="H11646">
            <v>2015.5</v>
          </cell>
        </row>
        <row r="11647">
          <cell r="G11647" t="str">
            <v>1565-52</v>
          </cell>
          <cell r="H11647">
            <v>797.68</v>
          </cell>
        </row>
        <row r="11648">
          <cell r="G11648" t="str">
            <v>1565-52</v>
          </cell>
          <cell r="H11648">
            <v>224.91</v>
          </cell>
        </row>
        <row r="11649">
          <cell r="G11649" t="str">
            <v>1565-52</v>
          </cell>
          <cell r="H11649">
            <v>781.73</v>
          </cell>
        </row>
        <row r="11650">
          <cell r="G11650" t="str">
            <v>1565-52</v>
          </cell>
          <cell r="H11650">
            <v>719.08</v>
          </cell>
        </row>
        <row r="11651">
          <cell r="G11651" t="str">
            <v>7410-02</v>
          </cell>
          <cell r="H11651">
            <v>281.97000000000003</v>
          </cell>
        </row>
        <row r="11652">
          <cell r="G11652" t="str">
            <v>1565-52</v>
          </cell>
          <cell r="H11652">
            <v>298.85000000000002</v>
          </cell>
        </row>
        <row r="11653">
          <cell r="G11653" t="str">
            <v>1565-52</v>
          </cell>
          <cell r="H11653">
            <v>101.4</v>
          </cell>
        </row>
        <row r="11654">
          <cell r="G11654" t="str">
            <v>1565-52</v>
          </cell>
          <cell r="H11654">
            <v>248.68</v>
          </cell>
        </row>
        <row r="11655">
          <cell r="G11655" t="str">
            <v>1565-52</v>
          </cell>
          <cell r="H11655">
            <v>1448.5</v>
          </cell>
        </row>
        <row r="11656">
          <cell r="G11656" t="str">
            <v>1565-52</v>
          </cell>
          <cell r="H11656">
            <v>325.55</v>
          </cell>
        </row>
        <row r="11657">
          <cell r="G11657" t="str">
            <v>1565-52</v>
          </cell>
          <cell r="H11657">
            <v>87.85</v>
          </cell>
        </row>
        <row r="11658">
          <cell r="G11658" t="str">
            <v>1565-52</v>
          </cell>
          <cell r="H11658">
            <v>654.01</v>
          </cell>
        </row>
        <row r="11659">
          <cell r="G11659" t="str">
            <v>1565-52</v>
          </cell>
          <cell r="H11659">
            <v>936.73</v>
          </cell>
        </row>
        <row r="11660">
          <cell r="G11660" t="str">
            <v>1565-52</v>
          </cell>
          <cell r="H11660">
            <v>1860.15</v>
          </cell>
        </row>
        <row r="11661">
          <cell r="G11661" t="str">
            <v>1565-52</v>
          </cell>
          <cell r="H11661">
            <v>2205.2399999999998</v>
          </cell>
        </row>
        <row r="11662">
          <cell r="G11662" t="str">
            <v>1565-52</v>
          </cell>
          <cell r="H11662">
            <v>1965.71</v>
          </cell>
        </row>
        <row r="11663">
          <cell r="G11663" t="str">
            <v>1565-52</v>
          </cell>
          <cell r="H11663">
            <v>756</v>
          </cell>
        </row>
        <row r="11664">
          <cell r="G11664" t="str">
            <v>7410-02</v>
          </cell>
          <cell r="H11664">
            <v>1725.75</v>
          </cell>
        </row>
        <row r="11665">
          <cell r="G11665" t="str">
            <v>7410-02</v>
          </cell>
          <cell r="H11665">
            <v>201.5</v>
          </cell>
        </row>
        <row r="11666">
          <cell r="G11666" t="str">
            <v>1565-52</v>
          </cell>
          <cell r="H11666">
            <v>2405.9299999999998</v>
          </cell>
        </row>
        <row r="11667">
          <cell r="G11667" t="str">
            <v>1565-52</v>
          </cell>
          <cell r="H11667">
            <v>773.24</v>
          </cell>
        </row>
        <row r="11668">
          <cell r="G11668" t="str">
            <v>1565-52</v>
          </cell>
          <cell r="H11668">
            <v>748.92</v>
          </cell>
        </row>
        <row r="11669">
          <cell r="G11669" t="str">
            <v>7410-02</v>
          </cell>
          <cell r="H11669">
            <v>663</v>
          </cell>
        </row>
        <row r="11670">
          <cell r="G11670" t="str">
            <v>1565-52</v>
          </cell>
          <cell r="H11670">
            <v>424.43</v>
          </cell>
        </row>
        <row r="11671">
          <cell r="G11671" t="str">
            <v>7410-02</v>
          </cell>
          <cell r="H11671">
            <v>120.5</v>
          </cell>
        </row>
        <row r="11672">
          <cell r="G11672" t="str">
            <v>1565-52</v>
          </cell>
          <cell r="H11672">
            <v>643.26</v>
          </cell>
        </row>
        <row r="11673">
          <cell r="G11673" t="str">
            <v>1565-52</v>
          </cell>
          <cell r="H11673">
            <v>49.07</v>
          </cell>
        </row>
        <row r="11674">
          <cell r="G11674" t="str">
            <v>1565-52</v>
          </cell>
          <cell r="H11674">
            <v>449.73</v>
          </cell>
        </row>
        <row r="11675">
          <cell r="G11675" t="str">
            <v>1565-52</v>
          </cell>
          <cell r="H11675">
            <v>213.57</v>
          </cell>
        </row>
        <row r="11676">
          <cell r="G11676" t="str">
            <v>1565-52</v>
          </cell>
          <cell r="H11676">
            <v>754.21</v>
          </cell>
        </row>
        <row r="11677">
          <cell r="G11677" t="str">
            <v>1565-52</v>
          </cell>
          <cell r="H11677">
            <v>248.11</v>
          </cell>
        </row>
        <row r="11678">
          <cell r="G11678" t="str">
            <v>1565-52</v>
          </cell>
          <cell r="H11678">
            <v>242</v>
          </cell>
        </row>
        <row r="11679">
          <cell r="G11679" t="str">
            <v>1565-52</v>
          </cell>
          <cell r="H11679">
            <v>271.08</v>
          </cell>
        </row>
        <row r="11680">
          <cell r="G11680" t="str">
            <v>1565-52</v>
          </cell>
          <cell r="H11680">
            <v>500</v>
          </cell>
        </row>
        <row r="11681">
          <cell r="G11681" t="str">
            <v>1565-52</v>
          </cell>
          <cell r="H11681">
            <v>151.38</v>
          </cell>
        </row>
        <row r="11682">
          <cell r="G11682" t="str">
            <v>1565-52</v>
          </cell>
          <cell r="H11682">
            <v>268.82</v>
          </cell>
        </row>
        <row r="11683">
          <cell r="G11683" t="str">
            <v>1565-52</v>
          </cell>
          <cell r="H11683">
            <v>50.93</v>
          </cell>
        </row>
        <row r="11684">
          <cell r="G11684" t="str">
            <v>1565-52</v>
          </cell>
          <cell r="H11684">
            <v>197.37</v>
          </cell>
        </row>
        <row r="11685">
          <cell r="G11685" t="str">
            <v>1565-52</v>
          </cell>
          <cell r="H11685">
            <v>289.14999999999998</v>
          </cell>
        </row>
        <row r="11686">
          <cell r="G11686" t="str">
            <v>1565-52</v>
          </cell>
          <cell r="H11686">
            <v>67.19</v>
          </cell>
        </row>
        <row r="11687">
          <cell r="G11687" t="str">
            <v>1565-52</v>
          </cell>
          <cell r="H11687">
            <v>131.59</v>
          </cell>
        </row>
        <row r="11688">
          <cell r="G11688" t="str">
            <v>7410-02</v>
          </cell>
          <cell r="H11688">
            <v>83.24</v>
          </cell>
        </row>
        <row r="11689">
          <cell r="G11689" t="str">
            <v>1565-52</v>
          </cell>
          <cell r="H11689">
            <v>68.16</v>
          </cell>
        </row>
        <row r="11690">
          <cell r="G11690" t="str">
            <v>1565-52</v>
          </cell>
          <cell r="H11690">
            <v>207.68</v>
          </cell>
        </row>
        <row r="11691">
          <cell r="G11691" t="str">
            <v>7410-02</v>
          </cell>
          <cell r="H11691">
            <v>170.38</v>
          </cell>
        </row>
        <row r="11692">
          <cell r="G11692" t="str">
            <v>1565-52</v>
          </cell>
          <cell r="H11692">
            <v>324.44</v>
          </cell>
        </row>
        <row r="11693">
          <cell r="G11693" t="str">
            <v>1565-52</v>
          </cell>
          <cell r="H11693">
            <v>655.66</v>
          </cell>
        </row>
        <row r="11694">
          <cell r="G11694" t="str">
            <v>1565-52</v>
          </cell>
          <cell r="H11694">
            <v>890.02</v>
          </cell>
        </row>
        <row r="11695">
          <cell r="G11695" t="str">
            <v>1565-52</v>
          </cell>
          <cell r="H11695">
            <v>313.56</v>
          </cell>
        </row>
        <row r="11696">
          <cell r="G11696" t="str">
            <v>1565-52</v>
          </cell>
          <cell r="H11696">
            <v>652.04999999999995</v>
          </cell>
        </row>
        <row r="11697">
          <cell r="G11697" t="str">
            <v>1565-52</v>
          </cell>
          <cell r="H11697">
            <v>65.760000000000005</v>
          </cell>
        </row>
        <row r="11698">
          <cell r="G11698" t="str">
            <v>7410-02</v>
          </cell>
          <cell r="H11698">
            <v>55.94</v>
          </cell>
        </row>
        <row r="11699">
          <cell r="G11699" t="str">
            <v>1565-52</v>
          </cell>
          <cell r="H11699">
            <v>3069.71</v>
          </cell>
        </row>
        <row r="11700">
          <cell r="G11700" t="str">
            <v>1565-52</v>
          </cell>
          <cell r="H11700">
            <v>202.46</v>
          </cell>
        </row>
        <row r="11701">
          <cell r="G11701" t="str">
            <v>7410-02</v>
          </cell>
          <cell r="H11701">
            <v>28.6</v>
          </cell>
        </row>
        <row r="11702">
          <cell r="G11702" t="str">
            <v>1565-52</v>
          </cell>
          <cell r="H11702">
            <v>210.73</v>
          </cell>
        </row>
        <row r="11703">
          <cell r="G11703" t="str">
            <v>1565-52</v>
          </cell>
          <cell r="H11703">
            <v>163.84</v>
          </cell>
        </row>
        <row r="11704">
          <cell r="G11704" t="str">
            <v>1565-52</v>
          </cell>
          <cell r="H11704">
            <v>225.3</v>
          </cell>
        </row>
        <row r="11705">
          <cell r="G11705" t="str">
            <v>1565-52</v>
          </cell>
          <cell r="H11705">
            <v>423.55</v>
          </cell>
        </row>
        <row r="11706">
          <cell r="G11706" t="str">
            <v>1565-52</v>
          </cell>
          <cell r="H11706">
            <v>209.39</v>
          </cell>
        </row>
        <row r="11707">
          <cell r="G11707" t="str">
            <v>1565-52</v>
          </cell>
          <cell r="H11707">
            <v>1443.2</v>
          </cell>
        </row>
        <row r="11708">
          <cell r="G11708" t="str">
            <v>7410-02</v>
          </cell>
          <cell r="H11708">
            <v>40.01</v>
          </cell>
        </row>
        <row r="11709">
          <cell r="G11709" t="str">
            <v>1565-52</v>
          </cell>
          <cell r="H11709">
            <v>34.19</v>
          </cell>
        </row>
        <row r="11710">
          <cell r="G11710" t="str">
            <v>1565-52</v>
          </cell>
          <cell r="H11710">
            <v>530.91</v>
          </cell>
        </row>
        <row r="11711">
          <cell r="G11711" t="str">
            <v>1565-52</v>
          </cell>
          <cell r="H11711">
            <v>238.84</v>
          </cell>
        </row>
        <row r="11712">
          <cell r="G11712" t="str">
            <v>1565-52</v>
          </cell>
          <cell r="H11712">
            <v>90.67</v>
          </cell>
        </row>
        <row r="11713">
          <cell r="G11713" t="str">
            <v>1565-52</v>
          </cell>
          <cell r="H11713">
            <v>215.28</v>
          </cell>
        </row>
        <row r="11714">
          <cell r="G11714" t="str">
            <v>1565-52</v>
          </cell>
          <cell r="H11714">
            <v>616.59</v>
          </cell>
        </row>
        <row r="11715">
          <cell r="G11715" t="str">
            <v>1565-52</v>
          </cell>
          <cell r="H11715">
            <v>1162.69</v>
          </cell>
        </row>
        <row r="11716">
          <cell r="G11716" t="str">
            <v>1565-52</v>
          </cell>
          <cell r="H11716">
            <v>87.35</v>
          </cell>
        </row>
        <row r="11717">
          <cell r="G11717" t="str">
            <v>1565-52</v>
          </cell>
          <cell r="H11717">
            <v>107.11</v>
          </cell>
        </row>
        <row r="11718">
          <cell r="G11718" t="str">
            <v>1565-52</v>
          </cell>
          <cell r="H11718">
            <v>125.19</v>
          </cell>
        </row>
        <row r="11719">
          <cell r="G11719" t="str">
            <v>1565-52</v>
          </cell>
          <cell r="H11719">
            <v>493.02</v>
          </cell>
        </row>
        <row r="11720">
          <cell r="G11720" t="str">
            <v>1565-52</v>
          </cell>
          <cell r="H11720">
            <v>264.95</v>
          </cell>
        </row>
        <row r="11721">
          <cell r="G11721" t="str">
            <v>1565-52</v>
          </cell>
          <cell r="H11721">
            <v>1538.42</v>
          </cell>
        </row>
        <row r="11722">
          <cell r="G11722" t="str">
            <v>1565-52</v>
          </cell>
          <cell r="H11722">
            <v>402.36</v>
          </cell>
        </row>
        <row r="11723">
          <cell r="G11723" t="str">
            <v>1565-52</v>
          </cell>
          <cell r="H11723">
            <v>402.55</v>
          </cell>
        </row>
        <row r="11724">
          <cell r="G11724" t="str">
            <v>1565-52</v>
          </cell>
          <cell r="H11724">
            <v>941.85</v>
          </cell>
        </row>
        <row r="11725">
          <cell r="G11725" t="str">
            <v>1565-52</v>
          </cell>
          <cell r="H11725">
            <v>1096.7</v>
          </cell>
        </row>
        <row r="11726">
          <cell r="G11726" t="str">
            <v>1565-52</v>
          </cell>
          <cell r="H11726">
            <v>265</v>
          </cell>
        </row>
        <row r="11727">
          <cell r="G11727" t="str">
            <v>1565-52</v>
          </cell>
          <cell r="H11727">
            <v>496.2</v>
          </cell>
        </row>
        <row r="11728">
          <cell r="G11728" t="str">
            <v>1565-52</v>
          </cell>
          <cell r="H11728">
            <v>366.72</v>
          </cell>
        </row>
        <row r="11729">
          <cell r="G11729" t="str">
            <v>1565-52</v>
          </cell>
          <cell r="H11729">
            <v>486.14</v>
          </cell>
        </row>
        <row r="11730">
          <cell r="G11730" t="str">
            <v>7410-02</v>
          </cell>
          <cell r="H11730">
            <v>355478.63</v>
          </cell>
        </row>
        <row r="11731">
          <cell r="G11731" t="str">
            <v>1565-52</v>
          </cell>
          <cell r="H11731">
            <v>2195.5500000000002</v>
          </cell>
        </row>
        <row r="11732">
          <cell r="G11732" t="str">
            <v>1565-52</v>
          </cell>
          <cell r="H11732">
            <v>1409.39</v>
          </cell>
        </row>
        <row r="11733">
          <cell r="G11733" t="str">
            <v>1565-52</v>
          </cell>
          <cell r="H11733">
            <v>615.6</v>
          </cell>
        </row>
        <row r="11734">
          <cell r="G11734" t="str">
            <v>1565-52</v>
          </cell>
          <cell r="H11734">
            <v>792.59</v>
          </cell>
        </row>
        <row r="11735">
          <cell r="G11735" t="str">
            <v>1565-52</v>
          </cell>
          <cell r="H11735">
            <v>387.63</v>
          </cell>
        </row>
        <row r="11736">
          <cell r="G11736" t="str">
            <v>1565-52</v>
          </cell>
          <cell r="H11736">
            <v>275.57</v>
          </cell>
        </row>
        <row r="11737">
          <cell r="G11737" t="str">
            <v>1565-52</v>
          </cell>
          <cell r="H11737">
            <v>524.5</v>
          </cell>
        </row>
        <row r="11738">
          <cell r="G11738" t="str">
            <v>1565-52</v>
          </cell>
          <cell r="H11738">
            <v>592.78</v>
          </cell>
        </row>
        <row r="11739">
          <cell r="G11739" t="str">
            <v>1565-52</v>
          </cell>
          <cell r="H11739">
            <v>679.04</v>
          </cell>
        </row>
        <row r="11740">
          <cell r="G11740" t="str">
            <v>1565-52</v>
          </cell>
          <cell r="H11740">
            <v>190.8</v>
          </cell>
        </row>
        <row r="11741">
          <cell r="G11741" t="str">
            <v>1565-52</v>
          </cell>
          <cell r="H11741">
            <v>576.99</v>
          </cell>
        </row>
        <row r="11742">
          <cell r="G11742" t="str">
            <v>1565-52</v>
          </cell>
          <cell r="H11742">
            <v>76.61</v>
          </cell>
        </row>
        <row r="11743">
          <cell r="G11743" t="str">
            <v>1565-52</v>
          </cell>
          <cell r="H11743">
            <v>1119</v>
          </cell>
        </row>
        <row r="11744">
          <cell r="G11744" t="str">
            <v>1565-52</v>
          </cell>
          <cell r="H11744">
            <v>171.51</v>
          </cell>
        </row>
        <row r="11745">
          <cell r="G11745" t="str">
            <v>1565-52</v>
          </cell>
          <cell r="H11745">
            <v>29.43</v>
          </cell>
        </row>
        <row r="11746">
          <cell r="G11746" t="str">
            <v>1565-52</v>
          </cell>
          <cell r="H11746">
            <v>1445.8</v>
          </cell>
        </row>
        <row r="11747">
          <cell r="G11747" t="str">
            <v>1565-52</v>
          </cell>
          <cell r="H11747">
            <v>995.47</v>
          </cell>
        </row>
        <row r="11748">
          <cell r="G11748" t="str">
            <v>1565-52</v>
          </cell>
          <cell r="H11748">
            <v>189.14</v>
          </cell>
        </row>
        <row r="11749">
          <cell r="G11749" t="str">
            <v>1565-52</v>
          </cell>
          <cell r="H11749">
            <v>287.29000000000002</v>
          </cell>
        </row>
        <row r="11750">
          <cell r="G11750" t="str">
            <v>1565-52</v>
          </cell>
          <cell r="H11750">
            <v>326.75</v>
          </cell>
        </row>
        <row r="11751">
          <cell r="G11751" t="str">
            <v>1565-52</v>
          </cell>
          <cell r="H11751">
            <v>185.34</v>
          </cell>
        </row>
        <row r="11752">
          <cell r="G11752" t="str">
            <v>7410-02</v>
          </cell>
          <cell r="H11752">
            <v>3166.31</v>
          </cell>
        </row>
        <row r="11753">
          <cell r="G11753" t="str">
            <v>1565-52</v>
          </cell>
          <cell r="H11753">
            <v>1445.68</v>
          </cell>
        </row>
        <row r="11754">
          <cell r="G11754" t="str">
            <v>1565-52</v>
          </cell>
          <cell r="H11754">
            <v>125.47</v>
          </cell>
        </row>
        <row r="11755">
          <cell r="G11755" t="str">
            <v>1565-52</v>
          </cell>
          <cell r="H11755">
            <v>388.83</v>
          </cell>
        </row>
        <row r="11756">
          <cell r="G11756" t="str">
            <v>1565-52</v>
          </cell>
          <cell r="H11756">
            <v>456.4</v>
          </cell>
        </row>
        <row r="11757">
          <cell r="G11757" t="str">
            <v>7410-02</v>
          </cell>
          <cell r="H11757">
            <v>50.3</v>
          </cell>
        </row>
        <row r="11758">
          <cell r="G11758" t="str">
            <v>7410-02</v>
          </cell>
          <cell r="H11758">
            <v>173.09</v>
          </cell>
        </row>
        <row r="11759">
          <cell r="G11759" t="str">
            <v>1565-52</v>
          </cell>
          <cell r="H11759">
            <v>229.5</v>
          </cell>
        </row>
        <row r="11760">
          <cell r="G11760" t="str">
            <v>1565-52</v>
          </cell>
          <cell r="H11760">
            <v>258.52999999999997</v>
          </cell>
        </row>
        <row r="11761">
          <cell r="G11761" t="str">
            <v>1565-52</v>
          </cell>
          <cell r="H11761">
            <v>436.33</v>
          </cell>
        </row>
        <row r="11762">
          <cell r="G11762" t="str">
            <v>1565-52</v>
          </cell>
          <cell r="H11762">
            <v>331.93</v>
          </cell>
        </row>
        <row r="11763">
          <cell r="G11763" t="str">
            <v>1565-52</v>
          </cell>
          <cell r="H11763">
            <v>50.56</v>
          </cell>
        </row>
        <row r="11764">
          <cell r="G11764" t="str">
            <v>1565-52</v>
          </cell>
          <cell r="H11764">
            <v>1986.08</v>
          </cell>
        </row>
        <row r="11765">
          <cell r="G11765" t="str">
            <v>1565-52</v>
          </cell>
          <cell r="H11765">
            <v>678.75</v>
          </cell>
        </row>
        <row r="11766">
          <cell r="G11766" t="str">
            <v>1565-52</v>
          </cell>
          <cell r="H11766">
            <v>232.02</v>
          </cell>
        </row>
        <row r="11767">
          <cell r="G11767" t="str">
            <v>1565-52</v>
          </cell>
          <cell r="H11767">
            <v>154.19</v>
          </cell>
        </row>
        <row r="11768">
          <cell r="G11768" t="str">
            <v>7410-02</v>
          </cell>
          <cell r="H11768">
            <v>30.37</v>
          </cell>
        </row>
        <row r="11769">
          <cell r="G11769" t="str">
            <v>1565-52</v>
          </cell>
          <cell r="H11769">
            <v>895.73</v>
          </cell>
        </row>
        <row r="11770">
          <cell r="G11770" t="str">
            <v>1565-52</v>
          </cell>
          <cell r="H11770">
            <v>292.67</v>
          </cell>
        </row>
        <row r="11771">
          <cell r="G11771" t="str">
            <v>1565-52</v>
          </cell>
          <cell r="H11771">
            <v>46.08</v>
          </cell>
        </row>
        <row r="11772">
          <cell r="G11772" t="str">
            <v>1565-52</v>
          </cell>
          <cell r="H11772">
            <v>68.8</v>
          </cell>
        </row>
        <row r="11773">
          <cell r="G11773" t="str">
            <v>1565-52</v>
          </cell>
          <cell r="H11773">
            <v>393.02</v>
          </cell>
        </row>
        <row r="11774">
          <cell r="G11774" t="str">
            <v>1565-52</v>
          </cell>
          <cell r="H11774">
            <v>869.24</v>
          </cell>
        </row>
        <row r="11775">
          <cell r="G11775" t="str">
            <v>1565-52</v>
          </cell>
          <cell r="H11775">
            <v>229.52</v>
          </cell>
        </row>
        <row r="11776">
          <cell r="G11776" t="str">
            <v>1565-52</v>
          </cell>
          <cell r="H11776">
            <v>71.75</v>
          </cell>
        </row>
        <row r="11777">
          <cell r="G11777" t="str">
            <v>1565-52</v>
          </cell>
          <cell r="H11777">
            <v>1028.24</v>
          </cell>
        </row>
        <row r="11778">
          <cell r="G11778" t="str">
            <v>1565-52</v>
          </cell>
          <cell r="H11778">
            <v>731.29</v>
          </cell>
        </row>
        <row r="11779">
          <cell r="G11779" t="str">
            <v>1565-52</v>
          </cell>
          <cell r="H11779">
            <v>147.69</v>
          </cell>
        </row>
        <row r="11780">
          <cell r="G11780" t="str">
            <v>1565-52</v>
          </cell>
          <cell r="H11780">
            <v>9.5399999999999991</v>
          </cell>
        </row>
        <row r="11781">
          <cell r="G11781" t="str">
            <v>1565-52</v>
          </cell>
          <cell r="H11781">
            <v>459.82</v>
          </cell>
        </row>
        <row r="11782">
          <cell r="G11782" t="str">
            <v>1565-52</v>
          </cell>
          <cell r="H11782">
            <v>177.26</v>
          </cell>
        </row>
        <row r="11783">
          <cell r="G11783" t="str">
            <v>1565-52</v>
          </cell>
          <cell r="H11783">
            <v>545</v>
          </cell>
        </row>
        <row r="11784">
          <cell r="G11784" t="str">
            <v>1565-52</v>
          </cell>
          <cell r="H11784">
            <v>133.01</v>
          </cell>
        </row>
        <row r="11785">
          <cell r="G11785" t="str">
            <v>7410-02</v>
          </cell>
          <cell r="H11785">
            <v>47.9</v>
          </cell>
        </row>
        <row r="11786">
          <cell r="G11786" t="str">
            <v>1565-52</v>
          </cell>
          <cell r="H11786">
            <v>1251.43</v>
          </cell>
        </row>
        <row r="11787">
          <cell r="G11787" t="str">
            <v>1565-52</v>
          </cell>
          <cell r="H11787">
            <v>71.56</v>
          </cell>
        </row>
        <row r="11788">
          <cell r="G11788" t="str">
            <v>1565-52</v>
          </cell>
          <cell r="H11788">
            <v>14.89</v>
          </cell>
        </row>
        <row r="11789">
          <cell r="G11789" t="str">
            <v>1565-52</v>
          </cell>
          <cell r="H11789">
            <v>773.04</v>
          </cell>
        </row>
        <row r="11790">
          <cell r="G11790" t="str">
            <v>1565-52</v>
          </cell>
          <cell r="H11790">
            <v>10151.950000000001</v>
          </cell>
        </row>
        <row r="11791">
          <cell r="G11791" t="str">
            <v>1565-52</v>
          </cell>
          <cell r="H11791">
            <v>97.89</v>
          </cell>
        </row>
        <row r="11792">
          <cell r="G11792" t="str">
            <v>7410-02</v>
          </cell>
          <cell r="H11792">
            <v>35.64</v>
          </cell>
        </row>
        <row r="11793">
          <cell r="G11793" t="str">
            <v>1565-52</v>
          </cell>
          <cell r="H11793">
            <v>115.98</v>
          </cell>
        </row>
        <row r="11794">
          <cell r="G11794" t="str">
            <v>1565-52</v>
          </cell>
          <cell r="H11794">
            <v>1339.88</v>
          </cell>
        </row>
        <row r="11795">
          <cell r="G11795" t="str">
            <v>1565-52</v>
          </cell>
          <cell r="H11795">
            <v>2644.41</v>
          </cell>
        </row>
        <row r="11796">
          <cell r="G11796" t="str">
            <v>1565-52</v>
          </cell>
          <cell r="H11796">
            <v>330.4</v>
          </cell>
        </row>
        <row r="11797">
          <cell r="G11797" t="str">
            <v>1565-52</v>
          </cell>
          <cell r="H11797">
            <v>73.48</v>
          </cell>
        </row>
        <row r="11798">
          <cell r="G11798" t="str">
            <v>1565-52</v>
          </cell>
          <cell r="H11798">
            <v>569.25</v>
          </cell>
        </row>
        <row r="11799">
          <cell r="G11799" t="str">
            <v>1565-52</v>
          </cell>
          <cell r="H11799">
            <v>615.94000000000005</v>
          </cell>
        </row>
        <row r="11800">
          <cell r="G11800" t="str">
            <v>7410-02</v>
          </cell>
          <cell r="H11800">
            <v>11185.74</v>
          </cell>
        </row>
        <row r="11801">
          <cell r="G11801" t="str">
            <v>1565-52</v>
          </cell>
          <cell r="H11801">
            <v>48.4</v>
          </cell>
        </row>
        <row r="11802">
          <cell r="G11802" t="str">
            <v>1565-52</v>
          </cell>
          <cell r="H11802">
            <v>119.82</v>
          </cell>
        </row>
        <row r="11803">
          <cell r="G11803" t="str">
            <v>1565-52</v>
          </cell>
          <cell r="H11803">
            <v>578</v>
          </cell>
        </row>
        <row r="11804">
          <cell r="G11804" t="str">
            <v>1565-52</v>
          </cell>
          <cell r="H11804">
            <v>360.7</v>
          </cell>
        </row>
        <row r="11805">
          <cell r="G11805" t="str">
            <v>1565-52</v>
          </cell>
          <cell r="H11805">
            <v>256.47000000000003</v>
          </cell>
        </row>
        <row r="11806">
          <cell r="G11806" t="str">
            <v>1565-52</v>
          </cell>
          <cell r="H11806">
            <v>40.159999999999997</v>
          </cell>
        </row>
        <row r="11807">
          <cell r="G11807" t="str">
            <v>1565-52</v>
          </cell>
          <cell r="H11807">
            <v>400.76</v>
          </cell>
        </row>
        <row r="11808">
          <cell r="G11808" t="str">
            <v>7410-02</v>
          </cell>
          <cell r="H11808">
            <v>89.47</v>
          </cell>
        </row>
        <row r="11809">
          <cell r="G11809" t="str">
            <v>1565-52</v>
          </cell>
          <cell r="H11809">
            <v>223.08</v>
          </cell>
        </row>
        <row r="11810">
          <cell r="G11810" t="str">
            <v>1565-52</v>
          </cell>
          <cell r="H11810">
            <v>189.98</v>
          </cell>
        </row>
        <row r="11811">
          <cell r="G11811" t="str">
            <v>7410-02</v>
          </cell>
          <cell r="H11811">
            <v>154.51</v>
          </cell>
        </row>
        <row r="11812">
          <cell r="G11812" t="str">
            <v>1565-52</v>
          </cell>
          <cell r="H11812">
            <v>246.01</v>
          </cell>
        </row>
        <row r="11813">
          <cell r="G11813" t="str">
            <v>1565-52</v>
          </cell>
          <cell r="H11813">
            <v>22.46</v>
          </cell>
        </row>
        <row r="11814">
          <cell r="G11814" t="str">
            <v>7410-02</v>
          </cell>
          <cell r="H11814">
            <v>25.58</v>
          </cell>
        </row>
        <row r="11815">
          <cell r="G11815" t="str">
            <v>7410-02</v>
          </cell>
          <cell r="H11815">
            <v>511.42</v>
          </cell>
        </row>
        <row r="11816">
          <cell r="G11816" t="str">
            <v>1565-52</v>
          </cell>
          <cell r="H11816">
            <v>390.45</v>
          </cell>
        </row>
        <row r="11817">
          <cell r="G11817" t="str">
            <v>1565-52</v>
          </cell>
          <cell r="H11817">
            <v>763.61</v>
          </cell>
        </row>
        <row r="11818">
          <cell r="G11818" t="str">
            <v>1565-52</v>
          </cell>
          <cell r="H11818">
            <v>594.26</v>
          </cell>
        </row>
        <row r="11819">
          <cell r="G11819" t="str">
            <v>1565-52</v>
          </cell>
          <cell r="H11819">
            <v>243.9</v>
          </cell>
        </row>
        <row r="11820">
          <cell r="G11820" t="str">
            <v>1565-52</v>
          </cell>
          <cell r="H11820">
            <v>304.38</v>
          </cell>
        </row>
        <row r="11821">
          <cell r="G11821" t="str">
            <v>1565-52</v>
          </cell>
          <cell r="H11821">
            <v>2253</v>
          </cell>
        </row>
        <row r="11822">
          <cell r="G11822" t="str">
            <v>1565-52</v>
          </cell>
          <cell r="H11822">
            <v>45.08</v>
          </cell>
        </row>
        <row r="11823">
          <cell r="G11823" t="str">
            <v>1565-52</v>
          </cell>
          <cell r="H11823">
            <v>484.08</v>
          </cell>
        </row>
        <row r="11824">
          <cell r="G11824" t="str">
            <v>1565-52</v>
          </cell>
          <cell r="H11824">
            <v>1206.04</v>
          </cell>
        </row>
        <row r="11825">
          <cell r="G11825" t="str">
            <v>1565-52</v>
          </cell>
          <cell r="H11825">
            <v>42.45</v>
          </cell>
        </row>
        <row r="11826">
          <cell r="G11826" t="str">
            <v>1565-52</v>
          </cell>
          <cell r="H11826">
            <v>775.01</v>
          </cell>
        </row>
        <row r="11827">
          <cell r="G11827" t="str">
            <v>1565-52</v>
          </cell>
          <cell r="H11827">
            <v>116.69</v>
          </cell>
        </row>
        <row r="11828">
          <cell r="G11828" t="str">
            <v>1565-52</v>
          </cell>
          <cell r="H11828">
            <v>232.08</v>
          </cell>
        </row>
        <row r="11829">
          <cell r="G11829" t="str">
            <v>1565-52</v>
          </cell>
          <cell r="H11829">
            <v>107.1</v>
          </cell>
        </row>
        <row r="11830">
          <cell r="G11830" t="str">
            <v>1565-52</v>
          </cell>
          <cell r="H11830">
            <v>2090</v>
          </cell>
        </row>
        <row r="11831">
          <cell r="G11831" t="str">
            <v>1565-52</v>
          </cell>
          <cell r="H11831">
            <v>840.06</v>
          </cell>
        </row>
        <row r="11832">
          <cell r="G11832" t="str">
            <v>1565-52</v>
          </cell>
          <cell r="H11832">
            <v>133.52000000000001</v>
          </cell>
        </row>
        <row r="11833">
          <cell r="G11833" t="str">
            <v>1565-52</v>
          </cell>
          <cell r="H11833">
            <v>152.81</v>
          </cell>
        </row>
        <row r="11834">
          <cell r="G11834" t="str">
            <v>1565-52</v>
          </cell>
          <cell r="H11834">
            <v>69.3</v>
          </cell>
        </row>
        <row r="11835">
          <cell r="G11835" t="str">
            <v>7410-02</v>
          </cell>
          <cell r="H11835">
            <v>214.01</v>
          </cell>
        </row>
        <row r="11836">
          <cell r="G11836" t="str">
            <v>1565-52</v>
          </cell>
          <cell r="H11836">
            <v>196.83</v>
          </cell>
        </row>
        <row r="11837">
          <cell r="G11837" t="str">
            <v>1565-52</v>
          </cell>
          <cell r="H11837">
            <v>272.16000000000003</v>
          </cell>
        </row>
        <row r="11838">
          <cell r="G11838" t="str">
            <v>1565-52</v>
          </cell>
          <cell r="H11838">
            <v>61.47</v>
          </cell>
        </row>
        <row r="11839">
          <cell r="G11839" t="str">
            <v>1565-52</v>
          </cell>
          <cell r="H11839">
            <v>538.23</v>
          </cell>
        </row>
        <row r="11840">
          <cell r="G11840" t="str">
            <v>1565-52</v>
          </cell>
          <cell r="H11840">
            <v>193.52</v>
          </cell>
        </row>
        <row r="11841">
          <cell r="G11841" t="str">
            <v>1565-52</v>
          </cell>
          <cell r="H11841">
            <v>428.61</v>
          </cell>
        </row>
        <row r="11842">
          <cell r="G11842" t="str">
            <v>1565-52</v>
          </cell>
          <cell r="H11842">
            <v>74.239999999999995</v>
          </cell>
        </row>
        <row r="11843">
          <cell r="G11843" t="str">
            <v>7410-02</v>
          </cell>
          <cell r="H11843">
            <v>135.78</v>
          </cell>
        </row>
        <row r="11844">
          <cell r="G11844" t="str">
            <v>1565-52</v>
          </cell>
          <cell r="H11844">
            <v>1041.4000000000001</v>
          </cell>
        </row>
        <row r="11845">
          <cell r="G11845" t="str">
            <v>1565-52</v>
          </cell>
          <cell r="H11845">
            <v>1177.07</v>
          </cell>
        </row>
        <row r="11846">
          <cell r="G11846" t="str">
            <v>1565-52</v>
          </cell>
          <cell r="H11846">
            <v>193.48</v>
          </cell>
        </row>
        <row r="11847">
          <cell r="G11847" t="str">
            <v>1565-52</v>
          </cell>
          <cell r="H11847">
            <v>81.83</v>
          </cell>
        </row>
        <row r="11848">
          <cell r="G11848" t="str">
            <v>7410-02</v>
          </cell>
          <cell r="H11848">
            <v>439.72</v>
          </cell>
        </row>
        <row r="11849">
          <cell r="G11849" t="str">
            <v>1565-52</v>
          </cell>
          <cell r="H11849">
            <v>109.12</v>
          </cell>
        </row>
        <row r="11850">
          <cell r="G11850" t="str">
            <v>1565-52</v>
          </cell>
          <cell r="H11850">
            <v>536.79999999999995</v>
          </cell>
        </row>
        <row r="11851">
          <cell r="G11851" t="str">
            <v>1565-52</v>
          </cell>
          <cell r="H11851">
            <v>106.73</v>
          </cell>
        </row>
        <row r="11852">
          <cell r="G11852" t="str">
            <v>1565-52</v>
          </cell>
          <cell r="H11852">
            <v>201.02</v>
          </cell>
        </row>
        <row r="11853">
          <cell r="G11853" t="str">
            <v>1565-52</v>
          </cell>
          <cell r="H11853">
            <v>40.049999999999997</v>
          </cell>
        </row>
        <row r="11854">
          <cell r="G11854" t="str">
            <v>1565-52</v>
          </cell>
          <cell r="H11854">
            <v>36.31</v>
          </cell>
        </row>
        <row r="11855">
          <cell r="G11855" t="str">
            <v>1565-52</v>
          </cell>
          <cell r="H11855">
            <v>381.88</v>
          </cell>
        </row>
        <row r="11856">
          <cell r="G11856" t="str">
            <v>1565-52</v>
          </cell>
          <cell r="H11856">
            <v>767.78</v>
          </cell>
        </row>
        <row r="11857">
          <cell r="G11857" t="str">
            <v>1565-52</v>
          </cell>
          <cell r="H11857">
            <v>297.52999999999997</v>
          </cell>
        </row>
        <row r="11858">
          <cell r="G11858" t="str">
            <v>1565-52</v>
          </cell>
          <cell r="H11858">
            <v>2612</v>
          </cell>
        </row>
        <row r="11859">
          <cell r="G11859" t="str">
            <v>1565-52</v>
          </cell>
          <cell r="H11859">
            <v>779.22</v>
          </cell>
        </row>
        <row r="11860">
          <cell r="G11860" t="str">
            <v>1565-52</v>
          </cell>
          <cell r="H11860">
            <v>425.67</v>
          </cell>
        </row>
        <row r="11861">
          <cell r="G11861" t="str">
            <v>1565-52</v>
          </cell>
          <cell r="H11861">
            <v>2083</v>
          </cell>
        </row>
        <row r="11862">
          <cell r="G11862" t="str">
            <v>1565-52</v>
          </cell>
          <cell r="H11862">
            <v>242.15</v>
          </cell>
        </row>
        <row r="11863">
          <cell r="G11863" t="str">
            <v>1565-52</v>
          </cell>
          <cell r="H11863">
            <v>127.74</v>
          </cell>
        </row>
        <row r="11864">
          <cell r="G11864" t="str">
            <v>1565-52</v>
          </cell>
          <cell r="H11864">
            <v>108.29</v>
          </cell>
        </row>
        <row r="11865">
          <cell r="G11865" t="str">
            <v>1565-52</v>
          </cell>
          <cell r="H11865">
            <v>614.34</v>
          </cell>
        </row>
        <row r="11866">
          <cell r="G11866" t="str">
            <v>1565-52</v>
          </cell>
          <cell r="H11866">
            <v>463.49</v>
          </cell>
        </row>
        <row r="11867">
          <cell r="G11867" t="str">
            <v>1565-52</v>
          </cell>
          <cell r="H11867">
            <v>669.23</v>
          </cell>
        </row>
        <row r="11868">
          <cell r="G11868" t="str">
            <v>1565-52</v>
          </cell>
          <cell r="H11868">
            <v>39.28</v>
          </cell>
        </row>
        <row r="11869">
          <cell r="G11869" t="str">
            <v>1565-52</v>
          </cell>
          <cell r="H11869">
            <v>121.32</v>
          </cell>
        </row>
        <row r="11870">
          <cell r="G11870" t="str">
            <v>1565-52</v>
          </cell>
          <cell r="H11870">
            <v>154.88</v>
          </cell>
        </row>
        <row r="11871">
          <cell r="G11871" t="str">
            <v>1565-52</v>
          </cell>
          <cell r="H11871">
            <v>132.83000000000001</v>
          </cell>
        </row>
        <row r="11872">
          <cell r="G11872" t="str">
            <v>1565-52</v>
          </cell>
          <cell r="H11872">
            <v>1007</v>
          </cell>
        </row>
        <row r="11873">
          <cell r="G11873" t="str">
            <v>1565-52</v>
          </cell>
          <cell r="H11873">
            <v>83.75</v>
          </cell>
        </row>
        <row r="11874">
          <cell r="G11874" t="str">
            <v>1565-52</v>
          </cell>
          <cell r="H11874">
            <v>1526.7</v>
          </cell>
        </row>
        <row r="11875">
          <cell r="G11875" t="str">
            <v>1565-52</v>
          </cell>
          <cell r="H11875">
            <v>45.1</v>
          </cell>
        </row>
        <row r="11876">
          <cell r="G11876" t="str">
            <v>7410-02</v>
          </cell>
          <cell r="H11876">
            <v>111.59</v>
          </cell>
        </row>
        <row r="11877">
          <cell r="G11877" t="str">
            <v>1565-52</v>
          </cell>
          <cell r="H11877">
            <v>241.66</v>
          </cell>
        </row>
        <row r="11878">
          <cell r="G11878" t="str">
            <v>1565-52</v>
          </cell>
          <cell r="H11878">
            <v>317.62</v>
          </cell>
        </row>
        <row r="11879">
          <cell r="G11879" t="str">
            <v>1565-52</v>
          </cell>
          <cell r="H11879">
            <v>206.83</v>
          </cell>
        </row>
        <row r="11880">
          <cell r="G11880" t="str">
            <v>1565-52</v>
          </cell>
          <cell r="H11880">
            <v>135.68</v>
          </cell>
        </row>
        <row r="11881">
          <cell r="G11881" t="str">
            <v>1565-52</v>
          </cell>
          <cell r="H11881">
            <v>1323.45</v>
          </cell>
        </row>
        <row r="11882">
          <cell r="G11882" t="str">
            <v>1565-52</v>
          </cell>
          <cell r="H11882">
            <v>157.76</v>
          </cell>
        </row>
        <row r="11883">
          <cell r="G11883" t="str">
            <v>1565-52</v>
          </cell>
          <cell r="H11883">
            <v>2635</v>
          </cell>
        </row>
        <row r="11884">
          <cell r="G11884" t="str">
            <v>1565-52</v>
          </cell>
          <cell r="H11884">
            <v>74.739999999999995</v>
          </cell>
        </row>
        <row r="11885">
          <cell r="G11885" t="str">
            <v>1565-52</v>
          </cell>
          <cell r="H11885">
            <v>55.25</v>
          </cell>
        </row>
        <row r="11886">
          <cell r="G11886" t="str">
            <v>1565-52</v>
          </cell>
          <cell r="H11886">
            <v>213.44</v>
          </cell>
        </row>
        <row r="11887">
          <cell r="G11887" t="str">
            <v>1565-52</v>
          </cell>
          <cell r="H11887">
            <v>1327.3</v>
          </cell>
        </row>
        <row r="11888">
          <cell r="G11888" t="str">
            <v>1565-52</v>
          </cell>
          <cell r="H11888">
            <v>561.45000000000005</v>
          </cell>
        </row>
        <row r="11889">
          <cell r="G11889" t="str">
            <v>1565-52</v>
          </cell>
          <cell r="H11889">
            <v>43.42</v>
          </cell>
        </row>
        <row r="11890">
          <cell r="G11890" t="str">
            <v>1565-52</v>
          </cell>
          <cell r="H11890">
            <v>193.08</v>
          </cell>
        </row>
        <row r="11891">
          <cell r="G11891" t="str">
            <v>1565-52</v>
          </cell>
          <cell r="H11891">
            <v>366.3</v>
          </cell>
        </row>
        <row r="11892">
          <cell r="G11892" t="str">
            <v>1565-52</v>
          </cell>
          <cell r="H11892">
            <v>99.67</v>
          </cell>
        </row>
        <row r="11893">
          <cell r="G11893" t="str">
            <v>1565-52</v>
          </cell>
          <cell r="H11893">
            <v>495.75</v>
          </cell>
        </row>
        <row r="11894">
          <cell r="G11894" t="str">
            <v>1565-52</v>
          </cell>
          <cell r="H11894">
            <v>491.82</v>
          </cell>
        </row>
        <row r="11895">
          <cell r="G11895" t="str">
            <v>1565-52</v>
          </cell>
          <cell r="H11895">
            <v>140.07</v>
          </cell>
        </row>
        <row r="11896">
          <cell r="G11896" t="str">
            <v>1565-52</v>
          </cell>
          <cell r="H11896">
            <v>103.9</v>
          </cell>
        </row>
        <row r="11897">
          <cell r="G11897" t="str">
            <v>7410-02</v>
          </cell>
          <cell r="H11897">
            <v>13.77</v>
          </cell>
        </row>
        <row r="11898">
          <cell r="G11898" t="str">
            <v>1565-52</v>
          </cell>
          <cell r="H11898">
            <v>190.81</v>
          </cell>
        </row>
        <row r="11899">
          <cell r="G11899" t="str">
            <v>1565-52</v>
          </cell>
          <cell r="H11899">
            <v>38.51</v>
          </cell>
        </row>
        <row r="11900">
          <cell r="G11900" t="str">
            <v>1565-52</v>
          </cell>
          <cell r="H11900">
            <v>542.62</v>
          </cell>
        </row>
        <row r="11901">
          <cell r="G11901" t="str">
            <v>1565-52</v>
          </cell>
          <cell r="H11901">
            <v>515.41</v>
          </cell>
        </row>
        <row r="11902">
          <cell r="G11902" t="str">
            <v>1565-52</v>
          </cell>
          <cell r="H11902">
            <v>11.55</v>
          </cell>
        </row>
        <row r="11903">
          <cell r="G11903" t="str">
            <v>1565-52</v>
          </cell>
          <cell r="H11903">
            <v>323.13</v>
          </cell>
        </row>
        <row r="11904">
          <cell r="G11904" t="str">
            <v>1565-52</v>
          </cell>
          <cell r="H11904">
            <v>129.29</v>
          </cell>
        </row>
        <row r="11905">
          <cell r="G11905" t="str">
            <v>1565-52</v>
          </cell>
          <cell r="H11905">
            <v>113.22</v>
          </cell>
        </row>
        <row r="11906">
          <cell r="G11906" t="str">
            <v>1565-52</v>
          </cell>
          <cell r="H11906">
            <v>37.380000000000003</v>
          </cell>
        </row>
        <row r="11907">
          <cell r="G11907" t="str">
            <v>1565-52</v>
          </cell>
          <cell r="H11907">
            <v>46.94</v>
          </cell>
        </row>
        <row r="11908">
          <cell r="G11908" t="str">
            <v>1565-52</v>
          </cell>
          <cell r="H11908">
            <v>142.71</v>
          </cell>
        </row>
        <row r="11909">
          <cell r="G11909" t="str">
            <v>1565-52</v>
          </cell>
          <cell r="H11909">
            <v>217.41</v>
          </cell>
        </row>
        <row r="11910">
          <cell r="G11910" t="str">
            <v>1565-52</v>
          </cell>
          <cell r="H11910">
            <v>38.35</v>
          </cell>
        </row>
        <row r="11911">
          <cell r="G11911" t="str">
            <v>7410-02</v>
          </cell>
          <cell r="H11911">
            <v>85.22</v>
          </cell>
        </row>
        <row r="11912">
          <cell r="G11912" t="str">
            <v>7410-02</v>
          </cell>
          <cell r="H11912">
            <v>51.09</v>
          </cell>
        </row>
        <row r="11913">
          <cell r="G11913" t="str">
            <v>1565-52</v>
          </cell>
          <cell r="H11913">
            <v>98.01</v>
          </cell>
        </row>
        <row r="11914">
          <cell r="G11914" t="str">
            <v>1565-52</v>
          </cell>
          <cell r="H11914">
            <v>174.84</v>
          </cell>
        </row>
        <row r="11915">
          <cell r="G11915" t="str">
            <v>1565-52</v>
          </cell>
          <cell r="H11915">
            <v>57.84</v>
          </cell>
        </row>
        <row r="11916">
          <cell r="G11916" t="str">
            <v>1565-52</v>
          </cell>
          <cell r="H11916">
            <v>172.41</v>
          </cell>
        </row>
        <row r="11917">
          <cell r="G11917" t="str">
            <v>1565-52</v>
          </cell>
          <cell r="H11917">
            <v>89.4</v>
          </cell>
        </row>
        <row r="11918">
          <cell r="G11918" t="str">
            <v>1565-52</v>
          </cell>
          <cell r="H11918">
            <v>229.76</v>
          </cell>
        </row>
        <row r="11919">
          <cell r="G11919" t="str">
            <v>1565-52</v>
          </cell>
          <cell r="H11919">
            <v>162.4</v>
          </cell>
        </row>
        <row r="11920">
          <cell r="G11920" t="str">
            <v>1565-52</v>
          </cell>
          <cell r="H11920">
            <v>84.46</v>
          </cell>
        </row>
        <row r="11921">
          <cell r="G11921" t="str">
            <v>1565-52</v>
          </cell>
          <cell r="H11921">
            <v>307.95</v>
          </cell>
        </row>
        <row r="11922">
          <cell r="G11922" t="str">
            <v>1565-52</v>
          </cell>
          <cell r="H11922">
            <v>203.17</v>
          </cell>
        </row>
        <row r="11923">
          <cell r="G11923" t="str">
            <v>1565-52</v>
          </cell>
          <cell r="H11923">
            <v>222</v>
          </cell>
        </row>
        <row r="11924">
          <cell r="G11924" t="str">
            <v>1565-52</v>
          </cell>
          <cell r="H11924">
            <v>184.45</v>
          </cell>
        </row>
        <row r="11925">
          <cell r="G11925" t="str">
            <v>1565-52</v>
          </cell>
          <cell r="H11925">
            <v>747.45</v>
          </cell>
        </row>
        <row r="11926">
          <cell r="G11926" t="str">
            <v>1565-52</v>
          </cell>
          <cell r="H11926">
            <v>380.16</v>
          </cell>
        </row>
        <row r="11927">
          <cell r="G11927" t="str">
            <v>1565-52</v>
          </cell>
          <cell r="H11927">
            <v>0</v>
          </cell>
        </row>
        <row r="11928">
          <cell r="G11928" t="str">
            <v>1565-52</v>
          </cell>
          <cell r="H11928">
            <v>163.63999999999999</v>
          </cell>
        </row>
        <row r="11929">
          <cell r="G11929" t="str">
            <v>1565-52</v>
          </cell>
          <cell r="H11929">
            <v>743.18</v>
          </cell>
        </row>
        <row r="11930">
          <cell r="G11930" t="str">
            <v>1565-52</v>
          </cell>
          <cell r="H11930">
            <v>0</v>
          </cell>
        </row>
        <row r="11931">
          <cell r="G11931" t="str">
            <v>1565-52</v>
          </cell>
          <cell r="H11931">
            <v>77.06</v>
          </cell>
        </row>
        <row r="11932">
          <cell r="G11932" t="str">
            <v>1565-52</v>
          </cell>
          <cell r="H11932">
            <v>784.08</v>
          </cell>
        </row>
        <row r="11933">
          <cell r="G11933" t="str">
            <v>7410-02</v>
          </cell>
          <cell r="H11933">
            <v>29.55</v>
          </cell>
        </row>
        <row r="11934">
          <cell r="G11934" t="str">
            <v>7410-02</v>
          </cell>
          <cell r="H11934">
            <v>588.63</v>
          </cell>
        </row>
        <row r="11935">
          <cell r="G11935" t="str">
            <v>1565-52</v>
          </cell>
          <cell r="H11935">
            <v>789.48</v>
          </cell>
        </row>
        <row r="11936">
          <cell r="G11936" t="str">
            <v>1565-52</v>
          </cell>
          <cell r="H11936">
            <v>55.54</v>
          </cell>
        </row>
        <row r="11937">
          <cell r="G11937" t="str">
            <v>1565-52</v>
          </cell>
          <cell r="H11937">
            <v>132.85</v>
          </cell>
        </row>
        <row r="11938">
          <cell r="G11938" t="str">
            <v>1565-52</v>
          </cell>
          <cell r="H11938">
            <v>1180</v>
          </cell>
        </row>
        <row r="11939">
          <cell r="G11939" t="str">
            <v>1565-52</v>
          </cell>
          <cell r="H11939">
            <v>5001.25</v>
          </cell>
        </row>
        <row r="11940">
          <cell r="G11940" t="str">
            <v>1565-52</v>
          </cell>
          <cell r="H11940">
            <v>0</v>
          </cell>
        </row>
        <row r="11941">
          <cell r="G11941" t="str">
            <v>1565-52</v>
          </cell>
          <cell r="H11941">
            <v>0</v>
          </cell>
        </row>
        <row r="11942">
          <cell r="G11942" t="str">
            <v>1565-52</v>
          </cell>
          <cell r="H11942">
            <v>43.72</v>
          </cell>
        </row>
        <row r="11943">
          <cell r="G11943" t="str">
            <v>1565-52</v>
          </cell>
          <cell r="H11943">
            <v>0</v>
          </cell>
        </row>
        <row r="11944">
          <cell r="G11944" t="str">
            <v>1565-52</v>
          </cell>
          <cell r="H11944">
            <v>244.61</v>
          </cell>
        </row>
        <row r="11945">
          <cell r="G11945" t="str">
            <v>1565-52</v>
          </cell>
          <cell r="H11945">
            <v>0</v>
          </cell>
        </row>
        <row r="11946">
          <cell r="G11946" t="str">
            <v>1565-52</v>
          </cell>
          <cell r="H11946">
            <v>0</v>
          </cell>
        </row>
        <row r="11947">
          <cell r="G11947" t="str">
            <v>7410-02</v>
          </cell>
          <cell r="H11947">
            <v>18586.12</v>
          </cell>
        </row>
        <row r="11948">
          <cell r="G11948" t="str">
            <v>7410-02</v>
          </cell>
          <cell r="H11948">
            <v>9.2799999999999994</v>
          </cell>
        </row>
        <row r="11949">
          <cell r="G11949" t="str">
            <v>1565-52</v>
          </cell>
          <cell r="H11949">
            <v>333.33</v>
          </cell>
        </row>
        <row r="11950">
          <cell r="G11950" t="str">
            <v>1565-52</v>
          </cell>
          <cell r="H11950">
            <v>571.22</v>
          </cell>
        </row>
        <row r="11951">
          <cell r="G11951" t="str">
            <v>1565-52</v>
          </cell>
          <cell r="H11951">
            <v>800.87</v>
          </cell>
        </row>
        <row r="11952">
          <cell r="G11952" t="str">
            <v>1565-52</v>
          </cell>
          <cell r="H11952">
            <v>81.36</v>
          </cell>
        </row>
        <row r="11953">
          <cell r="G11953" t="str">
            <v>1565-52</v>
          </cell>
          <cell r="H11953">
            <v>0</v>
          </cell>
        </row>
        <row r="11954">
          <cell r="G11954" t="str">
            <v>1565-52</v>
          </cell>
          <cell r="H11954">
            <v>113</v>
          </cell>
        </row>
        <row r="11955">
          <cell r="G11955" t="str">
            <v>1565-52</v>
          </cell>
          <cell r="H11955">
            <v>311.89</v>
          </cell>
        </row>
        <row r="11956">
          <cell r="G11956" t="str">
            <v>1565-52</v>
          </cell>
          <cell r="H11956">
            <v>149.16</v>
          </cell>
        </row>
        <row r="11957">
          <cell r="G11957" t="str">
            <v>7410-02</v>
          </cell>
          <cell r="H11957">
            <v>241.1</v>
          </cell>
        </row>
        <row r="11958">
          <cell r="G11958" t="str">
            <v>1565-52</v>
          </cell>
          <cell r="H11958">
            <v>39.5</v>
          </cell>
        </row>
        <row r="11959">
          <cell r="G11959" t="str">
            <v>1565-52</v>
          </cell>
          <cell r="H11959">
            <v>203.91</v>
          </cell>
        </row>
        <row r="11960">
          <cell r="G11960" t="str">
            <v>1565-52</v>
          </cell>
          <cell r="H11960">
            <v>65.23</v>
          </cell>
        </row>
        <row r="11961">
          <cell r="G11961" t="str">
            <v>1565-52</v>
          </cell>
          <cell r="H11961">
            <v>114.86</v>
          </cell>
        </row>
        <row r="11962">
          <cell r="G11962" t="str">
            <v>1565-52</v>
          </cell>
          <cell r="H11962">
            <v>0</v>
          </cell>
        </row>
        <row r="11963">
          <cell r="G11963" t="str">
            <v>1565-52</v>
          </cell>
          <cell r="H11963">
            <v>300.19</v>
          </cell>
        </row>
        <row r="11964">
          <cell r="G11964" t="str">
            <v>1565-52</v>
          </cell>
          <cell r="H11964">
            <v>382.28</v>
          </cell>
        </row>
        <row r="11965">
          <cell r="G11965" t="str">
            <v>7410-02</v>
          </cell>
          <cell r="H11965">
            <v>100.86</v>
          </cell>
        </row>
        <row r="11966">
          <cell r="G11966" t="str">
            <v>1565-52</v>
          </cell>
          <cell r="H11966">
            <v>200.83</v>
          </cell>
        </row>
        <row r="11967">
          <cell r="G11967" t="str">
            <v>1565-52</v>
          </cell>
          <cell r="H11967">
            <v>225.94</v>
          </cell>
        </row>
        <row r="11968">
          <cell r="G11968" t="str">
            <v>1565-52</v>
          </cell>
          <cell r="H11968">
            <v>95.22</v>
          </cell>
        </row>
        <row r="11969">
          <cell r="G11969" t="str">
            <v>1565-52</v>
          </cell>
          <cell r="H11969">
            <v>430.16</v>
          </cell>
        </row>
        <row r="11970">
          <cell r="G11970" t="str">
            <v>1565-52</v>
          </cell>
          <cell r="H11970">
            <v>137.75</v>
          </cell>
        </row>
        <row r="11971">
          <cell r="G11971" t="str">
            <v>1565-52</v>
          </cell>
          <cell r="H11971">
            <v>305.89999999999998</v>
          </cell>
        </row>
        <row r="11972">
          <cell r="G11972" t="str">
            <v>1565-52</v>
          </cell>
          <cell r="H11972">
            <v>296.37</v>
          </cell>
        </row>
        <row r="11973">
          <cell r="G11973" t="str">
            <v>1565-52</v>
          </cell>
          <cell r="H11973">
            <v>477</v>
          </cell>
        </row>
        <row r="11974">
          <cell r="G11974" t="str">
            <v>1565-52</v>
          </cell>
          <cell r="H11974">
            <v>141.34</v>
          </cell>
        </row>
        <row r="11975">
          <cell r="G11975" t="str">
            <v>1565-52</v>
          </cell>
          <cell r="H11975">
            <v>958.04</v>
          </cell>
        </row>
        <row r="11976">
          <cell r="G11976" t="str">
            <v>1565-52</v>
          </cell>
          <cell r="H11976">
            <v>367.82</v>
          </cell>
        </row>
        <row r="11977">
          <cell r="G11977" t="str">
            <v>1565-52</v>
          </cell>
          <cell r="H11977">
            <v>222.64</v>
          </cell>
        </row>
        <row r="11978">
          <cell r="G11978" t="str">
            <v>1565-52</v>
          </cell>
          <cell r="H11978">
            <v>1263.6300000000001</v>
          </cell>
        </row>
        <row r="11979">
          <cell r="G11979" t="str">
            <v>1565-52</v>
          </cell>
          <cell r="H11979">
            <v>164.39</v>
          </cell>
        </row>
        <row r="11980">
          <cell r="G11980" t="str">
            <v>1565-52</v>
          </cell>
          <cell r="H11980">
            <v>96.05</v>
          </cell>
        </row>
        <row r="11981">
          <cell r="G11981" t="str">
            <v>1565-52</v>
          </cell>
          <cell r="H11981">
            <v>588.82000000000005</v>
          </cell>
        </row>
        <row r="11982">
          <cell r="G11982" t="str">
            <v>1565-52</v>
          </cell>
          <cell r="H11982">
            <v>74.02</v>
          </cell>
        </row>
        <row r="11983">
          <cell r="G11983" t="str">
            <v>1565-52</v>
          </cell>
          <cell r="H11983">
            <v>317.75</v>
          </cell>
        </row>
        <row r="11984">
          <cell r="G11984" t="str">
            <v>1565-52</v>
          </cell>
          <cell r="H11984">
            <v>465.2</v>
          </cell>
        </row>
        <row r="11985">
          <cell r="G11985" t="str">
            <v>1565-52</v>
          </cell>
          <cell r="H11985">
            <v>287.25</v>
          </cell>
        </row>
        <row r="11986">
          <cell r="G11986" t="str">
            <v>7410-02</v>
          </cell>
          <cell r="H11986">
            <v>591.15</v>
          </cell>
        </row>
        <row r="11987">
          <cell r="G11987" t="str">
            <v>1565-52</v>
          </cell>
          <cell r="H11987">
            <v>929.6</v>
          </cell>
        </row>
        <row r="11988">
          <cell r="G11988" t="str">
            <v>1565-52</v>
          </cell>
          <cell r="H11988">
            <v>562.41</v>
          </cell>
        </row>
        <row r="11989">
          <cell r="G11989" t="str">
            <v>1565-52</v>
          </cell>
          <cell r="H11989">
            <v>321.10000000000002</v>
          </cell>
        </row>
        <row r="11990">
          <cell r="G11990" t="str">
            <v>1565-52</v>
          </cell>
          <cell r="H11990">
            <v>2166.5</v>
          </cell>
        </row>
        <row r="11991">
          <cell r="G11991" t="str">
            <v>1565-52</v>
          </cell>
          <cell r="H11991">
            <v>0</v>
          </cell>
        </row>
        <row r="11992">
          <cell r="G11992" t="str">
            <v>7410-02</v>
          </cell>
          <cell r="H11992">
            <v>63.89</v>
          </cell>
        </row>
        <row r="11993">
          <cell r="G11993" t="str">
            <v>1565-52</v>
          </cell>
          <cell r="H11993">
            <v>452.79</v>
          </cell>
        </row>
        <row r="11994">
          <cell r="G11994" t="str">
            <v>7410-02</v>
          </cell>
          <cell r="H11994">
            <v>153.13999999999999</v>
          </cell>
        </row>
        <row r="11995">
          <cell r="G11995" t="str">
            <v>1565-52</v>
          </cell>
          <cell r="H11995">
            <v>0</v>
          </cell>
        </row>
        <row r="11996">
          <cell r="G11996" t="str">
            <v>1565-52</v>
          </cell>
          <cell r="H11996">
            <v>161.61000000000001</v>
          </cell>
        </row>
        <row r="11997">
          <cell r="G11997" t="str">
            <v>1565-52</v>
          </cell>
          <cell r="H11997">
            <v>0</v>
          </cell>
        </row>
        <row r="11998">
          <cell r="G11998" t="str">
            <v>1565-52</v>
          </cell>
          <cell r="H11998">
            <v>105.93</v>
          </cell>
        </row>
        <row r="11999">
          <cell r="G11999" t="str">
            <v>1565-52</v>
          </cell>
          <cell r="H11999">
            <v>0</v>
          </cell>
        </row>
        <row r="12000">
          <cell r="G12000" t="str">
            <v>1565-52</v>
          </cell>
          <cell r="H12000">
            <v>331.32</v>
          </cell>
        </row>
        <row r="12001">
          <cell r="G12001" t="str">
            <v>1565-52</v>
          </cell>
          <cell r="H12001">
            <v>78.930000000000007</v>
          </cell>
        </row>
        <row r="12002">
          <cell r="G12002" t="str">
            <v>1565-52</v>
          </cell>
          <cell r="H12002">
            <v>1123.56</v>
          </cell>
        </row>
        <row r="12003">
          <cell r="G12003" t="str">
            <v>1565-52</v>
          </cell>
          <cell r="H12003">
            <v>243.97</v>
          </cell>
        </row>
        <row r="12004">
          <cell r="G12004" t="str">
            <v>1565-52</v>
          </cell>
          <cell r="H12004">
            <v>131.16</v>
          </cell>
        </row>
        <row r="12005">
          <cell r="G12005" t="str">
            <v>1565-52</v>
          </cell>
          <cell r="H12005">
            <v>204.38</v>
          </cell>
        </row>
        <row r="12006">
          <cell r="G12006" t="str">
            <v>1565-52</v>
          </cell>
          <cell r="H12006">
            <v>0</v>
          </cell>
        </row>
        <row r="12007">
          <cell r="G12007" t="str">
            <v>1565-52</v>
          </cell>
          <cell r="H12007">
            <v>0</v>
          </cell>
        </row>
        <row r="12008">
          <cell r="G12008" t="str">
            <v>1565-52</v>
          </cell>
          <cell r="H12008">
            <v>0</v>
          </cell>
        </row>
        <row r="12009">
          <cell r="G12009" t="str">
            <v>1565-52</v>
          </cell>
          <cell r="H12009">
            <v>0</v>
          </cell>
        </row>
        <row r="12010">
          <cell r="G12010" t="str">
            <v>1565-52</v>
          </cell>
          <cell r="H12010">
            <v>99.43</v>
          </cell>
        </row>
        <row r="12011">
          <cell r="G12011" t="str">
            <v>1565-52</v>
          </cell>
          <cell r="H12011">
            <v>0</v>
          </cell>
        </row>
        <row r="12012">
          <cell r="G12012" t="str">
            <v>7410-02</v>
          </cell>
          <cell r="H12012">
            <v>51.58</v>
          </cell>
        </row>
        <row r="12013">
          <cell r="G12013" t="str">
            <v>1565-52</v>
          </cell>
          <cell r="H12013">
            <v>282.62</v>
          </cell>
        </row>
        <row r="12014">
          <cell r="G12014" t="str">
            <v>1565-52</v>
          </cell>
          <cell r="H12014">
            <v>148.38</v>
          </cell>
        </row>
        <row r="12015">
          <cell r="G12015" t="str">
            <v>1565-52</v>
          </cell>
          <cell r="H12015">
            <v>191.96</v>
          </cell>
        </row>
        <row r="12016">
          <cell r="G12016" t="str">
            <v>1565-52</v>
          </cell>
          <cell r="H12016">
            <v>146.68</v>
          </cell>
        </row>
        <row r="12017">
          <cell r="G12017" t="str">
            <v>1565-52</v>
          </cell>
          <cell r="H12017">
            <v>320.33</v>
          </cell>
        </row>
        <row r="12018">
          <cell r="G12018" t="str">
            <v>1565-52</v>
          </cell>
          <cell r="H12018">
            <v>121.13</v>
          </cell>
        </row>
        <row r="12019">
          <cell r="G12019" t="str">
            <v>1565-52</v>
          </cell>
          <cell r="H12019">
            <v>6246.26</v>
          </cell>
        </row>
        <row r="12020">
          <cell r="G12020" t="str">
            <v>1565-52</v>
          </cell>
          <cell r="H12020">
            <v>91.41</v>
          </cell>
        </row>
        <row r="12021">
          <cell r="G12021" t="str">
            <v>1565-52</v>
          </cell>
          <cell r="H12021">
            <v>2081.14</v>
          </cell>
        </row>
        <row r="12022">
          <cell r="G12022" t="str">
            <v>1565-52</v>
          </cell>
          <cell r="H12022">
            <v>132.62</v>
          </cell>
        </row>
        <row r="12023">
          <cell r="G12023" t="str">
            <v>1565-52</v>
          </cell>
          <cell r="H12023">
            <v>295.08</v>
          </cell>
        </row>
        <row r="12024">
          <cell r="G12024" t="str">
            <v>1565-52</v>
          </cell>
          <cell r="H12024">
            <v>72.52</v>
          </cell>
        </row>
        <row r="12025">
          <cell r="G12025" t="str">
            <v>1565-52</v>
          </cell>
          <cell r="H12025">
            <v>0</v>
          </cell>
        </row>
        <row r="12026">
          <cell r="G12026" t="str">
            <v>1565-52</v>
          </cell>
          <cell r="H12026">
            <v>296.45</v>
          </cell>
        </row>
        <row r="12027">
          <cell r="G12027" t="str">
            <v>1565-52</v>
          </cell>
          <cell r="H12027">
            <v>275.7</v>
          </cell>
        </row>
        <row r="12028">
          <cell r="G12028" t="str">
            <v>1565-52</v>
          </cell>
          <cell r="H12028">
            <v>0</v>
          </cell>
        </row>
        <row r="12029">
          <cell r="G12029" t="str">
            <v>7410-02</v>
          </cell>
          <cell r="H12029">
            <v>31.27</v>
          </cell>
        </row>
        <row r="12030">
          <cell r="G12030" t="str">
            <v>1565-52</v>
          </cell>
          <cell r="H12030">
            <v>46.8</v>
          </cell>
        </row>
        <row r="12031">
          <cell r="G12031" t="str">
            <v>7410-02</v>
          </cell>
          <cell r="H12031">
            <v>67.7</v>
          </cell>
        </row>
        <row r="12032">
          <cell r="G12032" t="str">
            <v>1565-52</v>
          </cell>
          <cell r="H12032">
            <v>296.43</v>
          </cell>
        </row>
        <row r="12033">
          <cell r="G12033" t="str">
            <v>1565-52</v>
          </cell>
          <cell r="H12033">
            <v>3.82</v>
          </cell>
        </row>
        <row r="12034">
          <cell r="G12034" t="str">
            <v>1565-52</v>
          </cell>
          <cell r="H12034">
            <v>3718.88</v>
          </cell>
        </row>
        <row r="12035">
          <cell r="G12035" t="str">
            <v>1565-52</v>
          </cell>
          <cell r="H12035">
            <v>368.82</v>
          </cell>
        </row>
        <row r="12036">
          <cell r="G12036" t="str">
            <v>1565-52</v>
          </cell>
          <cell r="H12036">
            <v>119.36</v>
          </cell>
        </row>
        <row r="12037">
          <cell r="G12037" t="str">
            <v>7410-02</v>
          </cell>
          <cell r="H12037">
            <v>327.68</v>
          </cell>
        </row>
        <row r="12038">
          <cell r="G12038" t="str">
            <v>7410-02</v>
          </cell>
          <cell r="H12038">
            <v>70.319999999999993</v>
          </cell>
        </row>
        <row r="12039">
          <cell r="G12039" t="str">
            <v>1565-52</v>
          </cell>
          <cell r="H12039">
            <v>411.15</v>
          </cell>
        </row>
        <row r="12040">
          <cell r="G12040" t="str">
            <v>7410-02</v>
          </cell>
          <cell r="H12040">
            <v>28.86</v>
          </cell>
        </row>
        <row r="12041">
          <cell r="G12041" t="str">
            <v>1565-52</v>
          </cell>
          <cell r="H12041">
            <v>713.07</v>
          </cell>
        </row>
        <row r="12042">
          <cell r="G12042" t="str">
            <v>1565-52</v>
          </cell>
          <cell r="H12042">
            <v>194</v>
          </cell>
        </row>
        <row r="12043">
          <cell r="G12043" t="str">
            <v>1565-52</v>
          </cell>
          <cell r="H12043">
            <v>624.84</v>
          </cell>
        </row>
        <row r="12044">
          <cell r="G12044" t="str">
            <v>1565-52</v>
          </cell>
          <cell r="H12044">
            <v>958.94</v>
          </cell>
        </row>
        <row r="12045">
          <cell r="G12045" t="str">
            <v>1565-52</v>
          </cell>
          <cell r="H12045">
            <v>568.33000000000004</v>
          </cell>
        </row>
        <row r="12046">
          <cell r="G12046" t="str">
            <v>1565-52</v>
          </cell>
          <cell r="H12046">
            <v>827.66</v>
          </cell>
        </row>
        <row r="12047">
          <cell r="G12047" t="str">
            <v>1565-52</v>
          </cell>
          <cell r="H12047">
            <v>220.75</v>
          </cell>
        </row>
        <row r="12048">
          <cell r="G12048" t="str">
            <v>7410-02</v>
          </cell>
          <cell r="H12048">
            <v>14.21</v>
          </cell>
        </row>
        <row r="12049">
          <cell r="G12049" t="str">
            <v>1565-52</v>
          </cell>
          <cell r="H12049">
            <v>1220.6199999999999</v>
          </cell>
        </row>
        <row r="12050">
          <cell r="G12050" t="str">
            <v>1565-52</v>
          </cell>
          <cell r="H12050">
            <v>81</v>
          </cell>
        </row>
        <row r="12051">
          <cell r="G12051" t="str">
            <v>1565-52</v>
          </cell>
          <cell r="H12051">
            <v>858.8</v>
          </cell>
        </row>
        <row r="12052">
          <cell r="G12052" t="str">
            <v>7410-02</v>
          </cell>
          <cell r="H12052">
            <v>41.69</v>
          </cell>
        </row>
        <row r="12053">
          <cell r="G12053" t="str">
            <v>1565-52</v>
          </cell>
          <cell r="H12053">
            <v>185.85</v>
          </cell>
        </row>
        <row r="12054">
          <cell r="G12054" t="str">
            <v>1565-52</v>
          </cell>
          <cell r="H12054">
            <v>571.42999999999995</v>
          </cell>
        </row>
        <row r="12055">
          <cell r="G12055" t="str">
            <v>1565-52</v>
          </cell>
          <cell r="H12055">
            <v>55.15</v>
          </cell>
        </row>
        <row r="12056">
          <cell r="G12056" t="str">
            <v>1565-52</v>
          </cell>
          <cell r="H12056">
            <v>0</v>
          </cell>
        </row>
        <row r="12057">
          <cell r="G12057" t="str">
            <v>1565-52</v>
          </cell>
          <cell r="H12057">
            <v>108.82</v>
          </cell>
        </row>
        <row r="12058">
          <cell r="G12058" t="str">
            <v>1565-52</v>
          </cell>
          <cell r="H12058">
            <v>17.23</v>
          </cell>
        </row>
        <row r="12059">
          <cell r="G12059" t="str">
            <v>1565-52</v>
          </cell>
          <cell r="H12059">
            <v>1734.02</v>
          </cell>
        </row>
        <row r="12060">
          <cell r="G12060" t="str">
            <v>1565-52</v>
          </cell>
          <cell r="H12060">
            <v>1021.33</v>
          </cell>
        </row>
        <row r="12061">
          <cell r="G12061" t="str">
            <v>1565-52</v>
          </cell>
          <cell r="H12061">
            <v>0</v>
          </cell>
        </row>
        <row r="12062">
          <cell r="G12062" t="str">
            <v>1565-52</v>
          </cell>
          <cell r="H12062">
            <v>389.74</v>
          </cell>
        </row>
        <row r="12063">
          <cell r="G12063" t="str">
            <v>7410-02</v>
          </cell>
          <cell r="H12063">
            <v>421.07</v>
          </cell>
        </row>
        <row r="12064">
          <cell r="G12064" t="str">
            <v>1565-52</v>
          </cell>
          <cell r="H12064">
            <v>68.290000000000006</v>
          </cell>
        </row>
        <row r="12065">
          <cell r="G12065" t="str">
            <v>1565-52</v>
          </cell>
          <cell r="H12065">
            <v>112.86</v>
          </cell>
        </row>
        <row r="12066">
          <cell r="G12066" t="str">
            <v>1565-52</v>
          </cell>
          <cell r="H12066">
            <v>43.61</v>
          </cell>
        </row>
        <row r="12067">
          <cell r="G12067" t="str">
            <v>1565-52</v>
          </cell>
          <cell r="H12067">
            <v>164.06</v>
          </cell>
        </row>
        <row r="12068">
          <cell r="G12068" t="str">
            <v>1565-52</v>
          </cell>
          <cell r="H12068">
            <v>6.25</v>
          </cell>
        </row>
        <row r="12069">
          <cell r="G12069" t="str">
            <v>7410-02</v>
          </cell>
          <cell r="H12069">
            <v>22025.54</v>
          </cell>
        </row>
        <row r="12070">
          <cell r="G12070" t="str">
            <v>1565-52</v>
          </cell>
          <cell r="H12070">
            <v>627.84</v>
          </cell>
        </row>
        <row r="12071">
          <cell r="G12071" t="str">
            <v>7410-02</v>
          </cell>
          <cell r="H12071">
            <v>3545.89</v>
          </cell>
        </row>
        <row r="12072">
          <cell r="G12072" t="str">
            <v>1565-52</v>
          </cell>
          <cell r="H12072">
            <v>124.64</v>
          </cell>
        </row>
        <row r="12073">
          <cell r="G12073" t="str">
            <v>7410-02</v>
          </cell>
          <cell r="H12073">
            <v>33.81</v>
          </cell>
        </row>
        <row r="12074">
          <cell r="G12074" t="str">
            <v>1565-52</v>
          </cell>
          <cell r="H12074">
            <v>826</v>
          </cell>
        </row>
        <row r="12075">
          <cell r="G12075" t="str">
            <v>1565-52</v>
          </cell>
          <cell r="H12075">
            <v>167.64</v>
          </cell>
        </row>
        <row r="12076">
          <cell r="G12076" t="str">
            <v>1565-52</v>
          </cell>
          <cell r="H12076">
            <v>446.4</v>
          </cell>
        </row>
        <row r="12077">
          <cell r="G12077" t="str">
            <v>7410-02</v>
          </cell>
          <cell r="H12077">
            <v>506.27</v>
          </cell>
        </row>
        <row r="12078">
          <cell r="G12078" t="str">
            <v>7410-02</v>
          </cell>
          <cell r="H12078">
            <v>388.2</v>
          </cell>
        </row>
        <row r="12079">
          <cell r="G12079" t="str">
            <v>7410-02</v>
          </cell>
          <cell r="H12079">
            <v>6.68</v>
          </cell>
        </row>
        <row r="12080">
          <cell r="G12080" t="str">
            <v>7410-02</v>
          </cell>
          <cell r="H12080">
            <v>98.08</v>
          </cell>
        </row>
        <row r="12081">
          <cell r="G12081" t="str">
            <v>7410-02</v>
          </cell>
          <cell r="H12081">
            <v>1924.48</v>
          </cell>
        </row>
        <row r="12082">
          <cell r="G12082" t="str">
            <v>7410-02</v>
          </cell>
          <cell r="H12082">
            <v>312</v>
          </cell>
        </row>
        <row r="12083">
          <cell r="G12083" t="str">
            <v>1565-52</v>
          </cell>
          <cell r="H12083">
            <v>500.2</v>
          </cell>
        </row>
        <row r="12084">
          <cell r="G12084" t="str">
            <v>7410-02</v>
          </cell>
          <cell r="H12084">
            <v>72.599999999999994</v>
          </cell>
        </row>
        <row r="12085">
          <cell r="G12085" t="str">
            <v>7410-02</v>
          </cell>
          <cell r="H12085">
            <v>19.149999999999999</v>
          </cell>
        </row>
        <row r="12086">
          <cell r="G12086" t="str">
            <v>7410-02</v>
          </cell>
          <cell r="H12086">
            <v>68.349999999999994</v>
          </cell>
        </row>
        <row r="12087">
          <cell r="G12087" t="str">
            <v>1565-52</v>
          </cell>
          <cell r="H12087">
            <v>0</v>
          </cell>
        </row>
        <row r="12088">
          <cell r="G12088" t="str">
            <v>1565-52</v>
          </cell>
          <cell r="H12088">
            <v>126</v>
          </cell>
        </row>
        <row r="12089">
          <cell r="G12089" t="str">
            <v>1565-52</v>
          </cell>
          <cell r="H12089">
            <v>230.78</v>
          </cell>
        </row>
        <row r="12090">
          <cell r="G12090" t="str">
            <v>1565-52</v>
          </cell>
          <cell r="H12090">
            <v>448.06</v>
          </cell>
        </row>
        <row r="12091">
          <cell r="G12091" t="str">
            <v>1565-52</v>
          </cell>
          <cell r="H12091">
            <v>662.84</v>
          </cell>
        </row>
        <row r="12092">
          <cell r="G12092" t="str">
            <v>1565-52</v>
          </cell>
          <cell r="H12092">
            <v>0</v>
          </cell>
        </row>
        <row r="12093">
          <cell r="G12093" t="str">
            <v>1565-52</v>
          </cell>
          <cell r="H12093">
            <v>124.8</v>
          </cell>
        </row>
        <row r="12094">
          <cell r="G12094" t="str">
            <v>1565-52</v>
          </cell>
          <cell r="H12094">
            <v>183.04</v>
          </cell>
        </row>
        <row r="12095">
          <cell r="G12095" t="str">
            <v>1565-52</v>
          </cell>
          <cell r="H12095">
            <v>149.44999999999999</v>
          </cell>
        </row>
        <row r="12096">
          <cell r="G12096" t="str">
            <v>1565-52</v>
          </cell>
          <cell r="H12096">
            <v>333.61</v>
          </cell>
        </row>
        <row r="12097">
          <cell r="G12097" t="str">
            <v>7410-02</v>
          </cell>
          <cell r="H12097">
            <v>82.01</v>
          </cell>
        </row>
        <row r="12098">
          <cell r="G12098" t="str">
            <v>1565-52</v>
          </cell>
          <cell r="H12098">
            <v>111.64</v>
          </cell>
        </row>
        <row r="12099">
          <cell r="G12099" t="str">
            <v>1565-52</v>
          </cell>
          <cell r="H12099">
            <v>76.16</v>
          </cell>
        </row>
        <row r="12100">
          <cell r="G12100" t="str">
            <v>1565-52</v>
          </cell>
          <cell r="H12100">
            <v>0</v>
          </cell>
        </row>
        <row r="12101">
          <cell r="G12101" t="str">
            <v>7410-02</v>
          </cell>
          <cell r="H12101">
            <v>114.95</v>
          </cell>
        </row>
        <row r="12102">
          <cell r="G12102" t="str">
            <v>1565-52</v>
          </cell>
          <cell r="H12102">
            <v>18.46</v>
          </cell>
        </row>
        <row r="12103">
          <cell r="G12103" t="str">
            <v>1565-52</v>
          </cell>
          <cell r="H12103">
            <v>985.9</v>
          </cell>
        </row>
        <row r="12104">
          <cell r="G12104" t="str">
            <v>7410-02</v>
          </cell>
          <cell r="H12104">
            <v>178</v>
          </cell>
        </row>
        <row r="12105">
          <cell r="G12105" t="str">
            <v>1565-52</v>
          </cell>
          <cell r="H12105">
            <v>117.26</v>
          </cell>
        </row>
        <row r="12106">
          <cell r="G12106" t="str">
            <v>7410-02</v>
          </cell>
          <cell r="H12106">
            <v>180.57</v>
          </cell>
        </row>
        <row r="12107">
          <cell r="G12107" t="str">
            <v>1565-52</v>
          </cell>
          <cell r="H12107">
            <v>10.82</v>
          </cell>
        </row>
        <row r="12108">
          <cell r="G12108" t="str">
            <v>1565-52</v>
          </cell>
          <cell r="H12108">
            <v>82.59</v>
          </cell>
        </row>
        <row r="12109">
          <cell r="G12109" t="str">
            <v>1565-52</v>
          </cell>
          <cell r="H12109">
            <v>24.5</v>
          </cell>
        </row>
        <row r="12110">
          <cell r="G12110" t="str">
            <v>7410-02</v>
          </cell>
          <cell r="H12110">
            <v>46.09</v>
          </cell>
        </row>
        <row r="12111">
          <cell r="G12111" t="str">
            <v>7410-02</v>
          </cell>
          <cell r="H12111">
            <v>265.22000000000003</v>
          </cell>
        </row>
        <row r="12112">
          <cell r="G12112" t="str">
            <v>7410-02</v>
          </cell>
          <cell r="H12112">
            <v>4505.29</v>
          </cell>
        </row>
        <row r="12113">
          <cell r="G12113" t="str">
            <v>7410-02</v>
          </cell>
          <cell r="H12113">
            <v>70.25</v>
          </cell>
        </row>
        <row r="12114">
          <cell r="G12114" t="str">
            <v>1565-52</v>
          </cell>
          <cell r="H12114">
            <v>18.940000000000001</v>
          </cell>
        </row>
        <row r="12115">
          <cell r="G12115" t="str">
            <v>7410-02</v>
          </cell>
          <cell r="H12115">
            <v>32.119999999999997</v>
          </cell>
        </row>
        <row r="12116">
          <cell r="G12116" t="str">
            <v>7410-02</v>
          </cell>
          <cell r="H12116">
            <v>87.49</v>
          </cell>
        </row>
        <row r="12117">
          <cell r="G12117" t="str">
            <v>1565-52</v>
          </cell>
          <cell r="H12117">
            <v>10.45</v>
          </cell>
        </row>
        <row r="12118">
          <cell r="G12118" t="str">
            <v>7410-02</v>
          </cell>
          <cell r="H12118">
            <v>3058.4</v>
          </cell>
        </row>
        <row r="12119">
          <cell r="G12119" t="str">
            <v>1565-52</v>
          </cell>
          <cell r="H12119">
            <v>578.16</v>
          </cell>
        </row>
        <row r="12120">
          <cell r="G12120" t="str">
            <v>1565-52</v>
          </cell>
          <cell r="H12120">
            <v>351.56</v>
          </cell>
        </row>
        <row r="12121">
          <cell r="G12121" t="str">
            <v>7410-02</v>
          </cell>
          <cell r="H12121">
            <v>406.64</v>
          </cell>
        </row>
        <row r="12122">
          <cell r="G12122" t="str">
            <v>7410-02</v>
          </cell>
          <cell r="H12122">
            <v>411.25</v>
          </cell>
        </row>
        <row r="12123">
          <cell r="G12123" t="str">
            <v>1565-52</v>
          </cell>
          <cell r="H12123">
            <v>543.16999999999996</v>
          </cell>
        </row>
        <row r="12124">
          <cell r="G12124" t="str">
            <v>1565-52</v>
          </cell>
          <cell r="H12124">
            <v>6.03</v>
          </cell>
        </row>
        <row r="12125">
          <cell r="G12125" t="str">
            <v>7410-02</v>
          </cell>
          <cell r="H12125">
            <v>232.8</v>
          </cell>
        </row>
        <row r="12126">
          <cell r="G12126" t="str">
            <v>1565-52</v>
          </cell>
          <cell r="H12126">
            <v>0</v>
          </cell>
        </row>
        <row r="12127">
          <cell r="G12127" t="str">
            <v>1565-52</v>
          </cell>
          <cell r="H12127">
            <v>1823.16</v>
          </cell>
        </row>
        <row r="12128">
          <cell r="G12128" t="str">
            <v>7410-02</v>
          </cell>
          <cell r="H12128">
            <v>2476.1</v>
          </cell>
        </row>
        <row r="12129">
          <cell r="G12129" t="str">
            <v>7410-02</v>
          </cell>
          <cell r="H12129">
            <v>965.7</v>
          </cell>
        </row>
        <row r="12130">
          <cell r="G12130" t="str">
            <v>7410-02</v>
          </cell>
          <cell r="H12130">
            <v>60.93</v>
          </cell>
        </row>
        <row r="12131">
          <cell r="G12131" t="str">
            <v>1565-52</v>
          </cell>
          <cell r="H12131">
            <v>369.97</v>
          </cell>
        </row>
        <row r="12132">
          <cell r="G12132" t="str">
            <v>7410-02</v>
          </cell>
          <cell r="H12132">
            <v>114.72</v>
          </cell>
        </row>
        <row r="12133">
          <cell r="G12133" t="str">
            <v>7410-02</v>
          </cell>
          <cell r="H12133">
            <v>198.92</v>
          </cell>
        </row>
        <row r="12134">
          <cell r="G12134" t="str">
            <v>1565-52</v>
          </cell>
          <cell r="H12134">
            <v>625.14</v>
          </cell>
        </row>
        <row r="12135">
          <cell r="G12135" t="str">
            <v>7410-02</v>
          </cell>
          <cell r="H12135">
            <v>1882.4</v>
          </cell>
        </row>
        <row r="12136">
          <cell r="G12136" t="str">
            <v>7410-02</v>
          </cell>
          <cell r="H12136">
            <v>29.82</v>
          </cell>
        </row>
        <row r="12137">
          <cell r="G12137" t="str">
            <v>1565-52</v>
          </cell>
          <cell r="H12137">
            <v>0</v>
          </cell>
        </row>
        <row r="12138">
          <cell r="G12138" t="str">
            <v>7410-02</v>
          </cell>
          <cell r="H12138">
            <v>433.44</v>
          </cell>
        </row>
        <row r="12139">
          <cell r="G12139" t="str">
            <v>7410-02</v>
          </cell>
          <cell r="H12139">
            <v>258</v>
          </cell>
        </row>
        <row r="12140">
          <cell r="G12140" t="str">
            <v>1565-52</v>
          </cell>
          <cell r="H12140">
            <v>170.04</v>
          </cell>
        </row>
        <row r="12141">
          <cell r="G12141" t="str">
            <v>7410-02</v>
          </cell>
          <cell r="H12141">
            <v>423.92</v>
          </cell>
        </row>
        <row r="12142">
          <cell r="G12142" t="str">
            <v>7410-02</v>
          </cell>
          <cell r="H12142">
            <v>333.04</v>
          </cell>
        </row>
        <row r="12143">
          <cell r="G12143" t="str">
            <v>7410-02</v>
          </cell>
          <cell r="H12143">
            <v>795.55</v>
          </cell>
        </row>
        <row r="12144">
          <cell r="G12144" t="str">
            <v>7410-02</v>
          </cell>
          <cell r="H12144">
            <v>1248.3399999999999</v>
          </cell>
        </row>
        <row r="12145">
          <cell r="G12145" t="str">
            <v>7410-02</v>
          </cell>
          <cell r="H12145">
            <v>480.42</v>
          </cell>
        </row>
        <row r="12146">
          <cell r="G12146" t="str">
            <v>7410-02</v>
          </cell>
          <cell r="H12146">
            <v>381.15</v>
          </cell>
        </row>
        <row r="12147">
          <cell r="G12147" t="str">
            <v>1565-52</v>
          </cell>
          <cell r="H12147">
            <v>492.75</v>
          </cell>
        </row>
        <row r="12148">
          <cell r="G12148" t="str">
            <v>1565-52</v>
          </cell>
          <cell r="H12148">
            <v>279.33999999999997</v>
          </cell>
        </row>
        <row r="12149">
          <cell r="G12149" t="str">
            <v>7410-02</v>
          </cell>
          <cell r="H12149">
            <v>176</v>
          </cell>
        </row>
        <row r="12150">
          <cell r="G12150" t="str">
            <v>7410-02</v>
          </cell>
          <cell r="H12150">
            <v>50.93</v>
          </cell>
        </row>
        <row r="12151">
          <cell r="G12151" t="str">
            <v>1565-52</v>
          </cell>
          <cell r="H12151">
            <v>262.41000000000003</v>
          </cell>
        </row>
        <row r="12152">
          <cell r="G12152" t="str">
            <v>1565-52</v>
          </cell>
          <cell r="H12152">
            <v>32.74</v>
          </cell>
        </row>
        <row r="12153">
          <cell r="G12153" t="str">
            <v>1565-52</v>
          </cell>
          <cell r="H12153">
            <v>31.54</v>
          </cell>
        </row>
        <row r="12154">
          <cell r="G12154" t="str">
            <v>1565-52</v>
          </cell>
          <cell r="H12154">
            <v>219.24</v>
          </cell>
        </row>
        <row r="12155">
          <cell r="G12155" t="str">
            <v>1565-52</v>
          </cell>
          <cell r="H12155">
            <v>448.7</v>
          </cell>
        </row>
        <row r="12156">
          <cell r="G12156" t="str">
            <v>7410-02</v>
          </cell>
          <cell r="H12156">
            <v>8.16</v>
          </cell>
        </row>
        <row r="12157">
          <cell r="G12157" t="str">
            <v>7410-02</v>
          </cell>
          <cell r="H12157">
            <v>51.67</v>
          </cell>
        </row>
        <row r="12158">
          <cell r="G12158" t="str">
            <v>1565-52</v>
          </cell>
          <cell r="H12158">
            <v>139.18</v>
          </cell>
        </row>
        <row r="12159">
          <cell r="G12159" t="str">
            <v>1565-52</v>
          </cell>
          <cell r="H12159">
            <v>34.46</v>
          </cell>
        </row>
        <row r="12160">
          <cell r="G12160" t="str">
            <v>7410-02</v>
          </cell>
          <cell r="H12160">
            <v>197.29</v>
          </cell>
        </row>
        <row r="12161">
          <cell r="G12161" t="str">
            <v>1565-52</v>
          </cell>
          <cell r="H12161">
            <v>4044.06</v>
          </cell>
        </row>
        <row r="12162">
          <cell r="G12162" t="str">
            <v>7410-02</v>
          </cell>
          <cell r="H12162">
            <v>113.26</v>
          </cell>
        </row>
        <row r="12163">
          <cell r="G12163" t="str">
            <v>7410-02</v>
          </cell>
          <cell r="H12163">
            <v>75.38</v>
          </cell>
        </row>
        <row r="12164">
          <cell r="G12164" t="str">
            <v>7410-02</v>
          </cell>
          <cell r="H12164">
            <v>164.01</v>
          </cell>
        </row>
        <row r="12165">
          <cell r="G12165" t="str">
            <v>1565-52</v>
          </cell>
          <cell r="H12165">
            <v>21.6</v>
          </cell>
        </row>
        <row r="12166">
          <cell r="G12166" t="str">
            <v>7410-02</v>
          </cell>
          <cell r="H12166">
            <v>82.34</v>
          </cell>
        </row>
        <row r="12167">
          <cell r="G12167" t="str">
            <v>7410-02</v>
          </cell>
          <cell r="H12167">
            <v>111.64</v>
          </cell>
        </row>
        <row r="12168">
          <cell r="G12168" t="str">
            <v>1565-52</v>
          </cell>
          <cell r="H12168">
            <v>80.959999999999994</v>
          </cell>
        </row>
        <row r="12169">
          <cell r="G12169" t="str">
            <v>1565-52</v>
          </cell>
          <cell r="H12169">
            <v>164.68</v>
          </cell>
        </row>
        <row r="12170">
          <cell r="G12170" t="str">
            <v>1565-52</v>
          </cell>
          <cell r="H12170">
            <v>4926.13</v>
          </cell>
        </row>
        <row r="12171">
          <cell r="G12171" t="str">
            <v>1565-52</v>
          </cell>
          <cell r="H12171">
            <v>2889.9</v>
          </cell>
        </row>
        <row r="12172">
          <cell r="G12172" t="str">
            <v>1565-52</v>
          </cell>
          <cell r="H12172">
            <v>2123.31</v>
          </cell>
        </row>
        <row r="12173">
          <cell r="G12173" t="str">
            <v>7410-02</v>
          </cell>
          <cell r="H12173">
            <v>1272.98</v>
          </cell>
        </row>
        <row r="12174">
          <cell r="G12174" t="str">
            <v>1565-52</v>
          </cell>
          <cell r="H12174">
            <v>1469.95</v>
          </cell>
        </row>
        <row r="12175">
          <cell r="G12175" t="str">
            <v>1565-52</v>
          </cell>
          <cell r="H12175">
            <v>2996.07</v>
          </cell>
        </row>
        <row r="12176">
          <cell r="G12176" t="str">
            <v>1565-52</v>
          </cell>
          <cell r="H12176">
            <v>1086.53</v>
          </cell>
        </row>
        <row r="12177">
          <cell r="G12177" t="str">
            <v>1565-52</v>
          </cell>
          <cell r="H12177">
            <v>948.69</v>
          </cell>
        </row>
        <row r="12178">
          <cell r="G12178" t="str">
            <v>1565-52</v>
          </cell>
          <cell r="H12178">
            <v>4068</v>
          </cell>
        </row>
        <row r="12179">
          <cell r="G12179" t="str">
            <v>1565-52</v>
          </cell>
          <cell r="H12179">
            <v>492.94</v>
          </cell>
        </row>
        <row r="12180">
          <cell r="G12180" t="str">
            <v>1565-52</v>
          </cell>
          <cell r="H12180">
            <v>2312.9699999999998</v>
          </cell>
        </row>
        <row r="12181">
          <cell r="G12181" t="str">
            <v>1565-52</v>
          </cell>
          <cell r="H12181">
            <v>1945.4</v>
          </cell>
        </row>
        <row r="12182">
          <cell r="G12182" t="str">
            <v>1565-52</v>
          </cell>
          <cell r="H12182">
            <v>7122</v>
          </cell>
        </row>
        <row r="12183">
          <cell r="G12183" t="str">
            <v>1565-52</v>
          </cell>
          <cell r="H12183">
            <v>37.619999999999997</v>
          </cell>
        </row>
        <row r="12184">
          <cell r="G12184" t="str">
            <v>1565-52</v>
          </cell>
          <cell r="H12184">
            <v>1163.3</v>
          </cell>
        </row>
        <row r="12185">
          <cell r="G12185" t="str">
            <v>1565-52</v>
          </cell>
          <cell r="H12185">
            <v>1321.1</v>
          </cell>
        </row>
        <row r="12186">
          <cell r="G12186" t="str">
            <v>1565-52</v>
          </cell>
          <cell r="H12186">
            <v>862.57</v>
          </cell>
        </row>
        <row r="12187">
          <cell r="G12187" t="str">
            <v>1565-52</v>
          </cell>
          <cell r="H12187">
            <v>240.06</v>
          </cell>
        </row>
        <row r="12188">
          <cell r="G12188" t="str">
            <v>7410-02</v>
          </cell>
          <cell r="H12188">
            <v>1101.6600000000001</v>
          </cell>
        </row>
        <row r="12189">
          <cell r="G12189" t="str">
            <v>1565-52</v>
          </cell>
          <cell r="H12189">
            <v>1922.58</v>
          </cell>
        </row>
        <row r="12190">
          <cell r="G12190" t="str">
            <v>1565-52</v>
          </cell>
          <cell r="H12190">
            <v>2039.1</v>
          </cell>
        </row>
        <row r="12191">
          <cell r="G12191" t="str">
            <v>1565-52</v>
          </cell>
          <cell r="H12191">
            <v>1042.56</v>
          </cell>
        </row>
        <row r="12192">
          <cell r="G12192" t="str">
            <v>1565-52</v>
          </cell>
          <cell r="H12192">
            <v>739.67</v>
          </cell>
        </row>
        <row r="12193">
          <cell r="G12193" t="str">
            <v>1565-52</v>
          </cell>
          <cell r="H12193">
            <v>6886</v>
          </cell>
        </row>
        <row r="12194">
          <cell r="G12194" t="str">
            <v>1565-52</v>
          </cell>
          <cell r="H12194">
            <v>1887.14</v>
          </cell>
        </row>
        <row r="12195">
          <cell r="G12195" t="str">
            <v>1565-52</v>
          </cell>
          <cell r="H12195">
            <v>2636.92</v>
          </cell>
        </row>
        <row r="12196">
          <cell r="G12196" t="str">
            <v>1565-52</v>
          </cell>
          <cell r="H12196">
            <v>2090.38</v>
          </cell>
        </row>
        <row r="12197">
          <cell r="G12197" t="str">
            <v>7410-02</v>
          </cell>
          <cell r="H12197">
            <v>1295.18</v>
          </cell>
        </row>
        <row r="12198">
          <cell r="G12198" t="str">
            <v>1565-52</v>
          </cell>
          <cell r="H12198">
            <v>1229.44</v>
          </cell>
        </row>
        <row r="12199">
          <cell r="G12199" t="str">
            <v>1565-52</v>
          </cell>
          <cell r="H12199">
            <v>1250.5899999999999</v>
          </cell>
        </row>
        <row r="12200">
          <cell r="G12200" t="str">
            <v>1565-52</v>
          </cell>
          <cell r="H12200">
            <v>1654.59</v>
          </cell>
        </row>
        <row r="12201">
          <cell r="G12201" t="str">
            <v>1565-52</v>
          </cell>
          <cell r="H12201">
            <v>1059.8900000000001</v>
          </cell>
        </row>
        <row r="12202">
          <cell r="G12202" t="str">
            <v>1565-52</v>
          </cell>
          <cell r="H12202">
            <v>289.72000000000003</v>
          </cell>
        </row>
        <row r="12203">
          <cell r="G12203" t="str">
            <v>1565-52</v>
          </cell>
          <cell r="H12203">
            <v>2696.5</v>
          </cell>
        </row>
        <row r="12204">
          <cell r="G12204" t="str">
            <v>1565-52</v>
          </cell>
          <cell r="H12204">
            <v>3060.5</v>
          </cell>
        </row>
        <row r="12205">
          <cell r="G12205" t="str">
            <v>1565-52</v>
          </cell>
          <cell r="H12205">
            <v>1784.55</v>
          </cell>
        </row>
        <row r="12206">
          <cell r="G12206" t="str">
            <v>1565-52</v>
          </cell>
          <cell r="H12206">
            <v>478.88</v>
          </cell>
        </row>
        <row r="12207">
          <cell r="G12207" t="str">
            <v>1565-52</v>
          </cell>
          <cell r="H12207">
            <v>541.20000000000005</v>
          </cell>
        </row>
        <row r="12208">
          <cell r="G12208" t="str">
            <v>1565-52</v>
          </cell>
          <cell r="H12208">
            <v>451</v>
          </cell>
        </row>
        <row r="12209">
          <cell r="G12209" t="str">
            <v>1565-52</v>
          </cell>
          <cell r="H12209">
            <v>1467.08</v>
          </cell>
        </row>
        <row r="12210">
          <cell r="G12210" t="str">
            <v>1565-52</v>
          </cell>
          <cell r="H12210">
            <v>451.22</v>
          </cell>
        </row>
        <row r="12211">
          <cell r="G12211" t="str">
            <v>1565-52</v>
          </cell>
          <cell r="H12211">
            <v>1716.23</v>
          </cell>
        </row>
        <row r="12212">
          <cell r="G12212" t="str">
            <v>1565-52</v>
          </cell>
          <cell r="H12212">
            <v>1098.93</v>
          </cell>
        </row>
        <row r="12213">
          <cell r="G12213" t="str">
            <v>1565-52</v>
          </cell>
          <cell r="H12213">
            <v>2469.15</v>
          </cell>
        </row>
        <row r="12214">
          <cell r="G12214" t="str">
            <v>7410-02</v>
          </cell>
          <cell r="H12214">
            <v>9321.5</v>
          </cell>
        </row>
        <row r="12215">
          <cell r="G12215" t="str">
            <v>1565-52</v>
          </cell>
          <cell r="H12215">
            <v>2505.5</v>
          </cell>
        </row>
        <row r="12216">
          <cell r="G12216" t="str">
            <v>1565-52</v>
          </cell>
          <cell r="H12216">
            <v>1158.8399999999999</v>
          </cell>
        </row>
        <row r="12217">
          <cell r="G12217" t="str">
            <v>1565-52</v>
          </cell>
          <cell r="H12217">
            <v>12.19</v>
          </cell>
        </row>
        <row r="12218">
          <cell r="G12218" t="str">
            <v>1565-52</v>
          </cell>
          <cell r="H12218">
            <v>419.87</v>
          </cell>
        </row>
        <row r="12219">
          <cell r="G12219" t="str">
            <v>1565-52</v>
          </cell>
          <cell r="H12219">
            <v>500.31</v>
          </cell>
        </row>
        <row r="12220">
          <cell r="G12220" t="str">
            <v>7410-02</v>
          </cell>
          <cell r="H12220">
            <v>335.82</v>
          </cell>
        </row>
        <row r="12221">
          <cell r="G12221" t="str">
            <v>7410-02</v>
          </cell>
          <cell r="H12221">
            <v>228.28</v>
          </cell>
        </row>
        <row r="12222">
          <cell r="G12222" t="str">
            <v>1565-52</v>
          </cell>
          <cell r="H12222">
            <v>612.5</v>
          </cell>
        </row>
        <row r="12223">
          <cell r="G12223" t="str">
            <v>1565-52</v>
          </cell>
          <cell r="H12223">
            <v>1115.5</v>
          </cell>
        </row>
        <row r="12224">
          <cell r="G12224" t="str">
            <v>1565-52</v>
          </cell>
          <cell r="H12224">
            <v>1330</v>
          </cell>
        </row>
        <row r="12225">
          <cell r="G12225" t="str">
            <v>1565-52</v>
          </cell>
          <cell r="H12225">
            <v>355.08</v>
          </cell>
        </row>
        <row r="12226">
          <cell r="G12226" t="str">
            <v>1565-52</v>
          </cell>
          <cell r="H12226">
            <v>220.66</v>
          </cell>
        </row>
        <row r="12227">
          <cell r="G12227" t="str">
            <v>1565-52</v>
          </cell>
          <cell r="H12227">
            <v>1404.48</v>
          </cell>
        </row>
        <row r="12228">
          <cell r="G12228" t="str">
            <v>1565-52</v>
          </cell>
          <cell r="H12228">
            <v>0.21</v>
          </cell>
        </row>
        <row r="12229">
          <cell r="G12229" t="str">
            <v>1565-52</v>
          </cell>
          <cell r="H12229">
            <v>607.84</v>
          </cell>
        </row>
        <row r="12230">
          <cell r="G12230" t="str">
            <v>1565-52</v>
          </cell>
          <cell r="H12230">
            <v>843.15</v>
          </cell>
        </row>
        <row r="12231">
          <cell r="G12231" t="str">
            <v>1565-52</v>
          </cell>
          <cell r="H12231">
            <v>786.04</v>
          </cell>
        </row>
        <row r="12232">
          <cell r="G12232" t="str">
            <v>7410-02</v>
          </cell>
          <cell r="H12232">
            <v>9513.59</v>
          </cell>
        </row>
        <row r="12233">
          <cell r="G12233" t="str">
            <v>1565-52</v>
          </cell>
          <cell r="H12233">
            <v>435.31</v>
          </cell>
        </row>
        <row r="12234">
          <cell r="G12234" t="str">
            <v>1565-52</v>
          </cell>
          <cell r="H12234">
            <v>1162.04</v>
          </cell>
        </row>
        <row r="12235">
          <cell r="G12235" t="str">
            <v>1565-52</v>
          </cell>
          <cell r="H12235">
            <v>1692</v>
          </cell>
        </row>
        <row r="12236">
          <cell r="G12236" t="str">
            <v>1565-52</v>
          </cell>
          <cell r="H12236">
            <v>670.8</v>
          </cell>
        </row>
        <row r="12237">
          <cell r="G12237" t="str">
            <v>1565-52</v>
          </cell>
          <cell r="H12237">
            <v>1297.4000000000001</v>
          </cell>
        </row>
        <row r="12238">
          <cell r="G12238" t="str">
            <v>1565-52</v>
          </cell>
          <cell r="H12238">
            <v>594.21</v>
          </cell>
        </row>
        <row r="12239">
          <cell r="G12239" t="str">
            <v>1565-52</v>
          </cell>
          <cell r="H12239">
            <v>1014.88</v>
          </cell>
        </row>
        <row r="12240">
          <cell r="G12240" t="str">
            <v>1565-52</v>
          </cell>
          <cell r="H12240">
            <v>44</v>
          </cell>
        </row>
        <row r="12241">
          <cell r="G12241" t="str">
            <v>1565-52</v>
          </cell>
          <cell r="H12241">
            <v>731.68</v>
          </cell>
        </row>
        <row r="12242">
          <cell r="G12242" t="str">
            <v>1565-52</v>
          </cell>
          <cell r="H12242">
            <v>225.8</v>
          </cell>
        </row>
        <row r="12243">
          <cell r="G12243" t="str">
            <v>1565-52</v>
          </cell>
          <cell r="H12243">
            <v>1404.2</v>
          </cell>
        </row>
        <row r="12244">
          <cell r="G12244" t="str">
            <v>1565-52</v>
          </cell>
          <cell r="H12244">
            <v>653.08000000000004</v>
          </cell>
        </row>
        <row r="12245">
          <cell r="G12245" t="str">
            <v>7410-02</v>
          </cell>
          <cell r="H12245">
            <v>973.26</v>
          </cell>
        </row>
        <row r="12246">
          <cell r="G12246" t="str">
            <v>1565-52</v>
          </cell>
          <cell r="H12246">
            <v>858.48</v>
          </cell>
        </row>
        <row r="12247">
          <cell r="G12247" t="str">
            <v>7410-02</v>
          </cell>
          <cell r="H12247">
            <v>8102.14</v>
          </cell>
        </row>
        <row r="12248">
          <cell r="G12248" t="str">
            <v>1565-52</v>
          </cell>
          <cell r="H12248">
            <v>1194.9000000000001</v>
          </cell>
        </row>
        <row r="12249">
          <cell r="G12249" t="str">
            <v>1565-52</v>
          </cell>
          <cell r="H12249">
            <v>603.38</v>
          </cell>
        </row>
        <row r="12250">
          <cell r="G12250" t="str">
            <v>1565-52</v>
          </cell>
          <cell r="H12250">
            <v>186.23</v>
          </cell>
        </row>
        <row r="12251">
          <cell r="G12251" t="str">
            <v>1565-52</v>
          </cell>
          <cell r="H12251">
            <v>886.05</v>
          </cell>
        </row>
        <row r="12252">
          <cell r="G12252" t="str">
            <v>1565-52</v>
          </cell>
          <cell r="H12252">
            <v>875.92</v>
          </cell>
        </row>
        <row r="12253">
          <cell r="G12253" t="str">
            <v>1565-52</v>
          </cell>
          <cell r="H12253">
            <v>243.48</v>
          </cell>
        </row>
        <row r="12254">
          <cell r="G12254" t="str">
            <v>1565-52</v>
          </cell>
          <cell r="H12254">
            <v>515.59</v>
          </cell>
        </row>
        <row r="12255">
          <cell r="G12255" t="str">
            <v>1565-52</v>
          </cell>
          <cell r="H12255">
            <v>0.3</v>
          </cell>
        </row>
        <row r="12256">
          <cell r="G12256" t="str">
            <v>1565-52</v>
          </cell>
          <cell r="H12256">
            <v>399</v>
          </cell>
        </row>
        <row r="12257">
          <cell r="G12257" t="str">
            <v>1565-52</v>
          </cell>
          <cell r="H12257">
            <v>478.5</v>
          </cell>
        </row>
        <row r="12258">
          <cell r="G12258" t="str">
            <v>1565-52</v>
          </cell>
          <cell r="H12258">
            <v>548.66999999999996</v>
          </cell>
        </row>
        <row r="12259">
          <cell r="G12259" t="str">
            <v>1565-52</v>
          </cell>
          <cell r="H12259">
            <v>121.36</v>
          </cell>
        </row>
        <row r="12260">
          <cell r="G12260" t="str">
            <v>1565-52</v>
          </cell>
          <cell r="H12260">
            <v>635.80999999999995</v>
          </cell>
        </row>
        <row r="12261">
          <cell r="G12261" t="str">
            <v>1565-52</v>
          </cell>
          <cell r="H12261">
            <v>325.25</v>
          </cell>
        </row>
        <row r="12262">
          <cell r="G12262" t="str">
            <v>7410-02</v>
          </cell>
          <cell r="H12262">
            <v>6.63</v>
          </cell>
        </row>
        <row r="12263">
          <cell r="G12263" t="str">
            <v>1565-52</v>
          </cell>
          <cell r="H12263">
            <v>59.5</v>
          </cell>
        </row>
        <row r="12264">
          <cell r="G12264" t="str">
            <v>1565-52</v>
          </cell>
          <cell r="H12264">
            <v>711.58</v>
          </cell>
        </row>
        <row r="12265">
          <cell r="G12265" t="str">
            <v>1565-52</v>
          </cell>
          <cell r="H12265">
            <v>2.35</v>
          </cell>
        </row>
        <row r="12266">
          <cell r="G12266" t="str">
            <v>7410-02</v>
          </cell>
          <cell r="H12266">
            <v>29.6</v>
          </cell>
        </row>
        <row r="12267">
          <cell r="G12267" t="str">
            <v>7410-02</v>
          </cell>
          <cell r="H12267">
            <v>47.36</v>
          </cell>
        </row>
        <row r="12268">
          <cell r="G12268" t="str">
            <v>1565-52</v>
          </cell>
          <cell r="H12268">
            <v>320.86</v>
          </cell>
        </row>
        <row r="12269">
          <cell r="G12269" t="str">
            <v>1565-52</v>
          </cell>
          <cell r="H12269">
            <v>646</v>
          </cell>
        </row>
        <row r="12270">
          <cell r="G12270" t="str">
            <v>1565-52</v>
          </cell>
          <cell r="H12270">
            <v>518</v>
          </cell>
        </row>
        <row r="12271">
          <cell r="G12271" t="str">
            <v>7410-02</v>
          </cell>
          <cell r="H12271">
            <v>194.74</v>
          </cell>
        </row>
        <row r="12272">
          <cell r="G12272" t="str">
            <v>7410-02</v>
          </cell>
          <cell r="H12272">
            <v>753.27</v>
          </cell>
        </row>
        <row r="12273">
          <cell r="G12273" t="str">
            <v>1565-52</v>
          </cell>
          <cell r="H12273">
            <v>260.77999999999997</v>
          </cell>
        </row>
        <row r="12274">
          <cell r="G12274" t="str">
            <v>7410-02</v>
          </cell>
          <cell r="H12274">
            <v>323.95999999999998</v>
          </cell>
        </row>
        <row r="12275">
          <cell r="G12275" t="str">
            <v>7410-02</v>
          </cell>
          <cell r="H12275">
            <v>16019</v>
          </cell>
        </row>
        <row r="12276">
          <cell r="G12276" t="str">
            <v>1565-52</v>
          </cell>
          <cell r="H12276">
            <v>854.75</v>
          </cell>
        </row>
        <row r="12277">
          <cell r="G12277" t="str">
            <v>7410-02</v>
          </cell>
          <cell r="H12277">
            <v>597.97</v>
          </cell>
        </row>
        <row r="12278">
          <cell r="G12278" t="str">
            <v>7410-02</v>
          </cell>
          <cell r="H12278">
            <v>2019.49</v>
          </cell>
        </row>
        <row r="12279">
          <cell r="G12279" t="str">
            <v>1565-52</v>
          </cell>
          <cell r="H12279">
            <v>737.46</v>
          </cell>
        </row>
        <row r="12280">
          <cell r="G12280" t="str">
            <v>1565-52</v>
          </cell>
          <cell r="H12280">
            <v>860.28</v>
          </cell>
        </row>
        <row r="12281">
          <cell r="G12281" t="str">
            <v>1565-52</v>
          </cell>
          <cell r="H12281">
            <v>423.16</v>
          </cell>
        </row>
        <row r="12282">
          <cell r="G12282" t="str">
            <v>1565-52</v>
          </cell>
          <cell r="H12282">
            <v>125.32</v>
          </cell>
        </row>
        <row r="12283">
          <cell r="G12283" t="str">
            <v>7410-02</v>
          </cell>
          <cell r="H12283">
            <v>171.02</v>
          </cell>
        </row>
        <row r="12284">
          <cell r="G12284" t="str">
            <v>7410-02</v>
          </cell>
          <cell r="H12284">
            <v>374.32</v>
          </cell>
        </row>
        <row r="12285">
          <cell r="G12285" t="str">
            <v>1565-52</v>
          </cell>
          <cell r="H12285">
            <v>121.2</v>
          </cell>
        </row>
        <row r="12286">
          <cell r="G12286" t="str">
            <v>7410-02</v>
          </cell>
          <cell r="H12286">
            <v>38125.75</v>
          </cell>
        </row>
        <row r="12287">
          <cell r="G12287" t="str">
            <v>1565-52</v>
          </cell>
          <cell r="H12287">
            <v>24</v>
          </cell>
        </row>
        <row r="12288">
          <cell r="G12288" t="str">
            <v>7410-02</v>
          </cell>
          <cell r="H12288">
            <v>240</v>
          </cell>
        </row>
        <row r="12289">
          <cell r="G12289" t="str">
            <v>7410-02</v>
          </cell>
          <cell r="H12289">
            <v>135.69999999999999</v>
          </cell>
        </row>
        <row r="12290">
          <cell r="G12290" t="str">
            <v>7410-02</v>
          </cell>
          <cell r="H12290">
            <v>0.93</v>
          </cell>
        </row>
        <row r="12291">
          <cell r="G12291" t="str">
            <v>7410-02</v>
          </cell>
          <cell r="H12291">
            <v>146.15</v>
          </cell>
        </row>
        <row r="12292">
          <cell r="G12292" t="str">
            <v>7410-02</v>
          </cell>
          <cell r="H12292">
            <v>100.25</v>
          </cell>
        </row>
        <row r="12293">
          <cell r="G12293" t="str">
            <v>7410-02</v>
          </cell>
          <cell r="H12293">
            <v>505.48</v>
          </cell>
        </row>
        <row r="12294">
          <cell r="G12294" t="str">
            <v>1565-52</v>
          </cell>
          <cell r="H12294">
            <v>398.4</v>
          </cell>
        </row>
        <row r="12295">
          <cell r="G12295" t="str">
            <v>7410-02</v>
          </cell>
          <cell r="H12295">
            <v>972.56</v>
          </cell>
        </row>
        <row r="12296">
          <cell r="G12296" t="str">
            <v>1565-52</v>
          </cell>
          <cell r="H12296">
            <v>0.17</v>
          </cell>
        </row>
        <row r="12297">
          <cell r="G12297" t="str">
            <v>7410-02</v>
          </cell>
          <cell r="H12297">
            <v>446.16</v>
          </cell>
        </row>
        <row r="12298">
          <cell r="G12298" t="str">
            <v>7410-02</v>
          </cell>
          <cell r="H12298">
            <v>512.20000000000005</v>
          </cell>
        </row>
        <row r="12299">
          <cell r="G12299" t="str">
            <v>7410-02</v>
          </cell>
          <cell r="H12299">
            <v>626.30999999999995</v>
          </cell>
        </row>
        <row r="12300">
          <cell r="G12300" t="str">
            <v>1565-52</v>
          </cell>
          <cell r="H12300">
            <v>576.44000000000005</v>
          </cell>
        </row>
        <row r="12301">
          <cell r="G12301" t="str">
            <v>1565-52</v>
          </cell>
          <cell r="H12301">
            <v>18.23</v>
          </cell>
        </row>
        <row r="12302">
          <cell r="G12302" t="str">
            <v>7410-02</v>
          </cell>
          <cell r="H12302">
            <v>478.5</v>
          </cell>
        </row>
        <row r="12303">
          <cell r="G12303" t="str">
            <v>7410-02</v>
          </cell>
          <cell r="H12303">
            <v>80.11</v>
          </cell>
        </row>
        <row r="12304">
          <cell r="G12304" t="str">
            <v>7410-02</v>
          </cell>
          <cell r="H12304">
            <v>893.55</v>
          </cell>
        </row>
        <row r="12305">
          <cell r="G12305" t="str">
            <v>7410-02</v>
          </cell>
          <cell r="H12305">
            <v>90.92</v>
          </cell>
        </row>
        <row r="12306">
          <cell r="G12306" t="str">
            <v>7410-02</v>
          </cell>
          <cell r="H12306">
            <v>524.04</v>
          </cell>
        </row>
        <row r="12307">
          <cell r="G12307" t="str">
            <v>7410-02</v>
          </cell>
          <cell r="H12307">
            <v>43.47</v>
          </cell>
        </row>
        <row r="12308">
          <cell r="G12308" t="str">
            <v>7410-02</v>
          </cell>
          <cell r="H12308">
            <v>715.68</v>
          </cell>
        </row>
        <row r="12309">
          <cell r="G12309" t="str">
            <v>7410-02</v>
          </cell>
          <cell r="H12309">
            <v>6149.62</v>
          </cell>
        </row>
        <row r="12310">
          <cell r="G12310" t="str">
            <v>7410-02</v>
          </cell>
          <cell r="H12310">
            <v>3399.36</v>
          </cell>
        </row>
        <row r="12311">
          <cell r="G12311" t="str">
            <v>1565-52</v>
          </cell>
          <cell r="H12311">
            <v>449.58</v>
          </cell>
        </row>
        <row r="12312">
          <cell r="G12312" t="str">
            <v>1565-52</v>
          </cell>
          <cell r="H12312">
            <v>263.19</v>
          </cell>
        </row>
        <row r="12313">
          <cell r="G12313" t="str">
            <v>1565-52</v>
          </cell>
          <cell r="H12313">
            <v>382.59</v>
          </cell>
        </row>
        <row r="12314">
          <cell r="G12314" t="str">
            <v>7410-02</v>
          </cell>
          <cell r="H12314">
            <v>460.02</v>
          </cell>
        </row>
        <row r="12315">
          <cell r="G12315" t="str">
            <v>1565-52</v>
          </cell>
          <cell r="H12315">
            <v>39.5</v>
          </cell>
        </row>
        <row r="12316">
          <cell r="G12316" t="str">
            <v>7410-02</v>
          </cell>
          <cell r="H12316">
            <v>206.19</v>
          </cell>
        </row>
        <row r="12317">
          <cell r="G12317" t="str">
            <v>1565-52</v>
          </cell>
          <cell r="H12317">
            <v>707.68</v>
          </cell>
        </row>
        <row r="12318">
          <cell r="G12318" t="str">
            <v>1565-52</v>
          </cell>
          <cell r="H12318">
            <v>146.22</v>
          </cell>
        </row>
        <row r="12319">
          <cell r="G12319" t="str">
            <v>7410-02</v>
          </cell>
          <cell r="H12319">
            <v>512.1</v>
          </cell>
        </row>
        <row r="12320">
          <cell r="G12320" t="str">
            <v>1565-52</v>
          </cell>
          <cell r="H12320">
            <v>238.8</v>
          </cell>
        </row>
        <row r="12321">
          <cell r="G12321" t="str">
            <v>1565-52</v>
          </cell>
          <cell r="H12321">
            <v>343.78</v>
          </cell>
        </row>
        <row r="12322">
          <cell r="G12322" t="str">
            <v>1565-52</v>
          </cell>
          <cell r="H12322">
            <v>620.30999999999995</v>
          </cell>
        </row>
        <row r="12323">
          <cell r="G12323" t="str">
            <v>7410-02</v>
          </cell>
          <cell r="H12323">
            <v>399.5</v>
          </cell>
        </row>
        <row r="12324">
          <cell r="G12324" t="str">
            <v>1565-52</v>
          </cell>
          <cell r="H12324">
            <v>516</v>
          </cell>
        </row>
        <row r="12325">
          <cell r="G12325" t="str">
            <v>1565-52</v>
          </cell>
          <cell r="H12325">
            <v>293.83999999999997</v>
          </cell>
        </row>
        <row r="12326">
          <cell r="G12326" t="str">
            <v>1565-52</v>
          </cell>
          <cell r="H12326">
            <v>14</v>
          </cell>
        </row>
        <row r="12327">
          <cell r="G12327" t="str">
            <v>7410-02</v>
          </cell>
          <cell r="H12327">
            <v>574.32000000000005</v>
          </cell>
        </row>
        <row r="12328">
          <cell r="G12328" t="str">
            <v>1565-52</v>
          </cell>
          <cell r="H12328">
            <v>0</v>
          </cell>
        </row>
        <row r="12329">
          <cell r="G12329" t="str">
            <v>1565-52</v>
          </cell>
          <cell r="H12329">
            <v>0.4</v>
          </cell>
        </row>
        <row r="12330">
          <cell r="G12330" t="str">
            <v>1565-52</v>
          </cell>
          <cell r="H12330">
            <v>438</v>
          </cell>
        </row>
        <row r="12331">
          <cell r="G12331" t="str">
            <v>1565-52</v>
          </cell>
          <cell r="H12331">
            <v>495.75</v>
          </cell>
        </row>
        <row r="12332">
          <cell r="G12332" t="str">
            <v>7410-02</v>
          </cell>
          <cell r="H12332">
            <v>1006.43</v>
          </cell>
        </row>
        <row r="12333">
          <cell r="G12333" t="str">
            <v>7410-02</v>
          </cell>
          <cell r="H12333">
            <v>478.24</v>
          </cell>
        </row>
        <row r="12334">
          <cell r="G12334" t="str">
            <v>1565-52</v>
          </cell>
          <cell r="H12334">
            <v>53</v>
          </cell>
        </row>
        <row r="12335">
          <cell r="G12335" t="str">
            <v>1565-52</v>
          </cell>
          <cell r="H12335">
            <v>464.04</v>
          </cell>
        </row>
        <row r="12336">
          <cell r="G12336" t="str">
            <v>1565-52</v>
          </cell>
          <cell r="H12336">
            <v>1877.73</v>
          </cell>
        </row>
        <row r="12337">
          <cell r="G12337" t="str">
            <v>1565-52</v>
          </cell>
          <cell r="H12337">
            <v>3663.69</v>
          </cell>
        </row>
        <row r="12338">
          <cell r="G12338" t="str">
            <v>1565-52</v>
          </cell>
          <cell r="H12338">
            <v>1805.5</v>
          </cell>
        </row>
        <row r="12339">
          <cell r="G12339" t="str">
            <v>1565-52</v>
          </cell>
          <cell r="H12339">
            <v>347.49</v>
          </cell>
        </row>
        <row r="12340">
          <cell r="G12340" t="str">
            <v>1565-52</v>
          </cell>
          <cell r="H12340">
            <v>190.32</v>
          </cell>
        </row>
        <row r="12341">
          <cell r="G12341" t="str">
            <v>1565-52</v>
          </cell>
          <cell r="H12341">
            <v>1371.42</v>
          </cell>
        </row>
        <row r="12342">
          <cell r="G12342" t="str">
            <v>1565-52</v>
          </cell>
          <cell r="H12342">
            <v>465.85</v>
          </cell>
        </row>
        <row r="12343">
          <cell r="G12343" t="str">
            <v>1565-52</v>
          </cell>
          <cell r="H12343">
            <v>304.88</v>
          </cell>
        </row>
        <row r="12344">
          <cell r="G12344" t="str">
            <v>1565-52</v>
          </cell>
          <cell r="H12344">
            <v>1095.5</v>
          </cell>
        </row>
        <row r="12345">
          <cell r="G12345" t="str">
            <v>1565-52</v>
          </cell>
          <cell r="H12345">
            <v>0.86</v>
          </cell>
        </row>
        <row r="12346">
          <cell r="G12346" t="str">
            <v>1565-52</v>
          </cell>
          <cell r="H12346">
            <v>838.43</v>
          </cell>
        </row>
        <row r="12347">
          <cell r="G12347" t="str">
            <v>1565-52</v>
          </cell>
          <cell r="H12347">
            <v>70.930000000000007</v>
          </cell>
        </row>
        <row r="12348">
          <cell r="G12348" t="str">
            <v>1565-52</v>
          </cell>
          <cell r="H12348">
            <v>346.55</v>
          </cell>
        </row>
        <row r="12349">
          <cell r="G12349" t="str">
            <v>1565-52</v>
          </cell>
          <cell r="H12349">
            <v>811.72</v>
          </cell>
        </row>
        <row r="12350">
          <cell r="G12350" t="str">
            <v>1565-52</v>
          </cell>
          <cell r="H12350">
            <v>724.4</v>
          </cell>
        </row>
        <row r="12351">
          <cell r="G12351" t="str">
            <v>1565-52</v>
          </cell>
          <cell r="H12351">
            <v>55.38</v>
          </cell>
        </row>
        <row r="12352">
          <cell r="G12352" t="str">
            <v>1565-52</v>
          </cell>
          <cell r="H12352">
            <v>372.21</v>
          </cell>
        </row>
        <row r="12353">
          <cell r="G12353" t="str">
            <v>7410-02</v>
          </cell>
          <cell r="H12353">
            <v>130.1</v>
          </cell>
        </row>
        <row r="12354">
          <cell r="G12354" t="str">
            <v>1565-52</v>
          </cell>
          <cell r="H12354">
            <v>358.49</v>
          </cell>
        </row>
        <row r="12355">
          <cell r="G12355" t="str">
            <v>1565-52</v>
          </cell>
          <cell r="H12355">
            <v>0.55000000000000004</v>
          </cell>
        </row>
        <row r="12356">
          <cell r="G12356" t="str">
            <v>1565-52</v>
          </cell>
          <cell r="H12356">
            <v>1273</v>
          </cell>
        </row>
        <row r="12357">
          <cell r="G12357" t="str">
            <v>7410-02</v>
          </cell>
          <cell r="H12357">
            <v>850.82</v>
          </cell>
        </row>
        <row r="12358">
          <cell r="G12358" t="str">
            <v>7410-02</v>
          </cell>
          <cell r="H12358">
            <v>220.76</v>
          </cell>
        </row>
        <row r="12359">
          <cell r="G12359" t="str">
            <v>1565-52</v>
          </cell>
          <cell r="H12359">
            <v>3664</v>
          </cell>
        </row>
        <row r="12360">
          <cell r="G12360" t="str">
            <v>1565-52</v>
          </cell>
          <cell r="H12360">
            <v>402.75</v>
          </cell>
        </row>
        <row r="12361">
          <cell r="G12361" t="str">
            <v>1565-52</v>
          </cell>
          <cell r="H12361">
            <v>383.03</v>
          </cell>
        </row>
        <row r="12362">
          <cell r="G12362" t="str">
            <v>1565-52</v>
          </cell>
          <cell r="H12362">
            <v>310.63</v>
          </cell>
        </row>
        <row r="12363">
          <cell r="G12363" t="str">
            <v>7410-02</v>
          </cell>
          <cell r="H12363">
            <v>2752.1</v>
          </cell>
        </row>
        <row r="12364">
          <cell r="G12364" t="str">
            <v>1565-52</v>
          </cell>
          <cell r="H12364">
            <v>3209</v>
          </cell>
        </row>
        <row r="12365">
          <cell r="G12365" t="str">
            <v>1565-52</v>
          </cell>
          <cell r="H12365">
            <v>35.549999999999997</v>
          </cell>
        </row>
        <row r="12366">
          <cell r="G12366" t="str">
            <v>7410-02</v>
          </cell>
          <cell r="H12366">
            <v>38.340000000000003</v>
          </cell>
        </row>
        <row r="12367">
          <cell r="G12367" t="str">
            <v>1565-52</v>
          </cell>
          <cell r="H12367">
            <v>185.17</v>
          </cell>
        </row>
        <row r="12368">
          <cell r="G12368" t="str">
            <v>1565-52</v>
          </cell>
          <cell r="H12368">
            <v>511.88</v>
          </cell>
        </row>
        <row r="12369">
          <cell r="G12369" t="str">
            <v>7410-02</v>
          </cell>
          <cell r="H12369">
            <v>477.51</v>
          </cell>
        </row>
        <row r="12370">
          <cell r="G12370" t="str">
            <v>1565-52</v>
          </cell>
          <cell r="H12370">
            <v>1241.25</v>
          </cell>
        </row>
        <row r="12371">
          <cell r="G12371" t="str">
            <v>1565-52</v>
          </cell>
          <cell r="H12371">
            <v>696.51</v>
          </cell>
        </row>
        <row r="12372">
          <cell r="G12372" t="str">
            <v>1565-52</v>
          </cell>
          <cell r="H12372">
            <v>22.78</v>
          </cell>
        </row>
        <row r="12373">
          <cell r="G12373" t="str">
            <v>1565-52</v>
          </cell>
          <cell r="H12373">
            <v>4734</v>
          </cell>
        </row>
        <row r="12374">
          <cell r="G12374" t="str">
            <v>1565-52</v>
          </cell>
          <cell r="H12374">
            <v>108.68</v>
          </cell>
        </row>
        <row r="12375">
          <cell r="G12375" t="str">
            <v>7410-02</v>
          </cell>
          <cell r="H12375">
            <v>178.2</v>
          </cell>
        </row>
        <row r="12376">
          <cell r="G12376" t="str">
            <v>7410-02</v>
          </cell>
          <cell r="H12376">
            <v>988.25</v>
          </cell>
        </row>
        <row r="12377">
          <cell r="G12377" t="str">
            <v>1565-52</v>
          </cell>
          <cell r="H12377">
            <v>756</v>
          </cell>
        </row>
        <row r="12378">
          <cell r="G12378" t="str">
            <v>1565-52</v>
          </cell>
          <cell r="H12378">
            <v>11.73</v>
          </cell>
        </row>
        <row r="12379">
          <cell r="G12379" t="str">
            <v>7410-02</v>
          </cell>
          <cell r="H12379">
            <v>2146.08</v>
          </cell>
        </row>
        <row r="12380">
          <cell r="G12380" t="str">
            <v>1565-52</v>
          </cell>
          <cell r="H12380">
            <v>32.76</v>
          </cell>
        </row>
        <row r="12381">
          <cell r="G12381" t="str">
            <v>1565-52</v>
          </cell>
          <cell r="H12381">
            <v>135.88</v>
          </cell>
        </row>
        <row r="12382">
          <cell r="G12382" t="str">
            <v>1565-52</v>
          </cell>
          <cell r="H12382">
            <v>1023.88</v>
          </cell>
        </row>
        <row r="12383">
          <cell r="G12383" t="str">
            <v>1565-52</v>
          </cell>
          <cell r="H12383">
            <v>393.72</v>
          </cell>
        </row>
        <row r="12384">
          <cell r="G12384" t="str">
            <v>7410-02</v>
          </cell>
          <cell r="H12384">
            <v>230.02</v>
          </cell>
        </row>
        <row r="12385">
          <cell r="G12385" t="str">
            <v>1565-52</v>
          </cell>
          <cell r="H12385">
            <v>436.36</v>
          </cell>
        </row>
        <row r="12386">
          <cell r="G12386" t="str">
            <v>1565-52</v>
          </cell>
          <cell r="H12386">
            <v>181.35</v>
          </cell>
        </row>
        <row r="12387">
          <cell r="G12387" t="str">
            <v>1565-52</v>
          </cell>
          <cell r="H12387">
            <v>179</v>
          </cell>
        </row>
        <row r="12388">
          <cell r="G12388" t="str">
            <v>1565-52</v>
          </cell>
          <cell r="H12388">
            <v>1355</v>
          </cell>
        </row>
        <row r="12389">
          <cell r="G12389" t="str">
            <v>7410-02</v>
          </cell>
          <cell r="H12389">
            <v>860.26</v>
          </cell>
        </row>
        <row r="12390">
          <cell r="G12390" t="str">
            <v>7410-02</v>
          </cell>
          <cell r="H12390">
            <v>421.31</v>
          </cell>
        </row>
        <row r="12391">
          <cell r="G12391" t="str">
            <v>7410-02</v>
          </cell>
          <cell r="H12391">
            <v>107.87</v>
          </cell>
        </row>
        <row r="12392">
          <cell r="G12392" t="str">
            <v>1565-52</v>
          </cell>
          <cell r="H12392">
            <v>593.94000000000005</v>
          </cell>
        </row>
        <row r="12393">
          <cell r="G12393" t="str">
            <v>1565-52</v>
          </cell>
          <cell r="H12393">
            <v>364.7</v>
          </cell>
        </row>
        <row r="12394">
          <cell r="G12394" t="str">
            <v>7410-02</v>
          </cell>
          <cell r="H12394">
            <v>62.95</v>
          </cell>
        </row>
        <row r="12395">
          <cell r="G12395" t="str">
            <v>1565-52</v>
          </cell>
          <cell r="H12395">
            <v>194.6</v>
          </cell>
        </row>
        <row r="12396">
          <cell r="G12396" t="str">
            <v>1565-52</v>
          </cell>
          <cell r="H12396">
            <v>3818</v>
          </cell>
        </row>
        <row r="12397">
          <cell r="G12397" t="str">
            <v>7410-02</v>
          </cell>
          <cell r="H12397">
            <v>388.37</v>
          </cell>
        </row>
        <row r="12398">
          <cell r="G12398" t="str">
            <v>1565-52</v>
          </cell>
          <cell r="H12398">
            <v>238.56</v>
          </cell>
        </row>
        <row r="12399">
          <cell r="G12399" t="str">
            <v>1565-52</v>
          </cell>
          <cell r="H12399">
            <v>180.45</v>
          </cell>
        </row>
        <row r="12400">
          <cell r="G12400" t="str">
            <v>1565-52</v>
          </cell>
          <cell r="H12400">
            <v>745.41</v>
          </cell>
        </row>
        <row r="12401">
          <cell r="G12401" t="str">
            <v>1565-52</v>
          </cell>
          <cell r="H12401">
            <v>251.16</v>
          </cell>
        </row>
        <row r="12402">
          <cell r="G12402" t="str">
            <v>1565-52</v>
          </cell>
          <cell r="H12402">
            <v>31.81</v>
          </cell>
        </row>
        <row r="12403">
          <cell r="G12403" t="str">
            <v>1565-52</v>
          </cell>
          <cell r="H12403">
            <v>1190.3399999999999</v>
          </cell>
        </row>
        <row r="12404">
          <cell r="G12404" t="str">
            <v>1565-52</v>
          </cell>
          <cell r="H12404">
            <v>599.28</v>
          </cell>
        </row>
        <row r="12405">
          <cell r="G12405" t="str">
            <v>1565-52</v>
          </cell>
          <cell r="H12405">
            <v>142.08000000000001</v>
          </cell>
        </row>
        <row r="12406">
          <cell r="G12406" t="str">
            <v>7410-02</v>
          </cell>
          <cell r="H12406">
            <v>2662.91</v>
          </cell>
        </row>
        <row r="12407">
          <cell r="G12407" t="str">
            <v>1565-52</v>
          </cell>
          <cell r="H12407">
            <v>8.61</v>
          </cell>
        </row>
        <row r="12408">
          <cell r="G12408" t="str">
            <v>1565-52</v>
          </cell>
          <cell r="H12408">
            <v>76.8</v>
          </cell>
        </row>
        <row r="12409">
          <cell r="G12409" t="str">
            <v>1565-52</v>
          </cell>
          <cell r="H12409">
            <v>32.450000000000003</v>
          </cell>
        </row>
        <row r="12410">
          <cell r="G12410" t="str">
            <v>1565-52</v>
          </cell>
          <cell r="H12410">
            <v>614.34</v>
          </cell>
        </row>
        <row r="12411">
          <cell r="G12411" t="str">
            <v>1565-52</v>
          </cell>
          <cell r="H12411">
            <v>707.87</v>
          </cell>
        </row>
        <row r="12412">
          <cell r="G12412" t="str">
            <v>1565-52</v>
          </cell>
          <cell r="H12412">
            <v>677.7</v>
          </cell>
        </row>
        <row r="12413">
          <cell r="G12413" t="str">
            <v>1565-52</v>
          </cell>
          <cell r="H12413">
            <v>319.2</v>
          </cell>
        </row>
        <row r="12414">
          <cell r="G12414" t="str">
            <v>1565-52</v>
          </cell>
          <cell r="H12414">
            <v>324.94</v>
          </cell>
        </row>
        <row r="12415">
          <cell r="G12415" t="str">
            <v>1565-52</v>
          </cell>
          <cell r="H12415">
            <v>471.32</v>
          </cell>
        </row>
        <row r="12416">
          <cell r="G12416" t="str">
            <v>1565-52</v>
          </cell>
          <cell r="H12416">
            <v>581.6</v>
          </cell>
        </row>
        <row r="12417">
          <cell r="G12417" t="str">
            <v>1565-52</v>
          </cell>
          <cell r="H12417">
            <v>1029.6199999999999</v>
          </cell>
        </row>
        <row r="12418">
          <cell r="G12418" t="str">
            <v>7410-02</v>
          </cell>
          <cell r="H12418">
            <v>626.6</v>
          </cell>
        </row>
        <row r="12419">
          <cell r="G12419" t="str">
            <v>1565-52</v>
          </cell>
          <cell r="H12419">
            <v>3622</v>
          </cell>
        </row>
        <row r="12420">
          <cell r="G12420" t="str">
            <v>1565-52</v>
          </cell>
          <cell r="H12420">
            <v>728.63</v>
          </cell>
        </row>
        <row r="12421">
          <cell r="G12421" t="str">
            <v>1565-52</v>
          </cell>
          <cell r="H12421">
            <v>1016.93</v>
          </cell>
        </row>
        <row r="12422">
          <cell r="G12422" t="str">
            <v>1565-52</v>
          </cell>
          <cell r="H12422">
            <v>693.93</v>
          </cell>
        </row>
        <row r="12423">
          <cell r="G12423" t="str">
            <v>1565-52</v>
          </cell>
          <cell r="H12423">
            <v>1.52</v>
          </cell>
        </row>
        <row r="12424">
          <cell r="G12424" t="str">
            <v>1565-52</v>
          </cell>
          <cell r="H12424">
            <v>23.54</v>
          </cell>
        </row>
        <row r="12425">
          <cell r="G12425" t="str">
            <v>7410-02</v>
          </cell>
          <cell r="H12425">
            <v>13.88</v>
          </cell>
        </row>
        <row r="12426">
          <cell r="G12426" t="str">
            <v>1565-52</v>
          </cell>
          <cell r="H12426">
            <v>986.42</v>
          </cell>
        </row>
        <row r="12427">
          <cell r="G12427" t="str">
            <v>7410-02</v>
          </cell>
          <cell r="H12427">
            <v>239.85</v>
          </cell>
        </row>
        <row r="12428">
          <cell r="G12428" t="str">
            <v>1565-52</v>
          </cell>
          <cell r="H12428">
            <v>852</v>
          </cell>
        </row>
        <row r="12429">
          <cell r="G12429" t="str">
            <v>1565-52</v>
          </cell>
          <cell r="H12429">
            <v>580.19000000000005</v>
          </cell>
        </row>
        <row r="12430">
          <cell r="G12430" t="str">
            <v>1565-52</v>
          </cell>
          <cell r="H12430">
            <v>194.65</v>
          </cell>
        </row>
        <row r="12431">
          <cell r="G12431" t="str">
            <v>1565-52</v>
          </cell>
          <cell r="H12431">
            <v>176.48</v>
          </cell>
        </row>
        <row r="12432">
          <cell r="G12432" t="str">
            <v>1565-52</v>
          </cell>
          <cell r="H12432">
            <v>81.22</v>
          </cell>
        </row>
        <row r="12433">
          <cell r="G12433" t="str">
            <v>1565-52</v>
          </cell>
          <cell r="H12433">
            <v>1437</v>
          </cell>
        </row>
        <row r="12434">
          <cell r="G12434" t="str">
            <v>1565-52</v>
          </cell>
          <cell r="H12434">
            <v>96.81</v>
          </cell>
        </row>
        <row r="12435">
          <cell r="G12435" t="str">
            <v>1565-52</v>
          </cell>
          <cell r="H12435">
            <v>106.79</v>
          </cell>
        </row>
        <row r="12436">
          <cell r="G12436" t="str">
            <v>1565-52</v>
          </cell>
          <cell r="H12436">
            <v>372.72</v>
          </cell>
        </row>
        <row r="12437">
          <cell r="G12437" t="str">
            <v>7410-02</v>
          </cell>
          <cell r="H12437">
            <v>150.16999999999999</v>
          </cell>
        </row>
        <row r="12438">
          <cell r="G12438" t="str">
            <v>1565-52</v>
          </cell>
          <cell r="H12438">
            <v>85.68</v>
          </cell>
        </row>
        <row r="12439">
          <cell r="G12439" t="str">
            <v>7410-02</v>
          </cell>
          <cell r="H12439">
            <v>89.63</v>
          </cell>
        </row>
        <row r="12440">
          <cell r="G12440" t="str">
            <v>1565-52</v>
          </cell>
          <cell r="H12440">
            <v>658.98</v>
          </cell>
        </row>
        <row r="12441">
          <cell r="G12441" t="str">
            <v>1565-52</v>
          </cell>
          <cell r="H12441">
            <v>972.25</v>
          </cell>
        </row>
        <row r="12442">
          <cell r="G12442" t="str">
            <v>1565-52</v>
          </cell>
          <cell r="H12442">
            <v>1552</v>
          </cell>
        </row>
        <row r="12443">
          <cell r="G12443" t="str">
            <v>1565-52</v>
          </cell>
          <cell r="H12443">
            <v>1709</v>
          </cell>
        </row>
        <row r="12444">
          <cell r="G12444" t="str">
            <v>1565-52</v>
          </cell>
          <cell r="H12444">
            <v>310</v>
          </cell>
        </row>
        <row r="12445">
          <cell r="G12445" t="str">
            <v>1565-52</v>
          </cell>
          <cell r="H12445">
            <v>711.55</v>
          </cell>
        </row>
        <row r="12446">
          <cell r="G12446" t="str">
            <v>1565-52</v>
          </cell>
          <cell r="H12446">
            <v>1251.47</v>
          </cell>
        </row>
        <row r="12447">
          <cell r="G12447" t="str">
            <v>1565-52</v>
          </cell>
          <cell r="H12447">
            <v>167.06</v>
          </cell>
        </row>
        <row r="12448">
          <cell r="G12448" t="str">
            <v>1565-52</v>
          </cell>
          <cell r="H12448">
            <v>2.13</v>
          </cell>
        </row>
        <row r="12449">
          <cell r="G12449" t="str">
            <v>1565-52</v>
          </cell>
          <cell r="H12449">
            <v>7.45</v>
          </cell>
        </row>
        <row r="12450">
          <cell r="G12450" t="str">
            <v>1565-52</v>
          </cell>
          <cell r="H12450">
            <v>675.73</v>
          </cell>
        </row>
        <row r="12451">
          <cell r="G12451" t="str">
            <v>1565-52</v>
          </cell>
          <cell r="H12451">
            <v>1060.2</v>
          </cell>
        </row>
        <row r="12452">
          <cell r="G12452" t="str">
            <v>1565-52</v>
          </cell>
          <cell r="H12452">
            <v>73.319999999999993</v>
          </cell>
        </row>
        <row r="12453">
          <cell r="G12453" t="str">
            <v>1565-52</v>
          </cell>
          <cell r="H12453">
            <v>1032.53</v>
          </cell>
        </row>
        <row r="12454">
          <cell r="G12454" t="str">
            <v>1565-52</v>
          </cell>
          <cell r="H12454">
            <v>18.91</v>
          </cell>
        </row>
        <row r="12455">
          <cell r="G12455" t="str">
            <v>1565-52</v>
          </cell>
          <cell r="H12455">
            <v>398.5</v>
          </cell>
        </row>
        <row r="12456">
          <cell r="G12456" t="str">
            <v>1565-52</v>
          </cell>
          <cell r="H12456">
            <v>704.11</v>
          </cell>
        </row>
        <row r="12457">
          <cell r="G12457" t="str">
            <v>1565-52</v>
          </cell>
          <cell r="H12457">
            <v>381.68</v>
          </cell>
        </row>
        <row r="12458">
          <cell r="G12458" t="str">
            <v>7410-02</v>
          </cell>
          <cell r="H12458">
            <v>213.15</v>
          </cell>
        </row>
        <row r="12459">
          <cell r="G12459" t="str">
            <v>1565-52</v>
          </cell>
          <cell r="H12459">
            <v>188.99</v>
          </cell>
        </row>
        <row r="12460">
          <cell r="G12460" t="str">
            <v>1565-52</v>
          </cell>
          <cell r="H12460">
            <v>218.67</v>
          </cell>
        </row>
        <row r="12461">
          <cell r="G12461" t="str">
            <v>1565-52</v>
          </cell>
          <cell r="H12461">
            <v>27.03</v>
          </cell>
        </row>
        <row r="12462">
          <cell r="G12462" t="str">
            <v>1565-52</v>
          </cell>
          <cell r="H12462">
            <v>295.60000000000002</v>
          </cell>
        </row>
        <row r="12463">
          <cell r="G12463" t="str">
            <v>1565-52</v>
          </cell>
          <cell r="H12463">
            <v>68.08</v>
          </cell>
        </row>
        <row r="12464">
          <cell r="G12464" t="str">
            <v>1565-52</v>
          </cell>
          <cell r="H12464">
            <v>140.54</v>
          </cell>
        </row>
        <row r="12465">
          <cell r="G12465" t="str">
            <v>1565-52</v>
          </cell>
          <cell r="H12465">
            <v>130.1</v>
          </cell>
        </row>
        <row r="12466">
          <cell r="G12466" t="str">
            <v>1565-52</v>
          </cell>
          <cell r="H12466">
            <v>441.41</v>
          </cell>
        </row>
        <row r="12467">
          <cell r="G12467" t="str">
            <v>1565-52</v>
          </cell>
          <cell r="H12467">
            <v>10.8</v>
          </cell>
        </row>
        <row r="12468">
          <cell r="G12468" t="str">
            <v>1565-52</v>
          </cell>
          <cell r="H12468">
            <v>167.96</v>
          </cell>
        </row>
        <row r="12469">
          <cell r="G12469" t="str">
            <v>1565-52</v>
          </cell>
          <cell r="H12469">
            <v>27.2</v>
          </cell>
        </row>
        <row r="12470">
          <cell r="G12470" t="str">
            <v>1565-52</v>
          </cell>
          <cell r="H12470">
            <v>726.18</v>
          </cell>
        </row>
        <row r="12471">
          <cell r="G12471" t="str">
            <v>7410-02</v>
          </cell>
          <cell r="H12471">
            <v>537.1</v>
          </cell>
        </row>
        <row r="12472">
          <cell r="G12472" t="str">
            <v>1565-52</v>
          </cell>
          <cell r="H12472">
            <v>231.84</v>
          </cell>
        </row>
        <row r="12473">
          <cell r="G12473" t="str">
            <v>1565-52</v>
          </cell>
          <cell r="H12473">
            <v>25.12</v>
          </cell>
        </row>
        <row r="12474">
          <cell r="G12474" t="str">
            <v>1565-52</v>
          </cell>
          <cell r="H12474">
            <v>544.96</v>
          </cell>
        </row>
        <row r="12475">
          <cell r="G12475" t="str">
            <v>1565-52</v>
          </cell>
          <cell r="H12475">
            <v>0</v>
          </cell>
        </row>
        <row r="12476">
          <cell r="G12476" t="str">
            <v>1565-52</v>
          </cell>
          <cell r="H12476">
            <v>155.6</v>
          </cell>
        </row>
        <row r="12477">
          <cell r="G12477" t="str">
            <v>7410-02</v>
          </cell>
          <cell r="H12477">
            <v>227.37</v>
          </cell>
        </row>
        <row r="12478">
          <cell r="G12478" t="str">
            <v>1565-52</v>
          </cell>
          <cell r="H12478">
            <v>14.85</v>
          </cell>
        </row>
        <row r="12479">
          <cell r="G12479" t="str">
            <v>1565-52</v>
          </cell>
          <cell r="H12479">
            <v>1154.94</v>
          </cell>
        </row>
        <row r="12480">
          <cell r="G12480" t="str">
            <v>1565-52</v>
          </cell>
          <cell r="H12480">
            <v>0.22</v>
          </cell>
        </row>
        <row r="12481">
          <cell r="G12481" t="str">
            <v>1565-52</v>
          </cell>
          <cell r="H12481">
            <v>0.64</v>
          </cell>
        </row>
        <row r="12482">
          <cell r="G12482" t="str">
            <v>1565-52</v>
          </cell>
          <cell r="H12482">
            <v>300.89999999999998</v>
          </cell>
        </row>
        <row r="12483">
          <cell r="G12483" t="str">
            <v>1565-52</v>
          </cell>
          <cell r="H12483">
            <v>447.3</v>
          </cell>
        </row>
        <row r="12484">
          <cell r="G12484" t="str">
            <v>1565-52</v>
          </cell>
          <cell r="H12484">
            <v>945.71</v>
          </cell>
        </row>
        <row r="12485">
          <cell r="G12485" t="str">
            <v>1565-52</v>
          </cell>
          <cell r="H12485">
            <v>124.74</v>
          </cell>
        </row>
        <row r="12486">
          <cell r="G12486" t="str">
            <v>1565-52</v>
          </cell>
          <cell r="H12486">
            <v>139.22999999999999</v>
          </cell>
        </row>
        <row r="12487">
          <cell r="G12487" t="str">
            <v>1565-52</v>
          </cell>
          <cell r="H12487">
            <v>758.94</v>
          </cell>
        </row>
        <row r="12488">
          <cell r="G12488" t="str">
            <v>7410-02</v>
          </cell>
          <cell r="H12488">
            <v>185.94</v>
          </cell>
        </row>
        <row r="12489">
          <cell r="G12489" t="str">
            <v>1565-52</v>
          </cell>
          <cell r="H12489">
            <v>268.63</v>
          </cell>
        </row>
        <row r="12490">
          <cell r="G12490" t="str">
            <v>7410-02</v>
          </cell>
          <cell r="H12490">
            <v>227.3</v>
          </cell>
        </row>
        <row r="12491">
          <cell r="G12491" t="str">
            <v>1565-52</v>
          </cell>
          <cell r="H12491">
            <v>362.8</v>
          </cell>
        </row>
        <row r="12492">
          <cell r="G12492" t="str">
            <v>1565-52</v>
          </cell>
          <cell r="H12492">
            <v>580.48</v>
          </cell>
        </row>
        <row r="12493">
          <cell r="G12493" t="str">
            <v>1565-52</v>
          </cell>
          <cell r="H12493">
            <v>291.54000000000002</v>
          </cell>
        </row>
        <row r="12494">
          <cell r="G12494" t="str">
            <v>1565-52</v>
          </cell>
          <cell r="H12494">
            <v>352.36</v>
          </cell>
        </row>
        <row r="12495">
          <cell r="G12495" t="str">
            <v>1565-52</v>
          </cell>
          <cell r="H12495">
            <v>215.57</v>
          </cell>
        </row>
        <row r="12496">
          <cell r="G12496" t="str">
            <v>7410-02</v>
          </cell>
          <cell r="H12496">
            <v>63.2</v>
          </cell>
        </row>
        <row r="12497">
          <cell r="G12497" t="str">
            <v>1565-52</v>
          </cell>
          <cell r="H12497">
            <v>132.65</v>
          </cell>
        </row>
        <row r="12498">
          <cell r="G12498" t="str">
            <v>1565-52</v>
          </cell>
          <cell r="H12498">
            <v>336.96</v>
          </cell>
        </row>
        <row r="12499">
          <cell r="G12499" t="str">
            <v>1565-52</v>
          </cell>
          <cell r="H12499">
            <v>257.38</v>
          </cell>
        </row>
        <row r="12500">
          <cell r="G12500" t="str">
            <v>1565-52</v>
          </cell>
          <cell r="H12500">
            <v>246.91</v>
          </cell>
        </row>
        <row r="12501">
          <cell r="G12501" t="str">
            <v>1565-52</v>
          </cell>
          <cell r="H12501">
            <v>480.61</v>
          </cell>
        </row>
        <row r="12502">
          <cell r="G12502" t="str">
            <v>7410-02</v>
          </cell>
          <cell r="H12502">
            <v>29.84</v>
          </cell>
        </row>
        <row r="12503">
          <cell r="G12503" t="str">
            <v>1565-52</v>
          </cell>
          <cell r="H12503">
            <v>118.52</v>
          </cell>
        </row>
        <row r="12504">
          <cell r="G12504" t="str">
            <v>1565-52</v>
          </cell>
          <cell r="H12504">
            <v>199.12</v>
          </cell>
        </row>
        <row r="12505">
          <cell r="G12505" t="str">
            <v>1565-52</v>
          </cell>
          <cell r="H12505">
            <v>1754</v>
          </cell>
        </row>
        <row r="12506">
          <cell r="G12506" t="str">
            <v>7410-02</v>
          </cell>
          <cell r="H12506">
            <v>287.25</v>
          </cell>
        </row>
        <row r="12507">
          <cell r="G12507" t="str">
            <v>7410-02</v>
          </cell>
          <cell r="H12507">
            <v>438.05</v>
          </cell>
        </row>
        <row r="12508">
          <cell r="G12508" t="str">
            <v>1565-52</v>
          </cell>
          <cell r="H12508">
            <v>170.41</v>
          </cell>
        </row>
        <row r="12509">
          <cell r="G12509" t="str">
            <v>7410-02</v>
          </cell>
          <cell r="H12509">
            <v>83.98</v>
          </cell>
        </row>
        <row r="12510">
          <cell r="G12510" t="str">
            <v>7410-02</v>
          </cell>
          <cell r="H12510">
            <v>99.9</v>
          </cell>
        </row>
        <row r="12511">
          <cell r="G12511" t="str">
            <v>7410-02</v>
          </cell>
          <cell r="H12511">
            <v>417.24</v>
          </cell>
        </row>
        <row r="12512">
          <cell r="G12512" t="str">
            <v>1565-52</v>
          </cell>
          <cell r="H12512">
            <v>2336</v>
          </cell>
        </row>
        <row r="12513">
          <cell r="G12513" t="str">
            <v>1565-52</v>
          </cell>
          <cell r="H12513">
            <v>2069</v>
          </cell>
        </row>
        <row r="12514">
          <cell r="G12514" t="str">
            <v>7410-02</v>
          </cell>
          <cell r="H12514">
            <v>2279.5</v>
          </cell>
        </row>
        <row r="12515">
          <cell r="G12515" t="str">
            <v>1565-52</v>
          </cell>
          <cell r="H12515">
            <v>0.86</v>
          </cell>
        </row>
        <row r="12516">
          <cell r="G12516" t="str">
            <v>7410-02</v>
          </cell>
          <cell r="H12516">
            <v>994.28</v>
          </cell>
        </row>
        <row r="12517">
          <cell r="G12517" t="str">
            <v>7410-02</v>
          </cell>
          <cell r="H12517">
            <v>180.04</v>
          </cell>
        </row>
        <row r="12518">
          <cell r="G12518" t="str">
            <v>1565-52</v>
          </cell>
          <cell r="H12518">
            <v>0</v>
          </cell>
        </row>
        <row r="12519">
          <cell r="G12519" t="str">
            <v>1565-52</v>
          </cell>
          <cell r="H12519">
            <v>724.5</v>
          </cell>
        </row>
        <row r="12520">
          <cell r="G12520" t="str">
            <v>1565-52</v>
          </cell>
          <cell r="H12520">
            <v>716</v>
          </cell>
        </row>
        <row r="12521">
          <cell r="G12521" t="str">
            <v>7410-02</v>
          </cell>
          <cell r="H12521">
            <v>142.80000000000001</v>
          </cell>
        </row>
        <row r="12522">
          <cell r="G12522" t="str">
            <v>7410-02</v>
          </cell>
          <cell r="H12522">
            <v>254.62</v>
          </cell>
        </row>
        <row r="12523">
          <cell r="G12523" t="str">
            <v>7410-02</v>
          </cell>
          <cell r="H12523">
            <v>28.8</v>
          </cell>
        </row>
        <row r="12524">
          <cell r="G12524" t="str">
            <v>1565-52</v>
          </cell>
          <cell r="H12524">
            <v>537.55999999999995</v>
          </cell>
        </row>
        <row r="12525">
          <cell r="G12525" t="str">
            <v>1565-52</v>
          </cell>
          <cell r="H12525">
            <v>478.13</v>
          </cell>
        </row>
        <row r="12526">
          <cell r="G12526" t="str">
            <v>1565-52</v>
          </cell>
          <cell r="H12526">
            <v>493.36</v>
          </cell>
        </row>
        <row r="12527">
          <cell r="G12527" t="str">
            <v>1565-52</v>
          </cell>
          <cell r="H12527">
            <v>1000.11</v>
          </cell>
        </row>
        <row r="12528">
          <cell r="G12528" t="str">
            <v>7410-02</v>
          </cell>
          <cell r="H12528">
            <v>2164.19</v>
          </cell>
        </row>
        <row r="12529">
          <cell r="G12529" t="str">
            <v>1565-52</v>
          </cell>
          <cell r="H12529">
            <v>150.16</v>
          </cell>
        </row>
        <row r="12530">
          <cell r="G12530" t="str">
            <v>7410-02</v>
          </cell>
          <cell r="H12530">
            <v>0.42</v>
          </cell>
        </row>
        <row r="12531">
          <cell r="G12531" t="str">
            <v>1565-52</v>
          </cell>
          <cell r="H12531">
            <v>0</v>
          </cell>
        </row>
        <row r="12532">
          <cell r="G12532" t="str">
            <v>1565-52</v>
          </cell>
          <cell r="H12532">
            <v>91.45</v>
          </cell>
        </row>
        <row r="12533">
          <cell r="G12533" t="str">
            <v>1565-52</v>
          </cell>
          <cell r="H12533">
            <v>812.49</v>
          </cell>
        </row>
        <row r="12534">
          <cell r="G12534" t="str">
            <v>1565-52</v>
          </cell>
          <cell r="H12534">
            <v>243.74</v>
          </cell>
        </row>
        <row r="12535">
          <cell r="G12535" t="str">
            <v>1565-52</v>
          </cell>
          <cell r="H12535">
            <v>67.489999999999995</v>
          </cell>
        </row>
        <row r="12536">
          <cell r="G12536" t="str">
            <v>1565-52</v>
          </cell>
          <cell r="H12536">
            <v>309.86</v>
          </cell>
        </row>
        <row r="12537">
          <cell r="G12537" t="str">
            <v>1565-52</v>
          </cell>
          <cell r="H12537">
            <v>147.13</v>
          </cell>
        </row>
        <row r="12538">
          <cell r="G12538" t="str">
            <v>1565-52</v>
          </cell>
          <cell r="H12538">
            <v>636.72</v>
          </cell>
        </row>
        <row r="12539">
          <cell r="G12539" t="str">
            <v>7410-02</v>
          </cell>
          <cell r="H12539">
            <v>89.32</v>
          </cell>
        </row>
        <row r="12540">
          <cell r="G12540" t="str">
            <v>1565-52</v>
          </cell>
          <cell r="H12540">
            <v>278.27999999999997</v>
          </cell>
        </row>
        <row r="12541">
          <cell r="G12541" t="str">
            <v>7410-02</v>
          </cell>
          <cell r="H12541">
            <v>691.24</v>
          </cell>
        </row>
        <row r="12542">
          <cell r="G12542" t="str">
            <v>7410-02</v>
          </cell>
          <cell r="H12542">
            <v>646.14</v>
          </cell>
        </row>
        <row r="12543">
          <cell r="G12543" t="str">
            <v>1565-52</v>
          </cell>
          <cell r="H12543">
            <v>2172.39</v>
          </cell>
        </row>
        <row r="12544">
          <cell r="G12544" t="str">
            <v>1565-52</v>
          </cell>
          <cell r="H12544">
            <v>2.93</v>
          </cell>
        </row>
        <row r="12545">
          <cell r="G12545" t="str">
            <v>1565-52</v>
          </cell>
          <cell r="H12545">
            <v>1.83</v>
          </cell>
        </row>
        <row r="12546">
          <cell r="G12546" t="str">
            <v>1565-52</v>
          </cell>
          <cell r="H12546">
            <v>25752</v>
          </cell>
        </row>
        <row r="12547">
          <cell r="G12547" t="str">
            <v>1565-52</v>
          </cell>
          <cell r="H12547">
            <v>26.36</v>
          </cell>
        </row>
        <row r="12548">
          <cell r="G12548" t="str">
            <v>1565-52</v>
          </cell>
          <cell r="H12548">
            <v>1114.5899999999999</v>
          </cell>
        </row>
        <row r="12549">
          <cell r="G12549" t="str">
            <v>1565-52</v>
          </cell>
          <cell r="H12549">
            <v>292.94</v>
          </cell>
        </row>
        <row r="12550">
          <cell r="G12550" t="str">
            <v>1565-52</v>
          </cell>
          <cell r="H12550">
            <v>802.63</v>
          </cell>
        </row>
        <row r="12551">
          <cell r="G12551" t="str">
            <v>1565-52</v>
          </cell>
          <cell r="H12551">
            <v>545.47</v>
          </cell>
        </row>
        <row r="12552">
          <cell r="G12552" t="str">
            <v>1565-52</v>
          </cell>
          <cell r="H12552">
            <v>1607.45</v>
          </cell>
        </row>
        <row r="12553">
          <cell r="G12553" t="str">
            <v>1565-52</v>
          </cell>
          <cell r="H12553">
            <v>1157.9100000000001</v>
          </cell>
        </row>
        <row r="12554">
          <cell r="G12554" t="str">
            <v>1565-52</v>
          </cell>
          <cell r="H12554">
            <v>485.35</v>
          </cell>
        </row>
        <row r="12555">
          <cell r="G12555" t="str">
            <v>1565-52</v>
          </cell>
          <cell r="H12555">
            <v>1501.8</v>
          </cell>
        </row>
        <row r="12556">
          <cell r="G12556" t="str">
            <v>1565-52</v>
          </cell>
          <cell r="H12556">
            <v>1138.98</v>
          </cell>
        </row>
        <row r="12557">
          <cell r="G12557" t="str">
            <v>1565-52</v>
          </cell>
          <cell r="H12557">
            <v>1464.42</v>
          </cell>
        </row>
        <row r="12558">
          <cell r="G12558" t="str">
            <v>1565-52</v>
          </cell>
          <cell r="H12558">
            <v>554.27</v>
          </cell>
        </row>
        <row r="12559">
          <cell r="G12559" t="str">
            <v>1565-52</v>
          </cell>
          <cell r="H12559">
            <v>1952.77</v>
          </cell>
        </row>
        <row r="12560">
          <cell r="G12560" t="str">
            <v>1565-52</v>
          </cell>
          <cell r="H12560">
            <v>703.62</v>
          </cell>
        </row>
        <row r="12561">
          <cell r="G12561" t="str">
            <v>1565-52</v>
          </cell>
          <cell r="H12561">
            <v>131.16</v>
          </cell>
        </row>
        <row r="12562">
          <cell r="G12562" t="str">
            <v>1565-52</v>
          </cell>
          <cell r="H12562">
            <v>1035.78</v>
          </cell>
        </row>
        <row r="12563">
          <cell r="G12563" t="str">
            <v>7410-02</v>
          </cell>
          <cell r="H12563">
            <v>1276.3599999999999</v>
          </cell>
        </row>
        <row r="12564">
          <cell r="G12564" t="str">
            <v>1565-52</v>
          </cell>
          <cell r="H12564">
            <v>847.5</v>
          </cell>
        </row>
        <row r="12565">
          <cell r="G12565" t="str">
            <v>1565-52</v>
          </cell>
          <cell r="H12565">
            <v>71.069999999999993</v>
          </cell>
        </row>
        <row r="12566">
          <cell r="G12566" t="str">
            <v>1565-52</v>
          </cell>
          <cell r="H12566">
            <v>675.9</v>
          </cell>
        </row>
        <row r="12567">
          <cell r="G12567" t="str">
            <v>1565-52</v>
          </cell>
          <cell r="H12567">
            <v>307.38</v>
          </cell>
        </row>
        <row r="12568">
          <cell r="G12568" t="str">
            <v>1565-52</v>
          </cell>
          <cell r="H12568">
            <v>2704.26</v>
          </cell>
        </row>
        <row r="12569">
          <cell r="G12569" t="str">
            <v>1565-52</v>
          </cell>
          <cell r="H12569">
            <v>4.3</v>
          </cell>
        </row>
        <row r="12570">
          <cell r="G12570" t="str">
            <v>1565-52</v>
          </cell>
          <cell r="H12570">
            <v>2224.63</v>
          </cell>
        </row>
        <row r="12571">
          <cell r="G12571" t="str">
            <v>1565-52</v>
          </cell>
          <cell r="H12571">
            <v>406.08</v>
          </cell>
        </row>
        <row r="12572">
          <cell r="G12572" t="str">
            <v>1565-52</v>
          </cell>
          <cell r="H12572">
            <v>874.79</v>
          </cell>
        </row>
        <row r="12573">
          <cell r="G12573" t="str">
            <v>1565-52</v>
          </cell>
          <cell r="H12573">
            <v>332.85</v>
          </cell>
        </row>
        <row r="12574">
          <cell r="G12574" t="str">
            <v>1565-52</v>
          </cell>
          <cell r="H12574">
            <v>4298</v>
          </cell>
        </row>
        <row r="12575">
          <cell r="G12575" t="str">
            <v>1565-52</v>
          </cell>
          <cell r="H12575">
            <v>2286.8000000000002</v>
          </cell>
        </row>
        <row r="12576">
          <cell r="G12576" t="str">
            <v>1565-52</v>
          </cell>
          <cell r="H12576">
            <v>5810</v>
          </cell>
        </row>
        <row r="12577">
          <cell r="G12577" t="str">
            <v>1565-52</v>
          </cell>
          <cell r="H12577">
            <v>724.64</v>
          </cell>
        </row>
        <row r="12578">
          <cell r="G12578" t="str">
            <v>1565-52</v>
          </cell>
          <cell r="H12578">
            <v>988.25</v>
          </cell>
        </row>
        <row r="12579">
          <cell r="G12579" t="str">
            <v>1565-52</v>
          </cell>
          <cell r="H12579">
            <v>987.28</v>
          </cell>
        </row>
        <row r="12580">
          <cell r="G12580" t="str">
            <v>1565-52</v>
          </cell>
          <cell r="H12580">
            <v>4763</v>
          </cell>
        </row>
        <row r="12581">
          <cell r="G12581" t="str">
            <v>1565-52</v>
          </cell>
          <cell r="H12581">
            <v>999.56</v>
          </cell>
        </row>
        <row r="12582">
          <cell r="G12582" t="str">
            <v>1565-52</v>
          </cell>
          <cell r="H12582">
            <v>506.03</v>
          </cell>
        </row>
        <row r="12583">
          <cell r="G12583" t="str">
            <v>1565-52</v>
          </cell>
          <cell r="H12583">
            <v>482.5</v>
          </cell>
        </row>
        <row r="12584">
          <cell r="G12584" t="str">
            <v>1565-52</v>
          </cell>
          <cell r="H12584">
            <v>1516.23</v>
          </cell>
        </row>
        <row r="12585">
          <cell r="G12585" t="str">
            <v>1565-52</v>
          </cell>
          <cell r="H12585">
            <v>10158</v>
          </cell>
        </row>
        <row r="12586">
          <cell r="G12586" t="str">
            <v>7410-02</v>
          </cell>
          <cell r="H12586">
            <v>16.61</v>
          </cell>
        </row>
        <row r="12587">
          <cell r="G12587" t="str">
            <v>1565-52</v>
          </cell>
          <cell r="H12587">
            <v>17.7</v>
          </cell>
        </row>
        <row r="12588">
          <cell r="G12588" t="str">
            <v>1565-52</v>
          </cell>
          <cell r="H12588">
            <v>1780.68</v>
          </cell>
        </row>
        <row r="12589">
          <cell r="G12589" t="str">
            <v>1565-52</v>
          </cell>
          <cell r="H12589">
            <v>410.23</v>
          </cell>
        </row>
        <row r="12590">
          <cell r="G12590" t="str">
            <v>1565-52</v>
          </cell>
          <cell r="H12590">
            <v>421.58</v>
          </cell>
        </row>
        <row r="12591">
          <cell r="G12591" t="str">
            <v>1565-52</v>
          </cell>
          <cell r="H12591">
            <v>766.5</v>
          </cell>
        </row>
        <row r="12592">
          <cell r="G12592" t="str">
            <v>1565-52</v>
          </cell>
          <cell r="H12592">
            <v>2200.75</v>
          </cell>
        </row>
        <row r="12593">
          <cell r="G12593" t="str">
            <v>1565-52</v>
          </cell>
          <cell r="H12593">
            <v>680.36</v>
          </cell>
        </row>
        <row r="12594">
          <cell r="G12594" t="str">
            <v>1565-52</v>
          </cell>
          <cell r="H12594">
            <v>249.5</v>
          </cell>
        </row>
        <row r="12595">
          <cell r="G12595" t="str">
            <v>1565-52</v>
          </cell>
          <cell r="H12595">
            <v>1627.65</v>
          </cell>
        </row>
        <row r="12596">
          <cell r="G12596" t="str">
            <v>1565-52</v>
          </cell>
          <cell r="H12596">
            <v>419.58</v>
          </cell>
        </row>
        <row r="12597">
          <cell r="G12597" t="str">
            <v>1565-52</v>
          </cell>
          <cell r="H12597">
            <v>737.92</v>
          </cell>
        </row>
        <row r="12598">
          <cell r="G12598" t="str">
            <v>1565-52</v>
          </cell>
          <cell r="H12598">
            <v>1314.42</v>
          </cell>
        </row>
        <row r="12599">
          <cell r="G12599" t="str">
            <v>1565-52</v>
          </cell>
          <cell r="H12599">
            <v>1051.74</v>
          </cell>
        </row>
        <row r="12600">
          <cell r="G12600" t="str">
            <v>1565-52</v>
          </cell>
          <cell r="H12600">
            <v>910.26</v>
          </cell>
        </row>
        <row r="12601">
          <cell r="G12601" t="str">
            <v>1565-52</v>
          </cell>
          <cell r="H12601">
            <v>482.17</v>
          </cell>
        </row>
        <row r="12602">
          <cell r="G12602" t="str">
            <v>1565-52</v>
          </cell>
          <cell r="H12602">
            <v>0.1</v>
          </cell>
        </row>
        <row r="12603">
          <cell r="G12603" t="str">
            <v>1565-52</v>
          </cell>
          <cell r="H12603">
            <v>2023.32</v>
          </cell>
        </row>
        <row r="12604">
          <cell r="G12604" t="str">
            <v>1565-52</v>
          </cell>
          <cell r="H12604">
            <v>1203.26</v>
          </cell>
        </row>
        <row r="12605">
          <cell r="G12605" t="str">
            <v>1565-52</v>
          </cell>
          <cell r="H12605">
            <v>1315.94</v>
          </cell>
        </row>
        <row r="12606">
          <cell r="G12606" t="str">
            <v>1565-52</v>
          </cell>
          <cell r="H12606">
            <v>1331</v>
          </cell>
        </row>
        <row r="12607">
          <cell r="G12607" t="str">
            <v>7410-02</v>
          </cell>
          <cell r="H12607">
            <v>223.1</v>
          </cell>
        </row>
        <row r="12608">
          <cell r="G12608" t="str">
            <v>1565-52</v>
          </cell>
          <cell r="H12608">
            <v>710.06</v>
          </cell>
        </row>
        <row r="12609">
          <cell r="G12609" t="str">
            <v>1565-52</v>
          </cell>
          <cell r="H12609">
            <v>1675.55</v>
          </cell>
        </row>
        <row r="12610">
          <cell r="G12610" t="str">
            <v>1565-52</v>
          </cell>
          <cell r="H12610">
            <v>344.4</v>
          </cell>
        </row>
        <row r="12611">
          <cell r="G12611" t="str">
            <v>1565-52</v>
          </cell>
          <cell r="H12611">
            <v>491</v>
          </cell>
        </row>
        <row r="12612">
          <cell r="G12612" t="str">
            <v>1565-52</v>
          </cell>
          <cell r="H12612">
            <v>607.61</v>
          </cell>
        </row>
        <row r="12613">
          <cell r="G12613" t="str">
            <v>1565-52</v>
          </cell>
          <cell r="H12613">
            <v>302.39999999999998</v>
          </cell>
        </row>
        <row r="12614">
          <cell r="G12614" t="str">
            <v>1565-52</v>
          </cell>
          <cell r="H12614">
            <v>404.1</v>
          </cell>
        </row>
        <row r="12615">
          <cell r="G12615" t="str">
            <v>1565-52</v>
          </cell>
          <cell r="H12615">
            <v>799.04</v>
          </cell>
        </row>
        <row r="12616">
          <cell r="G12616" t="str">
            <v>1565-52</v>
          </cell>
          <cell r="H12616">
            <v>1630.59</v>
          </cell>
        </row>
        <row r="12617">
          <cell r="G12617" t="str">
            <v>1565-52</v>
          </cell>
          <cell r="H12617">
            <v>2240.6999999999998</v>
          </cell>
        </row>
        <row r="12618">
          <cell r="G12618" t="str">
            <v>1565-52</v>
          </cell>
          <cell r="H12618">
            <v>1060.94</v>
          </cell>
        </row>
        <row r="12619">
          <cell r="G12619" t="str">
            <v>1565-52</v>
          </cell>
          <cell r="H12619">
            <v>1295.1600000000001</v>
          </cell>
        </row>
        <row r="12620">
          <cell r="G12620" t="str">
            <v>1565-52</v>
          </cell>
          <cell r="H12620">
            <v>5.67</v>
          </cell>
        </row>
        <row r="12621">
          <cell r="G12621" t="str">
            <v>1565-52</v>
          </cell>
          <cell r="H12621">
            <v>1821.2</v>
          </cell>
        </row>
        <row r="12622">
          <cell r="G12622" t="str">
            <v>1565-52</v>
          </cell>
          <cell r="H12622">
            <v>491.7</v>
          </cell>
        </row>
        <row r="12623">
          <cell r="G12623" t="str">
            <v>1565-52</v>
          </cell>
          <cell r="H12623">
            <v>6478</v>
          </cell>
        </row>
        <row r="12624">
          <cell r="G12624" t="str">
            <v>1565-52</v>
          </cell>
          <cell r="H12624">
            <v>10881</v>
          </cell>
        </row>
        <row r="12625">
          <cell r="G12625" t="str">
            <v>1565-52</v>
          </cell>
          <cell r="H12625">
            <v>1627.64</v>
          </cell>
        </row>
        <row r="12626">
          <cell r="G12626" t="str">
            <v>1565-52</v>
          </cell>
          <cell r="H12626">
            <v>4467.75</v>
          </cell>
        </row>
        <row r="12627">
          <cell r="G12627" t="str">
            <v>1565-52</v>
          </cell>
          <cell r="H12627">
            <v>954.04</v>
          </cell>
        </row>
        <row r="12628">
          <cell r="G12628" t="str">
            <v>1565-52</v>
          </cell>
          <cell r="H12628">
            <v>1906.76</v>
          </cell>
        </row>
        <row r="12629">
          <cell r="G12629" t="str">
            <v>1565-52</v>
          </cell>
          <cell r="H12629">
            <v>835.11</v>
          </cell>
        </row>
        <row r="12630">
          <cell r="G12630" t="str">
            <v>1565-52</v>
          </cell>
          <cell r="H12630">
            <v>1803.84</v>
          </cell>
        </row>
        <row r="12631">
          <cell r="G12631" t="str">
            <v>1565-52</v>
          </cell>
          <cell r="H12631">
            <v>226.54</v>
          </cell>
        </row>
        <row r="12632">
          <cell r="G12632" t="str">
            <v>1565-52</v>
          </cell>
          <cell r="H12632">
            <v>841.68</v>
          </cell>
        </row>
        <row r="12633">
          <cell r="G12633" t="str">
            <v>1565-52</v>
          </cell>
          <cell r="H12633">
            <v>1465</v>
          </cell>
        </row>
        <row r="12634">
          <cell r="G12634" t="str">
            <v>1565-52</v>
          </cell>
          <cell r="H12634">
            <v>367.6</v>
          </cell>
        </row>
        <row r="12635">
          <cell r="G12635" t="str">
            <v>1565-52</v>
          </cell>
          <cell r="H12635">
            <v>1771.63</v>
          </cell>
        </row>
        <row r="12636">
          <cell r="G12636" t="str">
            <v>1565-52</v>
          </cell>
          <cell r="H12636">
            <v>1161.49</v>
          </cell>
        </row>
        <row r="12637">
          <cell r="G12637" t="str">
            <v>1565-52</v>
          </cell>
          <cell r="H12637">
            <v>4422.6000000000004</v>
          </cell>
        </row>
        <row r="12638">
          <cell r="G12638" t="str">
            <v>1565-52</v>
          </cell>
          <cell r="H12638">
            <v>242.81</v>
          </cell>
        </row>
        <row r="12639">
          <cell r="G12639" t="str">
            <v>1565-52</v>
          </cell>
          <cell r="H12639">
            <v>2272.4499999999998</v>
          </cell>
        </row>
        <row r="12640">
          <cell r="G12640" t="str">
            <v>1565-52</v>
          </cell>
          <cell r="H12640">
            <v>833.1</v>
          </cell>
        </row>
        <row r="12641">
          <cell r="G12641" t="str">
            <v>1565-52</v>
          </cell>
          <cell r="H12641">
            <v>2279.08</v>
          </cell>
        </row>
        <row r="12642">
          <cell r="G12642" t="str">
            <v>1565-52</v>
          </cell>
          <cell r="H12642">
            <v>674.58</v>
          </cell>
        </row>
        <row r="12643">
          <cell r="G12643" t="str">
            <v>1565-52</v>
          </cell>
          <cell r="H12643">
            <v>2681.26</v>
          </cell>
        </row>
        <row r="12644">
          <cell r="G12644" t="str">
            <v>1565-52</v>
          </cell>
          <cell r="H12644">
            <v>159.09</v>
          </cell>
        </row>
        <row r="12645">
          <cell r="G12645" t="str">
            <v>1565-52</v>
          </cell>
          <cell r="H12645">
            <v>1422.79</v>
          </cell>
        </row>
        <row r="12646">
          <cell r="G12646" t="str">
            <v>1565-52</v>
          </cell>
          <cell r="H12646">
            <v>1122.2</v>
          </cell>
        </row>
        <row r="12647">
          <cell r="G12647" t="str">
            <v>1565-52</v>
          </cell>
          <cell r="H12647">
            <v>632.70000000000005</v>
          </cell>
        </row>
        <row r="12648">
          <cell r="G12648" t="str">
            <v>1565-52</v>
          </cell>
          <cell r="H12648">
            <v>1810.69</v>
          </cell>
        </row>
        <row r="12649">
          <cell r="G12649" t="str">
            <v>1565-52</v>
          </cell>
          <cell r="H12649">
            <v>1032.8</v>
          </cell>
        </row>
        <row r="12650">
          <cell r="G12650" t="str">
            <v>7410-02</v>
          </cell>
          <cell r="H12650">
            <v>407.01</v>
          </cell>
        </row>
        <row r="12651">
          <cell r="G12651" t="str">
            <v>1565-52</v>
          </cell>
          <cell r="H12651">
            <v>398.38</v>
          </cell>
        </row>
        <row r="12652">
          <cell r="G12652" t="str">
            <v>1565-52</v>
          </cell>
          <cell r="H12652">
            <v>208.27</v>
          </cell>
        </row>
        <row r="12653">
          <cell r="G12653" t="str">
            <v>7410-02</v>
          </cell>
          <cell r="H12653">
            <v>708.52</v>
          </cell>
        </row>
        <row r="12654">
          <cell r="G12654" t="str">
            <v>1565-52</v>
          </cell>
          <cell r="H12654">
            <v>318.12</v>
          </cell>
        </row>
        <row r="12655">
          <cell r="G12655" t="str">
            <v>1565-52</v>
          </cell>
          <cell r="H12655">
            <v>170.92</v>
          </cell>
        </row>
        <row r="12656">
          <cell r="G12656" t="str">
            <v>1565-52</v>
          </cell>
          <cell r="H12656">
            <v>397.96</v>
          </cell>
        </row>
        <row r="12657">
          <cell r="G12657" t="str">
            <v>1565-52</v>
          </cell>
          <cell r="H12657">
            <v>2612.7399999999998</v>
          </cell>
        </row>
        <row r="12658">
          <cell r="G12658" t="str">
            <v>1565-52</v>
          </cell>
          <cell r="H12658">
            <v>875.35</v>
          </cell>
        </row>
        <row r="12659">
          <cell r="G12659" t="str">
            <v>1565-52</v>
          </cell>
          <cell r="H12659">
            <v>5868</v>
          </cell>
        </row>
        <row r="12660">
          <cell r="G12660" t="str">
            <v>1565-52</v>
          </cell>
          <cell r="H12660">
            <v>6832</v>
          </cell>
        </row>
        <row r="12661">
          <cell r="G12661" t="str">
            <v>1565-52</v>
          </cell>
          <cell r="H12661">
            <v>7143</v>
          </cell>
        </row>
        <row r="12662">
          <cell r="G12662" t="str">
            <v>7410-02</v>
          </cell>
          <cell r="H12662">
            <v>136.78</v>
          </cell>
        </row>
        <row r="12663">
          <cell r="G12663" t="str">
            <v>7410-02</v>
          </cell>
          <cell r="H12663">
            <v>82.02</v>
          </cell>
        </row>
        <row r="12664">
          <cell r="G12664" t="str">
            <v>1565-52</v>
          </cell>
          <cell r="H12664">
            <v>472.76</v>
          </cell>
        </row>
        <row r="12665">
          <cell r="G12665" t="str">
            <v>1565-52</v>
          </cell>
          <cell r="H12665">
            <v>163.24</v>
          </cell>
        </row>
        <row r="12666">
          <cell r="G12666" t="str">
            <v>1565-52</v>
          </cell>
          <cell r="H12666">
            <v>1055.25</v>
          </cell>
        </row>
        <row r="12667">
          <cell r="G12667" t="str">
            <v>1565-52</v>
          </cell>
          <cell r="H12667">
            <v>771.91</v>
          </cell>
        </row>
        <row r="12668">
          <cell r="G12668" t="str">
            <v>1565-52</v>
          </cell>
          <cell r="H12668">
            <v>1188.3599999999999</v>
          </cell>
        </row>
        <row r="12669">
          <cell r="G12669" t="str">
            <v>1565-52</v>
          </cell>
          <cell r="H12669">
            <v>705.26</v>
          </cell>
        </row>
        <row r="12670">
          <cell r="G12670" t="str">
            <v>1565-52</v>
          </cell>
          <cell r="H12670">
            <v>4072.12</v>
          </cell>
        </row>
        <row r="12671">
          <cell r="G12671" t="str">
            <v>1565-52</v>
          </cell>
          <cell r="H12671">
            <v>794.5</v>
          </cell>
        </row>
        <row r="12672">
          <cell r="G12672" t="str">
            <v>1565-52</v>
          </cell>
          <cell r="H12672">
            <v>674.8</v>
          </cell>
        </row>
        <row r="12673">
          <cell r="G12673" t="str">
            <v>1565-52</v>
          </cell>
          <cell r="H12673">
            <v>2261.54</v>
          </cell>
        </row>
        <row r="12674">
          <cell r="G12674" t="str">
            <v>1565-52</v>
          </cell>
          <cell r="H12674">
            <v>963.02</v>
          </cell>
        </row>
        <row r="12675">
          <cell r="G12675" t="str">
            <v>1565-52</v>
          </cell>
          <cell r="H12675">
            <v>4728</v>
          </cell>
        </row>
        <row r="12676">
          <cell r="G12676" t="str">
            <v>1565-52</v>
          </cell>
          <cell r="H12676">
            <v>912.91</v>
          </cell>
        </row>
        <row r="12677">
          <cell r="G12677" t="str">
            <v>1565-52</v>
          </cell>
          <cell r="H12677">
            <v>1109.78</v>
          </cell>
        </row>
        <row r="12678">
          <cell r="G12678" t="str">
            <v>1565-52</v>
          </cell>
          <cell r="H12678">
            <v>3597.6</v>
          </cell>
        </row>
        <row r="12679">
          <cell r="G12679" t="str">
            <v>7410-02</v>
          </cell>
          <cell r="H12679">
            <v>839.72</v>
          </cell>
        </row>
        <row r="12680">
          <cell r="G12680" t="str">
            <v>1565-52</v>
          </cell>
          <cell r="H12680">
            <v>906.34</v>
          </cell>
        </row>
        <row r="12681">
          <cell r="G12681" t="str">
            <v>1565-52</v>
          </cell>
          <cell r="H12681">
            <v>5995</v>
          </cell>
        </row>
        <row r="12682">
          <cell r="G12682" t="str">
            <v>1565-52</v>
          </cell>
          <cell r="H12682">
            <v>238.5</v>
          </cell>
        </row>
        <row r="12683">
          <cell r="G12683" t="str">
            <v>1565-52</v>
          </cell>
          <cell r="H12683">
            <v>6432.3</v>
          </cell>
        </row>
        <row r="12684">
          <cell r="G12684" t="str">
            <v>1565-52</v>
          </cell>
          <cell r="H12684">
            <v>3189.9</v>
          </cell>
        </row>
        <row r="12685">
          <cell r="G12685" t="str">
            <v>1565-52</v>
          </cell>
          <cell r="H12685">
            <v>408.57</v>
          </cell>
        </row>
        <row r="12686">
          <cell r="G12686" t="str">
            <v>1565-52</v>
          </cell>
          <cell r="H12686">
            <v>364.04</v>
          </cell>
        </row>
        <row r="12687">
          <cell r="G12687" t="str">
            <v>1565-52</v>
          </cell>
          <cell r="H12687">
            <v>1411.75</v>
          </cell>
        </row>
        <row r="12688">
          <cell r="G12688" t="str">
            <v>1565-52</v>
          </cell>
          <cell r="H12688">
            <v>3722.5</v>
          </cell>
        </row>
        <row r="12689">
          <cell r="G12689" t="str">
            <v>1565-52</v>
          </cell>
          <cell r="H12689">
            <v>2983</v>
          </cell>
        </row>
        <row r="12690">
          <cell r="G12690" t="str">
            <v>1565-52</v>
          </cell>
          <cell r="H12690">
            <v>796.92</v>
          </cell>
        </row>
        <row r="12691">
          <cell r="G12691" t="str">
            <v>1565-52</v>
          </cell>
          <cell r="H12691">
            <v>341.14</v>
          </cell>
        </row>
        <row r="12692">
          <cell r="G12692" t="str">
            <v>1565-52</v>
          </cell>
          <cell r="H12692">
            <v>5.37</v>
          </cell>
        </row>
        <row r="12693">
          <cell r="G12693" t="str">
            <v>1565-52</v>
          </cell>
          <cell r="H12693">
            <v>1785.06</v>
          </cell>
        </row>
        <row r="12694">
          <cell r="G12694" t="str">
            <v>1565-52</v>
          </cell>
          <cell r="H12694">
            <v>5409.81</v>
          </cell>
        </row>
        <row r="12695">
          <cell r="G12695" t="str">
            <v>1565-52</v>
          </cell>
          <cell r="H12695">
            <v>1775.66</v>
          </cell>
        </row>
        <row r="12696">
          <cell r="G12696" t="str">
            <v>1565-52</v>
          </cell>
          <cell r="H12696">
            <v>3380.67</v>
          </cell>
        </row>
        <row r="12697">
          <cell r="G12697" t="str">
            <v>1565-52</v>
          </cell>
          <cell r="H12697">
            <v>126.16</v>
          </cell>
        </row>
        <row r="12698">
          <cell r="G12698" t="str">
            <v>1565-52</v>
          </cell>
          <cell r="H12698">
            <v>2046.67</v>
          </cell>
        </row>
        <row r="12699">
          <cell r="G12699" t="str">
            <v>1565-52</v>
          </cell>
          <cell r="H12699">
            <v>6691.99</v>
          </cell>
        </row>
        <row r="12700">
          <cell r="G12700" t="str">
            <v>1565-52</v>
          </cell>
          <cell r="H12700">
            <v>912.31</v>
          </cell>
        </row>
        <row r="12701">
          <cell r="G12701" t="str">
            <v>1565-52</v>
          </cell>
          <cell r="H12701">
            <v>971.39</v>
          </cell>
        </row>
        <row r="12702">
          <cell r="G12702" t="str">
            <v>1565-52</v>
          </cell>
          <cell r="H12702">
            <v>1655.55</v>
          </cell>
        </row>
        <row r="12703">
          <cell r="G12703" t="str">
            <v>1565-52</v>
          </cell>
          <cell r="H12703">
            <v>313.5</v>
          </cell>
        </row>
        <row r="12704">
          <cell r="G12704" t="str">
            <v>1565-52</v>
          </cell>
          <cell r="H12704">
            <v>517.03</v>
          </cell>
        </row>
        <row r="12705">
          <cell r="G12705" t="str">
            <v>1565-52</v>
          </cell>
          <cell r="H12705">
            <v>4129.2</v>
          </cell>
        </row>
        <row r="12706">
          <cell r="G12706" t="str">
            <v>1565-52</v>
          </cell>
          <cell r="H12706">
            <v>291.49</v>
          </cell>
        </row>
        <row r="12707">
          <cell r="G12707" t="str">
            <v>1565-52</v>
          </cell>
          <cell r="H12707">
            <v>1118.42</v>
          </cell>
        </row>
        <row r="12708">
          <cell r="G12708" t="str">
            <v>7410-02</v>
          </cell>
          <cell r="H12708">
            <v>537.20000000000005</v>
          </cell>
        </row>
        <row r="12709">
          <cell r="G12709" t="str">
            <v>1565-52</v>
          </cell>
          <cell r="H12709">
            <v>174.76</v>
          </cell>
        </row>
        <row r="12710">
          <cell r="G12710" t="str">
            <v>1565-52</v>
          </cell>
          <cell r="H12710">
            <v>931.02</v>
          </cell>
        </row>
        <row r="12711">
          <cell r="G12711" t="str">
            <v>1565-52</v>
          </cell>
          <cell r="H12711">
            <v>1535.35</v>
          </cell>
        </row>
        <row r="12712">
          <cell r="G12712" t="str">
            <v>1565-52</v>
          </cell>
          <cell r="H12712">
            <v>762.1</v>
          </cell>
        </row>
        <row r="12713">
          <cell r="G12713" t="str">
            <v>1565-52</v>
          </cell>
          <cell r="H12713">
            <v>332.82</v>
          </cell>
        </row>
        <row r="12714">
          <cell r="G12714" t="str">
            <v>1565-52</v>
          </cell>
          <cell r="H12714">
            <v>823.68</v>
          </cell>
        </row>
        <row r="12715">
          <cell r="G12715" t="str">
            <v>1565-52</v>
          </cell>
          <cell r="H12715">
            <v>791.95</v>
          </cell>
        </row>
        <row r="12716">
          <cell r="G12716" t="str">
            <v>1565-52</v>
          </cell>
          <cell r="H12716">
            <v>2573.58</v>
          </cell>
        </row>
        <row r="12717">
          <cell r="G12717" t="str">
            <v>1565-52</v>
          </cell>
          <cell r="H12717">
            <v>3320.9</v>
          </cell>
        </row>
        <row r="12718">
          <cell r="G12718" t="str">
            <v>1565-52</v>
          </cell>
          <cell r="H12718">
            <v>220.2</v>
          </cell>
        </row>
        <row r="12719">
          <cell r="G12719" t="str">
            <v>1565-52</v>
          </cell>
          <cell r="H12719">
            <v>2413.5</v>
          </cell>
        </row>
        <row r="12720">
          <cell r="G12720" t="str">
            <v>1565-52</v>
          </cell>
          <cell r="H12720">
            <v>2845.62</v>
          </cell>
        </row>
        <row r="12721">
          <cell r="G12721" t="str">
            <v>1565-52</v>
          </cell>
          <cell r="H12721">
            <v>945.06</v>
          </cell>
        </row>
        <row r="12722">
          <cell r="G12722" t="str">
            <v>7410-02</v>
          </cell>
          <cell r="H12722">
            <v>62.77</v>
          </cell>
        </row>
        <row r="12723">
          <cell r="G12723" t="str">
            <v>1565-52</v>
          </cell>
          <cell r="H12723">
            <v>918.19</v>
          </cell>
        </row>
        <row r="12724">
          <cell r="G12724" t="str">
            <v>1565-52</v>
          </cell>
          <cell r="H12724">
            <v>874.44</v>
          </cell>
        </row>
        <row r="12725">
          <cell r="G12725" t="str">
            <v>7410-02</v>
          </cell>
          <cell r="H12725">
            <v>383175</v>
          </cell>
        </row>
        <row r="12726">
          <cell r="G12726" t="str">
            <v>1565-52</v>
          </cell>
          <cell r="H12726">
            <v>2427.04</v>
          </cell>
        </row>
        <row r="12727">
          <cell r="G12727" t="str">
            <v>1565-52</v>
          </cell>
          <cell r="H12727">
            <v>270.86</v>
          </cell>
        </row>
        <row r="12728">
          <cell r="G12728" t="str">
            <v>1565-52</v>
          </cell>
          <cell r="H12728">
            <v>180.32</v>
          </cell>
        </row>
        <row r="12729">
          <cell r="G12729" t="str">
            <v>1565-52</v>
          </cell>
          <cell r="H12729">
            <v>384.75</v>
          </cell>
        </row>
        <row r="12730">
          <cell r="G12730" t="str">
            <v>1565-52</v>
          </cell>
          <cell r="H12730">
            <v>350.6</v>
          </cell>
        </row>
        <row r="12731">
          <cell r="G12731" t="str">
            <v>1565-52</v>
          </cell>
          <cell r="H12731">
            <v>1470.74</v>
          </cell>
        </row>
        <row r="12732">
          <cell r="G12732" t="str">
            <v>1565-52</v>
          </cell>
          <cell r="H12732">
            <v>15242</v>
          </cell>
        </row>
        <row r="12733">
          <cell r="G12733" t="str">
            <v>1565-52</v>
          </cell>
          <cell r="H12733">
            <v>1254.8</v>
          </cell>
        </row>
        <row r="12734">
          <cell r="G12734" t="str">
            <v>1565-52</v>
          </cell>
          <cell r="H12734">
            <v>1511</v>
          </cell>
        </row>
        <row r="12735">
          <cell r="G12735" t="str">
            <v>1565-52</v>
          </cell>
          <cell r="H12735">
            <v>608.1</v>
          </cell>
        </row>
        <row r="12736">
          <cell r="G12736" t="str">
            <v>1565-52</v>
          </cell>
          <cell r="H12736">
            <v>479.33</v>
          </cell>
        </row>
        <row r="12737">
          <cell r="G12737" t="str">
            <v>1565-52</v>
          </cell>
          <cell r="H12737">
            <v>9932</v>
          </cell>
        </row>
        <row r="12738">
          <cell r="G12738" t="str">
            <v>1565-52</v>
          </cell>
          <cell r="H12738">
            <v>15301.5</v>
          </cell>
        </row>
        <row r="12739">
          <cell r="G12739" t="str">
            <v>1565-52</v>
          </cell>
          <cell r="H12739">
            <v>11932</v>
          </cell>
        </row>
        <row r="12740">
          <cell r="G12740" t="str">
            <v>1565-52</v>
          </cell>
          <cell r="H12740">
            <v>754.82</v>
          </cell>
        </row>
        <row r="12741">
          <cell r="G12741" t="str">
            <v>1565-52</v>
          </cell>
          <cell r="H12741">
            <v>5152</v>
          </cell>
        </row>
        <row r="12742">
          <cell r="G12742" t="str">
            <v>1565-52</v>
          </cell>
          <cell r="H12742">
            <v>1004.01</v>
          </cell>
        </row>
        <row r="12743">
          <cell r="G12743" t="str">
            <v>1565-52</v>
          </cell>
          <cell r="H12743">
            <v>329.73</v>
          </cell>
        </row>
        <row r="12744">
          <cell r="G12744" t="str">
            <v>7410-02</v>
          </cell>
          <cell r="H12744">
            <v>141.4</v>
          </cell>
        </row>
        <row r="12745">
          <cell r="G12745" t="str">
            <v>1565-52</v>
          </cell>
          <cell r="H12745">
            <v>350</v>
          </cell>
        </row>
        <row r="12746">
          <cell r="G12746" t="str">
            <v>1565-52</v>
          </cell>
          <cell r="H12746">
            <v>1037.19</v>
          </cell>
        </row>
        <row r="12747">
          <cell r="G12747" t="str">
            <v>1565-52</v>
          </cell>
          <cell r="H12747">
            <v>513.24</v>
          </cell>
        </row>
        <row r="12748">
          <cell r="G12748" t="str">
            <v>1565-52</v>
          </cell>
          <cell r="H12748">
            <v>116.02</v>
          </cell>
        </row>
        <row r="12749">
          <cell r="G12749" t="str">
            <v>1565-52</v>
          </cell>
          <cell r="H12749">
            <v>659.88</v>
          </cell>
        </row>
        <row r="12750">
          <cell r="G12750" t="str">
            <v>1565-52</v>
          </cell>
          <cell r="H12750">
            <v>2553.67</v>
          </cell>
        </row>
        <row r="12751">
          <cell r="G12751" t="str">
            <v>1565-52</v>
          </cell>
          <cell r="H12751">
            <v>1637.3</v>
          </cell>
        </row>
        <row r="12752">
          <cell r="G12752" t="str">
            <v>1565-52</v>
          </cell>
          <cell r="H12752">
            <v>183.26</v>
          </cell>
        </row>
        <row r="12753">
          <cell r="G12753" t="str">
            <v>1565-52</v>
          </cell>
          <cell r="H12753">
            <v>405.75</v>
          </cell>
        </row>
        <row r="12754">
          <cell r="G12754" t="str">
            <v>1565-52</v>
          </cell>
          <cell r="H12754">
            <v>23.63</v>
          </cell>
        </row>
        <row r="12755">
          <cell r="G12755" t="str">
            <v>1565-52</v>
          </cell>
          <cell r="H12755">
            <v>868.78</v>
          </cell>
        </row>
        <row r="12756">
          <cell r="G12756" t="str">
            <v>1565-52</v>
          </cell>
          <cell r="H12756">
            <v>1353.56</v>
          </cell>
        </row>
        <row r="12757">
          <cell r="G12757" t="str">
            <v>1565-52</v>
          </cell>
          <cell r="H12757">
            <v>26.23</v>
          </cell>
        </row>
        <row r="12758">
          <cell r="G12758" t="str">
            <v>1565-52</v>
          </cell>
          <cell r="H12758">
            <v>948.83</v>
          </cell>
        </row>
        <row r="12759">
          <cell r="G12759" t="str">
            <v>1565-52</v>
          </cell>
          <cell r="H12759">
            <v>0.61</v>
          </cell>
        </row>
        <row r="12760">
          <cell r="G12760" t="str">
            <v>1565-52</v>
          </cell>
          <cell r="H12760">
            <v>854.43</v>
          </cell>
        </row>
        <row r="12761">
          <cell r="G12761" t="str">
            <v>1565-52</v>
          </cell>
          <cell r="H12761">
            <v>2094.3000000000002</v>
          </cell>
        </row>
        <row r="12762">
          <cell r="G12762" t="str">
            <v>1565-52</v>
          </cell>
          <cell r="H12762">
            <v>2433.6</v>
          </cell>
        </row>
        <row r="12763">
          <cell r="G12763" t="str">
            <v>1565-52</v>
          </cell>
          <cell r="H12763">
            <v>311.52999999999997</v>
          </cell>
        </row>
        <row r="12764">
          <cell r="G12764" t="str">
            <v>1565-52</v>
          </cell>
          <cell r="H12764">
            <v>699.08</v>
          </cell>
        </row>
        <row r="12765">
          <cell r="G12765" t="str">
            <v>1565-52</v>
          </cell>
          <cell r="H12765">
            <v>492.8</v>
          </cell>
        </row>
        <row r="12766">
          <cell r="G12766" t="str">
            <v>1565-52</v>
          </cell>
          <cell r="H12766">
            <v>1313.46</v>
          </cell>
        </row>
        <row r="12767">
          <cell r="G12767" t="str">
            <v>1565-52</v>
          </cell>
          <cell r="H12767">
            <v>46.67</v>
          </cell>
        </row>
        <row r="12768">
          <cell r="G12768" t="str">
            <v>1565-52</v>
          </cell>
          <cell r="H12768">
            <v>1776.4</v>
          </cell>
        </row>
        <row r="12769">
          <cell r="G12769" t="str">
            <v>1565-52</v>
          </cell>
          <cell r="H12769">
            <v>517.78</v>
          </cell>
        </row>
        <row r="12770">
          <cell r="G12770" t="str">
            <v>1565-52</v>
          </cell>
          <cell r="H12770">
            <v>529.42999999999995</v>
          </cell>
        </row>
        <row r="12771">
          <cell r="G12771" t="str">
            <v>1565-52</v>
          </cell>
          <cell r="H12771">
            <v>1064.55</v>
          </cell>
        </row>
        <row r="12772">
          <cell r="G12772" t="str">
            <v>1565-52</v>
          </cell>
          <cell r="H12772">
            <v>180.53</v>
          </cell>
        </row>
        <row r="12773">
          <cell r="G12773" t="str">
            <v>1565-52</v>
          </cell>
          <cell r="H12773">
            <v>1495.69</v>
          </cell>
        </row>
        <row r="12774">
          <cell r="G12774" t="str">
            <v>1565-52</v>
          </cell>
          <cell r="H12774">
            <v>633.89</v>
          </cell>
        </row>
        <row r="12775">
          <cell r="G12775" t="str">
            <v>1565-52</v>
          </cell>
          <cell r="H12775">
            <v>385.88</v>
          </cell>
        </row>
        <row r="12776">
          <cell r="G12776" t="str">
            <v>1565-52</v>
          </cell>
          <cell r="H12776">
            <v>227.06</v>
          </cell>
        </row>
        <row r="12777">
          <cell r="G12777" t="str">
            <v>1565-52</v>
          </cell>
          <cell r="H12777">
            <v>2042.91</v>
          </cell>
        </row>
        <row r="12778">
          <cell r="G12778" t="str">
            <v>1565-52</v>
          </cell>
          <cell r="H12778">
            <v>639.70000000000005</v>
          </cell>
        </row>
        <row r="12779">
          <cell r="G12779" t="str">
            <v>1565-52</v>
          </cell>
          <cell r="H12779">
            <v>1028.1600000000001</v>
          </cell>
        </row>
        <row r="12780">
          <cell r="G12780" t="str">
            <v>1565-52</v>
          </cell>
          <cell r="H12780">
            <v>1050.06</v>
          </cell>
        </row>
        <row r="12781">
          <cell r="G12781" t="str">
            <v>1565-52</v>
          </cell>
          <cell r="H12781">
            <v>183.69</v>
          </cell>
        </row>
        <row r="12782">
          <cell r="G12782" t="str">
            <v>1565-52</v>
          </cell>
          <cell r="H12782">
            <v>0</v>
          </cell>
        </row>
        <row r="12783">
          <cell r="G12783" t="str">
            <v>1565-52</v>
          </cell>
          <cell r="H12783">
            <v>2538</v>
          </cell>
        </row>
        <row r="12784">
          <cell r="G12784" t="str">
            <v>1565-52</v>
          </cell>
          <cell r="H12784">
            <v>279.08</v>
          </cell>
        </row>
        <row r="12785">
          <cell r="G12785" t="str">
            <v>1565-52</v>
          </cell>
          <cell r="H12785">
            <v>2597</v>
          </cell>
        </row>
        <row r="12786">
          <cell r="G12786" t="str">
            <v>1565-52</v>
          </cell>
          <cell r="H12786">
            <v>548.20000000000005</v>
          </cell>
        </row>
        <row r="12787">
          <cell r="G12787" t="str">
            <v>1565-52</v>
          </cell>
          <cell r="H12787">
            <v>2960.25</v>
          </cell>
        </row>
        <row r="12788">
          <cell r="G12788" t="str">
            <v>1565-52</v>
          </cell>
          <cell r="H12788">
            <v>3374.4</v>
          </cell>
        </row>
        <row r="12789">
          <cell r="G12789" t="str">
            <v>1565-52</v>
          </cell>
          <cell r="H12789">
            <v>471.45</v>
          </cell>
        </row>
        <row r="12790">
          <cell r="G12790" t="str">
            <v>7410-02</v>
          </cell>
          <cell r="H12790">
            <v>7.29</v>
          </cell>
        </row>
        <row r="12791">
          <cell r="G12791" t="str">
            <v>1565-52</v>
          </cell>
          <cell r="H12791">
            <v>703.47</v>
          </cell>
        </row>
        <row r="12792">
          <cell r="G12792" t="str">
            <v>1565-52</v>
          </cell>
          <cell r="H12792">
            <v>63.11</v>
          </cell>
        </row>
        <row r="12793">
          <cell r="G12793" t="str">
            <v>1565-52</v>
          </cell>
          <cell r="H12793">
            <v>554.72</v>
          </cell>
        </row>
        <row r="12794">
          <cell r="G12794" t="str">
            <v>1565-52</v>
          </cell>
          <cell r="H12794">
            <v>145.38</v>
          </cell>
        </row>
        <row r="12795">
          <cell r="G12795" t="str">
            <v>1565-52</v>
          </cell>
          <cell r="H12795">
            <v>1170.6099999999999</v>
          </cell>
        </row>
        <row r="12796">
          <cell r="G12796" t="str">
            <v>1565-52</v>
          </cell>
          <cell r="H12796">
            <v>620.88</v>
          </cell>
        </row>
        <row r="12797">
          <cell r="G12797" t="str">
            <v>1565-52</v>
          </cell>
          <cell r="H12797">
            <v>1261.3499999999999</v>
          </cell>
        </row>
        <row r="12798">
          <cell r="G12798" t="str">
            <v>1565-52</v>
          </cell>
          <cell r="H12798">
            <v>549.96</v>
          </cell>
        </row>
        <row r="12799">
          <cell r="G12799" t="str">
            <v>1565-52</v>
          </cell>
          <cell r="H12799">
            <v>4203.47</v>
          </cell>
        </row>
        <row r="12800">
          <cell r="G12800" t="str">
            <v>1565-52</v>
          </cell>
          <cell r="H12800">
            <v>1555.27</v>
          </cell>
        </row>
        <row r="12801">
          <cell r="G12801" t="str">
            <v>1565-52</v>
          </cell>
          <cell r="H12801">
            <v>630.84</v>
          </cell>
        </row>
        <row r="12802">
          <cell r="G12802" t="str">
            <v>1565-52</v>
          </cell>
          <cell r="H12802">
            <v>99.76</v>
          </cell>
        </row>
        <row r="12803">
          <cell r="G12803" t="str">
            <v>1565-52</v>
          </cell>
          <cell r="H12803">
            <v>758.91</v>
          </cell>
        </row>
        <row r="12804">
          <cell r="G12804" t="str">
            <v>1565-52</v>
          </cell>
          <cell r="H12804">
            <v>1742.67</v>
          </cell>
        </row>
        <row r="12805">
          <cell r="G12805" t="str">
            <v>1565-52</v>
          </cell>
          <cell r="H12805">
            <v>118.39</v>
          </cell>
        </row>
        <row r="12806">
          <cell r="G12806" t="str">
            <v>1565-52</v>
          </cell>
          <cell r="H12806">
            <v>831.78</v>
          </cell>
        </row>
        <row r="12807">
          <cell r="G12807" t="str">
            <v>1565-52</v>
          </cell>
          <cell r="H12807">
            <v>249.28</v>
          </cell>
        </row>
        <row r="12808">
          <cell r="G12808" t="str">
            <v>1565-52</v>
          </cell>
          <cell r="H12808">
            <v>550.66</v>
          </cell>
        </row>
        <row r="12809">
          <cell r="G12809" t="str">
            <v>1565-52</v>
          </cell>
          <cell r="H12809">
            <v>904.4</v>
          </cell>
        </row>
        <row r="12810">
          <cell r="G12810" t="str">
            <v>1565-52</v>
          </cell>
          <cell r="H12810">
            <v>997.4</v>
          </cell>
        </row>
        <row r="12811">
          <cell r="G12811" t="str">
            <v>7410-02</v>
          </cell>
          <cell r="H12811">
            <v>281.67</v>
          </cell>
        </row>
        <row r="12812">
          <cell r="G12812" t="str">
            <v>1565-52</v>
          </cell>
          <cell r="H12812">
            <v>5282</v>
          </cell>
        </row>
        <row r="12813">
          <cell r="G12813" t="str">
            <v>1565-52</v>
          </cell>
          <cell r="H12813">
            <v>794.77</v>
          </cell>
        </row>
        <row r="12814">
          <cell r="G12814" t="str">
            <v>1565-52</v>
          </cell>
          <cell r="H12814">
            <v>667.26</v>
          </cell>
        </row>
        <row r="12815">
          <cell r="G12815" t="str">
            <v>7410-02</v>
          </cell>
          <cell r="H12815">
            <v>629.44000000000005</v>
          </cell>
        </row>
        <row r="12816">
          <cell r="G12816" t="str">
            <v>1565-52</v>
          </cell>
          <cell r="H12816">
            <v>1626</v>
          </cell>
        </row>
        <row r="12817">
          <cell r="G12817" t="str">
            <v>1565-52</v>
          </cell>
          <cell r="H12817">
            <v>3585</v>
          </cell>
        </row>
        <row r="12818">
          <cell r="G12818" t="str">
            <v>1565-52</v>
          </cell>
          <cell r="H12818">
            <v>536.05999999999995</v>
          </cell>
        </row>
        <row r="12819">
          <cell r="G12819" t="str">
            <v>1565-52</v>
          </cell>
          <cell r="H12819">
            <v>439.12</v>
          </cell>
        </row>
        <row r="12820">
          <cell r="G12820" t="str">
            <v>1565-52</v>
          </cell>
          <cell r="H12820">
            <v>1437</v>
          </cell>
        </row>
        <row r="12821">
          <cell r="G12821" t="str">
            <v>1565-52</v>
          </cell>
          <cell r="H12821">
            <v>352.25</v>
          </cell>
        </row>
        <row r="12822">
          <cell r="G12822" t="str">
            <v>1565-52</v>
          </cell>
          <cell r="H12822">
            <v>868.18</v>
          </cell>
        </row>
        <row r="12823">
          <cell r="G12823" t="str">
            <v>1565-52</v>
          </cell>
          <cell r="H12823">
            <v>322.48</v>
          </cell>
        </row>
        <row r="12824">
          <cell r="G12824" t="str">
            <v>1565-52</v>
          </cell>
          <cell r="H12824">
            <v>1991</v>
          </cell>
        </row>
        <row r="12825">
          <cell r="G12825" t="str">
            <v>1565-52</v>
          </cell>
          <cell r="H12825">
            <v>930.45</v>
          </cell>
        </row>
        <row r="12826">
          <cell r="G12826" t="str">
            <v>1565-52</v>
          </cell>
          <cell r="H12826">
            <v>379.26</v>
          </cell>
        </row>
        <row r="12827">
          <cell r="G12827" t="str">
            <v>1565-52</v>
          </cell>
          <cell r="H12827">
            <v>436.68</v>
          </cell>
        </row>
        <row r="12828">
          <cell r="G12828" t="str">
            <v>1565-52</v>
          </cell>
          <cell r="H12828">
            <v>1487.52</v>
          </cell>
        </row>
        <row r="12829">
          <cell r="G12829" t="str">
            <v>1565-52</v>
          </cell>
          <cell r="H12829">
            <v>1038.8399999999999</v>
          </cell>
        </row>
        <row r="12830">
          <cell r="G12830" t="str">
            <v>1565-52</v>
          </cell>
          <cell r="H12830">
            <v>365.46</v>
          </cell>
        </row>
        <row r="12831">
          <cell r="G12831" t="str">
            <v>1565-52</v>
          </cell>
          <cell r="H12831">
            <v>1407.83</v>
          </cell>
        </row>
        <row r="12832">
          <cell r="G12832" t="str">
            <v>7410-02</v>
          </cell>
          <cell r="H12832">
            <v>359</v>
          </cell>
        </row>
        <row r="12833">
          <cell r="G12833" t="str">
            <v>1565-52</v>
          </cell>
          <cell r="H12833">
            <v>275.2</v>
          </cell>
        </row>
        <row r="12834">
          <cell r="G12834" t="str">
            <v>1565-52</v>
          </cell>
          <cell r="H12834">
            <v>1309.5</v>
          </cell>
        </row>
        <row r="12835">
          <cell r="G12835" t="str">
            <v>7410-02</v>
          </cell>
          <cell r="H12835">
            <v>116.93</v>
          </cell>
        </row>
        <row r="12836">
          <cell r="G12836" t="str">
            <v>1565-52</v>
          </cell>
          <cell r="H12836">
            <v>1240.96</v>
          </cell>
        </row>
        <row r="12837">
          <cell r="G12837" t="str">
            <v>1565-52</v>
          </cell>
          <cell r="H12837">
            <v>5372.19</v>
          </cell>
        </row>
        <row r="12838">
          <cell r="G12838" t="str">
            <v>1565-52</v>
          </cell>
          <cell r="H12838">
            <v>52.92</v>
          </cell>
        </row>
        <row r="12839">
          <cell r="G12839" t="str">
            <v>1565-52</v>
          </cell>
          <cell r="H12839">
            <v>116.19</v>
          </cell>
        </row>
        <row r="12840">
          <cell r="G12840" t="str">
            <v>7410-02</v>
          </cell>
          <cell r="H12840">
            <v>635.79999999999995</v>
          </cell>
        </row>
        <row r="12841">
          <cell r="G12841" t="str">
            <v>1565-52</v>
          </cell>
          <cell r="H12841">
            <v>448.83</v>
          </cell>
        </row>
        <row r="12842">
          <cell r="G12842" t="str">
            <v>1565-52</v>
          </cell>
          <cell r="H12842">
            <v>767.03</v>
          </cell>
        </row>
        <row r="12843">
          <cell r="G12843" t="str">
            <v>1565-52</v>
          </cell>
          <cell r="H12843">
            <v>26.68</v>
          </cell>
        </row>
        <row r="12844">
          <cell r="G12844" t="str">
            <v>1565-52</v>
          </cell>
          <cell r="H12844">
            <v>688.8</v>
          </cell>
        </row>
        <row r="12845">
          <cell r="G12845" t="str">
            <v>1565-52</v>
          </cell>
          <cell r="H12845">
            <v>707.42</v>
          </cell>
        </row>
        <row r="12846">
          <cell r="G12846" t="str">
            <v>1565-52</v>
          </cell>
          <cell r="H12846">
            <v>770.96</v>
          </cell>
        </row>
        <row r="12847">
          <cell r="G12847" t="str">
            <v>1565-52</v>
          </cell>
          <cell r="H12847">
            <v>525.32000000000005</v>
          </cell>
        </row>
        <row r="12848">
          <cell r="G12848" t="str">
            <v>1565-52</v>
          </cell>
          <cell r="H12848">
            <v>4007</v>
          </cell>
        </row>
        <row r="12849">
          <cell r="G12849" t="str">
            <v>1565-52</v>
          </cell>
          <cell r="H12849">
            <v>6774</v>
          </cell>
        </row>
        <row r="12850">
          <cell r="G12850" t="str">
            <v>1565-52</v>
          </cell>
          <cell r="H12850">
            <v>1003.5</v>
          </cell>
        </row>
        <row r="12851">
          <cell r="G12851" t="str">
            <v>1565-52</v>
          </cell>
          <cell r="H12851">
            <v>1.19</v>
          </cell>
        </row>
        <row r="12852">
          <cell r="G12852" t="str">
            <v>1565-52</v>
          </cell>
          <cell r="H12852">
            <v>179.7</v>
          </cell>
        </row>
        <row r="12853">
          <cell r="G12853" t="str">
            <v>1565-52</v>
          </cell>
          <cell r="H12853">
            <v>518.70000000000005</v>
          </cell>
        </row>
        <row r="12854">
          <cell r="G12854" t="str">
            <v>1565-52</v>
          </cell>
          <cell r="H12854">
            <v>228.7</v>
          </cell>
        </row>
        <row r="12855">
          <cell r="G12855" t="str">
            <v>1565-52</v>
          </cell>
          <cell r="H12855">
            <v>4024</v>
          </cell>
        </row>
        <row r="12856">
          <cell r="G12856" t="str">
            <v>1565-52</v>
          </cell>
          <cell r="H12856">
            <v>167.31</v>
          </cell>
        </row>
        <row r="12857">
          <cell r="G12857" t="str">
            <v>1565-52</v>
          </cell>
          <cell r="H12857">
            <v>841.51</v>
          </cell>
        </row>
        <row r="12858">
          <cell r="G12858" t="str">
            <v>1565-52</v>
          </cell>
          <cell r="H12858">
            <v>366.34</v>
          </cell>
        </row>
        <row r="12859">
          <cell r="G12859" t="str">
            <v>1565-52</v>
          </cell>
          <cell r="H12859">
            <v>918.93</v>
          </cell>
        </row>
        <row r="12860">
          <cell r="G12860" t="str">
            <v>1565-52</v>
          </cell>
          <cell r="H12860">
            <v>32.340000000000003</v>
          </cell>
        </row>
        <row r="12861">
          <cell r="G12861" t="str">
            <v>7410-02</v>
          </cell>
          <cell r="H12861">
            <v>369.92</v>
          </cell>
        </row>
        <row r="12862">
          <cell r="G12862" t="str">
            <v>1565-52</v>
          </cell>
          <cell r="H12862">
            <v>13.69</v>
          </cell>
        </row>
        <row r="12863">
          <cell r="G12863" t="str">
            <v>1565-52</v>
          </cell>
          <cell r="H12863">
            <v>1109.93</v>
          </cell>
        </row>
        <row r="12864">
          <cell r="G12864" t="str">
            <v>1565-52</v>
          </cell>
          <cell r="H12864">
            <v>500.85</v>
          </cell>
        </row>
        <row r="12865">
          <cell r="G12865" t="str">
            <v>1565-52</v>
          </cell>
          <cell r="H12865">
            <v>2023.5</v>
          </cell>
        </row>
        <row r="12866">
          <cell r="G12866" t="str">
            <v>1565-52</v>
          </cell>
          <cell r="H12866">
            <v>646.35</v>
          </cell>
        </row>
        <row r="12867">
          <cell r="G12867" t="str">
            <v>7410-02</v>
          </cell>
          <cell r="H12867">
            <v>49.17</v>
          </cell>
        </row>
        <row r="12868">
          <cell r="G12868" t="str">
            <v>1565-52</v>
          </cell>
          <cell r="H12868">
            <v>703.07</v>
          </cell>
        </row>
        <row r="12869">
          <cell r="G12869" t="str">
            <v>1565-52</v>
          </cell>
          <cell r="H12869">
            <v>1911.9</v>
          </cell>
        </row>
        <row r="12870">
          <cell r="G12870" t="str">
            <v>1565-52</v>
          </cell>
          <cell r="H12870">
            <v>737.63</v>
          </cell>
        </row>
        <row r="12871">
          <cell r="G12871" t="str">
            <v>1565-52</v>
          </cell>
          <cell r="H12871">
            <v>726.68</v>
          </cell>
        </row>
        <row r="12872">
          <cell r="G12872" t="str">
            <v>7410-02</v>
          </cell>
          <cell r="H12872">
            <v>429.13</v>
          </cell>
        </row>
        <row r="12873">
          <cell r="G12873" t="str">
            <v>1565-52</v>
          </cell>
          <cell r="H12873">
            <v>307.38</v>
          </cell>
        </row>
        <row r="12874">
          <cell r="G12874" t="str">
            <v>1565-52</v>
          </cell>
          <cell r="H12874">
            <v>92.58</v>
          </cell>
        </row>
        <row r="12875">
          <cell r="G12875" t="str">
            <v>1565-52</v>
          </cell>
          <cell r="H12875">
            <v>54.54</v>
          </cell>
        </row>
        <row r="12876">
          <cell r="G12876" t="str">
            <v>1565-52</v>
          </cell>
          <cell r="H12876">
            <v>1267.7</v>
          </cell>
        </row>
        <row r="12877">
          <cell r="G12877" t="str">
            <v>1565-52</v>
          </cell>
          <cell r="H12877">
            <v>273.14999999999998</v>
          </cell>
        </row>
        <row r="12878">
          <cell r="G12878" t="str">
            <v>1565-52</v>
          </cell>
          <cell r="H12878">
            <v>811.51</v>
          </cell>
        </row>
        <row r="12879">
          <cell r="G12879" t="str">
            <v>1565-52</v>
          </cell>
          <cell r="H12879">
            <v>150.81</v>
          </cell>
        </row>
        <row r="12880">
          <cell r="G12880" t="str">
            <v>1565-52</v>
          </cell>
          <cell r="H12880">
            <v>21.5</v>
          </cell>
        </row>
        <row r="12881">
          <cell r="G12881" t="str">
            <v>1565-52</v>
          </cell>
          <cell r="H12881">
            <v>1601.69</v>
          </cell>
        </row>
        <row r="12882">
          <cell r="G12882" t="str">
            <v>1565-52</v>
          </cell>
          <cell r="H12882">
            <v>85.05</v>
          </cell>
        </row>
        <row r="12883">
          <cell r="G12883" t="str">
            <v>1565-52</v>
          </cell>
          <cell r="H12883">
            <v>593.01</v>
          </cell>
        </row>
        <row r="12884">
          <cell r="G12884" t="str">
            <v>1565-52</v>
          </cell>
          <cell r="H12884">
            <v>1051.8</v>
          </cell>
        </row>
        <row r="12885">
          <cell r="G12885" t="str">
            <v>1565-52</v>
          </cell>
          <cell r="H12885">
            <v>1135.0899999999999</v>
          </cell>
        </row>
        <row r="12886">
          <cell r="G12886" t="str">
            <v>1565-52</v>
          </cell>
          <cell r="H12886">
            <v>122.46</v>
          </cell>
        </row>
        <row r="12887">
          <cell r="G12887" t="str">
            <v>1565-52</v>
          </cell>
          <cell r="H12887">
            <v>710.84</v>
          </cell>
        </row>
        <row r="12888">
          <cell r="G12888" t="str">
            <v>1565-52</v>
          </cell>
          <cell r="H12888">
            <v>633.55999999999995</v>
          </cell>
        </row>
        <row r="12889">
          <cell r="G12889" t="str">
            <v>1565-52</v>
          </cell>
          <cell r="H12889">
            <v>366.65</v>
          </cell>
        </row>
        <row r="12890">
          <cell r="G12890" t="str">
            <v>1565-52</v>
          </cell>
          <cell r="H12890">
            <v>1192.67</v>
          </cell>
        </row>
        <row r="12891">
          <cell r="G12891" t="str">
            <v>1565-52</v>
          </cell>
          <cell r="H12891">
            <v>357.06</v>
          </cell>
        </row>
        <row r="12892">
          <cell r="G12892" t="str">
            <v>1565-52</v>
          </cell>
          <cell r="H12892">
            <v>478.46</v>
          </cell>
        </row>
        <row r="12893">
          <cell r="G12893" t="str">
            <v>1565-52</v>
          </cell>
          <cell r="H12893">
            <v>224.41</v>
          </cell>
        </row>
        <row r="12894">
          <cell r="G12894" t="str">
            <v>1565-52</v>
          </cell>
          <cell r="H12894">
            <v>922.45</v>
          </cell>
        </row>
        <row r="12895">
          <cell r="G12895" t="str">
            <v>1565-52</v>
          </cell>
          <cell r="H12895">
            <v>287.02</v>
          </cell>
        </row>
        <row r="12896">
          <cell r="G12896" t="str">
            <v>1565-52</v>
          </cell>
          <cell r="H12896">
            <v>746.13</v>
          </cell>
        </row>
        <row r="12897">
          <cell r="G12897" t="str">
            <v>1565-52</v>
          </cell>
          <cell r="H12897">
            <v>513.25</v>
          </cell>
        </row>
        <row r="12898">
          <cell r="G12898" t="str">
            <v>1565-52</v>
          </cell>
          <cell r="H12898">
            <v>181.44</v>
          </cell>
        </row>
        <row r="12899">
          <cell r="G12899" t="str">
            <v>1565-52</v>
          </cell>
          <cell r="H12899">
            <v>1528.8</v>
          </cell>
        </row>
        <row r="12900">
          <cell r="G12900" t="str">
            <v>1565-52</v>
          </cell>
          <cell r="H12900">
            <v>617.04999999999995</v>
          </cell>
        </row>
        <row r="12901">
          <cell r="G12901" t="str">
            <v>1565-52</v>
          </cell>
          <cell r="H12901">
            <v>99.05</v>
          </cell>
        </row>
        <row r="12902">
          <cell r="G12902" t="str">
            <v>1565-52</v>
          </cell>
          <cell r="H12902">
            <v>2065.5</v>
          </cell>
        </row>
        <row r="12903">
          <cell r="G12903" t="str">
            <v>1565-52</v>
          </cell>
          <cell r="H12903">
            <v>234.71</v>
          </cell>
        </row>
        <row r="12904">
          <cell r="G12904" t="str">
            <v>1565-52</v>
          </cell>
          <cell r="H12904">
            <v>603.9</v>
          </cell>
        </row>
        <row r="12905">
          <cell r="G12905" t="str">
            <v>1565-52</v>
          </cell>
          <cell r="H12905">
            <v>129.91</v>
          </cell>
        </row>
        <row r="12906">
          <cell r="G12906" t="str">
            <v>1565-52</v>
          </cell>
          <cell r="H12906">
            <v>45.92</v>
          </cell>
        </row>
        <row r="12907">
          <cell r="G12907" t="str">
            <v>1565-52</v>
          </cell>
          <cell r="H12907">
            <v>3384</v>
          </cell>
        </row>
        <row r="12908">
          <cell r="G12908" t="str">
            <v>7410-02</v>
          </cell>
          <cell r="H12908">
            <v>1653.96</v>
          </cell>
        </row>
        <row r="12909">
          <cell r="G12909" t="str">
            <v>1565-52</v>
          </cell>
          <cell r="H12909">
            <v>21.64</v>
          </cell>
        </row>
        <row r="12910">
          <cell r="G12910" t="str">
            <v>1565-52</v>
          </cell>
          <cell r="H12910">
            <v>8460</v>
          </cell>
        </row>
        <row r="12911">
          <cell r="G12911" t="str">
            <v>1565-52</v>
          </cell>
          <cell r="H12911">
            <v>13.81</v>
          </cell>
        </row>
        <row r="12912">
          <cell r="G12912" t="str">
            <v>1565-52</v>
          </cell>
          <cell r="H12912">
            <v>1460.77</v>
          </cell>
        </row>
        <row r="12913">
          <cell r="G12913" t="str">
            <v>1565-52</v>
          </cell>
          <cell r="H12913">
            <v>1113.48</v>
          </cell>
        </row>
        <row r="12914">
          <cell r="G12914" t="str">
            <v>1565-52</v>
          </cell>
          <cell r="H12914">
            <v>3253.25</v>
          </cell>
        </row>
        <row r="12915">
          <cell r="G12915" t="str">
            <v>1565-52</v>
          </cell>
          <cell r="H12915">
            <v>400.85</v>
          </cell>
        </row>
        <row r="12916">
          <cell r="G12916" t="str">
            <v>1565-52</v>
          </cell>
          <cell r="H12916">
            <v>78.89</v>
          </cell>
        </row>
        <row r="12917">
          <cell r="G12917" t="str">
            <v>1565-52</v>
          </cell>
          <cell r="H12917">
            <v>1220.47</v>
          </cell>
        </row>
        <row r="12918">
          <cell r="G12918" t="str">
            <v>1565-52</v>
          </cell>
          <cell r="H12918">
            <v>333.1</v>
          </cell>
        </row>
        <row r="12919">
          <cell r="G12919" t="str">
            <v>1565-52</v>
          </cell>
          <cell r="H12919">
            <v>334.6</v>
          </cell>
        </row>
        <row r="12920">
          <cell r="G12920" t="str">
            <v>1565-52</v>
          </cell>
          <cell r="H12920">
            <v>1322</v>
          </cell>
        </row>
        <row r="12921">
          <cell r="G12921" t="str">
            <v>1565-52</v>
          </cell>
          <cell r="H12921">
            <v>654.02</v>
          </cell>
        </row>
        <row r="12922">
          <cell r="G12922" t="str">
            <v>1565-52</v>
          </cell>
          <cell r="H12922">
            <v>2593.75</v>
          </cell>
        </row>
        <row r="12923">
          <cell r="G12923" t="str">
            <v>1565-52</v>
          </cell>
          <cell r="H12923">
            <v>1055.55</v>
          </cell>
        </row>
        <row r="12924">
          <cell r="G12924" t="str">
            <v>1565-52</v>
          </cell>
          <cell r="H12924">
            <v>528.22</v>
          </cell>
        </row>
        <row r="12925">
          <cell r="G12925" t="str">
            <v>1565-52</v>
          </cell>
          <cell r="H12925">
            <v>1539.5</v>
          </cell>
        </row>
        <row r="12926">
          <cell r="G12926" t="str">
            <v>1565-52</v>
          </cell>
          <cell r="H12926">
            <v>1129</v>
          </cell>
        </row>
        <row r="12927">
          <cell r="G12927" t="str">
            <v>1565-52</v>
          </cell>
          <cell r="H12927">
            <v>590.65</v>
          </cell>
        </row>
        <row r="12928">
          <cell r="G12928" t="str">
            <v>1565-52</v>
          </cell>
          <cell r="H12928">
            <v>1064.7</v>
          </cell>
        </row>
        <row r="12929">
          <cell r="G12929" t="str">
            <v>1565-52</v>
          </cell>
          <cell r="H12929">
            <v>806.66</v>
          </cell>
        </row>
        <row r="12930">
          <cell r="G12930" t="str">
            <v>1565-52</v>
          </cell>
          <cell r="H12930">
            <v>150.36000000000001</v>
          </cell>
        </row>
        <row r="12931">
          <cell r="G12931" t="str">
            <v>1565-52</v>
          </cell>
          <cell r="H12931">
            <v>727.8</v>
          </cell>
        </row>
        <row r="12932">
          <cell r="G12932" t="str">
            <v>1565-52</v>
          </cell>
          <cell r="H12932">
            <v>857.62</v>
          </cell>
        </row>
        <row r="12933">
          <cell r="G12933" t="str">
            <v>1565-52</v>
          </cell>
          <cell r="H12933">
            <v>422.88</v>
          </cell>
        </row>
        <row r="12934">
          <cell r="G12934" t="str">
            <v>1565-52</v>
          </cell>
          <cell r="H12934">
            <v>1253.96</v>
          </cell>
        </row>
        <row r="12935">
          <cell r="G12935" t="str">
            <v>1565-52</v>
          </cell>
          <cell r="H12935">
            <v>1394.7</v>
          </cell>
        </row>
        <row r="12936">
          <cell r="G12936" t="str">
            <v>1565-52</v>
          </cell>
          <cell r="H12936">
            <v>281.52999999999997</v>
          </cell>
        </row>
        <row r="12937">
          <cell r="G12937" t="str">
            <v>1565-52</v>
          </cell>
          <cell r="H12937">
            <v>1857.37</v>
          </cell>
        </row>
        <row r="12938">
          <cell r="G12938" t="str">
            <v>1565-52</v>
          </cell>
          <cell r="H12938">
            <v>0.75</v>
          </cell>
        </row>
        <row r="12939">
          <cell r="G12939" t="str">
            <v>1565-52</v>
          </cell>
          <cell r="H12939">
            <v>2819.93</v>
          </cell>
        </row>
        <row r="12940">
          <cell r="G12940" t="str">
            <v>1565-52</v>
          </cell>
          <cell r="H12940">
            <v>2576</v>
          </cell>
        </row>
        <row r="12941">
          <cell r="G12941" t="str">
            <v>1565-52</v>
          </cell>
          <cell r="H12941">
            <v>2729.6</v>
          </cell>
        </row>
        <row r="12942">
          <cell r="G12942" t="str">
            <v>1565-52</v>
          </cell>
          <cell r="H12942">
            <v>217.26</v>
          </cell>
        </row>
        <row r="12943">
          <cell r="G12943" t="str">
            <v>1565-52</v>
          </cell>
          <cell r="H12943">
            <v>5790</v>
          </cell>
        </row>
        <row r="12944">
          <cell r="G12944" t="str">
            <v>1565-52</v>
          </cell>
          <cell r="H12944">
            <v>5219</v>
          </cell>
        </row>
        <row r="12945">
          <cell r="G12945" t="str">
            <v>1565-52</v>
          </cell>
          <cell r="H12945">
            <v>931.87</v>
          </cell>
        </row>
        <row r="12946">
          <cell r="G12946" t="str">
            <v>1565-52</v>
          </cell>
          <cell r="H12946">
            <v>715.21</v>
          </cell>
        </row>
        <row r="12947">
          <cell r="G12947" t="str">
            <v>1565-52</v>
          </cell>
          <cell r="H12947">
            <v>496.27</v>
          </cell>
        </row>
        <row r="12948">
          <cell r="G12948" t="str">
            <v>1565-52</v>
          </cell>
          <cell r="H12948">
            <v>1459.6</v>
          </cell>
        </row>
        <row r="12949">
          <cell r="G12949" t="str">
            <v>1565-52</v>
          </cell>
          <cell r="H12949">
            <v>720.51</v>
          </cell>
        </row>
        <row r="12950">
          <cell r="G12950" t="str">
            <v>1565-52</v>
          </cell>
          <cell r="H12950">
            <v>234.38</v>
          </cell>
        </row>
        <row r="12951">
          <cell r="G12951" t="str">
            <v>1565-52</v>
          </cell>
          <cell r="H12951">
            <v>121.17</v>
          </cell>
        </row>
        <row r="12952">
          <cell r="G12952" t="str">
            <v>1565-52</v>
          </cell>
          <cell r="H12952">
            <v>339.25</v>
          </cell>
        </row>
        <row r="12953">
          <cell r="G12953" t="str">
            <v>1565-52</v>
          </cell>
          <cell r="H12953">
            <v>250.32</v>
          </cell>
        </row>
        <row r="12954">
          <cell r="G12954" t="str">
            <v>1565-52</v>
          </cell>
          <cell r="H12954">
            <v>3.09</v>
          </cell>
        </row>
        <row r="12955">
          <cell r="G12955" t="str">
            <v>1565-52</v>
          </cell>
          <cell r="H12955">
            <v>146.61000000000001</v>
          </cell>
        </row>
        <row r="12956">
          <cell r="G12956" t="str">
            <v>1565-52</v>
          </cell>
          <cell r="H12956">
            <v>7.67</v>
          </cell>
        </row>
        <row r="12957">
          <cell r="G12957" t="str">
            <v>1565-52</v>
          </cell>
          <cell r="H12957">
            <v>1650.68</v>
          </cell>
        </row>
        <row r="12958">
          <cell r="G12958" t="str">
            <v>1565-52</v>
          </cell>
          <cell r="H12958">
            <v>493.75</v>
          </cell>
        </row>
        <row r="12959">
          <cell r="G12959" t="str">
            <v>1565-52</v>
          </cell>
          <cell r="H12959">
            <v>809.31</v>
          </cell>
        </row>
        <row r="12960">
          <cell r="G12960" t="str">
            <v>1565-52</v>
          </cell>
          <cell r="H12960">
            <v>1643.13</v>
          </cell>
        </row>
        <row r="12961">
          <cell r="G12961" t="str">
            <v>1565-52</v>
          </cell>
          <cell r="H12961">
            <v>2040.58</v>
          </cell>
        </row>
        <row r="12962">
          <cell r="G12962" t="str">
            <v>1565-52</v>
          </cell>
          <cell r="H12962">
            <v>559.29999999999995</v>
          </cell>
        </row>
        <row r="12963">
          <cell r="G12963" t="str">
            <v>1565-52</v>
          </cell>
          <cell r="H12963">
            <v>217.92</v>
          </cell>
        </row>
        <row r="12964">
          <cell r="G12964" t="str">
            <v>1565-52</v>
          </cell>
          <cell r="H12964">
            <v>825.72</v>
          </cell>
        </row>
        <row r="12965">
          <cell r="G12965" t="str">
            <v>1565-52</v>
          </cell>
          <cell r="H12965">
            <v>288.88</v>
          </cell>
        </row>
        <row r="12966">
          <cell r="G12966" t="str">
            <v>1565-52</v>
          </cell>
          <cell r="H12966">
            <v>534.36</v>
          </cell>
        </row>
        <row r="12967">
          <cell r="G12967" t="str">
            <v>1565-52</v>
          </cell>
          <cell r="H12967">
            <v>1055.19</v>
          </cell>
        </row>
        <row r="12968">
          <cell r="G12968" t="str">
            <v>1565-52</v>
          </cell>
          <cell r="H12968">
            <v>1708.05</v>
          </cell>
        </row>
        <row r="12969">
          <cell r="G12969" t="str">
            <v>1565-52</v>
          </cell>
          <cell r="H12969">
            <v>1098.44</v>
          </cell>
        </row>
        <row r="12970">
          <cell r="G12970" t="str">
            <v>1565-52</v>
          </cell>
          <cell r="H12970">
            <v>435.75</v>
          </cell>
        </row>
        <row r="12971">
          <cell r="G12971" t="str">
            <v>1565-52</v>
          </cell>
          <cell r="H12971">
            <v>2392</v>
          </cell>
        </row>
        <row r="12972">
          <cell r="G12972" t="str">
            <v>1565-52</v>
          </cell>
          <cell r="H12972">
            <v>947.72</v>
          </cell>
        </row>
        <row r="12973">
          <cell r="G12973" t="str">
            <v>1565-52</v>
          </cell>
          <cell r="H12973">
            <v>1128</v>
          </cell>
        </row>
        <row r="12974">
          <cell r="G12974" t="str">
            <v>1565-52</v>
          </cell>
          <cell r="H12974">
            <v>274.45</v>
          </cell>
        </row>
        <row r="12975">
          <cell r="G12975" t="str">
            <v>1565-52</v>
          </cell>
          <cell r="H12975">
            <v>1475.52</v>
          </cell>
        </row>
        <row r="12976">
          <cell r="G12976" t="str">
            <v>1565-52</v>
          </cell>
          <cell r="H12976">
            <v>787.9</v>
          </cell>
        </row>
        <row r="12977">
          <cell r="G12977" t="str">
            <v>1565-52</v>
          </cell>
          <cell r="H12977">
            <v>586.79999999999995</v>
          </cell>
        </row>
        <row r="12978">
          <cell r="G12978" t="str">
            <v>1565-52</v>
          </cell>
          <cell r="H12978">
            <v>1134.6500000000001</v>
          </cell>
        </row>
        <row r="12979">
          <cell r="G12979" t="str">
            <v>1565-52</v>
          </cell>
          <cell r="H12979">
            <v>279.57</v>
          </cell>
        </row>
        <row r="12980">
          <cell r="G12980" t="str">
            <v>7410-02</v>
          </cell>
          <cell r="H12980">
            <v>3515.41</v>
          </cell>
        </row>
        <row r="12981">
          <cell r="G12981" t="str">
            <v>1565-52</v>
          </cell>
          <cell r="H12981">
            <v>3193.63</v>
          </cell>
        </row>
        <row r="12982">
          <cell r="G12982" t="str">
            <v>1565-52</v>
          </cell>
          <cell r="H12982">
            <v>834.06</v>
          </cell>
        </row>
        <row r="12983">
          <cell r="G12983" t="str">
            <v>1565-52</v>
          </cell>
          <cell r="H12983">
            <v>225.99</v>
          </cell>
        </row>
        <row r="12984">
          <cell r="G12984" t="str">
            <v>1565-52</v>
          </cell>
          <cell r="H12984">
            <v>349.6</v>
          </cell>
        </row>
        <row r="12985">
          <cell r="G12985" t="str">
            <v>1565-52</v>
          </cell>
          <cell r="H12985">
            <v>12.58</v>
          </cell>
        </row>
        <row r="12986">
          <cell r="G12986" t="str">
            <v>1565-52</v>
          </cell>
          <cell r="H12986">
            <v>4083</v>
          </cell>
        </row>
        <row r="12987">
          <cell r="G12987" t="str">
            <v>1565-52</v>
          </cell>
          <cell r="H12987">
            <v>754.01</v>
          </cell>
        </row>
        <row r="12988">
          <cell r="G12988" t="str">
            <v>7410-02</v>
          </cell>
          <cell r="H12988">
            <v>2.17</v>
          </cell>
        </row>
        <row r="12989">
          <cell r="G12989" t="str">
            <v>1565-52</v>
          </cell>
          <cell r="H12989">
            <v>2144.52</v>
          </cell>
        </row>
        <row r="12990">
          <cell r="G12990" t="str">
            <v>1565-52</v>
          </cell>
          <cell r="H12990">
            <v>227.42</v>
          </cell>
        </row>
        <row r="12991">
          <cell r="G12991" t="str">
            <v>1565-52</v>
          </cell>
          <cell r="H12991">
            <v>0.1</v>
          </cell>
        </row>
        <row r="12992">
          <cell r="G12992" t="str">
            <v>7410-02</v>
          </cell>
          <cell r="H12992">
            <v>232.02</v>
          </cell>
        </row>
        <row r="12993">
          <cell r="G12993" t="str">
            <v>1565-52</v>
          </cell>
          <cell r="H12993">
            <v>760.19</v>
          </cell>
        </row>
        <row r="12994">
          <cell r="G12994" t="str">
            <v>1565-52</v>
          </cell>
          <cell r="H12994">
            <v>22.55</v>
          </cell>
        </row>
        <row r="12995">
          <cell r="G12995" t="str">
            <v>1565-52</v>
          </cell>
          <cell r="H12995">
            <v>375.85</v>
          </cell>
        </row>
        <row r="12996">
          <cell r="G12996" t="str">
            <v>7410-02</v>
          </cell>
          <cell r="H12996">
            <v>614.78</v>
          </cell>
        </row>
        <row r="12997">
          <cell r="G12997" t="str">
            <v>1565-52</v>
          </cell>
          <cell r="H12997">
            <v>1596</v>
          </cell>
        </row>
        <row r="12998">
          <cell r="G12998" t="str">
            <v>1565-52</v>
          </cell>
          <cell r="H12998">
            <v>798</v>
          </cell>
        </row>
        <row r="12999">
          <cell r="G12999" t="str">
            <v>1565-52</v>
          </cell>
          <cell r="H12999">
            <v>277.99</v>
          </cell>
        </row>
        <row r="13000">
          <cell r="G13000" t="str">
            <v>1565-52</v>
          </cell>
          <cell r="H13000">
            <v>1232.6400000000001</v>
          </cell>
        </row>
        <row r="13001">
          <cell r="G13001" t="str">
            <v>1565-52</v>
          </cell>
          <cell r="H13001">
            <v>149.41</v>
          </cell>
        </row>
        <row r="13002">
          <cell r="G13002" t="str">
            <v>1565-52</v>
          </cell>
          <cell r="H13002">
            <v>382.68</v>
          </cell>
        </row>
        <row r="13003">
          <cell r="G13003" t="str">
            <v>1565-52</v>
          </cell>
          <cell r="H13003">
            <v>759.07</v>
          </cell>
        </row>
        <row r="13004">
          <cell r="G13004" t="str">
            <v>1565-52</v>
          </cell>
          <cell r="H13004">
            <v>82.88</v>
          </cell>
        </row>
        <row r="13005">
          <cell r="G13005" t="str">
            <v>1565-52</v>
          </cell>
          <cell r="H13005">
            <v>4.9800000000000004</v>
          </cell>
        </row>
        <row r="13006">
          <cell r="G13006" t="str">
            <v>1565-52</v>
          </cell>
          <cell r="H13006">
            <v>513.91999999999996</v>
          </cell>
        </row>
        <row r="13007">
          <cell r="G13007" t="str">
            <v>7410-02</v>
          </cell>
          <cell r="H13007">
            <v>459.03</v>
          </cell>
        </row>
        <row r="13008">
          <cell r="G13008" t="str">
            <v>1565-52</v>
          </cell>
          <cell r="H13008">
            <v>1273.0999999999999</v>
          </cell>
        </row>
        <row r="13009">
          <cell r="G13009" t="str">
            <v>1565-52</v>
          </cell>
          <cell r="H13009">
            <v>834</v>
          </cell>
        </row>
        <row r="13010">
          <cell r="G13010" t="str">
            <v>1565-52</v>
          </cell>
          <cell r="H13010">
            <v>964</v>
          </cell>
        </row>
        <row r="13011">
          <cell r="G13011" t="str">
            <v>1565-52</v>
          </cell>
          <cell r="H13011">
            <v>0.53</v>
          </cell>
        </row>
        <row r="13012">
          <cell r="G13012" t="str">
            <v>1565-52</v>
          </cell>
          <cell r="H13012">
            <v>452.92</v>
          </cell>
        </row>
        <row r="13013">
          <cell r="G13013" t="str">
            <v>1565-52</v>
          </cell>
          <cell r="H13013">
            <v>1693.37</v>
          </cell>
        </row>
        <row r="13014">
          <cell r="G13014" t="str">
            <v>1565-52</v>
          </cell>
          <cell r="H13014">
            <v>606.9</v>
          </cell>
        </row>
        <row r="13015">
          <cell r="G13015" t="str">
            <v>1565-52</v>
          </cell>
          <cell r="H13015">
            <v>534.11</v>
          </cell>
        </row>
        <row r="13016">
          <cell r="G13016" t="str">
            <v>1565-52</v>
          </cell>
          <cell r="H13016">
            <v>420.91</v>
          </cell>
        </row>
        <row r="13017">
          <cell r="G13017" t="str">
            <v>1565-52</v>
          </cell>
          <cell r="H13017">
            <v>145.85</v>
          </cell>
        </row>
        <row r="13018">
          <cell r="G13018" t="str">
            <v>1565-52</v>
          </cell>
          <cell r="H13018">
            <v>232.73</v>
          </cell>
        </row>
        <row r="13019">
          <cell r="G13019" t="str">
            <v>1565-52</v>
          </cell>
          <cell r="H13019">
            <v>759.36</v>
          </cell>
        </row>
        <row r="13020">
          <cell r="G13020" t="str">
            <v>1565-52</v>
          </cell>
          <cell r="H13020">
            <v>269.76</v>
          </cell>
        </row>
        <row r="13021">
          <cell r="G13021" t="str">
            <v>1565-52</v>
          </cell>
          <cell r="H13021">
            <v>467.77</v>
          </cell>
        </row>
        <row r="13022">
          <cell r="G13022" t="str">
            <v>1565-52</v>
          </cell>
          <cell r="H13022">
            <v>485.83</v>
          </cell>
        </row>
        <row r="13023">
          <cell r="G13023" t="str">
            <v>1565-52</v>
          </cell>
          <cell r="H13023">
            <v>71.8</v>
          </cell>
        </row>
        <row r="13024">
          <cell r="G13024" t="str">
            <v>7410-02</v>
          </cell>
          <cell r="H13024">
            <v>56.13</v>
          </cell>
        </row>
        <row r="13025">
          <cell r="G13025" t="str">
            <v>1565-52</v>
          </cell>
          <cell r="H13025">
            <v>14.66</v>
          </cell>
        </row>
        <row r="13026">
          <cell r="G13026" t="str">
            <v>1565-52</v>
          </cell>
          <cell r="H13026">
            <v>555.11</v>
          </cell>
        </row>
        <row r="13027">
          <cell r="G13027" t="str">
            <v>1565-52</v>
          </cell>
          <cell r="H13027">
            <v>194.18</v>
          </cell>
        </row>
        <row r="13028">
          <cell r="G13028" t="str">
            <v>7410-02</v>
          </cell>
          <cell r="H13028">
            <v>11.85</v>
          </cell>
        </row>
        <row r="13029">
          <cell r="G13029" t="str">
            <v>1565-52</v>
          </cell>
          <cell r="H13029">
            <v>537.24</v>
          </cell>
        </row>
        <row r="13030">
          <cell r="G13030" t="str">
            <v>1565-52</v>
          </cell>
          <cell r="H13030">
            <v>409.55</v>
          </cell>
        </row>
        <row r="13031">
          <cell r="G13031" t="str">
            <v>1565-52</v>
          </cell>
          <cell r="H13031">
            <v>98.62</v>
          </cell>
        </row>
        <row r="13032">
          <cell r="G13032" t="str">
            <v>1565-52</v>
          </cell>
          <cell r="H13032">
            <v>807.99</v>
          </cell>
        </row>
        <row r="13033">
          <cell r="G13033" t="str">
            <v>1565-52</v>
          </cell>
          <cell r="H13033">
            <v>730.13</v>
          </cell>
        </row>
        <row r="13034">
          <cell r="G13034" t="str">
            <v>1565-52</v>
          </cell>
          <cell r="H13034">
            <v>78.13</v>
          </cell>
        </row>
        <row r="13035">
          <cell r="G13035" t="str">
            <v>1565-52</v>
          </cell>
          <cell r="H13035">
            <v>91.38</v>
          </cell>
        </row>
        <row r="13036">
          <cell r="G13036" t="str">
            <v>1565-52</v>
          </cell>
          <cell r="H13036">
            <v>271.95</v>
          </cell>
        </row>
        <row r="13037">
          <cell r="G13037" t="str">
            <v>1565-52</v>
          </cell>
          <cell r="H13037">
            <v>397.34</v>
          </cell>
        </row>
        <row r="13038">
          <cell r="G13038" t="str">
            <v>1565-52</v>
          </cell>
          <cell r="H13038">
            <v>680.94</v>
          </cell>
        </row>
        <row r="13039">
          <cell r="G13039" t="str">
            <v>1565-52</v>
          </cell>
          <cell r="H13039">
            <v>338.66</v>
          </cell>
        </row>
        <row r="13040">
          <cell r="G13040" t="str">
            <v>1565-52</v>
          </cell>
          <cell r="H13040">
            <v>41.6</v>
          </cell>
        </row>
        <row r="13041">
          <cell r="G13041" t="str">
            <v>1565-52</v>
          </cell>
          <cell r="H13041">
            <v>338.7</v>
          </cell>
        </row>
        <row r="13042">
          <cell r="G13042" t="str">
            <v>7410-02</v>
          </cell>
          <cell r="H13042">
            <v>192.24</v>
          </cell>
        </row>
        <row r="13043">
          <cell r="G13043" t="str">
            <v>1565-52</v>
          </cell>
          <cell r="H13043">
            <v>85.05</v>
          </cell>
        </row>
        <row r="13044">
          <cell r="G13044" t="str">
            <v>1565-52</v>
          </cell>
          <cell r="H13044">
            <v>1.22</v>
          </cell>
        </row>
        <row r="13045">
          <cell r="G13045" t="str">
            <v>1565-52</v>
          </cell>
          <cell r="H13045">
            <v>1013.59</v>
          </cell>
        </row>
        <row r="13046">
          <cell r="G13046" t="str">
            <v>7410-02</v>
          </cell>
          <cell r="H13046">
            <v>41.03</v>
          </cell>
        </row>
        <row r="13047">
          <cell r="G13047" t="str">
            <v>1565-52</v>
          </cell>
          <cell r="H13047">
            <v>646.20000000000005</v>
          </cell>
        </row>
        <row r="13048">
          <cell r="G13048" t="str">
            <v>1565-52</v>
          </cell>
          <cell r="H13048">
            <v>84.11</v>
          </cell>
        </row>
        <row r="13049">
          <cell r="G13049" t="str">
            <v>7410-02</v>
          </cell>
          <cell r="H13049">
            <v>2670</v>
          </cell>
        </row>
        <row r="13050">
          <cell r="G13050" t="str">
            <v>1565-52</v>
          </cell>
          <cell r="H13050">
            <v>359.46</v>
          </cell>
        </row>
        <row r="13051">
          <cell r="G13051" t="str">
            <v>1565-52</v>
          </cell>
          <cell r="H13051">
            <v>248.21</v>
          </cell>
        </row>
        <row r="13052">
          <cell r="G13052" t="str">
            <v>1565-52</v>
          </cell>
          <cell r="H13052">
            <v>301.58</v>
          </cell>
        </row>
        <row r="13053">
          <cell r="G13053" t="str">
            <v>1565-52</v>
          </cell>
          <cell r="H13053">
            <v>255.01</v>
          </cell>
        </row>
        <row r="13054">
          <cell r="G13054" t="str">
            <v>1565-52</v>
          </cell>
          <cell r="H13054">
            <v>218.42</v>
          </cell>
        </row>
        <row r="13055">
          <cell r="G13055" t="str">
            <v>1565-52</v>
          </cell>
          <cell r="H13055">
            <v>33.75</v>
          </cell>
        </row>
        <row r="13056">
          <cell r="G13056" t="str">
            <v>1565-52</v>
          </cell>
          <cell r="H13056">
            <v>482.06</v>
          </cell>
        </row>
        <row r="13057">
          <cell r="G13057" t="str">
            <v>1565-52</v>
          </cell>
          <cell r="H13057">
            <v>168.82</v>
          </cell>
        </row>
        <row r="13058">
          <cell r="G13058" t="str">
            <v>7410-02</v>
          </cell>
          <cell r="H13058">
            <v>40.380000000000003</v>
          </cell>
        </row>
        <row r="13059">
          <cell r="G13059" t="str">
            <v>1565-52</v>
          </cell>
          <cell r="H13059">
            <v>0.31</v>
          </cell>
        </row>
        <row r="13060">
          <cell r="G13060" t="str">
            <v>1565-52</v>
          </cell>
          <cell r="H13060">
            <v>2147</v>
          </cell>
        </row>
        <row r="13061">
          <cell r="G13061" t="str">
            <v>1565-52</v>
          </cell>
          <cell r="H13061">
            <v>229.23</v>
          </cell>
        </row>
        <row r="13062">
          <cell r="G13062" t="str">
            <v>1565-52</v>
          </cell>
          <cell r="H13062">
            <v>1460.8</v>
          </cell>
        </row>
        <row r="13063">
          <cell r="G13063" t="str">
            <v>1565-52</v>
          </cell>
          <cell r="H13063">
            <v>25.82</v>
          </cell>
        </row>
        <row r="13064">
          <cell r="G13064" t="str">
            <v>1565-52</v>
          </cell>
          <cell r="H13064">
            <v>433.48</v>
          </cell>
        </row>
        <row r="13065">
          <cell r="G13065" t="str">
            <v>1565-52</v>
          </cell>
          <cell r="H13065">
            <v>261.41000000000003</v>
          </cell>
        </row>
        <row r="13066">
          <cell r="G13066" t="str">
            <v>1565-52</v>
          </cell>
          <cell r="H13066">
            <v>534.91</v>
          </cell>
        </row>
        <row r="13067">
          <cell r="G13067" t="str">
            <v>1565-52</v>
          </cell>
          <cell r="H13067">
            <v>487.8</v>
          </cell>
        </row>
        <row r="13068">
          <cell r="G13068" t="str">
            <v>1565-52</v>
          </cell>
          <cell r="H13068">
            <v>26.63</v>
          </cell>
        </row>
        <row r="13069">
          <cell r="G13069" t="str">
            <v>1565-52</v>
          </cell>
          <cell r="H13069">
            <v>1544.4</v>
          </cell>
        </row>
        <row r="13070">
          <cell r="G13070" t="str">
            <v>1565-52</v>
          </cell>
          <cell r="H13070">
            <v>269.19</v>
          </cell>
        </row>
        <row r="13071">
          <cell r="G13071" t="str">
            <v>7410-02</v>
          </cell>
          <cell r="H13071">
            <v>867.37</v>
          </cell>
        </row>
        <row r="13072">
          <cell r="G13072" t="str">
            <v>1565-52</v>
          </cell>
          <cell r="H13072">
            <v>1098.03</v>
          </cell>
        </row>
        <row r="13073">
          <cell r="G13073" t="str">
            <v>7410-02</v>
          </cell>
          <cell r="H13073">
            <v>259.54000000000002</v>
          </cell>
        </row>
        <row r="13074">
          <cell r="G13074" t="str">
            <v>7410-02</v>
          </cell>
          <cell r="H13074">
            <v>218.54</v>
          </cell>
        </row>
        <row r="13075">
          <cell r="G13075" t="str">
            <v>7410-02</v>
          </cell>
          <cell r="H13075">
            <v>837.32</v>
          </cell>
        </row>
        <row r="13076">
          <cell r="G13076" t="str">
            <v>1565-52</v>
          </cell>
          <cell r="H13076">
            <v>2002</v>
          </cell>
        </row>
        <row r="13077">
          <cell r="G13077" t="str">
            <v>1565-52</v>
          </cell>
          <cell r="H13077">
            <v>241.22</v>
          </cell>
        </row>
        <row r="13078">
          <cell r="G13078" t="str">
            <v>7410-02</v>
          </cell>
          <cell r="H13078">
            <v>476.64</v>
          </cell>
        </row>
        <row r="13079">
          <cell r="G13079" t="str">
            <v>7410-02</v>
          </cell>
          <cell r="H13079">
            <v>83.62</v>
          </cell>
        </row>
        <row r="13080">
          <cell r="G13080" t="str">
            <v>1565-52</v>
          </cell>
          <cell r="H13080">
            <v>11</v>
          </cell>
        </row>
        <row r="13081">
          <cell r="G13081" t="str">
            <v>7410-02</v>
          </cell>
          <cell r="H13081">
            <v>35.700000000000003</v>
          </cell>
        </row>
        <row r="13082">
          <cell r="G13082" t="str">
            <v>1565-52</v>
          </cell>
          <cell r="H13082">
            <v>927.77</v>
          </cell>
        </row>
        <row r="13083">
          <cell r="G13083" t="str">
            <v>1565-52</v>
          </cell>
          <cell r="H13083">
            <v>346.25</v>
          </cell>
        </row>
        <row r="13084">
          <cell r="G13084" t="str">
            <v>1565-52</v>
          </cell>
          <cell r="H13084">
            <v>239.1</v>
          </cell>
        </row>
        <row r="13085">
          <cell r="G13085" t="str">
            <v>1565-52</v>
          </cell>
          <cell r="H13085">
            <v>512.52</v>
          </cell>
        </row>
        <row r="13086">
          <cell r="G13086" t="str">
            <v>1565-52</v>
          </cell>
          <cell r="H13086">
            <v>374.38</v>
          </cell>
        </row>
        <row r="13087">
          <cell r="G13087" t="str">
            <v>1565-52</v>
          </cell>
          <cell r="H13087">
            <v>409.22</v>
          </cell>
        </row>
        <row r="13088">
          <cell r="G13088" t="str">
            <v>1565-52</v>
          </cell>
          <cell r="H13088">
            <v>772.47</v>
          </cell>
        </row>
        <row r="13089">
          <cell r="G13089" t="str">
            <v>1565-52</v>
          </cell>
          <cell r="H13089">
            <v>322.81</v>
          </cell>
        </row>
        <row r="13090">
          <cell r="G13090" t="str">
            <v>1565-52</v>
          </cell>
          <cell r="H13090">
            <v>44.54</v>
          </cell>
        </row>
        <row r="13091">
          <cell r="G13091" t="str">
            <v>1565-52</v>
          </cell>
          <cell r="H13091">
            <v>615.6</v>
          </cell>
        </row>
        <row r="13092">
          <cell r="G13092" t="str">
            <v>7410-02</v>
          </cell>
          <cell r="H13092">
            <v>522.14</v>
          </cell>
        </row>
        <row r="13093">
          <cell r="G13093" t="str">
            <v>7410-02</v>
          </cell>
          <cell r="H13093">
            <v>253.58</v>
          </cell>
        </row>
        <row r="13094">
          <cell r="G13094" t="str">
            <v>7410-02</v>
          </cell>
          <cell r="H13094">
            <v>87.19</v>
          </cell>
        </row>
        <row r="13095">
          <cell r="G13095" t="str">
            <v>7410-02</v>
          </cell>
          <cell r="H13095">
            <v>22.44</v>
          </cell>
        </row>
        <row r="13096">
          <cell r="G13096" t="str">
            <v>7410-02</v>
          </cell>
          <cell r="H13096">
            <v>136.75</v>
          </cell>
        </row>
        <row r="13097">
          <cell r="G13097" t="str">
            <v>1565-52</v>
          </cell>
          <cell r="H13097">
            <v>351.73</v>
          </cell>
        </row>
        <row r="13098">
          <cell r="G13098" t="str">
            <v>1565-52</v>
          </cell>
          <cell r="H13098">
            <v>850.41</v>
          </cell>
        </row>
        <row r="13099">
          <cell r="G13099" t="str">
            <v>7410-02</v>
          </cell>
          <cell r="H13099">
            <v>181.6</v>
          </cell>
        </row>
        <row r="13100">
          <cell r="G13100" t="str">
            <v>7410-02</v>
          </cell>
          <cell r="H13100">
            <v>89.15</v>
          </cell>
        </row>
        <row r="13101">
          <cell r="G13101" t="str">
            <v>1565-52</v>
          </cell>
          <cell r="H13101">
            <v>237.12</v>
          </cell>
        </row>
        <row r="13102">
          <cell r="G13102" t="str">
            <v>7410-02</v>
          </cell>
          <cell r="H13102">
            <v>220.34</v>
          </cell>
        </row>
        <row r="13103">
          <cell r="G13103" t="str">
            <v>7410-02</v>
          </cell>
          <cell r="H13103">
            <v>305381.15000000002</v>
          </cell>
        </row>
        <row r="13104">
          <cell r="G13104" t="str">
            <v>1565-52</v>
          </cell>
          <cell r="H13104">
            <v>0</v>
          </cell>
        </row>
        <row r="13105">
          <cell r="G13105" t="str">
            <v>7410-02</v>
          </cell>
          <cell r="H13105">
            <v>219.45</v>
          </cell>
        </row>
        <row r="13106">
          <cell r="G13106" t="str">
            <v>7410-02</v>
          </cell>
          <cell r="H13106">
            <v>73.38</v>
          </cell>
        </row>
        <row r="13107">
          <cell r="G13107" t="str">
            <v>7410-02</v>
          </cell>
          <cell r="H13107">
            <v>48.86</v>
          </cell>
        </row>
        <row r="13108">
          <cell r="G13108" t="str">
            <v>7410-02</v>
          </cell>
          <cell r="H13108">
            <v>8.26</v>
          </cell>
        </row>
        <row r="13109">
          <cell r="G13109" t="str">
            <v>7410-02</v>
          </cell>
          <cell r="H13109">
            <v>13.43</v>
          </cell>
        </row>
        <row r="13110">
          <cell r="G13110" t="str">
            <v>1565-52</v>
          </cell>
          <cell r="H13110">
            <v>482.19</v>
          </cell>
        </row>
        <row r="13111">
          <cell r="G13111" t="str">
            <v>1565-52</v>
          </cell>
          <cell r="H13111">
            <v>247.49</v>
          </cell>
        </row>
        <row r="13112">
          <cell r="G13112" t="str">
            <v>1565-52</v>
          </cell>
          <cell r="H13112">
            <v>405.66</v>
          </cell>
        </row>
        <row r="13113">
          <cell r="G13113" t="str">
            <v>1565-52</v>
          </cell>
          <cell r="H13113">
            <v>12.64</v>
          </cell>
        </row>
        <row r="13114">
          <cell r="G13114" t="str">
            <v>1565-52</v>
          </cell>
          <cell r="H13114">
            <v>54.54</v>
          </cell>
        </row>
        <row r="13115">
          <cell r="G13115" t="str">
            <v>7410-02</v>
          </cell>
          <cell r="H13115">
            <v>176.02</v>
          </cell>
        </row>
        <row r="13116">
          <cell r="G13116" t="str">
            <v>7410-02</v>
          </cell>
          <cell r="H13116">
            <v>248.36</v>
          </cell>
        </row>
        <row r="13117">
          <cell r="G13117" t="str">
            <v>7410-02</v>
          </cell>
          <cell r="H13117">
            <v>201.78</v>
          </cell>
        </row>
        <row r="13118">
          <cell r="G13118" t="str">
            <v>7410-02</v>
          </cell>
          <cell r="H13118">
            <v>24.93</v>
          </cell>
        </row>
        <row r="13119">
          <cell r="G13119" t="str">
            <v>1565-52</v>
          </cell>
          <cell r="H13119">
            <v>149.99</v>
          </cell>
        </row>
        <row r="13120">
          <cell r="G13120" t="str">
            <v>1565-52</v>
          </cell>
          <cell r="H13120">
            <v>933.93</v>
          </cell>
        </row>
        <row r="13121">
          <cell r="G13121" t="str">
            <v>1565-52</v>
          </cell>
          <cell r="H13121">
            <v>1049</v>
          </cell>
        </row>
        <row r="13122">
          <cell r="G13122" t="str">
            <v>7410-02</v>
          </cell>
          <cell r="H13122">
            <v>603.29999999999995</v>
          </cell>
        </row>
        <row r="13123">
          <cell r="G13123" t="str">
            <v>1565-52</v>
          </cell>
          <cell r="H13123">
            <v>1050</v>
          </cell>
        </row>
        <row r="13124">
          <cell r="G13124" t="str">
            <v>1565-52</v>
          </cell>
          <cell r="H13124">
            <v>90.3</v>
          </cell>
        </row>
        <row r="13125">
          <cell r="G13125" t="str">
            <v>7410-02</v>
          </cell>
          <cell r="H13125">
            <v>11.76</v>
          </cell>
        </row>
        <row r="13126">
          <cell r="G13126" t="str">
            <v>1565-52</v>
          </cell>
          <cell r="H13126">
            <v>618.11</v>
          </cell>
        </row>
        <row r="13127">
          <cell r="G13127" t="str">
            <v>7410-02</v>
          </cell>
          <cell r="H13127">
            <v>1078.2</v>
          </cell>
        </row>
        <row r="13128">
          <cell r="G13128" t="str">
            <v>1565-52</v>
          </cell>
          <cell r="H13128">
            <v>519.98</v>
          </cell>
        </row>
        <row r="13129">
          <cell r="G13129" t="str">
            <v>7410-02</v>
          </cell>
          <cell r="H13129">
            <v>1719</v>
          </cell>
        </row>
        <row r="13130">
          <cell r="G13130" t="str">
            <v>7410-02</v>
          </cell>
          <cell r="H13130">
            <v>98.4</v>
          </cell>
        </row>
        <row r="13131">
          <cell r="G13131" t="str">
            <v>7410-02</v>
          </cell>
          <cell r="H13131">
            <v>1167.03</v>
          </cell>
        </row>
        <row r="13132">
          <cell r="G13132" t="str">
            <v>7410-02</v>
          </cell>
          <cell r="H13132">
            <v>860.47</v>
          </cell>
        </row>
        <row r="13133">
          <cell r="G13133" t="str">
            <v>7410-02</v>
          </cell>
          <cell r="H13133">
            <v>3041.5</v>
          </cell>
        </row>
        <row r="13134">
          <cell r="G13134" t="str">
            <v>1565-52</v>
          </cell>
          <cell r="H13134">
            <v>32</v>
          </cell>
        </row>
        <row r="13135">
          <cell r="G13135" t="str">
            <v>1565-52</v>
          </cell>
          <cell r="H13135">
            <v>183.3</v>
          </cell>
        </row>
        <row r="13136">
          <cell r="G13136" t="str">
            <v>7410-02</v>
          </cell>
          <cell r="H13136">
            <v>24.46</v>
          </cell>
        </row>
        <row r="13137">
          <cell r="G13137" t="str">
            <v>7410-02</v>
          </cell>
          <cell r="H13137">
            <v>270.36</v>
          </cell>
        </row>
        <row r="13138">
          <cell r="G13138" t="str">
            <v>7410-02</v>
          </cell>
          <cell r="H13138">
            <v>998.5</v>
          </cell>
        </row>
        <row r="13139">
          <cell r="G13139" t="str">
            <v>1565-52</v>
          </cell>
          <cell r="H13139">
            <v>1113</v>
          </cell>
        </row>
        <row r="13140">
          <cell r="G13140" t="str">
            <v>1565-52</v>
          </cell>
          <cell r="H13140">
            <v>21.6</v>
          </cell>
        </row>
        <row r="13141">
          <cell r="G13141" t="str">
            <v>7410-02</v>
          </cell>
          <cell r="H13141">
            <v>47.77</v>
          </cell>
        </row>
        <row r="13142">
          <cell r="G13142" t="str">
            <v>1565-52</v>
          </cell>
          <cell r="H13142">
            <v>1244.0999999999999</v>
          </cell>
        </row>
        <row r="13143">
          <cell r="G13143" t="str">
            <v>1565-52</v>
          </cell>
          <cell r="H13143">
            <v>1691</v>
          </cell>
        </row>
        <row r="13144">
          <cell r="G13144" t="str">
            <v>1565-52</v>
          </cell>
          <cell r="H13144">
            <v>697.41</v>
          </cell>
        </row>
        <row r="13145">
          <cell r="G13145" t="str">
            <v>1565-52</v>
          </cell>
          <cell r="H13145">
            <v>955.32</v>
          </cell>
        </row>
        <row r="13146">
          <cell r="G13146" t="str">
            <v>1565-52</v>
          </cell>
          <cell r="H13146">
            <v>315</v>
          </cell>
        </row>
        <row r="13147">
          <cell r="G13147" t="str">
            <v>1565-52</v>
          </cell>
          <cell r="H13147">
            <v>283.04000000000002</v>
          </cell>
        </row>
        <row r="13148">
          <cell r="G13148" t="str">
            <v>7410-02</v>
          </cell>
          <cell r="H13148">
            <v>680.32</v>
          </cell>
        </row>
        <row r="13149">
          <cell r="G13149" t="str">
            <v>1565-52</v>
          </cell>
          <cell r="H13149">
            <v>884.74</v>
          </cell>
        </row>
        <row r="13150">
          <cell r="G13150" t="str">
            <v>7410-02</v>
          </cell>
          <cell r="H13150">
            <v>1051</v>
          </cell>
        </row>
        <row r="13151">
          <cell r="G13151" t="str">
            <v>1565-52</v>
          </cell>
          <cell r="H13151">
            <v>734.88</v>
          </cell>
        </row>
        <row r="13152">
          <cell r="G13152" t="str">
            <v>7410-02</v>
          </cell>
          <cell r="H13152">
            <v>191.08</v>
          </cell>
        </row>
        <row r="13153">
          <cell r="G13153" t="str">
            <v>1565-52</v>
          </cell>
          <cell r="H13153">
            <v>257.60000000000002</v>
          </cell>
        </row>
        <row r="13154">
          <cell r="G13154" t="str">
            <v>1565-52</v>
          </cell>
          <cell r="H13154">
            <v>1478.48</v>
          </cell>
        </row>
        <row r="13155">
          <cell r="G13155" t="str">
            <v>1565-52</v>
          </cell>
          <cell r="H13155">
            <v>383.33</v>
          </cell>
        </row>
        <row r="13156">
          <cell r="G13156" t="str">
            <v>1565-52</v>
          </cell>
          <cell r="H13156">
            <v>2902.5</v>
          </cell>
        </row>
        <row r="13157">
          <cell r="G13157" t="str">
            <v>7410-02</v>
          </cell>
          <cell r="H13157">
            <v>784.86</v>
          </cell>
        </row>
        <row r="13158">
          <cell r="G13158" t="str">
            <v>1565-52</v>
          </cell>
          <cell r="H13158">
            <v>2711</v>
          </cell>
        </row>
        <row r="13159">
          <cell r="G13159" t="str">
            <v>1565-52</v>
          </cell>
          <cell r="H13159">
            <v>412.66</v>
          </cell>
        </row>
        <row r="13160">
          <cell r="G13160" t="str">
            <v>1565-52</v>
          </cell>
          <cell r="H13160">
            <v>162.47999999999999</v>
          </cell>
        </row>
        <row r="13161">
          <cell r="G13161" t="str">
            <v>1565-52</v>
          </cell>
          <cell r="H13161">
            <v>220.2</v>
          </cell>
        </row>
        <row r="13162">
          <cell r="G13162" t="str">
            <v>1565-52</v>
          </cell>
          <cell r="H13162">
            <v>134.58000000000001</v>
          </cell>
        </row>
        <row r="13163">
          <cell r="G13163" t="str">
            <v>1565-52</v>
          </cell>
          <cell r="H13163">
            <v>275.48</v>
          </cell>
        </row>
        <row r="13164">
          <cell r="G13164" t="str">
            <v>1565-52</v>
          </cell>
          <cell r="H13164">
            <v>405.47</v>
          </cell>
        </row>
        <row r="13165">
          <cell r="G13165" t="str">
            <v>1565-52</v>
          </cell>
          <cell r="H13165">
            <v>1.43</v>
          </cell>
        </row>
        <row r="13166">
          <cell r="G13166" t="str">
            <v>7410-02</v>
          </cell>
          <cell r="H13166">
            <v>359.01</v>
          </cell>
        </row>
        <row r="13167">
          <cell r="G13167" t="str">
            <v>7410-02</v>
          </cell>
          <cell r="H13167">
            <v>20.96</v>
          </cell>
        </row>
        <row r="13168">
          <cell r="G13168" t="str">
            <v>1565-52</v>
          </cell>
          <cell r="H13168">
            <v>270.98</v>
          </cell>
        </row>
        <row r="13169">
          <cell r="G13169" t="str">
            <v>1565-52</v>
          </cell>
          <cell r="H13169">
            <v>237.62</v>
          </cell>
        </row>
        <row r="13170">
          <cell r="G13170" t="str">
            <v>1565-52</v>
          </cell>
          <cell r="H13170">
            <v>3.92</v>
          </cell>
        </row>
        <row r="13171">
          <cell r="G13171" t="str">
            <v>1565-52</v>
          </cell>
          <cell r="H13171">
            <v>384.94</v>
          </cell>
        </row>
        <row r="13172">
          <cell r="G13172" t="str">
            <v>1565-52</v>
          </cell>
          <cell r="H13172">
            <v>440.51</v>
          </cell>
        </row>
        <row r="13173">
          <cell r="G13173" t="str">
            <v>7410-02</v>
          </cell>
          <cell r="H13173">
            <v>78.23</v>
          </cell>
        </row>
        <row r="13174">
          <cell r="G13174" t="str">
            <v>1565-52</v>
          </cell>
          <cell r="H13174">
            <v>838.57</v>
          </cell>
        </row>
        <row r="13175">
          <cell r="G13175" t="str">
            <v>1565-52</v>
          </cell>
          <cell r="H13175">
            <v>100.52</v>
          </cell>
        </row>
        <row r="13176">
          <cell r="G13176" t="str">
            <v>1565-52</v>
          </cell>
          <cell r="H13176">
            <v>218.43</v>
          </cell>
        </row>
        <row r="13177">
          <cell r="G13177" t="str">
            <v>1565-52</v>
          </cell>
          <cell r="H13177">
            <v>40.51</v>
          </cell>
        </row>
        <row r="13178">
          <cell r="G13178" t="str">
            <v>1565-52</v>
          </cell>
          <cell r="H13178">
            <v>3.99</v>
          </cell>
        </row>
        <row r="13179">
          <cell r="G13179" t="str">
            <v>1565-52</v>
          </cell>
          <cell r="H13179">
            <v>37.42</v>
          </cell>
        </row>
        <row r="13180">
          <cell r="G13180" t="str">
            <v>1565-52</v>
          </cell>
          <cell r="H13180">
            <v>197.47</v>
          </cell>
        </row>
        <row r="13181">
          <cell r="G13181" t="str">
            <v>1565-52</v>
          </cell>
          <cell r="H13181">
            <v>651.78</v>
          </cell>
        </row>
        <row r="13182">
          <cell r="G13182" t="str">
            <v>1565-52</v>
          </cell>
          <cell r="H13182">
            <v>320.14</v>
          </cell>
        </row>
        <row r="13183">
          <cell r="G13183" t="str">
            <v>1565-52</v>
          </cell>
          <cell r="H13183">
            <v>1817.55</v>
          </cell>
        </row>
        <row r="13184">
          <cell r="G13184" t="str">
            <v>1565-52</v>
          </cell>
          <cell r="H13184">
            <v>414.6</v>
          </cell>
        </row>
        <row r="13185">
          <cell r="G13185" t="str">
            <v>1565-52</v>
          </cell>
          <cell r="H13185">
            <v>166.98</v>
          </cell>
        </row>
        <row r="13186">
          <cell r="G13186" t="str">
            <v>1565-52</v>
          </cell>
          <cell r="H13186">
            <v>1798.69</v>
          </cell>
        </row>
        <row r="13187">
          <cell r="G13187" t="str">
            <v>1565-52</v>
          </cell>
          <cell r="H13187">
            <v>1784.67</v>
          </cell>
        </row>
        <row r="13188">
          <cell r="G13188" t="str">
            <v>1565-52</v>
          </cell>
          <cell r="H13188">
            <v>181.83</v>
          </cell>
        </row>
        <row r="13189">
          <cell r="G13189" t="str">
            <v>1565-52</v>
          </cell>
          <cell r="H13189">
            <v>397.01</v>
          </cell>
        </row>
        <row r="13190">
          <cell r="G13190" t="str">
            <v>1565-52</v>
          </cell>
          <cell r="H13190">
            <v>1122.1500000000001</v>
          </cell>
        </row>
        <row r="13191">
          <cell r="G13191" t="str">
            <v>1565-52</v>
          </cell>
          <cell r="H13191">
            <v>526.85</v>
          </cell>
        </row>
        <row r="13192">
          <cell r="G13192" t="str">
            <v>1565-52</v>
          </cell>
          <cell r="H13192">
            <v>1.65</v>
          </cell>
        </row>
        <row r="13193">
          <cell r="G13193" t="str">
            <v>1565-52</v>
          </cell>
          <cell r="H13193">
            <v>240.03</v>
          </cell>
        </row>
        <row r="13194">
          <cell r="G13194" t="str">
            <v>1565-52</v>
          </cell>
          <cell r="H13194">
            <v>178.23</v>
          </cell>
        </row>
        <row r="13195">
          <cell r="G13195" t="str">
            <v>1565-52</v>
          </cell>
          <cell r="H13195">
            <v>136.71</v>
          </cell>
        </row>
        <row r="13196">
          <cell r="G13196" t="str">
            <v>1565-52</v>
          </cell>
          <cell r="H13196">
            <v>227.24</v>
          </cell>
        </row>
        <row r="13197">
          <cell r="G13197" t="str">
            <v>1565-52</v>
          </cell>
          <cell r="H13197">
            <v>684.07</v>
          </cell>
        </row>
        <row r="13198">
          <cell r="G13198" t="str">
            <v>1565-52</v>
          </cell>
          <cell r="H13198">
            <v>1349</v>
          </cell>
        </row>
        <row r="13199">
          <cell r="G13199" t="str">
            <v>1565-52</v>
          </cell>
          <cell r="H13199">
            <v>469.44</v>
          </cell>
        </row>
        <row r="13200">
          <cell r="G13200" t="str">
            <v>1565-52</v>
          </cell>
          <cell r="H13200">
            <v>621.6</v>
          </cell>
        </row>
        <row r="13201">
          <cell r="G13201" t="str">
            <v>1565-52</v>
          </cell>
          <cell r="H13201">
            <v>985.25</v>
          </cell>
        </row>
        <row r="13202">
          <cell r="G13202" t="str">
            <v>1565-52</v>
          </cell>
          <cell r="H13202">
            <v>140.75</v>
          </cell>
        </row>
        <row r="13203">
          <cell r="G13203" t="str">
            <v>1565-52</v>
          </cell>
          <cell r="H13203">
            <v>814.81</v>
          </cell>
        </row>
        <row r="13204">
          <cell r="G13204" t="str">
            <v>1565-52</v>
          </cell>
          <cell r="H13204">
            <v>431.49</v>
          </cell>
        </row>
        <row r="13205">
          <cell r="G13205" t="str">
            <v>1565-52</v>
          </cell>
          <cell r="H13205">
            <v>1044.8800000000001</v>
          </cell>
        </row>
        <row r="13206">
          <cell r="G13206" t="str">
            <v>1565-52</v>
          </cell>
          <cell r="H13206">
            <v>108.98</v>
          </cell>
        </row>
        <row r="13207">
          <cell r="G13207" t="str">
            <v>7410-02</v>
          </cell>
          <cell r="H13207">
            <v>45.9</v>
          </cell>
        </row>
        <row r="13208">
          <cell r="G13208" t="str">
            <v>1565-52</v>
          </cell>
          <cell r="H13208">
            <v>247.76</v>
          </cell>
        </row>
        <row r="13209">
          <cell r="G13209" t="str">
            <v>1565-52</v>
          </cell>
          <cell r="H13209">
            <v>447.54</v>
          </cell>
        </row>
        <row r="13210">
          <cell r="G13210" t="str">
            <v>7410-02</v>
          </cell>
          <cell r="H13210">
            <v>55.98</v>
          </cell>
        </row>
        <row r="13211">
          <cell r="G13211" t="str">
            <v>1565-52</v>
          </cell>
          <cell r="H13211">
            <v>154.47999999999999</v>
          </cell>
        </row>
        <row r="13212">
          <cell r="G13212" t="str">
            <v>1565-52</v>
          </cell>
          <cell r="H13212">
            <v>288.01</v>
          </cell>
        </row>
        <row r="13213">
          <cell r="G13213" t="str">
            <v>1565-52</v>
          </cell>
          <cell r="H13213">
            <v>612.04</v>
          </cell>
        </row>
        <row r="13214">
          <cell r="G13214" t="str">
            <v>1565-52</v>
          </cell>
          <cell r="H13214">
            <v>1341.31</v>
          </cell>
        </row>
        <row r="13215">
          <cell r="G13215" t="str">
            <v>1565-52</v>
          </cell>
          <cell r="H13215">
            <v>80.94</v>
          </cell>
        </row>
        <row r="13216">
          <cell r="G13216" t="str">
            <v>1565-52</v>
          </cell>
          <cell r="H13216">
            <v>418</v>
          </cell>
        </row>
        <row r="13217">
          <cell r="G13217" t="str">
            <v>7410-02</v>
          </cell>
          <cell r="H13217">
            <v>200.22</v>
          </cell>
        </row>
        <row r="13218">
          <cell r="G13218" t="str">
            <v>1565-52</v>
          </cell>
          <cell r="H13218">
            <v>1690.8</v>
          </cell>
        </row>
        <row r="13219">
          <cell r="G13219" t="str">
            <v>1565-52</v>
          </cell>
          <cell r="H13219">
            <v>1612.51</v>
          </cell>
        </row>
        <row r="13220">
          <cell r="G13220" t="str">
            <v>1565-52</v>
          </cell>
          <cell r="H13220">
            <v>504.39</v>
          </cell>
        </row>
        <row r="13221">
          <cell r="G13221" t="str">
            <v>1565-52</v>
          </cell>
          <cell r="H13221">
            <v>982.2</v>
          </cell>
        </row>
        <row r="13222">
          <cell r="G13222" t="str">
            <v>1565-52</v>
          </cell>
          <cell r="H13222">
            <v>446.09</v>
          </cell>
        </row>
        <row r="13223">
          <cell r="G13223" t="str">
            <v>1565-52</v>
          </cell>
          <cell r="H13223">
            <v>214.51</v>
          </cell>
        </row>
        <row r="13224">
          <cell r="G13224" t="str">
            <v>7410-02</v>
          </cell>
          <cell r="H13224">
            <v>75.150000000000006</v>
          </cell>
        </row>
        <row r="13225">
          <cell r="G13225" t="str">
            <v>7410-02</v>
          </cell>
          <cell r="H13225">
            <v>101.13</v>
          </cell>
        </row>
        <row r="13226">
          <cell r="G13226" t="str">
            <v>1565-52</v>
          </cell>
          <cell r="H13226">
            <v>1154.8</v>
          </cell>
        </row>
        <row r="13227">
          <cell r="G13227" t="str">
            <v>1565-52</v>
          </cell>
          <cell r="H13227">
            <v>398.14</v>
          </cell>
        </row>
        <row r="13228">
          <cell r="G13228" t="str">
            <v>1565-52</v>
          </cell>
          <cell r="H13228">
            <v>105.11</v>
          </cell>
        </row>
        <row r="13229">
          <cell r="G13229" t="str">
            <v>1565-52</v>
          </cell>
          <cell r="H13229">
            <v>1196</v>
          </cell>
        </row>
        <row r="13230">
          <cell r="G13230" t="str">
            <v>1565-52</v>
          </cell>
          <cell r="H13230">
            <v>15.33</v>
          </cell>
        </row>
        <row r="13231">
          <cell r="G13231" t="str">
            <v>1565-52</v>
          </cell>
          <cell r="H13231">
            <v>281.39</v>
          </cell>
        </row>
        <row r="13232">
          <cell r="G13232" t="str">
            <v>7410-02</v>
          </cell>
          <cell r="H13232">
            <v>29.16</v>
          </cell>
        </row>
        <row r="13233">
          <cell r="G13233" t="str">
            <v>1565-52</v>
          </cell>
          <cell r="H13233">
            <v>257.88</v>
          </cell>
        </row>
        <row r="13234">
          <cell r="G13234" t="str">
            <v>1565-52</v>
          </cell>
          <cell r="H13234">
            <v>233.3</v>
          </cell>
        </row>
        <row r="13235">
          <cell r="G13235" t="str">
            <v>7410-02</v>
          </cell>
          <cell r="H13235">
            <v>67.91</v>
          </cell>
        </row>
        <row r="13236">
          <cell r="G13236" t="str">
            <v>1565-52</v>
          </cell>
          <cell r="H13236">
            <v>253.01</v>
          </cell>
        </row>
        <row r="13237">
          <cell r="G13237" t="str">
            <v>1565-52</v>
          </cell>
          <cell r="H13237">
            <v>229.7</v>
          </cell>
        </row>
        <row r="13238">
          <cell r="G13238" t="str">
            <v>1565-52</v>
          </cell>
          <cell r="H13238">
            <v>288.20999999999998</v>
          </cell>
        </row>
        <row r="13239">
          <cell r="G13239" t="str">
            <v>1565-52</v>
          </cell>
          <cell r="H13239">
            <v>69.03</v>
          </cell>
        </row>
        <row r="13240">
          <cell r="G13240" t="str">
            <v>1565-52</v>
          </cell>
          <cell r="H13240">
            <v>703.38</v>
          </cell>
        </row>
        <row r="13241">
          <cell r="G13241" t="str">
            <v>1565-52</v>
          </cell>
          <cell r="H13241">
            <v>1072.55</v>
          </cell>
        </row>
        <row r="13242">
          <cell r="G13242" t="str">
            <v>1565-52</v>
          </cell>
          <cell r="H13242">
            <v>531.76</v>
          </cell>
        </row>
        <row r="13243">
          <cell r="G13243" t="str">
            <v>1565-52</v>
          </cell>
          <cell r="H13243">
            <v>140.4</v>
          </cell>
        </row>
        <row r="13244">
          <cell r="G13244" t="str">
            <v>1565-52</v>
          </cell>
          <cell r="H13244">
            <v>339.46</v>
          </cell>
        </row>
        <row r="13245">
          <cell r="G13245" t="str">
            <v>1565-52</v>
          </cell>
          <cell r="H13245">
            <v>372.03</v>
          </cell>
        </row>
        <row r="13246">
          <cell r="G13246" t="str">
            <v>1565-52</v>
          </cell>
          <cell r="H13246">
            <v>2486</v>
          </cell>
        </row>
        <row r="13247">
          <cell r="G13247" t="str">
            <v>7410-02</v>
          </cell>
          <cell r="H13247">
            <v>1936</v>
          </cell>
        </row>
        <row r="13248">
          <cell r="G13248" t="str">
            <v>1565-52</v>
          </cell>
          <cell r="H13248">
            <v>276.26</v>
          </cell>
        </row>
        <row r="13249">
          <cell r="G13249" t="str">
            <v>1565-52</v>
          </cell>
          <cell r="H13249">
            <v>327.04000000000002</v>
          </cell>
        </row>
        <row r="13250">
          <cell r="G13250" t="str">
            <v>7410-02</v>
          </cell>
          <cell r="H13250">
            <v>67.59</v>
          </cell>
        </row>
        <row r="13251">
          <cell r="G13251" t="str">
            <v>1565-52</v>
          </cell>
          <cell r="H13251">
            <v>1875.43</v>
          </cell>
        </row>
        <row r="13252">
          <cell r="G13252" t="str">
            <v>1565-52</v>
          </cell>
          <cell r="H13252">
            <v>844.74</v>
          </cell>
        </row>
        <row r="13253">
          <cell r="G13253" t="str">
            <v>1565-52</v>
          </cell>
          <cell r="H13253">
            <v>19.37</v>
          </cell>
        </row>
        <row r="13254">
          <cell r="G13254" t="str">
            <v>1565-52</v>
          </cell>
          <cell r="H13254">
            <v>2160</v>
          </cell>
        </row>
        <row r="13255">
          <cell r="G13255" t="str">
            <v>1565-52</v>
          </cell>
          <cell r="H13255">
            <v>5.04</v>
          </cell>
        </row>
        <row r="13256">
          <cell r="G13256" t="str">
            <v>1565-52</v>
          </cell>
          <cell r="H13256">
            <v>125.76</v>
          </cell>
        </row>
        <row r="13257">
          <cell r="G13257" t="str">
            <v>1565-52</v>
          </cell>
          <cell r="H13257">
            <v>61.09</v>
          </cell>
        </row>
        <row r="13258">
          <cell r="G13258" t="str">
            <v>7410-02</v>
          </cell>
          <cell r="H13258">
            <v>2509.14</v>
          </cell>
        </row>
        <row r="13259">
          <cell r="G13259" t="str">
            <v>1565-52</v>
          </cell>
          <cell r="H13259">
            <v>0.28000000000000003</v>
          </cell>
        </row>
        <row r="13260">
          <cell r="G13260" t="str">
            <v>1565-52</v>
          </cell>
          <cell r="H13260">
            <v>0</v>
          </cell>
        </row>
        <row r="13261">
          <cell r="G13261" t="str">
            <v>1565-52</v>
          </cell>
          <cell r="H13261">
            <v>161.28</v>
          </cell>
        </row>
        <row r="13262">
          <cell r="G13262" t="str">
            <v>7410-02</v>
          </cell>
          <cell r="H13262">
            <v>27.1</v>
          </cell>
        </row>
        <row r="13263">
          <cell r="G13263" t="str">
            <v>7410-02</v>
          </cell>
          <cell r="H13263">
            <v>680.8</v>
          </cell>
        </row>
        <row r="13264">
          <cell r="G13264" t="str">
            <v>1565-52</v>
          </cell>
          <cell r="H13264">
            <v>247.94</v>
          </cell>
        </row>
        <row r="13265">
          <cell r="G13265" t="str">
            <v>1565-52</v>
          </cell>
          <cell r="H13265">
            <v>434.8</v>
          </cell>
        </row>
        <row r="13266">
          <cell r="G13266" t="str">
            <v>1565-52</v>
          </cell>
          <cell r="H13266">
            <v>168.18</v>
          </cell>
        </row>
        <row r="13267">
          <cell r="G13267" t="str">
            <v>1565-52</v>
          </cell>
          <cell r="H13267">
            <v>469.46</v>
          </cell>
        </row>
        <row r="13268">
          <cell r="G13268" t="str">
            <v>1565-52</v>
          </cell>
          <cell r="H13268">
            <v>464.25</v>
          </cell>
        </row>
        <row r="13269">
          <cell r="G13269" t="str">
            <v>1565-52</v>
          </cell>
          <cell r="H13269">
            <v>450.93</v>
          </cell>
        </row>
        <row r="13270">
          <cell r="G13270" t="str">
            <v>1565-52</v>
          </cell>
          <cell r="H13270">
            <v>392.89</v>
          </cell>
        </row>
        <row r="13271">
          <cell r="G13271" t="str">
            <v>1565-52</v>
          </cell>
          <cell r="H13271">
            <v>807.68</v>
          </cell>
        </row>
        <row r="13272">
          <cell r="G13272" t="str">
            <v>1565-52</v>
          </cell>
          <cell r="H13272">
            <v>476.5</v>
          </cell>
        </row>
        <row r="13273">
          <cell r="G13273" t="str">
            <v>1565-52</v>
          </cell>
          <cell r="H13273">
            <v>269.57</v>
          </cell>
        </row>
        <row r="13274">
          <cell r="G13274" t="str">
            <v>1565-52</v>
          </cell>
          <cell r="H13274">
            <v>10.69</v>
          </cell>
        </row>
        <row r="13275">
          <cell r="G13275" t="str">
            <v>7410-02</v>
          </cell>
          <cell r="H13275">
            <v>12.5</v>
          </cell>
        </row>
        <row r="13276">
          <cell r="G13276" t="str">
            <v>1565-52</v>
          </cell>
          <cell r="H13276">
            <v>231.13</v>
          </cell>
        </row>
        <row r="13277">
          <cell r="G13277" t="str">
            <v>1565-52</v>
          </cell>
          <cell r="H13277">
            <v>341.28</v>
          </cell>
        </row>
        <row r="13278">
          <cell r="G13278" t="str">
            <v>1565-52</v>
          </cell>
          <cell r="H13278">
            <v>436.08</v>
          </cell>
        </row>
        <row r="13279">
          <cell r="G13279" t="str">
            <v>1565-52</v>
          </cell>
          <cell r="H13279">
            <v>909.45</v>
          </cell>
        </row>
        <row r="13280">
          <cell r="G13280" t="str">
            <v>1565-52</v>
          </cell>
          <cell r="H13280">
            <v>318.5</v>
          </cell>
        </row>
        <row r="13281">
          <cell r="G13281" t="str">
            <v>1565-52</v>
          </cell>
          <cell r="H13281">
            <v>9.34</v>
          </cell>
        </row>
        <row r="13282">
          <cell r="G13282" t="str">
            <v>1565-52</v>
          </cell>
          <cell r="H13282">
            <v>1.96</v>
          </cell>
        </row>
        <row r="13283">
          <cell r="G13283" t="str">
            <v>1565-52</v>
          </cell>
          <cell r="H13283">
            <v>1.6</v>
          </cell>
        </row>
        <row r="13284">
          <cell r="G13284" t="str">
            <v>1565-52</v>
          </cell>
          <cell r="H13284">
            <v>65.31</v>
          </cell>
        </row>
        <row r="13285">
          <cell r="G13285" t="str">
            <v>1565-52</v>
          </cell>
          <cell r="H13285">
            <v>189.7</v>
          </cell>
        </row>
        <row r="13286">
          <cell r="G13286" t="str">
            <v>7410-02</v>
          </cell>
          <cell r="H13286">
            <v>3183</v>
          </cell>
        </row>
        <row r="13287">
          <cell r="G13287" t="str">
            <v>1565-52</v>
          </cell>
          <cell r="H13287">
            <v>557.54</v>
          </cell>
        </row>
        <row r="13288">
          <cell r="G13288" t="str">
            <v>7410-02</v>
          </cell>
          <cell r="H13288">
            <v>2078</v>
          </cell>
        </row>
        <row r="13289">
          <cell r="G13289" t="str">
            <v>7410-02</v>
          </cell>
          <cell r="H13289">
            <v>1038</v>
          </cell>
        </row>
        <row r="13290">
          <cell r="G13290" t="str">
            <v>1565-52</v>
          </cell>
          <cell r="H13290">
            <v>110.88</v>
          </cell>
        </row>
        <row r="13291">
          <cell r="G13291" t="str">
            <v>1565-52</v>
          </cell>
          <cell r="H13291">
            <v>593.33000000000004</v>
          </cell>
        </row>
        <row r="13292">
          <cell r="G13292" t="str">
            <v>1565-52</v>
          </cell>
          <cell r="H13292">
            <v>960.26</v>
          </cell>
        </row>
        <row r="13293">
          <cell r="G13293" t="str">
            <v>1565-52</v>
          </cell>
          <cell r="H13293">
            <v>491.4</v>
          </cell>
        </row>
        <row r="13294">
          <cell r="G13294" t="str">
            <v>1565-52</v>
          </cell>
          <cell r="H13294">
            <v>308.64</v>
          </cell>
        </row>
        <row r="13295">
          <cell r="G13295" t="str">
            <v>1565-52</v>
          </cell>
          <cell r="H13295">
            <v>160.19</v>
          </cell>
        </row>
        <row r="13296">
          <cell r="G13296" t="str">
            <v>1565-52</v>
          </cell>
          <cell r="H13296">
            <v>304.64999999999998</v>
          </cell>
        </row>
        <row r="13297">
          <cell r="G13297" t="str">
            <v>1565-52</v>
          </cell>
          <cell r="H13297">
            <v>243.82</v>
          </cell>
        </row>
        <row r="13298">
          <cell r="G13298" t="str">
            <v>1565-52</v>
          </cell>
          <cell r="H13298">
            <v>228.75</v>
          </cell>
        </row>
        <row r="13299">
          <cell r="G13299" t="str">
            <v>1565-52</v>
          </cell>
          <cell r="H13299">
            <v>45.51</v>
          </cell>
        </row>
        <row r="13300">
          <cell r="G13300" t="str">
            <v>7410-02</v>
          </cell>
          <cell r="H13300">
            <v>50.84</v>
          </cell>
        </row>
        <row r="13301">
          <cell r="G13301" t="str">
            <v>1565-52</v>
          </cell>
          <cell r="H13301">
            <v>83.49</v>
          </cell>
        </row>
        <row r="13302">
          <cell r="G13302" t="str">
            <v>1565-52</v>
          </cell>
          <cell r="H13302">
            <v>290.02999999999997</v>
          </cell>
        </row>
        <row r="13303">
          <cell r="G13303" t="str">
            <v>1565-52</v>
          </cell>
          <cell r="H13303">
            <v>173</v>
          </cell>
        </row>
        <row r="13304">
          <cell r="G13304" t="str">
            <v>1565-52</v>
          </cell>
          <cell r="H13304">
            <v>259.61</v>
          </cell>
        </row>
        <row r="13305">
          <cell r="G13305" t="str">
            <v>1565-52</v>
          </cell>
          <cell r="H13305">
            <v>25.2</v>
          </cell>
        </row>
        <row r="13306">
          <cell r="G13306" t="str">
            <v>1565-52</v>
          </cell>
          <cell r="H13306">
            <v>10.050000000000001</v>
          </cell>
        </row>
        <row r="13307">
          <cell r="G13307" t="str">
            <v>1565-52</v>
          </cell>
          <cell r="H13307">
            <v>180.82</v>
          </cell>
        </row>
        <row r="13308">
          <cell r="G13308" t="str">
            <v>7410-02</v>
          </cell>
          <cell r="H13308">
            <v>806</v>
          </cell>
        </row>
        <row r="13309">
          <cell r="G13309" t="str">
            <v>7410-02</v>
          </cell>
          <cell r="H13309">
            <v>149.94</v>
          </cell>
        </row>
        <row r="13310">
          <cell r="G13310" t="str">
            <v>1565-52</v>
          </cell>
          <cell r="H13310">
            <v>564.59</v>
          </cell>
        </row>
        <row r="13311">
          <cell r="G13311" t="str">
            <v>1565-52</v>
          </cell>
          <cell r="H13311">
            <v>164.58</v>
          </cell>
        </row>
        <row r="13312">
          <cell r="G13312" t="str">
            <v>1565-52</v>
          </cell>
          <cell r="H13312">
            <v>92.99</v>
          </cell>
        </row>
        <row r="13313">
          <cell r="G13313" t="str">
            <v>1565-52</v>
          </cell>
          <cell r="H13313">
            <v>227.71</v>
          </cell>
        </row>
        <row r="13314">
          <cell r="G13314" t="str">
            <v>1565-52</v>
          </cell>
          <cell r="H13314">
            <v>169.59</v>
          </cell>
        </row>
        <row r="13315">
          <cell r="G13315" t="str">
            <v>1565-52</v>
          </cell>
          <cell r="H13315">
            <v>217.2</v>
          </cell>
        </row>
        <row r="13316">
          <cell r="G13316" t="str">
            <v>1565-52</v>
          </cell>
          <cell r="H13316">
            <v>1.26</v>
          </cell>
        </row>
        <row r="13317">
          <cell r="G13317" t="str">
            <v>1565-52</v>
          </cell>
          <cell r="H13317">
            <v>59.4</v>
          </cell>
        </row>
        <row r="13318">
          <cell r="G13318" t="str">
            <v>7410-02</v>
          </cell>
          <cell r="H13318">
            <v>26.75</v>
          </cell>
        </row>
        <row r="13319">
          <cell r="G13319" t="str">
            <v>7410-02</v>
          </cell>
          <cell r="H13319">
            <v>1202.95</v>
          </cell>
        </row>
        <row r="13320">
          <cell r="G13320" t="str">
            <v>1565-52</v>
          </cell>
          <cell r="H13320">
            <v>0</v>
          </cell>
        </row>
        <row r="13321">
          <cell r="G13321" t="str">
            <v>1565-52</v>
          </cell>
          <cell r="H13321">
            <v>757.5</v>
          </cell>
        </row>
        <row r="13322">
          <cell r="G13322" t="str">
            <v>1565-52</v>
          </cell>
          <cell r="H13322">
            <v>106.12</v>
          </cell>
        </row>
        <row r="13323">
          <cell r="G13323" t="str">
            <v>1565-52</v>
          </cell>
          <cell r="H13323">
            <v>535.58000000000004</v>
          </cell>
        </row>
        <row r="13324">
          <cell r="G13324" t="str">
            <v>7410-02</v>
          </cell>
          <cell r="H13324">
            <v>192.75</v>
          </cell>
        </row>
        <row r="13325">
          <cell r="G13325" t="str">
            <v>1565-52</v>
          </cell>
          <cell r="H13325">
            <v>194.05</v>
          </cell>
        </row>
        <row r="13326">
          <cell r="G13326" t="str">
            <v>1565-52</v>
          </cell>
          <cell r="H13326">
            <v>1447.62</v>
          </cell>
        </row>
        <row r="13327">
          <cell r="G13327" t="str">
            <v>1565-52</v>
          </cell>
          <cell r="H13327">
            <v>1192</v>
          </cell>
        </row>
        <row r="13328">
          <cell r="G13328" t="str">
            <v>1565-52</v>
          </cell>
          <cell r="H13328">
            <v>22.75</v>
          </cell>
        </row>
        <row r="13329">
          <cell r="G13329" t="str">
            <v>1565-52</v>
          </cell>
          <cell r="H13329">
            <v>327.47000000000003</v>
          </cell>
        </row>
        <row r="13330">
          <cell r="G13330" t="str">
            <v>1565-52</v>
          </cell>
          <cell r="H13330">
            <v>1754</v>
          </cell>
        </row>
        <row r="13331">
          <cell r="G13331" t="str">
            <v>1565-52</v>
          </cell>
          <cell r="H13331">
            <v>83.65</v>
          </cell>
        </row>
        <row r="13332">
          <cell r="G13332" t="str">
            <v>1565-52</v>
          </cell>
          <cell r="H13332">
            <v>31.62</v>
          </cell>
        </row>
        <row r="13333">
          <cell r="G13333" t="str">
            <v>1565-52</v>
          </cell>
          <cell r="H13333">
            <v>319.38</v>
          </cell>
        </row>
        <row r="13334">
          <cell r="G13334" t="str">
            <v>1565-52</v>
          </cell>
          <cell r="H13334">
            <v>911.4</v>
          </cell>
        </row>
        <row r="13335">
          <cell r="G13335" t="str">
            <v>1565-52</v>
          </cell>
          <cell r="H13335">
            <v>1076.25</v>
          </cell>
        </row>
        <row r="13336">
          <cell r="G13336" t="str">
            <v>7410-02</v>
          </cell>
          <cell r="H13336">
            <v>58.32</v>
          </cell>
        </row>
        <row r="13337">
          <cell r="G13337" t="str">
            <v>1565-52</v>
          </cell>
          <cell r="H13337">
            <v>922.68</v>
          </cell>
        </row>
        <row r="13338">
          <cell r="G13338" t="str">
            <v>1565-52</v>
          </cell>
          <cell r="H13338">
            <v>191.88</v>
          </cell>
        </row>
        <row r="13339">
          <cell r="G13339" t="str">
            <v>1565-52</v>
          </cell>
          <cell r="H13339">
            <v>109.64</v>
          </cell>
        </row>
        <row r="13340">
          <cell r="G13340" t="str">
            <v>7410-02</v>
          </cell>
          <cell r="H13340">
            <v>1622.4</v>
          </cell>
        </row>
        <row r="13341">
          <cell r="G13341" t="str">
            <v>1565-52</v>
          </cell>
          <cell r="H13341">
            <v>2161</v>
          </cell>
        </row>
        <row r="13342">
          <cell r="G13342" t="str">
            <v>7410-02</v>
          </cell>
          <cell r="H13342">
            <v>231.84</v>
          </cell>
        </row>
        <row r="13343">
          <cell r="G13343" t="str">
            <v>1565-52</v>
          </cell>
          <cell r="H13343">
            <v>393.82</v>
          </cell>
        </row>
        <row r="13344">
          <cell r="G13344" t="str">
            <v>1565-52</v>
          </cell>
          <cell r="H13344">
            <v>349.86</v>
          </cell>
        </row>
        <row r="13345">
          <cell r="G13345" t="str">
            <v>7410-02</v>
          </cell>
          <cell r="H13345">
            <v>35.97</v>
          </cell>
        </row>
        <row r="13346">
          <cell r="G13346" t="str">
            <v>7410-02</v>
          </cell>
          <cell r="H13346">
            <v>62.14</v>
          </cell>
        </row>
        <row r="13347">
          <cell r="G13347" t="str">
            <v>7410-02</v>
          </cell>
          <cell r="H13347">
            <v>48.36</v>
          </cell>
        </row>
        <row r="13348">
          <cell r="G13348" t="str">
            <v>7410-02</v>
          </cell>
          <cell r="H13348">
            <v>20.21</v>
          </cell>
        </row>
        <row r="13349">
          <cell r="G13349" t="str">
            <v>1565-52</v>
          </cell>
          <cell r="H13349">
            <v>402.64</v>
          </cell>
        </row>
        <row r="13350">
          <cell r="G13350" t="str">
            <v>1565-52</v>
          </cell>
          <cell r="H13350">
            <v>100.31</v>
          </cell>
        </row>
        <row r="13351">
          <cell r="G13351" t="str">
            <v>1565-52</v>
          </cell>
          <cell r="H13351">
            <v>9.6</v>
          </cell>
        </row>
        <row r="13352">
          <cell r="G13352" t="str">
            <v>7410-02</v>
          </cell>
          <cell r="H13352">
            <v>39.47</v>
          </cell>
        </row>
        <row r="13353">
          <cell r="G13353" t="str">
            <v>1565-52</v>
          </cell>
          <cell r="H13353">
            <v>1773.09</v>
          </cell>
        </row>
        <row r="13354">
          <cell r="G13354" t="str">
            <v>1565-52</v>
          </cell>
          <cell r="H13354">
            <v>461.56</v>
          </cell>
        </row>
        <row r="13355">
          <cell r="G13355" t="str">
            <v>1565-52</v>
          </cell>
          <cell r="H13355">
            <v>590.04</v>
          </cell>
        </row>
        <row r="13356">
          <cell r="G13356" t="str">
            <v>1565-52</v>
          </cell>
          <cell r="H13356">
            <v>532.44000000000005</v>
          </cell>
        </row>
        <row r="13357">
          <cell r="G13357" t="str">
            <v>7410-02</v>
          </cell>
          <cell r="H13357">
            <v>98</v>
          </cell>
        </row>
        <row r="13358">
          <cell r="G13358" t="str">
            <v>1565-52</v>
          </cell>
          <cell r="H13358">
            <v>235.77</v>
          </cell>
        </row>
        <row r="13359">
          <cell r="G13359" t="str">
            <v>1565-52</v>
          </cell>
          <cell r="H13359">
            <v>639.34</v>
          </cell>
        </row>
        <row r="13360">
          <cell r="G13360" t="str">
            <v>1565-52</v>
          </cell>
          <cell r="H13360">
            <v>92.06</v>
          </cell>
        </row>
        <row r="13361">
          <cell r="G13361" t="str">
            <v>1565-52</v>
          </cell>
          <cell r="H13361">
            <v>189.73</v>
          </cell>
        </row>
        <row r="13362">
          <cell r="G13362" t="str">
            <v>1565-52</v>
          </cell>
          <cell r="H13362">
            <v>787.82</v>
          </cell>
        </row>
        <row r="13363">
          <cell r="G13363" t="str">
            <v>1565-52</v>
          </cell>
          <cell r="H13363">
            <v>17.77</v>
          </cell>
        </row>
        <row r="13364">
          <cell r="G13364" t="str">
            <v>7410-02</v>
          </cell>
          <cell r="H13364">
            <v>97.87</v>
          </cell>
        </row>
        <row r="13365">
          <cell r="G13365" t="str">
            <v>1565-52</v>
          </cell>
          <cell r="H13365">
            <v>206.74</v>
          </cell>
        </row>
        <row r="13366">
          <cell r="G13366" t="str">
            <v>1565-52</v>
          </cell>
          <cell r="H13366">
            <v>144.82</v>
          </cell>
        </row>
        <row r="13367">
          <cell r="G13367" t="str">
            <v>1565-52</v>
          </cell>
          <cell r="H13367">
            <v>132.61000000000001</v>
          </cell>
        </row>
        <row r="13368">
          <cell r="G13368" t="str">
            <v>7410-02</v>
          </cell>
          <cell r="H13368">
            <v>559</v>
          </cell>
        </row>
        <row r="13369">
          <cell r="G13369" t="str">
            <v>7410-02</v>
          </cell>
          <cell r="H13369">
            <v>32196</v>
          </cell>
        </row>
        <row r="13370">
          <cell r="G13370" t="str">
            <v>7410-02</v>
          </cell>
          <cell r="H13370">
            <v>239.94</v>
          </cell>
        </row>
        <row r="13371">
          <cell r="G13371" t="str">
            <v>1565-52</v>
          </cell>
          <cell r="H13371">
            <v>733.15</v>
          </cell>
        </row>
        <row r="13372">
          <cell r="G13372" t="str">
            <v>1565-52</v>
          </cell>
          <cell r="H13372">
            <v>500.4</v>
          </cell>
        </row>
        <row r="13373">
          <cell r="G13373" t="str">
            <v>1565-52</v>
          </cell>
          <cell r="H13373">
            <v>1614.41</v>
          </cell>
        </row>
        <row r="13374">
          <cell r="G13374" t="str">
            <v>1565-52</v>
          </cell>
          <cell r="H13374">
            <v>109.06</v>
          </cell>
        </row>
        <row r="13375">
          <cell r="G13375" t="str">
            <v>7410-02</v>
          </cell>
          <cell r="H13375">
            <v>40.700000000000003</v>
          </cell>
        </row>
        <row r="13376">
          <cell r="G13376" t="str">
            <v>7410-02</v>
          </cell>
          <cell r="H13376">
            <v>21.47</v>
          </cell>
        </row>
        <row r="13377">
          <cell r="G13377" t="str">
            <v>7410-02</v>
          </cell>
          <cell r="H13377">
            <v>350.8</v>
          </cell>
        </row>
        <row r="13378">
          <cell r="G13378" t="str">
            <v>1565-52</v>
          </cell>
          <cell r="H13378">
            <v>77.81</v>
          </cell>
        </row>
        <row r="13379">
          <cell r="G13379" t="str">
            <v>7410-02</v>
          </cell>
          <cell r="H13379">
            <v>1197.5</v>
          </cell>
        </row>
        <row r="13380">
          <cell r="G13380" t="str">
            <v>7410-02</v>
          </cell>
          <cell r="H13380">
            <v>4171.25</v>
          </cell>
        </row>
        <row r="13381">
          <cell r="G13381" t="str">
            <v>1565-52</v>
          </cell>
          <cell r="H13381">
            <v>531.63</v>
          </cell>
        </row>
        <row r="13382">
          <cell r="G13382" t="str">
            <v>1565-52</v>
          </cell>
          <cell r="H13382">
            <v>19.77</v>
          </cell>
        </row>
        <row r="13383">
          <cell r="G13383" t="str">
            <v>1565-52</v>
          </cell>
          <cell r="H13383">
            <v>103.51</v>
          </cell>
        </row>
        <row r="13384">
          <cell r="G13384" t="str">
            <v>1565-52</v>
          </cell>
          <cell r="H13384">
            <v>320.69</v>
          </cell>
        </row>
        <row r="13385">
          <cell r="G13385" t="str">
            <v>7410-02</v>
          </cell>
          <cell r="H13385">
            <v>110.86</v>
          </cell>
        </row>
        <row r="13386">
          <cell r="G13386" t="str">
            <v>1565-52</v>
          </cell>
          <cell r="H13386">
            <v>1007.68</v>
          </cell>
        </row>
        <row r="13387">
          <cell r="G13387" t="str">
            <v>1565-52</v>
          </cell>
          <cell r="H13387">
            <v>1928.16</v>
          </cell>
        </row>
        <row r="13388">
          <cell r="G13388" t="str">
            <v>7410-02</v>
          </cell>
          <cell r="H13388">
            <v>165.42</v>
          </cell>
        </row>
        <row r="13389">
          <cell r="G13389" t="str">
            <v>7410-02</v>
          </cell>
          <cell r="H13389">
            <v>26.29</v>
          </cell>
        </row>
        <row r="13390">
          <cell r="G13390" t="str">
            <v>1565-52</v>
          </cell>
          <cell r="H13390">
            <v>132.46</v>
          </cell>
        </row>
        <row r="13391">
          <cell r="G13391" t="str">
            <v>1565-52</v>
          </cell>
          <cell r="H13391">
            <v>373</v>
          </cell>
        </row>
        <row r="13392">
          <cell r="G13392" t="str">
            <v>7410-02</v>
          </cell>
          <cell r="H13392">
            <v>122.15</v>
          </cell>
        </row>
        <row r="13393">
          <cell r="G13393" t="str">
            <v>1565-52</v>
          </cell>
          <cell r="H13393">
            <v>64.38</v>
          </cell>
        </row>
        <row r="13394">
          <cell r="G13394" t="str">
            <v>1565-52</v>
          </cell>
          <cell r="H13394">
            <v>1023.62</v>
          </cell>
        </row>
        <row r="13395">
          <cell r="G13395" t="str">
            <v>1565-52</v>
          </cell>
          <cell r="H13395">
            <v>151.22</v>
          </cell>
        </row>
        <row r="13396">
          <cell r="G13396" t="str">
            <v>7410-02</v>
          </cell>
          <cell r="H13396">
            <v>159</v>
          </cell>
        </row>
        <row r="13397">
          <cell r="G13397" t="str">
            <v>1565-52</v>
          </cell>
          <cell r="H13397">
            <v>96.6</v>
          </cell>
        </row>
        <row r="13398">
          <cell r="G13398" t="str">
            <v>1565-52</v>
          </cell>
          <cell r="H13398">
            <v>92.17</v>
          </cell>
        </row>
        <row r="13399">
          <cell r="G13399" t="str">
            <v>1565-52</v>
          </cell>
          <cell r="H13399">
            <v>512.9</v>
          </cell>
        </row>
        <row r="13400">
          <cell r="G13400" t="str">
            <v>7410-02</v>
          </cell>
          <cell r="H13400">
            <v>583.20000000000005</v>
          </cell>
        </row>
        <row r="13401">
          <cell r="G13401" t="str">
            <v>7410-02</v>
          </cell>
          <cell r="H13401">
            <v>426</v>
          </cell>
        </row>
        <row r="13402">
          <cell r="G13402" t="str">
            <v>1565-52</v>
          </cell>
          <cell r="H13402">
            <v>658</v>
          </cell>
        </row>
        <row r="13403">
          <cell r="G13403" t="str">
            <v>7410-02</v>
          </cell>
          <cell r="H13403">
            <v>4310</v>
          </cell>
        </row>
        <row r="13404">
          <cell r="G13404" t="str">
            <v>7410-02</v>
          </cell>
          <cell r="H13404">
            <v>27.61</v>
          </cell>
        </row>
        <row r="13405">
          <cell r="G13405" t="str">
            <v>1565-52</v>
          </cell>
          <cell r="H13405">
            <v>2361.1999999999998</v>
          </cell>
        </row>
        <row r="13406">
          <cell r="G13406" t="str">
            <v>7410-02</v>
          </cell>
          <cell r="H13406">
            <v>219.52</v>
          </cell>
        </row>
        <row r="13407">
          <cell r="G13407" t="str">
            <v>1565-52</v>
          </cell>
          <cell r="H13407">
            <v>893.7</v>
          </cell>
        </row>
        <row r="13408">
          <cell r="G13408" t="str">
            <v>7410-02</v>
          </cell>
          <cell r="H13408">
            <v>123.42</v>
          </cell>
        </row>
        <row r="13409">
          <cell r="G13409" t="str">
            <v>1565-52</v>
          </cell>
          <cell r="H13409">
            <v>371.31</v>
          </cell>
        </row>
        <row r="13410">
          <cell r="G13410" t="str">
            <v>1565-52</v>
          </cell>
          <cell r="H13410">
            <v>271.18</v>
          </cell>
        </row>
        <row r="13411">
          <cell r="G13411" t="str">
            <v>1565-52</v>
          </cell>
          <cell r="H13411">
            <v>2337.33</v>
          </cell>
        </row>
        <row r="13412">
          <cell r="G13412" t="str">
            <v>1565-52</v>
          </cell>
          <cell r="H13412">
            <v>1868.06</v>
          </cell>
        </row>
        <row r="13413">
          <cell r="G13413" t="str">
            <v>1565-52</v>
          </cell>
          <cell r="H13413">
            <v>50.79</v>
          </cell>
        </row>
        <row r="13414">
          <cell r="G13414" t="str">
            <v>1565-52</v>
          </cell>
          <cell r="H13414">
            <v>469.95</v>
          </cell>
        </row>
        <row r="13415">
          <cell r="G13415" t="str">
            <v>1565-52</v>
          </cell>
          <cell r="H13415">
            <v>125.1</v>
          </cell>
        </row>
        <row r="13416">
          <cell r="G13416" t="str">
            <v>1565-52</v>
          </cell>
          <cell r="H13416">
            <v>120.7</v>
          </cell>
        </row>
        <row r="13417">
          <cell r="G13417" t="str">
            <v>1565-52</v>
          </cell>
          <cell r="H13417">
            <v>307.93</v>
          </cell>
        </row>
        <row r="13418">
          <cell r="G13418" t="str">
            <v>1565-52</v>
          </cell>
          <cell r="H13418">
            <v>1296.28</v>
          </cell>
        </row>
        <row r="13419">
          <cell r="G13419" t="str">
            <v>1565-52</v>
          </cell>
          <cell r="H13419">
            <v>718.62</v>
          </cell>
        </row>
        <row r="13420">
          <cell r="G13420" t="str">
            <v>1565-52</v>
          </cell>
          <cell r="H13420">
            <v>79.459999999999994</v>
          </cell>
        </row>
        <row r="13421">
          <cell r="G13421" t="str">
            <v>7410-02</v>
          </cell>
          <cell r="H13421">
            <v>114.48</v>
          </cell>
        </row>
        <row r="13422">
          <cell r="G13422" t="str">
            <v>1565-52</v>
          </cell>
          <cell r="H13422">
            <v>23.3</v>
          </cell>
        </row>
        <row r="13423">
          <cell r="G13423" t="str">
            <v>1565-52</v>
          </cell>
          <cell r="H13423">
            <v>26.28</v>
          </cell>
        </row>
        <row r="13424">
          <cell r="G13424" t="str">
            <v>1565-52</v>
          </cell>
          <cell r="H13424">
            <v>59.24</v>
          </cell>
        </row>
        <row r="13425">
          <cell r="G13425" t="str">
            <v>1565-52</v>
          </cell>
          <cell r="H13425">
            <v>610.52</v>
          </cell>
        </row>
        <row r="13426">
          <cell r="G13426" t="str">
            <v>7410-02</v>
          </cell>
          <cell r="H13426">
            <v>147.59</v>
          </cell>
        </row>
        <row r="13427">
          <cell r="G13427" t="str">
            <v>1565-52</v>
          </cell>
          <cell r="H13427">
            <v>237.3</v>
          </cell>
        </row>
        <row r="13428">
          <cell r="G13428" t="str">
            <v>1565-52</v>
          </cell>
          <cell r="H13428">
            <v>245.32</v>
          </cell>
        </row>
        <row r="13429">
          <cell r="G13429" t="str">
            <v>1565-52</v>
          </cell>
          <cell r="H13429">
            <v>240.58</v>
          </cell>
        </row>
        <row r="13430">
          <cell r="G13430" t="str">
            <v>1565-52</v>
          </cell>
          <cell r="H13430">
            <v>150.18</v>
          </cell>
        </row>
        <row r="13431">
          <cell r="G13431" t="str">
            <v>7410-02</v>
          </cell>
          <cell r="H13431">
            <v>0.77</v>
          </cell>
        </row>
        <row r="13432">
          <cell r="G13432" t="str">
            <v>1565-52</v>
          </cell>
          <cell r="H13432">
            <v>419.9</v>
          </cell>
        </row>
        <row r="13433">
          <cell r="G13433" t="str">
            <v>1565-52</v>
          </cell>
          <cell r="H13433">
            <v>48.38</v>
          </cell>
        </row>
        <row r="13434">
          <cell r="G13434" t="str">
            <v>7410-02</v>
          </cell>
          <cell r="H13434">
            <v>150.66999999999999</v>
          </cell>
        </row>
        <row r="13435">
          <cell r="G13435" t="str">
            <v>1565-52</v>
          </cell>
          <cell r="H13435">
            <v>773.42</v>
          </cell>
        </row>
        <row r="13436">
          <cell r="G13436" t="str">
            <v>1565-52</v>
          </cell>
          <cell r="H13436">
            <v>451.66</v>
          </cell>
        </row>
        <row r="13437">
          <cell r="G13437" t="str">
            <v>1565-52</v>
          </cell>
          <cell r="H13437">
            <v>191.08</v>
          </cell>
        </row>
        <row r="13438">
          <cell r="G13438" t="str">
            <v>1565-52</v>
          </cell>
          <cell r="H13438">
            <v>95.9</v>
          </cell>
        </row>
        <row r="13439">
          <cell r="G13439" t="str">
            <v>1565-52</v>
          </cell>
          <cell r="H13439">
            <v>268.89999999999998</v>
          </cell>
        </row>
        <row r="13440">
          <cell r="G13440" t="str">
            <v>7410-02</v>
          </cell>
          <cell r="H13440">
            <v>927.49</v>
          </cell>
        </row>
        <row r="13441">
          <cell r="G13441" t="str">
            <v>1565-52</v>
          </cell>
          <cell r="H13441">
            <v>610.24</v>
          </cell>
        </row>
        <row r="13442">
          <cell r="G13442" t="str">
            <v>1565-52</v>
          </cell>
          <cell r="H13442">
            <v>295.08999999999997</v>
          </cell>
        </row>
        <row r="13443">
          <cell r="G13443" t="str">
            <v>1565-52</v>
          </cell>
          <cell r="H13443">
            <v>93.5</v>
          </cell>
        </row>
        <row r="13444">
          <cell r="G13444" t="str">
            <v>1565-52</v>
          </cell>
          <cell r="H13444">
            <v>244.62</v>
          </cell>
        </row>
        <row r="13445">
          <cell r="G13445" t="str">
            <v>1565-52</v>
          </cell>
          <cell r="H13445">
            <v>161.69999999999999</v>
          </cell>
        </row>
        <row r="13446">
          <cell r="G13446" t="str">
            <v>1565-52</v>
          </cell>
          <cell r="H13446">
            <v>0</v>
          </cell>
        </row>
        <row r="13447">
          <cell r="G13447" t="str">
            <v>1565-52</v>
          </cell>
          <cell r="H13447">
            <v>696.41</v>
          </cell>
        </row>
        <row r="13448">
          <cell r="G13448" t="str">
            <v>7410-02</v>
          </cell>
          <cell r="H13448">
            <v>309.74</v>
          </cell>
        </row>
        <row r="13449">
          <cell r="G13449" t="str">
            <v>1565-52</v>
          </cell>
          <cell r="H13449">
            <v>629.85</v>
          </cell>
        </row>
        <row r="13450">
          <cell r="G13450" t="str">
            <v>1565-52</v>
          </cell>
          <cell r="H13450">
            <v>169.58</v>
          </cell>
        </row>
        <row r="13451">
          <cell r="G13451" t="str">
            <v>7410-02</v>
          </cell>
          <cell r="H13451">
            <v>99.53</v>
          </cell>
        </row>
        <row r="13452">
          <cell r="G13452" t="str">
            <v>1565-52</v>
          </cell>
          <cell r="H13452">
            <v>247.5</v>
          </cell>
        </row>
        <row r="13453">
          <cell r="G13453" t="str">
            <v>1565-52</v>
          </cell>
          <cell r="H13453">
            <v>89.92</v>
          </cell>
        </row>
        <row r="13454">
          <cell r="G13454" t="str">
            <v>1565-52</v>
          </cell>
          <cell r="H13454">
            <v>126.24</v>
          </cell>
        </row>
        <row r="13455">
          <cell r="G13455" t="str">
            <v>1565-52</v>
          </cell>
          <cell r="H13455">
            <v>242.25</v>
          </cell>
        </row>
        <row r="13456">
          <cell r="G13456" t="str">
            <v>1565-52</v>
          </cell>
          <cell r="H13456">
            <v>851.18</v>
          </cell>
        </row>
        <row r="13457">
          <cell r="G13457" t="str">
            <v>1565-52</v>
          </cell>
          <cell r="H13457">
            <v>847.88</v>
          </cell>
        </row>
        <row r="13458">
          <cell r="G13458" t="str">
            <v>1565-52</v>
          </cell>
          <cell r="H13458">
            <v>356.07</v>
          </cell>
        </row>
        <row r="13459">
          <cell r="G13459" t="str">
            <v>1565-52</v>
          </cell>
          <cell r="H13459">
            <v>326.55</v>
          </cell>
        </row>
        <row r="13460">
          <cell r="G13460" t="str">
            <v>1565-52</v>
          </cell>
          <cell r="H13460">
            <v>935.2</v>
          </cell>
        </row>
        <row r="13461">
          <cell r="G13461" t="str">
            <v>1565-52</v>
          </cell>
          <cell r="H13461">
            <v>2094</v>
          </cell>
        </row>
        <row r="13462">
          <cell r="G13462" t="str">
            <v>1565-52</v>
          </cell>
          <cell r="H13462">
            <v>1270.8</v>
          </cell>
        </row>
        <row r="13463">
          <cell r="G13463" t="str">
            <v>1565-52</v>
          </cell>
          <cell r="H13463">
            <v>561</v>
          </cell>
        </row>
        <row r="13464">
          <cell r="G13464" t="str">
            <v>1565-52</v>
          </cell>
          <cell r="H13464">
            <v>430.82</v>
          </cell>
        </row>
        <row r="13465">
          <cell r="G13465" t="str">
            <v>1565-52</v>
          </cell>
          <cell r="H13465">
            <v>386.55</v>
          </cell>
        </row>
        <row r="13466">
          <cell r="G13466" t="str">
            <v>1565-52</v>
          </cell>
          <cell r="H13466">
            <v>291.70999999999998</v>
          </cell>
        </row>
        <row r="13467">
          <cell r="G13467" t="str">
            <v>7410-02</v>
          </cell>
          <cell r="H13467">
            <v>2747</v>
          </cell>
        </row>
        <row r="13468">
          <cell r="G13468" t="str">
            <v>1565-52</v>
          </cell>
          <cell r="H13468">
            <v>208.84</v>
          </cell>
        </row>
        <row r="13469">
          <cell r="G13469" t="str">
            <v>1565-52</v>
          </cell>
          <cell r="H13469">
            <v>247.16</v>
          </cell>
        </row>
        <row r="13470">
          <cell r="G13470" t="str">
            <v>1565-52</v>
          </cell>
          <cell r="H13470">
            <v>345.18</v>
          </cell>
        </row>
        <row r="13471">
          <cell r="G13471" t="str">
            <v>1565-52</v>
          </cell>
          <cell r="H13471">
            <v>1837</v>
          </cell>
        </row>
        <row r="13472">
          <cell r="G13472" t="str">
            <v>1565-52</v>
          </cell>
          <cell r="H13472">
            <v>383.6</v>
          </cell>
        </row>
        <row r="13473">
          <cell r="G13473" t="str">
            <v>1565-52</v>
          </cell>
          <cell r="H13473">
            <v>528.37</v>
          </cell>
        </row>
        <row r="13474">
          <cell r="G13474" t="str">
            <v>1565-52</v>
          </cell>
          <cell r="H13474">
            <v>937.58</v>
          </cell>
        </row>
        <row r="13475">
          <cell r="G13475" t="str">
            <v>7410-02</v>
          </cell>
          <cell r="H13475">
            <v>2260</v>
          </cell>
        </row>
        <row r="13476">
          <cell r="G13476" t="str">
            <v>1565-52</v>
          </cell>
          <cell r="H13476">
            <v>530.58000000000004</v>
          </cell>
        </row>
        <row r="13477">
          <cell r="G13477" t="str">
            <v>1565-52</v>
          </cell>
          <cell r="H13477">
            <v>267.66000000000003</v>
          </cell>
        </row>
        <row r="13478">
          <cell r="G13478" t="str">
            <v>1565-52</v>
          </cell>
          <cell r="H13478">
            <v>509.6</v>
          </cell>
        </row>
        <row r="13479">
          <cell r="G13479" t="str">
            <v>1565-52</v>
          </cell>
          <cell r="H13479">
            <v>627.53</v>
          </cell>
        </row>
        <row r="13480">
          <cell r="G13480" t="str">
            <v>1565-52</v>
          </cell>
          <cell r="H13480">
            <v>80.8</v>
          </cell>
        </row>
        <row r="13481">
          <cell r="G13481" t="str">
            <v>1565-52</v>
          </cell>
          <cell r="H13481">
            <v>139.78</v>
          </cell>
        </row>
        <row r="13482">
          <cell r="G13482" t="str">
            <v>1565-52</v>
          </cell>
          <cell r="H13482">
            <v>894.4</v>
          </cell>
        </row>
        <row r="13483">
          <cell r="G13483" t="str">
            <v>1565-52</v>
          </cell>
          <cell r="H13483">
            <v>302.17</v>
          </cell>
        </row>
        <row r="13484">
          <cell r="G13484" t="str">
            <v>1565-52</v>
          </cell>
          <cell r="H13484">
            <v>0</v>
          </cell>
        </row>
        <row r="13485">
          <cell r="G13485" t="str">
            <v>1565-52</v>
          </cell>
          <cell r="H13485">
            <v>357.2</v>
          </cell>
        </row>
        <row r="13486">
          <cell r="G13486" t="str">
            <v>1565-52</v>
          </cell>
          <cell r="H13486">
            <v>223.44</v>
          </cell>
        </row>
        <row r="13487">
          <cell r="G13487" t="str">
            <v>1565-52</v>
          </cell>
          <cell r="H13487">
            <v>614.79999999999995</v>
          </cell>
        </row>
        <row r="13488">
          <cell r="G13488" t="str">
            <v>1565-52</v>
          </cell>
          <cell r="H13488">
            <v>63.9</v>
          </cell>
        </row>
        <row r="13489">
          <cell r="G13489" t="str">
            <v>1565-52</v>
          </cell>
          <cell r="H13489">
            <v>831.86</v>
          </cell>
        </row>
        <row r="13490">
          <cell r="G13490" t="str">
            <v>1565-52</v>
          </cell>
          <cell r="H13490">
            <v>873.5</v>
          </cell>
        </row>
        <row r="13491">
          <cell r="G13491" t="str">
            <v>1565-52</v>
          </cell>
          <cell r="H13491">
            <v>804.32</v>
          </cell>
        </row>
        <row r="13492">
          <cell r="G13492" t="str">
            <v>7410-02</v>
          </cell>
          <cell r="H13492">
            <v>293.63</v>
          </cell>
        </row>
        <row r="13493">
          <cell r="G13493" t="str">
            <v>1565-52</v>
          </cell>
          <cell r="H13493">
            <v>48.12</v>
          </cell>
        </row>
        <row r="13494">
          <cell r="G13494" t="str">
            <v>1565-52</v>
          </cell>
          <cell r="H13494">
            <v>274.89</v>
          </cell>
        </row>
        <row r="13495">
          <cell r="G13495" t="str">
            <v>1565-52</v>
          </cell>
          <cell r="H13495">
            <v>1170</v>
          </cell>
        </row>
        <row r="13496">
          <cell r="G13496" t="str">
            <v>1565-52</v>
          </cell>
          <cell r="H13496">
            <v>1607.25</v>
          </cell>
        </row>
        <row r="13497">
          <cell r="G13497" t="str">
            <v>1565-52</v>
          </cell>
          <cell r="H13497">
            <v>1391.5</v>
          </cell>
        </row>
        <row r="13498">
          <cell r="G13498" t="str">
            <v>1565-52</v>
          </cell>
          <cell r="H13498">
            <v>996</v>
          </cell>
        </row>
        <row r="13499">
          <cell r="G13499" t="str">
            <v>1565-52</v>
          </cell>
          <cell r="H13499">
            <v>1020.49</v>
          </cell>
        </row>
        <row r="13500">
          <cell r="G13500" t="str">
            <v>1565-52</v>
          </cell>
          <cell r="H13500">
            <v>410.41</v>
          </cell>
        </row>
        <row r="13501">
          <cell r="G13501" t="str">
            <v>1565-52</v>
          </cell>
          <cell r="H13501">
            <v>28.98</v>
          </cell>
        </row>
        <row r="13502">
          <cell r="G13502" t="str">
            <v>1565-52</v>
          </cell>
          <cell r="H13502">
            <v>411</v>
          </cell>
        </row>
        <row r="13503">
          <cell r="G13503" t="str">
            <v>1565-52</v>
          </cell>
          <cell r="H13503">
            <v>226.35</v>
          </cell>
        </row>
        <row r="13504">
          <cell r="G13504" t="str">
            <v>7410-02</v>
          </cell>
          <cell r="H13504">
            <v>136</v>
          </cell>
        </row>
        <row r="13505">
          <cell r="G13505" t="str">
            <v>1565-52</v>
          </cell>
          <cell r="H13505">
            <v>525.17999999999995</v>
          </cell>
        </row>
        <row r="13506">
          <cell r="G13506" t="str">
            <v>7410-02</v>
          </cell>
          <cell r="H13506">
            <v>38.64</v>
          </cell>
        </row>
        <row r="13507">
          <cell r="G13507" t="str">
            <v>1565-52</v>
          </cell>
          <cell r="H13507">
            <v>131.41999999999999</v>
          </cell>
        </row>
        <row r="13508">
          <cell r="G13508" t="str">
            <v>7410-02</v>
          </cell>
          <cell r="H13508">
            <v>324</v>
          </cell>
        </row>
        <row r="13509">
          <cell r="G13509" t="str">
            <v>1565-52</v>
          </cell>
          <cell r="H13509">
            <v>1979.79</v>
          </cell>
        </row>
        <row r="13510">
          <cell r="G13510" t="str">
            <v>1565-52</v>
          </cell>
          <cell r="H13510">
            <v>378.7</v>
          </cell>
        </row>
        <row r="13511">
          <cell r="G13511" t="str">
            <v>1565-52</v>
          </cell>
          <cell r="H13511">
            <v>2161.5</v>
          </cell>
        </row>
        <row r="13512">
          <cell r="G13512" t="str">
            <v>1565-52</v>
          </cell>
          <cell r="H13512">
            <v>231.56</v>
          </cell>
        </row>
        <row r="13513">
          <cell r="G13513" t="str">
            <v>1565-52</v>
          </cell>
          <cell r="H13513">
            <v>213.75</v>
          </cell>
        </row>
        <row r="13514">
          <cell r="G13514" t="str">
            <v>1565-52</v>
          </cell>
          <cell r="H13514">
            <v>825.12</v>
          </cell>
        </row>
        <row r="13515">
          <cell r="G13515" t="str">
            <v>1565-52</v>
          </cell>
          <cell r="H13515">
            <v>754.9</v>
          </cell>
        </row>
        <row r="13516">
          <cell r="G13516" t="str">
            <v>1565-52</v>
          </cell>
          <cell r="H13516">
            <v>1287</v>
          </cell>
        </row>
        <row r="13517">
          <cell r="G13517" t="str">
            <v>1565-52</v>
          </cell>
          <cell r="H13517">
            <v>1339</v>
          </cell>
        </row>
        <row r="13518">
          <cell r="G13518" t="str">
            <v>1565-52</v>
          </cell>
          <cell r="H13518">
            <v>2602.77</v>
          </cell>
        </row>
        <row r="13519">
          <cell r="G13519" t="str">
            <v>1565-52</v>
          </cell>
          <cell r="H13519">
            <v>338.04</v>
          </cell>
        </row>
        <row r="13520">
          <cell r="G13520" t="str">
            <v>7410-02</v>
          </cell>
          <cell r="H13520">
            <v>8.4</v>
          </cell>
        </row>
        <row r="13521">
          <cell r="G13521" t="str">
            <v>1565-52</v>
          </cell>
          <cell r="H13521">
            <v>2572</v>
          </cell>
        </row>
        <row r="13522">
          <cell r="G13522" t="str">
            <v>1565-52</v>
          </cell>
          <cell r="H13522">
            <v>950.08</v>
          </cell>
        </row>
        <row r="13523">
          <cell r="G13523" t="str">
            <v>1565-52</v>
          </cell>
          <cell r="H13523">
            <v>1160.1199999999999</v>
          </cell>
        </row>
        <row r="13524">
          <cell r="G13524" t="str">
            <v>1565-52</v>
          </cell>
          <cell r="H13524">
            <v>1020.89</v>
          </cell>
        </row>
        <row r="13525">
          <cell r="G13525" t="str">
            <v>1565-52</v>
          </cell>
          <cell r="H13525">
            <v>555.29999999999995</v>
          </cell>
        </row>
        <row r="13526">
          <cell r="G13526" t="str">
            <v>1565-52</v>
          </cell>
          <cell r="H13526">
            <v>2469</v>
          </cell>
        </row>
        <row r="13527">
          <cell r="G13527" t="str">
            <v>1565-52</v>
          </cell>
          <cell r="H13527">
            <v>322</v>
          </cell>
        </row>
        <row r="13528">
          <cell r="G13528" t="str">
            <v>1565-52</v>
          </cell>
          <cell r="H13528">
            <v>2578</v>
          </cell>
        </row>
        <row r="13529">
          <cell r="G13529" t="str">
            <v>1565-52</v>
          </cell>
          <cell r="H13529">
            <v>346.31</v>
          </cell>
        </row>
        <row r="13530">
          <cell r="G13530" t="str">
            <v>1565-52</v>
          </cell>
          <cell r="H13530">
            <v>1162.57</v>
          </cell>
        </row>
        <row r="13531">
          <cell r="G13531" t="str">
            <v>1565-52</v>
          </cell>
          <cell r="H13531">
            <v>861.79</v>
          </cell>
        </row>
        <row r="13532">
          <cell r="G13532" t="str">
            <v>1565-52</v>
          </cell>
          <cell r="H13532">
            <v>1197</v>
          </cell>
        </row>
        <row r="13533">
          <cell r="G13533" t="str">
            <v>1565-52</v>
          </cell>
          <cell r="H13533">
            <v>0</v>
          </cell>
        </row>
        <row r="13534">
          <cell r="G13534" t="str">
            <v>1565-52</v>
          </cell>
          <cell r="H13534">
            <v>377.25</v>
          </cell>
        </row>
        <row r="13535">
          <cell r="G13535" t="str">
            <v>1565-52</v>
          </cell>
          <cell r="H13535">
            <v>286.44</v>
          </cell>
        </row>
        <row r="13536">
          <cell r="G13536" t="str">
            <v>1565-52</v>
          </cell>
          <cell r="H13536">
            <v>300</v>
          </cell>
        </row>
        <row r="13537">
          <cell r="G13537" t="str">
            <v>1565-52</v>
          </cell>
          <cell r="H13537">
            <v>315.83999999999997</v>
          </cell>
        </row>
        <row r="13538">
          <cell r="G13538" t="str">
            <v>1565-52</v>
          </cell>
          <cell r="H13538">
            <v>61.92</v>
          </cell>
        </row>
        <row r="13539">
          <cell r="G13539" t="str">
            <v>7410-02</v>
          </cell>
          <cell r="H13539">
            <v>160</v>
          </cell>
        </row>
        <row r="13540">
          <cell r="G13540" t="str">
            <v>1565-52</v>
          </cell>
          <cell r="H13540">
            <v>17.64</v>
          </cell>
        </row>
        <row r="13541">
          <cell r="G13541" t="str">
            <v>1565-52</v>
          </cell>
          <cell r="H13541">
            <v>515.4</v>
          </cell>
        </row>
        <row r="13542">
          <cell r="G13542" t="str">
            <v>1565-52</v>
          </cell>
          <cell r="H13542">
            <v>271.2</v>
          </cell>
        </row>
        <row r="13543">
          <cell r="G13543" t="str">
            <v>1565-52</v>
          </cell>
          <cell r="H13543">
            <v>197.91</v>
          </cell>
        </row>
        <row r="13544">
          <cell r="G13544" t="str">
            <v>1565-52</v>
          </cell>
          <cell r="H13544">
            <v>894.68</v>
          </cell>
        </row>
        <row r="13545">
          <cell r="G13545" t="str">
            <v>1565-52</v>
          </cell>
          <cell r="H13545">
            <v>234.97</v>
          </cell>
        </row>
        <row r="13546">
          <cell r="G13546" t="str">
            <v>1565-52</v>
          </cell>
          <cell r="H13546">
            <v>583.1</v>
          </cell>
        </row>
        <row r="13547">
          <cell r="G13547" t="str">
            <v>1565-52</v>
          </cell>
          <cell r="H13547">
            <v>1383.25</v>
          </cell>
        </row>
        <row r="13548">
          <cell r="G13548" t="str">
            <v>1565-52</v>
          </cell>
          <cell r="H13548">
            <v>270.60000000000002</v>
          </cell>
        </row>
        <row r="13549">
          <cell r="G13549" t="str">
            <v>1565-52</v>
          </cell>
          <cell r="H13549">
            <v>694.51</v>
          </cell>
        </row>
        <row r="13550">
          <cell r="G13550" t="str">
            <v>1565-52</v>
          </cell>
          <cell r="H13550">
            <v>424.82</v>
          </cell>
        </row>
        <row r="13551">
          <cell r="G13551" t="str">
            <v>1565-52</v>
          </cell>
          <cell r="H13551">
            <v>1536.24</v>
          </cell>
        </row>
        <row r="13552">
          <cell r="G13552" t="str">
            <v>1565-52</v>
          </cell>
          <cell r="H13552">
            <v>182.98</v>
          </cell>
        </row>
        <row r="13553">
          <cell r="G13553" t="str">
            <v>1565-52</v>
          </cell>
          <cell r="H13553">
            <v>239.22</v>
          </cell>
        </row>
        <row r="13554">
          <cell r="G13554" t="str">
            <v>1565-52</v>
          </cell>
          <cell r="H13554">
            <v>923.68</v>
          </cell>
        </row>
        <row r="13555">
          <cell r="G13555" t="str">
            <v>1565-52</v>
          </cell>
          <cell r="H13555">
            <v>563.99</v>
          </cell>
        </row>
        <row r="13556">
          <cell r="G13556" t="str">
            <v>1565-52</v>
          </cell>
          <cell r="H13556">
            <v>2010.89</v>
          </cell>
        </row>
        <row r="13557">
          <cell r="G13557" t="str">
            <v>1565-52</v>
          </cell>
          <cell r="H13557">
            <v>337.7</v>
          </cell>
        </row>
        <row r="13558">
          <cell r="G13558" t="str">
            <v>1565-52</v>
          </cell>
          <cell r="H13558">
            <v>176.28</v>
          </cell>
        </row>
        <row r="13559">
          <cell r="G13559" t="str">
            <v>1565-52</v>
          </cell>
          <cell r="H13559">
            <v>222.6</v>
          </cell>
        </row>
        <row r="13560">
          <cell r="G13560" t="str">
            <v>1565-52</v>
          </cell>
          <cell r="H13560">
            <v>1407</v>
          </cell>
        </row>
        <row r="13561">
          <cell r="G13561" t="str">
            <v>1565-52</v>
          </cell>
          <cell r="H13561">
            <v>219.02</v>
          </cell>
        </row>
        <row r="13562">
          <cell r="G13562" t="str">
            <v>1565-52</v>
          </cell>
          <cell r="H13562">
            <v>136.52000000000001</v>
          </cell>
        </row>
        <row r="13563">
          <cell r="G13563" t="str">
            <v>1565-52</v>
          </cell>
          <cell r="H13563">
            <v>721.61</v>
          </cell>
        </row>
        <row r="13564">
          <cell r="G13564" t="str">
            <v>1565-52</v>
          </cell>
          <cell r="H13564">
            <v>679.08</v>
          </cell>
        </row>
        <row r="13565">
          <cell r="G13565" t="str">
            <v>1565-52</v>
          </cell>
          <cell r="H13565">
            <v>275.2</v>
          </cell>
        </row>
        <row r="13566">
          <cell r="G13566" t="str">
            <v>1565-52</v>
          </cell>
          <cell r="H13566">
            <v>145.07</v>
          </cell>
        </row>
        <row r="13567">
          <cell r="G13567" t="str">
            <v>1565-52</v>
          </cell>
          <cell r="H13567">
            <v>1837.01</v>
          </cell>
        </row>
        <row r="13568">
          <cell r="G13568" t="str">
            <v>1565-52</v>
          </cell>
          <cell r="H13568">
            <v>1527.4</v>
          </cell>
        </row>
        <row r="13569">
          <cell r="G13569" t="str">
            <v>1565-52</v>
          </cell>
          <cell r="H13569">
            <v>9320.1200000000008</v>
          </cell>
        </row>
        <row r="13570">
          <cell r="G13570" t="str">
            <v>1565-52</v>
          </cell>
          <cell r="H13570">
            <v>2602.84</v>
          </cell>
        </row>
        <row r="13571">
          <cell r="G13571" t="str">
            <v>1565-52</v>
          </cell>
          <cell r="H13571">
            <v>7101.87</v>
          </cell>
        </row>
        <row r="13572">
          <cell r="G13572" t="str">
            <v>1565-52</v>
          </cell>
          <cell r="H13572">
            <v>4534.13</v>
          </cell>
        </row>
        <row r="13573">
          <cell r="G13573" t="str">
            <v>1565-52</v>
          </cell>
          <cell r="H13573">
            <v>2357.11</v>
          </cell>
        </row>
        <row r="13574">
          <cell r="G13574" t="str">
            <v>1565-52</v>
          </cell>
          <cell r="H13574">
            <v>2863.97</v>
          </cell>
        </row>
        <row r="13575">
          <cell r="G13575" t="str">
            <v>1565-52</v>
          </cell>
          <cell r="H13575">
            <v>6122.27</v>
          </cell>
        </row>
        <row r="13576">
          <cell r="G13576" t="str">
            <v>1565-52</v>
          </cell>
          <cell r="H13576">
            <v>3428.69</v>
          </cell>
        </row>
        <row r="13577">
          <cell r="G13577" t="str">
            <v>1565-52</v>
          </cell>
          <cell r="H13577">
            <v>14345.2</v>
          </cell>
        </row>
        <row r="13578">
          <cell r="G13578" t="str">
            <v>1565-52</v>
          </cell>
          <cell r="H13578">
            <v>1184.6500000000001</v>
          </cell>
        </row>
        <row r="13579">
          <cell r="G13579" t="str">
            <v>1565-52</v>
          </cell>
          <cell r="H13579">
            <v>590.14</v>
          </cell>
        </row>
        <row r="13580">
          <cell r="G13580" t="str">
            <v>1565-52</v>
          </cell>
          <cell r="H13580">
            <v>9452.7000000000007</v>
          </cell>
        </row>
        <row r="13581">
          <cell r="G13581" t="str">
            <v>1565-52</v>
          </cell>
          <cell r="H13581">
            <v>28364.09</v>
          </cell>
        </row>
        <row r="13582">
          <cell r="G13582" t="str">
            <v>1565-52</v>
          </cell>
          <cell r="H13582">
            <v>5379.14</v>
          </cell>
        </row>
        <row r="13583">
          <cell r="G13583" t="str">
            <v>1565-52</v>
          </cell>
          <cell r="H13583">
            <v>387.46</v>
          </cell>
        </row>
        <row r="13584">
          <cell r="G13584" t="str">
            <v>1565-52</v>
          </cell>
          <cell r="H13584">
            <v>105.29</v>
          </cell>
        </row>
        <row r="13585">
          <cell r="G13585" t="str">
            <v>1565-52</v>
          </cell>
          <cell r="H13585">
            <v>867.51</v>
          </cell>
        </row>
        <row r="13586">
          <cell r="G13586" t="str">
            <v>1565-52</v>
          </cell>
          <cell r="H13586">
            <v>968</v>
          </cell>
        </row>
        <row r="13587">
          <cell r="G13587" t="str">
            <v>1565-52</v>
          </cell>
          <cell r="H13587">
            <v>652.29</v>
          </cell>
        </row>
        <row r="13588">
          <cell r="G13588" t="str">
            <v>1565-52</v>
          </cell>
          <cell r="H13588">
            <v>415.91</v>
          </cell>
        </row>
        <row r="13589">
          <cell r="G13589" t="str">
            <v>1565-52</v>
          </cell>
          <cell r="H13589">
            <v>90.15</v>
          </cell>
        </row>
        <row r="13590">
          <cell r="G13590" t="str">
            <v>1565-52</v>
          </cell>
          <cell r="H13590">
            <v>4018</v>
          </cell>
        </row>
        <row r="13591">
          <cell r="G13591" t="str">
            <v>1565-52</v>
          </cell>
          <cell r="H13591">
            <v>1654.78</v>
          </cell>
        </row>
        <row r="13592">
          <cell r="G13592" t="str">
            <v>1565-52</v>
          </cell>
          <cell r="H13592">
            <v>4024</v>
          </cell>
        </row>
        <row r="13593">
          <cell r="G13593" t="str">
            <v>1565-52</v>
          </cell>
          <cell r="H13593">
            <v>1075.3599999999999</v>
          </cell>
        </row>
        <row r="13594">
          <cell r="G13594" t="str">
            <v>1565-52</v>
          </cell>
          <cell r="H13594">
            <v>1883.51</v>
          </cell>
        </row>
        <row r="13595">
          <cell r="G13595" t="str">
            <v>1565-52</v>
          </cell>
          <cell r="H13595">
            <v>1461.27</v>
          </cell>
        </row>
        <row r="13596">
          <cell r="G13596" t="str">
            <v>1565-52</v>
          </cell>
          <cell r="H13596">
            <v>1041.04</v>
          </cell>
        </row>
        <row r="13597">
          <cell r="G13597" t="str">
            <v>1565-52</v>
          </cell>
          <cell r="H13597">
            <v>1389.57</v>
          </cell>
        </row>
        <row r="13598">
          <cell r="G13598" t="str">
            <v>1565-52</v>
          </cell>
          <cell r="H13598">
            <v>1027.5999999999999</v>
          </cell>
        </row>
        <row r="13599">
          <cell r="G13599" t="str">
            <v>1565-52</v>
          </cell>
          <cell r="H13599">
            <v>441.14</v>
          </cell>
        </row>
        <row r="13600">
          <cell r="G13600" t="str">
            <v>1565-52</v>
          </cell>
          <cell r="H13600">
            <v>73.28</v>
          </cell>
        </row>
        <row r="13601">
          <cell r="G13601" t="str">
            <v>1565-52</v>
          </cell>
          <cell r="H13601">
            <v>1551.63</v>
          </cell>
        </row>
        <row r="13602">
          <cell r="G13602" t="str">
            <v>1565-52</v>
          </cell>
          <cell r="H13602">
            <v>432.73</v>
          </cell>
        </row>
        <row r="13603">
          <cell r="G13603" t="str">
            <v>1565-52</v>
          </cell>
          <cell r="H13603">
            <v>969.6</v>
          </cell>
        </row>
        <row r="13604">
          <cell r="G13604" t="str">
            <v>1565-52</v>
          </cell>
          <cell r="H13604">
            <v>162.62</v>
          </cell>
        </row>
        <row r="13605">
          <cell r="G13605" t="str">
            <v>1565-52</v>
          </cell>
          <cell r="H13605">
            <v>547.26</v>
          </cell>
        </row>
        <row r="13606">
          <cell r="G13606" t="str">
            <v>1565-52</v>
          </cell>
          <cell r="H13606">
            <v>118.18</v>
          </cell>
        </row>
        <row r="13607">
          <cell r="G13607" t="str">
            <v>1565-52</v>
          </cell>
          <cell r="H13607">
            <v>507.75</v>
          </cell>
        </row>
        <row r="13608">
          <cell r="G13608" t="str">
            <v>1565-52</v>
          </cell>
          <cell r="H13608">
            <v>306.2</v>
          </cell>
        </row>
        <row r="13609">
          <cell r="G13609" t="str">
            <v>1565-52</v>
          </cell>
          <cell r="H13609">
            <v>1943.7</v>
          </cell>
        </row>
        <row r="13610">
          <cell r="G13610" t="str">
            <v>1565-52</v>
          </cell>
          <cell r="H13610">
            <v>1079.28</v>
          </cell>
        </row>
        <row r="13611">
          <cell r="G13611" t="str">
            <v>1565-52</v>
          </cell>
          <cell r="H13611">
            <v>837.9</v>
          </cell>
        </row>
        <row r="13612">
          <cell r="G13612" t="str">
            <v>1565-52</v>
          </cell>
          <cell r="H13612">
            <v>1753.03</v>
          </cell>
        </row>
        <row r="13613">
          <cell r="G13613" t="str">
            <v>1565-52</v>
          </cell>
          <cell r="H13613">
            <v>1552.47</v>
          </cell>
        </row>
        <row r="13614">
          <cell r="G13614" t="str">
            <v>1565-52</v>
          </cell>
          <cell r="H13614">
            <v>535.67999999999995</v>
          </cell>
        </row>
        <row r="13615">
          <cell r="G13615" t="str">
            <v>1565-52</v>
          </cell>
          <cell r="H13615">
            <v>247.7</v>
          </cell>
        </row>
        <row r="13616">
          <cell r="G13616" t="str">
            <v>1565-52</v>
          </cell>
          <cell r="H13616">
            <v>89.09</v>
          </cell>
        </row>
        <row r="13617">
          <cell r="G13617" t="str">
            <v>1565-52</v>
          </cell>
          <cell r="H13617">
            <v>3129</v>
          </cell>
        </row>
        <row r="13618">
          <cell r="G13618" t="str">
            <v>1565-52</v>
          </cell>
          <cell r="H13618">
            <v>716.98</v>
          </cell>
        </row>
        <row r="13619">
          <cell r="G13619" t="str">
            <v>1565-52</v>
          </cell>
          <cell r="H13619">
            <v>8488</v>
          </cell>
        </row>
        <row r="13620">
          <cell r="G13620" t="str">
            <v>1565-52</v>
          </cell>
          <cell r="H13620">
            <v>693.89</v>
          </cell>
        </row>
        <row r="13621">
          <cell r="G13621" t="str">
            <v>1565-52</v>
          </cell>
          <cell r="H13621">
            <v>564.92999999999995</v>
          </cell>
        </row>
        <row r="13622">
          <cell r="G13622" t="str">
            <v>1565-52</v>
          </cell>
          <cell r="H13622">
            <v>160.76</v>
          </cell>
        </row>
        <row r="13623">
          <cell r="G13623" t="str">
            <v>1565-52</v>
          </cell>
          <cell r="H13623">
            <v>880.88</v>
          </cell>
        </row>
        <row r="13624">
          <cell r="G13624" t="str">
            <v>1565-52</v>
          </cell>
          <cell r="H13624">
            <v>1856.7</v>
          </cell>
        </row>
        <row r="13625">
          <cell r="G13625" t="str">
            <v>1565-52</v>
          </cell>
          <cell r="H13625">
            <v>927.36</v>
          </cell>
        </row>
        <row r="13626">
          <cell r="G13626" t="str">
            <v>1565-52</v>
          </cell>
          <cell r="H13626">
            <v>2672.35</v>
          </cell>
        </row>
        <row r="13627">
          <cell r="G13627" t="str">
            <v>1565-52</v>
          </cell>
          <cell r="H13627">
            <v>318.95999999999998</v>
          </cell>
        </row>
        <row r="13628">
          <cell r="G13628" t="str">
            <v>1565-52</v>
          </cell>
          <cell r="H13628">
            <v>708.27</v>
          </cell>
        </row>
        <row r="13629">
          <cell r="G13629" t="str">
            <v>1565-52</v>
          </cell>
          <cell r="H13629">
            <v>2149.36</v>
          </cell>
        </row>
        <row r="13630">
          <cell r="G13630" t="str">
            <v>1565-52</v>
          </cell>
          <cell r="H13630">
            <v>970.16</v>
          </cell>
        </row>
        <row r="13631">
          <cell r="G13631" t="str">
            <v>1565-52</v>
          </cell>
          <cell r="H13631">
            <v>471.95</v>
          </cell>
        </row>
        <row r="13632">
          <cell r="G13632" t="str">
            <v>1565-52</v>
          </cell>
          <cell r="H13632">
            <v>178.25</v>
          </cell>
        </row>
        <row r="13633">
          <cell r="G13633" t="str">
            <v>1565-52</v>
          </cell>
          <cell r="H13633">
            <v>758.94</v>
          </cell>
        </row>
        <row r="13634">
          <cell r="G13634" t="str">
            <v>1565-52</v>
          </cell>
          <cell r="H13634">
            <v>446.55</v>
          </cell>
        </row>
        <row r="13635">
          <cell r="G13635" t="str">
            <v>1565-52</v>
          </cell>
          <cell r="H13635">
            <v>3804.04</v>
          </cell>
        </row>
        <row r="13636">
          <cell r="G13636" t="str">
            <v>1565-52</v>
          </cell>
          <cell r="H13636">
            <v>203.41</v>
          </cell>
        </row>
        <row r="13637">
          <cell r="G13637" t="str">
            <v>1565-52</v>
          </cell>
          <cell r="H13637">
            <v>2109.12</v>
          </cell>
        </row>
        <row r="13638">
          <cell r="G13638" t="str">
            <v>1565-52</v>
          </cell>
          <cell r="H13638">
            <v>885.53</v>
          </cell>
        </row>
        <row r="13639">
          <cell r="G13639" t="str">
            <v>1565-52</v>
          </cell>
          <cell r="H13639">
            <v>426.03</v>
          </cell>
        </row>
        <row r="13640">
          <cell r="G13640" t="str">
            <v>1565-52</v>
          </cell>
          <cell r="H13640">
            <v>4029</v>
          </cell>
        </row>
        <row r="13641">
          <cell r="G13641" t="str">
            <v>1565-52</v>
          </cell>
          <cell r="H13641">
            <v>1984.5</v>
          </cell>
        </row>
        <row r="13642">
          <cell r="G13642" t="str">
            <v>1565-52</v>
          </cell>
          <cell r="H13642">
            <v>361.8</v>
          </cell>
        </row>
        <row r="13643">
          <cell r="G13643" t="str">
            <v>1565-52</v>
          </cell>
          <cell r="H13643">
            <v>582.44000000000005</v>
          </cell>
        </row>
        <row r="13644">
          <cell r="G13644" t="str">
            <v>1565-52</v>
          </cell>
          <cell r="H13644">
            <v>367.02</v>
          </cell>
        </row>
        <row r="13645">
          <cell r="G13645" t="str">
            <v>1565-52</v>
          </cell>
          <cell r="H13645">
            <v>8572.7999999999993</v>
          </cell>
        </row>
        <row r="13646">
          <cell r="G13646" t="str">
            <v>1565-52</v>
          </cell>
          <cell r="H13646">
            <v>2123.27</v>
          </cell>
        </row>
        <row r="13647">
          <cell r="G13647" t="str">
            <v>1565-52</v>
          </cell>
          <cell r="H13647">
            <v>9827.33</v>
          </cell>
        </row>
        <row r="13648">
          <cell r="G13648" t="str">
            <v>1565-52</v>
          </cell>
          <cell r="H13648">
            <v>32</v>
          </cell>
        </row>
        <row r="13649">
          <cell r="G13649" t="str">
            <v>1565-52</v>
          </cell>
          <cell r="H13649">
            <v>798.07</v>
          </cell>
        </row>
        <row r="13650">
          <cell r="G13650" t="str">
            <v>1565-52</v>
          </cell>
          <cell r="H13650">
            <v>362.95</v>
          </cell>
        </row>
        <row r="13651">
          <cell r="G13651" t="str">
            <v>1565-52</v>
          </cell>
          <cell r="H13651">
            <v>8950</v>
          </cell>
        </row>
        <row r="13652">
          <cell r="G13652" t="str">
            <v>1565-52</v>
          </cell>
          <cell r="H13652">
            <v>886.88</v>
          </cell>
        </row>
        <row r="13653">
          <cell r="G13653" t="str">
            <v>1565-52</v>
          </cell>
          <cell r="H13653">
            <v>1562.1</v>
          </cell>
        </row>
        <row r="13654">
          <cell r="G13654" t="str">
            <v>1565-52</v>
          </cell>
          <cell r="H13654">
            <v>10632</v>
          </cell>
        </row>
        <row r="13655">
          <cell r="G13655" t="str">
            <v>1565-52</v>
          </cell>
          <cell r="H13655">
            <v>2077.8000000000002</v>
          </cell>
        </row>
        <row r="13656">
          <cell r="G13656" t="str">
            <v>1565-52</v>
          </cell>
          <cell r="H13656">
            <v>700.8</v>
          </cell>
        </row>
        <row r="13657">
          <cell r="G13657" t="str">
            <v>1565-52</v>
          </cell>
          <cell r="H13657">
            <v>1257.07</v>
          </cell>
        </row>
        <row r="13658">
          <cell r="G13658" t="str">
            <v>1565-52</v>
          </cell>
          <cell r="H13658">
            <v>1324.73</v>
          </cell>
        </row>
        <row r="13659">
          <cell r="G13659" t="str">
            <v>1565-52</v>
          </cell>
          <cell r="H13659">
            <v>1139.42</v>
          </cell>
        </row>
        <row r="13660">
          <cell r="G13660" t="str">
            <v>1565-52</v>
          </cell>
          <cell r="H13660">
            <v>528.16</v>
          </cell>
        </row>
        <row r="13661">
          <cell r="G13661" t="str">
            <v>1565-52</v>
          </cell>
          <cell r="H13661">
            <v>2189.38</v>
          </cell>
        </row>
        <row r="13662">
          <cell r="G13662" t="str">
            <v>1565-52</v>
          </cell>
          <cell r="H13662">
            <v>498.1</v>
          </cell>
        </row>
        <row r="13663">
          <cell r="G13663" t="str">
            <v>1565-52</v>
          </cell>
          <cell r="H13663">
            <v>4150.09</v>
          </cell>
        </row>
        <row r="13664">
          <cell r="G13664" t="str">
            <v>1565-52</v>
          </cell>
          <cell r="H13664">
            <v>1169.47</v>
          </cell>
        </row>
        <row r="13665">
          <cell r="G13665" t="str">
            <v>1565-52</v>
          </cell>
          <cell r="H13665">
            <v>6752</v>
          </cell>
        </row>
        <row r="13666">
          <cell r="G13666" t="str">
            <v>1565-52</v>
          </cell>
          <cell r="H13666">
            <v>9360.7999999999993</v>
          </cell>
        </row>
        <row r="13667">
          <cell r="G13667" t="str">
            <v>1565-52</v>
          </cell>
          <cell r="H13667">
            <v>803.6</v>
          </cell>
        </row>
        <row r="13668">
          <cell r="G13668" t="str">
            <v>1565-52</v>
          </cell>
          <cell r="H13668">
            <v>2294.04</v>
          </cell>
        </row>
        <row r="13669">
          <cell r="G13669" t="str">
            <v>1565-52</v>
          </cell>
          <cell r="H13669">
            <v>55595</v>
          </cell>
        </row>
        <row r="13670">
          <cell r="G13670" t="str">
            <v>1565-52</v>
          </cell>
          <cell r="H13670">
            <v>6080</v>
          </cell>
        </row>
        <row r="13671">
          <cell r="G13671" t="str">
            <v>1565-52</v>
          </cell>
          <cell r="H13671">
            <v>782.85</v>
          </cell>
        </row>
        <row r="13672">
          <cell r="G13672" t="str">
            <v>1565-52</v>
          </cell>
          <cell r="H13672">
            <v>519.03</v>
          </cell>
        </row>
        <row r="13673">
          <cell r="G13673" t="str">
            <v>1565-52</v>
          </cell>
          <cell r="H13673">
            <v>336.6</v>
          </cell>
        </row>
        <row r="13674">
          <cell r="G13674" t="str">
            <v>1565-52</v>
          </cell>
          <cell r="H13674">
            <v>2302</v>
          </cell>
        </row>
        <row r="13675">
          <cell r="G13675" t="str">
            <v>1565-52</v>
          </cell>
          <cell r="H13675">
            <v>526.13</v>
          </cell>
        </row>
        <row r="13676">
          <cell r="G13676" t="str">
            <v>1565-52</v>
          </cell>
          <cell r="H13676">
            <v>650.72</v>
          </cell>
        </row>
        <row r="13677">
          <cell r="G13677" t="str">
            <v>1565-52</v>
          </cell>
          <cell r="H13677">
            <v>2068.4299999999998</v>
          </cell>
        </row>
        <row r="13678">
          <cell r="G13678" t="str">
            <v>1565-52</v>
          </cell>
          <cell r="H13678">
            <v>2388.42</v>
          </cell>
        </row>
        <row r="13679">
          <cell r="G13679" t="str">
            <v>1565-52</v>
          </cell>
          <cell r="H13679">
            <v>739.2</v>
          </cell>
        </row>
        <row r="13680">
          <cell r="G13680" t="str">
            <v>1565-52</v>
          </cell>
          <cell r="H13680">
            <v>1419.19</v>
          </cell>
        </row>
        <row r="13681">
          <cell r="G13681" t="str">
            <v>1565-52</v>
          </cell>
          <cell r="H13681">
            <v>304.06</v>
          </cell>
        </row>
        <row r="13682">
          <cell r="G13682" t="str">
            <v>1565-52</v>
          </cell>
          <cell r="H13682">
            <v>1731.66</v>
          </cell>
        </row>
        <row r="13683">
          <cell r="G13683" t="str">
            <v>1565-52</v>
          </cell>
          <cell r="H13683">
            <v>805.35</v>
          </cell>
        </row>
        <row r="13684">
          <cell r="G13684" t="str">
            <v>1565-52</v>
          </cell>
          <cell r="H13684">
            <v>933</v>
          </cell>
        </row>
        <row r="13685">
          <cell r="G13685" t="str">
            <v>1565-52</v>
          </cell>
          <cell r="H13685">
            <v>10</v>
          </cell>
        </row>
        <row r="13686">
          <cell r="G13686" t="str">
            <v>1565-52</v>
          </cell>
          <cell r="H13686">
            <v>94.48</v>
          </cell>
        </row>
        <row r="13687">
          <cell r="G13687" t="str">
            <v>1565-52</v>
          </cell>
          <cell r="H13687">
            <v>595.62</v>
          </cell>
        </row>
        <row r="13688">
          <cell r="G13688" t="str">
            <v>1565-52</v>
          </cell>
          <cell r="H13688">
            <v>713.97</v>
          </cell>
        </row>
        <row r="13689">
          <cell r="G13689" t="str">
            <v>1565-52</v>
          </cell>
          <cell r="H13689">
            <v>71.41</v>
          </cell>
        </row>
        <row r="13690">
          <cell r="G13690" t="str">
            <v>1565-52</v>
          </cell>
          <cell r="H13690">
            <v>268.39999999999998</v>
          </cell>
        </row>
        <row r="13691">
          <cell r="G13691" t="str">
            <v>1565-52</v>
          </cell>
          <cell r="H13691">
            <v>7860</v>
          </cell>
        </row>
        <row r="13692">
          <cell r="G13692" t="str">
            <v>1565-52</v>
          </cell>
          <cell r="H13692">
            <v>1354.2</v>
          </cell>
        </row>
        <row r="13693">
          <cell r="G13693" t="str">
            <v>1565-52</v>
          </cell>
          <cell r="H13693">
            <v>374.5</v>
          </cell>
        </row>
        <row r="13694">
          <cell r="G13694" t="str">
            <v>1565-52</v>
          </cell>
          <cell r="H13694">
            <v>8000</v>
          </cell>
        </row>
        <row r="13695">
          <cell r="G13695" t="str">
            <v>1565-52</v>
          </cell>
          <cell r="H13695">
            <v>1800.5</v>
          </cell>
        </row>
        <row r="13696">
          <cell r="G13696" t="str">
            <v>1565-52</v>
          </cell>
          <cell r="H13696">
            <v>163.63999999999999</v>
          </cell>
        </row>
        <row r="13697">
          <cell r="G13697" t="str">
            <v>1565-52</v>
          </cell>
          <cell r="H13697">
            <v>1957.37</v>
          </cell>
        </row>
        <row r="13698">
          <cell r="G13698" t="str">
            <v>1565-52</v>
          </cell>
          <cell r="H13698">
            <v>897.56</v>
          </cell>
        </row>
        <row r="13699">
          <cell r="G13699" t="str">
            <v>1565-52</v>
          </cell>
          <cell r="H13699">
            <v>501.64</v>
          </cell>
        </row>
        <row r="13700">
          <cell r="G13700" t="str">
            <v>1565-52</v>
          </cell>
          <cell r="H13700">
            <v>459.1</v>
          </cell>
        </row>
        <row r="13701">
          <cell r="G13701" t="str">
            <v>1565-52</v>
          </cell>
          <cell r="H13701">
            <v>441.76</v>
          </cell>
        </row>
        <row r="13702">
          <cell r="G13702" t="str">
            <v>1565-52</v>
          </cell>
          <cell r="H13702">
            <v>237.84</v>
          </cell>
        </row>
        <row r="13703">
          <cell r="G13703" t="str">
            <v>1565-52</v>
          </cell>
          <cell r="H13703">
            <v>1178.43</v>
          </cell>
        </row>
        <row r="13704">
          <cell r="G13704" t="str">
            <v>1565-52</v>
          </cell>
          <cell r="H13704">
            <v>721.02</v>
          </cell>
        </row>
        <row r="13705">
          <cell r="G13705" t="str">
            <v>1565-52</v>
          </cell>
          <cell r="H13705">
            <v>914.13</v>
          </cell>
        </row>
        <row r="13706">
          <cell r="G13706" t="str">
            <v>1565-52</v>
          </cell>
          <cell r="H13706">
            <v>1028.4100000000001</v>
          </cell>
        </row>
        <row r="13707">
          <cell r="G13707" t="str">
            <v>1565-52</v>
          </cell>
          <cell r="H13707">
            <v>232.06</v>
          </cell>
        </row>
        <row r="13708">
          <cell r="G13708" t="str">
            <v>1565-52</v>
          </cell>
          <cell r="H13708">
            <v>364.64</v>
          </cell>
        </row>
        <row r="13709">
          <cell r="G13709" t="str">
            <v>1565-52</v>
          </cell>
          <cell r="H13709">
            <v>859.95</v>
          </cell>
        </row>
        <row r="13710">
          <cell r="G13710" t="str">
            <v>1565-52</v>
          </cell>
          <cell r="H13710">
            <v>1205.5</v>
          </cell>
        </row>
        <row r="13711">
          <cell r="G13711" t="str">
            <v>1565-52</v>
          </cell>
          <cell r="H13711">
            <v>1227.75</v>
          </cell>
        </row>
        <row r="13712">
          <cell r="G13712" t="str">
            <v>1565-52</v>
          </cell>
          <cell r="H13712">
            <v>834.53</v>
          </cell>
        </row>
        <row r="13713">
          <cell r="G13713" t="str">
            <v>1565-52</v>
          </cell>
          <cell r="H13713">
            <v>4666.91</v>
          </cell>
        </row>
        <row r="13714">
          <cell r="G13714" t="str">
            <v>1565-52</v>
          </cell>
          <cell r="H13714">
            <v>772.88</v>
          </cell>
        </row>
        <row r="13715">
          <cell r="G13715" t="str">
            <v>1565-52</v>
          </cell>
          <cell r="H13715">
            <v>1023.9</v>
          </cell>
        </row>
        <row r="13716">
          <cell r="G13716" t="str">
            <v>1565-52</v>
          </cell>
          <cell r="H13716">
            <v>1015.74</v>
          </cell>
        </row>
        <row r="13717">
          <cell r="G13717" t="str">
            <v>1565-52</v>
          </cell>
          <cell r="H13717">
            <v>0.67</v>
          </cell>
        </row>
        <row r="13718">
          <cell r="G13718" t="str">
            <v>1565-52</v>
          </cell>
          <cell r="H13718">
            <v>376.66</v>
          </cell>
        </row>
        <row r="13719">
          <cell r="G13719" t="str">
            <v>1565-52</v>
          </cell>
          <cell r="H13719">
            <v>8.16</v>
          </cell>
        </row>
        <row r="13720">
          <cell r="G13720" t="str">
            <v>1565-52</v>
          </cell>
          <cell r="H13720">
            <v>1370.98</v>
          </cell>
        </row>
        <row r="13721">
          <cell r="G13721" t="str">
            <v>1565-52</v>
          </cell>
          <cell r="H13721">
            <v>2488.5</v>
          </cell>
        </row>
        <row r="13722">
          <cell r="G13722" t="str">
            <v>1565-52</v>
          </cell>
          <cell r="H13722">
            <v>274.38</v>
          </cell>
        </row>
        <row r="13723">
          <cell r="G13723" t="str">
            <v>1565-52</v>
          </cell>
          <cell r="H13723">
            <v>623.74</v>
          </cell>
        </row>
        <row r="13724">
          <cell r="G13724" t="str">
            <v>1565-52</v>
          </cell>
          <cell r="H13724">
            <v>579.55999999999995</v>
          </cell>
        </row>
        <row r="13725">
          <cell r="G13725" t="str">
            <v>1565-52</v>
          </cell>
          <cell r="H13725">
            <v>701.81</v>
          </cell>
        </row>
        <row r="13726">
          <cell r="G13726" t="str">
            <v>1565-52</v>
          </cell>
          <cell r="H13726">
            <v>2015.25</v>
          </cell>
        </row>
        <row r="13727">
          <cell r="G13727" t="str">
            <v>1565-52</v>
          </cell>
          <cell r="H13727">
            <v>2076.64</v>
          </cell>
        </row>
        <row r="13728">
          <cell r="G13728" t="str">
            <v>1565-52</v>
          </cell>
          <cell r="H13728">
            <v>3309.46</v>
          </cell>
        </row>
        <row r="13729">
          <cell r="G13729" t="str">
            <v>1565-52</v>
          </cell>
          <cell r="H13729">
            <v>1811.08</v>
          </cell>
        </row>
        <row r="13730">
          <cell r="G13730" t="str">
            <v>1565-52</v>
          </cell>
          <cell r="H13730">
            <v>2701.4</v>
          </cell>
        </row>
        <row r="13731">
          <cell r="G13731" t="str">
            <v>1565-52</v>
          </cell>
          <cell r="H13731">
            <v>2051.73</v>
          </cell>
        </row>
        <row r="13732">
          <cell r="G13732" t="str">
            <v>1565-52</v>
          </cell>
          <cell r="H13732">
            <v>253.26</v>
          </cell>
        </row>
        <row r="13733">
          <cell r="G13733" t="str">
            <v>1565-52</v>
          </cell>
          <cell r="H13733">
            <v>1131.28</v>
          </cell>
        </row>
        <row r="13734">
          <cell r="G13734" t="str">
            <v>1565-52</v>
          </cell>
          <cell r="H13734">
            <v>1352.83</v>
          </cell>
        </row>
        <row r="13735">
          <cell r="G13735" t="str">
            <v>1565-52</v>
          </cell>
          <cell r="H13735">
            <v>582.45000000000005</v>
          </cell>
        </row>
        <row r="13736">
          <cell r="G13736" t="str">
            <v>1565-52</v>
          </cell>
          <cell r="H13736">
            <v>2036.09</v>
          </cell>
        </row>
        <row r="13737">
          <cell r="G13737" t="str">
            <v>1565-52</v>
          </cell>
          <cell r="H13737">
            <v>2547.0100000000002</v>
          </cell>
        </row>
        <row r="13738">
          <cell r="G13738" t="str">
            <v>1565-52</v>
          </cell>
          <cell r="H13738">
            <v>1377.76</v>
          </cell>
        </row>
        <row r="13739">
          <cell r="G13739" t="str">
            <v>1565-52</v>
          </cell>
          <cell r="H13739">
            <v>1091.44</v>
          </cell>
        </row>
        <row r="13740">
          <cell r="G13740" t="str">
            <v>1565-52</v>
          </cell>
          <cell r="H13740">
            <v>1386.45</v>
          </cell>
        </row>
        <row r="13741">
          <cell r="G13741" t="str">
            <v>7410-02</v>
          </cell>
          <cell r="H13741">
            <v>195.23</v>
          </cell>
        </row>
        <row r="13742">
          <cell r="G13742" t="str">
            <v>1565-52</v>
          </cell>
          <cell r="H13742">
            <v>1946.67</v>
          </cell>
        </row>
        <row r="13743">
          <cell r="G13743" t="str">
            <v>1565-52</v>
          </cell>
          <cell r="H13743">
            <v>302.35000000000002</v>
          </cell>
        </row>
        <row r="13744">
          <cell r="G13744" t="str">
            <v>1565-52</v>
          </cell>
          <cell r="H13744">
            <v>414.78</v>
          </cell>
        </row>
        <row r="13745">
          <cell r="G13745" t="str">
            <v>1565-52</v>
          </cell>
          <cell r="H13745">
            <v>944.42</v>
          </cell>
        </row>
        <row r="13746">
          <cell r="G13746" t="str">
            <v>1565-52</v>
          </cell>
          <cell r="H13746">
            <v>2136.96</v>
          </cell>
        </row>
        <row r="13747">
          <cell r="G13747" t="str">
            <v>1565-52</v>
          </cell>
          <cell r="H13747">
            <v>617.57000000000005</v>
          </cell>
        </row>
        <row r="13748">
          <cell r="G13748" t="str">
            <v>1565-52</v>
          </cell>
          <cell r="H13748">
            <v>4056.8</v>
          </cell>
        </row>
        <row r="13749">
          <cell r="G13749" t="str">
            <v>1565-52</v>
          </cell>
          <cell r="H13749">
            <v>1459</v>
          </cell>
        </row>
        <row r="13750">
          <cell r="G13750" t="str">
            <v>1565-52</v>
          </cell>
          <cell r="H13750">
            <v>454.82</v>
          </cell>
        </row>
        <row r="13751">
          <cell r="G13751" t="str">
            <v>1565-52</v>
          </cell>
          <cell r="H13751">
            <v>1542.3</v>
          </cell>
        </row>
        <row r="13752">
          <cell r="G13752" t="str">
            <v>1565-52</v>
          </cell>
          <cell r="H13752">
            <v>533.15</v>
          </cell>
        </row>
        <row r="13753">
          <cell r="G13753" t="str">
            <v>1565-52</v>
          </cell>
          <cell r="H13753">
            <v>1246.71</v>
          </cell>
        </row>
        <row r="13754">
          <cell r="G13754" t="str">
            <v>1565-52</v>
          </cell>
          <cell r="H13754">
            <v>2182.8000000000002</v>
          </cell>
        </row>
        <row r="13755">
          <cell r="G13755" t="str">
            <v>1565-52</v>
          </cell>
          <cell r="H13755">
            <v>2076.56</v>
          </cell>
        </row>
        <row r="13756">
          <cell r="G13756" t="str">
            <v>1565-52</v>
          </cell>
          <cell r="H13756">
            <v>698.4</v>
          </cell>
        </row>
        <row r="13757">
          <cell r="G13757" t="str">
            <v>1565-52</v>
          </cell>
          <cell r="H13757">
            <v>11.76</v>
          </cell>
        </row>
        <row r="13758">
          <cell r="G13758" t="str">
            <v>1565-52</v>
          </cell>
          <cell r="H13758">
            <v>1241.28</v>
          </cell>
        </row>
        <row r="13759">
          <cell r="G13759" t="str">
            <v>1565-52</v>
          </cell>
          <cell r="H13759">
            <v>855.23</v>
          </cell>
        </row>
        <row r="13760">
          <cell r="G13760" t="str">
            <v>1565-52</v>
          </cell>
          <cell r="H13760">
            <v>1314.88</v>
          </cell>
        </row>
        <row r="13761">
          <cell r="G13761" t="str">
            <v>1565-52</v>
          </cell>
          <cell r="H13761">
            <v>588.04</v>
          </cell>
        </row>
        <row r="13762">
          <cell r="G13762" t="str">
            <v>1565-52</v>
          </cell>
          <cell r="H13762">
            <v>970.2</v>
          </cell>
        </row>
        <row r="13763">
          <cell r="G13763" t="str">
            <v>1565-52</v>
          </cell>
          <cell r="H13763">
            <v>927.25</v>
          </cell>
        </row>
        <row r="13764">
          <cell r="G13764" t="str">
            <v>1565-52</v>
          </cell>
          <cell r="H13764">
            <v>747.72</v>
          </cell>
        </row>
        <row r="13765">
          <cell r="G13765" t="str">
            <v>1565-52</v>
          </cell>
          <cell r="H13765">
            <v>1360.14</v>
          </cell>
        </row>
        <row r="13766">
          <cell r="G13766" t="str">
            <v>1565-52</v>
          </cell>
          <cell r="H13766">
            <v>1795.4</v>
          </cell>
        </row>
        <row r="13767">
          <cell r="G13767" t="str">
            <v>1565-52</v>
          </cell>
          <cell r="H13767">
            <v>301.52</v>
          </cell>
        </row>
        <row r="13768">
          <cell r="G13768" t="str">
            <v>1565-52</v>
          </cell>
          <cell r="H13768">
            <v>777.84</v>
          </cell>
        </row>
        <row r="13769">
          <cell r="G13769" t="str">
            <v>1565-52</v>
          </cell>
          <cell r="H13769">
            <v>2.08</v>
          </cell>
        </row>
        <row r="13770">
          <cell r="G13770" t="str">
            <v>1565-52</v>
          </cell>
          <cell r="H13770">
            <v>560.39</v>
          </cell>
        </row>
        <row r="13771">
          <cell r="G13771" t="str">
            <v>1565-52</v>
          </cell>
          <cell r="H13771">
            <v>1.26</v>
          </cell>
        </row>
        <row r="13772">
          <cell r="G13772" t="str">
            <v>1565-52</v>
          </cell>
          <cell r="H13772">
            <v>1034.02</v>
          </cell>
        </row>
        <row r="13773">
          <cell r="G13773" t="str">
            <v>1565-52</v>
          </cell>
          <cell r="H13773">
            <v>56.13</v>
          </cell>
        </row>
        <row r="13774">
          <cell r="G13774" t="str">
            <v>1565-52</v>
          </cell>
          <cell r="H13774">
            <v>2499.3000000000002</v>
          </cell>
        </row>
        <row r="13775">
          <cell r="G13775" t="str">
            <v>1565-52</v>
          </cell>
          <cell r="H13775">
            <v>870.25</v>
          </cell>
        </row>
        <row r="13776">
          <cell r="G13776" t="str">
            <v>1565-52</v>
          </cell>
          <cell r="H13776">
            <v>665.1</v>
          </cell>
        </row>
        <row r="13777">
          <cell r="G13777" t="str">
            <v>1565-52</v>
          </cell>
          <cell r="H13777">
            <v>245.25</v>
          </cell>
        </row>
        <row r="13778">
          <cell r="G13778" t="str">
            <v>1565-52</v>
          </cell>
          <cell r="H13778">
            <v>478</v>
          </cell>
        </row>
        <row r="13779">
          <cell r="G13779" t="str">
            <v>1565-52</v>
          </cell>
          <cell r="H13779">
            <v>13341</v>
          </cell>
        </row>
        <row r="13780">
          <cell r="G13780" t="str">
            <v>1565-52</v>
          </cell>
          <cell r="H13780">
            <v>6133</v>
          </cell>
        </row>
        <row r="13781">
          <cell r="G13781" t="str">
            <v>1565-52</v>
          </cell>
          <cell r="H13781">
            <v>857.51</v>
          </cell>
        </row>
        <row r="13782">
          <cell r="G13782" t="str">
            <v>1565-52</v>
          </cell>
          <cell r="H13782">
            <v>1753.8</v>
          </cell>
        </row>
        <row r="13783">
          <cell r="G13783" t="str">
            <v>1565-52</v>
          </cell>
          <cell r="H13783">
            <v>2633.2</v>
          </cell>
        </row>
        <row r="13784">
          <cell r="G13784" t="str">
            <v>1565-52</v>
          </cell>
          <cell r="H13784">
            <v>3289</v>
          </cell>
        </row>
        <row r="13785">
          <cell r="G13785" t="str">
            <v>1565-52</v>
          </cell>
          <cell r="H13785">
            <v>1835.55</v>
          </cell>
        </row>
        <row r="13786">
          <cell r="G13786" t="str">
            <v>1565-52</v>
          </cell>
          <cell r="H13786">
            <v>734.94</v>
          </cell>
        </row>
        <row r="13787">
          <cell r="G13787" t="str">
            <v>1565-52</v>
          </cell>
          <cell r="H13787">
            <v>368.78</v>
          </cell>
        </row>
        <row r="13788">
          <cell r="G13788" t="str">
            <v>1565-52</v>
          </cell>
          <cell r="H13788">
            <v>1753.22</v>
          </cell>
        </row>
        <row r="13789">
          <cell r="G13789" t="str">
            <v>1565-52</v>
          </cell>
          <cell r="H13789">
            <v>8432</v>
          </cell>
        </row>
        <row r="13790">
          <cell r="G13790" t="str">
            <v>1565-52</v>
          </cell>
          <cell r="H13790">
            <v>813.39</v>
          </cell>
        </row>
        <row r="13791">
          <cell r="G13791" t="str">
            <v>1565-52</v>
          </cell>
          <cell r="H13791">
            <v>258.08999999999997</v>
          </cell>
        </row>
        <row r="13792">
          <cell r="G13792" t="str">
            <v>1565-52</v>
          </cell>
          <cell r="H13792">
            <v>385.05</v>
          </cell>
        </row>
        <row r="13793">
          <cell r="G13793" t="str">
            <v>7410-02</v>
          </cell>
          <cell r="H13793">
            <v>270935.96999999997</v>
          </cell>
        </row>
        <row r="13794">
          <cell r="G13794" t="str">
            <v>1565-52</v>
          </cell>
          <cell r="H13794">
            <v>692.03</v>
          </cell>
        </row>
        <row r="13795">
          <cell r="G13795" t="str">
            <v>1565-52</v>
          </cell>
          <cell r="H13795">
            <v>3024.94</v>
          </cell>
        </row>
        <row r="13796">
          <cell r="G13796" t="str">
            <v>1565-52</v>
          </cell>
          <cell r="H13796">
            <v>1170.19</v>
          </cell>
        </row>
        <row r="13797">
          <cell r="G13797" t="str">
            <v>1565-52</v>
          </cell>
          <cell r="H13797">
            <v>836.29</v>
          </cell>
        </row>
        <row r="13798">
          <cell r="G13798" t="str">
            <v>1565-52</v>
          </cell>
          <cell r="H13798">
            <v>2951.34</v>
          </cell>
        </row>
        <row r="13799">
          <cell r="G13799" t="str">
            <v>1565-52</v>
          </cell>
          <cell r="H13799">
            <v>491.44</v>
          </cell>
        </row>
        <row r="13800">
          <cell r="G13800" t="str">
            <v>1565-52</v>
          </cell>
          <cell r="H13800">
            <v>1766.34</v>
          </cell>
        </row>
        <row r="13801">
          <cell r="G13801" t="str">
            <v>1565-52</v>
          </cell>
          <cell r="H13801">
            <v>546.70000000000005</v>
          </cell>
        </row>
        <row r="13802">
          <cell r="G13802" t="str">
            <v>1565-52</v>
          </cell>
          <cell r="H13802">
            <v>1751.39</v>
          </cell>
        </row>
        <row r="13803">
          <cell r="G13803" t="str">
            <v>1565-52</v>
          </cell>
          <cell r="H13803">
            <v>410.11</v>
          </cell>
        </row>
        <row r="13804">
          <cell r="G13804" t="str">
            <v>1565-52</v>
          </cell>
          <cell r="H13804">
            <v>311.88</v>
          </cell>
        </row>
        <row r="13805">
          <cell r="G13805" t="str">
            <v>1565-52</v>
          </cell>
          <cell r="H13805">
            <v>2825.82</v>
          </cell>
        </row>
        <row r="13806">
          <cell r="G13806" t="str">
            <v>1565-52</v>
          </cell>
          <cell r="H13806">
            <v>1925.88</v>
          </cell>
        </row>
        <row r="13807">
          <cell r="G13807" t="str">
            <v>1565-52</v>
          </cell>
          <cell r="H13807">
            <v>2506.4</v>
          </cell>
        </row>
        <row r="13808">
          <cell r="G13808" t="str">
            <v>1565-52</v>
          </cell>
          <cell r="H13808">
            <v>1303.4000000000001</v>
          </cell>
        </row>
        <row r="13809">
          <cell r="G13809" t="str">
            <v>1565-52</v>
          </cell>
          <cell r="H13809">
            <v>3096</v>
          </cell>
        </row>
        <row r="13810">
          <cell r="G13810" t="str">
            <v>1565-52</v>
          </cell>
          <cell r="H13810">
            <v>1048.4000000000001</v>
          </cell>
        </row>
        <row r="13811">
          <cell r="G13811" t="str">
            <v>1565-52</v>
          </cell>
          <cell r="H13811">
            <v>1608.39</v>
          </cell>
        </row>
        <row r="13812">
          <cell r="G13812" t="str">
            <v>1565-52</v>
          </cell>
          <cell r="H13812">
            <v>1757.3</v>
          </cell>
        </row>
        <row r="13813">
          <cell r="G13813" t="str">
            <v>1565-52</v>
          </cell>
          <cell r="H13813">
            <v>1567.2</v>
          </cell>
        </row>
        <row r="13814">
          <cell r="G13814" t="str">
            <v>1565-52</v>
          </cell>
          <cell r="H13814">
            <v>965.7</v>
          </cell>
        </row>
        <row r="13815">
          <cell r="G13815" t="str">
            <v>1565-52</v>
          </cell>
          <cell r="H13815">
            <v>2837.5</v>
          </cell>
        </row>
        <row r="13816">
          <cell r="G13816" t="str">
            <v>1565-52</v>
          </cell>
          <cell r="H13816">
            <v>3099.62</v>
          </cell>
        </row>
        <row r="13817">
          <cell r="G13817" t="str">
            <v>1565-52</v>
          </cell>
          <cell r="H13817">
            <v>362.78</v>
          </cell>
        </row>
        <row r="13818">
          <cell r="G13818" t="str">
            <v>1565-52</v>
          </cell>
          <cell r="H13818">
            <v>2352</v>
          </cell>
        </row>
        <row r="13819">
          <cell r="G13819" t="str">
            <v>1565-52</v>
          </cell>
          <cell r="H13819">
            <v>4206.6099999999997</v>
          </cell>
        </row>
        <row r="13820">
          <cell r="G13820" t="str">
            <v>1565-52</v>
          </cell>
          <cell r="H13820">
            <v>1487.9</v>
          </cell>
        </row>
        <row r="13821">
          <cell r="G13821" t="str">
            <v>1565-52</v>
          </cell>
          <cell r="H13821">
            <v>780.12</v>
          </cell>
        </row>
        <row r="13822">
          <cell r="G13822" t="str">
            <v>1565-52</v>
          </cell>
          <cell r="H13822">
            <v>6423.86</v>
          </cell>
        </row>
        <row r="13823">
          <cell r="G13823" t="str">
            <v>1565-52</v>
          </cell>
          <cell r="H13823">
            <v>363.33</v>
          </cell>
        </row>
        <row r="13824">
          <cell r="G13824" t="str">
            <v>1565-52</v>
          </cell>
          <cell r="H13824">
            <v>797.13</v>
          </cell>
        </row>
        <row r="13825">
          <cell r="G13825" t="str">
            <v>1565-52</v>
          </cell>
          <cell r="H13825">
            <v>1787.58</v>
          </cell>
        </row>
        <row r="13826">
          <cell r="G13826" t="str">
            <v>1565-52</v>
          </cell>
          <cell r="H13826">
            <v>4161</v>
          </cell>
        </row>
        <row r="13827">
          <cell r="G13827" t="str">
            <v>1565-52</v>
          </cell>
          <cell r="H13827">
            <v>1339.71</v>
          </cell>
        </row>
        <row r="13828">
          <cell r="G13828" t="str">
            <v>1565-52</v>
          </cell>
          <cell r="H13828">
            <v>1545.14</v>
          </cell>
        </row>
        <row r="13829">
          <cell r="G13829" t="str">
            <v>1565-52</v>
          </cell>
          <cell r="H13829">
            <v>391.25</v>
          </cell>
        </row>
        <row r="13830">
          <cell r="G13830" t="str">
            <v>1565-52</v>
          </cell>
          <cell r="H13830">
            <v>4.33</v>
          </cell>
        </row>
        <row r="13831">
          <cell r="G13831" t="str">
            <v>1565-52</v>
          </cell>
          <cell r="H13831">
            <v>678.45</v>
          </cell>
        </row>
        <row r="13832">
          <cell r="G13832" t="str">
            <v>1565-52</v>
          </cell>
          <cell r="H13832">
            <v>365.76</v>
          </cell>
        </row>
        <row r="13833">
          <cell r="G13833" t="str">
            <v>1565-52</v>
          </cell>
          <cell r="H13833">
            <v>577.48</v>
          </cell>
        </row>
        <row r="13834">
          <cell r="G13834" t="str">
            <v>1565-52</v>
          </cell>
          <cell r="H13834">
            <v>618.92999999999995</v>
          </cell>
        </row>
        <row r="13835">
          <cell r="G13835" t="str">
            <v>1565-52</v>
          </cell>
          <cell r="H13835">
            <v>135.74</v>
          </cell>
        </row>
        <row r="13836">
          <cell r="G13836" t="str">
            <v>1565-52</v>
          </cell>
          <cell r="H13836">
            <v>2172.94</v>
          </cell>
        </row>
        <row r="13837">
          <cell r="G13837" t="str">
            <v>1565-52</v>
          </cell>
          <cell r="H13837">
            <v>1268.3599999999999</v>
          </cell>
        </row>
        <row r="13838">
          <cell r="G13838" t="str">
            <v>1565-52</v>
          </cell>
          <cell r="H13838">
            <v>558.37</v>
          </cell>
        </row>
        <row r="13839">
          <cell r="G13839" t="str">
            <v>1565-52</v>
          </cell>
          <cell r="H13839">
            <v>423.7</v>
          </cell>
        </row>
        <row r="13840">
          <cell r="G13840" t="str">
            <v>1565-52</v>
          </cell>
          <cell r="H13840">
            <v>1041.6199999999999</v>
          </cell>
        </row>
        <row r="13841">
          <cell r="G13841" t="str">
            <v>1565-52</v>
          </cell>
          <cell r="H13841">
            <v>2381.4</v>
          </cell>
        </row>
        <row r="13842">
          <cell r="G13842" t="str">
            <v>1565-52</v>
          </cell>
          <cell r="H13842">
            <v>906.69</v>
          </cell>
        </row>
        <row r="13843">
          <cell r="G13843" t="str">
            <v>1565-52</v>
          </cell>
          <cell r="H13843">
            <v>1152.1400000000001</v>
          </cell>
        </row>
        <row r="13844">
          <cell r="G13844" t="str">
            <v>1565-52</v>
          </cell>
          <cell r="H13844">
            <v>1359.26</v>
          </cell>
        </row>
        <row r="13845">
          <cell r="G13845" t="str">
            <v>1565-52</v>
          </cell>
          <cell r="H13845">
            <v>1555.35</v>
          </cell>
        </row>
        <row r="13846">
          <cell r="G13846" t="str">
            <v>1565-52</v>
          </cell>
          <cell r="H13846">
            <v>7484.87</v>
          </cell>
        </row>
        <row r="13847">
          <cell r="G13847" t="str">
            <v>1565-52</v>
          </cell>
          <cell r="H13847">
            <v>591.16999999999996</v>
          </cell>
        </row>
        <row r="13848">
          <cell r="G13848" t="str">
            <v>1565-52</v>
          </cell>
          <cell r="H13848">
            <v>267.44</v>
          </cell>
        </row>
        <row r="13849">
          <cell r="G13849" t="str">
            <v>1565-52</v>
          </cell>
          <cell r="H13849">
            <v>2095.2800000000002</v>
          </cell>
        </row>
        <row r="13850">
          <cell r="G13850" t="str">
            <v>1565-52</v>
          </cell>
          <cell r="H13850">
            <v>1013.88</v>
          </cell>
        </row>
        <row r="13851">
          <cell r="G13851" t="str">
            <v>1565-52</v>
          </cell>
          <cell r="H13851">
            <v>1072.51</v>
          </cell>
        </row>
        <row r="13852">
          <cell r="G13852" t="str">
            <v>1565-52</v>
          </cell>
          <cell r="H13852">
            <v>1171.98</v>
          </cell>
        </row>
        <row r="13853">
          <cell r="G13853" t="str">
            <v>1565-52</v>
          </cell>
          <cell r="H13853">
            <v>1248.8800000000001</v>
          </cell>
        </row>
        <row r="13854">
          <cell r="G13854" t="str">
            <v>1565-52</v>
          </cell>
          <cell r="H13854">
            <v>627.4</v>
          </cell>
        </row>
        <row r="13855">
          <cell r="G13855" t="str">
            <v>1565-52</v>
          </cell>
          <cell r="H13855">
            <v>8508</v>
          </cell>
        </row>
        <row r="13856">
          <cell r="G13856" t="str">
            <v>1565-52</v>
          </cell>
          <cell r="H13856">
            <v>11970</v>
          </cell>
        </row>
        <row r="13857">
          <cell r="G13857" t="str">
            <v>1565-52</v>
          </cell>
          <cell r="H13857">
            <v>13020</v>
          </cell>
        </row>
        <row r="13858">
          <cell r="G13858" t="str">
            <v>1565-52</v>
          </cell>
          <cell r="H13858">
            <v>1346.75</v>
          </cell>
        </row>
        <row r="13859">
          <cell r="G13859" t="str">
            <v>1565-52</v>
          </cell>
          <cell r="H13859">
            <v>971.72</v>
          </cell>
        </row>
        <row r="13860">
          <cell r="G13860" t="str">
            <v>1565-52</v>
          </cell>
          <cell r="H13860">
            <v>802.53</v>
          </cell>
        </row>
        <row r="13861">
          <cell r="G13861" t="str">
            <v>1565-52</v>
          </cell>
          <cell r="H13861">
            <v>755.88</v>
          </cell>
        </row>
        <row r="13862">
          <cell r="G13862" t="str">
            <v>1565-52</v>
          </cell>
          <cell r="H13862">
            <v>1275.98</v>
          </cell>
        </row>
        <row r="13863">
          <cell r="G13863" t="str">
            <v>1565-52</v>
          </cell>
          <cell r="H13863">
            <v>446.91</v>
          </cell>
        </row>
        <row r="13864">
          <cell r="G13864" t="str">
            <v>1565-52</v>
          </cell>
          <cell r="H13864">
            <v>371.43</v>
          </cell>
        </row>
        <row r="13865">
          <cell r="G13865" t="str">
            <v>1565-52</v>
          </cell>
          <cell r="H13865">
            <v>9.2899999999999991</v>
          </cell>
        </row>
        <row r="13866">
          <cell r="G13866" t="str">
            <v>1565-52</v>
          </cell>
          <cell r="H13866">
            <v>2813.13</v>
          </cell>
        </row>
        <row r="13867">
          <cell r="G13867" t="str">
            <v>1565-52</v>
          </cell>
          <cell r="H13867">
            <v>1753.05</v>
          </cell>
        </row>
        <row r="13868">
          <cell r="G13868" t="str">
            <v>1565-52</v>
          </cell>
          <cell r="H13868">
            <v>352.67</v>
          </cell>
        </row>
        <row r="13869">
          <cell r="G13869" t="str">
            <v>1565-52</v>
          </cell>
          <cell r="H13869">
            <v>881.1</v>
          </cell>
        </row>
        <row r="13870">
          <cell r="G13870" t="str">
            <v>1565-52</v>
          </cell>
          <cell r="H13870">
            <v>992.61</v>
          </cell>
        </row>
        <row r="13871">
          <cell r="G13871" t="str">
            <v>1565-52</v>
          </cell>
          <cell r="H13871">
            <v>971.17</v>
          </cell>
        </row>
        <row r="13872">
          <cell r="G13872" t="str">
            <v>1565-52</v>
          </cell>
          <cell r="H13872">
            <v>1103.81</v>
          </cell>
        </row>
        <row r="13873">
          <cell r="G13873" t="str">
            <v>1565-52</v>
          </cell>
          <cell r="H13873">
            <v>957.44</v>
          </cell>
        </row>
        <row r="13874">
          <cell r="G13874" t="str">
            <v>1565-52</v>
          </cell>
          <cell r="H13874">
            <v>3262.77</v>
          </cell>
        </row>
        <row r="13875">
          <cell r="G13875" t="str">
            <v>1565-52</v>
          </cell>
          <cell r="H13875">
            <v>2877.16</v>
          </cell>
        </row>
        <row r="13876">
          <cell r="G13876" t="str">
            <v>1565-52</v>
          </cell>
          <cell r="H13876">
            <v>13.9</v>
          </cell>
        </row>
        <row r="13877">
          <cell r="G13877" t="str">
            <v>1565-52</v>
          </cell>
          <cell r="H13877">
            <v>6821.25</v>
          </cell>
        </row>
        <row r="13878">
          <cell r="G13878" t="str">
            <v>1565-52</v>
          </cell>
          <cell r="H13878">
            <v>7237.61</v>
          </cell>
        </row>
        <row r="13879">
          <cell r="G13879" t="str">
            <v>1565-52</v>
          </cell>
          <cell r="H13879">
            <v>262.5</v>
          </cell>
        </row>
        <row r="13880">
          <cell r="G13880" t="str">
            <v>1565-52</v>
          </cell>
          <cell r="H13880">
            <v>1542.47</v>
          </cell>
        </row>
        <row r="13881">
          <cell r="G13881" t="str">
            <v>1565-52</v>
          </cell>
          <cell r="H13881">
            <v>1164.19</v>
          </cell>
        </row>
        <row r="13882">
          <cell r="G13882" t="str">
            <v>1565-52</v>
          </cell>
          <cell r="H13882">
            <v>1095.24</v>
          </cell>
        </row>
        <row r="13883">
          <cell r="G13883" t="str">
            <v>1565-52</v>
          </cell>
          <cell r="H13883">
            <v>3717.6</v>
          </cell>
        </row>
        <row r="13884">
          <cell r="G13884" t="str">
            <v>1565-52</v>
          </cell>
          <cell r="H13884">
            <v>971.38</v>
          </cell>
        </row>
        <row r="13885">
          <cell r="G13885" t="str">
            <v>1565-52</v>
          </cell>
          <cell r="H13885">
            <v>2971.15</v>
          </cell>
        </row>
        <row r="13886">
          <cell r="G13886" t="str">
            <v>1565-52</v>
          </cell>
          <cell r="H13886">
            <v>410.48</v>
          </cell>
        </row>
        <row r="13887">
          <cell r="G13887" t="str">
            <v>1565-52</v>
          </cell>
          <cell r="H13887">
            <v>3111.6</v>
          </cell>
        </row>
        <row r="13888">
          <cell r="G13888" t="str">
            <v>1565-52</v>
          </cell>
          <cell r="H13888">
            <v>4601.18</v>
          </cell>
        </row>
        <row r="13889">
          <cell r="G13889" t="str">
            <v>1565-52</v>
          </cell>
          <cell r="H13889">
            <v>1414</v>
          </cell>
        </row>
        <row r="13890">
          <cell r="G13890" t="str">
            <v>1565-52</v>
          </cell>
          <cell r="H13890">
            <v>247.98</v>
          </cell>
        </row>
        <row r="13891">
          <cell r="G13891" t="str">
            <v>1565-52</v>
          </cell>
          <cell r="H13891">
            <v>2146.19</v>
          </cell>
        </row>
        <row r="13892">
          <cell r="G13892" t="str">
            <v>1565-52</v>
          </cell>
          <cell r="H13892">
            <v>435.36</v>
          </cell>
        </row>
        <row r="13893">
          <cell r="G13893" t="str">
            <v>1565-52</v>
          </cell>
          <cell r="H13893">
            <v>578.1</v>
          </cell>
        </row>
        <row r="13894">
          <cell r="G13894" t="str">
            <v>1565-52</v>
          </cell>
          <cell r="H13894">
            <v>1026.9000000000001</v>
          </cell>
        </row>
        <row r="13895">
          <cell r="G13895" t="str">
            <v>1565-52</v>
          </cell>
          <cell r="H13895">
            <v>755.35</v>
          </cell>
        </row>
        <row r="13896">
          <cell r="G13896" t="str">
            <v>1565-52</v>
          </cell>
          <cell r="H13896">
            <v>1306.73</v>
          </cell>
        </row>
        <row r="13897">
          <cell r="G13897" t="str">
            <v>1565-52</v>
          </cell>
          <cell r="H13897">
            <v>1001.42</v>
          </cell>
        </row>
        <row r="13898">
          <cell r="G13898" t="str">
            <v>1565-52</v>
          </cell>
          <cell r="H13898">
            <v>445.43</v>
          </cell>
        </row>
        <row r="13899">
          <cell r="G13899" t="str">
            <v>1565-52</v>
          </cell>
          <cell r="H13899">
            <v>1680.25</v>
          </cell>
        </row>
        <row r="13900">
          <cell r="G13900" t="str">
            <v>1565-52</v>
          </cell>
          <cell r="H13900">
            <v>764.47</v>
          </cell>
        </row>
        <row r="13901">
          <cell r="G13901" t="str">
            <v>1565-52</v>
          </cell>
          <cell r="H13901">
            <v>735.3</v>
          </cell>
        </row>
        <row r="13902">
          <cell r="G13902" t="str">
            <v>1565-52</v>
          </cell>
          <cell r="H13902">
            <v>877.96</v>
          </cell>
        </row>
        <row r="13903">
          <cell r="G13903" t="str">
            <v>1565-52</v>
          </cell>
          <cell r="H13903">
            <v>2678.94</v>
          </cell>
        </row>
        <row r="13904">
          <cell r="G13904" t="str">
            <v>1565-52</v>
          </cell>
          <cell r="H13904">
            <v>1349.12</v>
          </cell>
        </row>
        <row r="13905">
          <cell r="G13905" t="str">
            <v>1565-52</v>
          </cell>
          <cell r="H13905">
            <v>2594.06</v>
          </cell>
        </row>
        <row r="13906">
          <cell r="G13906" t="str">
            <v>1565-52</v>
          </cell>
          <cell r="H13906">
            <v>500.04</v>
          </cell>
        </row>
        <row r="13907">
          <cell r="G13907" t="str">
            <v>1565-52</v>
          </cell>
          <cell r="H13907">
            <v>7533</v>
          </cell>
        </row>
        <row r="13908">
          <cell r="G13908" t="str">
            <v>1565-52</v>
          </cell>
          <cell r="H13908">
            <v>796.77</v>
          </cell>
        </row>
        <row r="13909">
          <cell r="G13909" t="str">
            <v>1565-52</v>
          </cell>
          <cell r="H13909">
            <v>699.3</v>
          </cell>
        </row>
        <row r="13910">
          <cell r="G13910" t="str">
            <v>1565-52</v>
          </cell>
          <cell r="H13910">
            <v>1765.5</v>
          </cell>
        </row>
        <row r="13911">
          <cell r="G13911" t="str">
            <v>1565-52</v>
          </cell>
          <cell r="H13911">
            <v>1425.77</v>
          </cell>
        </row>
        <row r="13912">
          <cell r="G13912" t="str">
            <v>1565-52</v>
          </cell>
          <cell r="H13912">
            <v>238.84</v>
          </cell>
        </row>
        <row r="13913">
          <cell r="G13913" t="str">
            <v>1565-52</v>
          </cell>
          <cell r="H13913">
            <v>5021.1000000000004</v>
          </cell>
        </row>
        <row r="13914">
          <cell r="G13914" t="str">
            <v>1565-52</v>
          </cell>
          <cell r="H13914">
            <v>159.38999999999999</v>
          </cell>
        </row>
        <row r="13915">
          <cell r="G13915" t="str">
            <v>1565-52</v>
          </cell>
          <cell r="H13915">
            <v>401.1</v>
          </cell>
        </row>
        <row r="13916">
          <cell r="G13916" t="str">
            <v>1565-52</v>
          </cell>
          <cell r="H13916">
            <v>1021.2</v>
          </cell>
        </row>
        <row r="13917">
          <cell r="G13917" t="str">
            <v>1565-52</v>
          </cell>
          <cell r="H13917">
            <v>2073.15</v>
          </cell>
        </row>
        <row r="13918">
          <cell r="G13918" t="str">
            <v>1565-52</v>
          </cell>
          <cell r="H13918">
            <v>1610</v>
          </cell>
        </row>
        <row r="13919">
          <cell r="G13919" t="str">
            <v>1565-52</v>
          </cell>
          <cell r="H13919">
            <v>1235.6199999999999</v>
          </cell>
        </row>
        <row r="13920">
          <cell r="G13920" t="str">
            <v>1565-52</v>
          </cell>
          <cell r="H13920">
            <v>781.87</v>
          </cell>
        </row>
        <row r="13921">
          <cell r="G13921" t="str">
            <v>7410-02</v>
          </cell>
          <cell r="H13921">
            <v>327.98</v>
          </cell>
        </row>
        <row r="13922">
          <cell r="G13922" t="str">
            <v>1565-52</v>
          </cell>
          <cell r="H13922">
            <v>1186.6500000000001</v>
          </cell>
        </row>
        <row r="13923">
          <cell r="G13923" t="str">
            <v>1565-52</v>
          </cell>
          <cell r="H13923">
            <v>741.96</v>
          </cell>
        </row>
        <row r="13924">
          <cell r="G13924" t="str">
            <v>1565-52</v>
          </cell>
          <cell r="H13924">
            <v>924.54</v>
          </cell>
        </row>
        <row r="13925">
          <cell r="G13925" t="str">
            <v>1565-52</v>
          </cell>
          <cell r="H13925">
            <v>805.5</v>
          </cell>
        </row>
        <row r="13926">
          <cell r="G13926" t="str">
            <v>1565-52</v>
          </cell>
          <cell r="H13926">
            <v>3619.5</v>
          </cell>
        </row>
        <row r="13927">
          <cell r="G13927" t="str">
            <v>1565-52</v>
          </cell>
          <cell r="H13927">
            <v>6671</v>
          </cell>
        </row>
        <row r="13928">
          <cell r="G13928" t="str">
            <v>1565-52</v>
          </cell>
          <cell r="H13928">
            <v>234</v>
          </cell>
        </row>
        <row r="13929">
          <cell r="G13929" t="str">
            <v>1565-52</v>
          </cell>
          <cell r="H13929">
            <v>1204.81</v>
          </cell>
        </row>
        <row r="13930">
          <cell r="G13930" t="str">
            <v>1565-52</v>
          </cell>
          <cell r="H13930">
            <v>5949</v>
          </cell>
        </row>
        <row r="13931">
          <cell r="G13931" t="str">
            <v>1565-52</v>
          </cell>
          <cell r="H13931">
            <v>1385.09</v>
          </cell>
        </row>
        <row r="13932">
          <cell r="G13932" t="str">
            <v>1565-52</v>
          </cell>
          <cell r="H13932">
            <v>859.43</v>
          </cell>
        </row>
        <row r="13933">
          <cell r="G13933" t="str">
            <v>1565-52</v>
          </cell>
          <cell r="H13933">
            <v>1439.85</v>
          </cell>
        </row>
        <row r="13934">
          <cell r="G13934" t="str">
            <v>1565-52</v>
          </cell>
          <cell r="H13934">
            <v>10922</v>
          </cell>
        </row>
        <row r="13935">
          <cell r="G13935" t="str">
            <v>1565-52</v>
          </cell>
          <cell r="H13935">
            <v>4.25</v>
          </cell>
        </row>
        <row r="13936">
          <cell r="G13936" t="str">
            <v>1565-52</v>
          </cell>
          <cell r="H13936">
            <v>871.57</v>
          </cell>
        </row>
        <row r="13937">
          <cell r="G13937" t="str">
            <v>1565-52</v>
          </cell>
          <cell r="H13937">
            <v>937.17</v>
          </cell>
        </row>
        <row r="13938">
          <cell r="G13938" t="str">
            <v>1565-52</v>
          </cell>
          <cell r="H13938">
            <v>805</v>
          </cell>
        </row>
        <row r="13939">
          <cell r="G13939" t="str">
            <v>1565-52</v>
          </cell>
          <cell r="H13939">
            <v>1178.93</v>
          </cell>
        </row>
        <row r="13940">
          <cell r="G13940" t="str">
            <v>1565-52</v>
          </cell>
          <cell r="H13940">
            <v>596.91</v>
          </cell>
        </row>
        <row r="13941">
          <cell r="G13941" t="str">
            <v>1565-52</v>
          </cell>
          <cell r="H13941">
            <v>282.67</v>
          </cell>
        </row>
        <row r="13942">
          <cell r="G13942" t="str">
            <v>7410-02</v>
          </cell>
          <cell r="H13942">
            <v>6855.55</v>
          </cell>
        </row>
        <row r="13943">
          <cell r="G13943" t="str">
            <v>1565-52</v>
          </cell>
          <cell r="H13943">
            <v>778.83</v>
          </cell>
        </row>
        <row r="13944">
          <cell r="G13944" t="str">
            <v>1565-52</v>
          </cell>
          <cell r="H13944">
            <v>298.39999999999998</v>
          </cell>
        </row>
        <row r="13945">
          <cell r="G13945" t="str">
            <v>1565-52</v>
          </cell>
          <cell r="H13945">
            <v>1107.8699999999999</v>
          </cell>
        </row>
        <row r="13946">
          <cell r="G13946" t="str">
            <v>1565-52</v>
          </cell>
          <cell r="H13946">
            <v>0.27</v>
          </cell>
        </row>
        <row r="13947">
          <cell r="G13947" t="str">
            <v>1565-52</v>
          </cell>
          <cell r="H13947">
            <v>1399.95</v>
          </cell>
        </row>
        <row r="13948">
          <cell r="G13948" t="str">
            <v>7410-02</v>
          </cell>
          <cell r="H13948">
            <v>0.26</v>
          </cell>
        </row>
        <row r="13949">
          <cell r="G13949" t="str">
            <v>1565-52</v>
          </cell>
          <cell r="H13949">
            <v>818.28</v>
          </cell>
        </row>
        <row r="13950">
          <cell r="G13950" t="str">
            <v>1565-52</v>
          </cell>
          <cell r="H13950">
            <v>1730.57</v>
          </cell>
        </row>
        <row r="13951">
          <cell r="G13951" t="str">
            <v>1565-52</v>
          </cell>
          <cell r="H13951">
            <v>1593.72</v>
          </cell>
        </row>
        <row r="13952">
          <cell r="G13952" t="str">
            <v>1565-52</v>
          </cell>
          <cell r="H13952">
            <v>2919.84</v>
          </cell>
        </row>
        <row r="13953">
          <cell r="G13953" t="str">
            <v>1565-52</v>
          </cell>
          <cell r="H13953">
            <v>5979</v>
          </cell>
        </row>
        <row r="13954">
          <cell r="G13954" t="str">
            <v>1565-52</v>
          </cell>
          <cell r="H13954">
            <v>639.59</v>
          </cell>
        </row>
        <row r="13955">
          <cell r="G13955" t="str">
            <v>1565-52</v>
          </cell>
          <cell r="H13955">
            <v>1038</v>
          </cell>
        </row>
        <row r="13956">
          <cell r="G13956" t="str">
            <v>1565-52</v>
          </cell>
          <cell r="H13956">
            <v>520.78</v>
          </cell>
        </row>
        <row r="13957">
          <cell r="G13957" t="str">
            <v>1565-52</v>
          </cell>
          <cell r="H13957">
            <v>651.24</v>
          </cell>
        </row>
        <row r="13958">
          <cell r="G13958" t="str">
            <v>1565-52</v>
          </cell>
          <cell r="H13958">
            <v>724</v>
          </cell>
        </row>
        <row r="13959">
          <cell r="G13959" t="str">
            <v>1565-52</v>
          </cell>
          <cell r="H13959">
            <v>1933.84</v>
          </cell>
        </row>
        <row r="13960">
          <cell r="G13960" t="str">
            <v>1565-52</v>
          </cell>
          <cell r="H13960">
            <v>1144.29</v>
          </cell>
        </row>
        <row r="13961">
          <cell r="G13961" t="str">
            <v>1565-52</v>
          </cell>
          <cell r="H13961">
            <v>3337.13</v>
          </cell>
        </row>
        <row r="13962">
          <cell r="G13962" t="str">
            <v>1565-52</v>
          </cell>
          <cell r="H13962">
            <v>1323.02</v>
          </cell>
        </row>
        <row r="13963">
          <cell r="G13963" t="str">
            <v>1565-52</v>
          </cell>
          <cell r="H13963">
            <v>1135.29</v>
          </cell>
        </row>
        <row r="13964">
          <cell r="G13964" t="str">
            <v>1565-52</v>
          </cell>
          <cell r="H13964">
            <v>3763.54</v>
          </cell>
        </row>
        <row r="13965">
          <cell r="G13965" t="str">
            <v>1565-52</v>
          </cell>
          <cell r="H13965">
            <v>788.16</v>
          </cell>
        </row>
        <row r="13966">
          <cell r="G13966" t="str">
            <v>1565-52</v>
          </cell>
          <cell r="H13966">
            <v>652.79999999999995</v>
          </cell>
        </row>
        <row r="13967">
          <cell r="G13967" t="str">
            <v>1565-52</v>
          </cell>
          <cell r="H13967">
            <v>1148.5999999999999</v>
          </cell>
        </row>
        <row r="13968">
          <cell r="G13968" t="str">
            <v>1565-52</v>
          </cell>
          <cell r="H13968">
            <v>733.5</v>
          </cell>
        </row>
        <row r="13969">
          <cell r="G13969" t="str">
            <v>1565-52</v>
          </cell>
          <cell r="H13969">
            <v>417.2</v>
          </cell>
        </row>
        <row r="13970">
          <cell r="G13970" t="str">
            <v>1565-52</v>
          </cell>
          <cell r="H13970">
            <v>2382.35</v>
          </cell>
        </row>
        <row r="13971">
          <cell r="G13971" t="str">
            <v>1565-52</v>
          </cell>
          <cell r="H13971">
            <v>296.25</v>
          </cell>
        </row>
        <row r="13972">
          <cell r="G13972" t="str">
            <v>1565-52</v>
          </cell>
          <cell r="H13972">
            <v>3026.45</v>
          </cell>
        </row>
        <row r="13973">
          <cell r="G13973" t="str">
            <v>1565-52</v>
          </cell>
          <cell r="H13973">
            <v>808.35</v>
          </cell>
        </row>
        <row r="13974">
          <cell r="G13974" t="str">
            <v>1565-52</v>
          </cell>
          <cell r="H13974">
            <v>3318</v>
          </cell>
        </row>
        <row r="13975">
          <cell r="G13975" t="str">
            <v>1565-52</v>
          </cell>
          <cell r="H13975">
            <v>1059.9000000000001</v>
          </cell>
        </row>
        <row r="13976">
          <cell r="G13976" t="str">
            <v>1565-52</v>
          </cell>
          <cell r="H13976">
            <v>668.37</v>
          </cell>
        </row>
        <row r="13977">
          <cell r="G13977" t="str">
            <v>1565-52</v>
          </cell>
          <cell r="H13977">
            <v>231.61</v>
          </cell>
        </row>
        <row r="13978">
          <cell r="G13978" t="str">
            <v>7410-02</v>
          </cell>
          <cell r="H13978">
            <v>71.06</v>
          </cell>
        </row>
        <row r="13979">
          <cell r="G13979" t="str">
            <v>1565-52</v>
          </cell>
          <cell r="H13979">
            <v>5534.25</v>
          </cell>
        </row>
        <row r="13980">
          <cell r="G13980" t="str">
            <v>1565-52</v>
          </cell>
          <cell r="H13980">
            <v>5885.6</v>
          </cell>
        </row>
        <row r="13981">
          <cell r="G13981" t="str">
            <v>1565-52</v>
          </cell>
          <cell r="H13981">
            <v>1545.7</v>
          </cell>
        </row>
        <row r="13982">
          <cell r="G13982" t="str">
            <v>1565-52</v>
          </cell>
          <cell r="H13982">
            <v>1349.08</v>
          </cell>
        </row>
        <row r="13983">
          <cell r="G13983" t="str">
            <v>1565-52</v>
          </cell>
          <cell r="H13983">
            <v>1350.72</v>
          </cell>
        </row>
        <row r="13984">
          <cell r="G13984" t="str">
            <v>1565-52</v>
          </cell>
          <cell r="H13984">
            <v>1461.95</v>
          </cell>
        </row>
        <row r="13985">
          <cell r="G13985" t="str">
            <v>1565-52</v>
          </cell>
          <cell r="H13985">
            <v>1146.1500000000001</v>
          </cell>
        </row>
        <row r="13986">
          <cell r="G13986" t="str">
            <v>1565-52</v>
          </cell>
          <cell r="H13986">
            <v>70.48</v>
          </cell>
        </row>
        <row r="13987">
          <cell r="G13987" t="str">
            <v>1565-52</v>
          </cell>
          <cell r="H13987">
            <v>787.74</v>
          </cell>
        </row>
        <row r="13988">
          <cell r="G13988" t="str">
            <v>1565-52</v>
          </cell>
          <cell r="H13988">
            <v>816.38</v>
          </cell>
        </row>
        <row r="13989">
          <cell r="G13989" t="str">
            <v>1565-52</v>
          </cell>
          <cell r="H13989">
            <v>642.58000000000004</v>
          </cell>
        </row>
        <row r="13990">
          <cell r="G13990" t="str">
            <v>1565-52</v>
          </cell>
          <cell r="H13990">
            <v>1922.75</v>
          </cell>
        </row>
        <row r="13991">
          <cell r="G13991" t="str">
            <v>1565-52</v>
          </cell>
          <cell r="H13991">
            <v>1162.71</v>
          </cell>
        </row>
        <row r="13992">
          <cell r="G13992" t="str">
            <v>1565-52</v>
          </cell>
          <cell r="H13992">
            <v>608.37</v>
          </cell>
        </row>
        <row r="13993">
          <cell r="G13993" t="str">
            <v>1565-52</v>
          </cell>
          <cell r="H13993">
            <v>894.25</v>
          </cell>
        </row>
        <row r="13994">
          <cell r="G13994" t="str">
            <v>1565-52</v>
          </cell>
          <cell r="H13994">
            <v>606.6</v>
          </cell>
        </row>
        <row r="13995">
          <cell r="G13995" t="str">
            <v>1565-52</v>
          </cell>
          <cell r="H13995">
            <v>756.1</v>
          </cell>
        </row>
        <row r="13996">
          <cell r="G13996" t="str">
            <v>1565-52</v>
          </cell>
          <cell r="H13996">
            <v>552.29999999999995</v>
          </cell>
        </row>
        <row r="13997">
          <cell r="G13997" t="str">
            <v>1565-52</v>
          </cell>
          <cell r="H13997">
            <v>7203</v>
          </cell>
        </row>
        <row r="13998">
          <cell r="G13998" t="str">
            <v>1565-52</v>
          </cell>
          <cell r="H13998">
            <v>2422.1999999999998</v>
          </cell>
        </row>
        <row r="13999">
          <cell r="G13999" t="str">
            <v>1565-52</v>
          </cell>
          <cell r="H13999">
            <v>2926.58</v>
          </cell>
        </row>
        <row r="14000">
          <cell r="G14000" t="str">
            <v>1565-52</v>
          </cell>
          <cell r="H14000">
            <v>1248.6099999999999</v>
          </cell>
        </row>
        <row r="14001">
          <cell r="G14001" t="str">
            <v>1565-52</v>
          </cell>
          <cell r="H14001">
            <v>1185.73</v>
          </cell>
        </row>
        <row r="14002">
          <cell r="G14002" t="str">
            <v>1565-52</v>
          </cell>
          <cell r="H14002">
            <v>892.82</v>
          </cell>
        </row>
        <row r="14003">
          <cell r="G14003" t="str">
            <v>1565-52</v>
          </cell>
          <cell r="H14003">
            <v>412.56</v>
          </cell>
        </row>
        <row r="14004">
          <cell r="G14004" t="str">
            <v>1565-52</v>
          </cell>
          <cell r="H14004">
            <v>1369.58</v>
          </cell>
        </row>
        <row r="14005">
          <cell r="G14005" t="str">
            <v>1565-52</v>
          </cell>
          <cell r="H14005">
            <v>160.54</v>
          </cell>
        </row>
        <row r="14006">
          <cell r="G14006" t="str">
            <v>1565-52</v>
          </cell>
          <cell r="H14006">
            <v>689.77</v>
          </cell>
        </row>
        <row r="14007">
          <cell r="G14007" t="str">
            <v>1565-52</v>
          </cell>
          <cell r="H14007">
            <v>384.55</v>
          </cell>
        </row>
        <row r="14008">
          <cell r="G14008" t="str">
            <v>1565-52</v>
          </cell>
          <cell r="H14008">
            <v>2198.1999999999998</v>
          </cell>
        </row>
        <row r="14009">
          <cell r="G14009" t="str">
            <v>1565-52</v>
          </cell>
          <cell r="H14009">
            <v>7907.38</v>
          </cell>
        </row>
        <row r="14010">
          <cell r="G14010" t="str">
            <v>1565-52</v>
          </cell>
          <cell r="H14010">
            <v>509.28</v>
          </cell>
        </row>
        <row r="14011">
          <cell r="G14011" t="str">
            <v>1565-52</v>
          </cell>
          <cell r="H14011">
            <v>8171</v>
          </cell>
        </row>
        <row r="14012">
          <cell r="G14012" t="str">
            <v>1565-52</v>
          </cell>
          <cell r="H14012">
            <v>1463.08</v>
          </cell>
        </row>
        <row r="14013">
          <cell r="G14013" t="str">
            <v>1565-52</v>
          </cell>
          <cell r="H14013">
            <v>7759.5</v>
          </cell>
        </row>
        <row r="14014">
          <cell r="G14014" t="str">
            <v>1565-52</v>
          </cell>
          <cell r="H14014">
            <v>16173</v>
          </cell>
        </row>
        <row r="14015">
          <cell r="G14015" t="str">
            <v>1565-52</v>
          </cell>
          <cell r="H14015">
            <v>1301.21</v>
          </cell>
        </row>
        <row r="14016">
          <cell r="G14016" t="str">
            <v>1565-52</v>
          </cell>
          <cell r="H14016">
            <v>950.09</v>
          </cell>
        </row>
        <row r="14017">
          <cell r="G14017" t="str">
            <v>1565-52</v>
          </cell>
          <cell r="H14017">
            <v>483.73</v>
          </cell>
        </row>
        <row r="14018">
          <cell r="G14018" t="str">
            <v>1565-52</v>
          </cell>
          <cell r="H14018">
            <v>1193.83</v>
          </cell>
        </row>
        <row r="14019">
          <cell r="G14019" t="str">
            <v>1565-52</v>
          </cell>
          <cell r="H14019">
            <v>2005.58</v>
          </cell>
        </row>
        <row r="14020">
          <cell r="G14020" t="str">
            <v>1565-52</v>
          </cell>
          <cell r="H14020">
            <v>1069.27</v>
          </cell>
        </row>
        <row r="14021">
          <cell r="G14021" t="str">
            <v>1565-52</v>
          </cell>
          <cell r="H14021">
            <v>529.03</v>
          </cell>
        </row>
        <row r="14022">
          <cell r="G14022" t="str">
            <v>1565-52</v>
          </cell>
          <cell r="H14022">
            <v>784.83</v>
          </cell>
        </row>
        <row r="14023">
          <cell r="G14023" t="str">
            <v>1565-52</v>
          </cell>
          <cell r="H14023">
            <v>0.17</v>
          </cell>
        </row>
        <row r="14024">
          <cell r="G14024" t="str">
            <v>1565-52</v>
          </cell>
          <cell r="H14024">
            <v>1930.79</v>
          </cell>
        </row>
        <row r="14025">
          <cell r="G14025" t="str">
            <v>1565-52</v>
          </cell>
          <cell r="H14025">
            <v>339.88</v>
          </cell>
        </row>
        <row r="14026">
          <cell r="G14026" t="str">
            <v>1565-52</v>
          </cell>
          <cell r="H14026">
            <v>1384.17</v>
          </cell>
        </row>
        <row r="14027">
          <cell r="G14027" t="str">
            <v>1565-52</v>
          </cell>
          <cell r="H14027">
            <v>1053.49</v>
          </cell>
        </row>
        <row r="14028">
          <cell r="G14028" t="str">
            <v>1565-52</v>
          </cell>
          <cell r="H14028">
            <v>506.41</v>
          </cell>
        </row>
        <row r="14029">
          <cell r="G14029" t="str">
            <v>1565-52</v>
          </cell>
          <cell r="H14029">
            <v>530.55999999999995</v>
          </cell>
        </row>
        <row r="14030">
          <cell r="G14030" t="str">
            <v>1565-52</v>
          </cell>
          <cell r="H14030">
            <v>3839.72</v>
          </cell>
        </row>
        <row r="14031">
          <cell r="G14031" t="str">
            <v>1565-52</v>
          </cell>
          <cell r="H14031">
            <v>2178.2600000000002</v>
          </cell>
        </row>
        <row r="14032">
          <cell r="G14032" t="str">
            <v>1565-52</v>
          </cell>
          <cell r="H14032">
            <v>7665</v>
          </cell>
        </row>
        <row r="14033">
          <cell r="G14033" t="str">
            <v>1565-52</v>
          </cell>
          <cell r="H14033">
            <v>183.64</v>
          </cell>
        </row>
        <row r="14034">
          <cell r="G14034" t="str">
            <v>1565-52</v>
          </cell>
          <cell r="H14034">
            <v>650.5</v>
          </cell>
        </row>
        <row r="14035">
          <cell r="G14035" t="str">
            <v>1565-52</v>
          </cell>
          <cell r="H14035">
            <v>881.85</v>
          </cell>
        </row>
        <row r="14036">
          <cell r="G14036" t="str">
            <v>1565-52</v>
          </cell>
          <cell r="H14036">
            <v>1519.81</v>
          </cell>
        </row>
        <row r="14037">
          <cell r="G14037" t="str">
            <v>1565-52</v>
          </cell>
          <cell r="H14037">
            <v>644.58000000000004</v>
          </cell>
        </row>
        <row r="14038">
          <cell r="G14038" t="str">
            <v>1565-52</v>
          </cell>
          <cell r="H14038">
            <v>2511.9299999999998</v>
          </cell>
        </row>
        <row r="14039">
          <cell r="G14039" t="str">
            <v>1565-52</v>
          </cell>
          <cell r="H14039">
            <v>795.75</v>
          </cell>
        </row>
        <row r="14040">
          <cell r="G14040" t="str">
            <v>1565-52</v>
          </cell>
          <cell r="H14040">
            <v>1092.93</v>
          </cell>
        </row>
        <row r="14041">
          <cell r="G14041" t="str">
            <v>1565-52</v>
          </cell>
          <cell r="H14041">
            <v>511.86</v>
          </cell>
        </row>
        <row r="14042">
          <cell r="G14042" t="str">
            <v>1565-52</v>
          </cell>
          <cell r="H14042">
            <v>1480.51</v>
          </cell>
        </row>
        <row r="14043">
          <cell r="G14043" t="str">
            <v>1565-52</v>
          </cell>
          <cell r="H14043">
            <v>2230</v>
          </cell>
        </row>
        <row r="14044">
          <cell r="G14044" t="str">
            <v>1565-52</v>
          </cell>
          <cell r="H14044">
            <v>542.70000000000005</v>
          </cell>
        </row>
        <row r="14045">
          <cell r="G14045" t="str">
            <v>1565-52</v>
          </cell>
          <cell r="H14045">
            <v>1284.48</v>
          </cell>
        </row>
        <row r="14046">
          <cell r="G14046" t="str">
            <v>1565-52</v>
          </cell>
          <cell r="H14046">
            <v>953.43</v>
          </cell>
        </row>
        <row r="14047">
          <cell r="G14047" t="str">
            <v>1565-52</v>
          </cell>
          <cell r="H14047">
            <v>832.49</v>
          </cell>
        </row>
        <row r="14048">
          <cell r="G14048" t="str">
            <v>1565-52</v>
          </cell>
          <cell r="H14048">
            <v>125.94</v>
          </cell>
        </row>
        <row r="14049">
          <cell r="G14049" t="str">
            <v>1565-52</v>
          </cell>
          <cell r="H14049">
            <v>2.54</v>
          </cell>
        </row>
        <row r="14050">
          <cell r="G14050" t="str">
            <v>1565-52</v>
          </cell>
          <cell r="H14050">
            <v>185.29</v>
          </cell>
        </row>
        <row r="14051">
          <cell r="G14051" t="str">
            <v>1565-52</v>
          </cell>
          <cell r="H14051">
            <v>216.09</v>
          </cell>
        </row>
        <row r="14052">
          <cell r="G14052" t="str">
            <v>1565-52</v>
          </cell>
          <cell r="H14052">
            <v>413.46</v>
          </cell>
        </row>
        <row r="14053">
          <cell r="G14053" t="str">
            <v>1565-52</v>
          </cell>
          <cell r="H14053">
            <v>3055.54</v>
          </cell>
        </row>
        <row r="14054">
          <cell r="G14054" t="str">
            <v>1565-52</v>
          </cell>
          <cell r="H14054">
            <v>837.25</v>
          </cell>
        </row>
        <row r="14055">
          <cell r="G14055" t="str">
            <v>1565-52</v>
          </cell>
          <cell r="H14055">
            <v>1912.76</v>
          </cell>
        </row>
        <row r="14056">
          <cell r="G14056" t="str">
            <v>1565-52</v>
          </cell>
          <cell r="H14056">
            <v>918.03</v>
          </cell>
        </row>
        <row r="14057">
          <cell r="G14057" t="str">
            <v>1565-52</v>
          </cell>
          <cell r="H14057">
            <v>710.14</v>
          </cell>
        </row>
        <row r="14058">
          <cell r="G14058" t="str">
            <v>1565-52</v>
          </cell>
          <cell r="H14058">
            <v>589.41999999999996</v>
          </cell>
        </row>
        <row r="14059">
          <cell r="G14059" t="str">
            <v>1565-52</v>
          </cell>
          <cell r="H14059">
            <v>1592.27</v>
          </cell>
        </row>
        <row r="14060">
          <cell r="G14060" t="str">
            <v>1565-52</v>
          </cell>
          <cell r="H14060">
            <v>2427.48</v>
          </cell>
        </row>
        <row r="14061">
          <cell r="G14061" t="str">
            <v>1565-52</v>
          </cell>
          <cell r="H14061">
            <v>795.84</v>
          </cell>
        </row>
        <row r="14062">
          <cell r="G14062" t="str">
            <v>1565-52</v>
          </cell>
          <cell r="H14062">
            <v>1807</v>
          </cell>
        </row>
        <row r="14063">
          <cell r="G14063" t="str">
            <v>1565-52</v>
          </cell>
          <cell r="H14063">
            <v>735.68</v>
          </cell>
        </row>
        <row r="14064">
          <cell r="G14064" t="str">
            <v>1565-52</v>
          </cell>
          <cell r="H14064">
            <v>1422.75</v>
          </cell>
        </row>
        <row r="14065">
          <cell r="G14065" t="str">
            <v>1565-52</v>
          </cell>
          <cell r="H14065">
            <v>742.48</v>
          </cell>
        </row>
        <row r="14066">
          <cell r="G14066" t="str">
            <v>1565-52</v>
          </cell>
          <cell r="H14066">
            <v>946.66</v>
          </cell>
        </row>
        <row r="14067">
          <cell r="G14067" t="str">
            <v>1565-52</v>
          </cell>
          <cell r="H14067">
            <v>2201.61</v>
          </cell>
        </row>
        <row r="14068">
          <cell r="G14068" t="str">
            <v>1565-52</v>
          </cell>
          <cell r="H14068">
            <v>422.2</v>
          </cell>
        </row>
        <row r="14069">
          <cell r="G14069" t="str">
            <v>1565-52</v>
          </cell>
          <cell r="H14069">
            <v>1497.8</v>
          </cell>
        </row>
        <row r="14070">
          <cell r="G14070" t="str">
            <v>1565-52</v>
          </cell>
          <cell r="H14070">
            <v>851.79</v>
          </cell>
        </row>
        <row r="14071">
          <cell r="G14071" t="str">
            <v>1565-52</v>
          </cell>
          <cell r="H14071">
            <v>5688.15</v>
          </cell>
        </row>
        <row r="14072">
          <cell r="G14072" t="str">
            <v>1565-52</v>
          </cell>
          <cell r="H14072">
            <v>504.08</v>
          </cell>
        </row>
        <row r="14073">
          <cell r="G14073" t="str">
            <v>1565-52</v>
          </cell>
          <cell r="H14073">
            <v>3129.67</v>
          </cell>
        </row>
        <row r="14074">
          <cell r="G14074" t="str">
            <v>1565-52</v>
          </cell>
          <cell r="H14074">
            <v>1536.71</v>
          </cell>
        </row>
        <row r="14075">
          <cell r="G14075" t="str">
            <v>1565-52</v>
          </cell>
          <cell r="H14075">
            <v>1365.33</v>
          </cell>
        </row>
        <row r="14076">
          <cell r="G14076" t="str">
            <v>1565-52</v>
          </cell>
          <cell r="H14076">
            <v>2859.23</v>
          </cell>
        </row>
        <row r="14077">
          <cell r="G14077" t="str">
            <v>1565-52</v>
          </cell>
          <cell r="H14077">
            <v>13480</v>
          </cell>
        </row>
        <row r="14078">
          <cell r="G14078" t="str">
            <v>1565-52</v>
          </cell>
          <cell r="H14078">
            <v>231.1</v>
          </cell>
        </row>
        <row r="14079">
          <cell r="G14079" t="str">
            <v>1565-52</v>
          </cell>
          <cell r="H14079">
            <v>560</v>
          </cell>
        </row>
        <row r="14080">
          <cell r="G14080" t="str">
            <v>1565-52</v>
          </cell>
          <cell r="H14080">
            <v>680.93</v>
          </cell>
        </row>
        <row r="14081">
          <cell r="G14081" t="str">
            <v>1565-52</v>
          </cell>
          <cell r="H14081">
            <v>14780</v>
          </cell>
        </row>
        <row r="14082">
          <cell r="G14082" t="str">
            <v>1565-52</v>
          </cell>
          <cell r="H14082">
            <v>1409.86</v>
          </cell>
        </row>
        <row r="14083">
          <cell r="G14083" t="str">
            <v>1565-52</v>
          </cell>
          <cell r="H14083">
            <v>10332</v>
          </cell>
        </row>
        <row r="14084">
          <cell r="G14084" t="str">
            <v>1565-52</v>
          </cell>
          <cell r="H14084">
            <v>5115</v>
          </cell>
        </row>
        <row r="14085">
          <cell r="G14085" t="str">
            <v>1565-52</v>
          </cell>
          <cell r="H14085">
            <v>4.54</v>
          </cell>
        </row>
        <row r="14086">
          <cell r="G14086" t="str">
            <v>1565-52</v>
          </cell>
          <cell r="H14086">
            <v>480.24</v>
          </cell>
        </row>
        <row r="14087">
          <cell r="G14087" t="str">
            <v>1565-52</v>
          </cell>
          <cell r="H14087">
            <v>1111.51</v>
          </cell>
        </row>
        <row r="14088">
          <cell r="G14088" t="str">
            <v>1565-52</v>
          </cell>
          <cell r="H14088">
            <v>34</v>
          </cell>
        </row>
        <row r="14089">
          <cell r="G14089" t="str">
            <v>1565-52</v>
          </cell>
          <cell r="H14089">
            <v>1.82</v>
          </cell>
        </row>
        <row r="14090">
          <cell r="G14090" t="str">
            <v>1565-52</v>
          </cell>
          <cell r="H14090">
            <v>2138.61</v>
          </cell>
        </row>
        <row r="14091">
          <cell r="G14091" t="str">
            <v>1565-52</v>
          </cell>
          <cell r="H14091">
            <v>808.93</v>
          </cell>
        </row>
        <row r="14092">
          <cell r="G14092" t="str">
            <v>1565-52</v>
          </cell>
          <cell r="H14092">
            <v>0.25</v>
          </cell>
        </row>
        <row r="14093">
          <cell r="G14093" t="str">
            <v>1565-52</v>
          </cell>
          <cell r="H14093">
            <v>17494</v>
          </cell>
        </row>
        <row r="14094">
          <cell r="G14094" t="str">
            <v>1565-52</v>
          </cell>
          <cell r="H14094">
            <v>1898.61</v>
          </cell>
        </row>
        <row r="14095">
          <cell r="G14095" t="str">
            <v>1565-52</v>
          </cell>
          <cell r="H14095">
            <v>593.97</v>
          </cell>
        </row>
        <row r="14096">
          <cell r="G14096" t="str">
            <v>1565-52</v>
          </cell>
          <cell r="H14096">
            <v>1943.8</v>
          </cell>
        </row>
        <row r="14097">
          <cell r="G14097" t="str">
            <v>1565-52</v>
          </cell>
          <cell r="H14097">
            <v>1902.87</v>
          </cell>
        </row>
        <row r="14098">
          <cell r="G14098" t="str">
            <v>1565-52</v>
          </cell>
          <cell r="H14098">
            <v>17470</v>
          </cell>
        </row>
        <row r="14099">
          <cell r="G14099" t="str">
            <v>1565-52</v>
          </cell>
          <cell r="H14099">
            <v>5739</v>
          </cell>
        </row>
        <row r="14100">
          <cell r="G14100" t="str">
            <v>1565-52</v>
          </cell>
          <cell r="H14100">
            <v>3976.52</v>
          </cell>
        </row>
        <row r="14101">
          <cell r="G14101" t="str">
            <v>1565-52</v>
          </cell>
          <cell r="H14101">
            <v>1083.28</v>
          </cell>
        </row>
        <row r="14102">
          <cell r="G14102" t="str">
            <v>7410-02</v>
          </cell>
          <cell r="H14102">
            <v>19189</v>
          </cell>
        </row>
        <row r="14103">
          <cell r="G14103" t="str">
            <v>1565-52</v>
          </cell>
          <cell r="H14103">
            <v>3267.65</v>
          </cell>
        </row>
        <row r="14104">
          <cell r="G14104" t="str">
            <v>1565-52</v>
          </cell>
          <cell r="H14104">
            <v>661.92</v>
          </cell>
        </row>
        <row r="14105">
          <cell r="G14105" t="str">
            <v>1565-52</v>
          </cell>
          <cell r="H14105">
            <v>2545.5</v>
          </cell>
        </row>
        <row r="14106">
          <cell r="G14106" t="str">
            <v>1565-52</v>
          </cell>
          <cell r="H14106">
            <v>355.21</v>
          </cell>
        </row>
        <row r="14107">
          <cell r="G14107" t="str">
            <v>1565-52</v>
          </cell>
          <cell r="H14107">
            <v>215.95</v>
          </cell>
        </row>
        <row r="14108">
          <cell r="G14108" t="str">
            <v>1565-52</v>
          </cell>
          <cell r="H14108">
            <v>325.13</v>
          </cell>
        </row>
        <row r="14109">
          <cell r="G14109" t="str">
            <v>1565-52</v>
          </cell>
          <cell r="H14109">
            <v>2723.19</v>
          </cell>
        </row>
        <row r="14110">
          <cell r="G14110" t="str">
            <v>1565-52</v>
          </cell>
          <cell r="H14110">
            <v>12.05</v>
          </cell>
        </row>
        <row r="14111">
          <cell r="G14111" t="str">
            <v>1565-52</v>
          </cell>
          <cell r="H14111">
            <v>844.35</v>
          </cell>
        </row>
        <row r="14112">
          <cell r="G14112" t="str">
            <v>1565-52</v>
          </cell>
          <cell r="H14112">
            <v>9372.51</v>
          </cell>
        </row>
        <row r="14113">
          <cell r="G14113" t="str">
            <v>1565-52</v>
          </cell>
          <cell r="H14113">
            <v>9.14</v>
          </cell>
        </row>
        <row r="14114">
          <cell r="G14114" t="str">
            <v>1565-52</v>
          </cell>
          <cell r="H14114">
            <v>4381.62</v>
          </cell>
        </row>
        <row r="14115">
          <cell r="G14115" t="str">
            <v>1565-52</v>
          </cell>
          <cell r="H14115">
            <v>1701.2</v>
          </cell>
        </row>
        <row r="14116">
          <cell r="G14116" t="str">
            <v>1565-52</v>
          </cell>
          <cell r="H14116">
            <v>206.82</v>
          </cell>
        </row>
        <row r="14117">
          <cell r="G14117" t="str">
            <v>1565-52</v>
          </cell>
          <cell r="H14117">
            <v>2619.89</v>
          </cell>
        </row>
        <row r="14118">
          <cell r="G14118" t="str">
            <v>1565-52</v>
          </cell>
          <cell r="H14118">
            <v>1796.26</v>
          </cell>
        </row>
        <row r="14119">
          <cell r="G14119" t="str">
            <v>1565-52</v>
          </cell>
          <cell r="H14119">
            <v>2116.62</v>
          </cell>
        </row>
        <row r="14120">
          <cell r="G14120" t="str">
            <v>1565-52</v>
          </cell>
          <cell r="H14120">
            <v>472.49</v>
          </cell>
        </row>
        <row r="14121">
          <cell r="G14121" t="str">
            <v>1565-52</v>
          </cell>
          <cell r="H14121">
            <v>1822.06</v>
          </cell>
        </row>
        <row r="14122">
          <cell r="G14122" t="str">
            <v>1565-52</v>
          </cell>
          <cell r="H14122">
            <v>2622</v>
          </cell>
        </row>
        <row r="14123">
          <cell r="G14123" t="str">
            <v>1565-52</v>
          </cell>
          <cell r="H14123">
            <v>3494.56</v>
          </cell>
        </row>
        <row r="14124">
          <cell r="G14124" t="str">
            <v>1565-52</v>
          </cell>
          <cell r="H14124">
            <v>1146.6300000000001</v>
          </cell>
        </row>
        <row r="14125">
          <cell r="G14125" t="str">
            <v>1565-52</v>
          </cell>
          <cell r="H14125">
            <v>15468.28</v>
          </cell>
        </row>
        <row r="14126">
          <cell r="G14126" t="str">
            <v>1565-52</v>
          </cell>
          <cell r="H14126">
            <v>3855.24</v>
          </cell>
        </row>
        <row r="14127">
          <cell r="G14127" t="str">
            <v>1565-52</v>
          </cell>
          <cell r="H14127">
            <v>3509.8</v>
          </cell>
        </row>
        <row r="14128">
          <cell r="G14128" t="str">
            <v>1565-52</v>
          </cell>
          <cell r="H14128">
            <v>149.46</v>
          </cell>
        </row>
        <row r="14129">
          <cell r="G14129" t="str">
            <v>1565-52</v>
          </cell>
          <cell r="H14129">
            <v>4.03</v>
          </cell>
        </row>
        <row r="14130">
          <cell r="G14130" t="str">
            <v>1565-52</v>
          </cell>
          <cell r="H14130">
            <v>3861.2</v>
          </cell>
        </row>
        <row r="14131">
          <cell r="G14131" t="str">
            <v>1565-52</v>
          </cell>
          <cell r="H14131">
            <v>5015.7</v>
          </cell>
        </row>
        <row r="14132">
          <cell r="G14132" t="str">
            <v>1565-52</v>
          </cell>
          <cell r="H14132">
            <v>1685.81</v>
          </cell>
        </row>
        <row r="14133">
          <cell r="G14133" t="str">
            <v>1565-52</v>
          </cell>
          <cell r="H14133">
            <v>2188.62</v>
          </cell>
        </row>
        <row r="14134">
          <cell r="G14134" t="str">
            <v>1565-52</v>
          </cell>
          <cell r="H14134">
            <v>707.12</v>
          </cell>
        </row>
        <row r="14135">
          <cell r="G14135" t="str">
            <v>1565-52</v>
          </cell>
          <cell r="H14135">
            <v>423.89</v>
          </cell>
        </row>
        <row r="14136">
          <cell r="G14136" t="str">
            <v>1565-52</v>
          </cell>
          <cell r="H14136">
            <v>838</v>
          </cell>
        </row>
        <row r="14137">
          <cell r="G14137" t="str">
            <v>1565-52</v>
          </cell>
          <cell r="H14137">
            <v>477.35</v>
          </cell>
        </row>
        <row r="14138">
          <cell r="G14138" t="str">
            <v>1565-52</v>
          </cell>
          <cell r="H14138">
            <v>2524.5</v>
          </cell>
        </row>
        <row r="14139">
          <cell r="G14139" t="str">
            <v>1565-52</v>
          </cell>
          <cell r="H14139">
            <v>2238.0500000000002</v>
          </cell>
        </row>
        <row r="14140">
          <cell r="G14140" t="str">
            <v>1565-52</v>
          </cell>
          <cell r="H14140">
            <v>297.63</v>
          </cell>
        </row>
        <row r="14141">
          <cell r="G14141" t="str">
            <v>1565-52</v>
          </cell>
          <cell r="H14141">
            <v>864.82</v>
          </cell>
        </row>
        <row r="14142">
          <cell r="G14142" t="str">
            <v>1565-52</v>
          </cell>
          <cell r="H14142">
            <v>2237.04</v>
          </cell>
        </row>
        <row r="14143">
          <cell r="G14143" t="str">
            <v>1565-52</v>
          </cell>
          <cell r="H14143">
            <v>2227.21</v>
          </cell>
        </row>
        <row r="14144">
          <cell r="G14144" t="str">
            <v>1565-52</v>
          </cell>
          <cell r="H14144">
            <v>2415.09</v>
          </cell>
        </row>
        <row r="14145">
          <cell r="G14145" t="str">
            <v>1565-52</v>
          </cell>
          <cell r="H14145">
            <v>1098.3499999999999</v>
          </cell>
        </row>
        <row r="14146">
          <cell r="G14146" t="str">
            <v>1565-52</v>
          </cell>
          <cell r="H14146">
            <v>1658.65</v>
          </cell>
        </row>
        <row r="14147">
          <cell r="G14147" t="str">
            <v>1565-52</v>
          </cell>
          <cell r="H14147">
            <v>920.39</v>
          </cell>
        </row>
        <row r="14148">
          <cell r="G14148" t="str">
            <v>1565-52</v>
          </cell>
          <cell r="H14148">
            <v>768.98</v>
          </cell>
        </row>
        <row r="14149">
          <cell r="G14149" t="str">
            <v>1565-52</v>
          </cell>
          <cell r="H14149">
            <v>702.38</v>
          </cell>
        </row>
        <row r="14150">
          <cell r="G14150" t="str">
            <v>1565-52</v>
          </cell>
          <cell r="H14150">
            <v>467.03</v>
          </cell>
        </row>
        <row r="14151">
          <cell r="G14151" t="str">
            <v>1565-52</v>
          </cell>
          <cell r="H14151">
            <v>1448.41</v>
          </cell>
        </row>
        <row r="14152">
          <cell r="G14152" t="str">
            <v>1565-52</v>
          </cell>
          <cell r="H14152">
            <v>1965.91</v>
          </cell>
        </row>
        <row r="14153">
          <cell r="G14153" t="str">
            <v>1565-52</v>
          </cell>
          <cell r="H14153">
            <v>2712.25</v>
          </cell>
        </row>
        <row r="14154">
          <cell r="G14154" t="str">
            <v>1565-52</v>
          </cell>
          <cell r="H14154">
            <v>441.8</v>
          </cell>
        </row>
        <row r="14155">
          <cell r="G14155" t="str">
            <v>1565-52</v>
          </cell>
          <cell r="H14155">
            <v>5.14</v>
          </cell>
        </row>
        <row r="14156">
          <cell r="G14156" t="str">
            <v>1565-52</v>
          </cell>
          <cell r="H14156">
            <v>2775.19</v>
          </cell>
        </row>
        <row r="14157">
          <cell r="G14157" t="str">
            <v>1565-52</v>
          </cell>
          <cell r="H14157">
            <v>1040.9000000000001</v>
          </cell>
        </row>
        <row r="14158">
          <cell r="G14158" t="str">
            <v>1565-52</v>
          </cell>
          <cell r="H14158">
            <v>1153.24</v>
          </cell>
        </row>
        <row r="14159">
          <cell r="G14159" t="str">
            <v>1565-52</v>
          </cell>
          <cell r="H14159">
            <v>430.03</v>
          </cell>
        </row>
        <row r="14160">
          <cell r="G14160" t="str">
            <v>1565-52</v>
          </cell>
          <cell r="H14160">
            <v>23.32</v>
          </cell>
        </row>
        <row r="14161">
          <cell r="G14161" t="str">
            <v>1565-52</v>
          </cell>
          <cell r="H14161">
            <v>834.63</v>
          </cell>
        </row>
        <row r="14162">
          <cell r="G14162" t="str">
            <v>1565-52</v>
          </cell>
          <cell r="H14162">
            <v>433.37</v>
          </cell>
        </row>
        <row r="14163">
          <cell r="G14163" t="str">
            <v>1565-52</v>
          </cell>
          <cell r="H14163">
            <v>2020.46</v>
          </cell>
        </row>
        <row r="14164">
          <cell r="G14164" t="str">
            <v>1565-52</v>
          </cell>
          <cell r="H14164">
            <v>3499.08</v>
          </cell>
        </row>
        <row r="14165">
          <cell r="G14165" t="str">
            <v>1565-52</v>
          </cell>
          <cell r="H14165">
            <v>542.47</v>
          </cell>
        </row>
        <row r="14166">
          <cell r="G14166" t="str">
            <v>1565-52</v>
          </cell>
          <cell r="H14166">
            <v>2729.16</v>
          </cell>
        </row>
        <row r="14167">
          <cell r="G14167" t="str">
            <v>1565-52</v>
          </cell>
          <cell r="H14167">
            <v>2914.2</v>
          </cell>
        </row>
        <row r="14168">
          <cell r="G14168" t="str">
            <v>1565-52</v>
          </cell>
          <cell r="H14168">
            <v>637.13</v>
          </cell>
        </row>
        <row r="14169">
          <cell r="G14169" t="str">
            <v>1565-52</v>
          </cell>
          <cell r="H14169">
            <v>234.73</v>
          </cell>
        </row>
        <row r="14170">
          <cell r="G14170" t="str">
            <v>1565-52</v>
          </cell>
          <cell r="H14170">
            <v>884.13</v>
          </cell>
        </row>
        <row r="14171">
          <cell r="G14171" t="str">
            <v>1565-52</v>
          </cell>
          <cell r="H14171">
            <v>1542.81</v>
          </cell>
        </row>
        <row r="14172">
          <cell r="G14172" t="str">
            <v>1565-52</v>
          </cell>
          <cell r="H14172">
            <v>3741.48</v>
          </cell>
        </row>
        <row r="14173">
          <cell r="G14173" t="str">
            <v>1565-52</v>
          </cell>
          <cell r="H14173">
            <v>1282.04</v>
          </cell>
        </row>
        <row r="14174">
          <cell r="G14174" t="str">
            <v>1565-52</v>
          </cell>
          <cell r="H14174">
            <v>2104.5</v>
          </cell>
        </row>
        <row r="14175">
          <cell r="G14175" t="str">
            <v>1565-52</v>
          </cell>
          <cell r="H14175">
            <v>884.48</v>
          </cell>
        </row>
        <row r="14176">
          <cell r="G14176" t="str">
            <v>1565-52</v>
          </cell>
          <cell r="H14176">
            <v>2955.55</v>
          </cell>
        </row>
        <row r="14177">
          <cell r="G14177" t="str">
            <v>1565-52</v>
          </cell>
          <cell r="H14177">
            <v>1876.67</v>
          </cell>
        </row>
        <row r="14178">
          <cell r="G14178" t="str">
            <v>7410-02</v>
          </cell>
          <cell r="H14178">
            <v>6159.33</v>
          </cell>
        </row>
        <row r="14179">
          <cell r="G14179" t="str">
            <v>1565-52</v>
          </cell>
          <cell r="H14179">
            <v>1845</v>
          </cell>
        </row>
        <row r="14180">
          <cell r="G14180" t="str">
            <v>1565-52</v>
          </cell>
          <cell r="H14180">
            <v>4750.2700000000004</v>
          </cell>
        </row>
        <row r="14181">
          <cell r="G14181" t="str">
            <v>1565-52</v>
          </cell>
          <cell r="H14181">
            <v>754.69</v>
          </cell>
        </row>
        <row r="14182">
          <cell r="G14182" t="str">
            <v>1565-52</v>
          </cell>
          <cell r="H14182">
            <v>1807.66</v>
          </cell>
        </row>
        <row r="14183">
          <cell r="G14183" t="str">
            <v>1565-52</v>
          </cell>
          <cell r="H14183">
            <v>3871.08</v>
          </cell>
        </row>
        <row r="14184">
          <cell r="G14184" t="str">
            <v>1565-52</v>
          </cell>
          <cell r="H14184">
            <v>3411.23</v>
          </cell>
        </row>
        <row r="14185">
          <cell r="G14185" t="str">
            <v>1565-52</v>
          </cell>
          <cell r="H14185">
            <v>440.24</v>
          </cell>
        </row>
        <row r="14186">
          <cell r="G14186" t="str">
            <v>1565-52</v>
          </cell>
          <cell r="H14186">
            <v>802.07</v>
          </cell>
        </row>
        <row r="14187">
          <cell r="G14187" t="str">
            <v>1565-52</v>
          </cell>
          <cell r="H14187">
            <v>877.64</v>
          </cell>
        </row>
        <row r="14188">
          <cell r="G14188" t="str">
            <v>1565-52</v>
          </cell>
          <cell r="H14188">
            <v>1737.61</v>
          </cell>
        </row>
        <row r="14189">
          <cell r="G14189" t="str">
            <v>1565-52</v>
          </cell>
          <cell r="H14189">
            <v>1551.3</v>
          </cell>
        </row>
        <row r="14190">
          <cell r="G14190" t="str">
            <v>1565-52</v>
          </cell>
          <cell r="H14190">
            <v>1134.51</v>
          </cell>
        </row>
        <row r="14191">
          <cell r="G14191" t="str">
            <v>1565-52</v>
          </cell>
          <cell r="H14191">
            <v>2257.2600000000002</v>
          </cell>
        </row>
        <row r="14192">
          <cell r="G14192" t="str">
            <v>1565-52</v>
          </cell>
          <cell r="H14192">
            <v>2319.9699999999998</v>
          </cell>
        </row>
        <row r="14193">
          <cell r="G14193" t="str">
            <v>1565-52</v>
          </cell>
          <cell r="H14193">
            <v>197.57</v>
          </cell>
        </row>
        <row r="14194">
          <cell r="G14194" t="str">
            <v>1565-52</v>
          </cell>
          <cell r="H14194">
            <v>15556</v>
          </cell>
        </row>
        <row r="14195">
          <cell r="G14195" t="str">
            <v>1565-52</v>
          </cell>
          <cell r="H14195">
            <v>1825.75</v>
          </cell>
        </row>
        <row r="14196">
          <cell r="G14196" t="str">
            <v>1565-52</v>
          </cell>
          <cell r="H14196">
            <v>3850.2</v>
          </cell>
        </row>
        <row r="14197">
          <cell r="G14197" t="str">
            <v>1565-52</v>
          </cell>
          <cell r="H14197">
            <v>1573.5</v>
          </cell>
        </row>
        <row r="14198">
          <cell r="G14198" t="str">
            <v>1565-52</v>
          </cell>
          <cell r="H14198">
            <v>585.87</v>
          </cell>
        </row>
        <row r="14199">
          <cell r="G14199" t="str">
            <v>1565-52</v>
          </cell>
          <cell r="H14199">
            <v>1270.68</v>
          </cell>
        </row>
        <row r="14200">
          <cell r="G14200" t="str">
            <v>1565-52</v>
          </cell>
          <cell r="H14200">
            <v>456.21</v>
          </cell>
        </row>
        <row r="14201">
          <cell r="G14201" t="str">
            <v>1565-52</v>
          </cell>
          <cell r="H14201">
            <v>605.02</v>
          </cell>
        </row>
        <row r="14202">
          <cell r="G14202" t="str">
            <v>1565-52</v>
          </cell>
          <cell r="H14202">
            <v>2456.0700000000002</v>
          </cell>
        </row>
        <row r="14203">
          <cell r="G14203" t="str">
            <v>1565-52</v>
          </cell>
          <cell r="H14203">
            <v>490.26</v>
          </cell>
        </row>
        <row r="14204">
          <cell r="G14204" t="str">
            <v>1565-52</v>
          </cell>
          <cell r="H14204">
            <v>466.07</v>
          </cell>
        </row>
        <row r="14205">
          <cell r="G14205" t="str">
            <v>1565-52</v>
          </cell>
          <cell r="H14205">
            <v>10734</v>
          </cell>
        </row>
        <row r="14206">
          <cell r="G14206" t="str">
            <v>1565-52</v>
          </cell>
          <cell r="H14206">
            <v>2372.1799999999998</v>
          </cell>
        </row>
        <row r="14207">
          <cell r="G14207" t="str">
            <v>1565-52</v>
          </cell>
          <cell r="H14207">
            <v>15100</v>
          </cell>
        </row>
        <row r="14208">
          <cell r="G14208" t="str">
            <v>1565-52</v>
          </cell>
          <cell r="H14208">
            <v>3146</v>
          </cell>
        </row>
        <row r="14209">
          <cell r="G14209" t="str">
            <v>1565-52</v>
          </cell>
          <cell r="H14209">
            <v>703.35</v>
          </cell>
        </row>
        <row r="14210">
          <cell r="G14210" t="str">
            <v>1565-52</v>
          </cell>
          <cell r="H14210">
            <v>3644</v>
          </cell>
        </row>
        <row r="14211">
          <cell r="G14211" t="str">
            <v>1565-52</v>
          </cell>
          <cell r="H14211">
            <v>1171.8</v>
          </cell>
        </row>
        <row r="14212">
          <cell r="G14212" t="str">
            <v>1565-52</v>
          </cell>
          <cell r="H14212">
            <v>929.4</v>
          </cell>
        </row>
        <row r="14213">
          <cell r="G14213" t="str">
            <v>1565-52</v>
          </cell>
          <cell r="H14213">
            <v>2967.86</v>
          </cell>
        </row>
        <row r="14214">
          <cell r="G14214" t="str">
            <v>1565-52</v>
          </cell>
          <cell r="H14214">
            <v>1022.98</v>
          </cell>
        </row>
        <row r="14215">
          <cell r="G14215" t="str">
            <v>1565-52</v>
          </cell>
          <cell r="H14215">
            <v>2970.75</v>
          </cell>
        </row>
        <row r="14216">
          <cell r="G14216" t="str">
            <v>1565-52</v>
          </cell>
          <cell r="H14216">
            <v>3469.1</v>
          </cell>
        </row>
        <row r="14217">
          <cell r="G14217" t="str">
            <v>1565-52</v>
          </cell>
          <cell r="H14217">
            <v>1149.8</v>
          </cell>
        </row>
        <row r="14218">
          <cell r="G14218" t="str">
            <v>1565-52</v>
          </cell>
          <cell r="H14218">
            <v>2080.3200000000002</v>
          </cell>
        </row>
        <row r="14219">
          <cell r="G14219" t="str">
            <v>1565-52</v>
          </cell>
          <cell r="H14219">
            <v>3817.88</v>
          </cell>
        </row>
        <row r="14220">
          <cell r="G14220" t="str">
            <v>1565-52</v>
          </cell>
          <cell r="H14220">
            <v>920.14</v>
          </cell>
        </row>
        <row r="14221">
          <cell r="G14221" t="str">
            <v>1565-52</v>
          </cell>
          <cell r="H14221">
            <v>2148.33</v>
          </cell>
        </row>
        <row r="14222">
          <cell r="G14222" t="str">
            <v>1565-52</v>
          </cell>
          <cell r="H14222">
            <v>40.86</v>
          </cell>
        </row>
        <row r="14223">
          <cell r="G14223" t="str">
            <v>1565-52</v>
          </cell>
          <cell r="H14223">
            <v>3385.09</v>
          </cell>
        </row>
        <row r="14224">
          <cell r="G14224" t="str">
            <v>1565-52</v>
          </cell>
          <cell r="H14224">
            <v>1082.04</v>
          </cell>
        </row>
        <row r="14225">
          <cell r="G14225" t="str">
            <v>1565-52</v>
          </cell>
          <cell r="H14225">
            <v>3041.1</v>
          </cell>
        </row>
        <row r="14226">
          <cell r="G14226" t="str">
            <v>1565-52</v>
          </cell>
          <cell r="H14226">
            <v>1170.1500000000001</v>
          </cell>
        </row>
        <row r="14227">
          <cell r="G14227" t="str">
            <v>1565-52</v>
          </cell>
          <cell r="H14227">
            <v>550.37</v>
          </cell>
        </row>
        <row r="14228">
          <cell r="G14228" t="str">
            <v>1565-52</v>
          </cell>
          <cell r="H14228">
            <v>2670.02</v>
          </cell>
        </row>
        <row r="14229">
          <cell r="G14229" t="str">
            <v>1565-52</v>
          </cell>
          <cell r="H14229">
            <v>3726.66</v>
          </cell>
        </row>
        <row r="14230">
          <cell r="G14230" t="str">
            <v>1565-52</v>
          </cell>
          <cell r="H14230">
            <v>1243.6199999999999</v>
          </cell>
        </row>
        <row r="14231">
          <cell r="G14231" t="str">
            <v>1565-52</v>
          </cell>
          <cell r="H14231">
            <v>9553</v>
          </cell>
        </row>
        <row r="14232">
          <cell r="G14232" t="str">
            <v>1565-52</v>
          </cell>
          <cell r="H14232">
            <v>3627.3</v>
          </cell>
        </row>
        <row r="14233">
          <cell r="G14233" t="str">
            <v>1565-52</v>
          </cell>
          <cell r="H14233">
            <v>608.51</v>
          </cell>
        </row>
        <row r="14234">
          <cell r="G14234" t="str">
            <v>1565-52</v>
          </cell>
          <cell r="H14234">
            <v>735.12</v>
          </cell>
        </row>
        <row r="14235">
          <cell r="G14235" t="str">
            <v>1565-52</v>
          </cell>
          <cell r="H14235">
            <v>3769.68</v>
          </cell>
        </row>
        <row r="14236">
          <cell r="G14236" t="str">
            <v>1565-52</v>
          </cell>
          <cell r="H14236">
            <v>2111.1999999999998</v>
          </cell>
        </row>
        <row r="14237">
          <cell r="G14237" t="str">
            <v>1565-52</v>
          </cell>
          <cell r="H14237">
            <v>1319.62</v>
          </cell>
        </row>
        <row r="14238">
          <cell r="G14238" t="str">
            <v>1565-52</v>
          </cell>
          <cell r="H14238">
            <v>665.84</v>
          </cell>
        </row>
        <row r="14239">
          <cell r="G14239" t="str">
            <v>7410-02</v>
          </cell>
          <cell r="H14239">
            <v>306.93</v>
          </cell>
        </row>
        <row r="14240">
          <cell r="G14240" t="str">
            <v>1565-52</v>
          </cell>
          <cell r="H14240">
            <v>5075</v>
          </cell>
        </row>
        <row r="14241">
          <cell r="G14241" t="str">
            <v>1565-52</v>
          </cell>
          <cell r="H14241">
            <v>10498</v>
          </cell>
        </row>
        <row r="14242">
          <cell r="G14242" t="str">
            <v>1565-52</v>
          </cell>
          <cell r="H14242">
            <v>1115.24</v>
          </cell>
        </row>
        <row r="14243">
          <cell r="G14243" t="str">
            <v>1565-52</v>
          </cell>
          <cell r="H14243">
            <v>2333.11</v>
          </cell>
        </row>
        <row r="14244">
          <cell r="G14244" t="str">
            <v>1565-52</v>
          </cell>
          <cell r="H14244">
            <v>1150.6600000000001</v>
          </cell>
        </row>
        <row r="14245">
          <cell r="G14245" t="str">
            <v>1565-52</v>
          </cell>
          <cell r="H14245">
            <v>499.63</v>
          </cell>
        </row>
        <row r="14246">
          <cell r="G14246" t="str">
            <v>1565-52</v>
          </cell>
          <cell r="H14246">
            <v>1536.45</v>
          </cell>
        </row>
        <row r="14247">
          <cell r="G14247" t="str">
            <v>1565-52</v>
          </cell>
          <cell r="H14247">
            <v>2387.84</v>
          </cell>
        </row>
        <row r="14248">
          <cell r="G14248" t="str">
            <v>1565-52</v>
          </cell>
          <cell r="H14248">
            <v>1411.92</v>
          </cell>
        </row>
        <row r="14249">
          <cell r="G14249" t="str">
            <v>1565-52</v>
          </cell>
          <cell r="H14249">
            <v>2736.4</v>
          </cell>
        </row>
        <row r="14250">
          <cell r="G14250" t="str">
            <v>1565-52</v>
          </cell>
          <cell r="H14250">
            <v>886.24</v>
          </cell>
        </row>
        <row r="14251">
          <cell r="G14251" t="str">
            <v>1565-52</v>
          </cell>
          <cell r="H14251">
            <v>96.53</v>
          </cell>
        </row>
        <row r="14252">
          <cell r="G14252" t="str">
            <v>1565-52</v>
          </cell>
          <cell r="H14252">
            <v>397.3</v>
          </cell>
        </row>
        <row r="14253">
          <cell r="G14253" t="str">
            <v>1565-52</v>
          </cell>
          <cell r="H14253">
            <v>350.2</v>
          </cell>
        </row>
        <row r="14254">
          <cell r="G14254" t="str">
            <v>1565-52</v>
          </cell>
          <cell r="H14254">
            <v>2902.07</v>
          </cell>
        </row>
        <row r="14255">
          <cell r="G14255" t="str">
            <v>1565-52</v>
          </cell>
          <cell r="H14255">
            <v>789.38</v>
          </cell>
        </row>
        <row r="14256">
          <cell r="G14256" t="str">
            <v>1565-52</v>
          </cell>
          <cell r="H14256">
            <v>221.38</v>
          </cell>
        </row>
        <row r="14257">
          <cell r="G14257" t="str">
            <v>1565-52</v>
          </cell>
          <cell r="H14257">
            <v>783.42</v>
          </cell>
        </row>
        <row r="14258">
          <cell r="G14258" t="str">
            <v>1565-52</v>
          </cell>
          <cell r="H14258">
            <v>861.19</v>
          </cell>
        </row>
        <row r="14259">
          <cell r="G14259" t="str">
            <v>1565-52</v>
          </cell>
          <cell r="H14259">
            <v>537.79999999999995</v>
          </cell>
        </row>
        <row r="14260">
          <cell r="G14260" t="str">
            <v>1565-52</v>
          </cell>
          <cell r="H14260">
            <v>284.24</v>
          </cell>
        </row>
        <row r="14261">
          <cell r="G14261" t="str">
            <v>1565-52</v>
          </cell>
          <cell r="H14261">
            <v>370.8</v>
          </cell>
        </row>
        <row r="14262">
          <cell r="G14262" t="str">
            <v>1565-52</v>
          </cell>
          <cell r="H14262">
            <v>855.25</v>
          </cell>
        </row>
        <row r="14263">
          <cell r="G14263" t="str">
            <v>1565-52</v>
          </cell>
          <cell r="H14263">
            <v>630.42999999999995</v>
          </cell>
        </row>
        <row r="14264">
          <cell r="G14264" t="str">
            <v>1565-52</v>
          </cell>
          <cell r="H14264">
            <v>384.08</v>
          </cell>
        </row>
        <row r="14265">
          <cell r="G14265" t="str">
            <v>1565-52</v>
          </cell>
          <cell r="H14265">
            <v>546.75</v>
          </cell>
        </row>
        <row r="14266">
          <cell r="G14266" t="str">
            <v>1565-52</v>
          </cell>
          <cell r="H14266">
            <v>442.5</v>
          </cell>
        </row>
        <row r="14267">
          <cell r="G14267" t="str">
            <v>1565-52</v>
          </cell>
          <cell r="H14267">
            <v>1434.13</v>
          </cell>
        </row>
        <row r="14268">
          <cell r="G14268" t="str">
            <v>1565-52</v>
          </cell>
          <cell r="H14268">
            <v>4632</v>
          </cell>
        </row>
        <row r="14269">
          <cell r="G14269" t="str">
            <v>1565-52</v>
          </cell>
          <cell r="H14269">
            <v>1169.5</v>
          </cell>
        </row>
        <row r="14270">
          <cell r="G14270" t="str">
            <v>1565-52</v>
          </cell>
          <cell r="H14270">
            <v>311.5</v>
          </cell>
        </row>
        <row r="14271">
          <cell r="G14271" t="str">
            <v>1565-52</v>
          </cell>
          <cell r="H14271">
            <v>162.19</v>
          </cell>
        </row>
        <row r="14272">
          <cell r="G14272" t="str">
            <v>1565-52</v>
          </cell>
          <cell r="H14272">
            <v>320.76</v>
          </cell>
        </row>
        <row r="14273">
          <cell r="G14273" t="str">
            <v>1565-52</v>
          </cell>
          <cell r="H14273">
            <v>620.91999999999996</v>
          </cell>
        </row>
        <row r="14274">
          <cell r="G14274" t="str">
            <v>1565-52</v>
          </cell>
          <cell r="H14274">
            <v>424.9</v>
          </cell>
        </row>
        <row r="14275">
          <cell r="G14275" t="str">
            <v>1565-52</v>
          </cell>
          <cell r="H14275">
            <v>12904</v>
          </cell>
        </row>
        <row r="14276">
          <cell r="G14276" t="str">
            <v>1565-52</v>
          </cell>
          <cell r="H14276">
            <v>6452</v>
          </cell>
        </row>
        <row r="14277">
          <cell r="G14277" t="str">
            <v>1565-52</v>
          </cell>
          <cell r="H14277">
            <v>252</v>
          </cell>
        </row>
        <row r="14278">
          <cell r="G14278" t="str">
            <v>1565-52</v>
          </cell>
          <cell r="H14278">
            <v>773.28</v>
          </cell>
        </row>
        <row r="14279">
          <cell r="G14279" t="str">
            <v>1565-52</v>
          </cell>
          <cell r="H14279">
            <v>1.94</v>
          </cell>
        </row>
        <row r="14280">
          <cell r="G14280" t="str">
            <v>1565-52</v>
          </cell>
          <cell r="H14280">
            <v>996.22</v>
          </cell>
        </row>
        <row r="14281">
          <cell r="G14281" t="str">
            <v>1565-52</v>
          </cell>
          <cell r="H14281">
            <v>628.87</v>
          </cell>
        </row>
        <row r="14282">
          <cell r="G14282" t="str">
            <v>1565-52</v>
          </cell>
          <cell r="H14282">
            <v>436.1</v>
          </cell>
        </row>
        <row r="14283">
          <cell r="G14283" t="str">
            <v>1565-52</v>
          </cell>
          <cell r="H14283">
            <v>499.99</v>
          </cell>
        </row>
        <row r="14284">
          <cell r="G14284" t="str">
            <v>1565-52</v>
          </cell>
          <cell r="H14284">
            <v>645</v>
          </cell>
        </row>
        <row r="14285">
          <cell r="G14285" t="str">
            <v>7410-02</v>
          </cell>
          <cell r="H14285">
            <v>33065</v>
          </cell>
        </row>
        <row r="14286">
          <cell r="G14286" t="str">
            <v>1565-52</v>
          </cell>
          <cell r="H14286">
            <v>501.14</v>
          </cell>
        </row>
        <row r="14287">
          <cell r="G14287" t="str">
            <v>1565-52</v>
          </cell>
          <cell r="H14287">
            <v>707.74</v>
          </cell>
        </row>
        <row r="14288">
          <cell r="G14288" t="str">
            <v>1565-52</v>
          </cell>
          <cell r="H14288">
            <v>321.7</v>
          </cell>
        </row>
        <row r="14289">
          <cell r="G14289" t="str">
            <v>1565-52</v>
          </cell>
          <cell r="H14289">
            <v>754.12</v>
          </cell>
        </row>
        <row r="14290">
          <cell r="G14290" t="str">
            <v>1565-52</v>
          </cell>
          <cell r="H14290">
            <v>1.68</v>
          </cell>
        </row>
        <row r="14291">
          <cell r="G14291" t="str">
            <v>1565-52</v>
          </cell>
          <cell r="H14291">
            <v>98.15</v>
          </cell>
        </row>
        <row r="14292">
          <cell r="G14292" t="str">
            <v>7410-02</v>
          </cell>
          <cell r="H14292">
            <v>231.97</v>
          </cell>
        </row>
        <row r="14293">
          <cell r="G14293" t="str">
            <v>1565-52</v>
          </cell>
          <cell r="H14293">
            <v>422.46</v>
          </cell>
        </row>
        <row r="14294">
          <cell r="G14294" t="str">
            <v>1565-52</v>
          </cell>
          <cell r="H14294">
            <v>478.35</v>
          </cell>
        </row>
        <row r="14295">
          <cell r="G14295" t="str">
            <v>1565-52</v>
          </cell>
          <cell r="H14295">
            <v>9.25</v>
          </cell>
        </row>
        <row r="14296">
          <cell r="G14296" t="str">
            <v>1565-52</v>
          </cell>
          <cell r="H14296">
            <v>4075</v>
          </cell>
        </row>
        <row r="14297">
          <cell r="G14297" t="str">
            <v>1565-52</v>
          </cell>
          <cell r="H14297">
            <v>275.52999999999997</v>
          </cell>
        </row>
        <row r="14298">
          <cell r="G14298" t="str">
            <v>1565-52</v>
          </cell>
          <cell r="H14298">
            <v>313.49</v>
          </cell>
        </row>
        <row r="14299">
          <cell r="G14299" t="str">
            <v>1565-52</v>
          </cell>
          <cell r="H14299">
            <v>48.68</v>
          </cell>
        </row>
        <row r="14300">
          <cell r="G14300" t="str">
            <v>7410-02</v>
          </cell>
          <cell r="H14300">
            <v>4.1900000000000004</v>
          </cell>
        </row>
        <row r="14301">
          <cell r="G14301" t="str">
            <v>1565-52</v>
          </cell>
          <cell r="H14301">
            <v>209.66</v>
          </cell>
        </row>
        <row r="14302">
          <cell r="G14302" t="str">
            <v>1565-52</v>
          </cell>
          <cell r="H14302">
            <v>855.5</v>
          </cell>
        </row>
        <row r="14303">
          <cell r="G14303" t="str">
            <v>1565-52</v>
          </cell>
          <cell r="H14303">
            <v>5205</v>
          </cell>
        </row>
        <row r="14304">
          <cell r="G14304" t="str">
            <v>1565-52</v>
          </cell>
          <cell r="H14304">
            <v>507.92</v>
          </cell>
        </row>
        <row r="14305">
          <cell r="G14305" t="str">
            <v>1565-52</v>
          </cell>
          <cell r="H14305">
            <v>3108</v>
          </cell>
        </row>
        <row r="14306">
          <cell r="G14306" t="str">
            <v>1565-52</v>
          </cell>
          <cell r="H14306">
            <v>155.77000000000001</v>
          </cell>
        </row>
        <row r="14307">
          <cell r="G14307" t="str">
            <v>1565-52</v>
          </cell>
          <cell r="H14307">
            <v>151.01</v>
          </cell>
        </row>
        <row r="14308">
          <cell r="G14308" t="str">
            <v>1565-52</v>
          </cell>
          <cell r="H14308">
            <v>467.69</v>
          </cell>
        </row>
        <row r="14309">
          <cell r="G14309" t="str">
            <v>1565-52</v>
          </cell>
          <cell r="H14309">
            <v>3538.15</v>
          </cell>
        </row>
        <row r="14310">
          <cell r="G14310" t="str">
            <v>7410-02</v>
          </cell>
          <cell r="H14310">
            <v>0.13</v>
          </cell>
        </row>
        <row r="14311">
          <cell r="G14311" t="str">
            <v>7410-02</v>
          </cell>
          <cell r="H14311">
            <v>26.99</v>
          </cell>
        </row>
        <row r="14312">
          <cell r="G14312" t="str">
            <v>1565-52</v>
          </cell>
          <cell r="H14312">
            <v>17.89</v>
          </cell>
        </row>
        <row r="14313">
          <cell r="G14313" t="str">
            <v>1565-52</v>
          </cell>
          <cell r="H14313">
            <v>638.75</v>
          </cell>
        </row>
        <row r="14314">
          <cell r="G14314" t="str">
            <v>1565-52</v>
          </cell>
          <cell r="H14314">
            <v>885.98</v>
          </cell>
        </row>
        <row r="14315">
          <cell r="G14315" t="str">
            <v>1565-52</v>
          </cell>
          <cell r="H14315">
            <v>77.7</v>
          </cell>
        </row>
        <row r="14316">
          <cell r="G14316" t="str">
            <v>1565-52</v>
          </cell>
          <cell r="H14316">
            <v>1514.02</v>
          </cell>
        </row>
        <row r="14317">
          <cell r="G14317" t="str">
            <v>1565-52</v>
          </cell>
          <cell r="H14317">
            <v>5.82</v>
          </cell>
        </row>
        <row r="14318">
          <cell r="G14318" t="str">
            <v>1565-52</v>
          </cell>
          <cell r="H14318">
            <v>162.52000000000001</v>
          </cell>
        </row>
        <row r="14319">
          <cell r="G14319" t="str">
            <v>1565-52</v>
          </cell>
          <cell r="H14319">
            <v>6.84</v>
          </cell>
        </row>
        <row r="14320">
          <cell r="G14320" t="str">
            <v>1565-52</v>
          </cell>
          <cell r="H14320">
            <v>30.6</v>
          </cell>
        </row>
        <row r="14321">
          <cell r="G14321" t="str">
            <v>1565-52</v>
          </cell>
          <cell r="H14321">
            <v>584.51</v>
          </cell>
        </row>
        <row r="14322">
          <cell r="G14322" t="str">
            <v>1565-52</v>
          </cell>
          <cell r="H14322">
            <v>488.25</v>
          </cell>
        </row>
        <row r="14323">
          <cell r="G14323" t="str">
            <v>1565-52</v>
          </cell>
          <cell r="H14323">
            <v>544.5</v>
          </cell>
        </row>
        <row r="14324">
          <cell r="G14324" t="str">
            <v>1565-52</v>
          </cell>
          <cell r="H14324">
            <v>8.2799999999999994</v>
          </cell>
        </row>
        <row r="14325">
          <cell r="G14325" t="str">
            <v>1565-52</v>
          </cell>
          <cell r="H14325">
            <v>894.71</v>
          </cell>
        </row>
        <row r="14326">
          <cell r="G14326" t="str">
            <v>1565-52</v>
          </cell>
          <cell r="H14326">
            <v>723.06</v>
          </cell>
        </row>
        <row r="14327">
          <cell r="G14327" t="str">
            <v>1565-52</v>
          </cell>
          <cell r="H14327">
            <v>170.28</v>
          </cell>
        </row>
        <row r="14328">
          <cell r="G14328" t="str">
            <v>7410-02</v>
          </cell>
          <cell r="H14328">
            <v>15.44</v>
          </cell>
        </row>
        <row r="14329">
          <cell r="G14329" t="str">
            <v>1565-52</v>
          </cell>
          <cell r="H14329">
            <v>211.79</v>
          </cell>
        </row>
        <row r="14330">
          <cell r="G14330" t="str">
            <v>1565-52</v>
          </cell>
          <cell r="H14330">
            <v>269.45999999999998</v>
          </cell>
        </row>
        <row r="14331">
          <cell r="G14331" t="str">
            <v>1565-52</v>
          </cell>
          <cell r="H14331">
            <v>327.94</v>
          </cell>
        </row>
        <row r="14332">
          <cell r="G14332" t="str">
            <v>1565-52</v>
          </cell>
          <cell r="H14332">
            <v>74.88</v>
          </cell>
        </row>
        <row r="14333">
          <cell r="G14333" t="str">
            <v>1565-52</v>
          </cell>
          <cell r="H14333">
            <v>216.36</v>
          </cell>
        </row>
        <row r="14334">
          <cell r="G14334" t="str">
            <v>1565-52</v>
          </cell>
          <cell r="H14334">
            <v>388.51</v>
          </cell>
        </row>
        <row r="14335">
          <cell r="G14335" t="str">
            <v>1565-52</v>
          </cell>
          <cell r="H14335">
            <v>1043.95</v>
          </cell>
        </row>
        <row r="14336">
          <cell r="G14336" t="str">
            <v>7410-02</v>
          </cell>
          <cell r="H14336">
            <v>185.69</v>
          </cell>
        </row>
        <row r="14337">
          <cell r="G14337" t="str">
            <v>1565-52</v>
          </cell>
          <cell r="H14337">
            <v>344.4</v>
          </cell>
        </row>
        <row r="14338">
          <cell r="G14338" t="str">
            <v>1565-52</v>
          </cell>
          <cell r="H14338">
            <v>116.21</v>
          </cell>
        </row>
        <row r="14339">
          <cell r="G14339" t="str">
            <v>1565-52</v>
          </cell>
          <cell r="H14339">
            <v>248.56</v>
          </cell>
        </row>
        <row r="14340">
          <cell r="G14340" t="str">
            <v>1565-52</v>
          </cell>
          <cell r="H14340">
            <v>516.67999999999995</v>
          </cell>
        </row>
        <row r="14341">
          <cell r="G14341" t="str">
            <v>7410-02</v>
          </cell>
          <cell r="H14341">
            <v>78.23</v>
          </cell>
        </row>
        <row r="14342">
          <cell r="G14342" t="str">
            <v>1565-52</v>
          </cell>
          <cell r="H14342">
            <v>334.69</v>
          </cell>
        </row>
        <row r="14343">
          <cell r="G14343" t="str">
            <v>1565-52</v>
          </cell>
          <cell r="H14343">
            <v>226.52</v>
          </cell>
        </row>
        <row r="14344">
          <cell r="G14344" t="str">
            <v>7410-02</v>
          </cell>
          <cell r="H14344">
            <v>504.9</v>
          </cell>
        </row>
        <row r="14345">
          <cell r="G14345" t="str">
            <v>1565-52</v>
          </cell>
          <cell r="H14345">
            <v>250.46</v>
          </cell>
        </row>
        <row r="14346">
          <cell r="G14346" t="str">
            <v>1565-52</v>
          </cell>
          <cell r="H14346">
            <v>939.05</v>
          </cell>
        </row>
        <row r="14347">
          <cell r="G14347" t="str">
            <v>1565-52</v>
          </cell>
          <cell r="H14347">
            <v>852.19</v>
          </cell>
        </row>
        <row r="14348">
          <cell r="G14348" t="str">
            <v>1565-52</v>
          </cell>
          <cell r="H14348">
            <v>243.38</v>
          </cell>
        </row>
        <row r="14349">
          <cell r="G14349" t="str">
            <v>1565-52</v>
          </cell>
          <cell r="H14349">
            <v>183.54</v>
          </cell>
        </row>
        <row r="14350">
          <cell r="G14350" t="str">
            <v>1565-52</v>
          </cell>
          <cell r="H14350">
            <v>800.11</v>
          </cell>
        </row>
        <row r="14351">
          <cell r="G14351" t="str">
            <v>1565-52</v>
          </cell>
          <cell r="H14351">
            <v>349.16</v>
          </cell>
        </row>
        <row r="14352">
          <cell r="G14352" t="str">
            <v>1565-52</v>
          </cell>
          <cell r="H14352">
            <v>1779.4</v>
          </cell>
        </row>
        <row r="14353">
          <cell r="G14353" t="str">
            <v>1565-52</v>
          </cell>
          <cell r="H14353">
            <v>2967.48</v>
          </cell>
        </row>
        <row r="14354">
          <cell r="G14354" t="str">
            <v>1565-52</v>
          </cell>
          <cell r="H14354">
            <v>412.91</v>
          </cell>
        </row>
        <row r="14355">
          <cell r="G14355" t="str">
            <v>1565-52</v>
          </cell>
          <cell r="H14355">
            <v>266.11</v>
          </cell>
        </row>
        <row r="14356">
          <cell r="G14356" t="str">
            <v>1565-52</v>
          </cell>
          <cell r="H14356">
            <v>1674</v>
          </cell>
        </row>
        <row r="14357">
          <cell r="G14357" t="str">
            <v>1565-52</v>
          </cell>
          <cell r="H14357">
            <v>2096</v>
          </cell>
        </row>
        <row r="14358">
          <cell r="G14358" t="str">
            <v>1565-52</v>
          </cell>
          <cell r="H14358">
            <v>274.7</v>
          </cell>
        </row>
        <row r="14359">
          <cell r="G14359" t="str">
            <v>1565-52</v>
          </cell>
          <cell r="H14359">
            <v>1.73</v>
          </cell>
        </row>
        <row r="14360">
          <cell r="G14360" t="str">
            <v>1565-52</v>
          </cell>
          <cell r="H14360">
            <v>2718.75</v>
          </cell>
        </row>
        <row r="14361">
          <cell r="G14361" t="str">
            <v>1565-52</v>
          </cell>
          <cell r="H14361">
            <v>5.05</v>
          </cell>
        </row>
        <row r="14362">
          <cell r="G14362" t="str">
            <v>1565-52</v>
          </cell>
          <cell r="H14362">
            <v>9.23</v>
          </cell>
        </row>
        <row r="14363">
          <cell r="G14363" t="str">
            <v>1565-52</v>
          </cell>
          <cell r="H14363">
            <v>758.1</v>
          </cell>
        </row>
        <row r="14364">
          <cell r="G14364" t="str">
            <v>1565-52</v>
          </cell>
          <cell r="H14364">
            <v>0.55000000000000004</v>
          </cell>
        </row>
        <row r="14365">
          <cell r="G14365" t="str">
            <v>1565-52</v>
          </cell>
          <cell r="H14365">
            <v>1992</v>
          </cell>
        </row>
        <row r="14366">
          <cell r="G14366" t="str">
            <v>1565-52</v>
          </cell>
          <cell r="H14366">
            <v>268.55</v>
          </cell>
        </row>
        <row r="14367">
          <cell r="G14367" t="str">
            <v>1565-52</v>
          </cell>
          <cell r="H14367">
            <v>883.86</v>
          </cell>
        </row>
        <row r="14368">
          <cell r="G14368" t="str">
            <v>1565-52</v>
          </cell>
          <cell r="H14368">
            <v>896.12</v>
          </cell>
        </row>
        <row r="14369">
          <cell r="G14369" t="str">
            <v>1565-52</v>
          </cell>
          <cell r="H14369">
            <v>2170</v>
          </cell>
        </row>
        <row r="14370">
          <cell r="G14370" t="str">
            <v>7410-02</v>
          </cell>
          <cell r="H14370">
            <v>12.8</v>
          </cell>
        </row>
        <row r="14371">
          <cell r="G14371" t="str">
            <v>1565-52</v>
          </cell>
          <cell r="H14371">
            <v>515.66999999999996</v>
          </cell>
        </row>
        <row r="14372">
          <cell r="G14372" t="str">
            <v>1565-52</v>
          </cell>
          <cell r="H14372">
            <v>146.97999999999999</v>
          </cell>
        </row>
        <row r="14373">
          <cell r="G14373" t="str">
            <v>1565-52</v>
          </cell>
          <cell r="H14373">
            <v>1782.39</v>
          </cell>
        </row>
        <row r="14374">
          <cell r="G14374" t="str">
            <v>1565-52</v>
          </cell>
          <cell r="H14374">
            <v>1585.68</v>
          </cell>
        </row>
        <row r="14375">
          <cell r="G14375" t="str">
            <v>1565-52</v>
          </cell>
          <cell r="H14375">
            <v>1177.69</v>
          </cell>
        </row>
        <row r="14376">
          <cell r="G14376" t="str">
            <v>1565-52</v>
          </cell>
          <cell r="H14376">
            <v>104.34</v>
          </cell>
        </row>
        <row r="14377">
          <cell r="G14377" t="str">
            <v>1565-52</v>
          </cell>
          <cell r="H14377">
            <v>1337.9</v>
          </cell>
        </row>
        <row r="14378">
          <cell r="G14378" t="str">
            <v>1565-52</v>
          </cell>
          <cell r="H14378">
            <v>1099.8</v>
          </cell>
        </row>
        <row r="14379">
          <cell r="G14379" t="str">
            <v>1565-52</v>
          </cell>
          <cell r="H14379">
            <v>175.37</v>
          </cell>
        </row>
        <row r="14380">
          <cell r="G14380" t="str">
            <v>1565-52</v>
          </cell>
          <cell r="H14380">
            <v>165.39</v>
          </cell>
        </row>
        <row r="14381">
          <cell r="G14381" t="str">
            <v>1565-52</v>
          </cell>
          <cell r="H14381">
            <v>558.6</v>
          </cell>
        </row>
        <row r="14382">
          <cell r="G14382" t="str">
            <v>7410-02</v>
          </cell>
          <cell r="H14382">
            <v>0.22</v>
          </cell>
        </row>
        <row r="14383">
          <cell r="G14383" t="str">
            <v>1565-52</v>
          </cell>
          <cell r="H14383">
            <v>850.08</v>
          </cell>
        </row>
        <row r="14384">
          <cell r="G14384" t="str">
            <v>1565-52</v>
          </cell>
          <cell r="H14384">
            <v>481.8</v>
          </cell>
        </row>
        <row r="14385">
          <cell r="G14385" t="str">
            <v>1565-52</v>
          </cell>
          <cell r="H14385">
            <v>858.66</v>
          </cell>
        </row>
        <row r="14386">
          <cell r="G14386" t="str">
            <v>7410-02</v>
          </cell>
          <cell r="H14386">
            <v>199.17</v>
          </cell>
        </row>
        <row r="14387">
          <cell r="G14387" t="str">
            <v>1565-52</v>
          </cell>
          <cell r="H14387">
            <v>564.51</v>
          </cell>
        </row>
        <row r="14388">
          <cell r="G14388" t="str">
            <v>1565-52</v>
          </cell>
          <cell r="H14388">
            <v>16.77</v>
          </cell>
        </row>
        <row r="14389">
          <cell r="G14389" t="str">
            <v>1565-52</v>
          </cell>
          <cell r="H14389">
            <v>202.36</v>
          </cell>
        </row>
        <row r="14390">
          <cell r="G14390" t="str">
            <v>1565-52</v>
          </cell>
          <cell r="H14390">
            <v>690.47</v>
          </cell>
        </row>
        <row r="14391">
          <cell r="G14391" t="str">
            <v>7410-02</v>
          </cell>
          <cell r="H14391">
            <v>397.94</v>
          </cell>
        </row>
        <row r="14392">
          <cell r="G14392" t="str">
            <v>7410-02</v>
          </cell>
          <cell r="H14392">
            <v>46.83</v>
          </cell>
        </row>
        <row r="14393">
          <cell r="G14393" t="str">
            <v>1565-52</v>
          </cell>
          <cell r="H14393">
            <v>63.15</v>
          </cell>
        </row>
        <row r="14394">
          <cell r="G14394" t="str">
            <v>1565-52</v>
          </cell>
          <cell r="H14394">
            <v>358.5</v>
          </cell>
        </row>
        <row r="14395">
          <cell r="G14395" t="str">
            <v>1565-52</v>
          </cell>
          <cell r="H14395">
            <v>55.19</v>
          </cell>
        </row>
        <row r="14396">
          <cell r="G14396" t="str">
            <v>1565-52</v>
          </cell>
          <cell r="H14396">
            <v>1696.1</v>
          </cell>
        </row>
        <row r="14397">
          <cell r="G14397" t="str">
            <v>1565-52</v>
          </cell>
          <cell r="H14397">
            <v>637.23</v>
          </cell>
        </row>
        <row r="14398">
          <cell r="G14398" t="str">
            <v>1565-52</v>
          </cell>
          <cell r="H14398">
            <v>2546</v>
          </cell>
        </row>
        <row r="14399">
          <cell r="G14399" t="str">
            <v>1565-52</v>
          </cell>
          <cell r="H14399">
            <v>1107.29</v>
          </cell>
        </row>
        <row r="14400">
          <cell r="G14400" t="str">
            <v>1565-52</v>
          </cell>
          <cell r="H14400">
            <v>363.82</v>
          </cell>
        </row>
        <row r="14401">
          <cell r="G14401" t="str">
            <v>1565-52</v>
          </cell>
          <cell r="H14401">
            <v>11.3</v>
          </cell>
        </row>
        <row r="14402">
          <cell r="G14402" t="str">
            <v>1565-52</v>
          </cell>
          <cell r="H14402">
            <v>423.51</v>
          </cell>
        </row>
        <row r="14403">
          <cell r="G14403" t="str">
            <v>7410-02</v>
          </cell>
          <cell r="H14403">
            <v>72.010000000000005</v>
          </cell>
        </row>
        <row r="14404">
          <cell r="G14404" t="str">
            <v>1565-52</v>
          </cell>
          <cell r="H14404">
            <v>3665.46</v>
          </cell>
        </row>
        <row r="14405">
          <cell r="G14405" t="str">
            <v>7410-02</v>
          </cell>
          <cell r="H14405">
            <v>301.56</v>
          </cell>
        </row>
        <row r="14406">
          <cell r="G14406" t="str">
            <v>1565-52</v>
          </cell>
          <cell r="H14406">
            <v>320.66000000000003</v>
          </cell>
        </row>
        <row r="14407">
          <cell r="G14407" t="str">
            <v>1565-52</v>
          </cell>
          <cell r="H14407">
            <v>1093.24</v>
          </cell>
        </row>
        <row r="14408">
          <cell r="G14408" t="str">
            <v>1565-52</v>
          </cell>
          <cell r="H14408">
            <v>427.91</v>
          </cell>
        </row>
        <row r="14409">
          <cell r="G14409" t="str">
            <v>1565-52</v>
          </cell>
          <cell r="H14409">
            <v>0.05</v>
          </cell>
        </row>
        <row r="14410">
          <cell r="G14410" t="str">
            <v>1565-52</v>
          </cell>
          <cell r="H14410">
            <v>693.87</v>
          </cell>
        </row>
        <row r="14411">
          <cell r="G14411" t="str">
            <v>1565-52</v>
          </cell>
          <cell r="H14411">
            <v>77.52</v>
          </cell>
        </row>
        <row r="14412">
          <cell r="G14412" t="str">
            <v>1565-52</v>
          </cell>
          <cell r="H14412">
            <v>373.36</v>
          </cell>
        </row>
        <row r="14413">
          <cell r="G14413" t="str">
            <v>1565-52</v>
          </cell>
          <cell r="H14413">
            <v>461.64</v>
          </cell>
        </row>
        <row r="14414">
          <cell r="G14414" t="str">
            <v>1565-52</v>
          </cell>
          <cell r="H14414">
            <v>1817.74</v>
          </cell>
        </row>
        <row r="14415">
          <cell r="G14415" t="str">
            <v>7410-02</v>
          </cell>
          <cell r="H14415">
            <v>137.57</v>
          </cell>
        </row>
        <row r="14416">
          <cell r="G14416" t="str">
            <v>1565-52</v>
          </cell>
          <cell r="H14416">
            <v>1585.74</v>
          </cell>
        </row>
        <row r="14417">
          <cell r="G14417" t="str">
            <v>1565-52</v>
          </cell>
          <cell r="H14417">
            <v>696.63</v>
          </cell>
        </row>
        <row r="14418">
          <cell r="G14418" t="str">
            <v>1565-52</v>
          </cell>
          <cell r="H14418">
            <v>445.9</v>
          </cell>
        </row>
        <row r="14419">
          <cell r="G14419" t="str">
            <v>1565-52</v>
          </cell>
          <cell r="H14419">
            <v>13.44</v>
          </cell>
        </row>
        <row r="14420">
          <cell r="G14420" t="str">
            <v>1565-52</v>
          </cell>
          <cell r="H14420">
            <v>519.12</v>
          </cell>
        </row>
        <row r="14421">
          <cell r="G14421" t="str">
            <v>1565-52</v>
          </cell>
          <cell r="H14421">
            <v>69.069999999999993</v>
          </cell>
        </row>
        <row r="14422">
          <cell r="G14422" t="str">
            <v>1565-52</v>
          </cell>
          <cell r="H14422">
            <v>43.05</v>
          </cell>
        </row>
        <row r="14423">
          <cell r="G14423" t="str">
            <v>1565-52</v>
          </cell>
          <cell r="H14423">
            <v>904.68</v>
          </cell>
        </row>
        <row r="14424">
          <cell r="G14424" t="str">
            <v>1565-52</v>
          </cell>
          <cell r="H14424">
            <v>567.36</v>
          </cell>
        </row>
        <row r="14425">
          <cell r="G14425" t="str">
            <v>1565-52</v>
          </cell>
          <cell r="H14425">
            <v>156.82</v>
          </cell>
        </row>
        <row r="14426">
          <cell r="G14426" t="str">
            <v>1565-52</v>
          </cell>
          <cell r="H14426">
            <v>81.91</v>
          </cell>
        </row>
        <row r="14427">
          <cell r="G14427" t="str">
            <v>1565-52</v>
          </cell>
          <cell r="H14427">
            <v>457.14</v>
          </cell>
        </row>
        <row r="14428">
          <cell r="G14428" t="str">
            <v>1565-52</v>
          </cell>
          <cell r="H14428">
            <v>398.06</v>
          </cell>
        </row>
        <row r="14429">
          <cell r="G14429" t="str">
            <v>1565-52</v>
          </cell>
          <cell r="H14429">
            <v>689.07</v>
          </cell>
        </row>
        <row r="14430">
          <cell r="G14430" t="str">
            <v>1565-52</v>
          </cell>
          <cell r="H14430">
            <v>377</v>
          </cell>
        </row>
        <row r="14431">
          <cell r="G14431" t="str">
            <v>1565-52</v>
          </cell>
          <cell r="H14431">
            <v>976.95</v>
          </cell>
        </row>
        <row r="14432">
          <cell r="G14432" t="str">
            <v>1565-52</v>
          </cell>
          <cell r="H14432">
            <v>132.49</v>
          </cell>
        </row>
        <row r="14433">
          <cell r="G14433" t="str">
            <v>1565-52</v>
          </cell>
          <cell r="H14433">
            <v>273.8</v>
          </cell>
        </row>
        <row r="14434">
          <cell r="G14434" t="str">
            <v>1565-52</v>
          </cell>
          <cell r="H14434">
            <v>48.84</v>
          </cell>
        </row>
        <row r="14435">
          <cell r="G14435" t="str">
            <v>1565-52</v>
          </cell>
          <cell r="H14435">
            <v>199.23</v>
          </cell>
        </row>
        <row r="14436">
          <cell r="G14436" t="str">
            <v>1565-52</v>
          </cell>
          <cell r="H14436">
            <v>404.03</v>
          </cell>
        </row>
        <row r="14437">
          <cell r="G14437" t="str">
            <v>1565-52</v>
          </cell>
          <cell r="H14437">
            <v>300.97000000000003</v>
          </cell>
        </row>
        <row r="14438">
          <cell r="G14438" t="str">
            <v>1565-52</v>
          </cell>
          <cell r="H14438">
            <v>193.6</v>
          </cell>
        </row>
        <row r="14439">
          <cell r="G14439" t="str">
            <v>1565-52</v>
          </cell>
          <cell r="H14439">
            <v>717.09</v>
          </cell>
        </row>
        <row r="14440">
          <cell r="G14440" t="str">
            <v>1565-52</v>
          </cell>
          <cell r="H14440">
            <v>529.87</v>
          </cell>
        </row>
        <row r="14441">
          <cell r="G14441" t="str">
            <v>1565-52</v>
          </cell>
          <cell r="H14441">
            <v>4906.4799999999996</v>
          </cell>
        </row>
        <row r="14442">
          <cell r="G14442" t="str">
            <v>1565-52</v>
          </cell>
          <cell r="H14442">
            <v>5310.8</v>
          </cell>
        </row>
        <row r="14443">
          <cell r="G14443" t="str">
            <v>1565-52</v>
          </cell>
          <cell r="H14443">
            <v>106.52</v>
          </cell>
        </row>
        <row r="14444">
          <cell r="G14444" t="str">
            <v>1565-52</v>
          </cell>
          <cell r="H14444">
            <v>803.16</v>
          </cell>
        </row>
        <row r="14445">
          <cell r="G14445" t="str">
            <v>1565-52</v>
          </cell>
          <cell r="H14445">
            <v>806.5</v>
          </cell>
        </row>
        <row r="14446">
          <cell r="G14446" t="str">
            <v>1565-52</v>
          </cell>
          <cell r="H14446">
            <v>394.71</v>
          </cell>
        </row>
        <row r="14447">
          <cell r="G14447" t="str">
            <v>1565-52</v>
          </cell>
          <cell r="H14447">
            <v>758.71</v>
          </cell>
        </row>
        <row r="14448">
          <cell r="G14448" t="str">
            <v>7410-02</v>
          </cell>
          <cell r="H14448">
            <v>12.18</v>
          </cell>
        </row>
        <row r="14449">
          <cell r="G14449" t="str">
            <v>1565-52</v>
          </cell>
          <cell r="H14449">
            <v>606.41</v>
          </cell>
        </row>
        <row r="14450">
          <cell r="G14450" t="str">
            <v>1565-52</v>
          </cell>
          <cell r="H14450">
            <v>784.85</v>
          </cell>
        </row>
        <row r="14451">
          <cell r="G14451" t="str">
            <v>1565-52</v>
          </cell>
          <cell r="H14451">
            <v>276.36</v>
          </cell>
        </row>
        <row r="14452">
          <cell r="G14452" t="str">
            <v>1565-52</v>
          </cell>
          <cell r="H14452">
            <v>593.19000000000005</v>
          </cell>
        </row>
        <row r="14453">
          <cell r="G14453" t="str">
            <v>1565-52</v>
          </cell>
          <cell r="H14453">
            <v>214.73</v>
          </cell>
        </row>
        <row r="14454">
          <cell r="G14454" t="str">
            <v>1565-52</v>
          </cell>
          <cell r="H14454">
            <v>408.24</v>
          </cell>
        </row>
        <row r="14455">
          <cell r="G14455" t="str">
            <v>1565-52</v>
          </cell>
          <cell r="H14455">
            <v>250.62</v>
          </cell>
        </row>
        <row r="14456">
          <cell r="G14456" t="str">
            <v>1565-52</v>
          </cell>
          <cell r="H14456">
            <v>1116</v>
          </cell>
        </row>
        <row r="14457">
          <cell r="G14457" t="str">
            <v>1565-52</v>
          </cell>
          <cell r="H14457">
            <v>1698.99</v>
          </cell>
        </row>
        <row r="14458">
          <cell r="G14458" t="str">
            <v>1565-52</v>
          </cell>
          <cell r="H14458">
            <v>2100.6</v>
          </cell>
        </row>
        <row r="14459">
          <cell r="G14459" t="str">
            <v>1565-52</v>
          </cell>
          <cell r="H14459">
            <v>1104.8499999999999</v>
          </cell>
        </row>
        <row r="14460">
          <cell r="G14460" t="str">
            <v>1565-52</v>
          </cell>
          <cell r="H14460">
            <v>533.20000000000005</v>
          </cell>
        </row>
        <row r="14461">
          <cell r="G14461" t="str">
            <v>1565-52</v>
          </cell>
          <cell r="H14461">
            <v>370.17</v>
          </cell>
        </row>
        <row r="14462">
          <cell r="G14462" t="str">
            <v>7410-02</v>
          </cell>
          <cell r="H14462">
            <v>304.14999999999998</v>
          </cell>
        </row>
        <row r="14463">
          <cell r="G14463" t="str">
            <v>1565-52</v>
          </cell>
          <cell r="H14463">
            <v>178</v>
          </cell>
        </row>
        <row r="14464">
          <cell r="G14464" t="str">
            <v>1565-52</v>
          </cell>
          <cell r="H14464">
            <v>1.53</v>
          </cell>
        </row>
        <row r="14465">
          <cell r="G14465" t="str">
            <v>1565-52</v>
          </cell>
          <cell r="H14465">
            <v>971.68</v>
          </cell>
        </row>
        <row r="14466">
          <cell r="G14466" t="str">
            <v>1565-52</v>
          </cell>
          <cell r="H14466">
            <v>1235.81</v>
          </cell>
        </row>
        <row r="14467">
          <cell r="G14467" t="str">
            <v>1565-52</v>
          </cell>
          <cell r="H14467">
            <v>1282.1400000000001</v>
          </cell>
        </row>
        <row r="14468">
          <cell r="G14468" t="str">
            <v>1565-52</v>
          </cell>
          <cell r="H14468">
            <v>1994.04</v>
          </cell>
        </row>
        <row r="14469">
          <cell r="G14469" t="str">
            <v>1565-52</v>
          </cell>
          <cell r="H14469">
            <v>1064.42</v>
          </cell>
        </row>
        <row r="14470">
          <cell r="G14470" t="str">
            <v>1565-52</v>
          </cell>
          <cell r="H14470">
            <v>1025.0999999999999</v>
          </cell>
        </row>
        <row r="14471">
          <cell r="G14471" t="str">
            <v>1565-52</v>
          </cell>
          <cell r="H14471">
            <v>1806.99</v>
          </cell>
        </row>
        <row r="14472">
          <cell r="G14472" t="str">
            <v>1565-52</v>
          </cell>
          <cell r="H14472">
            <v>423.45</v>
          </cell>
        </row>
        <row r="14473">
          <cell r="G14473" t="str">
            <v>1565-52</v>
          </cell>
          <cell r="H14473">
            <v>88.83</v>
          </cell>
        </row>
        <row r="14474">
          <cell r="G14474" t="str">
            <v>1565-52</v>
          </cell>
          <cell r="H14474">
            <v>297.27</v>
          </cell>
        </row>
        <row r="14475">
          <cell r="G14475" t="str">
            <v>1565-52</v>
          </cell>
          <cell r="H14475">
            <v>217.97</v>
          </cell>
        </row>
        <row r="14476">
          <cell r="G14476" t="str">
            <v>1565-52</v>
          </cell>
          <cell r="H14476">
            <v>120.89</v>
          </cell>
        </row>
        <row r="14477">
          <cell r="G14477" t="str">
            <v>1565-52</v>
          </cell>
          <cell r="H14477">
            <v>135.11000000000001</v>
          </cell>
        </row>
        <row r="14478">
          <cell r="G14478" t="str">
            <v>1565-52</v>
          </cell>
          <cell r="H14478">
            <v>216.72</v>
          </cell>
        </row>
        <row r="14479">
          <cell r="G14479" t="str">
            <v>1565-52</v>
          </cell>
          <cell r="H14479">
            <v>619.29999999999995</v>
          </cell>
        </row>
        <row r="14480">
          <cell r="G14480" t="str">
            <v>1565-52</v>
          </cell>
          <cell r="H14480">
            <v>477.44</v>
          </cell>
        </row>
        <row r="14481">
          <cell r="G14481" t="str">
            <v>1565-52</v>
          </cell>
          <cell r="H14481">
            <v>208.9</v>
          </cell>
        </row>
        <row r="14482">
          <cell r="G14482" t="str">
            <v>7410-02</v>
          </cell>
          <cell r="H14482">
            <v>184.24</v>
          </cell>
        </row>
        <row r="14483">
          <cell r="G14483" t="str">
            <v>1565-52</v>
          </cell>
          <cell r="H14483">
            <v>183.81</v>
          </cell>
        </row>
        <row r="14484">
          <cell r="G14484" t="str">
            <v>1565-52</v>
          </cell>
          <cell r="H14484">
            <v>436.39</v>
          </cell>
        </row>
        <row r="14485">
          <cell r="G14485" t="str">
            <v>1565-52</v>
          </cell>
          <cell r="H14485">
            <v>326.3</v>
          </cell>
        </row>
        <row r="14486">
          <cell r="G14486" t="str">
            <v>1565-52</v>
          </cell>
          <cell r="H14486">
            <v>6520</v>
          </cell>
        </row>
        <row r="14487">
          <cell r="G14487" t="str">
            <v>1565-52</v>
          </cell>
          <cell r="H14487">
            <v>408.76</v>
          </cell>
        </row>
        <row r="14488">
          <cell r="G14488" t="str">
            <v>1565-52</v>
          </cell>
          <cell r="H14488">
            <v>1670</v>
          </cell>
        </row>
        <row r="14489">
          <cell r="G14489" t="str">
            <v>1565-52</v>
          </cell>
          <cell r="H14489">
            <v>154.35</v>
          </cell>
        </row>
        <row r="14490">
          <cell r="G14490" t="str">
            <v>7410-02</v>
          </cell>
          <cell r="H14490">
            <v>237.62</v>
          </cell>
        </row>
        <row r="14491">
          <cell r="G14491" t="str">
            <v>1565-52</v>
          </cell>
          <cell r="H14491">
            <v>663.75</v>
          </cell>
        </row>
        <row r="14492">
          <cell r="G14492" t="str">
            <v>1565-52</v>
          </cell>
          <cell r="H14492">
            <v>25.97</v>
          </cell>
        </row>
        <row r="14493">
          <cell r="G14493" t="str">
            <v>1565-52</v>
          </cell>
          <cell r="H14493">
            <v>425.29</v>
          </cell>
        </row>
        <row r="14494">
          <cell r="G14494" t="str">
            <v>7410-02</v>
          </cell>
          <cell r="H14494">
            <v>319.08</v>
          </cell>
        </row>
        <row r="14495">
          <cell r="G14495" t="str">
            <v>7410-02</v>
          </cell>
          <cell r="H14495">
            <v>205.99</v>
          </cell>
        </row>
        <row r="14496">
          <cell r="G14496" t="str">
            <v>1565-52</v>
          </cell>
          <cell r="H14496">
            <v>270</v>
          </cell>
        </row>
        <row r="14497">
          <cell r="G14497" t="str">
            <v>1565-52</v>
          </cell>
          <cell r="H14497">
            <v>343.8</v>
          </cell>
        </row>
        <row r="14498">
          <cell r="G14498" t="str">
            <v>1565-52</v>
          </cell>
          <cell r="H14498">
            <v>40</v>
          </cell>
        </row>
        <row r="14499">
          <cell r="G14499" t="str">
            <v>1565-52</v>
          </cell>
          <cell r="H14499">
            <v>234.91</v>
          </cell>
        </row>
        <row r="14500">
          <cell r="G14500" t="str">
            <v>1565-52</v>
          </cell>
          <cell r="H14500">
            <v>437.61</v>
          </cell>
        </row>
        <row r="14501">
          <cell r="G14501" t="str">
            <v>1565-52</v>
          </cell>
          <cell r="H14501">
            <v>4458.5</v>
          </cell>
        </row>
        <row r="14502">
          <cell r="G14502" t="str">
            <v>1565-52</v>
          </cell>
          <cell r="H14502">
            <v>17.54</v>
          </cell>
        </row>
        <row r="14503">
          <cell r="G14503" t="str">
            <v>1565-52</v>
          </cell>
          <cell r="H14503">
            <v>532.20000000000005</v>
          </cell>
        </row>
        <row r="14504">
          <cell r="G14504" t="str">
            <v>7410-02</v>
          </cell>
          <cell r="H14504">
            <v>10.99</v>
          </cell>
        </row>
        <row r="14505">
          <cell r="G14505" t="str">
            <v>7410-02</v>
          </cell>
          <cell r="H14505">
            <v>61.34</v>
          </cell>
        </row>
        <row r="14506">
          <cell r="G14506" t="str">
            <v>1565-52</v>
          </cell>
          <cell r="H14506">
            <v>1617.3</v>
          </cell>
        </row>
        <row r="14507">
          <cell r="G14507" t="str">
            <v>1565-52</v>
          </cell>
          <cell r="H14507">
            <v>115.64</v>
          </cell>
        </row>
        <row r="14508">
          <cell r="G14508" t="str">
            <v>1565-52</v>
          </cell>
          <cell r="H14508">
            <v>649.6</v>
          </cell>
        </row>
        <row r="14509">
          <cell r="G14509" t="str">
            <v>7410-02</v>
          </cell>
          <cell r="H14509">
            <v>83.3</v>
          </cell>
        </row>
        <row r="14510">
          <cell r="G14510" t="str">
            <v>1565-52</v>
          </cell>
          <cell r="H14510">
            <v>143.97999999999999</v>
          </cell>
        </row>
        <row r="14511">
          <cell r="G14511" t="str">
            <v>1565-52</v>
          </cell>
          <cell r="H14511">
            <v>225.3</v>
          </cell>
        </row>
        <row r="14512">
          <cell r="G14512" t="str">
            <v>1565-52</v>
          </cell>
          <cell r="H14512">
            <v>341.28</v>
          </cell>
        </row>
        <row r="14513">
          <cell r="G14513" t="str">
            <v>1565-52</v>
          </cell>
          <cell r="H14513">
            <v>167.4</v>
          </cell>
        </row>
        <row r="14514">
          <cell r="G14514" t="str">
            <v>1565-52</v>
          </cell>
          <cell r="H14514">
            <v>657.8</v>
          </cell>
        </row>
        <row r="14515">
          <cell r="G14515" t="str">
            <v>1565-52</v>
          </cell>
          <cell r="H14515">
            <v>127.53</v>
          </cell>
        </row>
        <row r="14516">
          <cell r="G14516" t="str">
            <v>1565-52</v>
          </cell>
          <cell r="H14516">
            <v>395.58</v>
          </cell>
        </row>
        <row r="14517">
          <cell r="G14517" t="str">
            <v>1565-52</v>
          </cell>
          <cell r="H14517">
            <v>681.13</v>
          </cell>
        </row>
        <row r="14518">
          <cell r="G14518" t="str">
            <v>1565-52</v>
          </cell>
          <cell r="H14518">
            <v>408.3</v>
          </cell>
        </row>
        <row r="14519">
          <cell r="G14519" t="str">
            <v>1565-52</v>
          </cell>
          <cell r="H14519">
            <v>54.06</v>
          </cell>
        </row>
        <row r="14520">
          <cell r="G14520" t="str">
            <v>1565-52</v>
          </cell>
          <cell r="H14520">
            <v>259.83999999999997</v>
          </cell>
        </row>
        <row r="14521">
          <cell r="G14521" t="str">
            <v>1565-52</v>
          </cell>
          <cell r="H14521">
            <v>43.45</v>
          </cell>
        </row>
        <row r="14522">
          <cell r="G14522" t="str">
            <v>1565-52</v>
          </cell>
          <cell r="H14522">
            <v>469.8</v>
          </cell>
        </row>
        <row r="14523">
          <cell r="G14523" t="str">
            <v>1565-52</v>
          </cell>
          <cell r="H14523">
            <v>16.61</v>
          </cell>
        </row>
        <row r="14524">
          <cell r="G14524" t="str">
            <v>1565-52</v>
          </cell>
          <cell r="H14524">
            <v>220.46</v>
          </cell>
        </row>
        <row r="14525">
          <cell r="G14525" t="str">
            <v>1565-52</v>
          </cell>
          <cell r="H14525">
            <v>543.38</v>
          </cell>
        </row>
        <row r="14526">
          <cell r="G14526" t="str">
            <v>1565-52</v>
          </cell>
          <cell r="H14526">
            <v>1612.05</v>
          </cell>
        </row>
        <row r="14527">
          <cell r="G14527" t="str">
            <v>1565-52</v>
          </cell>
          <cell r="H14527">
            <v>118.27</v>
          </cell>
        </row>
        <row r="14528">
          <cell r="G14528" t="str">
            <v>1565-52</v>
          </cell>
          <cell r="H14528">
            <v>89.09</v>
          </cell>
        </row>
        <row r="14529">
          <cell r="G14529" t="str">
            <v>1565-52</v>
          </cell>
          <cell r="H14529">
            <v>151.08000000000001</v>
          </cell>
        </row>
        <row r="14530">
          <cell r="G14530" t="str">
            <v>1565-52</v>
          </cell>
          <cell r="H14530">
            <v>148.21</v>
          </cell>
        </row>
        <row r="14531">
          <cell r="G14531" t="str">
            <v>7410-02</v>
          </cell>
          <cell r="H14531">
            <v>31.88</v>
          </cell>
        </row>
        <row r="14532">
          <cell r="G14532" t="str">
            <v>1565-52</v>
          </cell>
          <cell r="H14532">
            <v>189.95</v>
          </cell>
        </row>
        <row r="14533">
          <cell r="G14533" t="str">
            <v>1565-52</v>
          </cell>
          <cell r="H14533">
            <v>407.91</v>
          </cell>
        </row>
        <row r="14534">
          <cell r="G14534" t="str">
            <v>1565-52</v>
          </cell>
          <cell r="H14534">
            <v>719.7</v>
          </cell>
        </row>
        <row r="14535">
          <cell r="G14535" t="str">
            <v>1565-52</v>
          </cell>
          <cell r="H14535">
            <v>7.35</v>
          </cell>
        </row>
        <row r="14536">
          <cell r="G14536" t="str">
            <v>1565-52</v>
          </cell>
          <cell r="H14536">
            <v>0</v>
          </cell>
        </row>
        <row r="14537">
          <cell r="G14537" t="str">
            <v>7410-02</v>
          </cell>
          <cell r="H14537">
            <v>87.84</v>
          </cell>
        </row>
        <row r="14538">
          <cell r="G14538" t="str">
            <v>7410-02</v>
          </cell>
          <cell r="H14538">
            <v>23.81</v>
          </cell>
        </row>
        <row r="14539">
          <cell r="G14539" t="str">
            <v>1565-52</v>
          </cell>
          <cell r="H14539">
            <v>324</v>
          </cell>
        </row>
        <row r="14540">
          <cell r="G14540" t="str">
            <v>7410-02</v>
          </cell>
          <cell r="H14540">
            <v>3147</v>
          </cell>
        </row>
        <row r="14541">
          <cell r="G14541" t="str">
            <v>1565-52</v>
          </cell>
          <cell r="H14541">
            <v>17.78</v>
          </cell>
        </row>
        <row r="14542">
          <cell r="G14542" t="str">
            <v>1565-52</v>
          </cell>
          <cell r="H14542">
            <v>813.86</v>
          </cell>
        </row>
        <row r="14543">
          <cell r="G14543" t="str">
            <v>1565-52</v>
          </cell>
          <cell r="H14543">
            <v>82.95</v>
          </cell>
        </row>
        <row r="14544">
          <cell r="G14544" t="str">
            <v>1565-52</v>
          </cell>
          <cell r="H14544">
            <v>73.36</v>
          </cell>
        </row>
        <row r="14545">
          <cell r="G14545" t="str">
            <v>1565-52</v>
          </cell>
          <cell r="H14545">
            <v>1146.96</v>
          </cell>
        </row>
        <row r="14546">
          <cell r="G14546" t="str">
            <v>1565-52</v>
          </cell>
          <cell r="H14546">
            <v>437.27</v>
          </cell>
        </row>
        <row r="14547">
          <cell r="G14547" t="str">
            <v>1565-52</v>
          </cell>
          <cell r="H14547">
            <v>364.9</v>
          </cell>
        </row>
        <row r="14548">
          <cell r="G14548" t="str">
            <v>1565-52</v>
          </cell>
          <cell r="H14548">
            <v>553.73</v>
          </cell>
        </row>
        <row r="14549">
          <cell r="G14549" t="str">
            <v>1565-52</v>
          </cell>
          <cell r="H14549">
            <v>221.11</v>
          </cell>
        </row>
        <row r="14550">
          <cell r="G14550" t="str">
            <v>7410-02</v>
          </cell>
          <cell r="H14550">
            <v>83.59</v>
          </cell>
        </row>
        <row r="14551">
          <cell r="G14551" t="str">
            <v>1565-52</v>
          </cell>
          <cell r="H14551">
            <v>344.32</v>
          </cell>
        </row>
        <row r="14552">
          <cell r="G14552" t="str">
            <v>1565-52</v>
          </cell>
          <cell r="H14552">
            <v>297.87</v>
          </cell>
        </row>
        <row r="14553">
          <cell r="G14553" t="str">
            <v>7410-02</v>
          </cell>
          <cell r="H14553">
            <v>25.98</v>
          </cell>
        </row>
        <row r="14554">
          <cell r="G14554" t="str">
            <v>7410-02</v>
          </cell>
          <cell r="H14554">
            <v>140.15</v>
          </cell>
        </row>
        <row r="14555">
          <cell r="G14555" t="str">
            <v>1565-52</v>
          </cell>
          <cell r="H14555">
            <v>2.27</v>
          </cell>
        </row>
        <row r="14556">
          <cell r="G14556" t="str">
            <v>1565-52</v>
          </cell>
          <cell r="H14556">
            <v>42.53</v>
          </cell>
        </row>
        <row r="14557">
          <cell r="G14557" t="str">
            <v>1565-52</v>
          </cell>
          <cell r="H14557">
            <v>297.83999999999997</v>
          </cell>
        </row>
        <row r="14558">
          <cell r="G14558" t="str">
            <v>7410-02</v>
          </cell>
          <cell r="H14558">
            <v>217.57</v>
          </cell>
        </row>
        <row r="14559">
          <cell r="G14559" t="str">
            <v>1565-52</v>
          </cell>
          <cell r="H14559">
            <v>1070.33</v>
          </cell>
        </row>
        <row r="14560">
          <cell r="G14560" t="str">
            <v>7410-02</v>
          </cell>
          <cell r="H14560">
            <v>183.57</v>
          </cell>
        </row>
        <row r="14561">
          <cell r="G14561" t="str">
            <v>7410-02</v>
          </cell>
          <cell r="H14561">
            <v>424.1</v>
          </cell>
        </row>
        <row r="14562">
          <cell r="G14562" t="str">
            <v>7410-02</v>
          </cell>
          <cell r="H14562">
            <v>78.569999999999993</v>
          </cell>
        </row>
        <row r="14563">
          <cell r="G14563" t="str">
            <v>7410-02</v>
          </cell>
          <cell r="H14563">
            <v>84.53</v>
          </cell>
        </row>
        <row r="14564">
          <cell r="G14564" t="str">
            <v>1565-52</v>
          </cell>
          <cell r="H14564">
            <v>26.7</v>
          </cell>
        </row>
        <row r="14565">
          <cell r="G14565" t="str">
            <v>7410-02</v>
          </cell>
          <cell r="H14565">
            <v>417.63</v>
          </cell>
        </row>
        <row r="14566">
          <cell r="G14566" t="str">
            <v>1565-52</v>
          </cell>
          <cell r="H14566">
            <v>84.11</v>
          </cell>
        </row>
        <row r="14567">
          <cell r="G14567" t="str">
            <v>1565-52</v>
          </cell>
          <cell r="H14567">
            <v>90.97</v>
          </cell>
        </row>
        <row r="14568">
          <cell r="G14568" t="str">
            <v>7410-02</v>
          </cell>
          <cell r="H14568">
            <v>741.04</v>
          </cell>
        </row>
        <row r="14569">
          <cell r="G14569" t="str">
            <v>1565-52</v>
          </cell>
          <cell r="H14569">
            <v>108.24</v>
          </cell>
        </row>
        <row r="14570">
          <cell r="G14570" t="str">
            <v>1565-52</v>
          </cell>
          <cell r="H14570">
            <v>143.56</v>
          </cell>
        </row>
        <row r="14571">
          <cell r="G14571" t="str">
            <v>1565-52</v>
          </cell>
          <cell r="H14571">
            <v>321</v>
          </cell>
        </row>
        <row r="14572">
          <cell r="G14572" t="str">
            <v>1565-52</v>
          </cell>
          <cell r="H14572">
            <v>217.95</v>
          </cell>
        </row>
        <row r="14573">
          <cell r="G14573" t="str">
            <v>1565-52</v>
          </cell>
          <cell r="H14573">
            <v>82.59</v>
          </cell>
        </row>
        <row r="14574">
          <cell r="G14574" t="str">
            <v>7410-02</v>
          </cell>
          <cell r="H14574">
            <v>1132.4100000000001</v>
          </cell>
        </row>
        <row r="14575">
          <cell r="G14575" t="str">
            <v>7410-02</v>
          </cell>
          <cell r="H14575">
            <v>419.75</v>
          </cell>
        </row>
        <row r="14576">
          <cell r="G14576" t="str">
            <v>1565-52</v>
          </cell>
          <cell r="H14576">
            <v>425.85</v>
          </cell>
        </row>
        <row r="14577">
          <cell r="G14577" t="str">
            <v>1565-52</v>
          </cell>
          <cell r="H14577">
            <v>83.53</v>
          </cell>
        </row>
        <row r="14578">
          <cell r="G14578" t="str">
            <v>1565-52</v>
          </cell>
          <cell r="H14578">
            <v>744.44</v>
          </cell>
        </row>
        <row r="14579">
          <cell r="G14579" t="str">
            <v>7410-02</v>
          </cell>
          <cell r="H14579">
            <v>182.54</v>
          </cell>
        </row>
        <row r="14580">
          <cell r="G14580" t="str">
            <v>1565-52</v>
          </cell>
          <cell r="H14580">
            <v>737.86</v>
          </cell>
        </row>
        <row r="14581">
          <cell r="G14581" t="str">
            <v>1565-52</v>
          </cell>
          <cell r="H14581">
            <v>183.11</v>
          </cell>
        </row>
        <row r="14582">
          <cell r="G14582" t="str">
            <v>7410-02</v>
          </cell>
          <cell r="H14582">
            <v>231.6</v>
          </cell>
        </row>
        <row r="14583">
          <cell r="G14583" t="str">
            <v>1565-52</v>
          </cell>
          <cell r="H14583">
            <v>2644.64</v>
          </cell>
        </row>
        <row r="14584">
          <cell r="G14584" t="str">
            <v>1565-52</v>
          </cell>
          <cell r="H14584">
            <v>308.97000000000003</v>
          </cell>
        </row>
        <row r="14585">
          <cell r="G14585" t="str">
            <v>7410-02</v>
          </cell>
          <cell r="H14585">
            <v>726</v>
          </cell>
        </row>
        <row r="14586">
          <cell r="G14586" t="str">
            <v>1565-52</v>
          </cell>
          <cell r="H14586">
            <v>1146.05</v>
          </cell>
        </row>
        <row r="14587">
          <cell r="G14587" t="str">
            <v>7410-02</v>
          </cell>
          <cell r="H14587">
            <v>229.78</v>
          </cell>
        </row>
        <row r="14588">
          <cell r="G14588" t="str">
            <v>1565-52</v>
          </cell>
          <cell r="H14588">
            <v>470.58</v>
          </cell>
        </row>
        <row r="14589">
          <cell r="G14589" t="str">
            <v>1565-52</v>
          </cell>
          <cell r="H14589">
            <v>116.28</v>
          </cell>
        </row>
        <row r="14590">
          <cell r="G14590" t="str">
            <v>1565-52</v>
          </cell>
          <cell r="H14590">
            <v>384.16</v>
          </cell>
        </row>
        <row r="14591">
          <cell r="G14591" t="str">
            <v>1565-52</v>
          </cell>
          <cell r="H14591">
            <v>191.79</v>
          </cell>
        </row>
        <row r="14592">
          <cell r="G14592" t="str">
            <v>1565-52</v>
          </cell>
          <cell r="H14592">
            <v>455.29</v>
          </cell>
        </row>
        <row r="14593">
          <cell r="G14593" t="str">
            <v>1565-52</v>
          </cell>
          <cell r="H14593">
            <v>238.28</v>
          </cell>
        </row>
        <row r="14594">
          <cell r="G14594" t="str">
            <v>1565-52</v>
          </cell>
          <cell r="H14594">
            <v>435.54</v>
          </cell>
        </row>
        <row r="14595">
          <cell r="G14595" t="str">
            <v>1565-52</v>
          </cell>
          <cell r="H14595">
            <v>301.82</v>
          </cell>
        </row>
        <row r="14596">
          <cell r="G14596" t="str">
            <v>1565-52</v>
          </cell>
          <cell r="H14596">
            <v>4.41</v>
          </cell>
        </row>
        <row r="14597">
          <cell r="G14597" t="str">
            <v>1565-52</v>
          </cell>
          <cell r="H14597">
            <v>321.77</v>
          </cell>
        </row>
        <row r="14598">
          <cell r="G14598" t="str">
            <v>1565-52</v>
          </cell>
          <cell r="H14598">
            <v>37.92</v>
          </cell>
        </row>
        <row r="14599">
          <cell r="G14599" t="str">
            <v>1565-52</v>
          </cell>
          <cell r="H14599">
            <v>1713.88</v>
          </cell>
        </row>
        <row r="14600">
          <cell r="G14600" t="str">
            <v>1565-52</v>
          </cell>
          <cell r="H14600">
            <v>192.1</v>
          </cell>
        </row>
        <row r="14601">
          <cell r="G14601" t="str">
            <v>1565-52</v>
          </cell>
          <cell r="H14601">
            <v>17.54</v>
          </cell>
        </row>
        <row r="14602">
          <cell r="G14602" t="str">
            <v>1565-52</v>
          </cell>
          <cell r="H14602">
            <v>301.64</v>
          </cell>
        </row>
        <row r="14603">
          <cell r="G14603" t="str">
            <v>7410-02</v>
          </cell>
          <cell r="H14603">
            <v>45.97</v>
          </cell>
        </row>
        <row r="14604">
          <cell r="G14604" t="str">
            <v>1565-52</v>
          </cell>
          <cell r="H14604">
            <v>0</v>
          </cell>
        </row>
        <row r="14605">
          <cell r="G14605" t="str">
            <v>1565-52</v>
          </cell>
          <cell r="H14605">
            <v>20.149999999999999</v>
          </cell>
        </row>
        <row r="14606">
          <cell r="G14606" t="str">
            <v>1565-52</v>
          </cell>
          <cell r="H14606">
            <v>0.91</v>
          </cell>
        </row>
        <row r="14607">
          <cell r="G14607" t="str">
            <v>7410-02</v>
          </cell>
          <cell r="H14607">
            <v>225.97</v>
          </cell>
        </row>
        <row r="14608">
          <cell r="G14608" t="str">
            <v>7410-02</v>
          </cell>
          <cell r="H14608">
            <v>48.6</v>
          </cell>
        </row>
        <row r="14609">
          <cell r="G14609" t="str">
            <v>7410-02</v>
          </cell>
          <cell r="H14609">
            <v>162.18</v>
          </cell>
        </row>
        <row r="14610">
          <cell r="G14610" t="str">
            <v>7410-02</v>
          </cell>
          <cell r="H14610">
            <v>59.34</v>
          </cell>
        </row>
        <row r="14611">
          <cell r="G14611" t="str">
            <v>1565-52</v>
          </cell>
          <cell r="H14611">
            <v>446.27</v>
          </cell>
        </row>
        <row r="14612">
          <cell r="G14612" t="str">
            <v>1565-52</v>
          </cell>
          <cell r="H14612">
            <v>122.19</v>
          </cell>
        </row>
        <row r="14613">
          <cell r="G14613" t="str">
            <v>1565-52</v>
          </cell>
          <cell r="H14613">
            <v>62.66</v>
          </cell>
        </row>
        <row r="14614">
          <cell r="G14614" t="str">
            <v>1565-52</v>
          </cell>
          <cell r="H14614">
            <v>298.48</v>
          </cell>
        </row>
        <row r="14615">
          <cell r="G14615" t="str">
            <v>1565-52</v>
          </cell>
          <cell r="H14615">
            <v>310.91000000000003</v>
          </cell>
        </row>
        <row r="14616">
          <cell r="G14616" t="str">
            <v>1565-52</v>
          </cell>
          <cell r="H14616">
            <v>434.32</v>
          </cell>
        </row>
        <row r="14617">
          <cell r="G14617" t="str">
            <v>1565-52</v>
          </cell>
          <cell r="H14617">
            <v>601.61</v>
          </cell>
        </row>
        <row r="14618">
          <cell r="G14618" t="str">
            <v>1565-52</v>
          </cell>
          <cell r="H14618">
            <v>203.29</v>
          </cell>
        </row>
        <row r="14619">
          <cell r="G14619" t="str">
            <v>7410-02</v>
          </cell>
          <cell r="H14619">
            <v>2554.86</v>
          </cell>
        </row>
        <row r="14620">
          <cell r="G14620" t="str">
            <v>1565-52</v>
          </cell>
          <cell r="H14620">
            <v>231.96</v>
          </cell>
        </row>
        <row r="14621">
          <cell r="G14621" t="str">
            <v>1565-52</v>
          </cell>
          <cell r="H14621">
            <v>239.8</v>
          </cell>
        </row>
        <row r="14622">
          <cell r="G14622" t="str">
            <v>1565-52</v>
          </cell>
          <cell r="H14622">
            <v>993.71</v>
          </cell>
        </row>
        <row r="14623">
          <cell r="G14623" t="str">
            <v>7410-02</v>
          </cell>
          <cell r="H14623">
            <v>201.96</v>
          </cell>
        </row>
        <row r="14624">
          <cell r="G14624" t="str">
            <v>1565-52</v>
          </cell>
          <cell r="H14624">
            <v>203.5</v>
          </cell>
        </row>
        <row r="14625">
          <cell r="G14625" t="str">
            <v>1565-52</v>
          </cell>
          <cell r="H14625">
            <v>0</v>
          </cell>
        </row>
        <row r="14626">
          <cell r="G14626" t="str">
            <v>1565-52</v>
          </cell>
          <cell r="H14626">
            <v>385.97</v>
          </cell>
        </row>
        <row r="14627">
          <cell r="G14627" t="str">
            <v>7410-02</v>
          </cell>
          <cell r="H14627">
            <v>1272.8699999999999</v>
          </cell>
        </row>
        <row r="14628">
          <cell r="G14628" t="str">
            <v>7410-02</v>
          </cell>
          <cell r="H14628">
            <v>206</v>
          </cell>
        </row>
        <row r="14629">
          <cell r="G14629" t="str">
            <v>7410-02</v>
          </cell>
          <cell r="H14629">
            <v>290.7</v>
          </cell>
        </row>
        <row r="14630">
          <cell r="G14630" t="str">
            <v>7410-02</v>
          </cell>
          <cell r="H14630">
            <v>433.4</v>
          </cell>
        </row>
        <row r="14631">
          <cell r="G14631" t="str">
            <v>7410-02</v>
          </cell>
          <cell r="H14631">
            <v>96.77</v>
          </cell>
        </row>
        <row r="14632">
          <cell r="G14632" t="str">
            <v>7410-02</v>
          </cell>
          <cell r="H14632">
            <v>187.54</v>
          </cell>
        </row>
        <row r="14633">
          <cell r="G14633" t="str">
            <v>1565-52</v>
          </cell>
          <cell r="H14633">
            <v>286.8</v>
          </cell>
        </row>
        <row r="14634">
          <cell r="G14634" t="str">
            <v>1565-52</v>
          </cell>
          <cell r="H14634">
            <v>3.61</v>
          </cell>
        </row>
        <row r="14635">
          <cell r="G14635" t="str">
            <v>1565-52</v>
          </cell>
          <cell r="H14635">
            <v>171.29</v>
          </cell>
        </row>
        <row r="14636">
          <cell r="G14636" t="str">
            <v>7410-02</v>
          </cell>
          <cell r="H14636">
            <v>43.61</v>
          </cell>
        </row>
        <row r="14637">
          <cell r="G14637" t="str">
            <v>1565-52</v>
          </cell>
          <cell r="H14637">
            <v>39</v>
          </cell>
        </row>
        <row r="14638">
          <cell r="G14638" t="str">
            <v>1565-52</v>
          </cell>
          <cell r="H14638">
            <v>37.5</v>
          </cell>
        </row>
        <row r="14639">
          <cell r="G14639" t="str">
            <v>1565-52</v>
          </cell>
          <cell r="H14639">
            <v>204.28</v>
          </cell>
        </row>
        <row r="14640">
          <cell r="G14640" t="str">
            <v>7410-02</v>
          </cell>
          <cell r="H14640">
            <v>48.38</v>
          </cell>
        </row>
        <row r="14641">
          <cell r="G14641" t="str">
            <v>7410-02</v>
          </cell>
          <cell r="H14641">
            <v>44.62</v>
          </cell>
        </row>
        <row r="14642">
          <cell r="G14642" t="str">
            <v>1565-52</v>
          </cell>
          <cell r="H14642">
            <v>376.2</v>
          </cell>
        </row>
        <row r="14643">
          <cell r="G14643" t="str">
            <v>1565-52</v>
          </cell>
          <cell r="H14643">
            <v>129.69999999999999</v>
          </cell>
        </row>
        <row r="14644">
          <cell r="G14644" t="str">
            <v>1565-52</v>
          </cell>
          <cell r="H14644">
            <v>437.01</v>
          </cell>
        </row>
        <row r="14645">
          <cell r="G14645" t="str">
            <v>1565-52</v>
          </cell>
          <cell r="H14645">
            <v>159.1</v>
          </cell>
        </row>
        <row r="14646">
          <cell r="G14646" t="str">
            <v>1565-52</v>
          </cell>
          <cell r="H14646">
            <v>207.67</v>
          </cell>
        </row>
        <row r="14647">
          <cell r="G14647" t="str">
            <v>1565-52</v>
          </cell>
          <cell r="H14647">
            <v>276.54000000000002</v>
          </cell>
        </row>
        <row r="14648">
          <cell r="G14648" t="str">
            <v>1565-52</v>
          </cell>
          <cell r="H14648">
            <v>0</v>
          </cell>
        </row>
        <row r="14649">
          <cell r="G14649" t="str">
            <v>7410-02</v>
          </cell>
          <cell r="H14649">
            <v>179.99</v>
          </cell>
        </row>
        <row r="14650">
          <cell r="G14650" t="str">
            <v>1565-52</v>
          </cell>
          <cell r="H14650">
            <v>567.89</v>
          </cell>
        </row>
        <row r="14651">
          <cell r="G14651" t="str">
            <v>7410-02</v>
          </cell>
          <cell r="H14651">
            <v>95.8</v>
          </cell>
        </row>
        <row r="14652">
          <cell r="G14652" t="str">
            <v>1565-52</v>
          </cell>
          <cell r="H14652">
            <v>276.06</v>
          </cell>
        </row>
        <row r="14653">
          <cell r="G14653" t="str">
            <v>7410-02</v>
          </cell>
          <cell r="H14653">
            <v>658.88</v>
          </cell>
        </row>
        <row r="14654">
          <cell r="G14654" t="str">
            <v>1565-52</v>
          </cell>
          <cell r="H14654">
            <v>568.26</v>
          </cell>
        </row>
        <row r="14655">
          <cell r="G14655" t="str">
            <v>1565-52</v>
          </cell>
          <cell r="H14655">
            <v>300.45</v>
          </cell>
        </row>
        <row r="14656">
          <cell r="G14656" t="str">
            <v>1565-52</v>
          </cell>
          <cell r="H14656">
            <v>106.85</v>
          </cell>
        </row>
        <row r="14657">
          <cell r="G14657" t="str">
            <v>1565-52</v>
          </cell>
          <cell r="H14657">
            <v>352.12</v>
          </cell>
        </row>
        <row r="14658">
          <cell r="G14658" t="str">
            <v>1565-52</v>
          </cell>
          <cell r="H14658">
            <v>157.91999999999999</v>
          </cell>
        </row>
        <row r="14659">
          <cell r="G14659" t="str">
            <v>7410-02</v>
          </cell>
          <cell r="H14659">
            <v>325.62</v>
          </cell>
        </row>
        <row r="14660">
          <cell r="G14660" t="str">
            <v>1565-52</v>
          </cell>
          <cell r="H14660">
            <v>54.14</v>
          </cell>
        </row>
        <row r="14661">
          <cell r="G14661" t="str">
            <v>7410-02</v>
          </cell>
          <cell r="H14661">
            <v>36.94</v>
          </cell>
        </row>
        <row r="14662">
          <cell r="G14662" t="str">
            <v>1565-52</v>
          </cell>
          <cell r="H14662">
            <v>499.63</v>
          </cell>
        </row>
        <row r="14663">
          <cell r="G14663" t="str">
            <v>1565-52</v>
          </cell>
          <cell r="H14663">
            <v>82.64</v>
          </cell>
        </row>
        <row r="14664">
          <cell r="G14664" t="str">
            <v>1565-52</v>
          </cell>
          <cell r="H14664">
            <v>266.19</v>
          </cell>
        </row>
        <row r="14665">
          <cell r="G14665" t="str">
            <v>1565-52</v>
          </cell>
          <cell r="H14665">
            <v>189.19</v>
          </cell>
        </row>
        <row r="14666">
          <cell r="G14666" t="str">
            <v>1565-52</v>
          </cell>
          <cell r="H14666">
            <v>327.94</v>
          </cell>
        </row>
        <row r="14667">
          <cell r="G14667" t="str">
            <v>1565-52</v>
          </cell>
          <cell r="H14667">
            <v>60.71</v>
          </cell>
        </row>
        <row r="14668">
          <cell r="G14668" t="str">
            <v>1565-52</v>
          </cell>
          <cell r="H14668">
            <v>221.79</v>
          </cell>
        </row>
        <row r="14669">
          <cell r="G14669" t="str">
            <v>1565-52</v>
          </cell>
          <cell r="H14669">
            <v>107.35</v>
          </cell>
        </row>
        <row r="14670">
          <cell r="G14670" t="str">
            <v>1565-52</v>
          </cell>
          <cell r="H14670">
            <v>943.87</v>
          </cell>
        </row>
        <row r="14671">
          <cell r="G14671" t="str">
            <v>1565-52</v>
          </cell>
          <cell r="H14671">
            <v>416.41</v>
          </cell>
        </row>
        <row r="14672">
          <cell r="G14672" t="str">
            <v>1565-52</v>
          </cell>
          <cell r="H14672">
            <v>35.549999999999997</v>
          </cell>
        </row>
        <row r="14673">
          <cell r="G14673" t="str">
            <v>1565-52</v>
          </cell>
          <cell r="H14673">
            <v>179.5</v>
          </cell>
        </row>
        <row r="14674">
          <cell r="G14674" t="str">
            <v>1565-52</v>
          </cell>
          <cell r="H14674">
            <v>371.98</v>
          </cell>
        </row>
        <row r="14675">
          <cell r="G14675" t="str">
            <v>1565-52</v>
          </cell>
          <cell r="H14675">
            <v>153.13999999999999</v>
          </cell>
        </row>
        <row r="14676">
          <cell r="G14676" t="str">
            <v>1565-52</v>
          </cell>
          <cell r="H14676">
            <v>165.15</v>
          </cell>
        </row>
        <row r="14677">
          <cell r="G14677" t="str">
            <v>7410-02</v>
          </cell>
          <cell r="H14677">
            <v>77.92</v>
          </cell>
        </row>
        <row r="14678">
          <cell r="G14678" t="str">
            <v>1565-52</v>
          </cell>
          <cell r="H14678">
            <v>239.02</v>
          </cell>
        </row>
        <row r="14679">
          <cell r="G14679" t="str">
            <v>1565-52</v>
          </cell>
          <cell r="H14679">
            <v>0.09</v>
          </cell>
        </row>
        <row r="14680">
          <cell r="G14680" t="str">
            <v>7410-02</v>
          </cell>
          <cell r="H14680">
            <v>2557.5</v>
          </cell>
        </row>
        <row r="14681">
          <cell r="G14681" t="str">
            <v>7410-02</v>
          </cell>
          <cell r="H14681">
            <v>2141.5</v>
          </cell>
        </row>
        <row r="14682">
          <cell r="G14682" t="str">
            <v>1565-52</v>
          </cell>
          <cell r="H14682">
            <v>0</v>
          </cell>
        </row>
        <row r="14683">
          <cell r="G14683" t="str">
            <v>1565-52</v>
          </cell>
          <cell r="H14683">
            <v>565.26</v>
          </cell>
        </row>
        <row r="14684">
          <cell r="G14684" t="str">
            <v>7410-02</v>
          </cell>
          <cell r="H14684">
            <v>223.56</v>
          </cell>
        </row>
        <row r="14685">
          <cell r="G14685" t="str">
            <v>7410-02</v>
          </cell>
          <cell r="H14685">
            <v>764.71</v>
          </cell>
        </row>
        <row r="14686">
          <cell r="G14686" t="str">
            <v>7410-02</v>
          </cell>
          <cell r="H14686">
            <v>63.3</v>
          </cell>
        </row>
        <row r="14687">
          <cell r="G14687" t="str">
            <v>1565-52</v>
          </cell>
          <cell r="H14687">
            <v>59.84</v>
          </cell>
        </row>
        <row r="14688">
          <cell r="G14688" t="str">
            <v>7410-02</v>
          </cell>
          <cell r="H14688">
            <v>404</v>
          </cell>
        </row>
        <row r="14689">
          <cell r="G14689" t="str">
            <v>7410-02</v>
          </cell>
          <cell r="H14689">
            <v>135.5</v>
          </cell>
        </row>
        <row r="14690">
          <cell r="G14690" t="str">
            <v>1565-52</v>
          </cell>
          <cell r="H14690">
            <v>10242</v>
          </cell>
        </row>
        <row r="14691">
          <cell r="G14691" t="str">
            <v>7410-02</v>
          </cell>
          <cell r="H14691">
            <v>188.82</v>
          </cell>
        </row>
        <row r="14692">
          <cell r="G14692" t="str">
            <v>1565-52</v>
          </cell>
          <cell r="H14692">
            <v>5197</v>
          </cell>
        </row>
        <row r="14693">
          <cell r="G14693" t="str">
            <v>1565-52</v>
          </cell>
          <cell r="H14693">
            <v>5.27</v>
          </cell>
        </row>
        <row r="14694">
          <cell r="G14694" t="str">
            <v>1565-52</v>
          </cell>
          <cell r="H14694">
            <v>126.41</v>
          </cell>
        </row>
        <row r="14695">
          <cell r="G14695" t="str">
            <v>1565-52</v>
          </cell>
          <cell r="H14695">
            <v>624.14</v>
          </cell>
        </row>
        <row r="14696">
          <cell r="G14696" t="str">
            <v>1565-52</v>
          </cell>
          <cell r="H14696">
            <v>16.02</v>
          </cell>
        </row>
        <row r="14697">
          <cell r="G14697" t="str">
            <v>1565-52</v>
          </cell>
          <cell r="H14697">
            <v>124.04</v>
          </cell>
        </row>
        <row r="14698">
          <cell r="G14698" t="str">
            <v>1565-52</v>
          </cell>
          <cell r="H14698">
            <v>85.22</v>
          </cell>
        </row>
        <row r="14699">
          <cell r="G14699" t="str">
            <v>1565-52</v>
          </cell>
          <cell r="H14699">
            <v>294.7</v>
          </cell>
        </row>
        <row r="14700">
          <cell r="G14700" t="str">
            <v>1565-52</v>
          </cell>
          <cell r="H14700">
            <v>494.03</v>
          </cell>
        </row>
        <row r="14701">
          <cell r="G14701" t="str">
            <v>1565-52</v>
          </cell>
          <cell r="H14701">
            <v>469.77</v>
          </cell>
        </row>
        <row r="14702">
          <cell r="G14702" t="str">
            <v>1565-52</v>
          </cell>
          <cell r="H14702">
            <v>311.01</v>
          </cell>
        </row>
        <row r="14703">
          <cell r="G14703" t="str">
            <v>1565-52</v>
          </cell>
          <cell r="H14703">
            <v>738.22</v>
          </cell>
        </row>
        <row r="14704">
          <cell r="G14704" t="str">
            <v>1565-52</v>
          </cell>
          <cell r="H14704">
            <v>91.74</v>
          </cell>
        </row>
        <row r="14705">
          <cell r="G14705" t="str">
            <v>7410-02</v>
          </cell>
          <cell r="H14705">
            <v>0.95</v>
          </cell>
        </row>
        <row r="14706">
          <cell r="G14706" t="str">
            <v>1565-52</v>
          </cell>
          <cell r="H14706">
            <v>0.31</v>
          </cell>
        </row>
        <row r="14707">
          <cell r="G14707" t="str">
            <v>1565-52</v>
          </cell>
          <cell r="H14707">
            <v>98.08</v>
          </cell>
        </row>
        <row r="14708">
          <cell r="G14708" t="str">
            <v>1565-52</v>
          </cell>
          <cell r="H14708">
            <v>96.39</v>
          </cell>
        </row>
        <row r="14709">
          <cell r="G14709" t="str">
            <v>7410-02</v>
          </cell>
          <cell r="H14709">
            <v>94.58</v>
          </cell>
        </row>
        <row r="14710">
          <cell r="G14710" t="str">
            <v>1565-52</v>
          </cell>
          <cell r="H14710">
            <v>21.81</v>
          </cell>
        </row>
        <row r="14711">
          <cell r="G14711" t="str">
            <v>1565-52</v>
          </cell>
          <cell r="H14711">
            <v>264.22000000000003</v>
          </cell>
        </row>
        <row r="14712">
          <cell r="G14712" t="str">
            <v>7410-02</v>
          </cell>
          <cell r="H14712">
            <v>574.62</v>
          </cell>
        </row>
        <row r="14713">
          <cell r="G14713" t="str">
            <v>1565-52</v>
          </cell>
          <cell r="H14713">
            <v>195.89</v>
          </cell>
        </row>
        <row r="14714">
          <cell r="G14714" t="str">
            <v>7410-02</v>
          </cell>
          <cell r="H14714">
            <v>4.3899999999999997</v>
          </cell>
        </row>
        <row r="14715">
          <cell r="G14715" t="str">
            <v>1565-52</v>
          </cell>
          <cell r="H14715">
            <v>89.6</v>
          </cell>
        </row>
        <row r="14716">
          <cell r="G14716" t="str">
            <v>7410-02</v>
          </cell>
          <cell r="H14716">
            <v>87.47</v>
          </cell>
        </row>
        <row r="14717">
          <cell r="G14717" t="str">
            <v>1565-52</v>
          </cell>
          <cell r="H14717">
            <v>259.01</v>
          </cell>
        </row>
        <row r="14718">
          <cell r="G14718" t="str">
            <v>7410-02</v>
          </cell>
          <cell r="H14718">
            <v>95.47</v>
          </cell>
        </row>
        <row r="14719">
          <cell r="G14719" t="str">
            <v>7410-02</v>
          </cell>
          <cell r="H14719">
            <v>245.71</v>
          </cell>
        </row>
        <row r="14720">
          <cell r="G14720" t="str">
            <v>7410-02</v>
          </cell>
          <cell r="H14720">
            <v>242</v>
          </cell>
        </row>
        <row r="14721">
          <cell r="G14721" t="str">
            <v>1565-52</v>
          </cell>
          <cell r="H14721">
            <v>442.5</v>
          </cell>
        </row>
        <row r="14722">
          <cell r="G14722" t="str">
            <v>1565-52</v>
          </cell>
          <cell r="H14722">
            <v>281.75</v>
          </cell>
        </row>
        <row r="14723">
          <cell r="G14723" t="str">
            <v>1565-52</v>
          </cell>
          <cell r="H14723">
            <v>1.74</v>
          </cell>
        </row>
        <row r="14724">
          <cell r="G14724" t="str">
            <v>1565-52</v>
          </cell>
          <cell r="H14724">
            <v>83.23</v>
          </cell>
        </row>
        <row r="14725">
          <cell r="G14725" t="str">
            <v>1565-52</v>
          </cell>
          <cell r="H14725">
            <v>45.59</v>
          </cell>
        </row>
        <row r="14726">
          <cell r="G14726" t="str">
            <v>1565-52</v>
          </cell>
          <cell r="H14726">
            <v>139.68</v>
          </cell>
        </row>
        <row r="14727">
          <cell r="G14727" t="str">
            <v>1565-52</v>
          </cell>
          <cell r="H14727">
            <v>110.68</v>
          </cell>
        </row>
        <row r="14728">
          <cell r="G14728" t="str">
            <v>1565-52</v>
          </cell>
          <cell r="H14728">
            <v>878.37</v>
          </cell>
        </row>
        <row r="14729">
          <cell r="G14729" t="str">
            <v>1565-52</v>
          </cell>
          <cell r="H14729">
            <v>121.22</v>
          </cell>
        </row>
        <row r="14730">
          <cell r="G14730" t="str">
            <v>1565-52</v>
          </cell>
          <cell r="H14730">
            <v>114.15</v>
          </cell>
        </row>
        <row r="14731">
          <cell r="G14731" t="str">
            <v>1565-52</v>
          </cell>
          <cell r="H14731">
            <v>98.05</v>
          </cell>
        </row>
        <row r="14732">
          <cell r="G14732" t="str">
            <v>1565-52</v>
          </cell>
          <cell r="H14732">
            <v>707.05</v>
          </cell>
        </row>
        <row r="14733">
          <cell r="G14733" t="str">
            <v>7410-02</v>
          </cell>
          <cell r="H14733">
            <v>4.91</v>
          </cell>
        </row>
        <row r="14734">
          <cell r="G14734" t="str">
            <v>1565-52</v>
          </cell>
          <cell r="H14734">
            <v>126.78</v>
          </cell>
        </row>
        <row r="14735">
          <cell r="G14735" t="str">
            <v>1565-52</v>
          </cell>
          <cell r="H14735">
            <v>126.45</v>
          </cell>
        </row>
        <row r="14736">
          <cell r="G14736" t="str">
            <v>7410-02</v>
          </cell>
          <cell r="H14736">
            <v>548.08000000000004</v>
          </cell>
        </row>
        <row r="14737">
          <cell r="G14737" t="str">
            <v>1565-52</v>
          </cell>
          <cell r="H14737">
            <v>1184.2</v>
          </cell>
        </row>
        <row r="14738">
          <cell r="G14738" t="str">
            <v>1565-52</v>
          </cell>
          <cell r="H14738">
            <v>0.08</v>
          </cell>
        </row>
        <row r="14739">
          <cell r="G14739" t="str">
            <v>1565-52</v>
          </cell>
          <cell r="H14739">
            <v>114.73</v>
          </cell>
        </row>
        <row r="14740">
          <cell r="G14740" t="str">
            <v>1565-52</v>
          </cell>
          <cell r="H14740">
            <v>243.12</v>
          </cell>
        </row>
        <row r="14741">
          <cell r="G14741" t="str">
            <v>1565-52</v>
          </cell>
          <cell r="H14741">
            <v>165.79</v>
          </cell>
        </row>
        <row r="14742">
          <cell r="G14742" t="str">
            <v>1565-52</v>
          </cell>
          <cell r="H14742">
            <v>254.67</v>
          </cell>
        </row>
        <row r="14743">
          <cell r="G14743" t="str">
            <v>1565-52</v>
          </cell>
          <cell r="H14743">
            <v>114.74</v>
          </cell>
        </row>
        <row r="14744">
          <cell r="G14744" t="str">
            <v>7410-02</v>
          </cell>
          <cell r="H14744">
            <v>507.03</v>
          </cell>
        </row>
        <row r="14745">
          <cell r="G14745" t="str">
            <v>1565-52</v>
          </cell>
          <cell r="H14745">
            <v>202.44</v>
          </cell>
        </row>
        <row r="14746">
          <cell r="G14746" t="str">
            <v>1565-52</v>
          </cell>
          <cell r="H14746">
            <v>95.97</v>
          </cell>
        </row>
        <row r="14747">
          <cell r="G14747" t="str">
            <v>1565-52</v>
          </cell>
          <cell r="H14747">
            <v>149.36000000000001</v>
          </cell>
        </row>
        <row r="14748">
          <cell r="G14748" t="str">
            <v>1565-52</v>
          </cell>
          <cell r="H14748">
            <v>174.72</v>
          </cell>
        </row>
        <row r="14749">
          <cell r="G14749" t="str">
            <v>7410-02</v>
          </cell>
          <cell r="H14749">
            <v>383.09</v>
          </cell>
        </row>
        <row r="14750">
          <cell r="G14750" t="str">
            <v>7410-02</v>
          </cell>
          <cell r="H14750">
            <v>1772.56</v>
          </cell>
        </row>
        <row r="14751">
          <cell r="G14751" t="str">
            <v>1565-52</v>
          </cell>
          <cell r="H14751">
            <v>878.54</v>
          </cell>
        </row>
        <row r="14752">
          <cell r="G14752" t="str">
            <v>1565-52</v>
          </cell>
          <cell r="H14752">
            <v>250.22</v>
          </cell>
        </row>
        <row r="14753">
          <cell r="G14753" t="str">
            <v>1565-52</v>
          </cell>
          <cell r="H14753">
            <v>335.29</v>
          </cell>
        </row>
        <row r="14754">
          <cell r="G14754" t="str">
            <v>7410-02</v>
          </cell>
          <cell r="H14754">
            <v>277.5</v>
          </cell>
        </row>
        <row r="14755">
          <cell r="G14755" t="str">
            <v>1565-52</v>
          </cell>
          <cell r="H14755">
            <v>353.55</v>
          </cell>
        </row>
        <row r="14756">
          <cell r="G14756" t="str">
            <v>1565-52</v>
          </cell>
          <cell r="H14756">
            <v>972.03</v>
          </cell>
        </row>
        <row r="14757">
          <cell r="G14757" t="str">
            <v>1565-52</v>
          </cell>
          <cell r="H14757">
            <v>286.11</v>
          </cell>
        </row>
        <row r="14758">
          <cell r="G14758" t="str">
            <v>1565-52</v>
          </cell>
          <cell r="H14758">
            <v>407.92</v>
          </cell>
        </row>
        <row r="14759">
          <cell r="G14759" t="str">
            <v>1565-52</v>
          </cell>
          <cell r="H14759">
            <v>177.84</v>
          </cell>
        </row>
        <row r="14760">
          <cell r="G14760" t="str">
            <v>1565-52</v>
          </cell>
          <cell r="H14760">
            <v>1825.83</v>
          </cell>
        </row>
        <row r="14761">
          <cell r="G14761" t="str">
            <v>1565-52</v>
          </cell>
          <cell r="H14761">
            <v>34.85</v>
          </cell>
        </row>
        <row r="14762">
          <cell r="G14762" t="str">
            <v>1565-52</v>
          </cell>
          <cell r="H14762">
            <v>318.99</v>
          </cell>
        </row>
        <row r="14763">
          <cell r="G14763" t="str">
            <v>1565-52</v>
          </cell>
          <cell r="H14763">
            <v>1590.4</v>
          </cell>
        </row>
        <row r="14764">
          <cell r="G14764" t="str">
            <v>1565-52</v>
          </cell>
          <cell r="H14764">
            <v>293.58</v>
          </cell>
        </row>
        <row r="14765">
          <cell r="G14765" t="str">
            <v>1565-52</v>
          </cell>
          <cell r="H14765">
            <v>0.65</v>
          </cell>
        </row>
        <row r="14766">
          <cell r="G14766" t="str">
            <v>1565-52</v>
          </cell>
          <cell r="H14766">
            <v>414.07</v>
          </cell>
        </row>
        <row r="14767">
          <cell r="G14767" t="str">
            <v>1565-52</v>
          </cell>
          <cell r="H14767">
            <v>863.63</v>
          </cell>
        </row>
        <row r="14768">
          <cell r="G14768" t="str">
            <v>1565-52</v>
          </cell>
          <cell r="H14768">
            <v>159.25</v>
          </cell>
        </row>
        <row r="14769">
          <cell r="G14769" t="str">
            <v>1565-52</v>
          </cell>
          <cell r="H14769">
            <v>424.13</v>
          </cell>
        </row>
        <row r="14770">
          <cell r="G14770" t="str">
            <v>7410-02</v>
          </cell>
          <cell r="H14770">
            <v>397.58</v>
          </cell>
        </row>
        <row r="14771">
          <cell r="G14771" t="str">
            <v>1565-52</v>
          </cell>
          <cell r="H14771">
            <v>183.4</v>
          </cell>
        </row>
        <row r="14772">
          <cell r="G14772" t="str">
            <v>7410-02</v>
          </cell>
          <cell r="H14772">
            <v>291.38</v>
          </cell>
        </row>
        <row r="14773">
          <cell r="G14773" t="str">
            <v>7410-02</v>
          </cell>
          <cell r="H14773">
            <v>90.67</v>
          </cell>
        </row>
        <row r="14774">
          <cell r="G14774" t="str">
            <v>7410-02</v>
          </cell>
          <cell r="H14774">
            <v>64.599999999999994</v>
          </cell>
        </row>
        <row r="14775">
          <cell r="G14775" t="str">
            <v>1565-52</v>
          </cell>
          <cell r="H14775">
            <v>180.53</v>
          </cell>
        </row>
        <row r="14776">
          <cell r="G14776" t="str">
            <v>1565-52</v>
          </cell>
          <cell r="H14776">
            <v>605.5</v>
          </cell>
        </row>
        <row r="14777">
          <cell r="G14777" t="str">
            <v>7410-02</v>
          </cell>
          <cell r="H14777">
            <v>25.5</v>
          </cell>
        </row>
        <row r="14778">
          <cell r="G14778" t="str">
            <v>1565-52</v>
          </cell>
          <cell r="H14778">
            <v>538.21</v>
          </cell>
        </row>
        <row r="14779">
          <cell r="G14779" t="str">
            <v>1565-52</v>
          </cell>
          <cell r="H14779">
            <v>86.4</v>
          </cell>
        </row>
        <row r="14780">
          <cell r="G14780" t="str">
            <v>7410-02</v>
          </cell>
          <cell r="H14780">
            <v>294.25</v>
          </cell>
        </row>
        <row r="14781">
          <cell r="G14781" t="str">
            <v>1565-52</v>
          </cell>
          <cell r="H14781">
            <v>829.4</v>
          </cell>
        </row>
        <row r="14782">
          <cell r="G14782" t="str">
            <v>1565-52</v>
          </cell>
          <cell r="H14782">
            <v>277.79000000000002</v>
          </cell>
        </row>
        <row r="14783">
          <cell r="G14783" t="str">
            <v>1565-52</v>
          </cell>
          <cell r="H14783">
            <v>173.76</v>
          </cell>
        </row>
        <row r="14784">
          <cell r="G14784" t="str">
            <v>1565-52</v>
          </cell>
          <cell r="H14784">
            <v>87.97</v>
          </cell>
        </row>
        <row r="14785">
          <cell r="G14785" t="str">
            <v>1565-52</v>
          </cell>
          <cell r="H14785">
            <v>355.55</v>
          </cell>
        </row>
        <row r="14786">
          <cell r="G14786" t="str">
            <v>7410-02</v>
          </cell>
          <cell r="H14786">
            <v>333.06</v>
          </cell>
        </row>
        <row r="14787">
          <cell r="G14787" t="str">
            <v>1565-52</v>
          </cell>
          <cell r="H14787">
            <v>98.72</v>
          </cell>
        </row>
        <row r="14788">
          <cell r="G14788" t="str">
            <v>1565-52</v>
          </cell>
          <cell r="H14788">
            <v>187.11</v>
          </cell>
        </row>
        <row r="14789">
          <cell r="G14789" t="str">
            <v>1565-52</v>
          </cell>
          <cell r="H14789">
            <v>5.4</v>
          </cell>
        </row>
        <row r="14790">
          <cell r="G14790" t="str">
            <v>1565-52</v>
          </cell>
          <cell r="H14790">
            <v>121.66</v>
          </cell>
        </row>
        <row r="14791">
          <cell r="G14791" t="str">
            <v>1565-52</v>
          </cell>
          <cell r="H14791">
            <v>2603.91</v>
          </cell>
        </row>
        <row r="14792">
          <cell r="G14792" t="str">
            <v>1565-52</v>
          </cell>
          <cell r="H14792">
            <v>191.45</v>
          </cell>
        </row>
        <row r="14793">
          <cell r="G14793" t="str">
            <v>7410-02</v>
          </cell>
          <cell r="H14793">
            <v>115.8</v>
          </cell>
        </row>
        <row r="14794">
          <cell r="G14794" t="str">
            <v>7410-02</v>
          </cell>
          <cell r="H14794">
            <v>383.99</v>
          </cell>
        </row>
        <row r="14795">
          <cell r="G14795" t="str">
            <v>7410-02</v>
          </cell>
          <cell r="H14795">
            <v>6931.6</v>
          </cell>
        </row>
        <row r="14796">
          <cell r="G14796" t="str">
            <v>1565-52</v>
          </cell>
          <cell r="H14796">
            <v>582.36</v>
          </cell>
        </row>
        <row r="14797">
          <cell r="G14797" t="str">
            <v>1565-52</v>
          </cell>
          <cell r="H14797">
            <v>80.7</v>
          </cell>
        </row>
        <row r="14798">
          <cell r="G14798" t="str">
            <v>1565-52</v>
          </cell>
          <cell r="H14798">
            <v>290.57</v>
          </cell>
        </row>
        <row r="14799">
          <cell r="G14799" t="str">
            <v>1565-52</v>
          </cell>
          <cell r="H14799">
            <v>0</v>
          </cell>
        </row>
        <row r="14800">
          <cell r="G14800" t="str">
            <v>7410-02</v>
          </cell>
          <cell r="H14800">
            <v>4440</v>
          </cell>
        </row>
        <row r="14801">
          <cell r="G14801" t="str">
            <v>1565-52</v>
          </cell>
          <cell r="H14801">
            <v>54.53</v>
          </cell>
        </row>
        <row r="14802">
          <cell r="G14802" t="str">
            <v>1565-52</v>
          </cell>
          <cell r="H14802">
            <v>423.08</v>
          </cell>
        </row>
        <row r="14803">
          <cell r="G14803" t="str">
            <v>1565-52</v>
          </cell>
          <cell r="H14803">
            <v>32.08</v>
          </cell>
        </row>
        <row r="14804">
          <cell r="G14804" t="str">
            <v>1565-52</v>
          </cell>
          <cell r="H14804">
            <v>380.98</v>
          </cell>
        </row>
        <row r="14805">
          <cell r="G14805" t="str">
            <v>1565-52</v>
          </cell>
          <cell r="H14805">
            <v>247.25</v>
          </cell>
        </row>
        <row r="14806">
          <cell r="G14806" t="str">
            <v>7410-02</v>
          </cell>
          <cell r="H14806">
            <v>174.05</v>
          </cell>
        </row>
        <row r="14807">
          <cell r="G14807" t="str">
            <v>1565-52</v>
          </cell>
          <cell r="H14807">
            <v>508.51</v>
          </cell>
        </row>
        <row r="14808">
          <cell r="G14808" t="str">
            <v>7410-02</v>
          </cell>
          <cell r="H14808">
            <v>148.66</v>
          </cell>
        </row>
        <row r="14809">
          <cell r="G14809" t="str">
            <v>1565-52</v>
          </cell>
          <cell r="H14809">
            <v>38.24</v>
          </cell>
        </row>
        <row r="14810">
          <cell r="G14810" t="str">
            <v>1565-52</v>
          </cell>
          <cell r="H14810">
            <v>0.48</v>
          </cell>
        </row>
        <row r="14811">
          <cell r="G14811" t="str">
            <v>1565-52</v>
          </cell>
          <cell r="H14811">
            <v>36.35</v>
          </cell>
        </row>
        <row r="14812">
          <cell r="G14812" t="str">
            <v>1565-52</v>
          </cell>
          <cell r="H14812">
            <v>499.63</v>
          </cell>
        </row>
        <row r="14813">
          <cell r="G14813" t="str">
            <v>1565-52</v>
          </cell>
          <cell r="H14813">
            <v>417.1</v>
          </cell>
        </row>
        <row r="14814">
          <cell r="G14814" t="str">
            <v>1565-52</v>
          </cell>
          <cell r="H14814">
            <v>473.84</v>
          </cell>
        </row>
        <row r="14815">
          <cell r="G14815" t="str">
            <v>7410-02</v>
          </cell>
          <cell r="H14815">
            <v>71.8</v>
          </cell>
        </row>
        <row r="14816">
          <cell r="G14816" t="str">
            <v>1565-52</v>
          </cell>
          <cell r="H14816">
            <v>11.66</v>
          </cell>
        </row>
        <row r="14817">
          <cell r="G14817" t="str">
            <v>1565-52</v>
          </cell>
          <cell r="H14817">
            <v>44.84</v>
          </cell>
        </row>
        <row r="14818">
          <cell r="G14818" t="str">
            <v>7410-02</v>
          </cell>
          <cell r="H14818">
            <v>598.61</v>
          </cell>
        </row>
        <row r="14819">
          <cell r="G14819" t="str">
            <v>7410-02</v>
          </cell>
          <cell r="H14819">
            <v>515.1</v>
          </cell>
        </row>
        <row r="14820">
          <cell r="G14820" t="str">
            <v>1565-52</v>
          </cell>
          <cell r="H14820">
            <v>258.55</v>
          </cell>
        </row>
        <row r="14821">
          <cell r="G14821" t="str">
            <v>7410-02</v>
          </cell>
          <cell r="H14821">
            <v>112.95</v>
          </cell>
        </row>
        <row r="14822">
          <cell r="G14822" t="str">
            <v>1565-52</v>
          </cell>
          <cell r="H14822">
            <v>219.46</v>
          </cell>
        </row>
        <row r="14823">
          <cell r="G14823" t="str">
            <v>7410-02</v>
          </cell>
          <cell r="H14823">
            <v>89.15</v>
          </cell>
        </row>
        <row r="14824">
          <cell r="G14824" t="str">
            <v>1565-52</v>
          </cell>
          <cell r="H14824">
            <v>646.79999999999995</v>
          </cell>
        </row>
        <row r="14825">
          <cell r="G14825" t="str">
            <v>7410-02</v>
          </cell>
          <cell r="H14825">
            <v>11.91</v>
          </cell>
        </row>
        <row r="14826">
          <cell r="G14826" t="str">
            <v>1565-52</v>
          </cell>
          <cell r="H14826">
            <v>370.09</v>
          </cell>
        </row>
        <row r="14827">
          <cell r="G14827" t="str">
            <v>1565-52</v>
          </cell>
          <cell r="H14827">
            <v>167.64</v>
          </cell>
        </row>
        <row r="14828">
          <cell r="G14828" t="str">
            <v>7410-02</v>
          </cell>
          <cell r="H14828">
            <v>206.3</v>
          </cell>
        </row>
        <row r="14829">
          <cell r="G14829" t="str">
            <v>1565-52</v>
          </cell>
          <cell r="H14829">
            <v>387.36</v>
          </cell>
        </row>
        <row r="14830">
          <cell r="G14830" t="str">
            <v>7410-02</v>
          </cell>
          <cell r="H14830">
            <v>5.18</v>
          </cell>
        </row>
        <row r="14831">
          <cell r="G14831" t="str">
            <v>1565-52</v>
          </cell>
          <cell r="H14831">
            <v>54.71</v>
          </cell>
        </row>
        <row r="14832">
          <cell r="G14832" t="str">
            <v>1565-52</v>
          </cell>
          <cell r="H14832">
            <v>11.85</v>
          </cell>
        </row>
        <row r="14833">
          <cell r="G14833" t="str">
            <v>1565-52</v>
          </cell>
          <cell r="H14833">
            <v>206.4</v>
          </cell>
        </row>
        <row r="14834">
          <cell r="G14834" t="str">
            <v>7410-02</v>
          </cell>
          <cell r="H14834">
            <v>8.44</v>
          </cell>
        </row>
        <row r="14835">
          <cell r="G14835" t="str">
            <v>7410-02</v>
          </cell>
          <cell r="H14835">
            <v>198.79</v>
          </cell>
        </row>
        <row r="14836">
          <cell r="G14836" t="str">
            <v>7410-02</v>
          </cell>
          <cell r="H14836">
            <v>12.32</v>
          </cell>
        </row>
        <row r="14837">
          <cell r="G14837" t="str">
            <v>1565-52</v>
          </cell>
          <cell r="H14837">
            <v>724.17</v>
          </cell>
        </row>
        <row r="14838">
          <cell r="G14838" t="str">
            <v>7410-02</v>
          </cell>
          <cell r="H14838">
            <v>461.5</v>
          </cell>
        </row>
        <row r="14839">
          <cell r="G14839" t="str">
            <v>1565-52</v>
          </cell>
          <cell r="H14839">
            <v>103.6</v>
          </cell>
        </row>
        <row r="14840">
          <cell r="G14840" t="str">
            <v>1565-52</v>
          </cell>
          <cell r="H14840">
            <v>55.64</v>
          </cell>
        </row>
        <row r="14841">
          <cell r="G14841" t="str">
            <v>1565-52</v>
          </cell>
          <cell r="H14841">
            <v>195.54</v>
          </cell>
        </row>
        <row r="14842">
          <cell r="G14842" t="str">
            <v>1565-52</v>
          </cell>
          <cell r="H14842">
            <v>96.72</v>
          </cell>
        </row>
        <row r="14843">
          <cell r="G14843" t="str">
            <v>1565-52</v>
          </cell>
          <cell r="H14843">
            <v>109.75</v>
          </cell>
        </row>
        <row r="14844">
          <cell r="G14844" t="str">
            <v>1565-52</v>
          </cell>
          <cell r="H14844">
            <v>183.6</v>
          </cell>
        </row>
        <row r="14845">
          <cell r="G14845" t="str">
            <v>7410-02</v>
          </cell>
          <cell r="H14845">
            <v>332.86</v>
          </cell>
        </row>
        <row r="14846">
          <cell r="G14846" t="str">
            <v>1565-52</v>
          </cell>
          <cell r="H14846">
            <v>314.5</v>
          </cell>
        </row>
        <row r="14847">
          <cell r="G14847" t="str">
            <v>1565-52</v>
          </cell>
          <cell r="H14847">
            <v>361.63</v>
          </cell>
        </row>
        <row r="14848">
          <cell r="G14848" t="str">
            <v>7410-02</v>
          </cell>
          <cell r="H14848">
            <v>581.59</v>
          </cell>
        </row>
        <row r="14849">
          <cell r="G14849" t="str">
            <v>7410-02</v>
          </cell>
          <cell r="H14849">
            <v>143.94</v>
          </cell>
        </row>
        <row r="14850">
          <cell r="G14850" t="str">
            <v>7410-02</v>
          </cell>
          <cell r="H14850">
            <v>159.79</v>
          </cell>
        </row>
        <row r="14851">
          <cell r="G14851" t="str">
            <v>1565-52</v>
          </cell>
          <cell r="H14851">
            <v>50.49</v>
          </cell>
        </row>
        <row r="14852">
          <cell r="G14852" t="str">
            <v>1565-52</v>
          </cell>
          <cell r="H14852">
            <v>55.83</v>
          </cell>
        </row>
        <row r="14853">
          <cell r="G14853" t="str">
            <v>7410-02</v>
          </cell>
          <cell r="H14853">
            <v>345.51</v>
          </cell>
        </row>
        <row r="14854">
          <cell r="G14854" t="str">
            <v>1565-52</v>
          </cell>
          <cell r="H14854">
            <v>721</v>
          </cell>
        </row>
        <row r="14855">
          <cell r="G14855" t="str">
            <v>1565-52</v>
          </cell>
          <cell r="H14855">
            <v>37.17</v>
          </cell>
        </row>
        <row r="14856">
          <cell r="G14856" t="str">
            <v>7410-02</v>
          </cell>
          <cell r="H14856">
            <v>1092.82</v>
          </cell>
        </row>
        <row r="14857">
          <cell r="G14857" t="str">
            <v>7410-02</v>
          </cell>
          <cell r="H14857">
            <v>17.579999999999998</v>
          </cell>
        </row>
        <row r="14858">
          <cell r="G14858" t="str">
            <v>1565-52</v>
          </cell>
          <cell r="H14858">
            <v>85.69</v>
          </cell>
        </row>
        <row r="14859">
          <cell r="G14859" t="str">
            <v>1565-52</v>
          </cell>
          <cell r="H14859">
            <v>34.450000000000003</v>
          </cell>
        </row>
        <row r="14860">
          <cell r="G14860" t="str">
            <v>1565-52</v>
          </cell>
          <cell r="H14860">
            <v>144.69</v>
          </cell>
        </row>
        <row r="14861">
          <cell r="G14861" t="str">
            <v>1565-52</v>
          </cell>
          <cell r="H14861">
            <v>41.11</v>
          </cell>
        </row>
        <row r="14862">
          <cell r="G14862" t="str">
            <v>1565-52</v>
          </cell>
          <cell r="H14862">
            <v>227.97</v>
          </cell>
        </row>
        <row r="14863">
          <cell r="G14863" t="str">
            <v>7410-02</v>
          </cell>
          <cell r="H14863">
            <v>244.51</v>
          </cell>
        </row>
        <row r="14864">
          <cell r="G14864" t="str">
            <v>7410-02</v>
          </cell>
          <cell r="H14864">
            <v>342.71</v>
          </cell>
        </row>
        <row r="14865">
          <cell r="G14865" t="str">
            <v>1565-52</v>
          </cell>
          <cell r="H14865">
            <v>95.96</v>
          </cell>
        </row>
        <row r="14866">
          <cell r="G14866" t="str">
            <v>1565-52</v>
          </cell>
          <cell r="H14866">
            <v>403.69</v>
          </cell>
        </row>
        <row r="14867">
          <cell r="G14867" t="str">
            <v>1565-52</v>
          </cell>
          <cell r="H14867">
            <v>31.75</v>
          </cell>
        </row>
        <row r="14868">
          <cell r="G14868" t="str">
            <v>1565-52</v>
          </cell>
          <cell r="H14868">
            <v>421.9</v>
          </cell>
        </row>
        <row r="14869">
          <cell r="G14869" t="str">
            <v>7410-02</v>
          </cell>
          <cell r="H14869">
            <v>33.24</v>
          </cell>
        </row>
        <row r="14870">
          <cell r="G14870" t="str">
            <v>1565-52</v>
          </cell>
          <cell r="H14870">
            <v>232.88</v>
          </cell>
        </row>
        <row r="14871">
          <cell r="G14871" t="str">
            <v>1565-52</v>
          </cell>
          <cell r="H14871">
            <v>89.39</v>
          </cell>
        </row>
        <row r="14872">
          <cell r="G14872" t="str">
            <v>1565-52</v>
          </cell>
          <cell r="H14872">
            <v>640.35</v>
          </cell>
        </row>
        <row r="14873">
          <cell r="G14873" t="str">
            <v>1565-52</v>
          </cell>
          <cell r="H14873">
            <v>105.37</v>
          </cell>
        </row>
        <row r="14874">
          <cell r="G14874" t="str">
            <v>1565-52</v>
          </cell>
          <cell r="H14874">
            <v>778.39</v>
          </cell>
        </row>
        <row r="14875">
          <cell r="G14875" t="str">
            <v>7410-02</v>
          </cell>
          <cell r="H14875">
            <v>707.52</v>
          </cell>
        </row>
        <row r="14876">
          <cell r="G14876" t="str">
            <v>1565-52</v>
          </cell>
          <cell r="H14876">
            <v>414.92</v>
          </cell>
        </row>
        <row r="14877">
          <cell r="G14877" t="str">
            <v>1565-52</v>
          </cell>
          <cell r="H14877">
            <v>545.23</v>
          </cell>
        </row>
        <row r="14878">
          <cell r="G14878" t="str">
            <v>7410-02</v>
          </cell>
          <cell r="H14878">
            <v>17.93</v>
          </cell>
        </row>
        <row r="14879">
          <cell r="G14879" t="str">
            <v>1565-52</v>
          </cell>
          <cell r="H14879">
            <v>265.52999999999997</v>
          </cell>
        </row>
        <row r="14880">
          <cell r="G14880" t="str">
            <v>7410-02</v>
          </cell>
          <cell r="H14880">
            <v>52.78</v>
          </cell>
        </row>
        <row r="14881">
          <cell r="G14881" t="str">
            <v>1565-52</v>
          </cell>
          <cell r="H14881">
            <v>835.2</v>
          </cell>
        </row>
        <row r="14882">
          <cell r="G14882" t="str">
            <v>7410-02</v>
          </cell>
          <cell r="H14882">
            <v>557.5</v>
          </cell>
        </row>
        <row r="14883">
          <cell r="G14883" t="str">
            <v>7410-02</v>
          </cell>
          <cell r="H14883">
            <v>250.25</v>
          </cell>
        </row>
        <row r="14884">
          <cell r="G14884" t="str">
            <v>7410-02</v>
          </cell>
          <cell r="H14884">
            <v>300.52999999999997</v>
          </cell>
        </row>
        <row r="14885">
          <cell r="G14885" t="str">
            <v>1565-52</v>
          </cell>
          <cell r="H14885">
            <v>117.51</v>
          </cell>
        </row>
        <row r="14886">
          <cell r="G14886" t="str">
            <v>7410-02</v>
          </cell>
          <cell r="H14886">
            <v>36.880000000000003</v>
          </cell>
        </row>
        <row r="14887">
          <cell r="G14887" t="str">
            <v>7410-02</v>
          </cell>
          <cell r="H14887">
            <v>668.74</v>
          </cell>
        </row>
        <row r="14888">
          <cell r="G14888" t="str">
            <v>1565-52</v>
          </cell>
          <cell r="H14888">
            <v>114.89</v>
          </cell>
        </row>
        <row r="14889">
          <cell r="G14889" t="str">
            <v>1565-52</v>
          </cell>
          <cell r="H14889">
            <v>90.29</v>
          </cell>
        </row>
        <row r="14890">
          <cell r="G14890" t="str">
            <v>1565-52</v>
          </cell>
          <cell r="H14890">
            <v>358.73</v>
          </cell>
        </row>
        <row r="14891">
          <cell r="G14891" t="str">
            <v>1565-52</v>
          </cell>
          <cell r="H14891">
            <v>28.07</v>
          </cell>
        </row>
        <row r="14892">
          <cell r="G14892" t="str">
            <v>1565-52</v>
          </cell>
          <cell r="H14892">
            <v>243.3</v>
          </cell>
        </row>
        <row r="14893">
          <cell r="G14893" t="str">
            <v>1565-52</v>
          </cell>
          <cell r="H14893">
            <v>173.28</v>
          </cell>
        </row>
        <row r="14894">
          <cell r="G14894" t="str">
            <v>1565-52</v>
          </cell>
          <cell r="H14894">
            <v>711.9</v>
          </cell>
        </row>
        <row r="14895">
          <cell r="G14895" t="str">
            <v>1565-52</v>
          </cell>
          <cell r="H14895">
            <v>430.66</v>
          </cell>
        </row>
        <row r="14896">
          <cell r="G14896" t="str">
            <v>1565-52</v>
          </cell>
          <cell r="H14896">
            <v>382.92</v>
          </cell>
        </row>
        <row r="14897">
          <cell r="G14897" t="str">
            <v>7410-02</v>
          </cell>
          <cell r="H14897">
            <v>5.81</v>
          </cell>
        </row>
        <row r="14898">
          <cell r="G14898" t="str">
            <v>7410-02</v>
          </cell>
          <cell r="H14898">
            <v>276.43</v>
          </cell>
        </row>
        <row r="14899">
          <cell r="G14899" t="str">
            <v>1565-52</v>
          </cell>
          <cell r="H14899">
            <v>264.06</v>
          </cell>
        </row>
        <row r="14900">
          <cell r="G14900" t="str">
            <v>7410-02</v>
          </cell>
          <cell r="H14900">
            <v>429.24</v>
          </cell>
        </row>
        <row r="14901">
          <cell r="G14901" t="str">
            <v>7410-02</v>
          </cell>
          <cell r="H14901">
            <v>811.01</v>
          </cell>
        </row>
        <row r="14902">
          <cell r="G14902" t="str">
            <v>1565-52</v>
          </cell>
          <cell r="H14902">
            <v>13.34</v>
          </cell>
        </row>
        <row r="14903">
          <cell r="G14903" t="str">
            <v>1565-52</v>
          </cell>
          <cell r="H14903">
            <v>296.27</v>
          </cell>
        </row>
        <row r="14904">
          <cell r="G14904" t="str">
            <v>1565-52</v>
          </cell>
          <cell r="H14904">
            <v>9.84</v>
          </cell>
        </row>
        <row r="14905">
          <cell r="G14905" t="str">
            <v>7410-02</v>
          </cell>
          <cell r="H14905">
            <v>198.44</v>
          </cell>
        </row>
        <row r="14906">
          <cell r="G14906" t="str">
            <v>1565-52</v>
          </cell>
          <cell r="H14906">
            <v>310.20999999999998</v>
          </cell>
        </row>
        <row r="14907">
          <cell r="G14907" t="str">
            <v>7410-02</v>
          </cell>
          <cell r="H14907">
            <v>540.16</v>
          </cell>
        </row>
        <row r="14908">
          <cell r="G14908" t="str">
            <v>1565-52</v>
          </cell>
          <cell r="H14908">
            <v>56.56</v>
          </cell>
        </row>
        <row r="14909">
          <cell r="G14909" t="str">
            <v>1565-52</v>
          </cell>
          <cell r="H14909">
            <v>101.09</v>
          </cell>
        </row>
        <row r="14910">
          <cell r="G14910" t="str">
            <v>1565-52</v>
          </cell>
          <cell r="H14910">
            <v>233.08</v>
          </cell>
        </row>
        <row r="14911">
          <cell r="G14911" t="str">
            <v>1565-52</v>
          </cell>
          <cell r="H14911">
            <v>85.6</v>
          </cell>
        </row>
        <row r="14912">
          <cell r="G14912" t="str">
            <v>7410-02</v>
          </cell>
          <cell r="H14912">
            <v>238.08</v>
          </cell>
        </row>
        <row r="14913">
          <cell r="G14913" t="str">
            <v>7410-02</v>
          </cell>
          <cell r="H14913">
            <v>682.16</v>
          </cell>
        </row>
        <row r="14914">
          <cell r="G14914" t="str">
            <v>7410-02</v>
          </cell>
          <cell r="H14914">
            <v>198.45</v>
          </cell>
        </row>
        <row r="14915">
          <cell r="G14915" t="str">
            <v>1565-52</v>
          </cell>
          <cell r="H14915">
            <v>77.14</v>
          </cell>
        </row>
        <row r="14916">
          <cell r="G14916" t="str">
            <v>1565-52</v>
          </cell>
          <cell r="H14916">
            <v>214.91</v>
          </cell>
        </row>
        <row r="14917">
          <cell r="G14917" t="str">
            <v>1565-52</v>
          </cell>
          <cell r="H14917">
            <v>259.08</v>
          </cell>
        </row>
        <row r="14918">
          <cell r="G14918" t="str">
            <v>7410-02</v>
          </cell>
          <cell r="H14918">
            <v>0.28999999999999998</v>
          </cell>
        </row>
        <row r="14919">
          <cell r="G14919" t="str">
            <v>7410-02</v>
          </cell>
          <cell r="H14919">
            <v>487.03</v>
          </cell>
        </row>
        <row r="14920">
          <cell r="G14920" t="str">
            <v>7410-02</v>
          </cell>
          <cell r="H14920">
            <v>185.61</v>
          </cell>
        </row>
        <row r="14921">
          <cell r="G14921" t="str">
            <v>1565-52</v>
          </cell>
          <cell r="H14921">
            <v>386.19</v>
          </cell>
        </row>
        <row r="14922">
          <cell r="G14922" t="str">
            <v>1565-52</v>
          </cell>
          <cell r="H14922">
            <v>148.49</v>
          </cell>
        </row>
        <row r="14923">
          <cell r="G14923" t="str">
            <v>7410-02</v>
          </cell>
          <cell r="H14923">
            <v>128.59</v>
          </cell>
        </row>
        <row r="14924">
          <cell r="G14924" t="str">
            <v>7410-02</v>
          </cell>
          <cell r="H14924">
            <v>433.73</v>
          </cell>
        </row>
        <row r="14925">
          <cell r="G14925" t="str">
            <v>7410-02</v>
          </cell>
          <cell r="H14925">
            <v>77.02</v>
          </cell>
        </row>
        <row r="14926">
          <cell r="G14926" t="str">
            <v>1565-52</v>
          </cell>
          <cell r="H14926">
            <v>9.1</v>
          </cell>
        </row>
        <row r="14927">
          <cell r="G14927" t="str">
            <v>7410-02</v>
          </cell>
          <cell r="H14927">
            <v>139</v>
          </cell>
        </row>
        <row r="14928">
          <cell r="G14928" t="str">
            <v>7410-02</v>
          </cell>
          <cell r="H14928">
            <v>61.95</v>
          </cell>
        </row>
        <row r="14929">
          <cell r="G14929" t="str">
            <v>7410-02</v>
          </cell>
          <cell r="H14929">
            <v>144.68</v>
          </cell>
        </row>
        <row r="14930">
          <cell r="G14930" t="str">
            <v>1565-52</v>
          </cell>
          <cell r="H14930">
            <v>313.95</v>
          </cell>
        </row>
        <row r="14931">
          <cell r="G14931" t="str">
            <v>1565-52</v>
          </cell>
          <cell r="H14931">
            <v>0</v>
          </cell>
        </row>
        <row r="14932">
          <cell r="G14932" t="str">
            <v>7410-02</v>
          </cell>
          <cell r="H14932">
            <v>105</v>
          </cell>
        </row>
        <row r="14933">
          <cell r="G14933" t="str">
            <v>7410-02</v>
          </cell>
          <cell r="H14933">
            <v>20.399999999999999</v>
          </cell>
        </row>
        <row r="14934">
          <cell r="G14934" t="str">
            <v>1565-52</v>
          </cell>
          <cell r="H14934">
            <v>30.38</v>
          </cell>
        </row>
        <row r="14935">
          <cell r="G14935" t="str">
            <v>7410-02</v>
          </cell>
          <cell r="H14935">
            <v>427</v>
          </cell>
        </row>
        <row r="14936">
          <cell r="G14936" t="str">
            <v>7410-02</v>
          </cell>
          <cell r="H14936">
            <v>404.78</v>
          </cell>
        </row>
        <row r="14937">
          <cell r="G14937" t="str">
            <v>7410-02</v>
          </cell>
          <cell r="H14937">
            <v>940</v>
          </cell>
        </row>
        <row r="14938">
          <cell r="G14938" t="str">
            <v>7410-02</v>
          </cell>
          <cell r="H14938">
            <v>7.57</v>
          </cell>
        </row>
        <row r="14939">
          <cell r="G14939" t="str">
            <v>7410-02</v>
          </cell>
          <cell r="H14939">
            <v>150.91</v>
          </cell>
        </row>
        <row r="14940">
          <cell r="G14940" t="str">
            <v>1565-52</v>
          </cell>
          <cell r="H14940">
            <v>10.4</v>
          </cell>
        </row>
        <row r="14941">
          <cell r="G14941" t="str">
            <v>1565-52</v>
          </cell>
          <cell r="H14941">
            <v>102.24</v>
          </cell>
        </row>
        <row r="14942">
          <cell r="G14942" t="str">
            <v>1565-52</v>
          </cell>
          <cell r="H14942">
            <v>373.7</v>
          </cell>
        </row>
        <row r="14943">
          <cell r="G14943" t="str">
            <v>7410-02</v>
          </cell>
          <cell r="H14943">
            <v>839.99</v>
          </cell>
        </row>
        <row r="14944">
          <cell r="G14944" t="str">
            <v>7410-02</v>
          </cell>
          <cell r="H14944">
            <v>16769</v>
          </cell>
        </row>
        <row r="14945">
          <cell r="G14945" t="str">
            <v>1565-52</v>
          </cell>
          <cell r="H14945">
            <v>75.290000000000006</v>
          </cell>
        </row>
        <row r="14946">
          <cell r="G14946" t="str">
            <v>1565-52</v>
          </cell>
          <cell r="H14946">
            <v>310.58999999999997</v>
          </cell>
        </row>
        <row r="14947">
          <cell r="G14947" t="str">
            <v>1565-52</v>
          </cell>
          <cell r="H14947">
            <v>35.520000000000003</v>
          </cell>
        </row>
        <row r="14948">
          <cell r="G14948" t="str">
            <v>7410-02</v>
          </cell>
          <cell r="H14948">
            <v>534.35</v>
          </cell>
        </row>
        <row r="14949">
          <cell r="G14949" t="str">
            <v>7410-02</v>
          </cell>
          <cell r="H14949">
            <v>68.52</v>
          </cell>
        </row>
        <row r="14950">
          <cell r="G14950" t="str">
            <v>1565-52</v>
          </cell>
          <cell r="H14950">
            <v>0.06</v>
          </cell>
        </row>
        <row r="14951">
          <cell r="G14951" t="str">
            <v>7410-02</v>
          </cell>
          <cell r="H14951">
            <v>265.70999999999998</v>
          </cell>
        </row>
        <row r="14952">
          <cell r="G14952" t="str">
            <v>1565-52</v>
          </cell>
          <cell r="H14952">
            <v>891.38</v>
          </cell>
        </row>
        <row r="14953">
          <cell r="G14953" t="str">
            <v>1565-52</v>
          </cell>
          <cell r="H14953">
            <v>104.15</v>
          </cell>
        </row>
        <row r="14954">
          <cell r="G14954" t="str">
            <v>7410-02</v>
          </cell>
          <cell r="H14954">
            <v>421.36</v>
          </cell>
        </row>
        <row r="14955">
          <cell r="G14955" t="str">
            <v>1565-52</v>
          </cell>
          <cell r="H14955">
            <v>286.89</v>
          </cell>
        </row>
        <row r="14956">
          <cell r="G14956" t="str">
            <v>1565-52</v>
          </cell>
          <cell r="H14956">
            <v>303.43</v>
          </cell>
        </row>
        <row r="14957">
          <cell r="G14957" t="str">
            <v>7410-02</v>
          </cell>
          <cell r="H14957">
            <v>611.33000000000004</v>
          </cell>
        </row>
        <row r="14958">
          <cell r="G14958" t="str">
            <v>1565-52</v>
          </cell>
          <cell r="H14958">
            <v>985.51</v>
          </cell>
        </row>
        <row r="14959">
          <cell r="G14959" t="str">
            <v>7410-02</v>
          </cell>
          <cell r="H14959">
            <v>398.24</v>
          </cell>
        </row>
        <row r="14960">
          <cell r="G14960" t="str">
            <v>1565-52</v>
          </cell>
          <cell r="H14960">
            <v>356.27</v>
          </cell>
        </row>
        <row r="14961">
          <cell r="G14961" t="str">
            <v>7410-02</v>
          </cell>
          <cell r="H14961">
            <v>216.53</v>
          </cell>
        </row>
        <row r="14962">
          <cell r="G14962" t="str">
            <v>7410-02</v>
          </cell>
          <cell r="H14962">
            <v>115.85</v>
          </cell>
        </row>
        <row r="14963">
          <cell r="G14963" t="str">
            <v>7410-02</v>
          </cell>
          <cell r="H14963">
            <v>43.67</v>
          </cell>
        </row>
        <row r="14964">
          <cell r="G14964" t="str">
            <v>7410-02</v>
          </cell>
          <cell r="H14964">
            <v>286.95</v>
          </cell>
        </row>
        <row r="14965">
          <cell r="G14965" t="str">
            <v>1565-52</v>
          </cell>
          <cell r="H14965">
            <v>74.41</v>
          </cell>
        </row>
        <row r="14966">
          <cell r="G14966" t="str">
            <v>1565-52</v>
          </cell>
          <cell r="H14966">
            <v>0</v>
          </cell>
        </row>
        <row r="14967">
          <cell r="G14967" t="str">
            <v>7410-02</v>
          </cell>
          <cell r="H14967">
            <v>57.43</v>
          </cell>
        </row>
        <row r="14968">
          <cell r="G14968" t="str">
            <v>7410-02</v>
          </cell>
          <cell r="H14968">
            <v>756.4</v>
          </cell>
        </row>
        <row r="14969">
          <cell r="G14969" t="str">
            <v>7410-02</v>
          </cell>
          <cell r="H14969">
            <v>411.8</v>
          </cell>
        </row>
        <row r="14970">
          <cell r="G14970" t="str">
            <v>7410-02</v>
          </cell>
          <cell r="H14970">
            <v>737.88</v>
          </cell>
        </row>
        <row r="14971">
          <cell r="G14971" t="str">
            <v>1565-52</v>
          </cell>
          <cell r="H14971">
            <v>21.71</v>
          </cell>
        </row>
        <row r="14972">
          <cell r="G14972" t="str">
            <v>7410-02</v>
          </cell>
          <cell r="H14972">
            <v>828.17</v>
          </cell>
        </row>
        <row r="14973">
          <cell r="G14973" t="str">
            <v>7410-02</v>
          </cell>
          <cell r="H14973">
            <v>202.37</v>
          </cell>
        </row>
        <row r="14974">
          <cell r="G14974" t="str">
            <v>7410-02</v>
          </cell>
          <cell r="H14974">
            <v>222.34</v>
          </cell>
        </row>
        <row r="14975">
          <cell r="G14975" t="str">
            <v>7410-02</v>
          </cell>
          <cell r="H14975">
            <v>106.63</v>
          </cell>
        </row>
        <row r="14976">
          <cell r="G14976" t="str">
            <v>7410-02</v>
          </cell>
          <cell r="H14976">
            <v>70.67</v>
          </cell>
        </row>
        <row r="14977">
          <cell r="G14977" t="str">
            <v>7410-02</v>
          </cell>
          <cell r="H14977">
            <v>497.51</v>
          </cell>
        </row>
        <row r="14978">
          <cell r="G14978" t="str">
            <v>1565-52</v>
          </cell>
          <cell r="H14978">
            <v>217.35</v>
          </cell>
        </row>
        <row r="14979">
          <cell r="G14979" t="str">
            <v>1565-52</v>
          </cell>
          <cell r="H14979">
            <v>27.51</v>
          </cell>
        </row>
        <row r="14980">
          <cell r="G14980" t="str">
            <v>7410-02</v>
          </cell>
          <cell r="H14980">
            <v>151.01</v>
          </cell>
        </row>
        <row r="14981">
          <cell r="G14981" t="str">
            <v>7410-02</v>
          </cell>
          <cell r="H14981">
            <v>811.33</v>
          </cell>
        </row>
        <row r="14982">
          <cell r="G14982" t="str">
            <v>1565-52</v>
          </cell>
          <cell r="H14982">
            <v>257.13</v>
          </cell>
        </row>
        <row r="14983">
          <cell r="G14983" t="str">
            <v>7410-02</v>
          </cell>
          <cell r="H14983">
            <v>292.68</v>
          </cell>
        </row>
        <row r="14984">
          <cell r="G14984" t="str">
            <v>7410-02</v>
          </cell>
          <cell r="H14984">
            <v>343.2</v>
          </cell>
        </row>
        <row r="14985">
          <cell r="G14985" t="str">
            <v>7410-02</v>
          </cell>
          <cell r="H14985">
            <v>50.93</v>
          </cell>
        </row>
        <row r="14986">
          <cell r="G14986" t="str">
            <v>7410-02</v>
          </cell>
          <cell r="H14986">
            <v>147.37</v>
          </cell>
        </row>
        <row r="14987">
          <cell r="G14987" t="str">
            <v>1565-52</v>
          </cell>
          <cell r="H14987">
            <v>65.84</v>
          </cell>
        </row>
        <row r="14988">
          <cell r="G14988" t="str">
            <v>7410-02</v>
          </cell>
          <cell r="H14988">
            <v>7.0000000000000007E-2</v>
          </cell>
        </row>
        <row r="14989">
          <cell r="G14989" t="str">
            <v>7410-02</v>
          </cell>
          <cell r="H14989">
            <v>1576.39</v>
          </cell>
        </row>
        <row r="14990">
          <cell r="G14990" t="str">
            <v>7410-02</v>
          </cell>
          <cell r="H14990">
            <v>188.49</v>
          </cell>
        </row>
        <row r="14991">
          <cell r="G14991" t="str">
            <v>1565-52</v>
          </cell>
          <cell r="H14991">
            <v>20.27</v>
          </cell>
        </row>
        <row r="14992">
          <cell r="G14992" t="str">
            <v>1565-52</v>
          </cell>
          <cell r="H14992">
            <v>432.5</v>
          </cell>
        </row>
        <row r="14993">
          <cell r="G14993" t="str">
            <v>7410-02</v>
          </cell>
          <cell r="H14993">
            <v>439.89</v>
          </cell>
        </row>
        <row r="14994">
          <cell r="G14994" t="str">
            <v>7410-02</v>
          </cell>
          <cell r="H14994">
            <v>6618</v>
          </cell>
        </row>
        <row r="14995">
          <cell r="G14995" t="str">
            <v>1565-52</v>
          </cell>
          <cell r="H14995">
            <v>153.13999999999999</v>
          </cell>
        </row>
        <row r="14996">
          <cell r="G14996" t="str">
            <v>7410-02</v>
          </cell>
          <cell r="H14996">
            <v>7.15</v>
          </cell>
        </row>
        <row r="14997">
          <cell r="G14997" t="str">
            <v>7410-02</v>
          </cell>
          <cell r="H14997">
            <v>9494</v>
          </cell>
        </row>
        <row r="14998">
          <cell r="G14998" t="str">
            <v>1565-52</v>
          </cell>
          <cell r="H14998">
            <v>103.41</v>
          </cell>
        </row>
        <row r="14999">
          <cell r="G14999" t="str">
            <v>1565-52</v>
          </cell>
          <cell r="H14999">
            <v>11.73</v>
          </cell>
        </row>
        <row r="15000">
          <cell r="G15000" t="str">
            <v>1565-52</v>
          </cell>
          <cell r="H15000">
            <v>491.1</v>
          </cell>
        </row>
        <row r="15001">
          <cell r="G15001" t="str">
            <v>7410-02</v>
          </cell>
          <cell r="H15001">
            <v>1590</v>
          </cell>
        </row>
        <row r="15002">
          <cell r="G15002" t="str">
            <v>7410-02</v>
          </cell>
          <cell r="H15002">
            <v>4792.5</v>
          </cell>
        </row>
        <row r="15003">
          <cell r="G15003" t="str">
            <v>7410-02</v>
          </cell>
          <cell r="H15003">
            <v>46.33</v>
          </cell>
        </row>
        <row r="15004">
          <cell r="G15004" t="str">
            <v>7410-02</v>
          </cell>
          <cell r="H15004">
            <v>479.52</v>
          </cell>
        </row>
        <row r="15005">
          <cell r="G15005" t="str">
            <v>1565-52</v>
          </cell>
          <cell r="H15005">
            <v>181.88</v>
          </cell>
        </row>
        <row r="15006">
          <cell r="G15006" t="str">
            <v>7410-02</v>
          </cell>
          <cell r="H15006">
            <v>578.16999999999996</v>
          </cell>
        </row>
        <row r="15007">
          <cell r="G15007" t="str">
            <v>7410-02</v>
          </cell>
          <cell r="H15007">
            <v>1119.55</v>
          </cell>
        </row>
        <row r="15008">
          <cell r="G15008" t="str">
            <v>1565-52</v>
          </cell>
          <cell r="H15008">
            <v>73.040000000000006</v>
          </cell>
        </row>
        <row r="15009">
          <cell r="G15009" t="str">
            <v>7410-02</v>
          </cell>
          <cell r="H15009">
            <v>51.87</v>
          </cell>
        </row>
        <row r="15010">
          <cell r="G15010" t="str">
            <v>7410-02</v>
          </cell>
          <cell r="H15010">
            <v>70.239999999999995</v>
          </cell>
        </row>
        <row r="15011">
          <cell r="G15011" t="str">
            <v>7410-02</v>
          </cell>
          <cell r="H15011">
            <v>661.04</v>
          </cell>
        </row>
        <row r="15012">
          <cell r="G15012" t="str">
            <v>7410-02</v>
          </cell>
          <cell r="H15012">
            <v>693.72</v>
          </cell>
        </row>
        <row r="15013">
          <cell r="G15013" t="str">
            <v>1565-52</v>
          </cell>
          <cell r="H15013">
            <v>71.819999999999993</v>
          </cell>
        </row>
        <row r="15014">
          <cell r="G15014" t="str">
            <v>7410-02</v>
          </cell>
          <cell r="H15014">
            <v>386.63</v>
          </cell>
        </row>
        <row r="15015">
          <cell r="G15015" t="str">
            <v>7410-02</v>
          </cell>
          <cell r="H15015">
            <v>177.34</v>
          </cell>
        </row>
        <row r="15016">
          <cell r="G15016" t="str">
            <v>7410-02</v>
          </cell>
          <cell r="H15016">
            <v>151.85</v>
          </cell>
        </row>
        <row r="15017">
          <cell r="G15017" t="str">
            <v>7410-02</v>
          </cell>
          <cell r="H15017">
            <v>80.75</v>
          </cell>
        </row>
        <row r="15018">
          <cell r="G15018" t="str">
            <v>7410-02</v>
          </cell>
          <cell r="H15018">
            <v>81.39</v>
          </cell>
        </row>
        <row r="15019">
          <cell r="G15019" t="str">
            <v>7410-02</v>
          </cell>
          <cell r="H15019">
            <v>115.29</v>
          </cell>
        </row>
        <row r="15020">
          <cell r="G15020" t="str">
            <v>7410-02</v>
          </cell>
          <cell r="H15020">
            <v>953.5</v>
          </cell>
        </row>
        <row r="15021">
          <cell r="G15021" t="str">
            <v>7410-02</v>
          </cell>
          <cell r="H15021">
            <v>181.1</v>
          </cell>
        </row>
        <row r="15022">
          <cell r="G15022" t="str">
            <v>7410-02</v>
          </cell>
          <cell r="H15022">
            <v>293.33</v>
          </cell>
        </row>
        <row r="15023">
          <cell r="G15023" t="str">
            <v>1565-52</v>
          </cell>
          <cell r="H15023">
            <v>0.43</v>
          </cell>
        </row>
        <row r="15024">
          <cell r="G15024" t="str">
            <v>7410-02</v>
          </cell>
          <cell r="H15024">
            <v>1049.58</v>
          </cell>
        </row>
        <row r="15025">
          <cell r="G15025" t="str">
            <v>7410-02</v>
          </cell>
          <cell r="H15025">
            <v>19.649999999999999</v>
          </cell>
        </row>
        <row r="15026">
          <cell r="G15026" t="str">
            <v>1565-52</v>
          </cell>
          <cell r="H15026">
            <v>119.32</v>
          </cell>
        </row>
        <row r="15027">
          <cell r="G15027" t="str">
            <v>7410-02</v>
          </cell>
          <cell r="H15027">
            <v>30.67</v>
          </cell>
        </row>
        <row r="15028">
          <cell r="G15028" t="str">
            <v>7410-02</v>
          </cell>
          <cell r="H15028">
            <v>164.13</v>
          </cell>
        </row>
        <row r="15029">
          <cell r="G15029" t="str">
            <v>7410-02</v>
          </cell>
          <cell r="H15029">
            <v>3136</v>
          </cell>
        </row>
        <row r="15030">
          <cell r="G15030" t="str">
            <v>7410-02</v>
          </cell>
          <cell r="H15030">
            <v>383.53</v>
          </cell>
        </row>
        <row r="15031">
          <cell r="G15031" t="str">
            <v>7410-02</v>
          </cell>
          <cell r="H15031">
            <v>19805</v>
          </cell>
        </row>
        <row r="15032">
          <cell r="G15032" t="str">
            <v>1565-52</v>
          </cell>
          <cell r="H15032">
            <v>25.27</v>
          </cell>
        </row>
        <row r="15033">
          <cell r="G15033" t="str">
            <v>7410-02</v>
          </cell>
          <cell r="H15033">
            <v>265.73</v>
          </cell>
        </row>
        <row r="15034">
          <cell r="G15034" t="str">
            <v>7410-02</v>
          </cell>
          <cell r="H15034">
            <v>943.63</v>
          </cell>
        </row>
        <row r="15035">
          <cell r="G15035" t="str">
            <v>1565-52</v>
          </cell>
          <cell r="H15035">
            <v>7.62</v>
          </cell>
        </row>
        <row r="15036">
          <cell r="G15036" t="str">
            <v>7410-02</v>
          </cell>
          <cell r="H15036">
            <v>839.15</v>
          </cell>
        </row>
        <row r="15037">
          <cell r="G15037" t="str">
            <v>7410-02</v>
          </cell>
          <cell r="H15037">
            <v>1149.75</v>
          </cell>
        </row>
        <row r="15038">
          <cell r="G15038" t="str">
            <v>7410-02</v>
          </cell>
          <cell r="H15038">
            <v>25.84</v>
          </cell>
        </row>
        <row r="15039">
          <cell r="G15039" t="str">
            <v>7410-02</v>
          </cell>
          <cell r="H15039">
            <v>362.96</v>
          </cell>
        </row>
        <row r="15040">
          <cell r="G15040" t="str">
            <v>7410-02</v>
          </cell>
          <cell r="H15040">
            <v>15.94</v>
          </cell>
        </row>
        <row r="15041">
          <cell r="G15041" t="str">
            <v>7410-02</v>
          </cell>
          <cell r="H15041">
            <v>1497.84</v>
          </cell>
        </row>
        <row r="15042">
          <cell r="G15042" t="str">
            <v>7410-02</v>
          </cell>
          <cell r="H15042">
            <v>56.27</v>
          </cell>
        </row>
        <row r="15043">
          <cell r="G15043" t="str">
            <v>7410-02</v>
          </cell>
          <cell r="H15043">
            <v>892.04</v>
          </cell>
        </row>
        <row r="15044">
          <cell r="G15044" t="str">
            <v>7410-02</v>
          </cell>
          <cell r="H15044">
            <v>592</v>
          </cell>
        </row>
        <row r="15045">
          <cell r="G15045" t="str">
            <v>7410-02</v>
          </cell>
          <cell r="H15045">
            <v>119.94</v>
          </cell>
        </row>
        <row r="15046">
          <cell r="G15046" t="str">
            <v>7410-02</v>
          </cell>
          <cell r="H15046">
            <v>90.72</v>
          </cell>
        </row>
        <row r="15047">
          <cell r="G15047" t="str">
            <v>7410-02</v>
          </cell>
          <cell r="H15047">
            <v>133.06</v>
          </cell>
        </row>
        <row r="15048">
          <cell r="G15048" t="str">
            <v>7410-02</v>
          </cell>
          <cell r="H15048">
            <v>373.67</v>
          </cell>
        </row>
        <row r="15049">
          <cell r="G15049" t="str">
            <v>7410-02</v>
          </cell>
          <cell r="H15049">
            <v>211.23</v>
          </cell>
        </row>
        <row r="15050">
          <cell r="G15050" t="str">
            <v>7410-02</v>
          </cell>
          <cell r="H15050">
            <v>669.38</v>
          </cell>
        </row>
        <row r="15051">
          <cell r="G15051" t="str">
            <v>7410-02</v>
          </cell>
          <cell r="H15051">
            <v>470.6</v>
          </cell>
        </row>
        <row r="15052">
          <cell r="G15052" t="str">
            <v>7410-02</v>
          </cell>
          <cell r="H15052">
            <v>268.66000000000003</v>
          </cell>
        </row>
        <row r="15053">
          <cell r="G15053" t="str">
            <v>1565-52</v>
          </cell>
          <cell r="H15053">
            <v>75.55</v>
          </cell>
        </row>
        <row r="15054">
          <cell r="G15054" t="str">
            <v>1565-52</v>
          </cell>
          <cell r="H15054">
            <v>32.049999999999997</v>
          </cell>
        </row>
        <row r="15055">
          <cell r="G15055" t="str">
            <v>7410-02</v>
          </cell>
          <cell r="H15055">
            <v>168.01</v>
          </cell>
        </row>
        <row r="15056">
          <cell r="G15056" t="str">
            <v>7410-02</v>
          </cell>
          <cell r="H15056">
            <v>1773.15</v>
          </cell>
        </row>
        <row r="15057">
          <cell r="G15057" t="str">
            <v>7410-02</v>
          </cell>
          <cell r="H15057">
            <v>197.21</v>
          </cell>
        </row>
        <row r="15058">
          <cell r="G15058" t="str">
            <v>7410-02</v>
          </cell>
          <cell r="H15058">
            <v>185.9</v>
          </cell>
        </row>
        <row r="15059">
          <cell r="G15059" t="str">
            <v>7410-02</v>
          </cell>
          <cell r="H15059">
            <v>204.41</v>
          </cell>
        </row>
        <row r="15060">
          <cell r="G15060" t="str">
            <v>7410-02</v>
          </cell>
          <cell r="H15060">
            <v>1059.05</v>
          </cell>
        </row>
        <row r="15061">
          <cell r="G15061" t="str">
            <v>7410-02</v>
          </cell>
          <cell r="H15061">
            <v>243.38</v>
          </cell>
        </row>
        <row r="15062">
          <cell r="G15062" t="str">
            <v>7410-02</v>
          </cell>
          <cell r="H15062">
            <v>245.76</v>
          </cell>
        </row>
        <row r="15063">
          <cell r="G15063" t="str">
            <v>7410-02</v>
          </cell>
          <cell r="H15063">
            <v>38.380000000000003</v>
          </cell>
        </row>
        <row r="15064">
          <cell r="G15064" t="str">
            <v>1565-52</v>
          </cell>
          <cell r="H15064">
            <v>1168.9100000000001</v>
          </cell>
        </row>
        <row r="15065">
          <cell r="G15065" t="str">
            <v>7410-02</v>
          </cell>
          <cell r="H15065">
            <v>112.05</v>
          </cell>
        </row>
        <row r="15066">
          <cell r="G15066" t="str">
            <v>7410-02</v>
          </cell>
          <cell r="H15066">
            <v>112.74</v>
          </cell>
        </row>
        <row r="15067">
          <cell r="G15067" t="str">
            <v>7410-02</v>
          </cell>
          <cell r="H15067">
            <v>120.32</v>
          </cell>
        </row>
        <row r="15068">
          <cell r="G15068" t="str">
            <v>7410-02</v>
          </cell>
          <cell r="H15068">
            <v>79.25</v>
          </cell>
        </row>
        <row r="15069">
          <cell r="G15069" t="str">
            <v>1565-52</v>
          </cell>
          <cell r="H15069">
            <v>228.15</v>
          </cell>
        </row>
        <row r="15070">
          <cell r="G15070" t="str">
            <v>7410-02</v>
          </cell>
          <cell r="H15070">
            <v>91.77</v>
          </cell>
        </row>
        <row r="15071">
          <cell r="G15071" t="str">
            <v>7410-02</v>
          </cell>
          <cell r="H15071">
            <v>55.76</v>
          </cell>
        </row>
        <row r="15072">
          <cell r="G15072" t="str">
            <v>7410-02</v>
          </cell>
          <cell r="H15072">
            <v>204.64</v>
          </cell>
        </row>
        <row r="15073">
          <cell r="G15073" t="str">
            <v>1565-52</v>
          </cell>
          <cell r="H15073">
            <v>0</v>
          </cell>
        </row>
        <row r="15074">
          <cell r="G15074" t="str">
            <v>7410-02</v>
          </cell>
          <cell r="H15074">
            <v>838.84</v>
          </cell>
        </row>
        <row r="15075">
          <cell r="G15075" t="str">
            <v>7410-02</v>
          </cell>
          <cell r="H15075">
            <v>80.709999999999994</v>
          </cell>
        </row>
        <row r="15076">
          <cell r="G15076" t="str">
            <v>7410-02</v>
          </cell>
          <cell r="H15076">
            <v>192.15</v>
          </cell>
        </row>
        <row r="15077">
          <cell r="G15077" t="str">
            <v>7410-02</v>
          </cell>
          <cell r="H15077">
            <v>628.29</v>
          </cell>
        </row>
        <row r="15078">
          <cell r="G15078" t="str">
            <v>7410-02</v>
          </cell>
          <cell r="H15078">
            <v>195.49</v>
          </cell>
        </row>
        <row r="15079">
          <cell r="G15079" t="str">
            <v>7410-02</v>
          </cell>
          <cell r="H15079">
            <v>393.73</v>
          </cell>
        </row>
        <row r="15080">
          <cell r="G15080" t="str">
            <v>7410-02</v>
          </cell>
          <cell r="H15080">
            <v>26.5</v>
          </cell>
        </row>
        <row r="15081">
          <cell r="G15081" t="str">
            <v>7410-02</v>
          </cell>
          <cell r="H15081">
            <v>148.25</v>
          </cell>
        </row>
        <row r="15082">
          <cell r="G15082" t="str">
            <v>1565-52</v>
          </cell>
          <cell r="H15082">
            <v>362.82</v>
          </cell>
        </row>
        <row r="15083">
          <cell r="G15083" t="str">
            <v>7410-02</v>
          </cell>
          <cell r="H15083">
            <v>1117.56</v>
          </cell>
        </row>
        <row r="15084">
          <cell r="G15084" t="str">
            <v>7410-02</v>
          </cell>
          <cell r="H15084">
            <v>370.8</v>
          </cell>
        </row>
        <row r="15085">
          <cell r="G15085" t="str">
            <v>7410-02</v>
          </cell>
          <cell r="H15085">
            <v>299.77999999999997</v>
          </cell>
        </row>
        <row r="15086">
          <cell r="G15086" t="str">
            <v>7410-02</v>
          </cell>
          <cell r="H15086">
            <v>0.18</v>
          </cell>
        </row>
        <row r="15087">
          <cell r="G15087" t="str">
            <v>7410-02</v>
          </cell>
          <cell r="H15087">
            <v>1.89</v>
          </cell>
        </row>
        <row r="15088">
          <cell r="G15088" t="str">
            <v>7410-02</v>
          </cell>
          <cell r="H15088">
            <v>52.84</v>
          </cell>
        </row>
        <row r="15089">
          <cell r="G15089" t="str">
            <v>7410-02</v>
          </cell>
          <cell r="H15089">
            <v>100.41</v>
          </cell>
        </row>
        <row r="15090">
          <cell r="G15090" t="str">
            <v>7410-02</v>
          </cell>
          <cell r="H15090">
            <v>50.29</v>
          </cell>
        </row>
        <row r="15091">
          <cell r="G15091" t="str">
            <v>7410-02</v>
          </cell>
          <cell r="H15091">
            <v>830.44</v>
          </cell>
        </row>
        <row r="15092">
          <cell r="G15092" t="str">
            <v>7410-02</v>
          </cell>
          <cell r="H15092">
            <v>479.93</v>
          </cell>
        </row>
        <row r="15093">
          <cell r="G15093" t="str">
            <v>7410-02</v>
          </cell>
          <cell r="H15093">
            <v>36.630000000000003</v>
          </cell>
        </row>
        <row r="15094">
          <cell r="G15094" t="str">
            <v>7410-02</v>
          </cell>
          <cell r="H15094">
            <v>51.98</v>
          </cell>
        </row>
        <row r="15095">
          <cell r="G15095" t="str">
            <v>7410-02</v>
          </cell>
          <cell r="H15095">
            <v>677.7</v>
          </cell>
        </row>
        <row r="15096">
          <cell r="G15096" t="str">
            <v>7410-02</v>
          </cell>
          <cell r="H15096">
            <v>24.28</v>
          </cell>
        </row>
        <row r="15097">
          <cell r="G15097" t="str">
            <v>7410-02</v>
          </cell>
          <cell r="H15097">
            <v>0.12</v>
          </cell>
        </row>
        <row r="15098">
          <cell r="G15098" t="str">
            <v>7410-02</v>
          </cell>
          <cell r="H15098">
            <v>349.38</v>
          </cell>
        </row>
        <row r="15099">
          <cell r="G15099" t="str">
            <v>7410-02</v>
          </cell>
          <cell r="H15099">
            <v>524</v>
          </cell>
        </row>
        <row r="15100">
          <cell r="G15100" t="str">
            <v>7410-02</v>
          </cell>
          <cell r="H15100">
            <v>149.22999999999999</v>
          </cell>
        </row>
        <row r="15101">
          <cell r="G15101" t="str">
            <v>7410-02</v>
          </cell>
          <cell r="H15101">
            <v>714.77</v>
          </cell>
        </row>
        <row r="15102">
          <cell r="G15102" t="str">
            <v>7410-02</v>
          </cell>
          <cell r="H15102">
            <v>102.38</v>
          </cell>
        </row>
        <row r="15103">
          <cell r="G15103" t="str">
            <v>1565-52</v>
          </cell>
          <cell r="H15103">
            <v>48.57</v>
          </cell>
        </row>
        <row r="15104">
          <cell r="G15104" t="str">
            <v>7410-02</v>
          </cell>
          <cell r="H15104">
            <v>1716.99</v>
          </cell>
        </row>
        <row r="15105">
          <cell r="G15105" t="str">
            <v>7410-02</v>
          </cell>
          <cell r="H15105">
            <v>1453.95</v>
          </cell>
        </row>
        <row r="15106">
          <cell r="G15106" t="str">
            <v>7410-02</v>
          </cell>
          <cell r="H15106">
            <v>92.55</v>
          </cell>
        </row>
        <row r="15107">
          <cell r="G15107" t="str">
            <v>7410-02</v>
          </cell>
          <cell r="H15107">
            <v>1092.8699999999999</v>
          </cell>
        </row>
        <row r="15108">
          <cell r="G15108" t="str">
            <v>7410-02</v>
          </cell>
          <cell r="H15108">
            <v>869.19</v>
          </cell>
        </row>
        <row r="15109">
          <cell r="G15109" t="str">
            <v>7410-02</v>
          </cell>
          <cell r="H15109">
            <v>29.78</v>
          </cell>
        </row>
        <row r="15110">
          <cell r="G15110" t="str">
            <v>7410-02</v>
          </cell>
          <cell r="H15110">
            <v>872.67</v>
          </cell>
        </row>
        <row r="15111">
          <cell r="G15111" t="str">
            <v>1565-52</v>
          </cell>
          <cell r="H15111">
            <v>0</v>
          </cell>
        </row>
        <row r="15112">
          <cell r="G15112" t="str">
            <v>7410-02</v>
          </cell>
          <cell r="H15112">
            <v>124.04</v>
          </cell>
        </row>
        <row r="15113">
          <cell r="G15113" t="str">
            <v>7410-02</v>
          </cell>
          <cell r="H15113">
            <v>979.01</v>
          </cell>
        </row>
        <row r="15114">
          <cell r="G15114" t="str">
            <v>7410-02</v>
          </cell>
          <cell r="H15114">
            <v>1357.7</v>
          </cell>
        </row>
        <row r="15115">
          <cell r="G15115" t="str">
            <v>1565-52</v>
          </cell>
          <cell r="H15115">
            <v>403.1</v>
          </cell>
        </row>
        <row r="15116">
          <cell r="G15116" t="str">
            <v>7410-02</v>
          </cell>
          <cell r="H15116">
            <v>1032.8499999999999</v>
          </cell>
        </row>
        <row r="15117">
          <cell r="G15117" t="str">
            <v>7410-02</v>
          </cell>
          <cell r="H15117">
            <v>4238</v>
          </cell>
        </row>
        <row r="15118">
          <cell r="G15118" t="str">
            <v>1565-52</v>
          </cell>
          <cell r="H15118">
            <v>0</v>
          </cell>
        </row>
        <row r="15119">
          <cell r="G15119" t="str">
            <v>7410-02</v>
          </cell>
          <cell r="H15119">
            <v>137.61000000000001</v>
          </cell>
        </row>
        <row r="15120">
          <cell r="G15120" t="str">
            <v>7410-02</v>
          </cell>
          <cell r="H15120">
            <v>27.17</v>
          </cell>
        </row>
        <row r="15121">
          <cell r="G15121" t="str">
            <v>7410-02</v>
          </cell>
          <cell r="H15121">
            <v>40.299999999999997</v>
          </cell>
        </row>
        <row r="15122">
          <cell r="G15122" t="str">
            <v>7410-02</v>
          </cell>
          <cell r="H15122">
            <v>458.65</v>
          </cell>
        </row>
        <row r="15123">
          <cell r="G15123" t="str">
            <v>7410-02</v>
          </cell>
          <cell r="H15123">
            <v>1717.95</v>
          </cell>
        </row>
        <row r="15124">
          <cell r="G15124" t="str">
            <v>1565-52</v>
          </cell>
          <cell r="H15124">
            <v>199.17</v>
          </cell>
        </row>
        <row r="15125">
          <cell r="G15125" t="str">
            <v>7410-02</v>
          </cell>
          <cell r="H15125">
            <v>1551.6</v>
          </cell>
        </row>
        <row r="15126">
          <cell r="G15126" t="str">
            <v>7410-02</v>
          </cell>
          <cell r="H15126">
            <v>548.66999999999996</v>
          </cell>
        </row>
        <row r="15127">
          <cell r="G15127" t="str">
            <v>1565-52</v>
          </cell>
          <cell r="H15127">
            <v>310.83999999999997</v>
          </cell>
        </row>
        <row r="15128">
          <cell r="G15128" t="str">
            <v>7410-02</v>
          </cell>
          <cell r="H15128">
            <v>6909.96</v>
          </cell>
        </row>
        <row r="15129">
          <cell r="G15129" t="str">
            <v>1565-52</v>
          </cell>
          <cell r="H15129">
            <v>426.21</v>
          </cell>
        </row>
        <row r="15130">
          <cell r="G15130" t="str">
            <v>7410-02</v>
          </cell>
          <cell r="H15130">
            <v>783.1</v>
          </cell>
        </row>
        <row r="15131">
          <cell r="G15131" t="str">
            <v>7410-02</v>
          </cell>
          <cell r="H15131">
            <v>761.62</v>
          </cell>
        </row>
        <row r="15132">
          <cell r="G15132" t="str">
            <v>1565-52</v>
          </cell>
          <cell r="H15132">
            <v>3.69</v>
          </cell>
        </row>
        <row r="15133">
          <cell r="G15133" t="str">
            <v>7410-02</v>
          </cell>
          <cell r="H15133">
            <v>170.28</v>
          </cell>
        </row>
        <row r="15134">
          <cell r="G15134" t="str">
            <v>7410-02</v>
          </cell>
          <cell r="H15134">
            <v>41.23</v>
          </cell>
        </row>
        <row r="15135">
          <cell r="G15135" t="str">
            <v>7410-02</v>
          </cell>
          <cell r="H15135">
            <v>523.29999999999995</v>
          </cell>
        </row>
        <row r="15136">
          <cell r="G15136" t="str">
            <v>7410-02</v>
          </cell>
          <cell r="H15136">
            <v>675.26</v>
          </cell>
        </row>
        <row r="15137">
          <cell r="G15137" t="str">
            <v>7410-02</v>
          </cell>
          <cell r="H15137">
            <v>1278.67</v>
          </cell>
        </row>
        <row r="15138">
          <cell r="G15138" t="str">
            <v>7410-02</v>
          </cell>
          <cell r="H15138">
            <v>249.29</v>
          </cell>
        </row>
        <row r="15139">
          <cell r="G15139" t="str">
            <v>7410-02</v>
          </cell>
          <cell r="H15139">
            <v>373.26</v>
          </cell>
        </row>
        <row r="15140">
          <cell r="G15140" t="str">
            <v>7410-02</v>
          </cell>
          <cell r="H15140">
            <v>54.66</v>
          </cell>
        </row>
        <row r="15141">
          <cell r="G15141" t="str">
            <v>1565-52</v>
          </cell>
          <cell r="H15141">
            <v>309.51</v>
          </cell>
        </row>
        <row r="15142">
          <cell r="G15142" t="str">
            <v>7410-02</v>
          </cell>
          <cell r="H15142">
            <v>230.58</v>
          </cell>
        </row>
        <row r="15143">
          <cell r="G15143" t="str">
            <v>7410-02</v>
          </cell>
          <cell r="H15143">
            <v>269.27999999999997</v>
          </cell>
        </row>
        <row r="15144">
          <cell r="G15144" t="str">
            <v>1565-52</v>
          </cell>
          <cell r="H15144">
            <v>221.22</v>
          </cell>
        </row>
        <row r="15145">
          <cell r="G15145" t="str">
            <v>7410-02</v>
          </cell>
          <cell r="H15145">
            <v>463.98</v>
          </cell>
        </row>
        <row r="15146">
          <cell r="G15146" t="str">
            <v>7410-02</v>
          </cell>
          <cell r="H15146">
            <v>305.10000000000002</v>
          </cell>
        </row>
        <row r="15147">
          <cell r="G15147" t="str">
            <v>1565-52</v>
          </cell>
          <cell r="H15147">
            <v>967.08</v>
          </cell>
        </row>
        <row r="15148">
          <cell r="G15148" t="str">
            <v>7410-02</v>
          </cell>
          <cell r="H15148">
            <v>283</v>
          </cell>
        </row>
        <row r="15149">
          <cell r="G15149" t="str">
            <v>1565-52</v>
          </cell>
          <cell r="H15149">
            <v>679.34</v>
          </cell>
        </row>
        <row r="15150">
          <cell r="G15150" t="str">
            <v>7410-02</v>
          </cell>
          <cell r="H15150">
            <v>461.66</v>
          </cell>
        </row>
        <row r="15151">
          <cell r="G15151" t="str">
            <v>7410-02</v>
          </cell>
          <cell r="H15151">
            <v>47.92</v>
          </cell>
        </row>
        <row r="15152">
          <cell r="G15152" t="str">
            <v>7410-02</v>
          </cell>
          <cell r="H15152">
            <v>146.21</v>
          </cell>
        </row>
        <row r="15153">
          <cell r="G15153" t="str">
            <v>7410-02</v>
          </cell>
          <cell r="H15153">
            <v>46.32</v>
          </cell>
        </row>
        <row r="15154">
          <cell r="G15154" t="str">
            <v>7410-02</v>
          </cell>
          <cell r="H15154">
            <v>300.48</v>
          </cell>
        </row>
        <row r="15155">
          <cell r="G15155" t="str">
            <v>7410-02</v>
          </cell>
          <cell r="H15155">
            <v>32.1</v>
          </cell>
        </row>
        <row r="15156">
          <cell r="G15156" t="str">
            <v>7410-02</v>
          </cell>
          <cell r="H15156">
            <v>421</v>
          </cell>
        </row>
        <row r="15157">
          <cell r="G15157" t="str">
            <v>7410-02</v>
          </cell>
          <cell r="H15157">
            <v>42.48</v>
          </cell>
        </row>
        <row r="15158">
          <cell r="G15158" t="str">
            <v>7410-02</v>
          </cell>
          <cell r="H15158">
            <v>112.67</v>
          </cell>
        </row>
        <row r="15159">
          <cell r="G15159" t="str">
            <v>7410-02</v>
          </cell>
          <cell r="H15159">
            <v>1364.83</v>
          </cell>
        </row>
        <row r="15160">
          <cell r="G15160" t="str">
            <v>7410-02</v>
          </cell>
          <cell r="H15160">
            <v>75.290000000000006</v>
          </cell>
        </row>
        <row r="15161">
          <cell r="G15161" t="str">
            <v>7410-02</v>
          </cell>
          <cell r="H15161">
            <v>204.95</v>
          </cell>
        </row>
        <row r="15162">
          <cell r="G15162" t="str">
            <v>7410-02</v>
          </cell>
          <cell r="H15162">
            <v>115.57</v>
          </cell>
        </row>
        <row r="15163">
          <cell r="G15163" t="str">
            <v>7410-02</v>
          </cell>
          <cell r="H15163">
            <v>70.14</v>
          </cell>
        </row>
        <row r="15164">
          <cell r="G15164" t="str">
            <v>7410-02</v>
          </cell>
          <cell r="H15164">
            <v>5.27</v>
          </cell>
        </row>
        <row r="15165">
          <cell r="G15165" t="str">
            <v>7410-02</v>
          </cell>
          <cell r="H15165">
            <v>56.88</v>
          </cell>
        </row>
        <row r="15166">
          <cell r="G15166" t="str">
            <v>7410-02</v>
          </cell>
          <cell r="H15166">
            <v>538.53</v>
          </cell>
        </row>
        <row r="15167">
          <cell r="G15167" t="str">
            <v>7410-02</v>
          </cell>
          <cell r="H15167">
            <v>427.92</v>
          </cell>
        </row>
        <row r="15168">
          <cell r="G15168" t="str">
            <v>7410-02</v>
          </cell>
          <cell r="H15168">
            <v>54.44</v>
          </cell>
        </row>
        <row r="15169">
          <cell r="G15169" t="str">
            <v>7410-02</v>
          </cell>
          <cell r="H15169">
            <v>217.68</v>
          </cell>
        </row>
        <row r="15170">
          <cell r="G15170" t="str">
            <v>7410-02</v>
          </cell>
          <cell r="H15170">
            <v>63.56</v>
          </cell>
        </row>
        <row r="15171">
          <cell r="G15171" t="str">
            <v>7410-02</v>
          </cell>
          <cell r="H15171">
            <v>3218.8</v>
          </cell>
        </row>
        <row r="15172">
          <cell r="G15172" t="str">
            <v>7410-02</v>
          </cell>
          <cell r="H15172">
            <v>100.67</v>
          </cell>
        </row>
        <row r="15173">
          <cell r="G15173" t="str">
            <v>7410-02</v>
          </cell>
          <cell r="H15173">
            <v>417.58</v>
          </cell>
        </row>
        <row r="15174">
          <cell r="G15174" t="str">
            <v>7410-02</v>
          </cell>
          <cell r="H15174">
            <v>735.8</v>
          </cell>
        </row>
        <row r="15175">
          <cell r="G15175" t="str">
            <v>1565-52</v>
          </cell>
          <cell r="H15175">
            <v>22.09</v>
          </cell>
        </row>
        <row r="15176">
          <cell r="G15176" t="str">
            <v>7410-02</v>
          </cell>
          <cell r="H15176">
            <v>54.44</v>
          </cell>
        </row>
        <row r="15177">
          <cell r="G15177" t="str">
            <v>7410-02</v>
          </cell>
          <cell r="H15177">
            <v>619.20000000000005</v>
          </cell>
        </row>
        <row r="15178">
          <cell r="G15178" t="str">
            <v>7410-02</v>
          </cell>
          <cell r="H15178">
            <v>67.91</v>
          </cell>
        </row>
        <row r="15179">
          <cell r="G15179" t="str">
            <v>7410-02</v>
          </cell>
          <cell r="H15179">
            <v>59.86</v>
          </cell>
        </row>
        <row r="15180">
          <cell r="G15180" t="str">
            <v>7410-02</v>
          </cell>
          <cell r="H15180">
            <v>48.88</v>
          </cell>
        </row>
        <row r="15181">
          <cell r="G15181" t="str">
            <v>7410-02</v>
          </cell>
          <cell r="H15181">
            <v>31.26</v>
          </cell>
        </row>
        <row r="15182">
          <cell r="G15182" t="str">
            <v>7410-02</v>
          </cell>
          <cell r="H15182">
            <v>38.15</v>
          </cell>
        </row>
        <row r="15183">
          <cell r="G15183" t="str">
            <v>7410-02</v>
          </cell>
          <cell r="H15183">
            <v>64.739999999999995</v>
          </cell>
        </row>
        <row r="15184">
          <cell r="G15184" t="str">
            <v>7410-02</v>
          </cell>
          <cell r="H15184">
            <v>484.03</v>
          </cell>
        </row>
        <row r="15185">
          <cell r="G15185" t="str">
            <v>1565-52</v>
          </cell>
          <cell r="H15185">
            <v>178.19</v>
          </cell>
        </row>
        <row r="15186">
          <cell r="G15186" t="str">
            <v>7410-02</v>
          </cell>
          <cell r="H15186">
            <v>781.87</v>
          </cell>
        </row>
        <row r="15187">
          <cell r="G15187" t="str">
            <v>7410-02</v>
          </cell>
          <cell r="H15187">
            <v>113</v>
          </cell>
        </row>
        <row r="15188">
          <cell r="G15188" t="str">
            <v>7410-02</v>
          </cell>
          <cell r="H15188">
            <v>287.01</v>
          </cell>
        </row>
        <row r="15189">
          <cell r="G15189" t="str">
            <v>1565-52</v>
          </cell>
          <cell r="H15189">
            <v>412.96</v>
          </cell>
        </row>
        <row r="15190">
          <cell r="G15190" t="str">
            <v>7410-02</v>
          </cell>
          <cell r="H15190">
            <v>338.04</v>
          </cell>
        </row>
        <row r="15191">
          <cell r="G15191" t="str">
            <v>7410-02</v>
          </cell>
          <cell r="H15191">
            <v>1162.2</v>
          </cell>
        </row>
        <row r="15192">
          <cell r="G15192" t="str">
            <v>1565-52</v>
          </cell>
          <cell r="H15192">
            <v>173.87</v>
          </cell>
        </row>
        <row r="15193">
          <cell r="G15193" t="str">
            <v>7410-02</v>
          </cell>
          <cell r="H15193">
            <v>297.2</v>
          </cell>
        </row>
        <row r="15194">
          <cell r="G15194" t="str">
            <v>7410-02</v>
          </cell>
          <cell r="H15194">
            <v>1039.6099999999999</v>
          </cell>
        </row>
        <row r="15195">
          <cell r="G15195" t="str">
            <v>1565-52</v>
          </cell>
          <cell r="H15195">
            <v>897.59</v>
          </cell>
        </row>
        <row r="15196">
          <cell r="G15196" t="str">
            <v>7410-02</v>
          </cell>
          <cell r="H15196">
            <v>1338.83</v>
          </cell>
        </row>
        <row r="15197">
          <cell r="G15197" t="str">
            <v>7410-02</v>
          </cell>
          <cell r="H15197">
            <v>845.5</v>
          </cell>
        </row>
        <row r="15198">
          <cell r="G15198" t="str">
            <v>7410-02</v>
          </cell>
          <cell r="H15198">
            <v>831.66</v>
          </cell>
        </row>
        <row r="15199">
          <cell r="G15199" t="str">
            <v>7410-02</v>
          </cell>
          <cell r="H15199">
            <v>303.70999999999998</v>
          </cell>
        </row>
        <row r="15200">
          <cell r="G15200" t="str">
            <v>7410-02</v>
          </cell>
          <cell r="H15200">
            <v>182.55</v>
          </cell>
        </row>
        <row r="15201">
          <cell r="G15201" t="str">
            <v>1565-52</v>
          </cell>
          <cell r="H15201">
            <v>49.59</v>
          </cell>
        </row>
        <row r="15202">
          <cell r="G15202" t="str">
            <v>7410-02</v>
          </cell>
          <cell r="H15202">
            <v>90.71</v>
          </cell>
        </row>
        <row r="15203">
          <cell r="G15203" t="str">
            <v>7410-02</v>
          </cell>
          <cell r="H15203">
            <v>195.35</v>
          </cell>
        </row>
        <row r="15204">
          <cell r="G15204" t="str">
            <v>7410-02</v>
          </cell>
          <cell r="H15204">
            <v>347.9</v>
          </cell>
        </row>
        <row r="15205">
          <cell r="G15205" t="str">
            <v>7410-02</v>
          </cell>
          <cell r="H15205">
            <v>106.79</v>
          </cell>
        </row>
        <row r="15206">
          <cell r="G15206" t="str">
            <v>7410-02</v>
          </cell>
          <cell r="H15206">
            <v>450.73</v>
          </cell>
        </row>
        <row r="15207">
          <cell r="G15207" t="str">
            <v>7410-02</v>
          </cell>
          <cell r="H15207">
            <v>11.66</v>
          </cell>
        </row>
        <row r="15208">
          <cell r="G15208" t="str">
            <v>7410-02</v>
          </cell>
          <cell r="H15208">
            <v>140.06</v>
          </cell>
        </row>
        <row r="15209">
          <cell r="G15209" t="str">
            <v>7410-02</v>
          </cell>
          <cell r="H15209">
            <v>105.44</v>
          </cell>
        </row>
        <row r="15210">
          <cell r="G15210" t="str">
            <v>7410-02</v>
          </cell>
          <cell r="H15210">
            <v>612.79999999999995</v>
          </cell>
        </row>
        <row r="15211">
          <cell r="G15211" t="str">
            <v>1565-52</v>
          </cell>
          <cell r="H15211">
            <v>48.36</v>
          </cell>
        </row>
        <row r="15212">
          <cell r="G15212" t="str">
            <v>7410-02</v>
          </cell>
          <cell r="H15212">
            <v>1048.6400000000001</v>
          </cell>
        </row>
        <row r="15213">
          <cell r="G15213" t="str">
            <v>1565-52</v>
          </cell>
          <cell r="H15213">
            <v>0.01</v>
          </cell>
        </row>
        <row r="15214">
          <cell r="G15214" t="str">
            <v>7410-02</v>
          </cell>
          <cell r="H15214">
            <v>447.82</v>
          </cell>
        </row>
        <row r="15215">
          <cell r="G15215" t="str">
            <v>1565-52</v>
          </cell>
          <cell r="H15215">
            <v>96.39</v>
          </cell>
        </row>
        <row r="15216">
          <cell r="G15216" t="str">
            <v>7410-02</v>
          </cell>
          <cell r="H15216">
            <v>18.88</v>
          </cell>
        </row>
        <row r="15217">
          <cell r="G15217" t="str">
            <v>1565-52</v>
          </cell>
          <cell r="H15217">
            <v>73.709999999999994</v>
          </cell>
        </row>
        <row r="15218">
          <cell r="G15218" t="str">
            <v>7410-02</v>
          </cell>
          <cell r="H15218">
            <v>294.95999999999998</v>
          </cell>
        </row>
        <row r="15219">
          <cell r="G15219" t="str">
            <v>7410-02</v>
          </cell>
          <cell r="H15219">
            <v>87.95</v>
          </cell>
        </row>
        <row r="15220">
          <cell r="G15220" t="str">
            <v>7410-02</v>
          </cell>
          <cell r="H15220">
            <v>106.46</v>
          </cell>
        </row>
        <row r="15221">
          <cell r="G15221" t="str">
            <v>7410-02</v>
          </cell>
          <cell r="H15221">
            <v>570.75</v>
          </cell>
        </row>
        <row r="15222">
          <cell r="G15222" t="str">
            <v>7410-02</v>
          </cell>
          <cell r="H15222">
            <v>1413.5</v>
          </cell>
        </row>
        <row r="15223">
          <cell r="G15223" t="str">
            <v>7410-02</v>
          </cell>
          <cell r="H15223">
            <v>7.11</v>
          </cell>
        </row>
        <row r="15224">
          <cell r="G15224" t="str">
            <v>7410-02</v>
          </cell>
          <cell r="H15224">
            <v>44.62</v>
          </cell>
        </row>
        <row r="15225">
          <cell r="G15225" t="str">
            <v>7410-02</v>
          </cell>
          <cell r="H15225">
            <v>374.36</v>
          </cell>
        </row>
        <row r="15226">
          <cell r="G15226" t="str">
            <v>1565-52</v>
          </cell>
          <cell r="H15226">
            <v>137.4</v>
          </cell>
        </row>
        <row r="15227">
          <cell r="G15227" t="str">
            <v>7410-02</v>
          </cell>
          <cell r="H15227">
            <v>98.29</v>
          </cell>
        </row>
        <row r="15228">
          <cell r="G15228" t="str">
            <v>7410-02</v>
          </cell>
          <cell r="H15228">
            <v>182.28</v>
          </cell>
        </row>
        <row r="15229">
          <cell r="G15229" t="str">
            <v>1565-52</v>
          </cell>
          <cell r="H15229">
            <v>130.09</v>
          </cell>
        </row>
        <row r="15230">
          <cell r="G15230" t="str">
            <v>7410-02</v>
          </cell>
          <cell r="H15230">
            <v>54.11</v>
          </cell>
        </row>
        <row r="15231">
          <cell r="G15231" t="str">
            <v>1565-52</v>
          </cell>
          <cell r="H15231">
            <v>112.72</v>
          </cell>
        </row>
        <row r="15232">
          <cell r="G15232" t="str">
            <v>7410-02</v>
          </cell>
          <cell r="H15232">
            <v>200.92</v>
          </cell>
        </row>
        <row r="15233">
          <cell r="G15233" t="str">
            <v>7410-02</v>
          </cell>
          <cell r="H15233">
            <v>158.36000000000001</v>
          </cell>
        </row>
        <row r="15234">
          <cell r="G15234" t="str">
            <v>1565-52</v>
          </cell>
          <cell r="H15234">
            <v>260.92</v>
          </cell>
        </row>
        <row r="15235">
          <cell r="G15235" t="str">
            <v>7410-02</v>
          </cell>
          <cell r="H15235">
            <v>445.37</v>
          </cell>
        </row>
        <row r="15236">
          <cell r="G15236" t="str">
            <v>1565-52</v>
          </cell>
          <cell r="H15236">
            <v>104.06</v>
          </cell>
        </row>
        <row r="15237">
          <cell r="G15237" t="str">
            <v>1565-52</v>
          </cell>
          <cell r="H15237">
            <v>49.25</v>
          </cell>
        </row>
        <row r="15238">
          <cell r="G15238" t="str">
            <v>7410-02</v>
          </cell>
          <cell r="H15238">
            <v>1680.42</v>
          </cell>
        </row>
        <row r="15239">
          <cell r="G15239" t="str">
            <v>7410-02</v>
          </cell>
          <cell r="H15239">
            <v>468</v>
          </cell>
        </row>
        <row r="15240">
          <cell r="G15240" t="str">
            <v>7410-02</v>
          </cell>
          <cell r="H15240">
            <v>161.75</v>
          </cell>
        </row>
        <row r="15241">
          <cell r="G15241" t="str">
            <v>7410-02</v>
          </cell>
          <cell r="H15241">
            <v>113.99</v>
          </cell>
        </row>
        <row r="15242">
          <cell r="G15242" t="str">
            <v>1565-52</v>
          </cell>
          <cell r="H15242">
            <v>138.25</v>
          </cell>
        </row>
        <row r="15243">
          <cell r="G15243" t="str">
            <v>7410-02</v>
          </cell>
          <cell r="H15243">
            <v>147.78</v>
          </cell>
        </row>
        <row r="15244">
          <cell r="G15244" t="str">
            <v>7410-02</v>
          </cell>
          <cell r="H15244">
            <v>169.75</v>
          </cell>
        </row>
        <row r="15245">
          <cell r="G15245" t="str">
            <v>7410-02</v>
          </cell>
          <cell r="H15245">
            <v>123.83</v>
          </cell>
        </row>
        <row r="15246">
          <cell r="G15246" t="str">
            <v>7410-02</v>
          </cell>
          <cell r="H15246">
            <v>291</v>
          </cell>
        </row>
        <row r="15247">
          <cell r="G15247" t="str">
            <v>7410-02</v>
          </cell>
          <cell r="H15247">
            <v>19.36</v>
          </cell>
        </row>
        <row r="15248">
          <cell r="G15248" t="str">
            <v>7410-02</v>
          </cell>
          <cell r="H15248">
            <v>793.76</v>
          </cell>
        </row>
        <row r="15249">
          <cell r="G15249" t="str">
            <v>7410-02</v>
          </cell>
          <cell r="H15249">
            <v>847.5</v>
          </cell>
        </row>
        <row r="15250">
          <cell r="G15250" t="str">
            <v>1565-52</v>
          </cell>
          <cell r="H15250">
            <v>57.62</v>
          </cell>
        </row>
        <row r="15251">
          <cell r="G15251" t="str">
            <v>7410-02</v>
          </cell>
          <cell r="H15251">
            <v>451.1</v>
          </cell>
        </row>
        <row r="15252">
          <cell r="G15252" t="str">
            <v>7410-02</v>
          </cell>
          <cell r="H15252">
            <v>149.03</v>
          </cell>
        </row>
        <row r="15253">
          <cell r="G15253" t="str">
            <v>7410-02</v>
          </cell>
          <cell r="H15253">
            <v>184.05</v>
          </cell>
        </row>
        <row r="15254">
          <cell r="G15254" t="str">
            <v>7410-02</v>
          </cell>
          <cell r="H15254">
            <v>133.30000000000001</v>
          </cell>
        </row>
        <row r="15255">
          <cell r="G15255" t="str">
            <v>1565-52</v>
          </cell>
          <cell r="H15255">
            <v>173.71</v>
          </cell>
        </row>
        <row r="15256">
          <cell r="G15256" t="str">
            <v>7410-02</v>
          </cell>
          <cell r="H15256">
            <v>1760.61</v>
          </cell>
        </row>
        <row r="15257">
          <cell r="G15257" t="str">
            <v>7410-02</v>
          </cell>
          <cell r="H15257">
            <v>312.60000000000002</v>
          </cell>
        </row>
        <row r="15258">
          <cell r="G15258" t="str">
            <v>7410-02</v>
          </cell>
          <cell r="H15258">
            <v>362.67</v>
          </cell>
        </row>
        <row r="15259">
          <cell r="G15259" t="str">
            <v>7410-02</v>
          </cell>
          <cell r="H15259">
            <v>998.68</v>
          </cell>
        </row>
        <row r="15260">
          <cell r="G15260" t="str">
            <v>7410-02</v>
          </cell>
          <cell r="H15260">
            <v>466.99</v>
          </cell>
        </row>
        <row r="15261">
          <cell r="G15261" t="str">
            <v>7410-02</v>
          </cell>
          <cell r="H15261">
            <v>35.53</v>
          </cell>
        </row>
        <row r="15262">
          <cell r="G15262" t="str">
            <v>7410-02</v>
          </cell>
          <cell r="H15262">
            <v>348.3</v>
          </cell>
        </row>
        <row r="15263">
          <cell r="G15263" t="str">
            <v>7410-02</v>
          </cell>
          <cell r="H15263">
            <v>215.91</v>
          </cell>
        </row>
        <row r="15264">
          <cell r="G15264" t="str">
            <v>1565-52</v>
          </cell>
          <cell r="H15264">
            <v>272.85000000000002</v>
          </cell>
        </row>
        <row r="15265">
          <cell r="G15265" t="str">
            <v>7410-02</v>
          </cell>
          <cell r="H15265">
            <v>186.19</v>
          </cell>
        </row>
        <row r="15266">
          <cell r="G15266" t="str">
            <v>7410-02</v>
          </cell>
          <cell r="H15266">
            <v>104.13</v>
          </cell>
        </row>
        <row r="15267">
          <cell r="G15267" t="str">
            <v>7410-02</v>
          </cell>
          <cell r="H15267">
            <v>3371.44</v>
          </cell>
        </row>
        <row r="15268">
          <cell r="G15268" t="str">
            <v>7410-02</v>
          </cell>
          <cell r="H15268">
            <v>609.51</v>
          </cell>
        </row>
        <row r="15269">
          <cell r="G15269" t="str">
            <v>7410-02</v>
          </cell>
          <cell r="H15269">
            <v>101.81</v>
          </cell>
        </row>
        <row r="15270">
          <cell r="G15270" t="str">
            <v>1565-52</v>
          </cell>
          <cell r="H15270">
            <v>183.57</v>
          </cell>
        </row>
        <row r="15271">
          <cell r="G15271" t="str">
            <v>7410-02</v>
          </cell>
          <cell r="H15271">
            <v>283.58999999999997</v>
          </cell>
        </row>
        <row r="15272">
          <cell r="G15272" t="str">
            <v>7410-02</v>
          </cell>
          <cell r="H15272">
            <v>348.72</v>
          </cell>
        </row>
        <row r="15273">
          <cell r="G15273" t="str">
            <v>7410-02</v>
          </cell>
          <cell r="H15273">
            <v>240.29</v>
          </cell>
        </row>
        <row r="15274">
          <cell r="G15274" t="str">
            <v>1565-52</v>
          </cell>
          <cell r="H15274">
            <v>145.35</v>
          </cell>
        </row>
        <row r="15275">
          <cell r="G15275" t="str">
            <v>7410-02</v>
          </cell>
          <cell r="H15275">
            <v>164.68</v>
          </cell>
        </row>
        <row r="15276">
          <cell r="G15276" t="str">
            <v>7410-02</v>
          </cell>
          <cell r="H15276">
            <v>231.57</v>
          </cell>
        </row>
        <row r="15277">
          <cell r="G15277" t="str">
            <v>7410-02</v>
          </cell>
          <cell r="H15277">
            <v>545.16</v>
          </cell>
        </row>
        <row r="15278">
          <cell r="G15278" t="str">
            <v>7410-02</v>
          </cell>
          <cell r="H15278">
            <v>626.32000000000005</v>
          </cell>
        </row>
        <row r="15279">
          <cell r="G15279" t="str">
            <v>7410-02</v>
          </cell>
          <cell r="H15279">
            <v>437.98</v>
          </cell>
        </row>
        <row r="15280">
          <cell r="G15280" t="str">
            <v>7410-02</v>
          </cell>
          <cell r="H15280">
            <v>352.2</v>
          </cell>
        </row>
        <row r="15281">
          <cell r="G15281" t="str">
            <v>7410-02</v>
          </cell>
          <cell r="H15281">
            <v>4460</v>
          </cell>
        </row>
        <row r="15282">
          <cell r="G15282" t="str">
            <v>7410-02</v>
          </cell>
          <cell r="H15282">
            <v>14220</v>
          </cell>
        </row>
        <row r="15283">
          <cell r="G15283" t="str">
            <v>7410-02</v>
          </cell>
          <cell r="H15283">
            <v>101.62</v>
          </cell>
        </row>
        <row r="15284">
          <cell r="G15284" t="str">
            <v>1565-52</v>
          </cell>
          <cell r="H15284">
            <v>0</v>
          </cell>
        </row>
        <row r="15285">
          <cell r="G15285" t="str">
            <v>1565-52</v>
          </cell>
          <cell r="H15285">
            <v>27.83</v>
          </cell>
        </row>
        <row r="15286">
          <cell r="G15286" t="str">
            <v>7410-02</v>
          </cell>
          <cell r="H15286">
            <v>39.869999999999997</v>
          </cell>
        </row>
        <row r="15287">
          <cell r="G15287" t="str">
            <v>7410-02</v>
          </cell>
          <cell r="H15287">
            <v>291.06</v>
          </cell>
        </row>
        <row r="15288">
          <cell r="G15288" t="str">
            <v>7410-02</v>
          </cell>
          <cell r="H15288">
            <v>169.57</v>
          </cell>
        </row>
        <row r="15289">
          <cell r="G15289" t="str">
            <v>1565-52</v>
          </cell>
          <cell r="H15289">
            <v>509.36</v>
          </cell>
        </row>
        <row r="15290">
          <cell r="G15290" t="str">
            <v>1565-52</v>
          </cell>
          <cell r="H15290">
            <v>143.72999999999999</v>
          </cell>
        </row>
        <row r="15291">
          <cell r="G15291" t="str">
            <v>7410-02</v>
          </cell>
          <cell r="H15291">
            <v>1076</v>
          </cell>
        </row>
        <row r="15292">
          <cell r="G15292" t="str">
            <v>7410-02</v>
          </cell>
          <cell r="H15292">
            <v>59.97</v>
          </cell>
        </row>
        <row r="15293">
          <cell r="G15293" t="str">
            <v>7410-02</v>
          </cell>
          <cell r="H15293">
            <v>1433</v>
          </cell>
        </row>
        <row r="15294">
          <cell r="G15294" t="str">
            <v>7410-02</v>
          </cell>
          <cell r="H15294">
            <v>1655</v>
          </cell>
        </row>
        <row r="15295">
          <cell r="G15295" t="str">
            <v>7410-02</v>
          </cell>
          <cell r="H15295">
            <v>131.19999999999999</v>
          </cell>
        </row>
        <row r="15296">
          <cell r="G15296" t="str">
            <v>7410-02</v>
          </cell>
          <cell r="H15296">
            <v>936.85</v>
          </cell>
        </row>
        <row r="15297">
          <cell r="G15297" t="str">
            <v>1565-52</v>
          </cell>
          <cell r="H15297">
            <v>195.48</v>
          </cell>
        </row>
        <row r="15298">
          <cell r="G15298" t="str">
            <v>1565-52</v>
          </cell>
          <cell r="H15298">
            <v>957.82</v>
          </cell>
        </row>
        <row r="15299">
          <cell r="G15299" t="str">
            <v>7410-02</v>
          </cell>
          <cell r="H15299">
            <v>154.72</v>
          </cell>
        </row>
        <row r="15300">
          <cell r="G15300" t="str">
            <v>1565-52</v>
          </cell>
          <cell r="H15300">
            <v>144.76</v>
          </cell>
        </row>
        <row r="15301">
          <cell r="G15301" t="str">
            <v>1565-52</v>
          </cell>
          <cell r="H15301">
            <v>81.12</v>
          </cell>
        </row>
        <row r="15302">
          <cell r="G15302" t="str">
            <v>7410-02</v>
          </cell>
          <cell r="H15302">
            <v>132.83000000000001</v>
          </cell>
        </row>
        <row r="15303">
          <cell r="G15303" t="str">
            <v>1565-52</v>
          </cell>
          <cell r="H15303">
            <v>17.73</v>
          </cell>
        </row>
        <row r="15304">
          <cell r="G15304" t="str">
            <v>1565-52</v>
          </cell>
          <cell r="H15304">
            <v>0.92</v>
          </cell>
        </row>
        <row r="15305">
          <cell r="G15305" t="str">
            <v>1565-52</v>
          </cell>
          <cell r="H15305">
            <v>5154.4399999999996</v>
          </cell>
        </row>
        <row r="15306">
          <cell r="G15306" t="str">
            <v>7410-02</v>
          </cell>
          <cell r="H15306">
            <v>81.98</v>
          </cell>
        </row>
        <row r="15307">
          <cell r="G15307" t="str">
            <v>1565-52</v>
          </cell>
          <cell r="H15307">
            <v>624.97</v>
          </cell>
        </row>
        <row r="15308">
          <cell r="G15308" t="str">
            <v>1565-52</v>
          </cell>
          <cell r="H15308">
            <v>4002.42</v>
          </cell>
        </row>
        <row r="15309">
          <cell r="G15309" t="str">
            <v>1565-52</v>
          </cell>
          <cell r="H15309">
            <v>99.86</v>
          </cell>
        </row>
        <row r="15310">
          <cell r="G15310" t="str">
            <v>1565-52</v>
          </cell>
          <cell r="H15310">
            <v>4039.8</v>
          </cell>
        </row>
        <row r="15311">
          <cell r="G15311" t="str">
            <v>1565-52</v>
          </cell>
          <cell r="H15311">
            <v>793.85</v>
          </cell>
        </row>
        <row r="15312">
          <cell r="G15312" t="str">
            <v>1565-52</v>
          </cell>
          <cell r="H15312">
            <v>1326.68</v>
          </cell>
        </row>
        <row r="15313">
          <cell r="G15313" t="str">
            <v>1565-52</v>
          </cell>
          <cell r="H15313">
            <v>292.31</v>
          </cell>
        </row>
        <row r="15314">
          <cell r="G15314" t="str">
            <v>1565-52</v>
          </cell>
          <cell r="H15314">
            <v>57.89</v>
          </cell>
        </row>
        <row r="15315">
          <cell r="G15315" t="str">
            <v>1565-52</v>
          </cell>
          <cell r="H15315">
            <v>155.88</v>
          </cell>
        </row>
        <row r="15316">
          <cell r="G15316" t="str">
            <v>1565-52</v>
          </cell>
          <cell r="H15316">
            <v>2280.9899999999998</v>
          </cell>
        </row>
        <row r="15317">
          <cell r="G15317" t="str">
            <v>7410-02</v>
          </cell>
          <cell r="H15317">
            <v>366.83</v>
          </cell>
        </row>
        <row r="15318">
          <cell r="G15318" t="str">
            <v>7410-02</v>
          </cell>
          <cell r="H15318">
            <v>79.8</v>
          </cell>
        </row>
        <row r="15319">
          <cell r="G15319" t="str">
            <v>7410-02</v>
          </cell>
          <cell r="H15319">
            <v>38.549999999999997</v>
          </cell>
        </row>
        <row r="15320">
          <cell r="G15320" t="str">
            <v>7410-02</v>
          </cell>
          <cell r="H15320">
            <v>18.809999999999999</v>
          </cell>
        </row>
        <row r="15321">
          <cell r="G15321" t="str">
            <v>1565-52</v>
          </cell>
          <cell r="H15321">
            <v>66.180000000000007</v>
          </cell>
        </row>
        <row r="15322">
          <cell r="G15322" t="str">
            <v>1565-52</v>
          </cell>
          <cell r="H15322">
            <v>886.54</v>
          </cell>
        </row>
        <row r="15323">
          <cell r="G15323" t="str">
            <v>1565-52</v>
          </cell>
          <cell r="H15323">
            <v>296.39</v>
          </cell>
        </row>
        <row r="15324">
          <cell r="G15324" t="str">
            <v>1565-52</v>
          </cell>
          <cell r="H15324">
            <v>3215.91</v>
          </cell>
        </row>
        <row r="15325">
          <cell r="G15325" t="str">
            <v>7410-02</v>
          </cell>
          <cell r="H15325">
            <v>133.22</v>
          </cell>
        </row>
        <row r="15326">
          <cell r="G15326" t="str">
            <v>7410-02</v>
          </cell>
          <cell r="H15326">
            <v>86.5</v>
          </cell>
        </row>
        <row r="15327">
          <cell r="G15327" t="str">
            <v>7410-02</v>
          </cell>
          <cell r="H15327">
            <v>137</v>
          </cell>
        </row>
        <row r="15328">
          <cell r="G15328" t="str">
            <v>7410-02</v>
          </cell>
          <cell r="H15328">
            <v>11.98</v>
          </cell>
        </row>
        <row r="15329">
          <cell r="G15329" t="str">
            <v>7410-02</v>
          </cell>
          <cell r="H15329">
            <v>203317.45</v>
          </cell>
        </row>
        <row r="15330">
          <cell r="G15330" t="str">
            <v>7410-02</v>
          </cell>
          <cell r="H15330">
            <v>175867.77</v>
          </cell>
        </row>
        <row r="15331">
          <cell r="G15331" t="str">
            <v>7410-02</v>
          </cell>
          <cell r="H15331">
            <v>242783.25</v>
          </cell>
        </row>
        <row r="15332">
          <cell r="G15332" t="str">
            <v>1565-52</v>
          </cell>
          <cell r="H15332">
            <v>0.66</v>
          </cell>
        </row>
        <row r="15333">
          <cell r="G15333" t="str">
            <v>1565-52</v>
          </cell>
          <cell r="H15333">
            <v>545.57000000000005</v>
          </cell>
        </row>
        <row r="15334">
          <cell r="G15334" t="str">
            <v>1565-52</v>
          </cell>
          <cell r="H15334">
            <v>620.65</v>
          </cell>
        </row>
        <row r="15335">
          <cell r="G15335" t="str">
            <v>1565-52</v>
          </cell>
          <cell r="H15335">
            <v>117.16</v>
          </cell>
        </row>
        <row r="15336">
          <cell r="G15336" t="str">
            <v>1565-52</v>
          </cell>
          <cell r="H15336">
            <v>616.21</v>
          </cell>
        </row>
        <row r="15337">
          <cell r="G15337" t="str">
            <v>1565-52</v>
          </cell>
          <cell r="H15337">
            <v>695.52</v>
          </cell>
        </row>
        <row r="15338">
          <cell r="G15338" t="str">
            <v>1565-52</v>
          </cell>
          <cell r="H15338">
            <v>637.76</v>
          </cell>
        </row>
        <row r="15339">
          <cell r="G15339" t="str">
            <v>1565-52</v>
          </cell>
          <cell r="H15339">
            <v>881.93</v>
          </cell>
        </row>
        <row r="15340">
          <cell r="G15340" t="str">
            <v>7410-02</v>
          </cell>
          <cell r="H15340">
            <v>10975.99</v>
          </cell>
        </row>
        <row r="15341">
          <cell r="G15341" t="str">
            <v>7410-02</v>
          </cell>
          <cell r="H15341">
            <v>37107.269999999997</v>
          </cell>
        </row>
        <row r="15342">
          <cell r="G15342" t="str">
            <v>7410-02</v>
          </cell>
          <cell r="H15342">
            <v>1672.25</v>
          </cell>
        </row>
        <row r="15343">
          <cell r="G15343" t="str">
            <v>7410-02</v>
          </cell>
          <cell r="H15343">
            <v>756.84</v>
          </cell>
        </row>
        <row r="15344">
          <cell r="G15344" t="str">
            <v>1565-52</v>
          </cell>
          <cell r="H15344">
            <v>443.31</v>
          </cell>
        </row>
        <row r="15345">
          <cell r="G15345" t="str">
            <v>1565-52</v>
          </cell>
          <cell r="H15345">
            <v>3497.04</v>
          </cell>
        </row>
        <row r="15346">
          <cell r="G15346" t="str">
            <v>1565-52</v>
          </cell>
          <cell r="H15346">
            <v>830.59</v>
          </cell>
        </row>
        <row r="15347">
          <cell r="G15347" t="str">
            <v>1565-52</v>
          </cell>
          <cell r="H15347">
            <v>1650.22</v>
          </cell>
        </row>
        <row r="15348">
          <cell r="G15348" t="str">
            <v>1565-52</v>
          </cell>
          <cell r="H15348">
            <v>955.78</v>
          </cell>
        </row>
        <row r="15349">
          <cell r="G15349" t="str">
            <v>1565-52</v>
          </cell>
          <cell r="H15349">
            <v>1292</v>
          </cell>
        </row>
        <row r="15350">
          <cell r="G15350" t="str">
            <v>1565-52</v>
          </cell>
          <cell r="H15350">
            <v>3492.41</v>
          </cell>
        </row>
        <row r="15351">
          <cell r="G15351" t="str">
            <v>1565-52</v>
          </cell>
          <cell r="H15351">
            <v>3331.19</v>
          </cell>
        </row>
        <row r="15352">
          <cell r="G15352" t="str">
            <v>1565-52</v>
          </cell>
          <cell r="H15352">
            <v>655.72</v>
          </cell>
        </row>
        <row r="15353">
          <cell r="G15353" t="str">
            <v>1565-52</v>
          </cell>
          <cell r="H15353">
            <v>15.78</v>
          </cell>
        </row>
        <row r="15354">
          <cell r="G15354" t="str">
            <v>1565-52</v>
          </cell>
          <cell r="H15354">
            <v>21.47</v>
          </cell>
        </row>
        <row r="15355">
          <cell r="G15355" t="str">
            <v>1565-52</v>
          </cell>
          <cell r="H15355">
            <v>681.38</v>
          </cell>
        </row>
        <row r="15356">
          <cell r="G15356" t="str">
            <v>1565-52</v>
          </cell>
          <cell r="H15356">
            <v>268.36</v>
          </cell>
        </row>
        <row r="15357">
          <cell r="G15357" t="str">
            <v>1565-52</v>
          </cell>
          <cell r="H15357">
            <v>804.6</v>
          </cell>
        </row>
        <row r="15358">
          <cell r="G15358" t="str">
            <v>1565-52</v>
          </cell>
          <cell r="H15358">
            <v>0</v>
          </cell>
        </row>
        <row r="15359">
          <cell r="G15359" t="str">
            <v>1565-52</v>
          </cell>
          <cell r="H15359">
            <v>42.98</v>
          </cell>
        </row>
        <row r="15360">
          <cell r="G15360" t="str">
            <v>7410-02</v>
          </cell>
          <cell r="H15360">
            <v>1406.23</v>
          </cell>
        </row>
        <row r="15361">
          <cell r="G15361" t="str">
            <v>7410-02</v>
          </cell>
          <cell r="H15361">
            <v>1701.97</v>
          </cell>
        </row>
        <row r="15362">
          <cell r="G15362" t="str">
            <v>7410-02</v>
          </cell>
          <cell r="H15362">
            <v>2919.64</v>
          </cell>
        </row>
        <row r="15363">
          <cell r="G15363" t="str">
            <v>7410-02</v>
          </cell>
          <cell r="H15363">
            <v>472.51</v>
          </cell>
        </row>
        <row r="15364">
          <cell r="G15364" t="str">
            <v>7410-02</v>
          </cell>
          <cell r="H15364">
            <v>1570.13</v>
          </cell>
        </row>
        <row r="15365">
          <cell r="G15365" t="str">
            <v>1565-52</v>
          </cell>
          <cell r="H15365">
            <v>45.77</v>
          </cell>
        </row>
        <row r="15366">
          <cell r="G15366" t="str">
            <v>7410-02</v>
          </cell>
          <cell r="H15366">
            <v>1357.83</v>
          </cell>
        </row>
        <row r="15367">
          <cell r="G15367" t="str">
            <v>7410-02</v>
          </cell>
          <cell r="H15367">
            <v>564.08000000000004</v>
          </cell>
        </row>
        <row r="15368">
          <cell r="G15368" t="str">
            <v>1565-52</v>
          </cell>
          <cell r="H15368">
            <v>92.94</v>
          </cell>
        </row>
        <row r="15369">
          <cell r="G15369" t="str">
            <v>7410-02</v>
          </cell>
          <cell r="H15369">
            <v>1001.27</v>
          </cell>
        </row>
        <row r="15370">
          <cell r="G15370" t="str">
            <v>7410-02</v>
          </cell>
          <cell r="H15370">
            <v>746.38</v>
          </cell>
        </row>
        <row r="15371">
          <cell r="G15371" t="str">
            <v>7410-02</v>
          </cell>
          <cell r="H15371">
            <v>237.21</v>
          </cell>
        </row>
        <row r="15372">
          <cell r="G15372" t="str">
            <v>7410-02</v>
          </cell>
          <cell r="H15372">
            <v>681.8</v>
          </cell>
        </row>
        <row r="15373">
          <cell r="G15373" t="str">
            <v>7410-02</v>
          </cell>
          <cell r="H15373">
            <v>196.52</v>
          </cell>
        </row>
        <row r="15374">
          <cell r="G15374" t="str">
            <v>7410-02</v>
          </cell>
          <cell r="H15374">
            <v>1409.89</v>
          </cell>
        </row>
        <row r="15375">
          <cell r="G15375" t="str">
            <v>7410-02</v>
          </cell>
          <cell r="H15375">
            <v>925.46</v>
          </cell>
        </row>
        <row r="15376">
          <cell r="G15376" t="str">
            <v>7410-02</v>
          </cell>
          <cell r="H15376">
            <v>864.59</v>
          </cell>
        </row>
        <row r="15377">
          <cell r="G15377" t="str">
            <v>7410-02</v>
          </cell>
          <cell r="H15377">
            <v>1181.76</v>
          </cell>
        </row>
        <row r="15378">
          <cell r="G15378" t="str">
            <v>7410-02</v>
          </cell>
          <cell r="H15378">
            <v>445.24</v>
          </cell>
        </row>
        <row r="15379">
          <cell r="G15379" t="str">
            <v>7410-02</v>
          </cell>
          <cell r="H15379">
            <v>1566.46</v>
          </cell>
        </row>
        <row r="15380">
          <cell r="G15380" t="str">
            <v>7410-02</v>
          </cell>
          <cell r="H15380">
            <v>139.51</v>
          </cell>
        </row>
        <row r="15381">
          <cell r="G15381" t="str">
            <v>7410-02</v>
          </cell>
          <cell r="H15381">
            <v>1977.77</v>
          </cell>
        </row>
        <row r="15382">
          <cell r="G15382" t="str">
            <v>7410-02</v>
          </cell>
          <cell r="H15382">
            <v>107.49</v>
          </cell>
        </row>
        <row r="15383">
          <cell r="G15383" t="str">
            <v>7410-02</v>
          </cell>
          <cell r="H15383">
            <v>1513.82</v>
          </cell>
        </row>
        <row r="15384">
          <cell r="G15384" t="str">
            <v>7410-02</v>
          </cell>
          <cell r="H15384">
            <v>1304.8599999999999</v>
          </cell>
        </row>
        <row r="15385">
          <cell r="G15385" t="str">
            <v>7410-02</v>
          </cell>
          <cell r="H15385">
            <v>3217.64</v>
          </cell>
        </row>
        <row r="15386">
          <cell r="G15386" t="str">
            <v>7410-02</v>
          </cell>
          <cell r="H15386">
            <v>2138.0500000000002</v>
          </cell>
        </row>
        <row r="15387">
          <cell r="G15387" t="str">
            <v>1565-52</v>
          </cell>
          <cell r="H15387">
            <v>27.03</v>
          </cell>
        </row>
        <row r="15388">
          <cell r="G15388" t="str">
            <v>7410-02</v>
          </cell>
          <cell r="H15388">
            <v>2376.86</v>
          </cell>
        </row>
        <row r="15389">
          <cell r="G15389" t="str">
            <v>7410-02</v>
          </cell>
          <cell r="H15389">
            <v>3421.63</v>
          </cell>
        </row>
        <row r="15390">
          <cell r="G15390" t="str">
            <v>7410-02</v>
          </cell>
          <cell r="H15390">
            <v>1229.8699999999999</v>
          </cell>
        </row>
        <row r="15391">
          <cell r="G15391" t="str">
            <v>7410-02</v>
          </cell>
          <cell r="H15391">
            <v>2128.3000000000002</v>
          </cell>
        </row>
        <row r="15392">
          <cell r="G15392" t="str">
            <v>7410-02</v>
          </cell>
          <cell r="H15392">
            <v>1249.56</v>
          </cell>
        </row>
        <row r="15393">
          <cell r="G15393" t="str">
            <v>7410-02</v>
          </cell>
          <cell r="H15393">
            <v>1057.06</v>
          </cell>
        </row>
        <row r="15394">
          <cell r="G15394" t="str">
            <v>7410-02</v>
          </cell>
          <cell r="H15394">
            <v>1716</v>
          </cell>
        </row>
        <row r="15395">
          <cell r="G15395" t="str">
            <v>7410-02</v>
          </cell>
          <cell r="H15395">
            <v>1570.47</v>
          </cell>
        </row>
        <row r="15396">
          <cell r="G15396" t="str">
            <v>7410-02</v>
          </cell>
          <cell r="H15396">
            <v>491.25</v>
          </cell>
        </row>
        <row r="15397">
          <cell r="G15397" t="str">
            <v>7410-02</v>
          </cell>
          <cell r="H15397">
            <v>1393.43</v>
          </cell>
        </row>
        <row r="15398">
          <cell r="G15398" t="str">
            <v>7410-02</v>
          </cell>
          <cell r="H15398">
            <v>949.54</v>
          </cell>
        </row>
        <row r="15399">
          <cell r="G15399" t="str">
            <v>7410-02</v>
          </cell>
          <cell r="H15399">
            <v>670.5</v>
          </cell>
        </row>
        <row r="15400">
          <cell r="G15400" t="str">
            <v>7410-02</v>
          </cell>
          <cell r="H15400">
            <v>654.16999999999996</v>
          </cell>
        </row>
        <row r="15401">
          <cell r="G15401" t="str">
            <v>7410-02</v>
          </cell>
          <cell r="H15401">
            <v>490.6</v>
          </cell>
        </row>
        <row r="15402">
          <cell r="G15402" t="str">
            <v>7410-02</v>
          </cell>
          <cell r="H15402">
            <v>225.56</v>
          </cell>
        </row>
        <row r="15403">
          <cell r="G15403" t="str">
            <v>7410-02</v>
          </cell>
          <cell r="H15403">
            <v>756.05</v>
          </cell>
        </row>
        <row r="15404">
          <cell r="G15404" t="str">
            <v>7410-02</v>
          </cell>
          <cell r="H15404">
            <v>933.09</v>
          </cell>
        </row>
        <row r="15405">
          <cell r="G15405" t="str">
            <v>7410-02</v>
          </cell>
          <cell r="H15405">
            <v>308.91000000000003</v>
          </cell>
        </row>
        <row r="15406">
          <cell r="G15406" t="str">
            <v>1565-52</v>
          </cell>
          <cell r="H15406">
            <v>29.33</v>
          </cell>
        </row>
        <row r="15407">
          <cell r="G15407" t="str">
            <v>7410-02</v>
          </cell>
          <cell r="H15407">
            <v>846.47</v>
          </cell>
        </row>
        <row r="15408">
          <cell r="G15408" t="str">
            <v>7410-02</v>
          </cell>
          <cell r="H15408">
            <v>1192.21</v>
          </cell>
        </row>
        <row r="15409">
          <cell r="G15409" t="str">
            <v>1565-52</v>
          </cell>
          <cell r="H15409">
            <v>71.38</v>
          </cell>
        </row>
        <row r="15410">
          <cell r="G15410" t="str">
            <v>7410-02</v>
          </cell>
          <cell r="H15410">
            <v>5.33</v>
          </cell>
        </row>
        <row r="15411">
          <cell r="G15411" t="str">
            <v>7410-02</v>
          </cell>
          <cell r="H15411">
            <v>461.86</v>
          </cell>
        </row>
        <row r="15412">
          <cell r="G15412" t="str">
            <v>7410-02</v>
          </cell>
          <cell r="H15412">
            <v>1006.74</v>
          </cell>
        </row>
        <row r="15413">
          <cell r="G15413" t="str">
            <v>7410-02</v>
          </cell>
          <cell r="H15413">
            <v>336.75</v>
          </cell>
        </row>
        <row r="15414">
          <cell r="G15414" t="str">
            <v>7410-02</v>
          </cell>
          <cell r="H15414">
            <v>913.01</v>
          </cell>
        </row>
        <row r="15415">
          <cell r="G15415" t="str">
            <v>7410-02</v>
          </cell>
          <cell r="H15415">
            <v>613.78</v>
          </cell>
        </row>
        <row r="15416">
          <cell r="G15416" t="str">
            <v>7410-02</v>
          </cell>
          <cell r="H15416">
            <v>501.94</v>
          </cell>
        </row>
        <row r="15417">
          <cell r="G15417" t="str">
            <v>7410-02</v>
          </cell>
          <cell r="H15417">
            <v>1361.43</v>
          </cell>
        </row>
        <row r="15418">
          <cell r="G15418" t="str">
            <v>7410-02</v>
          </cell>
          <cell r="H15418">
            <v>521.87</v>
          </cell>
        </row>
        <row r="15419">
          <cell r="G15419" t="str">
            <v>7410-02</v>
          </cell>
          <cell r="H15419">
            <v>1172.79</v>
          </cell>
        </row>
        <row r="15420">
          <cell r="G15420" t="str">
            <v>7410-02</v>
          </cell>
          <cell r="H15420">
            <v>811.85</v>
          </cell>
        </row>
        <row r="15421">
          <cell r="G15421" t="str">
            <v>7410-02</v>
          </cell>
          <cell r="H15421">
            <v>221.36</v>
          </cell>
        </row>
        <row r="15422">
          <cell r="G15422" t="str">
            <v>7410-02</v>
          </cell>
          <cell r="H15422">
            <v>606.83000000000004</v>
          </cell>
        </row>
        <row r="15423">
          <cell r="G15423" t="str">
            <v>7410-02</v>
          </cell>
          <cell r="H15423">
            <v>1320.32</v>
          </cell>
        </row>
        <row r="15424">
          <cell r="G15424" t="str">
            <v>7410-02</v>
          </cell>
          <cell r="H15424">
            <v>89.06</v>
          </cell>
        </row>
        <row r="15425">
          <cell r="G15425" t="str">
            <v>7410-02</v>
          </cell>
          <cell r="H15425">
            <v>475.9</v>
          </cell>
        </row>
        <row r="15426">
          <cell r="G15426" t="str">
            <v>7410-02</v>
          </cell>
          <cell r="H15426">
            <v>1017.88</v>
          </cell>
        </row>
        <row r="15427">
          <cell r="G15427" t="str">
            <v>7410-02</v>
          </cell>
          <cell r="H15427">
            <v>1282.53</v>
          </cell>
        </row>
        <row r="15428">
          <cell r="G15428" t="str">
            <v>7410-02</v>
          </cell>
          <cell r="H15428">
            <v>769.95</v>
          </cell>
        </row>
        <row r="15429">
          <cell r="G15429" t="str">
            <v>7410-02</v>
          </cell>
          <cell r="H15429">
            <v>412.04</v>
          </cell>
        </row>
        <row r="15430">
          <cell r="G15430" t="str">
            <v>7410-02</v>
          </cell>
          <cell r="H15430">
            <v>1141.58</v>
          </cell>
        </row>
        <row r="15431">
          <cell r="G15431" t="str">
            <v>7410-02</v>
          </cell>
          <cell r="H15431">
            <v>321.81</v>
          </cell>
        </row>
        <row r="15432">
          <cell r="G15432" t="str">
            <v>7410-02</v>
          </cell>
          <cell r="H15432">
            <v>615.12</v>
          </cell>
        </row>
        <row r="15433">
          <cell r="G15433" t="str">
            <v>7410-02</v>
          </cell>
          <cell r="H15433">
            <v>1887.73</v>
          </cell>
        </row>
        <row r="15434">
          <cell r="G15434" t="str">
            <v>7410-02</v>
          </cell>
          <cell r="H15434">
            <v>195</v>
          </cell>
        </row>
        <row r="15435">
          <cell r="G15435" t="str">
            <v>7410-02</v>
          </cell>
          <cell r="H15435">
            <v>732.78</v>
          </cell>
        </row>
        <row r="15436">
          <cell r="G15436" t="str">
            <v>7410-02</v>
          </cell>
          <cell r="H15436">
            <v>1090.47</v>
          </cell>
        </row>
        <row r="15437">
          <cell r="G15437" t="str">
            <v>7410-02</v>
          </cell>
          <cell r="H15437">
            <v>799.35</v>
          </cell>
        </row>
        <row r="15438">
          <cell r="G15438" t="str">
            <v>7410-02</v>
          </cell>
          <cell r="H15438">
            <v>701.57</v>
          </cell>
        </row>
        <row r="15439">
          <cell r="G15439" t="str">
            <v>7410-02</v>
          </cell>
          <cell r="H15439">
            <v>457.83</v>
          </cell>
        </row>
        <row r="15440">
          <cell r="G15440" t="str">
            <v>7410-02</v>
          </cell>
          <cell r="H15440">
            <v>1187.32</v>
          </cell>
        </row>
        <row r="15441">
          <cell r="G15441" t="str">
            <v>7410-02</v>
          </cell>
          <cell r="H15441">
            <v>1654.53</v>
          </cell>
        </row>
        <row r="15442">
          <cell r="G15442" t="str">
            <v>7410-02</v>
          </cell>
          <cell r="H15442">
            <v>544.76</v>
          </cell>
        </row>
        <row r="15443">
          <cell r="G15443" t="str">
            <v>7410-02</v>
          </cell>
          <cell r="H15443">
            <v>699.66</v>
          </cell>
        </row>
        <row r="15444">
          <cell r="G15444" t="str">
            <v>7410-02</v>
          </cell>
          <cell r="H15444">
            <v>73.42</v>
          </cell>
        </row>
        <row r="15445">
          <cell r="G15445" t="str">
            <v>7410-02</v>
          </cell>
          <cell r="H15445">
            <v>494.93</v>
          </cell>
        </row>
        <row r="15446">
          <cell r="G15446" t="str">
            <v>7410-02</v>
          </cell>
          <cell r="H15446">
            <v>573.39</v>
          </cell>
        </row>
        <row r="15447">
          <cell r="G15447" t="str">
            <v>7410-02</v>
          </cell>
          <cell r="H15447">
            <v>511.49</v>
          </cell>
        </row>
        <row r="15448">
          <cell r="G15448" t="str">
            <v>7410-02</v>
          </cell>
          <cell r="H15448">
            <v>1126.79</v>
          </cell>
        </row>
        <row r="15449">
          <cell r="G15449" t="str">
            <v>7410-02</v>
          </cell>
          <cell r="H15449">
            <v>913.47</v>
          </cell>
        </row>
        <row r="15450">
          <cell r="G15450" t="str">
            <v>7410-02</v>
          </cell>
          <cell r="H15450">
            <v>187.13</v>
          </cell>
        </row>
        <row r="15451">
          <cell r="G15451" t="str">
            <v>7410-02</v>
          </cell>
          <cell r="H15451">
            <v>1680.41</v>
          </cell>
        </row>
        <row r="15452">
          <cell r="G15452" t="str">
            <v>7410-02</v>
          </cell>
          <cell r="H15452">
            <v>916.01</v>
          </cell>
        </row>
        <row r="15453">
          <cell r="G15453" t="str">
            <v>7410-02</v>
          </cell>
          <cell r="H15453">
            <v>288.36</v>
          </cell>
        </row>
        <row r="15454">
          <cell r="G15454" t="str">
            <v>7410-02</v>
          </cell>
          <cell r="H15454">
            <v>726.7</v>
          </cell>
        </row>
        <row r="15455">
          <cell r="G15455" t="str">
            <v>7410-02</v>
          </cell>
          <cell r="H15455">
            <v>494.2</v>
          </cell>
        </row>
        <row r="15456">
          <cell r="G15456" t="str">
            <v>7410-02</v>
          </cell>
          <cell r="H15456">
            <v>1424.49</v>
          </cell>
        </row>
        <row r="15457">
          <cell r="G15457" t="str">
            <v>7410-02</v>
          </cell>
          <cell r="H15457">
            <v>720.26</v>
          </cell>
        </row>
        <row r="15458">
          <cell r="G15458" t="str">
            <v>7410-02</v>
          </cell>
          <cell r="H15458">
            <v>359.7</v>
          </cell>
        </row>
        <row r="15459">
          <cell r="G15459" t="str">
            <v>7410-02</v>
          </cell>
          <cell r="H15459">
            <v>1400.77</v>
          </cell>
        </row>
        <row r="15460">
          <cell r="G15460" t="str">
            <v>7410-02</v>
          </cell>
          <cell r="H15460">
            <v>2208.5100000000002</v>
          </cell>
        </row>
        <row r="15461">
          <cell r="G15461" t="str">
            <v>7410-02</v>
          </cell>
          <cell r="H15461">
            <v>1928.99</v>
          </cell>
        </row>
        <row r="15462">
          <cell r="G15462" t="str">
            <v>7410-02</v>
          </cell>
          <cell r="H15462">
            <v>1691.95</v>
          </cell>
        </row>
        <row r="15463">
          <cell r="G15463" t="str">
            <v>7410-02</v>
          </cell>
          <cell r="H15463">
            <v>2104.04</v>
          </cell>
        </row>
        <row r="15464">
          <cell r="G15464" t="str">
            <v>7410-02</v>
          </cell>
          <cell r="H15464">
            <v>1157.7</v>
          </cell>
        </row>
        <row r="15465">
          <cell r="G15465" t="str">
            <v>7410-02</v>
          </cell>
          <cell r="H15465">
            <v>1664.28</v>
          </cell>
        </row>
        <row r="15466">
          <cell r="G15466" t="str">
            <v>7410-02</v>
          </cell>
          <cell r="H15466">
            <v>2442.34</v>
          </cell>
        </row>
        <row r="15467">
          <cell r="G15467" t="str">
            <v>7410-02</v>
          </cell>
          <cell r="H15467">
            <v>754.25</v>
          </cell>
        </row>
        <row r="15468">
          <cell r="G15468" t="str">
            <v>7410-02</v>
          </cell>
          <cell r="H15468">
            <v>496.76</v>
          </cell>
        </row>
        <row r="15469">
          <cell r="G15469" t="str">
            <v>7410-02</v>
          </cell>
          <cell r="H15469">
            <v>1167.1600000000001</v>
          </cell>
        </row>
        <row r="15470">
          <cell r="G15470" t="str">
            <v>7410-02</v>
          </cell>
          <cell r="H15470">
            <v>679.54</v>
          </cell>
        </row>
        <row r="15471">
          <cell r="G15471" t="str">
            <v>7410-02</v>
          </cell>
          <cell r="H15471">
            <v>838.18</v>
          </cell>
        </row>
        <row r="15472">
          <cell r="G15472" t="str">
            <v>7410-02</v>
          </cell>
          <cell r="H15472">
            <v>341.86</v>
          </cell>
        </row>
        <row r="15473">
          <cell r="G15473" t="str">
            <v>7410-02</v>
          </cell>
          <cell r="H15473">
            <v>107.73</v>
          </cell>
        </row>
        <row r="15474">
          <cell r="G15474" t="str">
            <v>7410-02</v>
          </cell>
          <cell r="H15474">
            <v>1562.72</v>
          </cell>
        </row>
        <row r="15475">
          <cell r="G15475" t="str">
            <v>7410-02</v>
          </cell>
          <cell r="H15475">
            <v>970.06</v>
          </cell>
        </row>
        <row r="15476">
          <cell r="G15476" t="str">
            <v>7410-02</v>
          </cell>
          <cell r="H15476">
            <v>480.82</v>
          </cell>
        </row>
        <row r="15477">
          <cell r="G15477" t="str">
            <v>1565-52</v>
          </cell>
          <cell r="H15477">
            <v>1028.49</v>
          </cell>
        </row>
        <row r="15478">
          <cell r="G15478" t="str">
            <v>7410-02</v>
          </cell>
          <cell r="H15478">
            <v>856.52</v>
          </cell>
        </row>
        <row r="15479">
          <cell r="G15479" t="str">
            <v>7410-02</v>
          </cell>
          <cell r="H15479">
            <v>151.88</v>
          </cell>
        </row>
        <row r="15480">
          <cell r="G15480" t="str">
            <v>7410-02</v>
          </cell>
          <cell r="H15480">
            <v>1020.77</v>
          </cell>
        </row>
        <row r="15481">
          <cell r="G15481" t="str">
            <v>7410-02</v>
          </cell>
          <cell r="H15481">
            <v>997.47</v>
          </cell>
        </row>
        <row r="15482">
          <cell r="G15482" t="str">
            <v>7410-02</v>
          </cell>
          <cell r="H15482">
            <v>2100.3000000000002</v>
          </cell>
        </row>
        <row r="15483">
          <cell r="G15483" t="str">
            <v>7410-02</v>
          </cell>
          <cell r="H15483">
            <v>199.16</v>
          </cell>
        </row>
        <row r="15484">
          <cell r="G15484" t="str">
            <v>7410-02</v>
          </cell>
          <cell r="H15484">
            <v>218.31</v>
          </cell>
        </row>
        <row r="15485">
          <cell r="G15485" t="str">
            <v>7410-02</v>
          </cell>
          <cell r="H15485">
            <v>1552.75</v>
          </cell>
        </row>
        <row r="15486">
          <cell r="G15486" t="str">
            <v>7410-02</v>
          </cell>
          <cell r="H15486">
            <v>1988.36</v>
          </cell>
        </row>
        <row r="15487">
          <cell r="G15487" t="str">
            <v>7410-02</v>
          </cell>
          <cell r="H15487">
            <v>1554.4</v>
          </cell>
        </row>
        <row r="15488">
          <cell r="G15488" t="str">
            <v>7410-02</v>
          </cell>
          <cell r="H15488">
            <v>249.19</v>
          </cell>
        </row>
        <row r="15489">
          <cell r="G15489" t="str">
            <v>7410-02</v>
          </cell>
          <cell r="H15489">
            <v>1188.77</v>
          </cell>
        </row>
        <row r="15490">
          <cell r="G15490" t="str">
            <v>7410-02</v>
          </cell>
          <cell r="H15490">
            <v>1378.1</v>
          </cell>
        </row>
        <row r="15491">
          <cell r="G15491" t="str">
            <v>7410-02</v>
          </cell>
          <cell r="H15491">
            <v>1134.93</v>
          </cell>
        </row>
        <row r="15492">
          <cell r="G15492" t="str">
            <v>7410-02</v>
          </cell>
          <cell r="H15492">
            <v>647.25</v>
          </cell>
        </row>
        <row r="15493">
          <cell r="G15493" t="str">
            <v>7410-02</v>
          </cell>
          <cell r="H15493">
            <v>1620.38</v>
          </cell>
        </row>
        <row r="15494">
          <cell r="G15494" t="str">
            <v>7410-02</v>
          </cell>
          <cell r="H15494">
            <v>511.69</v>
          </cell>
        </row>
        <row r="15495">
          <cell r="G15495" t="str">
            <v>1565-52</v>
          </cell>
          <cell r="H15495">
            <v>91.76</v>
          </cell>
        </row>
        <row r="15496">
          <cell r="G15496" t="str">
            <v>7410-02</v>
          </cell>
          <cell r="H15496">
            <v>186.86</v>
          </cell>
        </row>
        <row r="15497">
          <cell r="G15497" t="str">
            <v>7410-02</v>
          </cell>
          <cell r="H15497">
            <v>1375.16</v>
          </cell>
        </row>
        <row r="15498">
          <cell r="G15498" t="str">
            <v>7410-02</v>
          </cell>
          <cell r="H15498">
            <v>1007.72</v>
          </cell>
        </row>
        <row r="15499">
          <cell r="G15499" t="str">
            <v>7410-02</v>
          </cell>
          <cell r="H15499">
            <v>1735.9</v>
          </cell>
        </row>
        <row r="15500">
          <cell r="G15500" t="str">
            <v>7410-02</v>
          </cell>
          <cell r="H15500">
            <v>1136.6600000000001</v>
          </cell>
        </row>
        <row r="15501">
          <cell r="G15501" t="str">
            <v>7410-02</v>
          </cell>
          <cell r="H15501">
            <v>608.83000000000004</v>
          </cell>
        </row>
        <row r="15502">
          <cell r="G15502" t="str">
            <v>7410-02</v>
          </cell>
          <cell r="H15502">
            <v>1321.26</v>
          </cell>
        </row>
        <row r="15503">
          <cell r="G15503" t="str">
            <v>7410-02</v>
          </cell>
          <cell r="H15503">
            <v>1926.06</v>
          </cell>
        </row>
        <row r="15504">
          <cell r="G15504" t="str">
            <v>7410-02</v>
          </cell>
          <cell r="H15504">
            <v>2409.0300000000002</v>
          </cell>
        </row>
        <row r="15505">
          <cell r="G15505" t="str">
            <v>7410-02</v>
          </cell>
          <cell r="H15505">
            <v>1589.76</v>
          </cell>
        </row>
        <row r="15506">
          <cell r="G15506" t="str">
            <v>7410-02</v>
          </cell>
          <cell r="H15506">
            <v>1317.69</v>
          </cell>
        </row>
        <row r="15507">
          <cell r="G15507" t="str">
            <v>7410-02</v>
          </cell>
          <cell r="H15507">
            <v>230.57</v>
          </cell>
        </row>
        <row r="15508">
          <cell r="G15508" t="str">
            <v>7410-02</v>
          </cell>
          <cell r="H15508">
            <v>913.38</v>
          </cell>
        </row>
        <row r="15509">
          <cell r="G15509" t="str">
            <v>7410-02</v>
          </cell>
          <cell r="H15509">
            <v>2230.0500000000002</v>
          </cell>
        </row>
        <row r="15510">
          <cell r="G15510" t="str">
            <v>7410-02</v>
          </cell>
          <cell r="H15510">
            <v>78.41</v>
          </cell>
        </row>
        <row r="15511">
          <cell r="G15511" t="str">
            <v>7410-02</v>
          </cell>
          <cell r="H15511">
            <v>1183.99</v>
          </cell>
        </row>
        <row r="15512">
          <cell r="G15512" t="str">
            <v>7410-02</v>
          </cell>
          <cell r="H15512">
            <v>927.3</v>
          </cell>
        </row>
        <row r="15513">
          <cell r="G15513" t="str">
            <v>7410-02</v>
          </cell>
          <cell r="H15513">
            <v>310.16000000000003</v>
          </cell>
        </row>
        <row r="15514">
          <cell r="G15514" t="str">
            <v>7410-02</v>
          </cell>
          <cell r="H15514">
            <v>124.19</v>
          </cell>
        </row>
        <row r="15515">
          <cell r="G15515" t="str">
            <v>1565-52</v>
          </cell>
          <cell r="H15515">
            <v>171.43</v>
          </cell>
        </row>
        <row r="15516">
          <cell r="G15516" t="str">
            <v>7410-02</v>
          </cell>
          <cell r="H15516">
            <v>330.43</v>
          </cell>
        </row>
        <row r="15517">
          <cell r="G15517" t="str">
            <v>7410-02</v>
          </cell>
          <cell r="H15517">
            <v>212.67</v>
          </cell>
        </row>
        <row r="15518">
          <cell r="G15518" t="str">
            <v>7410-02</v>
          </cell>
          <cell r="H15518">
            <v>1460.71</v>
          </cell>
        </row>
        <row r="15519">
          <cell r="G15519" t="str">
            <v>7410-02</v>
          </cell>
          <cell r="H15519">
            <v>1215.32</v>
          </cell>
        </row>
        <row r="15520">
          <cell r="G15520" t="str">
            <v>7410-02</v>
          </cell>
          <cell r="H15520">
            <v>1553.05</v>
          </cell>
        </row>
        <row r="15521">
          <cell r="G15521" t="str">
            <v>7410-02</v>
          </cell>
          <cell r="H15521">
            <v>244.23</v>
          </cell>
        </row>
        <row r="15522">
          <cell r="G15522" t="str">
            <v>7410-02</v>
          </cell>
          <cell r="H15522">
            <v>540.79</v>
          </cell>
        </row>
        <row r="15523">
          <cell r="G15523" t="str">
            <v>7410-02</v>
          </cell>
          <cell r="H15523">
            <v>1639.11</v>
          </cell>
        </row>
        <row r="15524">
          <cell r="G15524" t="str">
            <v>7410-02</v>
          </cell>
          <cell r="H15524">
            <v>693.25</v>
          </cell>
        </row>
        <row r="15525">
          <cell r="G15525" t="str">
            <v>7410-02</v>
          </cell>
          <cell r="H15525">
            <v>566.34</v>
          </cell>
        </row>
        <row r="15526">
          <cell r="G15526" t="str">
            <v>7410-02</v>
          </cell>
          <cell r="H15526">
            <v>949.41</v>
          </cell>
        </row>
        <row r="15527">
          <cell r="G15527" t="str">
            <v>7410-02</v>
          </cell>
          <cell r="H15527">
            <v>2757.28</v>
          </cell>
        </row>
        <row r="15528">
          <cell r="G15528" t="str">
            <v>7410-02</v>
          </cell>
          <cell r="H15528">
            <v>1115.3399999999999</v>
          </cell>
        </row>
        <row r="15529">
          <cell r="G15529" t="str">
            <v>7410-02</v>
          </cell>
          <cell r="H15529">
            <v>511.2</v>
          </cell>
        </row>
        <row r="15530">
          <cell r="G15530" t="str">
            <v>7410-02</v>
          </cell>
          <cell r="H15530">
            <v>27.82</v>
          </cell>
        </row>
        <row r="15531">
          <cell r="G15531" t="str">
            <v>7410-02</v>
          </cell>
          <cell r="H15531">
            <v>501.33</v>
          </cell>
        </row>
        <row r="15532">
          <cell r="G15532" t="str">
            <v>7410-02</v>
          </cell>
          <cell r="H15532">
            <v>905.94</v>
          </cell>
        </row>
        <row r="15533">
          <cell r="G15533" t="str">
            <v>7410-02</v>
          </cell>
          <cell r="H15533">
            <v>292.02999999999997</v>
          </cell>
        </row>
        <row r="15534">
          <cell r="G15534" t="str">
            <v>7410-02</v>
          </cell>
          <cell r="H15534">
            <v>1034.94</v>
          </cell>
        </row>
        <row r="15535">
          <cell r="G15535" t="str">
            <v>7410-02</v>
          </cell>
          <cell r="H15535">
            <v>944.95</v>
          </cell>
        </row>
        <row r="15536">
          <cell r="G15536" t="str">
            <v>7410-02</v>
          </cell>
          <cell r="H15536">
            <v>2380.6799999999998</v>
          </cell>
        </row>
        <row r="15537">
          <cell r="G15537" t="str">
            <v>7410-02</v>
          </cell>
          <cell r="H15537">
            <v>122.27</v>
          </cell>
        </row>
        <row r="15538">
          <cell r="G15538" t="str">
            <v>7410-02</v>
          </cell>
          <cell r="H15538">
            <v>320.79000000000002</v>
          </cell>
        </row>
        <row r="15539">
          <cell r="G15539" t="str">
            <v>7410-02</v>
          </cell>
          <cell r="H15539">
            <v>249.98</v>
          </cell>
        </row>
        <row r="15540">
          <cell r="G15540" t="str">
            <v>1565-52</v>
          </cell>
          <cell r="H15540">
            <v>583.28</v>
          </cell>
        </row>
        <row r="15541">
          <cell r="G15541" t="str">
            <v>7410-02</v>
          </cell>
          <cell r="H15541">
            <v>83.5</v>
          </cell>
        </row>
        <row r="15542">
          <cell r="G15542" t="str">
            <v>7410-02</v>
          </cell>
          <cell r="H15542">
            <v>184.2</v>
          </cell>
        </row>
        <row r="15543">
          <cell r="G15543" t="str">
            <v>7410-02</v>
          </cell>
          <cell r="H15543">
            <v>2222.56</v>
          </cell>
        </row>
        <row r="15544">
          <cell r="G15544" t="str">
            <v>1565-52</v>
          </cell>
          <cell r="H15544">
            <v>713.37</v>
          </cell>
        </row>
        <row r="15545">
          <cell r="G15545" t="str">
            <v>7410-02</v>
          </cell>
          <cell r="H15545">
            <v>681.96</v>
          </cell>
        </row>
        <row r="15546">
          <cell r="G15546" t="str">
            <v>7410-02</v>
          </cell>
          <cell r="H15546">
            <v>1621.71</v>
          </cell>
        </row>
        <row r="15547">
          <cell r="G15547" t="str">
            <v>7410-02</v>
          </cell>
          <cell r="H15547">
            <v>835.49</v>
          </cell>
        </row>
        <row r="15548">
          <cell r="G15548" t="str">
            <v>7410-02</v>
          </cell>
          <cell r="H15548">
            <v>2103.23</v>
          </cell>
        </row>
        <row r="15549">
          <cell r="G15549" t="str">
            <v>7410-02</v>
          </cell>
          <cell r="H15549">
            <v>440.49</v>
          </cell>
        </row>
        <row r="15550">
          <cell r="G15550" t="str">
            <v>7410-02</v>
          </cell>
          <cell r="H15550">
            <v>2104.86</v>
          </cell>
        </row>
        <row r="15551">
          <cell r="G15551" t="str">
            <v>7410-02</v>
          </cell>
          <cell r="H15551">
            <v>243.13</v>
          </cell>
        </row>
        <row r="15552">
          <cell r="G15552" t="str">
            <v>7410-02</v>
          </cell>
          <cell r="H15552">
            <v>2564.83</v>
          </cell>
        </row>
        <row r="15553">
          <cell r="G15553" t="str">
            <v>7410-02</v>
          </cell>
          <cell r="H15553">
            <v>1372.29</v>
          </cell>
        </row>
        <row r="15554">
          <cell r="G15554" t="str">
            <v>7410-02</v>
          </cell>
          <cell r="H15554">
            <v>1413.58</v>
          </cell>
        </row>
        <row r="15555">
          <cell r="G15555" t="str">
            <v>7410-02</v>
          </cell>
          <cell r="H15555">
            <v>1046.46</v>
          </cell>
        </row>
        <row r="15556">
          <cell r="G15556" t="str">
            <v>7410-02</v>
          </cell>
          <cell r="H15556">
            <v>704.73</v>
          </cell>
        </row>
        <row r="15557">
          <cell r="G15557" t="str">
            <v>7410-02</v>
          </cell>
          <cell r="H15557">
            <v>208.6</v>
          </cell>
        </row>
        <row r="15558">
          <cell r="G15558" t="str">
            <v>7410-02</v>
          </cell>
          <cell r="H15558">
            <v>154.55000000000001</v>
          </cell>
        </row>
        <row r="15559">
          <cell r="G15559" t="str">
            <v>7410-02</v>
          </cell>
          <cell r="H15559">
            <v>1074.72</v>
          </cell>
        </row>
        <row r="15560">
          <cell r="G15560" t="str">
            <v>7410-02</v>
          </cell>
          <cell r="H15560">
            <v>1192.75</v>
          </cell>
        </row>
        <row r="15561">
          <cell r="G15561" t="str">
            <v>7410-02</v>
          </cell>
          <cell r="H15561">
            <v>639.49</v>
          </cell>
        </row>
        <row r="15562">
          <cell r="G15562" t="str">
            <v>7410-02</v>
          </cell>
          <cell r="H15562">
            <v>1177.4000000000001</v>
          </cell>
        </row>
        <row r="15563">
          <cell r="G15563" t="str">
            <v>7410-02</v>
          </cell>
          <cell r="H15563">
            <v>458.69</v>
          </cell>
        </row>
        <row r="15564">
          <cell r="G15564" t="str">
            <v>7410-02</v>
          </cell>
          <cell r="H15564">
            <v>238.04</v>
          </cell>
        </row>
        <row r="15565">
          <cell r="G15565" t="str">
            <v>7410-02</v>
          </cell>
          <cell r="H15565">
            <v>353.89</v>
          </cell>
        </row>
        <row r="15566">
          <cell r="G15566" t="str">
            <v>7410-02</v>
          </cell>
          <cell r="H15566">
            <v>349.27</v>
          </cell>
        </row>
        <row r="15567">
          <cell r="G15567" t="str">
            <v>7410-02</v>
          </cell>
          <cell r="H15567">
            <v>135.16</v>
          </cell>
        </row>
        <row r="15568">
          <cell r="G15568" t="str">
            <v>7410-02</v>
          </cell>
          <cell r="H15568">
            <v>307.67</v>
          </cell>
        </row>
        <row r="15569">
          <cell r="G15569" t="str">
            <v>7410-02</v>
          </cell>
          <cell r="H15569">
            <v>488.54</v>
          </cell>
        </row>
        <row r="15570">
          <cell r="G15570" t="str">
            <v>7410-02</v>
          </cell>
          <cell r="H15570">
            <v>1456.71</v>
          </cell>
        </row>
        <row r="15571">
          <cell r="G15571" t="str">
            <v>1565-52</v>
          </cell>
          <cell r="H15571">
            <v>29.12</v>
          </cell>
        </row>
        <row r="15572">
          <cell r="G15572" t="str">
            <v>7410-02</v>
          </cell>
          <cell r="H15572">
            <v>986.88</v>
          </cell>
        </row>
        <row r="15573">
          <cell r="G15573" t="str">
            <v>7410-02</v>
          </cell>
          <cell r="H15573">
            <v>1513.59</v>
          </cell>
        </row>
        <row r="15574">
          <cell r="G15574" t="str">
            <v>7410-02</v>
          </cell>
          <cell r="H15574">
            <v>1554.96</v>
          </cell>
        </row>
        <row r="15575">
          <cell r="G15575" t="str">
            <v>7410-02</v>
          </cell>
          <cell r="H15575">
            <v>2450.8000000000002</v>
          </cell>
        </row>
        <row r="15576">
          <cell r="G15576" t="str">
            <v>7410-02</v>
          </cell>
          <cell r="H15576">
            <v>577.66999999999996</v>
          </cell>
        </row>
        <row r="15577">
          <cell r="G15577" t="str">
            <v>7410-02</v>
          </cell>
          <cell r="H15577">
            <v>2390.14</v>
          </cell>
        </row>
        <row r="15578">
          <cell r="G15578" t="str">
            <v>7410-02</v>
          </cell>
          <cell r="H15578">
            <v>2134.2600000000002</v>
          </cell>
        </row>
        <row r="15579">
          <cell r="G15579" t="str">
            <v>7410-02</v>
          </cell>
          <cell r="H15579">
            <v>2145.88</v>
          </cell>
        </row>
        <row r="15580">
          <cell r="G15580" t="str">
            <v>7410-02</v>
          </cell>
          <cell r="H15580">
            <v>726.66</v>
          </cell>
        </row>
        <row r="15581">
          <cell r="G15581" t="str">
            <v>7410-02</v>
          </cell>
          <cell r="H15581">
            <v>601.34</v>
          </cell>
        </row>
        <row r="15582">
          <cell r="G15582" t="str">
            <v>7410-02</v>
          </cell>
          <cell r="H15582">
            <v>1217.43</v>
          </cell>
        </row>
        <row r="15583">
          <cell r="G15583" t="str">
            <v>7410-02</v>
          </cell>
          <cell r="H15583">
            <v>415.01</v>
          </cell>
        </row>
        <row r="15584">
          <cell r="G15584" t="str">
            <v>7410-02</v>
          </cell>
          <cell r="H15584">
            <v>519.05999999999995</v>
          </cell>
        </row>
        <row r="15585">
          <cell r="G15585" t="str">
            <v>7410-02</v>
          </cell>
          <cell r="H15585">
            <v>310.55</v>
          </cell>
        </row>
        <row r="15586">
          <cell r="G15586" t="str">
            <v>7410-02</v>
          </cell>
          <cell r="H15586">
            <v>1159.81</v>
          </cell>
        </row>
        <row r="15587">
          <cell r="G15587" t="str">
            <v>7410-02</v>
          </cell>
          <cell r="H15587">
            <v>898.28</v>
          </cell>
        </row>
        <row r="15588">
          <cell r="G15588" t="str">
            <v>7410-02</v>
          </cell>
          <cell r="H15588">
            <v>1366.12</v>
          </cell>
        </row>
        <row r="15589">
          <cell r="G15589" t="str">
            <v>7410-02</v>
          </cell>
          <cell r="H15589">
            <v>625.11</v>
          </cell>
        </row>
        <row r="15590">
          <cell r="G15590" t="str">
            <v>7410-02</v>
          </cell>
          <cell r="H15590">
            <v>761.2</v>
          </cell>
        </row>
        <row r="15591">
          <cell r="G15591" t="str">
            <v>7410-02</v>
          </cell>
          <cell r="H15591">
            <v>1132.05</v>
          </cell>
        </row>
        <row r="15592">
          <cell r="G15592" t="str">
            <v>7410-02</v>
          </cell>
          <cell r="H15592">
            <v>499.25</v>
          </cell>
        </row>
        <row r="15593">
          <cell r="G15593" t="str">
            <v>7410-02</v>
          </cell>
          <cell r="H15593">
            <v>365.8</v>
          </cell>
        </row>
        <row r="15594">
          <cell r="G15594" t="str">
            <v>7410-02</v>
          </cell>
          <cell r="H15594">
            <v>228.14</v>
          </cell>
        </row>
        <row r="15595">
          <cell r="G15595" t="str">
            <v>1565-52</v>
          </cell>
          <cell r="H15595">
            <v>214.63</v>
          </cell>
        </row>
        <row r="15596">
          <cell r="G15596" t="str">
            <v>7410-02</v>
          </cell>
          <cell r="H15596">
            <v>1858.98</v>
          </cell>
        </row>
        <row r="15597">
          <cell r="G15597" t="str">
            <v>7410-02</v>
          </cell>
          <cell r="H15597">
            <v>808.82</v>
          </cell>
        </row>
        <row r="15598">
          <cell r="G15598" t="str">
            <v>1565-52</v>
          </cell>
          <cell r="H15598">
            <v>17.2</v>
          </cell>
        </row>
        <row r="15599">
          <cell r="G15599" t="str">
            <v>1565-52</v>
          </cell>
          <cell r="H15599">
            <v>217.68</v>
          </cell>
        </row>
        <row r="15600">
          <cell r="G15600" t="str">
            <v>1565-52</v>
          </cell>
          <cell r="H15600">
            <v>139.78</v>
          </cell>
        </row>
        <row r="15601">
          <cell r="G15601" t="str">
            <v>7410-02</v>
          </cell>
          <cell r="H15601">
            <v>411.31</v>
          </cell>
        </row>
        <row r="15602">
          <cell r="G15602" t="str">
            <v>7410-02</v>
          </cell>
          <cell r="H15602">
            <v>440.26</v>
          </cell>
        </row>
        <row r="15603">
          <cell r="G15603" t="str">
            <v>7410-02</v>
          </cell>
          <cell r="H15603">
            <v>1199.8599999999999</v>
          </cell>
        </row>
        <row r="15604">
          <cell r="G15604" t="str">
            <v>7410-02</v>
          </cell>
          <cell r="H15604">
            <v>1706.46</v>
          </cell>
        </row>
        <row r="15605">
          <cell r="G15605" t="str">
            <v>7410-02</v>
          </cell>
          <cell r="H15605">
            <v>2337.04</v>
          </cell>
        </row>
        <row r="15606">
          <cell r="G15606" t="str">
            <v>7410-02</v>
          </cell>
          <cell r="H15606">
            <v>476.54</v>
          </cell>
        </row>
        <row r="15607">
          <cell r="G15607" t="str">
            <v>7410-02</v>
          </cell>
          <cell r="H15607">
            <v>1213.01</v>
          </cell>
        </row>
        <row r="15608">
          <cell r="G15608" t="str">
            <v>7410-02</v>
          </cell>
          <cell r="H15608">
            <v>2360.2800000000002</v>
          </cell>
        </row>
        <row r="15609">
          <cell r="G15609" t="str">
            <v>7410-02</v>
          </cell>
          <cell r="H15609">
            <v>535.96</v>
          </cell>
        </row>
        <row r="15610">
          <cell r="G15610" t="str">
            <v>7410-02</v>
          </cell>
          <cell r="H15610">
            <v>1823.79</v>
          </cell>
        </row>
        <row r="15611">
          <cell r="G15611" t="str">
            <v>7410-02</v>
          </cell>
          <cell r="H15611">
            <v>217.06</v>
          </cell>
        </row>
        <row r="15612">
          <cell r="G15612" t="str">
            <v>7410-02</v>
          </cell>
          <cell r="H15612">
            <v>2092.4699999999998</v>
          </cell>
        </row>
        <row r="15613">
          <cell r="G15613" t="str">
            <v>7410-02</v>
          </cell>
          <cell r="H15613">
            <v>1149.93</v>
          </cell>
        </row>
        <row r="15614">
          <cell r="G15614" t="str">
            <v>7410-02</v>
          </cell>
          <cell r="H15614">
            <v>73.599999999999994</v>
          </cell>
        </row>
        <row r="15615">
          <cell r="G15615" t="str">
            <v>7410-02</v>
          </cell>
          <cell r="H15615">
            <v>119.18</v>
          </cell>
        </row>
        <row r="15616">
          <cell r="G15616" t="str">
            <v>7410-02</v>
          </cell>
          <cell r="H15616">
            <v>335</v>
          </cell>
        </row>
        <row r="15617">
          <cell r="G15617" t="str">
            <v>7410-02</v>
          </cell>
          <cell r="H15617">
            <v>1205.3699999999999</v>
          </cell>
        </row>
        <row r="15618">
          <cell r="G15618" t="str">
            <v>1565-52</v>
          </cell>
          <cell r="H15618">
            <v>469.47</v>
          </cell>
        </row>
        <row r="15619">
          <cell r="G15619" t="str">
            <v>7410-02</v>
          </cell>
          <cell r="H15619">
            <v>1819.7</v>
          </cell>
        </row>
        <row r="15620">
          <cell r="G15620" t="str">
            <v>7410-02</v>
          </cell>
          <cell r="H15620">
            <v>480.09</v>
          </cell>
        </row>
        <row r="15621">
          <cell r="G15621" t="str">
            <v>1565-52</v>
          </cell>
          <cell r="H15621">
            <v>106.5</v>
          </cell>
        </row>
        <row r="15622">
          <cell r="G15622" t="str">
            <v>7410-02</v>
          </cell>
          <cell r="H15622">
            <v>30.06</v>
          </cell>
        </row>
        <row r="15623">
          <cell r="G15623" t="str">
            <v>1565-52</v>
          </cell>
          <cell r="H15623">
            <v>208.39</v>
          </cell>
        </row>
        <row r="15624">
          <cell r="G15624" t="str">
            <v>7410-02</v>
          </cell>
          <cell r="H15624">
            <v>791.34</v>
          </cell>
        </row>
        <row r="15625">
          <cell r="G15625" t="str">
            <v>7410-02</v>
          </cell>
          <cell r="H15625">
            <v>914.37</v>
          </cell>
        </row>
        <row r="15626">
          <cell r="G15626" t="str">
            <v>1565-52</v>
          </cell>
          <cell r="H15626">
            <v>574.30999999999995</v>
          </cell>
        </row>
        <row r="15627">
          <cell r="G15627" t="str">
            <v>7410-02</v>
          </cell>
          <cell r="H15627">
            <v>1326.49</v>
          </cell>
        </row>
        <row r="15628">
          <cell r="G15628" t="str">
            <v>7410-02</v>
          </cell>
          <cell r="H15628">
            <v>359.55</v>
          </cell>
        </row>
        <row r="15629">
          <cell r="G15629" t="str">
            <v>7410-02</v>
          </cell>
          <cell r="H15629">
            <v>515.29999999999995</v>
          </cell>
        </row>
        <row r="15630">
          <cell r="G15630" t="str">
            <v>7410-02</v>
          </cell>
          <cell r="H15630">
            <v>253.59</v>
          </cell>
        </row>
        <row r="15631">
          <cell r="G15631" t="str">
            <v>7410-02</v>
          </cell>
          <cell r="H15631">
            <v>1115.32</v>
          </cell>
        </row>
        <row r="15632">
          <cell r="G15632" t="str">
            <v>7410-02</v>
          </cell>
          <cell r="H15632">
            <v>836.01</v>
          </cell>
        </row>
        <row r="15633">
          <cell r="G15633" t="str">
            <v>7410-02</v>
          </cell>
          <cell r="H15633">
            <v>1702.03</v>
          </cell>
        </row>
        <row r="15634">
          <cell r="G15634" t="str">
            <v>7410-02</v>
          </cell>
          <cell r="H15634">
            <v>216.94</v>
          </cell>
        </row>
        <row r="15635">
          <cell r="G15635" t="str">
            <v>7410-02</v>
          </cell>
          <cell r="H15635">
            <v>988.79</v>
          </cell>
        </row>
        <row r="15636">
          <cell r="G15636" t="str">
            <v>7410-02</v>
          </cell>
          <cell r="H15636">
            <v>161.59</v>
          </cell>
        </row>
        <row r="15637">
          <cell r="G15637" t="str">
            <v>1565-52</v>
          </cell>
          <cell r="H15637">
            <v>59.76</v>
          </cell>
        </row>
        <row r="15638">
          <cell r="G15638" t="str">
            <v>7410-02</v>
          </cell>
          <cell r="H15638">
            <v>897.16</v>
          </cell>
        </row>
        <row r="15639">
          <cell r="G15639" t="str">
            <v>7410-02</v>
          </cell>
          <cell r="H15639">
            <v>54.66</v>
          </cell>
        </row>
        <row r="15640">
          <cell r="G15640" t="str">
            <v>7410-02</v>
          </cell>
          <cell r="H15640">
            <v>1790.64</v>
          </cell>
        </row>
        <row r="15641">
          <cell r="G15641" t="str">
            <v>7410-02</v>
          </cell>
          <cell r="H15641">
            <v>508.88</v>
          </cell>
        </row>
        <row r="15642">
          <cell r="G15642" t="str">
            <v>7410-02</v>
          </cell>
          <cell r="H15642">
            <v>2051.16</v>
          </cell>
        </row>
        <row r="15643">
          <cell r="G15643" t="str">
            <v>7410-02</v>
          </cell>
          <cell r="H15643">
            <v>836.96</v>
          </cell>
        </row>
        <row r="15644">
          <cell r="G15644" t="str">
            <v>7410-02</v>
          </cell>
          <cell r="H15644">
            <v>1275.76</v>
          </cell>
        </row>
        <row r="15645">
          <cell r="G15645" t="str">
            <v>7410-02</v>
          </cell>
          <cell r="H15645">
            <v>783.35</v>
          </cell>
        </row>
        <row r="15646">
          <cell r="G15646" t="str">
            <v>7410-02</v>
          </cell>
          <cell r="H15646">
            <v>1048.4100000000001</v>
          </cell>
        </row>
        <row r="15647">
          <cell r="G15647" t="str">
            <v>7410-02</v>
          </cell>
          <cell r="H15647">
            <v>548.01</v>
          </cell>
        </row>
        <row r="15648">
          <cell r="G15648" t="str">
            <v>7410-02</v>
          </cell>
          <cell r="H15648">
            <v>2779.63</v>
          </cell>
        </row>
        <row r="15649">
          <cell r="G15649" t="str">
            <v>7410-02</v>
          </cell>
          <cell r="H15649">
            <v>1066.26</v>
          </cell>
        </row>
        <row r="15650">
          <cell r="G15650" t="str">
            <v>7410-02</v>
          </cell>
          <cell r="H15650">
            <v>1895.33</v>
          </cell>
        </row>
        <row r="15651">
          <cell r="G15651" t="str">
            <v>7410-02</v>
          </cell>
          <cell r="H15651">
            <v>2114.12</v>
          </cell>
        </row>
        <row r="15652">
          <cell r="G15652" t="str">
            <v>7410-02</v>
          </cell>
          <cell r="H15652">
            <v>2889.56</v>
          </cell>
        </row>
        <row r="15653">
          <cell r="G15653" t="str">
            <v>7410-02</v>
          </cell>
          <cell r="H15653">
            <v>1287.1300000000001</v>
          </cell>
        </row>
        <row r="15654">
          <cell r="G15654" t="str">
            <v>7410-02</v>
          </cell>
          <cell r="H15654">
            <v>1317.27</v>
          </cell>
        </row>
        <row r="15655">
          <cell r="G15655" t="str">
            <v>7410-02</v>
          </cell>
          <cell r="H15655">
            <v>1575.86</v>
          </cell>
        </row>
        <row r="15656">
          <cell r="G15656" t="str">
            <v>7410-02</v>
          </cell>
          <cell r="H15656">
            <v>1231.47</v>
          </cell>
        </row>
        <row r="15657">
          <cell r="G15657" t="str">
            <v>7410-02</v>
          </cell>
          <cell r="H15657">
            <v>2261.37</v>
          </cell>
        </row>
        <row r="15658">
          <cell r="G15658" t="str">
            <v>7410-02</v>
          </cell>
          <cell r="H15658">
            <v>1531.84</v>
          </cell>
        </row>
        <row r="15659">
          <cell r="G15659" t="str">
            <v>7410-02</v>
          </cell>
          <cell r="H15659">
            <v>2184.42</v>
          </cell>
        </row>
        <row r="15660">
          <cell r="G15660" t="str">
            <v>7410-02</v>
          </cell>
          <cell r="H15660">
            <v>508.3</v>
          </cell>
        </row>
        <row r="15661">
          <cell r="G15661" t="str">
            <v>7410-02</v>
          </cell>
          <cell r="H15661">
            <v>1966.97</v>
          </cell>
        </row>
        <row r="15662">
          <cell r="G15662" t="str">
            <v>7410-02</v>
          </cell>
          <cell r="H15662">
            <v>671.09</v>
          </cell>
        </row>
        <row r="15663">
          <cell r="G15663" t="str">
            <v>7410-02</v>
          </cell>
          <cell r="H15663">
            <v>494.94</v>
          </cell>
        </row>
        <row r="15664">
          <cell r="G15664" t="str">
            <v>7410-02</v>
          </cell>
          <cell r="H15664">
            <v>498.66</v>
          </cell>
        </row>
        <row r="15665">
          <cell r="G15665" t="str">
            <v>7410-02</v>
          </cell>
          <cell r="H15665">
            <v>572.01</v>
          </cell>
        </row>
        <row r="15666">
          <cell r="G15666" t="str">
            <v>7410-02</v>
          </cell>
          <cell r="H15666">
            <v>2700.5</v>
          </cell>
        </row>
        <row r="15667">
          <cell r="G15667" t="str">
            <v>7410-02</v>
          </cell>
          <cell r="H15667">
            <v>2854.08</v>
          </cell>
        </row>
        <row r="15668">
          <cell r="G15668" t="str">
            <v>7410-02</v>
          </cell>
          <cell r="H15668">
            <v>991.69</v>
          </cell>
        </row>
        <row r="15669">
          <cell r="G15669" t="str">
            <v>7410-02</v>
          </cell>
          <cell r="H15669">
            <v>2028.22</v>
          </cell>
        </row>
        <row r="15670">
          <cell r="G15670" t="str">
            <v>7410-02</v>
          </cell>
          <cell r="H15670">
            <v>1115.99</v>
          </cell>
        </row>
        <row r="15671">
          <cell r="G15671" t="str">
            <v>7410-02</v>
          </cell>
          <cell r="H15671">
            <v>628.99</v>
          </cell>
        </row>
        <row r="15672">
          <cell r="G15672" t="str">
            <v>7410-02</v>
          </cell>
          <cell r="H15672">
            <v>796.91</v>
          </cell>
        </row>
        <row r="15673">
          <cell r="G15673" t="str">
            <v>7410-02</v>
          </cell>
          <cell r="H15673">
            <v>1252.4100000000001</v>
          </cell>
        </row>
        <row r="15674">
          <cell r="G15674" t="str">
            <v>7410-02</v>
          </cell>
          <cell r="H15674">
            <v>1904.41</v>
          </cell>
        </row>
        <row r="15675">
          <cell r="G15675" t="str">
            <v>7410-02</v>
          </cell>
          <cell r="H15675">
            <v>929.1</v>
          </cell>
        </row>
        <row r="15676">
          <cell r="G15676" t="str">
            <v>7410-02</v>
          </cell>
          <cell r="H15676">
            <v>885.02</v>
          </cell>
        </row>
        <row r="15677">
          <cell r="G15677" t="str">
            <v>7410-02</v>
          </cell>
          <cell r="H15677">
            <v>2197.67</v>
          </cell>
        </row>
        <row r="15678">
          <cell r="G15678" t="str">
            <v>7410-02</v>
          </cell>
          <cell r="H15678">
            <v>1374.25</v>
          </cell>
        </row>
        <row r="15679">
          <cell r="G15679" t="str">
            <v>7410-02</v>
          </cell>
          <cell r="H15679">
            <v>625.29</v>
          </cell>
        </row>
        <row r="15680">
          <cell r="G15680" t="str">
            <v>7410-02</v>
          </cell>
          <cell r="H15680">
            <v>2461.77</v>
          </cell>
        </row>
        <row r="15681">
          <cell r="G15681" t="str">
            <v>7410-02</v>
          </cell>
          <cell r="H15681">
            <v>137.04</v>
          </cell>
        </row>
        <row r="15682">
          <cell r="G15682" t="str">
            <v>7410-02</v>
          </cell>
          <cell r="H15682">
            <v>1371.66</v>
          </cell>
        </row>
        <row r="15683">
          <cell r="G15683" t="str">
            <v>7410-02</v>
          </cell>
          <cell r="H15683">
            <v>388.21</v>
          </cell>
        </row>
        <row r="15684">
          <cell r="G15684" t="str">
            <v>7410-02</v>
          </cell>
          <cell r="H15684">
            <v>200.73</v>
          </cell>
        </row>
        <row r="15685">
          <cell r="G15685" t="str">
            <v>7410-02</v>
          </cell>
          <cell r="H15685">
            <v>885.41</v>
          </cell>
        </row>
        <row r="15686">
          <cell r="G15686" t="str">
            <v>7410-02</v>
          </cell>
          <cell r="H15686">
            <v>1178.3800000000001</v>
          </cell>
        </row>
        <row r="15687">
          <cell r="G15687" t="str">
            <v>7410-02</v>
          </cell>
          <cell r="H15687">
            <v>1012.78</v>
          </cell>
        </row>
        <row r="15688">
          <cell r="G15688" t="str">
            <v>7410-02</v>
          </cell>
          <cell r="H15688">
            <v>1315.07</v>
          </cell>
        </row>
        <row r="15689">
          <cell r="G15689" t="str">
            <v>7410-02</v>
          </cell>
          <cell r="H15689">
            <v>1101.26</v>
          </cell>
        </row>
        <row r="15690">
          <cell r="G15690" t="str">
            <v>7410-02</v>
          </cell>
          <cell r="H15690">
            <v>388.83</v>
          </cell>
        </row>
        <row r="15691">
          <cell r="G15691" t="str">
            <v>7410-02</v>
          </cell>
          <cell r="H15691">
            <v>446.18</v>
          </cell>
        </row>
        <row r="15692">
          <cell r="G15692" t="str">
            <v>7410-02</v>
          </cell>
          <cell r="H15692">
            <v>1598.45</v>
          </cell>
        </row>
        <row r="15693">
          <cell r="G15693" t="str">
            <v>7410-02</v>
          </cell>
          <cell r="H15693">
            <v>3568.51</v>
          </cell>
        </row>
        <row r="15694">
          <cell r="G15694" t="str">
            <v>7410-02</v>
          </cell>
          <cell r="H15694">
            <v>34.81</v>
          </cell>
        </row>
        <row r="15695">
          <cell r="G15695" t="str">
            <v>7410-02</v>
          </cell>
          <cell r="H15695">
            <v>1113.7</v>
          </cell>
        </row>
        <row r="15696">
          <cell r="G15696" t="str">
            <v>7410-02</v>
          </cell>
          <cell r="H15696">
            <v>326.27999999999997</v>
          </cell>
        </row>
        <row r="15697">
          <cell r="G15697" t="str">
            <v>7410-02</v>
          </cell>
          <cell r="H15697">
            <v>170.43</v>
          </cell>
        </row>
        <row r="15698">
          <cell r="G15698" t="str">
            <v>7410-02</v>
          </cell>
          <cell r="H15698">
            <v>3696.98</v>
          </cell>
        </row>
        <row r="15699">
          <cell r="G15699" t="str">
            <v>7410-02</v>
          </cell>
          <cell r="H15699">
            <v>805.15</v>
          </cell>
        </row>
        <row r="15700">
          <cell r="G15700" t="str">
            <v>7410-02</v>
          </cell>
          <cell r="H15700">
            <v>557.14</v>
          </cell>
        </row>
        <row r="15701">
          <cell r="G15701" t="str">
            <v>7410-02</v>
          </cell>
          <cell r="H15701">
            <v>1129.53</v>
          </cell>
        </row>
        <row r="15702">
          <cell r="G15702" t="str">
            <v>7410-02</v>
          </cell>
          <cell r="H15702">
            <v>1011.13</v>
          </cell>
        </row>
        <row r="15703">
          <cell r="G15703" t="str">
            <v>7410-02</v>
          </cell>
          <cell r="H15703">
            <v>492.79</v>
          </cell>
        </row>
        <row r="15704">
          <cell r="G15704" t="str">
            <v>7410-02</v>
          </cell>
          <cell r="H15704">
            <v>720.27</v>
          </cell>
        </row>
        <row r="15705">
          <cell r="G15705" t="str">
            <v>7410-02</v>
          </cell>
          <cell r="H15705">
            <v>439.47</v>
          </cell>
        </row>
        <row r="15706">
          <cell r="G15706" t="str">
            <v>1565-52</v>
          </cell>
          <cell r="H15706">
            <v>151.62</v>
          </cell>
        </row>
        <row r="15707">
          <cell r="G15707" t="str">
            <v>7410-02</v>
          </cell>
          <cell r="H15707">
            <v>1138.6199999999999</v>
          </cell>
        </row>
        <row r="15708">
          <cell r="G15708" t="str">
            <v>7410-02</v>
          </cell>
          <cell r="H15708">
            <v>842.37</v>
          </cell>
        </row>
        <row r="15709">
          <cell r="G15709" t="str">
            <v>7410-02</v>
          </cell>
          <cell r="H15709">
            <v>1008.83</v>
          </cell>
        </row>
        <row r="15710">
          <cell r="G15710" t="str">
            <v>7410-02</v>
          </cell>
          <cell r="H15710">
            <v>2012.05</v>
          </cell>
        </row>
        <row r="15711">
          <cell r="G15711" t="str">
            <v>7410-02</v>
          </cell>
          <cell r="H15711">
            <v>3184.31</v>
          </cell>
        </row>
        <row r="15712">
          <cell r="G15712" t="str">
            <v>7410-02</v>
          </cell>
          <cell r="H15712">
            <v>1584.36</v>
          </cell>
        </row>
        <row r="15713">
          <cell r="G15713" t="str">
            <v>7410-02</v>
          </cell>
          <cell r="H15713">
            <v>1675.3</v>
          </cell>
        </row>
        <row r="15714">
          <cell r="G15714" t="str">
            <v>7410-02</v>
          </cell>
          <cell r="H15714">
            <v>753.78</v>
          </cell>
        </row>
        <row r="15715">
          <cell r="G15715" t="str">
            <v>7410-02</v>
          </cell>
          <cell r="H15715">
            <v>2587.52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PTRs&gt;&gt;"/>
      <sheetName val="1.1669370690.XLS"/>
      <sheetName val="2.1673819688.XLS"/>
      <sheetName val="3.1674047591.XLS"/>
      <sheetName val="4.1674663660.XLS"/>
      <sheetName val="5.1675021925.XLS"/>
      <sheetName val="6.1675405789.XLS"/>
      <sheetName val="7.8000983985.XLS"/>
      <sheetName val="8.8000984088.XLS"/>
      <sheetName val="9.8000984812.XLS"/>
      <sheetName val="10.8000988076.XLS"/>
      <sheetName val="11.9913000190.XLS"/>
      <sheetName val="12.9913000191.XLS"/>
      <sheetName val="LEADSHEETS&gt;&gt;"/>
      <sheetName val="1.1669370690"/>
      <sheetName val="2.1673819688"/>
      <sheetName val="3.1674047591"/>
      <sheetName val="4.1674663660"/>
      <sheetName val="5.1675021925"/>
      <sheetName val="6.1675405789"/>
      <sheetName val="7.8000983985"/>
      <sheetName val="8.8000984088"/>
      <sheetName val="9.8000984812"/>
      <sheetName val="10.8000988076"/>
      <sheetName val="11.9913000190"/>
      <sheetName val="12.9913000191"/>
      <sheetName val="1.REO Summary of Adjustments "/>
      <sheetName val="1a. REO Account Adjustments"/>
      <sheetName val="2.Severity Summary"/>
      <sheetName val="3.Allowance Model Severity"/>
      <sheetName val="CO Roll Fwd Summary"/>
      <sheetName val="CO Roll Forward Q1"/>
      <sheetName val="CO Roll Forward Q2"/>
      <sheetName val="CO Roll Forward Q3"/>
      <sheetName val="CO Roll Forward Q4"/>
      <sheetName val="FPE Roll Fwd Summary"/>
      <sheetName val="FPE Roll Forward Q1"/>
      <sheetName val="FPE Roll Forward Q2"/>
      <sheetName val="FPE Roll Forward Q3"/>
      <sheetName val="FPE Roll Forward Q4"/>
      <sheetName val="Appendix A - AccountCodes"/>
      <sheetName val="On Balance Sheet"/>
      <sheetName val="Appendix C - Account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I2" t="str">
            <v>Dr. Amount</v>
          </cell>
          <cell r="J2" t="str">
            <v>Cr. Amount</v>
          </cell>
          <cell r="P2" t="str">
            <v>Lookup Account and Loan Number</v>
          </cell>
        </row>
        <row r="3">
          <cell r="I3">
            <v>7369.44</v>
          </cell>
          <cell r="J3">
            <v>0</v>
          </cell>
          <cell r="P3" t="str">
            <v>6100-50_1669370690</v>
          </cell>
        </row>
        <row r="4">
          <cell r="I4">
            <v>0</v>
          </cell>
          <cell r="J4">
            <v>-7369.44</v>
          </cell>
          <cell r="P4" t="str">
            <v>1622-01_1669370690</v>
          </cell>
        </row>
        <row r="5">
          <cell r="I5">
            <v>15157.23</v>
          </cell>
          <cell r="J5">
            <v>0</v>
          </cell>
          <cell r="P5" t="str">
            <v>6100-50_1669370690</v>
          </cell>
        </row>
        <row r="6">
          <cell r="I6">
            <v>0</v>
          </cell>
          <cell r="J6">
            <v>-15157.23</v>
          </cell>
          <cell r="P6" t="str">
            <v>1622-01_1669370690</v>
          </cell>
        </row>
        <row r="7">
          <cell r="I7">
            <v>287311</v>
          </cell>
          <cell r="J7">
            <v>0</v>
          </cell>
          <cell r="P7" t="str">
            <v>6100-50_1669370690</v>
          </cell>
        </row>
        <row r="8">
          <cell r="I8">
            <v>0</v>
          </cell>
          <cell r="J8">
            <v>-287311</v>
          </cell>
          <cell r="P8" t="str">
            <v>1622-01_1669370690</v>
          </cell>
        </row>
        <row r="9">
          <cell r="P9" t="str">
            <v>_1673819688</v>
          </cell>
        </row>
        <row r="10">
          <cell r="I10">
            <v>480885.79</v>
          </cell>
          <cell r="J10">
            <v>0</v>
          </cell>
          <cell r="P10" t="str">
            <v>1732-31_1674047591</v>
          </cell>
        </row>
        <row r="11">
          <cell r="I11">
            <v>0</v>
          </cell>
          <cell r="J11">
            <v>-480885.79</v>
          </cell>
          <cell r="P11" t="str">
            <v>1772-21_1674047591</v>
          </cell>
        </row>
        <row r="12">
          <cell r="I12">
            <v>630000</v>
          </cell>
          <cell r="J12">
            <v>0</v>
          </cell>
          <cell r="P12" t="str">
            <v>1732-31_1674047591</v>
          </cell>
        </row>
        <row r="13">
          <cell r="I13">
            <v>0</v>
          </cell>
          <cell r="J13">
            <v>-630000</v>
          </cell>
          <cell r="P13" t="str">
            <v>1772-21_1674047591</v>
          </cell>
        </row>
        <row r="14">
          <cell r="I14">
            <v>1180000</v>
          </cell>
          <cell r="J14">
            <v>0</v>
          </cell>
          <cell r="P14" t="str">
            <v>6100-50_1674047591</v>
          </cell>
        </row>
        <row r="15">
          <cell r="I15">
            <v>0</v>
          </cell>
          <cell r="J15">
            <v>-1180000</v>
          </cell>
          <cell r="P15" t="str">
            <v>1732-31_1674047591</v>
          </cell>
        </row>
        <row r="16">
          <cell r="I16">
            <v>69114</v>
          </cell>
          <cell r="J16">
            <v>0</v>
          </cell>
          <cell r="P16" t="str">
            <v>1732-31_1674047591</v>
          </cell>
        </row>
        <row r="17">
          <cell r="I17">
            <v>0</v>
          </cell>
          <cell r="J17">
            <v>-69114</v>
          </cell>
          <cell r="P17" t="str">
            <v>6100-50_1674047591</v>
          </cell>
        </row>
        <row r="18">
          <cell r="I18">
            <v>147000</v>
          </cell>
          <cell r="J18">
            <v>0</v>
          </cell>
          <cell r="P18" t="str">
            <v>1733-10_1674047591</v>
          </cell>
        </row>
        <row r="19">
          <cell r="I19">
            <v>49000</v>
          </cell>
          <cell r="J19">
            <v>0</v>
          </cell>
          <cell r="P19" t="str">
            <v>1733-10_1674047591</v>
          </cell>
        </row>
        <row r="20">
          <cell r="I20">
            <v>0</v>
          </cell>
          <cell r="J20">
            <v>-147000</v>
          </cell>
          <cell r="P20" t="str">
            <v>1772-21_1674047591</v>
          </cell>
        </row>
        <row r="21">
          <cell r="I21">
            <v>0</v>
          </cell>
          <cell r="J21">
            <v>-49000</v>
          </cell>
          <cell r="P21" t="str">
            <v>1772-21_1674047591</v>
          </cell>
        </row>
        <row r="22">
          <cell r="I22">
            <v>221126.65</v>
          </cell>
          <cell r="J22">
            <v>0</v>
          </cell>
          <cell r="P22" t="str">
            <v>1772-21_1674047591</v>
          </cell>
        </row>
        <row r="23">
          <cell r="I23">
            <v>0</v>
          </cell>
          <cell r="J23">
            <v>-221126.65</v>
          </cell>
          <cell r="P23" t="str">
            <v>1733-10_1674047591</v>
          </cell>
        </row>
        <row r="24">
          <cell r="I24">
            <v>147000</v>
          </cell>
          <cell r="J24">
            <v>0</v>
          </cell>
          <cell r="P24" t="str">
            <v>6100-50_1674047591</v>
          </cell>
        </row>
        <row r="25">
          <cell r="I25">
            <v>49000</v>
          </cell>
          <cell r="J25">
            <v>0</v>
          </cell>
          <cell r="P25" t="str">
            <v>6100-50_1674047591</v>
          </cell>
        </row>
        <row r="26">
          <cell r="I26">
            <v>0</v>
          </cell>
          <cell r="J26">
            <v>-147000</v>
          </cell>
          <cell r="P26" t="str">
            <v>1733-10_1674047591</v>
          </cell>
        </row>
        <row r="27">
          <cell r="I27">
            <v>0</v>
          </cell>
          <cell r="J27">
            <v>-49000</v>
          </cell>
          <cell r="P27" t="str">
            <v>1733-10_1674047591</v>
          </cell>
        </row>
        <row r="28">
          <cell r="I28">
            <v>221126.65</v>
          </cell>
          <cell r="J28">
            <v>0</v>
          </cell>
          <cell r="P28" t="str">
            <v>1733-10_1674047591</v>
          </cell>
        </row>
        <row r="29">
          <cell r="I29">
            <v>0</v>
          </cell>
          <cell r="J29">
            <v>-221126.65</v>
          </cell>
          <cell r="P29" t="str">
            <v>6100-50_1674047591</v>
          </cell>
        </row>
        <row r="30">
          <cell r="I30">
            <v>500</v>
          </cell>
          <cell r="J30">
            <v>0</v>
          </cell>
          <cell r="P30" t="str">
            <v>6100-50_1674663660</v>
          </cell>
        </row>
        <row r="31">
          <cell r="I31">
            <v>0</v>
          </cell>
          <cell r="J31">
            <v>-500</v>
          </cell>
          <cell r="P31" t="str">
            <v>1772-21_1674663660</v>
          </cell>
        </row>
        <row r="32">
          <cell r="I32">
            <v>500</v>
          </cell>
          <cell r="J32">
            <v>0</v>
          </cell>
          <cell r="P32" t="str">
            <v>1622-01_1674663660</v>
          </cell>
        </row>
        <row r="33">
          <cell r="I33">
            <v>0</v>
          </cell>
          <cell r="J33">
            <v>-500</v>
          </cell>
          <cell r="P33" t="str">
            <v>6100-50_1674663660</v>
          </cell>
        </row>
        <row r="34">
          <cell r="I34">
            <v>700000</v>
          </cell>
          <cell r="J34">
            <v>0</v>
          </cell>
          <cell r="P34" t="str">
            <v>1732-31_1674663660</v>
          </cell>
        </row>
        <row r="35">
          <cell r="I35">
            <v>0</v>
          </cell>
          <cell r="J35">
            <v>-700000</v>
          </cell>
          <cell r="P35" t="str">
            <v>1772-21_1674663660</v>
          </cell>
        </row>
        <row r="36">
          <cell r="I36">
            <v>2582901.91</v>
          </cell>
          <cell r="J36">
            <v>0</v>
          </cell>
          <cell r="P36" t="str">
            <v>1732-31_1674663660</v>
          </cell>
        </row>
        <row r="37">
          <cell r="I37">
            <v>0</v>
          </cell>
          <cell r="J37">
            <v>-2582901.91</v>
          </cell>
          <cell r="P37" t="str">
            <v>1772-21_1674663660</v>
          </cell>
        </row>
        <row r="38">
          <cell r="I38">
            <v>1300000</v>
          </cell>
          <cell r="J38">
            <v>0</v>
          </cell>
          <cell r="P38" t="str">
            <v>6100-50_1674663660</v>
          </cell>
        </row>
        <row r="39">
          <cell r="I39">
            <v>0</v>
          </cell>
          <cell r="J39">
            <v>-1300000</v>
          </cell>
          <cell r="P39" t="str">
            <v>1732-31_1674663660</v>
          </cell>
        </row>
        <row r="40">
          <cell r="I40">
            <v>1982901.91</v>
          </cell>
          <cell r="J40">
            <v>0</v>
          </cell>
          <cell r="P40" t="str">
            <v>1772-21_1674663660</v>
          </cell>
        </row>
        <row r="41">
          <cell r="I41">
            <v>0</v>
          </cell>
          <cell r="J41">
            <v>-1982901.91</v>
          </cell>
          <cell r="P41" t="str">
            <v>1732-31_1674663660</v>
          </cell>
        </row>
        <row r="42">
          <cell r="I42">
            <v>382500</v>
          </cell>
          <cell r="J42">
            <v>0</v>
          </cell>
          <cell r="P42" t="str">
            <v>1733-10_1674663660</v>
          </cell>
        </row>
        <row r="43">
          <cell r="I43">
            <v>148750</v>
          </cell>
          <cell r="J43">
            <v>0</v>
          </cell>
          <cell r="P43" t="str">
            <v>1733-10_1674663660</v>
          </cell>
        </row>
        <row r="44">
          <cell r="I44">
            <v>0</v>
          </cell>
          <cell r="J44">
            <v>-382500</v>
          </cell>
          <cell r="P44" t="str">
            <v>1772-21_1674663660</v>
          </cell>
        </row>
        <row r="45">
          <cell r="I45">
            <v>0</v>
          </cell>
          <cell r="J45">
            <v>-148750</v>
          </cell>
          <cell r="P45" t="str">
            <v>1772-21_1674663660</v>
          </cell>
        </row>
        <row r="46">
          <cell r="I46">
            <v>374127.3</v>
          </cell>
          <cell r="J46">
            <v>0</v>
          </cell>
          <cell r="P46" t="str">
            <v>1772-21_1674663660</v>
          </cell>
        </row>
        <row r="47">
          <cell r="I47">
            <v>0</v>
          </cell>
          <cell r="J47">
            <v>-374127.3</v>
          </cell>
          <cell r="P47" t="str">
            <v>1733-10_1674663660</v>
          </cell>
        </row>
        <row r="48">
          <cell r="I48">
            <v>382500</v>
          </cell>
          <cell r="J48">
            <v>0</v>
          </cell>
          <cell r="P48" t="str">
            <v>6100-50_1674663660</v>
          </cell>
        </row>
        <row r="49">
          <cell r="I49">
            <v>148750</v>
          </cell>
          <cell r="J49">
            <v>0</v>
          </cell>
          <cell r="P49" t="str">
            <v>6100-50_1674663660</v>
          </cell>
        </row>
        <row r="50">
          <cell r="I50">
            <v>0</v>
          </cell>
          <cell r="J50">
            <v>-382500</v>
          </cell>
          <cell r="P50" t="str">
            <v>1733-10_1674663660</v>
          </cell>
        </row>
        <row r="51">
          <cell r="I51">
            <v>0</v>
          </cell>
          <cell r="J51">
            <v>-148750</v>
          </cell>
          <cell r="P51" t="str">
            <v>1733-10_1674663660</v>
          </cell>
        </row>
        <row r="52">
          <cell r="I52">
            <v>374127.3</v>
          </cell>
          <cell r="J52">
            <v>0</v>
          </cell>
          <cell r="P52" t="str">
            <v>1733-10_1674663660</v>
          </cell>
        </row>
        <row r="53">
          <cell r="I53">
            <v>0</v>
          </cell>
          <cell r="J53">
            <v>-374127.3</v>
          </cell>
          <cell r="P53" t="str">
            <v>6100-50_1674663660</v>
          </cell>
        </row>
        <row r="54">
          <cell r="I54">
            <v>122102.99</v>
          </cell>
          <cell r="J54">
            <v>0</v>
          </cell>
          <cell r="P54" t="str">
            <v>1772-21_1675021925</v>
          </cell>
        </row>
        <row r="55">
          <cell r="I55">
            <v>0</v>
          </cell>
          <cell r="J55">
            <v>-122102.99</v>
          </cell>
          <cell r="P55" t="str">
            <v>1732-31_1675021925</v>
          </cell>
        </row>
        <row r="56">
          <cell r="I56">
            <v>262237.8200000003</v>
          </cell>
          <cell r="J56">
            <v>0</v>
          </cell>
          <cell r="P56" t="str">
            <v>1732-31_1675021925</v>
          </cell>
        </row>
        <row r="57">
          <cell r="I57">
            <v>0</v>
          </cell>
          <cell r="J57">
            <v>-122102.99</v>
          </cell>
          <cell r="P57" t="str">
            <v>4173-51_1675021925</v>
          </cell>
        </row>
        <row r="58">
          <cell r="I58">
            <v>0</v>
          </cell>
          <cell r="J58">
            <v>-140134.83000000031</v>
          </cell>
          <cell r="P58" t="str">
            <v>6100-50_1675021925</v>
          </cell>
        </row>
        <row r="59">
          <cell r="I59">
            <v>29019.89</v>
          </cell>
          <cell r="J59">
            <v>0</v>
          </cell>
          <cell r="P59" t="str">
            <v>6100-50_1675021925</v>
          </cell>
        </row>
        <row r="60">
          <cell r="I60">
            <v>0</v>
          </cell>
          <cell r="J60">
            <v>-29019.89</v>
          </cell>
          <cell r="P60" t="str">
            <v>1622-01_1675021925</v>
          </cell>
        </row>
        <row r="61">
          <cell r="I61">
            <v>29019.89</v>
          </cell>
          <cell r="J61">
            <v>0</v>
          </cell>
          <cell r="P61" t="str">
            <v>1622-01_1675021925</v>
          </cell>
        </row>
        <row r="62">
          <cell r="I62">
            <v>0</v>
          </cell>
          <cell r="J62">
            <v>-29019.89</v>
          </cell>
          <cell r="P62" t="str">
            <v>6100-50_1675021925</v>
          </cell>
        </row>
        <row r="63">
          <cell r="I63">
            <v>8800</v>
          </cell>
          <cell r="J63">
            <v>0</v>
          </cell>
          <cell r="P63" t="str">
            <v>6100-50_1675405789</v>
          </cell>
        </row>
        <row r="64">
          <cell r="I64">
            <v>0</v>
          </cell>
          <cell r="J64">
            <v>-8800</v>
          </cell>
          <cell r="P64" t="str">
            <v>1622-01_1675405789</v>
          </cell>
        </row>
        <row r="65">
          <cell r="I65">
            <v>21022</v>
          </cell>
          <cell r="J65">
            <v>0</v>
          </cell>
          <cell r="P65" t="str">
            <v>6100-50_1675405789</v>
          </cell>
        </row>
        <row r="66">
          <cell r="I66">
            <v>0</v>
          </cell>
          <cell r="J66">
            <v>-21022</v>
          </cell>
          <cell r="P66" t="str">
            <v>1622-01_1675405789</v>
          </cell>
        </row>
        <row r="67">
          <cell r="I67">
            <v>15628.97</v>
          </cell>
          <cell r="J67">
            <v>0</v>
          </cell>
          <cell r="P67" t="str">
            <v>6100-50_1675405789</v>
          </cell>
        </row>
        <row r="68">
          <cell r="I68">
            <v>0</v>
          </cell>
          <cell r="J68">
            <v>-15628.97</v>
          </cell>
          <cell r="P68" t="str">
            <v>1622-01_1675405789</v>
          </cell>
        </row>
        <row r="69">
          <cell r="I69">
            <v>45450.58</v>
          </cell>
          <cell r="J69">
            <v>0</v>
          </cell>
          <cell r="P69" t="str">
            <v>1622-01_1675405789</v>
          </cell>
        </row>
        <row r="70">
          <cell r="I70">
            <v>0</v>
          </cell>
          <cell r="J70">
            <v>-45450.58</v>
          </cell>
          <cell r="P70" t="str">
            <v>6100-50_1675405789</v>
          </cell>
        </row>
        <row r="71">
          <cell r="I71">
            <v>3254.8</v>
          </cell>
          <cell r="J71">
            <v>0</v>
          </cell>
          <cell r="P71" t="str">
            <v>6100-50_8000983985</v>
          </cell>
        </row>
        <row r="72">
          <cell r="I72">
            <v>0</v>
          </cell>
          <cell r="J72">
            <v>-3254.8</v>
          </cell>
          <cell r="P72" t="str">
            <v>1622-01_8000983985</v>
          </cell>
        </row>
        <row r="73">
          <cell r="I73">
            <v>13500</v>
          </cell>
          <cell r="J73">
            <v>0</v>
          </cell>
          <cell r="P73" t="str">
            <v>1622-01_8000983985</v>
          </cell>
        </row>
        <row r="74">
          <cell r="I74">
            <v>0</v>
          </cell>
          <cell r="J74">
            <v>-13500</v>
          </cell>
          <cell r="P74" t="str">
            <v>6100-50_8000983985</v>
          </cell>
        </row>
        <row r="75">
          <cell r="I75">
            <v>385327.51</v>
          </cell>
          <cell r="J75">
            <v>0</v>
          </cell>
          <cell r="P75" t="str">
            <v>1772-21_8000983985</v>
          </cell>
        </row>
        <row r="76">
          <cell r="I76">
            <v>0</v>
          </cell>
          <cell r="J76">
            <v>-385327.51</v>
          </cell>
          <cell r="P76" t="str">
            <v>1732-31_8000983985</v>
          </cell>
        </row>
        <row r="77">
          <cell r="I77">
            <v>854472.34</v>
          </cell>
          <cell r="J77">
            <v>0</v>
          </cell>
          <cell r="P77" t="str">
            <v>1732-31_8000983985</v>
          </cell>
        </row>
        <row r="78">
          <cell r="I78">
            <v>0</v>
          </cell>
          <cell r="J78">
            <v>-854472.34</v>
          </cell>
          <cell r="P78" t="str">
            <v>1772-21_8000983985</v>
          </cell>
        </row>
        <row r="79">
          <cell r="I79">
            <v>150000</v>
          </cell>
          <cell r="J79">
            <v>0</v>
          </cell>
          <cell r="P79" t="str">
            <v>1732-31_8000983985</v>
          </cell>
        </row>
        <row r="80">
          <cell r="I80">
            <v>0</v>
          </cell>
          <cell r="J80">
            <v>-150000</v>
          </cell>
          <cell r="P80" t="str">
            <v>1772-21_8000983985</v>
          </cell>
        </row>
        <row r="81">
          <cell r="I81">
            <v>649000</v>
          </cell>
          <cell r="J81">
            <v>0</v>
          </cell>
          <cell r="P81" t="str">
            <v>6100-50_8000983985</v>
          </cell>
        </row>
        <row r="82">
          <cell r="I82">
            <v>0</v>
          </cell>
          <cell r="J82">
            <v>-649000</v>
          </cell>
          <cell r="P82" t="str">
            <v>1732-31_8000983985</v>
          </cell>
        </row>
        <row r="83">
          <cell r="I83">
            <v>29855.17</v>
          </cell>
          <cell r="J83">
            <v>0</v>
          </cell>
          <cell r="P83" t="str">
            <v>1732-31_8000983985</v>
          </cell>
        </row>
        <row r="84">
          <cell r="I84">
            <v>0</v>
          </cell>
          <cell r="J84">
            <v>-29855.17</v>
          </cell>
          <cell r="P84" t="str">
            <v>4173-51_8000983985</v>
          </cell>
        </row>
        <row r="85">
          <cell r="I85">
            <v>39000</v>
          </cell>
          <cell r="J85">
            <v>0</v>
          </cell>
          <cell r="P85" t="str">
            <v>1733-10_8000983985</v>
          </cell>
        </row>
        <row r="86">
          <cell r="I86">
            <v>13000</v>
          </cell>
          <cell r="J86">
            <v>0</v>
          </cell>
          <cell r="P86" t="str">
            <v>1733-10_8000983985</v>
          </cell>
        </row>
        <row r="87">
          <cell r="I87">
            <v>0</v>
          </cell>
          <cell r="J87">
            <v>-39000</v>
          </cell>
          <cell r="P87" t="str">
            <v>1772-21_8000983985</v>
          </cell>
        </row>
        <row r="88">
          <cell r="I88">
            <v>0</v>
          </cell>
          <cell r="J88">
            <v>-13000</v>
          </cell>
          <cell r="P88" t="str">
            <v>1772-21_8000983985</v>
          </cell>
        </row>
        <row r="89">
          <cell r="I89">
            <v>70117</v>
          </cell>
          <cell r="J89">
            <v>0</v>
          </cell>
          <cell r="P89" t="str">
            <v>1772-21_8000983985</v>
          </cell>
        </row>
        <row r="90">
          <cell r="I90">
            <v>0</v>
          </cell>
          <cell r="J90">
            <v>-70117</v>
          </cell>
          <cell r="P90" t="str">
            <v>1733-10_8000983985</v>
          </cell>
        </row>
        <row r="91">
          <cell r="I91">
            <v>39000</v>
          </cell>
          <cell r="J91">
            <v>0</v>
          </cell>
          <cell r="P91" t="str">
            <v>6100-50_8000983985</v>
          </cell>
        </row>
        <row r="92">
          <cell r="I92">
            <v>13000</v>
          </cell>
          <cell r="J92">
            <v>0</v>
          </cell>
          <cell r="P92" t="str">
            <v>6100-50_8000983985</v>
          </cell>
        </row>
        <row r="93">
          <cell r="I93">
            <v>0</v>
          </cell>
          <cell r="J93">
            <v>-39000</v>
          </cell>
          <cell r="P93" t="str">
            <v>1733-10_8000983985</v>
          </cell>
        </row>
        <row r="94">
          <cell r="I94">
            <v>0</v>
          </cell>
          <cell r="J94">
            <v>-13000</v>
          </cell>
          <cell r="P94" t="str">
            <v>1733-10_8000983985</v>
          </cell>
        </row>
        <row r="95">
          <cell r="I95">
            <v>70117</v>
          </cell>
          <cell r="J95">
            <v>0</v>
          </cell>
          <cell r="P95" t="str">
            <v>1733-10_8000983985</v>
          </cell>
        </row>
        <row r="96">
          <cell r="I96">
            <v>0</v>
          </cell>
          <cell r="J96">
            <v>-70117</v>
          </cell>
          <cell r="P96" t="str">
            <v>6100-50_8000983985</v>
          </cell>
        </row>
        <row r="97">
          <cell r="I97">
            <v>76548.09606000036</v>
          </cell>
          <cell r="J97">
            <v>0</v>
          </cell>
          <cell r="P97" t="str">
            <v>1732-31_8000984088</v>
          </cell>
        </row>
        <row r="98">
          <cell r="I98">
            <v>0</v>
          </cell>
          <cell r="J98">
            <v>-76548.09606000036</v>
          </cell>
          <cell r="P98" t="str">
            <v>4173-51_8000984088</v>
          </cell>
        </row>
        <row r="99">
          <cell r="I99">
            <v>222515.24</v>
          </cell>
          <cell r="J99">
            <v>0</v>
          </cell>
          <cell r="P99" t="str">
            <v>1732-31_8000984088</v>
          </cell>
        </row>
        <row r="100">
          <cell r="I100">
            <v>0</v>
          </cell>
          <cell r="J100">
            <v>-222515.24</v>
          </cell>
          <cell r="P100" t="str">
            <v>1629-60_8000984088</v>
          </cell>
        </row>
        <row r="101">
          <cell r="I101">
            <v>222515.24</v>
          </cell>
          <cell r="J101">
            <v>0</v>
          </cell>
          <cell r="P101" t="str">
            <v>1629-60_8000984088</v>
          </cell>
        </row>
        <row r="102">
          <cell r="I102">
            <v>0</v>
          </cell>
          <cell r="J102">
            <v>-222515.24</v>
          </cell>
          <cell r="P102" t="str">
            <v>1732-31_8000984088</v>
          </cell>
        </row>
        <row r="103">
          <cell r="I103">
            <v>4220.45</v>
          </cell>
          <cell r="J103">
            <v>0</v>
          </cell>
          <cell r="P103" t="str">
            <v>1732-31_8000984088</v>
          </cell>
        </row>
        <row r="104">
          <cell r="I104">
            <v>0</v>
          </cell>
          <cell r="J104">
            <v>-4220.45</v>
          </cell>
          <cell r="P104" t="str">
            <v>1622-01_8000984088</v>
          </cell>
        </row>
        <row r="105">
          <cell r="I105">
            <v>16176.36</v>
          </cell>
          <cell r="J105">
            <v>0</v>
          </cell>
          <cell r="P105" t="str">
            <v>1732-31_8000984088</v>
          </cell>
        </row>
        <row r="106">
          <cell r="I106">
            <v>0</v>
          </cell>
          <cell r="J106">
            <v>-16176.36</v>
          </cell>
          <cell r="P106" t="str">
            <v>1622-01_8000984088</v>
          </cell>
        </row>
        <row r="107">
          <cell r="I107">
            <v>22982.54</v>
          </cell>
          <cell r="J107">
            <v>0</v>
          </cell>
          <cell r="P107" t="str">
            <v>1732-31_8000984088</v>
          </cell>
        </row>
        <row r="108">
          <cell r="I108">
            <v>0</v>
          </cell>
          <cell r="J108">
            <v>-22982.54</v>
          </cell>
          <cell r="P108" t="str">
            <v>1622-01_8000984088</v>
          </cell>
        </row>
        <row r="109">
          <cell r="I109">
            <v>50420.86</v>
          </cell>
          <cell r="J109">
            <v>0</v>
          </cell>
          <cell r="P109" t="str">
            <v>1622-01_8000984088</v>
          </cell>
        </row>
        <row r="110">
          <cell r="I110">
            <v>0</v>
          </cell>
          <cell r="J110">
            <v>-50420.86</v>
          </cell>
          <cell r="P110" t="str">
            <v>1732-31_8000984088</v>
          </cell>
        </row>
        <row r="111">
          <cell r="I111">
            <v>8826.93</v>
          </cell>
          <cell r="J111">
            <v>0</v>
          </cell>
          <cell r="P111" t="str">
            <v>1732-32_8000988076</v>
          </cell>
        </row>
        <row r="112">
          <cell r="I112">
            <v>0</v>
          </cell>
          <cell r="J112">
            <v>-8826.93</v>
          </cell>
          <cell r="P112" t="str">
            <v>6100-50_8000988076</v>
          </cell>
        </row>
        <row r="113">
          <cell r="I113">
            <v>8826.93</v>
          </cell>
          <cell r="J113">
            <v>0</v>
          </cell>
          <cell r="P113" t="str">
            <v>1772-21_8000988076</v>
          </cell>
        </row>
        <row r="114">
          <cell r="I114">
            <v>0</v>
          </cell>
          <cell r="J114">
            <v>-8826.93</v>
          </cell>
          <cell r="P114" t="str">
            <v>1732-32_8000988076</v>
          </cell>
        </row>
        <row r="115">
          <cell r="I115">
            <v>35300</v>
          </cell>
          <cell r="J115">
            <v>0</v>
          </cell>
          <cell r="P115" t="str">
            <v>6100-50_8000988076</v>
          </cell>
        </row>
        <row r="116">
          <cell r="I116">
            <v>0</v>
          </cell>
          <cell r="J116">
            <v>-35300</v>
          </cell>
          <cell r="P116" t="str">
            <v>1622-01_8000988076</v>
          </cell>
        </row>
        <row r="117">
          <cell r="I117">
            <v>18039.75</v>
          </cell>
          <cell r="J117">
            <v>0</v>
          </cell>
          <cell r="P117" t="str">
            <v>6100-50_8000988076</v>
          </cell>
        </row>
        <row r="118">
          <cell r="I118">
            <v>0</v>
          </cell>
          <cell r="J118">
            <v>-18039.75</v>
          </cell>
          <cell r="P118" t="str">
            <v>1622-01_8000988076</v>
          </cell>
        </row>
        <row r="119">
          <cell r="I119">
            <v>53339.75</v>
          </cell>
          <cell r="J119">
            <v>0</v>
          </cell>
          <cell r="P119" t="str">
            <v>1622-01_8000988076</v>
          </cell>
        </row>
        <row r="120">
          <cell r="I120">
            <v>0</v>
          </cell>
          <cell r="J120">
            <v>-53339.75</v>
          </cell>
          <cell r="P120" t="str">
            <v>6100-50_8000988076</v>
          </cell>
        </row>
        <row r="121">
          <cell r="I121">
            <v>2904.92</v>
          </cell>
          <cell r="J121">
            <v>0</v>
          </cell>
          <cell r="P121" t="str">
            <v>6100-50_9913000190</v>
          </cell>
        </row>
        <row r="122">
          <cell r="I122">
            <v>0</v>
          </cell>
          <cell r="J122">
            <v>-2904.92</v>
          </cell>
          <cell r="P122" t="str">
            <v>1622-01_9913000190</v>
          </cell>
        </row>
        <row r="123">
          <cell r="I123">
            <v>10037.9</v>
          </cell>
          <cell r="J123">
            <v>0</v>
          </cell>
          <cell r="P123" t="str">
            <v>6100-50_9913000190</v>
          </cell>
        </row>
        <row r="124">
          <cell r="I124">
            <v>0</v>
          </cell>
          <cell r="J124">
            <v>-10037.9</v>
          </cell>
          <cell r="P124" t="str">
            <v>1622-01_9913000190</v>
          </cell>
        </row>
        <row r="125">
          <cell r="I125">
            <v>1194.92</v>
          </cell>
          <cell r="J125">
            <v>0</v>
          </cell>
          <cell r="P125" t="str">
            <v>6100-50_9913000190</v>
          </cell>
        </row>
        <row r="126">
          <cell r="I126">
            <v>0</v>
          </cell>
          <cell r="J126">
            <v>-1194.92</v>
          </cell>
          <cell r="P126" t="str">
            <v>1622-01_9913000190</v>
          </cell>
        </row>
        <row r="127">
          <cell r="I127">
            <v>151193.57</v>
          </cell>
          <cell r="J127">
            <v>0</v>
          </cell>
          <cell r="P127" t="str">
            <v>1622-01_9913000190</v>
          </cell>
        </row>
        <row r="128">
          <cell r="I128">
            <v>0</v>
          </cell>
          <cell r="J128">
            <v>-151193.57</v>
          </cell>
          <cell r="P128" t="str">
            <v>6100-50_9913000190</v>
          </cell>
        </row>
        <row r="129">
          <cell r="I129">
            <v>712.48</v>
          </cell>
          <cell r="J129">
            <v>0</v>
          </cell>
          <cell r="P129" t="str">
            <v>6100-50_9913000191</v>
          </cell>
        </row>
        <row r="130">
          <cell r="I130">
            <v>0</v>
          </cell>
          <cell r="J130">
            <v>-712.48</v>
          </cell>
          <cell r="P130" t="str">
            <v>1622-01_9913000191</v>
          </cell>
        </row>
        <row r="131">
          <cell r="I131">
            <v>133471.99</v>
          </cell>
          <cell r="J131">
            <v>0</v>
          </cell>
          <cell r="P131" t="str">
            <v>6100-50_9913000191</v>
          </cell>
        </row>
        <row r="132">
          <cell r="I132">
            <v>0</v>
          </cell>
          <cell r="J132">
            <v>-133471.99</v>
          </cell>
          <cell r="P132" t="str">
            <v>1622-01_9913000191</v>
          </cell>
        </row>
        <row r="133">
          <cell r="I133">
            <v>6119.94</v>
          </cell>
          <cell r="J133">
            <v>0</v>
          </cell>
          <cell r="P133" t="str">
            <v>6100-50_9913000191</v>
          </cell>
        </row>
        <row r="134">
          <cell r="I134">
            <v>0</v>
          </cell>
          <cell r="J134">
            <v>-6119.94</v>
          </cell>
          <cell r="P134" t="str">
            <v>1622-01_9913000191</v>
          </cell>
        </row>
        <row r="135">
          <cell r="I135">
            <v>339812.96</v>
          </cell>
          <cell r="J135">
            <v>0</v>
          </cell>
          <cell r="P135" t="str">
            <v>1622-01_9913000191</v>
          </cell>
        </row>
        <row r="136">
          <cell r="I136">
            <v>0</v>
          </cell>
          <cell r="J136">
            <v>-339812.96</v>
          </cell>
          <cell r="P136" t="str">
            <v>6100-50_9913000191</v>
          </cell>
        </row>
        <row r="137">
          <cell r="P137" t="str">
            <v>_</v>
          </cell>
        </row>
        <row r="153">
          <cell r="J153">
            <v>39082</v>
          </cell>
        </row>
        <row r="154">
          <cell r="J154" t="str">
            <v>Q4</v>
          </cell>
        </row>
        <row r="155">
          <cell r="I155" t="str">
            <v>Credits</v>
          </cell>
          <cell r="J155" t="str">
            <v>Debits</v>
          </cell>
        </row>
        <row r="156">
          <cell r="I156">
            <v>-1180000</v>
          </cell>
          <cell r="J156">
            <v>262237.8200000003</v>
          </cell>
        </row>
        <row r="157">
          <cell r="I157">
            <v>-8826.93</v>
          </cell>
          <cell r="J157">
            <v>8826.93</v>
          </cell>
        </row>
        <row r="158">
          <cell r="I158">
            <v>-196000</v>
          </cell>
          <cell r="J158">
            <v>374127.3</v>
          </cell>
        </row>
        <row r="159">
          <cell r="I159">
            <v>0</v>
          </cell>
          <cell r="J159">
            <v>122102.99</v>
          </cell>
        </row>
        <row r="160">
          <cell r="I160">
            <v>-222515.24</v>
          </cell>
          <cell r="J160">
            <v>222515.24</v>
          </cell>
        </row>
        <row r="161">
          <cell r="I161">
            <v>-560939.61</v>
          </cell>
          <cell r="J161">
            <v>1831250</v>
          </cell>
        </row>
        <row r="162">
          <cell r="I162">
            <v>-76548.09606000036</v>
          </cell>
          <cell r="J162">
            <v>0</v>
          </cell>
        </row>
        <row r="163">
          <cell r="I163">
            <v>-351277.11999999994</v>
          </cell>
          <cell r="J163">
            <v>329424.65000000002</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112"/>
      <sheetName val="200201"/>
      <sheetName val="200202"/>
      <sheetName val="200203"/>
      <sheetName val="200204"/>
      <sheetName val="200205"/>
      <sheetName val="200206"/>
      <sheetName val="200207"/>
      <sheetName val="200208"/>
      <sheetName val="200209"/>
      <sheetName val="200210"/>
      <sheetName val="200211"/>
      <sheetName val="200212"/>
      <sheetName val="200301"/>
      <sheetName val="200302"/>
      <sheetName val="200303"/>
      <sheetName val="200304"/>
      <sheetName val="200305"/>
      <sheetName val="200306"/>
      <sheetName val="200307"/>
      <sheetName val="200308"/>
      <sheetName val="200309"/>
      <sheetName val="200310"/>
      <sheetName val="200311"/>
      <sheetName val="200312"/>
      <sheetName val="200401"/>
      <sheetName val="200402"/>
      <sheetName val="200403"/>
      <sheetName val="200404"/>
      <sheetName val="200405"/>
      <sheetName val="200406"/>
      <sheetName val="200407"/>
      <sheetName val="200408"/>
      <sheetName val="200409"/>
      <sheetName val="200410"/>
      <sheetName val="200411"/>
      <sheetName val="200412"/>
      <sheetName val="RESULT_36_MONTHS"/>
      <sheetName val="Out of period"/>
      <sheetName val="Sheet45"/>
      <sheetName val="Summary"/>
      <sheetName val="database_Table_9"/>
      <sheetName val="1.REO Summary of Adjustments "/>
      <sheetName val="LIP_Monthly_Stat_Accounts"/>
      <sheetName val="On 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odel New"/>
      <sheetName val="ChgFromQ3"/>
      <sheetName val="Fund Cost Anal"/>
      <sheetName val="Pipeline"/>
      <sheetName val="Executive Summary"/>
      <sheetName val="Market Rates"/>
      <sheetName val="PLS Spreads"/>
      <sheetName val="S5 SIR300 Qry"/>
      <sheetName val="Attribution"/>
      <sheetName val="All Null Entries"/>
      <sheetName val="Data &amp; Graphs"/>
      <sheetName val="Date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3 Redemption"/>
      <sheetName val="Sheet3"/>
      <sheetName val="BV"/>
      <sheetName val="FX REDEMPTION"/>
      <sheetName val="2003 MarketValue_BV_Redemption"/>
      <sheetName val="Summary"/>
      <sheetName val="Company Inputs"/>
      <sheetName val="DOB-APRIL"/>
      <sheetName val="sedason"/>
      <sheetName val="On Balance Sheet"/>
      <sheetName val="database_Table_9"/>
      <sheetName val="2003 Fair Value10-05-2006"/>
    </sheetNames>
    <sheetDataSet>
      <sheetData sheetId="0" refreshError="1">
        <row r="1">
          <cell r="A1" t="str">
            <v>1KN9_1004</v>
          </cell>
          <cell r="B1" t="str">
            <v>x3136F1KN9</v>
          </cell>
        </row>
        <row r="2">
          <cell r="A2" t="str">
            <v>1KN9_1005</v>
          </cell>
          <cell r="B2" t="str">
            <v>x3136F1KN9</v>
          </cell>
        </row>
        <row r="3">
          <cell r="A3" t="str">
            <v>1KN9_1006</v>
          </cell>
          <cell r="B3" t="str">
            <v>x3136F1KN9</v>
          </cell>
          <cell r="C3" t="str">
            <v>Lookup</v>
          </cell>
          <cell r="D3" t="str">
            <v>Source</v>
          </cell>
          <cell r="E3" t="str">
            <v>Reporting Category</v>
          </cell>
        </row>
        <row r="4">
          <cell r="A4" t="str">
            <v>1KN9_1006</v>
          </cell>
          <cell r="B4" t="str">
            <v>x3136F1KN9</v>
          </cell>
          <cell r="C4" t="str">
            <v>Match</v>
          </cell>
          <cell r="D4" t="str">
            <v>iStar</v>
          </cell>
          <cell r="E4" t="str">
            <v>Bullet</v>
          </cell>
        </row>
        <row r="5">
          <cell r="A5" t="str">
            <v>1KN9_1007</v>
          </cell>
          <cell r="B5" t="str">
            <v>x3136F1KN9</v>
          </cell>
          <cell r="C5" t="str">
            <v>Match</v>
          </cell>
          <cell r="D5" t="str">
            <v>iStar</v>
          </cell>
          <cell r="E5" t="str">
            <v>Bullet</v>
          </cell>
        </row>
        <row r="6">
          <cell r="A6" t="str">
            <v>1KN9_1007</v>
          </cell>
          <cell r="B6" t="str">
            <v>x3136F1KN9</v>
          </cell>
          <cell r="C6" t="str">
            <v>Match</v>
          </cell>
          <cell r="D6" t="str">
            <v>iStar</v>
          </cell>
          <cell r="E6" t="str">
            <v>Bullet</v>
          </cell>
        </row>
        <row r="7">
          <cell r="A7" t="str">
            <v>1KN9_1008</v>
          </cell>
          <cell r="B7" t="str">
            <v>x3136F1KN9</v>
          </cell>
          <cell r="C7" t="str">
            <v>Match</v>
          </cell>
          <cell r="D7" t="str">
            <v>iStar</v>
          </cell>
          <cell r="E7" t="str">
            <v>Bullet</v>
          </cell>
        </row>
        <row r="8">
          <cell r="A8" t="str">
            <v>1KN9_1008</v>
          </cell>
          <cell r="B8" t="str">
            <v>x3136F1KN9</v>
          </cell>
          <cell r="C8" t="str">
            <v>Match</v>
          </cell>
          <cell r="D8" t="str">
            <v>iStar</v>
          </cell>
          <cell r="E8" t="str">
            <v>Bullet</v>
          </cell>
        </row>
        <row r="9">
          <cell r="A9" t="str">
            <v>1KN9_1009</v>
          </cell>
          <cell r="B9" t="str">
            <v>x3136F1KN9</v>
          </cell>
          <cell r="C9" t="str">
            <v>Match</v>
          </cell>
          <cell r="D9" t="str">
            <v>iStar</v>
          </cell>
          <cell r="E9" t="str">
            <v>Bullet</v>
          </cell>
        </row>
        <row r="10">
          <cell r="A10" t="str">
            <v>1KN9_1009</v>
          </cell>
          <cell r="B10" t="str">
            <v>x3136F1KN9</v>
          </cell>
          <cell r="C10" t="str">
            <v>Match</v>
          </cell>
          <cell r="D10" t="str">
            <v>iStar</v>
          </cell>
          <cell r="E10" t="str">
            <v>Bullet</v>
          </cell>
        </row>
        <row r="11">
          <cell r="A11" t="str">
            <v>1KN9_1010</v>
          </cell>
          <cell r="B11" t="str">
            <v>x3136F1KN9</v>
          </cell>
          <cell r="C11" t="str">
            <v>Match</v>
          </cell>
          <cell r="D11" t="str">
            <v>iStar</v>
          </cell>
          <cell r="E11" t="str">
            <v>Zero-Coupon</v>
          </cell>
        </row>
        <row r="12">
          <cell r="A12" t="str">
            <v>1KN9_1010</v>
          </cell>
          <cell r="B12" t="str">
            <v>x3136F1KN9</v>
          </cell>
          <cell r="C12" t="str">
            <v>Match</v>
          </cell>
          <cell r="D12" t="str">
            <v>iStar</v>
          </cell>
          <cell r="E12" t="str">
            <v>Zero-Coupon</v>
          </cell>
        </row>
        <row r="13">
          <cell r="A13" t="str">
            <v>1KN9_1011</v>
          </cell>
          <cell r="B13" t="str">
            <v>x3136F1KN9</v>
          </cell>
          <cell r="C13" t="str">
            <v>Match</v>
          </cell>
          <cell r="D13" t="str">
            <v>iStar</v>
          </cell>
          <cell r="E13" t="str">
            <v>Zero-Coupon</v>
          </cell>
        </row>
        <row r="14">
          <cell r="A14" t="str">
            <v>1KN9_1011</v>
          </cell>
          <cell r="B14" t="str">
            <v>x3136F1KN9</v>
          </cell>
          <cell r="C14" t="str">
            <v>Match</v>
          </cell>
          <cell r="D14" t="str">
            <v>iStar</v>
          </cell>
          <cell r="E14" t="str">
            <v>Zero-Coupon</v>
          </cell>
        </row>
        <row r="15">
          <cell r="A15" t="str">
            <v>1KN9_1012</v>
          </cell>
          <cell r="B15" t="str">
            <v>x3136F1KN9</v>
          </cell>
          <cell r="C15" t="str">
            <v>Match</v>
          </cell>
          <cell r="D15" t="str">
            <v>iStar</v>
          </cell>
          <cell r="E15" t="str">
            <v>Zero-Coupon</v>
          </cell>
        </row>
        <row r="16">
          <cell r="A16" t="str">
            <v>1KN9_1012</v>
          </cell>
          <cell r="B16" t="str">
            <v>x3136F1KN9</v>
          </cell>
          <cell r="C16" t="str">
            <v>Match</v>
          </cell>
          <cell r="D16" t="str">
            <v>iStar</v>
          </cell>
          <cell r="E16" t="str">
            <v>Zero-Coupon</v>
          </cell>
        </row>
        <row r="17">
          <cell r="A17" t="str">
            <v>1KN9_1013</v>
          </cell>
          <cell r="B17" t="str">
            <v>x3136F1KN9</v>
          </cell>
          <cell r="C17" t="str">
            <v>Match</v>
          </cell>
          <cell r="D17" t="str">
            <v>iStar</v>
          </cell>
          <cell r="E17" t="str">
            <v>Bullet</v>
          </cell>
        </row>
        <row r="18">
          <cell r="A18" t="str">
            <v>1KN9_1013</v>
          </cell>
          <cell r="B18" t="str">
            <v>x3136F1KN9</v>
          </cell>
          <cell r="C18" t="str">
            <v>Match</v>
          </cell>
          <cell r="D18" t="str">
            <v>iStar</v>
          </cell>
          <cell r="E18" t="str">
            <v>Bullet</v>
          </cell>
        </row>
        <row r="19">
          <cell r="A19" t="str">
            <v>1KN9_1014</v>
          </cell>
          <cell r="B19" t="str">
            <v>x3136F1KN9</v>
          </cell>
          <cell r="C19" t="str">
            <v>Match</v>
          </cell>
          <cell r="D19" t="str">
            <v>iStar</v>
          </cell>
          <cell r="E19" t="str">
            <v>Bullet</v>
          </cell>
        </row>
        <row r="20">
          <cell r="A20" t="str">
            <v>1KN9_1014</v>
          </cell>
          <cell r="B20" t="str">
            <v>x3136F1KN9</v>
          </cell>
          <cell r="C20" t="str">
            <v>Match</v>
          </cell>
          <cell r="D20" t="str">
            <v>iStar</v>
          </cell>
          <cell r="E20" t="str">
            <v>Bullet</v>
          </cell>
        </row>
        <row r="21">
          <cell r="A21" t="str">
            <v>2FZ6_1017</v>
          </cell>
          <cell r="B21" t="str">
            <v>x3136F2FZ6</v>
          </cell>
          <cell r="C21" t="str">
            <v>Match</v>
          </cell>
          <cell r="D21" t="str">
            <v>iStar</v>
          </cell>
          <cell r="E21" t="str">
            <v>Bullet</v>
          </cell>
        </row>
        <row r="22">
          <cell r="A22" t="str">
            <v>2FZ6_1018</v>
          </cell>
          <cell r="B22" t="str">
            <v>x3136F2FZ6</v>
          </cell>
          <cell r="C22" t="str">
            <v>Match</v>
          </cell>
          <cell r="D22" t="str">
            <v>iStar</v>
          </cell>
          <cell r="E22" t="str">
            <v>Bullet</v>
          </cell>
        </row>
        <row r="23">
          <cell r="A23" t="str">
            <v>2FZ6_1019</v>
          </cell>
          <cell r="B23" t="str">
            <v>x3136F2FZ6</v>
          </cell>
          <cell r="C23" t="str">
            <v>Match</v>
          </cell>
          <cell r="D23" t="str">
            <v>iStar</v>
          </cell>
          <cell r="E23" t="str">
            <v>Bullet</v>
          </cell>
        </row>
        <row r="24">
          <cell r="A24" t="str">
            <v>2FZ6_1020</v>
          </cell>
          <cell r="B24" t="str">
            <v>x3136F2FZ6</v>
          </cell>
          <cell r="C24" t="str">
            <v>Match</v>
          </cell>
          <cell r="D24" t="str">
            <v>iStar</v>
          </cell>
          <cell r="E24" t="str">
            <v>Bullet</v>
          </cell>
        </row>
        <row r="25">
          <cell r="A25" t="str">
            <v>2FZ6_1021</v>
          </cell>
          <cell r="B25" t="str">
            <v>x3136F2FZ6</v>
          </cell>
          <cell r="C25" t="str">
            <v>Match</v>
          </cell>
          <cell r="D25" t="str">
            <v>iStar</v>
          </cell>
          <cell r="E25" t="str">
            <v>Bullet</v>
          </cell>
        </row>
        <row r="26">
          <cell r="A26" t="str">
            <v>2FZ6_1022</v>
          </cell>
          <cell r="B26" t="str">
            <v>x3136F2FZ6</v>
          </cell>
          <cell r="C26" t="str">
            <v>Match</v>
          </cell>
          <cell r="D26" t="str">
            <v>iStar</v>
          </cell>
          <cell r="E26" t="str">
            <v>Bullet</v>
          </cell>
        </row>
        <row r="27">
          <cell r="A27" t="str">
            <v>2FZ6_1023</v>
          </cell>
          <cell r="B27" t="str">
            <v>x3136F2FZ6</v>
          </cell>
          <cell r="C27" t="str">
            <v>Match</v>
          </cell>
          <cell r="D27" t="str">
            <v>iStar</v>
          </cell>
          <cell r="E27" t="str">
            <v>Bullet</v>
          </cell>
        </row>
        <row r="28">
          <cell r="A28" t="str">
            <v>2FZ6_1024</v>
          </cell>
          <cell r="B28" t="str">
            <v>x3136F2FZ6</v>
          </cell>
          <cell r="C28" t="str">
            <v>Match</v>
          </cell>
          <cell r="D28" t="str">
            <v>iStar</v>
          </cell>
          <cell r="E28" t="str">
            <v>Bullet</v>
          </cell>
        </row>
        <row r="29">
          <cell r="A29" t="str">
            <v>2FZ6_1025</v>
          </cell>
          <cell r="B29" t="str">
            <v>x3136F2FZ6</v>
          </cell>
          <cell r="C29" t="str">
            <v>Match</v>
          </cell>
          <cell r="D29" t="str">
            <v>iStar</v>
          </cell>
          <cell r="E29" t="str">
            <v>Bullet</v>
          </cell>
        </row>
        <row r="30">
          <cell r="A30" t="str">
            <v>2FZ6_1026</v>
          </cell>
          <cell r="B30" t="str">
            <v>x3136F2FZ6</v>
          </cell>
          <cell r="C30" t="str">
            <v>Match</v>
          </cell>
          <cell r="D30" t="str">
            <v>iStar</v>
          </cell>
          <cell r="E30" t="str">
            <v>Zero-Coupon</v>
          </cell>
        </row>
        <row r="31">
          <cell r="A31" t="str">
            <v>2FZ6_1027</v>
          </cell>
          <cell r="B31" t="str">
            <v>x3136F2FZ6</v>
          </cell>
          <cell r="C31" t="str">
            <v>Match</v>
          </cell>
          <cell r="D31" t="str">
            <v>iStar</v>
          </cell>
          <cell r="E31" t="str">
            <v>Zero-Coupon</v>
          </cell>
        </row>
        <row r="32">
          <cell r="A32" t="str">
            <v>2FZ6_1028</v>
          </cell>
          <cell r="B32" t="str">
            <v>x3136F2FZ6</v>
          </cell>
          <cell r="C32" t="str">
            <v>Match</v>
          </cell>
          <cell r="D32" t="str">
            <v>iStar</v>
          </cell>
          <cell r="E32" t="str">
            <v>Zero-Coupon</v>
          </cell>
        </row>
        <row r="33">
          <cell r="A33" t="str">
            <v>2FZ6_1029</v>
          </cell>
          <cell r="B33" t="str">
            <v>x3136F2FZ6</v>
          </cell>
          <cell r="C33" t="str">
            <v>Match</v>
          </cell>
          <cell r="D33" t="str">
            <v>iStar</v>
          </cell>
          <cell r="E33" t="str">
            <v>Zero-Coupon</v>
          </cell>
        </row>
        <row r="34">
          <cell r="A34" t="str">
            <v>2FZ6_1029</v>
          </cell>
          <cell r="B34" t="str">
            <v>x3136F2FZ6</v>
          </cell>
          <cell r="C34" t="str">
            <v>Match</v>
          </cell>
          <cell r="D34" t="str">
            <v>iStar</v>
          </cell>
          <cell r="E34" t="str">
            <v>Zero-Coupon</v>
          </cell>
        </row>
        <row r="35">
          <cell r="A35" t="str">
            <v>2FZ6_1030</v>
          </cell>
          <cell r="B35" t="str">
            <v>x3136F2FZ6</v>
          </cell>
          <cell r="C35" t="str">
            <v>Match</v>
          </cell>
          <cell r="D35" t="str">
            <v>iStar</v>
          </cell>
          <cell r="E35" t="str">
            <v>Zero-Coupon</v>
          </cell>
        </row>
        <row r="36">
          <cell r="A36" t="str">
            <v>2FZ6_1030</v>
          </cell>
          <cell r="B36" t="str">
            <v>x3136F2FZ6</v>
          </cell>
          <cell r="C36" t="str">
            <v>Match</v>
          </cell>
          <cell r="D36" t="str">
            <v>iStar</v>
          </cell>
          <cell r="E36" t="str">
            <v>Zero-Coupon</v>
          </cell>
        </row>
        <row r="37">
          <cell r="A37" t="str">
            <v>2FZ6_1031</v>
          </cell>
          <cell r="B37" t="str">
            <v>x3136F2FZ6</v>
          </cell>
          <cell r="C37" t="str">
            <v>Match</v>
          </cell>
          <cell r="D37" t="str">
            <v>iStar</v>
          </cell>
          <cell r="E37" t="str">
            <v>Zero-Coupon</v>
          </cell>
        </row>
        <row r="38">
          <cell r="A38" t="str">
            <v>2FZ6_1031</v>
          </cell>
          <cell r="B38" t="str">
            <v>x3136F2FZ6</v>
          </cell>
          <cell r="C38" t="str">
            <v>Match</v>
          </cell>
          <cell r="D38" t="str">
            <v>iStar</v>
          </cell>
          <cell r="E38" t="str">
            <v>Zero-Coupon</v>
          </cell>
        </row>
        <row r="39">
          <cell r="A39" t="str">
            <v>2FZ6_1032</v>
          </cell>
          <cell r="B39" t="str">
            <v>x3136F2FZ6</v>
          </cell>
          <cell r="C39" t="str">
            <v>Match</v>
          </cell>
          <cell r="D39" t="str">
            <v>iStar</v>
          </cell>
          <cell r="E39" t="str">
            <v>Zero-Coupon</v>
          </cell>
        </row>
        <row r="40">
          <cell r="A40" t="str">
            <v>2FZ6_1032</v>
          </cell>
          <cell r="B40" t="str">
            <v>x3136F2FZ6</v>
          </cell>
          <cell r="C40" t="str">
            <v>Match</v>
          </cell>
          <cell r="D40" t="str">
            <v>iStar</v>
          </cell>
          <cell r="E40" t="str">
            <v>Zero-Coupon</v>
          </cell>
        </row>
        <row r="41">
          <cell r="A41" t="str">
            <v>2FZ6_1033</v>
          </cell>
          <cell r="B41" t="str">
            <v>x3136F2FZ6</v>
          </cell>
          <cell r="C41" t="str">
            <v>Match</v>
          </cell>
          <cell r="D41" t="str">
            <v>iStar</v>
          </cell>
          <cell r="E41" t="str">
            <v>Zero-Coupon</v>
          </cell>
        </row>
        <row r="42">
          <cell r="A42" t="str">
            <v>2FZ6_1033</v>
          </cell>
          <cell r="B42" t="str">
            <v>x3136F2FZ6</v>
          </cell>
          <cell r="C42" t="str">
            <v>Match</v>
          </cell>
          <cell r="D42" t="str">
            <v>iStar</v>
          </cell>
          <cell r="E42" t="str">
            <v>Zero-Coupon</v>
          </cell>
        </row>
        <row r="43">
          <cell r="A43" t="str">
            <v>2FZ6_1034</v>
          </cell>
          <cell r="B43" t="str">
            <v>x3136F2FZ6</v>
          </cell>
          <cell r="C43" t="str">
            <v>Match</v>
          </cell>
          <cell r="D43" t="str">
            <v>iStar</v>
          </cell>
          <cell r="E43" t="str">
            <v>Zero-Coupon</v>
          </cell>
        </row>
        <row r="44">
          <cell r="A44" t="str">
            <v>2FZ6_1034</v>
          </cell>
          <cell r="B44" t="str">
            <v>x3136F2FZ6</v>
          </cell>
          <cell r="C44" t="str">
            <v>Match</v>
          </cell>
          <cell r="D44" t="str">
            <v>iStar</v>
          </cell>
          <cell r="E44" t="str">
            <v>Zero-Coupon</v>
          </cell>
        </row>
        <row r="45">
          <cell r="A45" t="str">
            <v>2FZ6_1035</v>
          </cell>
          <cell r="B45" t="str">
            <v>x3136F2FZ6</v>
          </cell>
          <cell r="C45" t="str">
            <v>Match</v>
          </cell>
          <cell r="D45" t="str">
            <v>iStar</v>
          </cell>
          <cell r="E45" t="str">
            <v>Zero-Coupon</v>
          </cell>
        </row>
        <row r="46">
          <cell r="A46" t="str">
            <v>2FZ6_1035</v>
          </cell>
          <cell r="B46" t="str">
            <v>x3136F2FZ6</v>
          </cell>
          <cell r="C46" t="str">
            <v>Match</v>
          </cell>
          <cell r="D46" t="str">
            <v>iStar</v>
          </cell>
          <cell r="E46" t="str">
            <v>Zero-Coupon</v>
          </cell>
        </row>
        <row r="47">
          <cell r="A47" t="str">
            <v>2FZ6_1036</v>
          </cell>
          <cell r="B47" t="str">
            <v>x3136F2FZ6</v>
          </cell>
          <cell r="C47" t="str">
            <v>Match</v>
          </cell>
          <cell r="D47" t="str">
            <v>iStar</v>
          </cell>
          <cell r="E47" t="str">
            <v>Zero-Coupon</v>
          </cell>
        </row>
        <row r="48">
          <cell r="A48" t="str">
            <v>2FZ6_1036</v>
          </cell>
          <cell r="B48" t="str">
            <v>x3136F2FZ6</v>
          </cell>
          <cell r="C48" t="str">
            <v>Match</v>
          </cell>
          <cell r="D48" t="str">
            <v>iStar</v>
          </cell>
          <cell r="E48" t="str">
            <v>Zero-Coupon</v>
          </cell>
        </row>
        <row r="49">
          <cell r="A49" t="str">
            <v>2FZ6_1037</v>
          </cell>
          <cell r="B49" t="str">
            <v>x3136F2FZ6</v>
          </cell>
          <cell r="C49" t="str">
            <v>Match</v>
          </cell>
          <cell r="D49" t="str">
            <v>iStar</v>
          </cell>
          <cell r="E49" t="str">
            <v>Zero-Coupon</v>
          </cell>
        </row>
        <row r="50">
          <cell r="A50" t="str">
            <v>2FZ6_1037</v>
          </cell>
          <cell r="B50" t="str">
            <v>x3136F2FZ6</v>
          </cell>
          <cell r="C50" t="str">
            <v>Match</v>
          </cell>
          <cell r="D50" t="str">
            <v>iStar</v>
          </cell>
          <cell r="E50" t="str">
            <v>Zero-Coupon</v>
          </cell>
        </row>
        <row r="51">
          <cell r="A51" t="str">
            <v>2FZ6_1038</v>
          </cell>
          <cell r="B51" t="str">
            <v>x3136F2FZ6</v>
          </cell>
          <cell r="C51" t="str">
            <v>Match</v>
          </cell>
          <cell r="D51" t="str">
            <v>iStar</v>
          </cell>
          <cell r="E51" t="str">
            <v>Zero-Coupon</v>
          </cell>
        </row>
        <row r="52">
          <cell r="A52" t="str">
            <v>2FZ6_1038</v>
          </cell>
          <cell r="B52" t="str">
            <v>x3136F2FZ6</v>
          </cell>
          <cell r="C52" t="str">
            <v>Match</v>
          </cell>
          <cell r="D52" t="str">
            <v>iStar</v>
          </cell>
          <cell r="E52" t="str">
            <v>Zero-Coupon</v>
          </cell>
        </row>
        <row r="53">
          <cell r="A53" t="str">
            <v>2FZ6_1039</v>
          </cell>
          <cell r="B53" t="str">
            <v>x3136F2FZ6</v>
          </cell>
          <cell r="C53" t="str">
            <v>Match</v>
          </cell>
          <cell r="D53" t="str">
            <v>iStar</v>
          </cell>
          <cell r="E53" t="str">
            <v>Zero-Coupon</v>
          </cell>
        </row>
        <row r="54">
          <cell r="A54" t="str">
            <v>2FZ6_1039</v>
          </cell>
          <cell r="B54" t="str">
            <v>x3136F2FZ6</v>
          </cell>
          <cell r="C54" t="str">
            <v>Match</v>
          </cell>
          <cell r="D54" t="str">
            <v>iStar</v>
          </cell>
          <cell r="E54" t="str">
            <v>Zero-Coupon</v>
          </cell>
        </row>
        <row r="55">
          <cell r="A55" t="str">
            <v>2FZ6_1040</v>
          </cell>
          <cell r="B55" t="str">
            <v>x3136F2FZ6</v>
          </cell>
          <cell r="C55" t="str">
            <v>Match</v>
          </cell>
          <cell r="D55" t="str">
            <v>iStar</v>
          </cell>
          <cell r="E55" t="str">
            <v>Zero-Coupon</v>
          </cell>
        </row>
        <row r="56">
          <cell r="A56" t="str">
            <v>2FZ6_1040</v>
          </cell>
          <cell r="B56" t="str">
            <v>x3136F2FZ6</v>
          </cell>
          <cell r="C56" t="str">
            <v>Match</v>
          </cell>
          <cell r="D56" t="str">
            <v>iStar</v>
          </cell>
          <cell r="E56" t="str">
            <v>Zero-Coupon</v>
          </cell>
        </row>
        <row r="57">
          <cell r="A57" t="str">
            <v>2FZ6_1041</v>
          </cell>
          <cell r="B57" t="str">
            <v>x3136F2FZ6</v>
          </cell>
          <cell r="C57" t="str">
            <v>Match</v>
          </cell>
          <cell r="D57" t="str">
            <v>iStar</v>
          </cell>
          <cell r="E57" t="str">
            <v>Zero-Coupon</v>
          </cell>
        </row>
        <row r="58">
          <cell r="A58" t="str">
            <v>2FZ6_1041</v>
          </cell>
          <cell r="B58" t="str">
            <v>x3136F2FZ6</v>
          </cell>
          <cell r="C58" t="str">
            <v>Match</v>
          </cell>
          <cell r="D58" t="str">
            <v>iStar</v>
          </cell>
          <cell r="E58" t="str">
            <v>Zero-Coupon</v>
          </cell>
        </row>
        <row r="59">
          <cell r="A59" t="str">
            <v>2FZ6_1042</v>
          </cell>
          <cell r="B59" t="str">
            <v>x3136F2FZ6</v>
          </cell>
          <cell r="C59" t="str">
            <v>Match</v>
          </cell>
          <cell r="D59" t="str">
            <v>iStar</v>
          </cell>
          <cell r="E59" t="str">
            <v>Zero-Coupon</v>
          </cell>
        </row>
        <row r="60">
          <cell r="A60" t="str">
            <v>2FZ6_1042</v>
          </cell>
          <cell r="B60" t="str">
            <v>x3136F2FZ6</v>
          </cell>
          <cell r="C60" t="str">
            <v>Match</v>
          </cell>
          <cell r="D60" t="str">
            <v>iStar</v>
          </cell>
          <cell r="E60" t="str">
            <v>Zero-Coupon</v>
          </cell>
        </row>
        <row r="61">
          <cell r="A61" t="str">
            <v>2FZ6_1043</v>
          </cell>
          <cell r="B61" t="str">
            <v>x3136F2FZ6</v>
          </cell>
          <cell r="C61" t="str">
            <v>Match</v>
          </cell>
          <cell r="D61" t="str">
            <v>iStar</v>
          </cell>
          <cell r="E61" t="str">
            <v>Zero-Coupon</v>
          </cell>
        </row>
        <row r="62">
          <cell r="A62" t="str">
            <v>2FZ6_1043</v>
          </cell>
          <cell r="B62" t="str">
            <v>x3136F2FZ6</v>
          </cell>
          <cell r="C62" t="str">
            <v>Match</v>
          </cell>
          <cell r="D62" t="str">
            <v>iStar</v>
          </cell>
          <cell r="E62" t="str">
            <v>Zero-Coupon</v>
          </cell>
        </row>
        <row r="63">
          <cell r="A63" t="str">
            <v>2FZ6_1044</v>
          </cell>
          <cell r="B63" t="str">
            <v>x3136F2FZ6</v>
          </cell>
          <cell r="C63" t="str">
            <v>Match</v>
          </cell>
          <cell r="D63" t="str">
            <v>iStar</v>
          </cell>
          <cell r="E63" t="str">
            <v>Zero-Coupon</v>
          </cell>
        </row>
        <row r="64">
          <cell r="A64" t="str">
            <v>2FZ6_1044</v>
          </cell>
          <cell r="B64" t="str">
            <v>x3136F2FZ6</v>
          </cell>
          <cell r="C64" t="str">
            <v>Match</v>
          </cell>
          <cell r="D64" t="str">
            <v>iStar</v>
          </cell>
          <cell r="E64" t="str">
            <v>Zero-Coupon</v>
          </cell>
        </row>
        <row r="65">
          <cell r="A65" t="str">
            <v>2FZ6_1045</v>
          </cell>
          <cell r="B65" t="str">
            <v>x3136F2FZ6</v>
          </cell>
          <cell r="C65" t="str">
            <v>Match</v>
          </cell>
          <cell r="D65" t="str">
            <v>iStar</v>
          </cell>
          <cell r="E65" t="str">
            <v>Zero-Coupon</v>
          </cell>
        </row>
        <row r="66">
          <cell r="A66" t="str">
            <v>2FZ6_1045</v>
          </cell>
          <cell r="B66" t="str">
            <v>x3136F2FZ6</v>
          </cell>
          <cell r="C66" t="str">
            <v>Match</v>
          </cell>
          <cell r="D66" t="str">
            <v>iStar</v>
          </cell>
          <cell r="E66" t="str">
            <v>Zero-Coupon</v>
          </cell>
        </row>
        <row r="67">
          <cell r="A67" t="str">
            <v>2FZ6_1046</v>
          </cell>
          <cell r="B67" t="str">
            <v>x3136F2FZ6</v>
          </cell>
          <cell r="C67" t="str">
            <v>Match</v>
          </cell>
          <cell r="D67" t="str">
            <v>iStar</v>
          </cell>
          <cell r="E67" t="str">
            <v>Zero-Coupon</v>
          </cell>
        </row>
        <row r="68">
          <cell r="A68" t="str">
            <v>2FZ6_1046</v>
          </cell>
          <cell r="B68" t="str">
            <v>x3136F2FZ6</v>
          </cell>
          <cell r="C68" t="str">
            <v>Match</v>
          </cell>
          <cell r="D68" t="str">
            <v>iStar</v>
          </cell>
          <cell r="E68" t="str">
            <v>Zero-Coupon</v>
          </cell>
        </row>
        <row r="69">
          <cell r="A69" t="str">
            <v>2FZ6_1047</v>
          </cell>
          <cell r="B69" t="str">
            <v>x3136F2FZ6</v>
          </cell>
          <cell r="C69" t="str">
            <v>Match</v>
          </cell>
          <cell r="D69" t="str">
            <v>iStar</v>
          </cell>
          <cell r="E69" t="str">
            <v>Zero-Coupon</v>
          </cell>
        </row>
        <row r="70">
          <cell r="A70" t="str">
            <v>2FZ6_1047</v>
          </cell>
          <cell r="B70" t="str">
            <v>x3136F2FZ6</v>
          </cell>
          <cell r="C70" t="str">
            <v>Match</v>
          </cell>
          <cell r="D70" t="str">
            <v>iStar</v>
          </cell>
          <cell r="E70" t="str">
            <v>Zero-Coupon</v>
          </cell>
        </row>
        <row r="71">
          <cell r="A71" t="str">
            <v>2FZ6_1048</v>
          </cell>
          <cell r="B71" t="str">
            <v>x3136F2FZ6</v>
          </cell>
          <cell r="C71" t="str">
            <v>Match</v>
          </cell>
          <cell r="D71" t="str">
            <v>iStar</v>
          </cell>
          <cell r="E71" t="str">
            <v>Zero-Coupon</v>
          </cell>
        </row>
        <row r="72">
          <cell r="A72" t="str">
            <v>2FZ6_1048</v>
          </cell>
          <cell r="B72" t="str">
            <v>x3136F2FZ6</v>
          </cell>
          <cell r="C72" t="str">
            <v>Match</v>
          </cell>
          <cell r="D72" t="str">
            <v>iStar</v>
          </cell>
          <cell r="E72" t="str">
            <v>Zero-Coupon</v>
          </cell>
        </row>
        <row r="73">
          <cell r="A73" t="str">
            <v>2FZ6_1049</v>
          </cell>
          <cell r="B73" t="str">
            <v>x3136F2FZ6</v>
          </cell>
          <cell r="C73" t="str">
            <v>Match</v>
          </cell>
          <cell r="D73" t="str">
            <v>iStar</v>
          </cell>
          <cell r="E73" t="str">
            <v>Zero-Coupon</v>
          </cell>
        </row>
        <row r="74">
          <cell r="A74" t="str">
            <v>2FZ6_1049</v>
          </cell>
          <cell r="B74" t="str">
            <v>x3136F2FZ6</v>
          </cell>
          <cell r="C74" t="str">
            <v>Match</v>
          </cell>
          <cell r="D74" t="str">
            <v>iStar</v>
          </cell>
          <cell r="E74" t="str">
            <v>Zero-Coupon</v>
          </cell>
        </row>
        <row r="75">
          <cell r="A75" t="str">
            <v>2FZ6_1050</v>
          </cell>
          <cell r="B75" t="str">
            <v>x3136F2FZ6</v>
          </cell>
          <cell r="C75" t="str">
            <v>Match</v>
          </cell>
          <cell r="D75" t="str">
            <v>iStar</v>
          </cell>
          <cell r="E75" t="str">
            <v>Zero-Coupon</v>
          </cell>
        </row>
        <row r="76">
          <cell r="A76" t="str">
            <v>2FZ6_1050</v>
          </cell>
          <cell r="B76" t="str">
            <v>x3136F2FZ6</v>
          </cell>
          <cell r="C76" t="str">
            <v>Match</v>
          </cell>
          <cell r="D76" t="str">
            <v>iStar</v>
          </cell>
          <cell r="E76" t="str">
            <v>Zero-Coupon</v>
          </cell>
        </row>
        <row r="77">
          <cell r="A77" t="str">
            <v>2FZ6_1051</v>
          </cell>
          <cell r="B77" t="str">
            <v>x3136F2FZ6</v>
          </cell>
          <cell r="C77" t="str">
            <v>Match</v>
          </cell>
          <cell r="D77" t="str">
            <v>iStar</v>
          </cell>
          <cell r="E77" t="str">
            <v>Zero-Coupon</v>
          </cell>
        </row>
        <row r="78">
          <cell r="A78" t="str">
            <v>2FZ6_1051</v>
          </cell>
          <cell r="B78" t="str">
            <v>x3136F2FZ6</v>
          </cell>
          <cell r="C78" t="str">
            <v>Match</v>
          </cell>
          <cell r="D78" t="str">
            <v>iStar</v>
          </cell>
          <cell r="E78" t="str">
            <v>Zero-Coupon</v>
          </cell>
        </row>
        <row r="79">
          <cell r="A79" t="str">
            <v>2FZ6_1052</v>
          </cell>
          <cell r="B79" t="str">
            <v>x3136F2FZ6</v>
          </cell>
          <cell r="C79" t="str">
            <v>Match</v>
          </cell>
          <cell r="D79" t="str">
            <v>iStar</v>
          </cell>
          <cell r="E79" t="str">
            <v>Zero-Coupon</v>
          </cell>
        </row>
        <row r="80">
          <cell r="A80" t="str">
            <v>2FZ6_1052</v>
          </cell>
          <cell r="B80" t="str">
            <v>x3136F2FZ6</v>
          </cell>
          <cell r="C80" t="str">
            <v>Match</v>
          </cell>
          <cell r="D80" t="str">
            <v>iStar</v>
          </cell>
          <cell r="E80" t="str">
            <v>Zero-Coupon</v>
          </cell>
        </row>
        <row r="81">
          <cell r="A81" t="str">
            <v>2FZ6_1053</v>
          </cell>
          <cell r="B81" t="str">
            <v>x3136F2FZ6</v>
          </cell>
          <cell r="C81" t="str">
            <v>Match</v>
          </cell>
          <cell r="D81" t="str">
            <v>iStar</v>
          </cell>
          <cell r="E81" t="str">
            <v>Zero-Coupon</v>
          </cell>
        </row>
        <row r="82">
          <cell r="A82" t="str">
            <v>2FZ6_1053</v>
          </cell>
          <cell r="B82" t="str">
            <v>x3136F2FZ6</v>
          </cell>
          <cell r="C82" t="str">
            <v>Match</v>
          </cell>
          <cell r="D82" t="str">
            <v>iStar</v>
          </cell>
          <cell r="E82" t="str">
            <v>Zero-Coupon</v>
          </cell>
        </row>
        <row r="83">
          <cell r="A83" t="str">
            <v>2FZ6_1054</v>
          </cell>
          <cell r="B83" t="str">
            <v>x3136F2FZ6</v>
          </cell>
          <cell r="C83" t="str">
            <v>Match</v>
          </cell>
          <cell r="D83" t="str">
            <v>iStar</v>
          </cell>
          <cell r="E83" t="str">
            <v>Zero-Coupon</v>
          </cell>
        </row>
        <row r="84">
          <cell r="A84" t="str">
            <v>2FZ6_1054</v>
          </cell>
          <cell r="B84" t="str">
            <v>x3136F2FZ6</v>
          </cell>
          <cell r="C84" t="str">
            <v>Match</v>
          </cell>
          <cell r="D84" t="str">
            <v>iStar</v>
          </cell>
          <cell r="E84" t="str">
            <v>Zero-Coupon</v>
          </cell>
        </row>
        <row r="85">
          <cell r="A85" t="str">
            <v>2FZ6_1055</v>
          </cell>
          <cell r="B85" t="str">
            <v>x3136F2FZ6</v>
          </cell>
          <cell r="C85" t="str">
            <v>Match</v>
          </cell>
          <cell r="D85" t="str">
            <v>iStar</v>
          </cell>
          <cell r="E85" t="str">
            <v>Zero-Coupon</v>
          </cell>
        </row>
        <row r="86">
          <cell r="A86" t="str">
            <v>2FZ6_1055</v>
          </cell>
          <cell r="B86" t="str">
            <v>x3136F2FZ6</v>
          </cell>
          <cell r="C86" t="str">
            <v>Match</v>
          </cell>
          <cell r="D86" t="str">
            <v>iStar</v>
          </cell>
          <cell r="E86" t="str">
            <v>Zero-Coupon</v>
          </cell>
        </row>
        <row r="87">
          <cell r="A87" t="str">
            <v>2FZ6_1056</v>
          </cell>
          <cell r="B87" t="str">
            <v>x3136F2FZ6</v>
          </cell>
          <cell r="C87" t="str">
            <v>Match</v>
          </cell>
          <cell r="D87" t="str">
            <v>iStar</v>
          </cell>
          <cell r="E87" t="str">
            <v>Zero-Coupon</v>
          </cell>
        </row>
        <row r="88">
          <cell r="A88" t="str">
            <v>2FZ6_1056</v>
          </cell>
          <cell r="B88" t="str">
            <v>x3136F2FZ6</v>
          </cell>
          <cell r="C88" t="str">
            <v>Match</v>
          </cell>
          <cell r="D88" t="str">
            <v>iStar</v>
          </cell>
          <cell r="E88" t="str">
            <v>Zero-Coupon</v>
          </cell>
        </row>
        <row r="89">
          <cell r="A89" t="str">
            <v>2FZ6_1057</v>
          </cell>
          <cell r="B89" t="str">
            <v>x3136F2FZ6</v>
          </cell>
          <cell r="C89" t="str">
            <v>Match</v>
          </cell>
          <cell r="D89" t="str">
            <v>iStar</v>
          </cell>
          <cell r="E89" t="str">
            <v>Zero-Coupon</v>
          </cell>
        </row>
        <row r="90">
          <cell r="A90" t="str">
            <v>2FZ6_1057</v>
          </cell>
          <cell r="B90" t="str">
            <v>x3136F2FZ6</v>
          </cell>
          <cell r="C90" t="str">
            <v>Match</v>
          </cell>
          <cell r="D90" t="str">
            <v>iStar</v>
          </cell>
          <cell r="E90" t="str">
            <v>Zero-Coupon</v>
          </cell>
        </row>
        <row r="91">
          <cell r="A91" t="str">
            <v>2FZ6_1058</v>
          </cell>
          <cell r="B91" t="str">
            <v>x3136F2FZ6</v>
          </cell>
          <cell r="C91" t="str">
            <v>Match</v>
          </cell>
          <cell r="D91" t="str">
            <v>iStar</v>
          </cell>
          <cell r="E91" t="str">
            <v>Zero-Coupon</v>
          </cell>
        </row>
        <row r="92">
          <cell r="A92" t="str">
            <v>2FZ6_1058</v>
          </cell>
          <cell r="B92" t="str">
            <v>x3136F2FZ6</v>
          </cell>
          <cell r="C92" t="str">
            <v>Match</v>
          </cell>
          <cell r="D92" t="str">
            <v>iStar</v>
          </cell>
          <cell r="E92" t="str">
            <v>Zero-Coupon</v>
          </cell>
        </row>
        <row r="93">
          <cell r="A93" t="str">
            <v>2FZ6_1059</v>
          </cell>
          <cell r="B93" t="str">
            <v>x3136F2FZ6</v>
          </cell>
          <cell r="C93" t="str">
            <v>Match</v>
          </cell>
          <cell r="D93" t="str">
            <v>iStar</v>
          </cell>
          <cell r="E93" t="str">
            <v>Zero-Coupon</v>
          </cell>
        </row>
        <row r="94">
          <cell r="A94" t="str">
            <v>2FZ6_1059</v>
          </cell>
          <cell r="B94" t="str">
            <v>x3136F2FZ6</v>
          </cell>
          <cell r="C94" t="str">
            <v>Match</v>
          </cell>
          <cell r="D94" t="str">
            <v>iStar</v>
          </cell>
          <cell r="E94" t="str">
            <v>Zero-Coupon</v>
          </cell>
        </row>
        <row r="95">
          <cell r="A95" t="str">
            <v>2FZ6_1060</v>
          </cell>
          <cell r="B95" t="str">
            <v>x3136F2FZ6</v>
          </cell>
          <cell r="C95" t="str">
            <v>Match</v>
          </cell>
          <cell r="D95" t="str">
            <v>iStar</v>
          </cell>
          <cell r="E95" t="str">
            <v>Zero-Coupon</v>
          </cell>
        </row>
        <row r="96">
          <cell r="A96" t="str">
            <v>2FZ6_1060</v>
          </cell>
          <cell r="B96" t="str">
            <v>x3136F2FZ6</v>
          </cell>
          <cell r="C96" t="str">
            <v>Match</v>
          </cell>
          <cell r="D96" t="str">
            <v>iStar</v>
          </cell>
          <cell r="E96" t="str">
            <v>Zero-Coupon</v>
          </cell>
        </row>
        <row r="97">
          <cell r="A97" t="str">
            <v>2FZ6_1061</v>
          </cell>
          <cell r="B97" t="str">
            <v>x3136F2FZ6</v>
          </cell>
          <cell r="C97" t="str">
            <v>Match</v>
          </cell>
          <cell r="D97" t="str">
            <v>iStar</v>
          </cell>
          <cell r="E97" t="str">
            <v>Zero-Coupon</v>
          </cell>
        </row>
        <row r="98">
          <cell r="A98" t="str">
            <v>2FZ6_1061</v>
          </cell>
          <cell r="B98" t="str">
            <v>x3136F2FZ6</v>
          </cell>
          <cell r="C98" t="str">
            <v>Match</v>
          </cell>
          <cell r="D98" t="str">
            <v>iStar</v>
          </cell>
          <cell r="E98" t="str">
            <v>Zero-Coupon</v>
          </cell>
        </row>
        <row r="99">
          <cell r="A99" t="str">
            <v>313586C64</v>
          </cell>
          <cell r="B99" t="str">
            <v>x313586C64</v>
          </cell>
          <cell r="C99" t="str">
            <v>Match</v>
          </cell>
          <cell r="D99" t="str">
            <v>iStar</v>
          </cell>
          <cell r="E99" t="str">
            <v>Zero-Coupon</v>
          </cell>
        </row>
        <row r="100">
          <cell r="A100" t="str">
            <v>313586C64</v>
          </cell>
          <cell r="B100" t="str">
            <v>x313586C64</v>
          </cell>
          <cell r="C100" t="str">
            <v>Match</v>
          </cell>
          <cell r="D100" t="str">
            <v>iStar</v>
          </cell>
          <cell r="E100" t="str">
            <v>Zero-Coupon</v>
          </cell>
        </row>
        <row r="101">
          <cell r="A101" t="str">
            <v>313586C64</v>
          </cell>
          <cell r="B101" t="str">
            <v>x313586C64</v>
          </cell>
          <cell r="C101" t="str">
            <v>Match</v>
          </cell>
          <cell r="D101" t="str">
            <v>iStar</v>
          </cell>
          <cell r="E101" t="str">
            <v>Zero-Coupon</v>
          </cell>
        </row>
        <row r="102">
          <cell r="A102" t="str">
            <v>313586H36</v>
          </cell>
          <cell r="B102" t="str">
            <v>x313586H36</v>
          </cell>
          <cell r="C102" t="str">
            <v>Match</v>
          </cell>
          <cell r="D102" t="str">
            <v>iStar</v>
          </cell>
          <cell r="E102" t="str">
            <v>Zero-Coupon</v>
          </cell>
        </row>
        <row r="103">
          <cell r="A103" t="str">
            <v>313586H36</v>
          </cell>
          <cell r="B103" t="str">
            <v>x313586H36</v>
          </cell>
          <cell r="C103" t="str">
            <v>Match</v>
          </cell>
          <cell r="D103" t="str">
            <v>iStar</v>
          </cell>
          <cell r="E103" t="str">
            <v>Zero-Coupon</v>
          </cell>
        </row>
        <row r="104">
          <cell r="A104" t="str">
            <v>313586H36</v>
          </cell>
          <cell r="B104" t="str">
            <v>x313586H36</v>
          </cell>
          <cell r="C104" t="str">
            <v>Match</v>
          </cell>
          <cell r="D104" t="str">
            <v>iStar</v>
          </cell>
          <cell r="E104" t="str">
            <v>Zero-Coupon</v>
          </cell>
        </row>
        <row r="105">
          <cell r="A105" t="str">
            <v>313586H36</v>
          </cell>
          <cell r="B105" t="str">
            <v>x313586H36</v>
          </cell>
          <cell r="C105" t="str">
            <v>Match</v>
          </cell>
          <cell r="D105" t="str">
            <v>iStar</v>
          </cell>
          <cell r="E105" t="str">
            <v>Zero-Coupon</v>
          </cell>
        </row>
        <row r="106">
          <cell r="A106" t="str">
            <v>313586QR3</v>
          </cell>
          <cell r="B106" t="str">
            <v>x313586QR3</v>
          </cell>
          <cell r="C106" t="str">
            <v>Match</v>
          </cell>
          <cell r="D106" t="str">
            <v>iStar</v>
          </cell>
          <cell r="E106" t="str">
            <v>Zero-Coupon</v>
          </cell>
        </row>
        <row r="107">
          <cell r="A107" t="str">
            <v>313586QR3</v>
          </cell>
          <cell r="B107" t="str">
            <v>x313586QR3</v>
          </cell>
          <cell r="C107" t="str">
            <v>Match</v>
          </cell>
          <cell r="D107" t="str">
            <v>iStar</v>
          </cell>
          <cell r="E107" t="str">
            <v>Zero-Coupon</v>
          </cell>
        </row>
        <row r="108">
          <cell r="A108" t="str">
            <v>313586QR3</v>
          </cell>
          <cell r="B108" t="str">
            <v>x313586QR3</v>
          </cell>
          <cell r="C108" t="str">
            <v>Match</v>
          </cell>
          <cell r="D108" t="str">
            <v>iStar</v>
          </cell>
          <cell r="E108" t="str">
            <v>Zero-Coupon</v>
          </cell>
        </row>
        <row r="109">
          <cell r="A109" t="str">
            <v>313586RC5</v>
          </cell>
          <cell r="B109" t="str">
            <v>x313586RC5</v>
          </cell>
          <cell r="C109" t="str">
            <v>Match</v>
          </cell>
          <cell r="D109" t="str">
            <v>iStar</v>
          </cell>
          <cell r="E109" t="str">
            <v>Zero-Coupon</v>
          </cell>
        </row>
        <row r="110">
          <cell r="A110" t="str">
            <v>313586RC5</v>
          </cell>
          <cell r="B110" t="str">
            <v>x313586RC5</v>
          </cell>
          <cell r="C110" t="str">
            <v>Match</v>
          </cell>
          <cell r="D110" t="str">
            <v>iStar</v>
          </cell>
          <cell r="E110" t="str">
            <v>Zero-Coupon</v>
          </cell>
        </row>
        <row r="111">
          <cell r="A111" t="str">
            <v>313586RC5</v>
          </cell>
          <cell r="B111" t="str">
            <v>x313586RC5</v>
          </cell>
          <cell r="C111" t="str">
            <v>Match</v>
          </cell>
          <cell r="D111" t="str">
            <v>iStar</v>
          </cell>
          <cell r="E111" t="str">
            <v>Zero-Coupon</v>
          </cell>
        </row>
        <row r="112">
          <cell r="A112" t="str">
            <v>313586UB3</v>
          </cell>
          <cell r="B112" t="str">
            <v>x313586UB3</v>
          </cell>
          <cell r="C112" t="str">
            <v>Match</v>
          </cell>
          <cell r="D112" t="str">
            <v>iStar</v>
          </cell>
          <cell r="E112" t="str">
            <v>Zero-Coupon</v>
          </cell>
        </row>
        <row r="113">
          <cell r="A113" t="str">
            <v>313586UB3</v>
          </cell>
          <cell r="B113" t="str">
            <v>x313586UB3</v>
          </cell>
          <cell r="C113" t="str">
            <v>Match</v>
          </cell>
          <cell r="D113" t="str">
            <v>iStar</v>
          </cell>
          <cell r="E113" t="str">
            <v>Zero-Coupon</v>
          </cell>
        </row>
        <row r="114">
          <cell r="A114" t="str">
            <v>313586UB3</v>
          </cell>
          <cell r="B114" t="str">
            <v>x313586UB3</v>
          </cell>
          <cell r="C114" t="str">
            <v>Match</v>
          </cell>
          <cell r="D114" t="str">
            <v>iStar</v>
          </cell>
          <cell r="E114" t="str">
            <v>Zero-Coupon</v>
          </cell>
        </row>
        <row r="115">
          <cell r="A115" t="str">
            <v>313586UV9</v>
          </cell>
          <cell r="B115" t="str">
            <v>x313586UV9</v>
          </cell>
          <cell r="C115" t="str">
            <v>Match</v>
          </cell>
          <cell r="D115" t="str">
            <v>iStar</v>
          </cell>
          <cell r="E115" t="str">
            <v>Zero-Coupon</v>
          </cell>
        </row>
        <row r="116">
          <cell r="A116" t="str">
            <v>313586UV9</v>
          </cell>
          <cell r="B116" t="str">
            <v>x313586UV9</v>
          </cell>
          <cell r="C116" t="str">
            <v>Match</v>
          </cell>
          <cell r="D116" t="str">
            <v>iStar</v>
          </cell>
          <cell r="E116" t="str">
            <v>Zero-Coupon</v>
          </cell>
        </row>
        <row r="117">
          <cell r="A117" t="str">
            <v>313586UV9</v>
          </cell>
          <cell r="B117" t="str">
            <v>x313586UV9</v>
          </cell>
          <cell r="C117" t="str">
            <v>Match</v>
          </cell>
          <cell r="D117" t="str">
            <v>iStar</v>
          </cell>
          <cell r="E117" t="str">
            <v>Zero-Coupon</v>
          </cell>
        </row>
        <row r="118">
          <cell r="A118" t="str">
            <v>313586UV9</v>
          </cell>
          <cell r="B118" t="str">
            <v>x313586UV9</v>
          </cell>
          <cell r="C118" t="str">
            <v>Match</v>
          </cell>
          <cell r="D118" t="str">
            <v>iStar</v>
          </cell>
          <cell r="E118" t="str">
            <v>Zero-Coupon</v>
          </cell>
        </row>
        <row r="119">
          <cell r="A119" t="str">
            <v>313586UV9</v>
          </cell>
          <cell r="B119" t="str">
            <v>x313586UV9</v>
          </cell>
          <cell r="C119" t="str">
            <v>Match</v>
          </cell>
          <cell r="D119" t="str">
            <v>iStar</v>
          </cell>
          <cell r="E119" t="str">
            <v>Zero-Coupon</v>
          </cell>
        </row>
        <row r="120">
          <cell r="A120" t="str">
            <v>313586YX1</v>
          </cell>
          <cell r="B120" t="str">
            <v>x313586YX1</v>
          </cell>
          <cell r="C120" t="str">
            <v>Match</v>
          </cell>
          <cell r="D120" t="str">
            <v>iStar</v>
          </cell>
          <cell r="E120" t="str">
            <v>Zero-Coupon</v>
          </cell>
        </row>
        <row r="121">
          <cell r="A121" t="str">
            <v>313586YX1</v>
          </cell>
          <cell r="B121" t="str">
            <v>x313586YX1</v>
          </cell>
          <cell r="C121" t="str">
            <v>Match</v>
          </cell>
          <cell r="D121" t="str">
            <v>iStar</v>
          </cell>
          <cell r="E121" t="str">
            <v>Zero-Coupon</v>
          </cell>
        </row>
        <row r="122">
          <cell r="A122" t="str">
            <v>313586YX1</v>
          </cell>
          <cell r="B122" t="str">
            <v>x313586YX1</v>
          </cell>
          <cell r="C122" t="str">
            <v>Match</v>
          </cell>
          <cell r="D122" t="str">
            <v>iStar</v>
          </cell>
          <cell r="E122" t="str">
            <v>Zero-Coupon</v>
          </cell>
        </row>
        <row r="123">
          <cell r="A123" t="str">
            <v>313586YX1</v>
          </cell>
          <cell r="B123" t="str">
            <v>x313586YX1</v>
          </cell>
          <cell r="C123" t="str">
            <v>Match</v>
          </cell>
          <cell r="D123" t="str">
            <v>iStar</v>
          </cell>
          <cell r="E123" t="str">
            <v>Zero-Coupon</v>
          </cell>
        </row>
        <row r="124">
          <cell r="A124" t="str">
            <v>313586YX1</v>
          </cell>
          <cell r="B124" t="str">
            <v>x313586YX1</v>
          </cell>
          <cell r="C124" t="str">
            <v>Match</v>
          </cell>
          <cell r="D124" t="str">
            <v>iStar</v>
          </cell>
          <cell r="E124" t="str">
            <v>Zero-Coupon</v>
          </cell>
        </row>
        <row r="125">
          <cell r="A125" t="str">
            <v>313588A21</v>
          </cell>
          <cell r="B125" t="str">
            <v>x313588A21</v>
          </cell>
          <cell r="C125" t="str">
            <v>Match</v>
          </cell>
          <cell r="D125" t="str">
            <v>iStar</v>
          </cell>
          <cell r="E125" t="str">
            <v>Zero-Coupon</v>
          </cell>
        </row>
        <row r="126">
          <cell r="A126" t="str">
            <v>313588A54</v>
          </cell>
          <cell r="B126" t="str">
            <v>x313588A54</v>
          </cell>
          <cell r="C126" t="str">
            <v>Match</v>
          </cell>
          <cell r="D126" t="str">
            <v>iStar</v>
          </cell>
          <cell r="E126" t="str">
            <v>Zero-Coupon</v>
          </cell>
        </row>
        <row r="127">
          <cell r="A127" t="str">
            <v>313588A62</v>
          </cell>
          <cell r="B127" t="str">
            <v>x313588A62</v>
          </cell>
          <cell r="C127" t="str">
            <v>Match</v>
          </cell>
          <cell r="D127" t="str">
            <v>iStar</v>
          </cell>
          <cell r="E127" t="str">
            <v>Zero-Coupon</v>
          </cell>
        </row>
        <row r="128">
          <cell r="A128" t="str">
            <v>313588A88</v>
          </cell>
          <cell r="B128" t="str">
            <v>x313588A88</v>
          </cell>
          <cell r="C128" t="str">
            <v>Match</v>
          </cell>
          <cell r="D128" t="str">
            <v>iStar</v>
          </cell>
          <cell r="E128" t="str">
            <v>Zero-Coupon</v>
          </cell>
        </row>
        <row r="129">
          <cell r="A129" t="str">
            <v>313588A96</v>
          </cell>
          <cell r="B129" t="str">
            <v>x313588A96</v>
          </cell>
          <cell r="C129" t="str">
            <v>Match</v>
          </cell>
          <cell r="D129" t="str">
            <v>iStar</v>
          </cell>
          <cell r="E129" t="str">
            <v>Zero-Coupon</v>
          </cell>
        </row>
        <row r="130">
          <cell r="A130" t="str">
            <v>313588B46</v>
          </cell>
          <cell r="B130" t="str">
            <v>x313588B46</v>
          </cell>
          <cell r="C130" t="str">
            <v>Match</v>
          </cell>
          <cell r="D130" t="str">
            <v>iStar</v>
          </cell>
          <cell r="E130" t="str">
            <v>Zero-Coupon</v>
          </cell>
        </row>
        <row r="131">
          <cell r="A131" t="str">
            <v>313588B61</v>
          </cell>
          <cell r="B131" t="str">
            <v>x313588B61</v>
          </cell>
          <cell r="C131" t="str">
            <v>Match</v>
          </cell>
          <cell r="D131" t="str">
            <v>iStar</v>
          </cell>
          <cell r="E131" t="str">
            <v>Zero-Coupon</v>
          </cell>
        </row>
        <row r="132">
          <cell r="A132" t="str">
            <v>313588B79</v>
          </cell>
          <cell r="B132" t="str">
            <v>x313588B79</v>
          </cell>
          <cell r="C132" t="str">
            <v>Match</v>
          </cell>
          <cell r="D132" t="str">
            <v>iStar</v>
          </cell>
          <cell r="E132" t="str">
            <v>Zero-Coupon</v>
          </cell>
        </row>
        <row r="133">
          <cell r="A133" t="str">
            <v>313588B87</v>
          </cell>
          <cell r="B133" t="str">
            <v>x313588B87</v>
          </cell>
          <cell r="C133" t="str">
            <v>Match</v>
          </cell>
          <cell r="D133" t="str">
            <v>iStar</v>
          </cell>
          <cell r="E133" t="str">
            <v>Zero-Coupon</v>
          </cell>
        </row>
        <row r="134">
          <cell r="A134" t="str">
            <v>313588C37</v>
          </cell>
          <cell r="B134" t="str">
            <v>x313588C37</v>
          </cell>
          <cell r="C134" t="str">
            <v>Match</v>
          </cell>
          <cell r="D134" t="str">
            <v>iStar</v>
          </cell>
          <cell r="E134" t="str">
            <v>Zero-Coupon</v>
          </cell>
        </row>
        <row r="135">
          <cell r="A135" t="str">
            <v>313588C52</v>
          </cell>
          <cell r="B135" t="str">
            <v>x313588C52</v>
          </cell>
          <cell r="C135" t="str">
            <v>Match</v>
          </cell>
          <cell r="D135" t="str">
            <v>iStar</v>
          </cell>
          <cell r="E135" t="str">
            <v>Zero-Coupon</v>
          </cell>
        </row>
        <row r="136">
          <cell r="A136" t="str">
            <v>313588C60</v>
          </cell>
          <cell r="B136" t="str">
            <v>x313588C60</v>
          </cell>
          <cell r="C136" t="str">
            <v>Match</v>
          </cell>
          <cell r="D136" t="str">
            <v>iStar</v>
          </cell>
          <cell r="E136" t="str">
            <v>Zero-Coupon</v>
          </cell>
        </row>
        <row r="137">
          <cell r="A137" t="str">
            <v>313588C78</v>
          </cell>
          <cell r="B137" t="str">
            <v>x313588C78</v>
          </cell>
          <cell r="C137" t="str">
            <v>Match</v>
          </cell>
          <cell r="D137" t="str">
            <v>iStar</v>
          </cell>
          <cell r="E137" t="str">
            <v>Zero-Coupon</v>
          </cell>
        </row>
        <row r="138">
          <cell r="A138" t="str">
            <v>313588D28</v>
          </cell>
          <cell r="B138" t="str">
            <v>x313588D28</v>
          </cell>
          <cell r="C138" t="str">
            <v>Match</v>
          </cell>
          <cell r="D138" t="str">
            <v>iStar</v>
          </cell>
          <cell r="E138" t="str">
            <v>Zero-Coupon</v>
          </cell>
        </row>
        <row r="139">
          <cell r="A139" t="str">
            <v>313588D44</v>
          </cell>
          <cell r="B139" t="str">
            <v>x313588D44</v>
          </cell>
          <cell r="C139" t="str">
            <v>Match</v>
          </cell>
          <cell r="D139" t="str">
            <v>iStar</v>
          </cell>
          <cell r="E139" t="str">
            <v>Zero-Coupon</v>
          </cell>
        </row>
        <row r="140">
          <cell r="A140" t="str">
            <v>313588D69</v>
          </cell>
          <cell r="B140" t="str">
            <v>x313588D69</v>
          </cell>
          <cell r="C140" t="str">
            <v>Match</v>
          </cell>
          <cell r="D140" t="str">
            <v>iStar</v>
          </cell>
          <cell r="E140" t="str">
            <v>Zero-Coupon</v>
          </cell>
        </row>
        <row r="141">
          <cell r="A141" t="str">
            <v>313588E32</v>
          </cell>
          <cell r="B141" t="str">
            <v>x313588E27</v>
          </cell>
          <cell r="C141" t="str">
            <v>Match</v>
          </cell>
          <cell r="D141" t="str">
            <v>iStar</v>
          </cell>
          <cell r="E141" t="str">
            <v>Zero-Coupon</v>
          </cell>
        </row>
        <row r="142">
          <cell r="A142" t="str">
            <v>313588E40</v>
          </cell>
          <cell r="B142" t="str">
            <v>x313588E35</v>
          </cell>
          <cell r="C142" t="str">
            <v>Match</v>
          </cell>
          <cell r="D142" t="str">
            <v>iStar</v>
          </cell>
          <cell r="E142" t="str">
            <v>Zero-Coupon</v>
          </cell>
        </row>
        <row r="143">
          <cell r="A143" t="str">
            <v>313588E48</v>
          </cell>
          <cell r="B143" t="str">
            <v>x313588E43</v>
          </cell>
          <cell r="C143" t="str">
            <v>Match</v>
          </cell>
          <cell r="D143" t="str">
            <v>iStar</v>
          </cell>
          <cell r="E143" t="str">
            <v>Zero-Coupon</v>
          </cell>
        </row>
        <row r="144">
          <cell r="A144" t="str">
            <v>313588E97</v>
          </cell>
          <cell r="B144" t="str">
            <v>x313588E92</v>
          </cell>
          <cell r="C144" t="str">
            <v>Match</v>
          </cell>
          <cell r="D144" t="str">
            <v>iStar</v>
          </cell>
          <cell r="E144" t="str">
            <v>Zero-Coupon</v>
          </cell>
        </row>
        <row r="145">
          <cell r="A145" t="str">
            <v>313588F26</v>
          </cell>
          <cell r="B145" t="str">
            <v>x313588F26</v>
          </cell>
          <cell r="C145" t="str">
            <v>Match</v>
          </cell>
          <cell r="D145" t="str">
            <v>iStar</v>
          </cell>
          <cell r="E145" t="str">
            <v>Zero-Coupon</v>
          </cell>
        </row>
        <row r="146">
          <cell r="A146" t="str">
            <v>313588F42</v>
          </cell>
          <cell r="B146" t="str">
            <v>x313588F42</v>
          </cell>
          <cell r="C146" t="str">
            <v>Match</v>
          </cell>
          <cell r="D146" t="str">
            <v>iStar</v>
          </cell>
          <cell r="E146" t="str">
            <v>Zero-Coupon</v>
          </cell>
        </row>
        <row r="147">
          <cell r="A147" t="str">
            <v>313588F75</v>
          </cell>
          <cell r="B147" t="str">
            <v>x313588F75</v>
          </cell>
          <cell r="C147" t="str">
            <v>Match</v>
          </cell>
          <cell r="D147" t="str">
            <v>iStar</v>
          </cell>
          <cell r="E147" t="str">
            <v>Zero-Coupon</v>
          </cell>
        </row>
        <row r="148">
          <cell r="A148" t="str">
            <v>313588F83</v>
          </cell>
          <cell r="B148" t="str">
            <v>x313588F83</v>
          </cell>
          <cell r="C148" t="str">
            <v>Match</v>
          </cell>
          <cell r="D148" t="str">
            <v>iStar</v>
          </cell>
          <cell r="E148" t="str">
            <v>Zero-Coupon</v>
          </cell>
        </row>
        <row r="149">
          <cell r="A149" t="str">
            <v>313588F91</v>
          </cell>
          <cell r="B149" t="str">
            <v>x313588F91</v>
          </cell>
          <cell r="C149" t="str">
            <v>Match</v>
          </cell>
          <cell r="D149" t="str">
            <v>iStar</v>
          </cell>
          <cell r="E149" t="str">
            <v>Zero-Coupon</v>
          </cell>
        </row>
        <row r="150">
          <cell r="A150" t="str">
            <v>313588G25</v>
          </cell>
          <cell r="B150" t="str">
            <v>x313588G25</v>
          </cell>
          <cell r="C150" t="str">
            <v>Match</v>
          </cell>
          <cell r="D150" t="str">
            <v>iStar</v>
          </cell>
          <cell r="E150" t="str">
            <v>Zero-Coupon</v>
          </cell>
        </row>
        <row r="151">
          <cell r="A151" t="str">
            <v>313588G33</v>
          </cell>
          <cell r="B151" t="str">
            <v>x313588G33</v>
          </cell>
          <cell r="C151" t="str">
            <v>Match</v>
          </cell>
          <cell r="D151" t="str">
            <v>iStar</v>
          </cell>
          <cell r="E151" t="str">
            <v>Zero-Coupon</v>
          </cell>
        </row>
        <row r="152">
          <cell r="A152" t="str">
            <v>313588G74</v>
          </cell>
          <cell r="B152" t="str">
            <v>x313588G74</v>
          </cell>
          <cell r="C152" t="str">
            <v>Match</v>
          </cell>
          <cell r="D152" t="str">
            <v>iStar</v>
          </cell>
          <cell r="E152" t="str">
            <v>Zero-Coupon</v>
          </cell>
        </row>
        <row r="153">
          <cell r="A153" t="str">
            <v>313588G90</v>
          </cell>
          <cell r="B153" t="str">
            <v>x313588G90</v>
          </cell>
          <cell r="C153" t="str">
            <v>Match</v>
          </cell>
          <cell r="D153" t="str">
            <v>iStar</v>
          </cell>
          <cell r="E153" t="str">
            <v>Zero-Coupon</v>
          </cell>
        </row>
        <row r="154">
          <cell r="A154" t="str">
            <v>313588H24</v>
          </cell>
          <cell r="B154" t="str">
            <v>x313588H24</v>
          </cell>
          <cell r="C154" t="str">
            <v>Match</v>
          </cell>
          <cell r="D154" t="str">
            <v>iStar</v>
          </cell>
          <cell r="E154" t="str">
            <v>Zero-Coupon</v>
          </cell>
        </row>
        <row r="155">
          <cell r="A155" t="str">
            <v>313588H65</v>
          </cell>
          <cell r="B155" t="str">
            <v>x313588H65</v>
          </cell>
          <cell r="C155" t="str">
            <v>Match</v>
          </cell>
          <cell r="D155" t="str">
            <v>iStar</v>
          </cell>
          <cell r="E155" t="str">
            <v>Zero-Coupon</v>
          </cell>
        </row>
        <row r="156">
          <cell r="A156" t="str">
            <v>313588H81</v>
          </cell>
          <cell r="B156" t="str">
            <v>x313588H81</v>
          </cell>
          <cell r="C156" t="str">
            <v>Match</v>
          </cell>
          <cell r="D156" t="str">
            <v>iStar</v>
          </cell>
          <cell r="E156" t="str">
            <v>Zero-Coupon</v>
          </cell>
        </row>
        <row r="157">
          <cell r="A157" t="str">
            <v>313588H99</v>
          </cell>
          <cell r="B157" t="str">
            <v>x313588H99</v>
          </cell>
          <cell r="C157" t="str">
            <v>Match</v>
          </cell>
          <cell r="D157" t="str">
            <v>iStar</v>
          </cell>
          <cell r="E157" t="str">
            <v>Zero-Coupon</v>
          </cell>
        </row>
        <row r="158">
          <cell r="A158" t="str">
            <v>313588H99</v>
          </cell>
          <cell r="B158" t="str">
            <v>x313588H99</v>
          </cell>
          <cell r="C158" t="str">
            <v>Match</v>
          </cell>
          <cell r="D158" t="str">
            <v>iStar</v>
          </cell>
          <cell r="E158" t="str">
            <v>Zero-Coupon</v>
          </cell>
        </row>
        <row r="159">
          <cell r="A159" t="str">
            <v>313588J63</v>
          </cell>
          <cell r="B159" t="str">
            <v>x313588J63</v>
          </cell>
          <cell r="C159" t="str">
            <v>Match</v>
          </cell>
          <cell r="D159" t="str">
            <v>iStar</v>
          </cell>
          <cell r="E159" t="str">
            <v>Zero-Coupon</v>
          </cell>
        </row>
        <row r="160">
          <cell r="A160" t="str">
            <v>313588J71</v>
          </cell>
          <cell r="B160" t="str">
            <v>x313588J71</v>
          </cell>
          <cell r="C160" t="str">
            <v>Match</v>
          </cell>
          <cell r="D160" t="str">
            <v>iStar</v>
          </cell>
          <cell r="E160" t="str">
            <v>Zero-Coupon</v>
          </cell>
        </row>
        <row r="161">
          <cell r="A161" t="str">
            <v>313588J89</v>
          </cell>
          <cell r="B161" t="str">
            <v>x313588J89</v>
          </cell>
          <cell r="C161" t="str">
            <v>Match</v>
          </cell>
          <cell r="D161" t="str">
            <v>iStar</v>
          </cell>
          <cell r="E161" t="str">
            <v>Zero-Coupon</v>
          </cell>
        </row>
        <row r="162">
          <cell r="A162" t="str">
            <v>313588K46</v>
          </cell>
          <cell r="B162" t="str">
            <v>x313588K46</v>
          </cell>
          <cell r="C162" t="str">
            <v>Match</v>
          </cell>
          <cell r="D162" t="str">
            <v>iStar</v>
          </cell>
          <cell r="E162" t="str">
            <v>Zero-Coupon</v>
          </cell>
        </row>
        <row r="163">
          <cell r="A163" t="str">
            <v>313588K53</v>
          </cell>
          <cell r="B163" t="str">
            <v>x313588K53</v>
          </cell>
          <cell r="C163" t="str">
            <v>Match</v>
          </cell>
          <cell r="D163" t="str">
            <v>iStar</v>
          </cell>
          <cell r="E163" t="str">
            <v>Zero-Coupon</v>
          </cell>
        </row>
        <row r="164">
          <cell r="A164" t="str">
            <v>313588K61</v>
          </cell>
          <cell r="B164" t="str">
            <v>x313588K61</v>
          </cell>
          <cell r="C164" t="str">
            <v>Match</v>
          </cell>
          <cell r="D164" t="str">
            <v>iStar</v>
          </cell>
          <cell r="E164" t="str">
            <v>Zero-Coupon</v>
          </cell>
        </row>
        <row r="165">
          <cell r="A165" t="str">
            <v>313588K79</v>
          </cell>
          <cell r="B165" t="str">
            <v>x313588K79</v>
          </cell>
          <cell r="C165" t="str">
            <v>Match</v>
          </cell>
          <cell r="D165" t="str">
            <v>iStar</v>
          </cell>
          <cell r="E165" t="str">
            <v>Zero-Coupon</v>
          </cell>
        </row>
        <row r="166">
          <cell r="A166" t="str">
            <v>313588K79</v>
          </cell>
          <cell r="B166" t="str">
            <v>x313588K79</v>
          </cell>
          <cell r="C166" t="str">
            <v>Match</v>
          </cell>
          <cell r="D166" t="str">
            <v>iStar</v>
          </cell>
          <cell r="E166" t="str">
            <v>Zero-Coupon</v>
          </cell>
        </row>
        <row r="167">
          <cell r="A167" t="str">
            <v>313588L29</v>
          </cell>
          <cell r="B167" t="str">
            <v>x313588L29</v>
          </cell>
          <cell r="C167" t="str">
            <v>Match</v>
          </cell>
          <cell r="D167" t="str">
            <v>iStar</v>
          </cell>
          <cell r="E167" t="str">
            <v>Zero-Coupon</v>
          </cell>
        </row>
        <row r="168">
          <cell r="A168" t="str">
            <v>313588L60</v>
          </cell>
          <cell r="B168" t="str">
            <v>x313588L60</v>
          </cell>
          <cell r="C168" t="str">
            <v>Match</v>
          </cell>
          <cell r="D168" t="str">
            <v>iStar</v>
          </cell>
          <cell r="E168" t="str">
            <v>Zero-Coupon</v>
          </cell>
        </row>
        <row r="169">
          <cell r="A169" t="str">
            <v>313588L94</v>
          </cell>
          <cell r="B169" t="str">
            <v>x313588L94</v>
          </cell>
          <cell r="C169" t="str">
            <v>Match</v>
          </cell>
          <cell r="D169" t="str">
            <v>iStar</v>
          </cell>
          <cell r="E169" t="str">
            <v>Zero-Coupon</v>
          </cell>
        </row>
        <row r="170">
          <cell r="A170" t="str">
            <v>313588M51</v>
          </cell>
          <cell r="B170" t="str">
            <v>x313588M51</v>
          </cell>
          <cell r="C170" t="str">
            <v>Match</v>
          </cell>
          <cell r="D170" t="str">
            <v>iStar</v>
          </cell>
          <cell r="E170" t="str">
            <v>Zero-Coupon</v>
          </cell>
        </row>
        <row r="171">
          <cell r="A171" t="str">
            <v>313588M85</v>
          </cell>
          <cell r="B171" t="str">
            <v>x313588M85</v>
          </cell>
          <cell r="C171" t="str">
            <v>Match</v>
          </cell>
          <cell r="D171" t="str">
            <v>iStar</v>
          </cell>
          <cell r="E171" t="str">
            <v>Zero-Coupon</v>
          </cell>
        </row>
        <row r="172">
          <cell r="A172" t="str">
            <v>313588M93</v>
          </cell>
          <cell r="B172" t="str">
            <v>x313588M93</v>
          </cell>
          <cell r="C172" t="str">
            <v>Match</v>
          </cell>
          <cell r="D172" t="str">
            <v>iStar</v>
          </cell>
          <cell r="E172" t="str">
            <v>Zero-Coupon</v>
          </cell>
        </row>
        <row r="173">
          <cell r="A173" t="str">
            <v>313588N43</v>
          </cell>
          <cell r="B173" t="str">
            <v>x313588N43</v>
          </cell>
          <cell r="C173" t="str">
            <v>Match</v>
          </cell>
          <cell r="D173" t="str">
            <v>iStar</v>
          </cell>
          <cell r="E173" t="str">
            <v>Zero-Coupon</v>
          </cell>
        </row>
        <row r="174">
          <cell r="A174" t="str">
            <v>313588P33</v>
          </cell>
          <cell r="B174" t="str">
            <v>x313588P33</v>
          </cell>
          <cell r="C174" t="str">
            <v>Match</v>
          </cell>
          <cell r="D174" t="str">
            <v>iStar</v>
          </cell>
          <cell r="E174" t="str">
            <v>Zero-Coupon</v>
          </cell>
        </row>
        <row r="175">
          <cell r="A175" t="str">
            <v>313588P33</v>
          </cell>
          <cell r="B175" t="str">
            <v>x313588P33</v>
          </cell>
          <cell r="C175" t="str">
            <v>Match</v>
          </cell>
          <cell r="D175" t="str">
            <v>iStar</v>
          </cell>
          <cell r="E175" t="str">
            <v>Zero-Coupon</v>
          </cell>
        </row>
        <row r="176">
          <cell r="A176" t="str">
            <v>313588P66</v>
          </cell>
          <cell r="B176" t="str">
            <v>x313588P66</v>
          </cell>
          <cell r="C176" t="str">
            <v>Match</v>
          </cell>
          <cell r="D176" t="str">
            <v>iStar</v>
          </cell>
          <cell r="E176" t="str">
            <v>Zero-Coupon</v>
          </cell>
        </row>
        <row r="177">
          <cell r="A177" t="str">
            <v>313588P90</v>
          </cell>
          <cell r="B177" t="str">
            <v>x313588P90</v>
          </cell>
          <cell r="C177" t="str">
            <v>Match</v>
          </cell>
          <cell r="D177" t="str">
            <v>iStar</v>
          </cell>
          <cell r="E177" t="str">
            <v>Zero-Coupon</v>
          </cell>
        </row>
        <row r="178">
          <cell r="A178" t="str">
            <v>313588Q24</v>
          </cell>
          <cell r="B178" t="str">
            <v>x313588Q24</v>
          </cell>
          <cell r="C178" t="str">
            <v>Match</v>
          </cell>
          <cell r="D178" t="str">
            <v>iStar</v>
          </cell>
          <cell r="E178" t="str">
            <v>Zero-Coupon</v>
          </cell>
        </row>
        <row r="179">
          <cell r="A179" t="str">
            <v>313588Q65</v>
          </cell>
          <cell r="B179" t="str">
            <v>x313588Q65</v>
          </cell>
          <cell r="C179" t="str">
            <v>Match</v>
          </cell>
          <cell r="D179" t="str">
            <v>iStar</v>
          </cell>
          <cell r="E179" t="str">
            <v>Zero-Coupon</v>
          </cell>
        </row>
        <row r="180">
          <cell r="A180" t="str">
            <v>313588Q73</v>
          </cell>
          <cell r="B180" t="str">
            <v>x313588Q73</v>
          </cell>
          <cell r="C180" t="str">
            <v>Match</v>
          </cell>
          <cell r="D180" t="str">
            <v>iStar</v>
          </cell>
          <cell r="E180" t="str">
            <v>Zero-Coupon</v>
          </cell>
        </row>
        <row r="181">
          <cell r="A181" t="str">
            <v>313588RG2</v>
          </cell>
          <cell r="B181" t="str">
            <v>x313588RG2</v>
          </cell>
          <cell r="C181" t="str">
            <v>Match</v>
          </cell>
          <cell r="D181" t="str">
            <v>iStar</v>
          </cell>
          <cell r="E181" t="str">
            <v>Zero-Coupon</v>
          </cell>
        </row>
        <row r="182">
          <cell r="A182" t="str">
            <v>313588RG2</v>
          </cell>
          <cell r="B182" t="str">
            <v>x313588RG2</v>
          </cell>
          <cell r="C182" t="str">
            <v>Match</v>
          </cell>
          <cell r="D182" t="str">
            <v>iStar</v>
          </cell>
          <cell r="E182" t="str">
            <v>Zero-Coupon</v>
          </cell>
        </row>
        <row r="183">
          <cell r="A183" t="str">
            <v>313588RG2</v>
          </cell>
          <cell r="B183" t="str">
            <v>x313588RG2</v>
          </cell>
          <cell r="C183" t="str">
            <v>Match</v>
          </cell>
          <cell r="D183" t="str">
            <v>iStar</v>
          </cell>
          <cell r="E183" t="str">
            <v>Zero-Coupon</v>
          </cell>
        </row>
        <row r="184">
          <cell r="A184" t="str">
            <v>313588RK3</v>
          </cell>
          <cell r="B184" t="str">
            <v>x313588RK3</v>
          </cell>
          <cell r="C184" t="str">
            <v>Match</v>
          </cell>
          <cell r="D184" t="str">
            <v>iStar</v>
          </cell>
          <cell r="E184" t="str">
            <v>Zero-Coupon</v>
          </cell>
        </row>
        <row r="185">
          <cell r="A185" t="str">
            <v>313588RK3</v>
          </cell>
          <cell r="B185" t="str">
            <v>x313588RK3</v>
          </cell>
          <cell r="C185" t="str">
            <v>Match</v>
          </cell>
          <cell r="D185" t="str">
            <v>iStar</v>
          </cell>
          <cell r="E185" t="str">
            <v>Zero-Coupon</v>
          </cell>
        </row>
        <row r="186">
          <cell r="A186" t="str">
            <v>313588RL1</v>
          </cell>
          <cell r="B186" t="str">
            <v>x313588RL1</v>
          </cell>
          <cell r="C186" t="str">
            <v>Match</v>
          </cell>
          <cell r="D186" t="str">
            <v>iStar</v>
          </cell>
          <cell r="E186" t="str">
            <v>Zero-Coupon</v>
          </cell>
        </row>
        <row r="187">
          <cell r="A187" t="str">
            <v>313588RL1</v>
          </cell>
          <cell r="B187" t="str">
            <v>x313588RL1</v>
          </cell>
          <cell r="C187" t="str">
            <v>Match</v>
          </cell>
          <cell r="D187" t="str">
            <v>iStar</v>
          </cell>
          <cell r="E187" t="str">
            <v>Zero-Coupon</v>
          </cell>
        </row>
        <row r="188">
          <cell r="A188" t="str">
            <v>313588RM9</v>
          </cell>
          <cell r="B188" t="str">
            <v>x313588RM9</v>
          </cell>
          <cell r="C188" t="str">
            <v>Match</v>
          </cell>
          <cell r="D188" t="str">
            <v>iStar</v>
          </cell>
          <cell r="E188" t="str">
            <v>Zero-Coupon</v>
          </cell>
        </row>
        <row r="189">
          <cell r="A189" t="str">
            <v>313588RM9</v>
          </cell>
          <cell r="B189" t="str">
            <v>x313588RM9</v>
          </cell>
          <cell r="C189" t="str">
            <v>Match</v>
          </cell>
          <cell r="D189" t="str">
            <v>iStar</v>
          </cell>
          <cell r="E189" t="str">
            <v>Zero-Coupon</v>
          </cell>
        </row>
        <row r="190">
          <cell r="A190" t="str">
            <v>313588RN7</v>
          </cell>
          <cell r="B190" t="str">
            <v>x313588RN7</v>
          </cell>
          <cell r="C190" t="str">
            <v>Match</v>
          </cell>
          <cell r="D190" t="str">
            <v>iStar</v>
          </cell>
          <cell r="E190" t="str">
            <v>Zero-Coupon</v>
          </cell>
        </row>
        <row r="191">
          <cell r="A191" t="str">
            <v>313588RN7</v>
          </cell>
          <cell r="B191" t="str">
            <v>x313588RN7</v>
          </cell>
          <cell r="C191" t="str">
            <v>Match</v>
          </cell>
          <cell r="D191" t="str">
            <v>iStar</v>
          </cell>
          <cell r="E191" t="str">
            <v>Zero-Coupon</v>
          </cell>
        </row>
        <row r="192">
          <cell r="A192" t="str">
            <v>313588RP2</v>
          </cell>
          <cell r="B192" t="str">
            <v>x313588RP2</v>
          </cell>
          <cell r="C192" t="str">
            <v>Match</v>
          </cell>
          <cell r="D192" t="str">
            <v>iStar</v>
          </cell>
          <cell r="E192" t="str">
            <v>Zero-Coupon</v>
          </cell>
        </row>
        <row r="193">
          <cell r="A193" t="str">
            <v>313588RP2</v>
          </cell>
          <cell r="B193" t="str">
            <v>x313588RP2</v>
          </cell>
          <cell r="C193" t="str">
            <v>Match</v>
          </cell>
          <cell r="D193" t="str">
            <v>iStar</v>
          </cell>
          <cell r="E193" t="str">
            <v>Zero-Coupon</v>
          </cell>
        </row>
        <row r="194">
          <cell r="A194" t="str">
            <v>313588RS6</v>
          </cell>
          <cell r="B194" t="str">
            <v>x313588RS6</v>
          </cell>
          <cell r="C194" t="str">
            <v>Match</v>
          </cell>
          <cell r="D194" t="str">
            <v>iStar</v>
          </cell>
          <cell r="E194" t="str">
            <v>Zero-Coupon</v>
          </cell>
        </row>
        <row r="195">
          <cell r="A195" t="str">
            <v>313588RS6</v>
          </cell>
          <cell r="B195" t="str">
            <v>x313588RS6</v>
          </cell>
          <cell r="C195" t="str">
            <v>Match</v>
          </cell>
          <cell r="D195" t="str">
            <v>iStar</v>
          </cell>
          <cell r="E195" t="str">
            <v>Zero-Coupon</v>
          </cell>
        </row>
        <row r="196">
          <cell r="A196" t="str">
            <v>313588RT4</v>
          </cell>
          <cell r="B196" t="str">
            <v>x313588RT4</v>
          </cell>
          <cell r="C196" t="str">
            <v>Match</v>
          </cell>
          <cell r="D196" t="str">
            <v>iStar</v>
          </cell>
          <cell r="E196" t="str">
            <v>Zero-Coupon</v>
          </cell>
        </row>
        <row r="197">
          <cell r="A197" t="str">
            <v>313588RT4</v>
          </cell>
          <cell r="B197" t="str">
            <v>x313588RT4</v>
          </cell>
          <cell r="C197" t="str">
            <v>Match</v>
          </cell>
          <cell r="D197" t="str">
            <v>iStar</v>
          </cell>
          <cell r="E197" t="str">
            <v>Zero-Coupon</v>
          </cell>
        </row>
        <row r="198">
          <cell r="A198" t="str">
            <v>313588RU1</v>
          </cell>
          <cell r="B198" t="str">
            <v>x313588RU1</v>
          </cell>
          <cell r="C198" t="str">
            <v>Match</v>
          </cell>
          <cell r="D198" t="str">
            <v>iStar</v>
          </cell>
          <cell r="E198" t="str">
            <v>Zero-Coupon</v>
          </cell>
        </row>
        <row r="199">
          <cell r="A199" t="str">
            <v>313588RU1</v>
          </cell>
          <cell r="B199" t="str">
            <v>x313588RU1</v>
          </cell>
          <cell r="C199" t="str">
            <v>Match</v>
          </cell>
          <cell r="D199" t="str">
            <v>iStar</v>
          </cell>
          <cell r="E199" t="str">
            <v>Zero-Coupon</v>
          </cell>
        </row>
        <row r="200">
          <cell r="A200" t="str">
            <v>313588RV9</v>
          </cell>
          <cell r="B200" t="str">
            <v>x313588RV9</v>
          </cell>
          <cell r="C200" t="str">
            <v>Match</v>
          </cell>
          <cell r="D200" t="str">
            <v>iStar</v>
          </cell>
          <cell r="E200" t="str">
            <v>Zero-Coupon</v>
          </cell>
        </row>
        <row r="201">
          <cell r="A201" t="str">
            <v>313588RV9</v>
          </cell>
          <cell r="B201" t="str">
            <v>x313588RV9</v>
          </cell>
          <cell r="C201" t="str">
            <v>Match</v>
          </cell>
          <cell r="D201" t="str">
            <v>iStar</v>
          </cell>
          <cell r="E201" t="str">
            <v>Zero-Coupon</v>
          </cell>
        </row>
        <row r="202">
          <cell r="A202" t="str">
            <v>313588RW7</v>
          </cell>
          <cell r="B202" t="str">
            <v>x313588RW7</v>
          </cell>
          <cell r="C202" t="str">
            <v>Match</v>
          </cell>
          <cell r="D202" t="str">
            <v>iStar</v>
          </cell>
          <cell r="E202" t="str">
            <v>Zero-Coupon</v>
          </cell>
        </row>
        <row r="203">
          <cell r="A203" t="str">
            <v>313588RW7</v>
          </cell>
          <cell r="B203" t="str">
            <v>x313588RW7</v>
          </cell>
          <cell r="C203" t="str">
            <v>Match</v>
          </cell>
          <cell r="D203" t="str">
            <v>iStar</v>
          </cell>
          <cell r="E203" t="str">
            <v>Zero-Coupon</v>
          </cell>
        </row>
        <row r="204">
          <cell r="A204" t="str">
            <v>313588S71</v>
          </cell>
          <cell r="B204" t="str">
            <v>x313588S71</v>
          </cell>
          <cell r="C204" t="str">
            <v>Match</v>
          </cell>
          <cell r="D204" t="str">
            <v>iStar</v>
          </cell>
          <cell r="E204" t="str">
            <v>Zero-Coupon</v>
          </cell>
        </row>
        <row r="205">
          <cell r="A205" t="str">
            <v>313588SA4</v>
          </cell>
          <cell r="B205" t="str">
            <v>x313588SA4</v>
          </cell>
          <cell r="C205" t="str">
            <v>Match</v>
          </cell>
          <cell r="D205" t="str">
            <v>iStar</v>
          </cell>
          <cell r="E205" t="str">
            <v>Zero-Coupon</v>
          </cell>
        </row>
        <row r="206">
          <cell r="A206" t="str">
            <v>313588SA4</v>
          </cell>
          <cell r="B206" t="str">
            <v>x313588SA4</v>
          </cell>
          <cell r="C206" t="str">
            <v>Match</v>
          </cell>
          <cell r="D206" t="str">
            <v>iStar</v>
          </cell>
          <cell r="E206" t="str">
            <v>Zero-Coupon</v>
          </cell>
        </row>
        <row r="207">
          <cell r="A207" t="str">
            <v>313588SB2</v>
          </cell>
          <cell r="B207" t="str">
            <v>x313588SB2</v>
          </cell>
          <cell r="C207" t="str">
            <v>Match</v>
          </cell>
          <cell r="D207" t="str">
            <v>iStar</v>
          </cell>
          <cell r="E207" t="str">
            <v>Zero-Coupon</v>
          </cell>
        </row>
        <row r="208">
          <cell r="A208" t="str">
            <v>313588SB2</v>
          </cell>
          <cell r="B208" t="str">
            <v>x313588SB2</v>
          </cell>
          <cell r="C208" t="str">
            <v>Match</v>
          </cell>
          <cell r="D208" t="str">
            <v>iStar</v>
          </cell>
          <cell r="E208" t="str">
            <v>Zero-Coupon</v>
          </cell>
        </row>
        <row r="209">
          <cell r="A209" t="str">
            <v>313588SC0</v>
          </cell>
          <cell r="B209" t="str">
            <v>x313588SC0</v>
          </cell>
          <cell r="C209" t="str">
            <v>Match</v>
          </cell>
          <cell r="D209" t="str">
            <v>iStar</v>
          </cell>
          <cell r="E209" t="str">
            <v>Zero-Coupon</v>
          </cell>
        </row>
        <row r="210">
          <cell r="A210" t="str">
            <v>313588SC0</v>
          </cell>
          <cell r="B210" t="str">
            <v>x313588SC0</v>
          </cell>
          <cell r="C210" t="str">
            <v>Match</v>
          </cell>
          <cell r="D210" t="str">
            <v>iStar</v>
          </cell>
          <cell r="E210" t="str">
            <v>Zero-Coupon</v>
          </cell>
        </row>
        <row r="211">
          <cell r="A211" t="str">
            <v>313588SD8</v>
          </cell>
          <cell r="B211" t="str">
            <v>x313588SD8</v>
          </cell>
          <cell r="C211" t="str">
            <v>Match</v>
          </cell>
          <cell r="D211" t="str">
            <v>iStar</v>
          </cell>
          <cell r="E211" t="str">
            <v>Zero-Coupon</v>
          </cell>
        </row>
        <row r="212">
          <cell r="A212" t="str">
            <v>313588SD8</v>
          </cell>
          <cell r="B212" t="str">
            <v>x313588SD8</v>
          </cell>
          <cell r="C212" t="str">
            <v>Match</v>
          </cell>
          <cell r="D212" t="str">
            <v>iStar</v>
          </cell>
          <cell r="E212" t="str">
            <v>Zero-Coupon</v>
          </cell>
        </row>
        <row r="213">
          <cell r="A213" t="str">
            <v>313588SG1</v>
          </cell>
          <cell r="B213" t="str">
            <v>x313588SG1</v>
          </cell>
          <cell r="C213" t="str">
            <v>Match</v>
          </cell>
          <cell r="D213" t="str">
            <v>iStar</v>
          </cell>
          <cell r="E213" t="str">
            <v>Zero-Coupon</v>
          </cell>
        </row>
        <row r="214">
          <cell r="A214" t="str">
            <v>313588SG1</v>
          </cell>
          <cell r="B214" t="str">
            <v>x313588SG1</v>
          </cell>
          <cell r="C214" t="str">
            <v>Match</v>
          </cell>
          <cell r="D214" t="str">
            <v>iStar</v>
          </cell>
          <cell r="E214" t="str">
            <v>Zero-Coupon</v>
          </cell>
        </row>
        <row r="215">
          <cell r="A215" t="str">
            <v>313588SH9</v>
          </cell>
          <cell r="B215" t="str">
            <v>x313588SH9</v>
          </cell>
          <cell r="C215" t="str">
            <v>Match</v>
          </cell>
          <cell r="D215" t="str">
            <v>iStar</v>
          </cell>
          <cell r="E215" t="str">
            <v>Zero-Coupon</v>
          </cell>
        </row>
        <row r="216">
          <cell r="A216" t="str">
            <v>313588SH9</v>
          </cell>
          <cell r="B216" t="str">
            <v>x313588SH9</v>
          </cell>
          <cell r="C216" t="str">
            <v>Match</v>
          </cell>
          <cell r="D216" t="str">
            <v>iStar</v>
          </cell>
          <cell r="E216" t="str">
            <v>Zero-Coupon</v>
          </cell>
        </row>
        <row r="217">
          <cell r="A217" t="str">
            <v>313588SJ5</v>
          </cell>
          <cell r="B217" t="str">
            <v>x313588SJ5</v>
          </cell>
          <cell r="C217" t="str">
            <v>Match</v>
          </cell>
          <cell r="D217" t="str">
            <v>iStar</v>
          </cell>
          <cell r="E217" t="str">
            <v>Zero-Coupon</v>
          </cell>
        </row>
        <row r="218">
          <cell r="A218" t="str">
            <v>313588SJ5</v>
          </cell>
          <cell r="B218" t="str">
            <v>x313588SJ5</v>
          </cell>
          <cell r="C218" t="str">
            <v>Match</v>
          </cell>
          <cell r="D218" t="str">
            <v>iStar</v>
          </cell>
          <cell r="E218" t="str">
            <v>Zero-Coupon</v>
          </cell>
        </row>
        <row r="219">
          <cell r="A219" t="str">
            <v>313588SK2</v>
          </cell>
          <cell r="B219" t="str">
            <v>x313588SK2</v>
          </cell>
          <cell r="C219" t="str">
            <v>Match</v>
          </cell>
          <cell r="D219" t="str">
            <v>iStar</v>
          </cell>
          <cell r="E219" t="str">
            <v>Zero-Coupon</v>
          </cell>
        </row>
        <row r="220">
          <cell r="A220" t="str">
            <v>313588SK2</v>
          </cell>
          <cell r="B220" t="str">
            <v>x313588SK2</v>
          </cell>
          <cell r="C220" t="str">
            <v>Match</v>
          </cell>
          <cell r="D220" t="str">
            <v>iStar</v>
          </cell>
          <cell r="E220" t="str">
            <v>Zero-Coupon</v>
          </cell>
        </row>
        <row r="221">
          <cell r="A221" t="str">
            <v>313588SL0</v>
          </cell>
          <cell r="B221" t="str">
            <v>x313588SL0</v>
          </cell>
          <cell r="C221" t="str">
            <v>Match</v>
          </cell>
          <cell r="D221" t="str">
            <v>iStar</v>
          </cell>
          <cell r="E221" t="str">
            <v>Zero-Coupon</v>
          </cell>
        </row>
        <row r="222">
          <cell r="A222" t="str">
            <v>313588SL0</v>
          </cell>
          <cell r="B222" t="str">
            <v>x313588SL0</v>
          </cell>
          <cell r="C222" t="str">
            <v>Match</v>
          </cell>
          <cell r="D222" t="str">
            <v>iStar</v>
          </cell>
          <cell r="E222" t="str">
            <v>Zero-Coupon</v>
          </cell>
        </row>
        <row r="223">
          <cell r="A223" t="str">
            <v>313588SP1</v>
          </cell>
          <cell r="B223" t="str">
            <v>x313588SP1</v>
          </cell>
          <cell r="C223" t="str">
            <v>Match</v>
          </cell>
          <cell r="D223" t="str">
            <v>iStar</v>
          </cell>
          <cell r="E223" t="str">
            <v>Zero-Coupon</v>
          </cell>
        </row>
        <row r="224">
          <cell r="A224" t="str">
            <v>313588SP1</v>
          </cell>
          <cell r="B224" t="str">
            <v>x313588SP1</v>
          </cell>
          <cell r="C224" t="str">
            <v>Match</v>
          </cell>
          <cell r="D224" t="str">
            <v>iStar</v>
          </cell>
          <cell r="E224" t="str">
            <v>Zero-Coupon</v>
          </cell>
        </row>
        <row r="225">
          <cell r="A225" t="str">
            <v>313588SQ9</v>
          </cell>
          <cell r="B225" t="str">
            <v>x313588SQ9</v>
          </cell>
          <cell r="C225" t="str">
            <v>Match</v>
          </cell>
          <cell r="D225" t="str">
            <v>iStar</v>
          </cell>
          <cell r="E225" t="str">
            <v>Zero-Coupon</v>
          </cell>
        </row>
        <row r="226">
          <cell r="A226" t="str">
            <v>313588SQ9</v>
          </cell>
          <cell r="B226" t="str">
            <v>x313588SQ9</v>
          </cell>
          <cell r="C226" t="str">
            <v>Match</v>
          </cell>
          <cell r="D226" t="str">
            <v>iStar</v>
          </cell>
          <cell r="E226" t="str">
            <v>Zero-Coupon</v>
          </cell>
        </row>
        <row r="227">
          <cell r="A227" t="str">
            <v>313588SR7</v>
          </cell>
          <cell r="B227" t="str">
            <v>x313588SR7</v>
          </cell>
          <cell r="C227" t="str">
            <v>Match</v>
          </cell>
          <cell r="D227" t="str">
            <v>iStar</v>
          </cell>
          <cell r="E227" t="str">
            <v>Zero-Coupon</v>
          </cell>
        </row>
        <row r="228">
          <cell r="A228" t="str">
            <v>313588SR7</v>
          </cell>
          <cell r="B228" t="str">
            <v>x313588SR7</v>
          </cell>
          <cell r="C228" t="str">
            <v>Match</v>
          </cell>
          <cell r="D228" t="str">
            <v>iStar</v>
          </cell>
          <cell r="E228" t="str">
            <v>Zero-Coupon</v>
          </cell>
        </row>
        <row r="229">
          <cell r="A229" t="str">
            <v>313588SS5</v>
          </cell>
          <cell r="B229" t="str">
            <v>x313588SS5</v>
          </cell>
          <cell r="C229" t="str">
            <v>Match</v>
          </cell>
          <cell r="D229" t="str">
            <v>iStar</v>
          </cell>
          <cell r="E229" t="str">
            <v>Zero-Coupon</v>
          </cell>
        </row>
        <row r="230">
          <cell r="A230" t="str">
            <v>313588SS5</v>
          </cell>
          <cell r="B230" t="str">
            <v>x313588SS5</v>
          </cell>
          <cell r="C230" t="str">
            <v>Match</v>
          </cell>
          <cell r="D230" t="str">
            <v>iStar</v>
          </cell>
          <cell r="E230" t="str">
            <v>Zero-Coupon</v>
          </cell>
        </row>
        <row r="231">
          <cell r="A231" t="str">
            <v>313588ST3</v>
          </cell>
          <cell r="B231" t="str">
            <v>x313588ST3</v>
          </cell>
          <cell r="C231" t="str">
            <v>Match</v>
          </cell>
          <cell r="D231" t="str">
            <v>iStar</v>
          </cell>
          <cell r="E231" t="str">
            <v>Zero-Coupon</v>
          </cell>
        </row>
        <row r="232">
          <cell r="A232" t="str">
            <v>313588SW6</v>
          </cell>
          <cell r="B232" t="str">
            <v>x313588SW6</v>
          </cell>
          <cell r="C232" t="str">
            <v>Match</v>
          </cell>
          <cell r="D232" t="str">
            <v>iStar</v>
          </cell>
          <cell r="E232" t="str">
            <v>Zero-Coupon</v>
          </cell>
        </row>
        <row r="233">
          <cell r="A233" t="str">
            <v>313588SX4</v>
          </cell>
          <cell r="B233" t="str">
            <v>x313588SX4</v>
          </cell>
          <cell r="C233" t="str">
            <v>Match</v>
          </cell>
          <cell r="D233" t="str">
            <v>iStar</v>
          </cell>
          <cell r="E233" t="str">
            <v>Zero-Coupon</v>
          </cell>
        </row>
        <row r="234">
          <cell r="A234" t="str">
            <v>313588SX4</v>
          </cell>
          <cell r="B234" t="str">
            <v>x313588SX4</v>
          </cell>
          <cell r="C234" t="str">
            <v>Match</v>
          </cell>
          <cell r="D234" t="str">
            <v>iStar</v>
          </cell>
          <cell r="E234" t="str">
            <v>Zero-Coupon</v>
          </cell>
        </row>
        <row r="235">
          <cell r="A235" t="str">
            <v>313588SY2</v>
          </cell>
          <cell r="B235" t="str">
            <v>x313588SY2</v>
          </cell>
          <cell r="C235" t="str">
            <v>Match</v>
          </cell>
          <cell r="D235" t="str">
            <v>iStar</v>
          </cell>
          <cell r="E235" t="str">
            <v>Zero-Coupon</v>
          </cell>
        </row>
        <row r="236">
          <cell r="A236" t="str">
            <v>313588SY2</v>
          </cell>
          <cell r="B236" t="str">
            <v>x313588SY2</v>
          </cell>
          <cell r="C236" t="str">
            <v>Match</v>
          </cell>
          <cell r="D236" t="str">
            <v>iStar</v>
          </cell>
          <cell r="E236" t="str">
            <v>Zero-Coupon</v>
          </cell>
        </row>
        <row r="237">
          <cell r="A237" t="str">
            <v>313588SZ9</v>
          </cell>
          <cell r="B237" t="str">
            <v>x313588SZ9</v>
          </cell>
          <cell r="C237" t="str">
            <v>Match</v>
          </cell>
          <cell r="D237" t="str">
            <v>iStar</v>
          </cell>
          <cell r="E237" t="str">
            <v>Zero-Coupon</v>
          </cell>
        </row>
        <row r="238">
          <cell r="A238" t="str">
            <v>313588SZ9</v>
          </cell>
          <cell r="B238" t="str">
            <v>x313588SZ9</v>
          </cell>
          <cell r="C238" t="str">
            <v>Match</v>
          </cell>
          <cell r="D238" t="str">
            <v>iStar</v>
          </cell>
          <cell r="E238" t="str">
            <v>Zero-Coupon</v>
          </cell>
        </row>
        <row r="239">
          <cell r="A239" t="str">
            <v>313588TA3</v>
          </cell>
          <cell r="B239" t="str">
            <v>x313588TA3</v>
          </cell>
          <cell r="C239" t="str">
            <v>Match</v>
          </cell>
          <cell r="D239" t="str">
            <v>iStar</v>
          </cell>
          <cell r="E239" t="str">
            <v>Zero-Coupon</v>
          </cell>
        </row>
        <row r="240">
          <cell r="A240" t="str">
            <v>313588TA3</v>
          </cell>
          <cell r="B240" t="str">
            <v>x313588TA3</v>
          </cell>
          <cell r="C240" t="str">
            <v>Match</v>
          </cell>
          <cell r="D240" t="str">
            <v>iStar</v>
          </cell>
          <cell r="E240" t="str">
            <v>Zero-Coupon</v>
          </cell>
        </row>
        <row r="241">
          <cell r="A241" t="str">
            <v>313588TE5</v>
          </cell>
          <cell r="B241" t="str">
            <v>x313588TE5</v>
          </cell>
          <cell r="C241" t="str">
            <v>Match</v>
          </cell>
          <cell r="D241" t="str">
            <v>iStar</v>
          </cell>
          <cell r="E241" t="str">
            <v>Zero-Coupon</v>
          </cell>
        </row>
        <row r="242">
          <cell r="A242" t="str">
            <v>313588TF2</v>
          </cell>
          <cell r="B242" t="str">
            <v>x313588TF2</v>
          </cell>
          <cell r="C242" t="str">
            <v>Match</v>
          </cell>
          <cell r="D242" t="str">
            <v>iStar</v>
          </cell>
          <cell r="E242" t="str">
            <v>Zero-Coupon</v>
          </cell>
        </row>
        <row r="243">
          <cell r="A243" t="str">
            <v>313588TG0</v>
          </cell>
          <cell r="B243" t="str">
            <v>x313588TG0</v>
          </cell>
          <cell r="C243" t="str">
            <v>Match</v>
          </cell>
          <cell r="D243" t="str">
            <v>iStar</v>
          </cell>
          <cell r="E243" t="str">
            <v>Zero-Coupon</v>
          </cell>
        </row>
        <row r="244">
          <cell r="A244" t="str">
            <v>313588TH8</v>
          </cell>
          <cell r="B244" t="str">
            <v>x313588TH8</v>
          </cell>
          <cell r="C244" t="str">
            <v>Match</v>
          </cell>
          <cell r="D244" t="str">
            <v>iStar</v>
          </cell>
          <cell r="E244" t="str">
            <v>Zero-Coupon</v>
          </cell>
        </row>
        <row r="245">
          <cell r="A245" t="str">
            <v>313588TL9</v>
          </cell>
          <cell r="B245" t="str">
            <v>x313588TL9</v>
          </cell>
          <cell r="C245" t="str">
            <v>Match</v>
          </cell>
          <cell r="D245" t="str">
            <v>iStar</v>
          </cell>
          <cell r="E245" t="str">
            <v>Zero-Coupon</v>
          </cell>
        </row>
        <row r="246">
          <cell r="A246" t="str">
            <v>313588TM7</v>
          </cell>
          <cell r="B246" t="str">
            <v>x313588TM7</v>
          </cell>
          <cell r="C246" t="str">
            <v>Match</v>
          </cell>
          <cell r="D246" t="str">
            <v>iStar</v>
          </cell>
          <cell r="E246" t="str">
            <v>Zero-Coupon</v>
          </cell>
        </row>
        <row r="247">
          <cell r="A247" t="str">
            <v>313588TN5</v>
          </cell>
          <cell r="B247" t="str">
            <v>x313588TN5</v>
          </cell>
          <cell r="C247" t="str">
            <v>Match</v>
          </cell>
          <cell r="D247" t="str">
            <v>iStar</v>
          </cell>
          <cell r="E247" t="str">
            <v>Zero-Coupon</v>
          </cell>
        </row>
        <row r="248">
          <cell r="A248" t="str">
            <v>313588TP0</v>
          </cell>
          <cell r="B248" t="str">
            <v>x313588TP0</v>
          </cell>
          <cell r="C248" t="str">
            <v>Match</v>
          </cell>
          <cell r="D248" t="str">
            <v>iStar</v>
          </cell>
          <cell r="E248" t="str">
            <v>Zero-Coupon</v>
          </cell>
        </row>
        <row r="249">
          <cell r="A249" t="str">
            <v>313588TQ8</v>
          </cell>
          <cell r="B249" t="str">
            <v>x313588TQ8</v>
          </cell>
          <cell r="C249" t="str">
            <v>Match</v>
          </cell>
          <cell r="D249" t="str">
            <v>iStar</v>
          </cell>
          <cell r="E249" t="str">
            <v>Zero-Coupon</v>
          </cell>
        </row>
        <row r="250">
          <cell r="A250" t="str">
            <v>313588TQ8</v>
          </cell>
          <cell r="B250" t="str">
            <v>x313588TQ8</v>
          </cell>
          <cell r="C250" t="str">
            <v>Match</v>
          </cell>
          <cell r="D250" t="str">
            <v>iStar</v>
          </cell>
          <cell r="E250" t="str">
            <v>Zero-Coupon</v>
          </cell>
        </row>
        <row r="251">
          <cell r="A251" t="str">
            <v>313588TT2</v>
          </cell>
          <cell r="B251" t="str">
            <v>x313588TT2</v>
          </cell>
          <cell r="C251" t="str">
            <v>Match</v>
          </cell>
          <cell r="D251" t="str">
            <v>iStar</v>
          </cell>
          <cell r="E251" t="str">
            <v>Zero-Coupon</v>
          </cell>
        </row>
        <row r="252">
          <cell r="A252" t="str">
            <v>313588TU9</v>
          </cell>
          <cell r="B252" t="str">
            <v>x313588TU9</v>
          </cell>
          <cell r="C252" t="str">
            <v>Match</v>
          </cell>
          <cell r="D252" t="str">
            <v>iStar</v>
          </cell>
          <cell r="E252" t="str">
            <v>Zero-Coupon</v>
          </cell>
        </row>
        <row r="253">
          <cell r="A253" t="str">
            <v>313588TV7</v>
          </cell>
          <cell r="B253" t="str">
            <v>x313588TV7</v>
          </cell>
          <cell r="C253" t="str">
            <v>Match</v>
          </cell>
          <cell r="D253" t="str">
            <v>iStar</v>
          </cell>
          <cell r="E253" t="str">
            <v>Zero-Coupon</v>
          </cell>
        </row>
        <row r="254">
          <cell r="A254" t="str">
            <v>313588TW5</v>
          </cell>
          <cell r="B254" t="str">
            <v>x313588TW5</v>
          </cell>
          <cell r="C254" t="str">
            <v>Match</v>
          </cell>
          <cell r="D254" t="str">
            <v>iStar</v>
          </cell>
          <cell r="E254" t="str">
            <v>Zero-Coupon</v>
          </cell>
        </row>
        <row r="255">
          <cell r="A255" t="str">
            <v>313588TX3</v>
          </cell>
          <cell r="B255" t="str">
            <v>x313588TX3</v>
          </cell>
          <cell r="C255" t="str">
            <v>Match</v>
          </cell>
          <cell r="D255" t="str">
            <v>iStar</v>
          </cell>
          <cell r="E255" t="str">
            <v>Zero-Coupon</v>
          </cell>
        </row>
        <row r="256">
          <cell r="A256" t="str">
            <v>313588TX3</v>
          </cell>
          <cell r="B256" t="str">
            <v>x313588TX3</v>
          </cell>
          <cell r="C256" t="str">
            <v>Match</v>
          </cell>
          <cell r="D256" t="str">
            <v>iStar</v>
          </cell>
          <cell r="E256" t="str">
            <v>Zero-Coupon</v>
          </cell>
        </row>
        <row r="257">
          <cell r="A257" t="str">
            <v>313588UA1</v>
          </cell>
          <cell r="B257" t="str">
            <v>x313588UA1</v>
          </cell>
          <cell r="C257" t="str">
            <v>Match</v>
          </cell>
          <cell r="D257" t="str">
            <v>iStar</v>
          </cell>
          <cell r="E257" t="str">
            <v>Zero-Coupon</v>
          </cell>
        </row>
        <row r="258">
          <cell r="A258" t="str">
            <v>313588UB9</v>
          </cell>
          <cell r="B258" t="str">
            <v>x313588UB9</v>
          </cell>
          <cell r="C258" t="str">
            <v>Match</v>
          </cell>
          <cell r="D258" t="str">
            <v>iStar</v>
          </cell>
          <cell r="E258" t="str">
            <v>Zero-Coupon</v>
          </cell>
        </row>
        <row r="259">
          <cell r="A259" t="str">
            <v>313588UC7</v>
          </cell>
          <cell r="B259" t="str">
            <v>x313588UC7</v>
          </cell>
          <cell r="C259" t="str">
            <v>Match</v>
          </cell>
          <cell r="D259" t="str">
            <v>iStar</v>
          </cell>
          <cell r="E259" t="str">
            <v>Zero-Coupon</v>
          </cell>
        </row>
        <row r="260">
          <cell r="A260" t="str">
            <v>313588UD5</v>
          </cell>
          <cell r="B260" t="str">
            <v>x313588UD5</v>
          </cell>
          <cell r="C260" t="str">
            <v>Match</v>
          </cell>
          <cell r="D260" t="str">
            <v>iStar</v>
          </cell>
          <cell r="E260" t="str">
            <v>Zero-Coupon</v>
          </cell>
        </row>
        <row r="261">
          <cell r="A261" t="str">
            <v>313588UE3</v>
          </cell>
          <cell r="B261" t="str">
            <v>x313588UE3</v>
          </cell>
          <cell r="C261" t="str">
            <v>Match</v>
          </cell>
          <cell r="D261" t="str">
            <v>iStar</v>
          </cell>
          <cell r="E261" t="str">
            <v>Zero-Coupon</v>
          </cell>
        </row>
        <row r="262">
          <cell r="A262" t="str">
            <v>313588UH6</v>
          </cell>
          <cell r="B262" t="str">
            <v>x313588UH6</v>
          </cell>
          <cell r="C262" t="str">
            <v>Match</v>
          </cell>
          <cell r="D262" t="str">
            <v>iStar</v>
          </cell>
          <cell r="E262" t="str">
            <v>Zero-Coupon</v>
          </cell>
        </row>
        <row r="263">
          <cell r="A263" t="str">
            <v>313588UH6</v>
          </cell>
          <cell r="B263" t="str">
            <v>x313588UH6</v>
          </cell>
          <cell r="C263" t="str">
            <v>Match</v>
          </cell>
          <cell r="D263" t="str">
            <v>iStar</v>
          </cell>
          <cell r="E263" t="str">
            <v>Zero-Coupon</v>
          </cell>
        </row>
        <row r="264">
          <cell r="A264" t="str">
            <v>313588UJ2</v>
          </cell>
          <cell r="B264" t="str">
            <v>x313588UJ2</v>
          </cell>
          <cell r="C264" t="str">
            <v>Match</v>
          </cell>
          <cell r="D264" t="str">
            <v>iStar</v>
          </cell>
          <cell r="E264" t="str">
            <v>Zero-Coupon</v>
          </cell>
        </row>
        <row r="265">
          <cell r="A265" t="str">
            <v>313588UK9</v>
          </cell>
          <cell r="B265" t="str">
            <v>x313588UK9</v>
          </cell>
          <cell r="C265" t="str">
            <v>Match</v>
          </cell>
          <cell r="D265" t="str">
            <v>iStar</v>
          </cell>
          <cell r="E265" t="str">
            <v>Zero-Coupon</v>
          </cell>
        </row>
        <row r="266">
          <cell r="A266" t="str">
            <v>313588UK9</v>
          </cell>
          <cell r="B266" t="str">
            <v>x313588UK9</v>
          </cell>
          <cell r="C266" t="str">
            <v>Match</v>
          </cell>
          <cell r="D266" t="str">
            <v>iStar</v>
          </cell>
          <cell r="E266" t="str">
            <v>Zero-Coupon</v>
          </cell>
        </row>
        <row r="267">
          <cell r="A267" t="str">
            <v>313588UL7</v>
          </cell>
          <cell r="B267" t="str">
            <v>x313588UL7</v>
          </cell>
          <cell r="C267" t="str">
            <v>Match</v>
          </cell>
          <cell r="D267" t="str">
            <v>iStar</v>
          </cell>
          <cell r="E267" t="str">
            <v>Zero-Coupon</v>
          </cell>
        </row>
        <row r="268">
          <cell r="A268" t="str">
            <v>313588UM5</v>
          </cell>
          <cell r="B268" t="str">
            <v>x313588UM5</v>
          </cell>
          <cell r="C268" t="str">
            <v>Match</v>
          </cell>
          <cell r="D268" t="str">
            <v>iStar</v>
          </cell>
          <cell r="E268" t="str">
            <v>Zero-Coupon</v>
          </cell>
        </row>
        <row r="269">
          <cell r="A269" t="str">
            <v>313588UQ6</v>
          </cell>
          <cell r="B269" t="str">
            <v>x313588UQ6</v>
          </cell>
          <cell r="C269" t="str">
            <v>Match</v>
          </cell>
          <cell r="D269" t="str">
            <v>iStar</v>
          </cell>
          <cell r="E269" t="str">
            <v>Zero-Coupon</v>
          </cell>
        </row>
        <row r="270">
          <cell r="A270" t="str">
            <v>313588UR4</v>
          </cell>
          <cell r="B270" t="str">
            <v>x313588UR4</v>
          </cell>
          <cell r="C270" t="str">
            <v>Match</v>
          </cell>
          <cell r="D270" t="str">
            <v>iStar</v>
          </cell>
          <cell r="E270" t="str">
            <v>Zero-Coupon</v>
          </cell>
        </row>
        <row r="271">
          <cell r="A271" t="str">
            <v>313588US2</v>
          </cell>
          <cell r="B271" t="str">
            <v>x313588US2</v>
          </cell>
          <cell r="C271" t="str">
            <v>Match</v>
          </cell>
          <cell r="D271" t="str">
            <v>iStar</v>
          </cell>
          <cell r="E271" t="str">
            <v>Zero-Coupon</v>
          </cell>
        </row>
        <row r="272">
          <cell r="A272" t="str">
            <v>313588US2</v>
          </cell>
          <cell r="B272" t="str">
            <v>x313588US2</v>
          </cell>
          <cell r="C272" t="str">
            <v>Match</v>
          </cell>
          <cell r="D272" t="str">
            <v>iStar</v>
          </cell>
          <cell r="E272" t="str">
            <v>Zero-Coupon</v>
          </cell>
        </row>
        <row r="273">
          <cell r="A273" t="str">
            <v>313588UT0</v>
          </cell>
          <cell r="B273" t="str">
            <v>x313588UT0</v>
          </cell>
          <cell r="C273" t="str">
            <v>Match</v>
          </cell>
          <cell r="D273" t="str">
            <v>iStar</v>
          </cell>
          <cell r="E273" t="str">
            <v>Zero-Coupon</v>
          </cell>
        </row>
        <row r="274">
          <cell r="A274" t="str">
            <v>313588UT0</v>
          </cell>
          <cell r="B274" t="str">
            <v>x313588UT0</v>
          </cell>
          <cell r="C274" t="str">
            <v>Match</v>
          </cell>
          <cell r="D274" t="str">
            <v>iStar</v>
          </cell>
          <cell r="E274" t="str">
            <v>Zero-Coupon</v>
          </cell>
        </row>
        <row r="275">
          <cell r="A275" t="str">
            <v>313588UU7</v>
          </cell>
          <cell r="B275" t="str">
            <v>x313588UU7</v>
          </cell>
          <cell r="C275" t="str">
            <v>Match</v>
          </cell>
          <cell r="D275" t="str">
            <v>iStar</v>
          </cell>
          <cell r="E275" t="str">
            <v>Zero-Coupon</v>
          </cell>
        </row>
        <row r="276">
          <cell r="A276" t="str">
            <v>313588UX1</v>
          </cell>
          <cell r="B276" t="str">
            <v>x313588UX1</v>
          </cell>
          <cell r="C276" t="str">
            <v>Match</v>
          </cell>
          <cell r="D276" t="str">
            <v>iStar</v>
          </cell>
          <cell r="E276" t="str">
            <v>Zero-Coupon</v>
          </cell>
        </row>
        <row r="277">
          <cell r="A277" t="str">
            <v>313588UY9</v>
          </cell>
          <cell r="B277" t="str">
            <v>x313588UY9</v>
          </cell>
          <cell r="C277" t="str">
            <v>Match</v>
          </cell>
          <cell r="D277" t="str">
            <v>iStar</v>
          </cell>
          <cell r="E277" t="str">
            <v>Zero-Coupon</v>
          </cell>
        </row>
        <row r="278">
          <cell r="A278" t="str">
            <v>313588UZ6</v>
          </cell>
          <cell r="B278" t="str">
            <v>x313588UZ6</v>
          </cell>
          <cell r="C278" t="str">
            <v>Match</v>
          </cell>
          <cell r="D278" t="str">
            <v>iStar</v>
          </cell>
          <cell r="E278" t="str">
            <v>Zero-Coupon</v>
          </cell>
        </row>
        <row r="279">
          <cell r="A279" t="str">
            <v>313588VA0</v>
          </cell>
          <cell r="B279" t="str">
            <v>x313588VA0</v>
          </cell>
          <cell r="C279" t="str">
            <v>Match</v>
          </cell>
          <cell r="D279" t="str">
            <v>iStar</v>
          </cell>
          <cell r="E279" t="str">
            <v>Zero-Coupon</v>
          </cell>
        </row>
        <row r="280">
          <cell r="A280" t="str">
            <v>313588VA0</v>
          </cell>
          <cell r="B280" t="str">
            <v>x313588VA0</v>
          </cell>
          <cell r="C280" t="str">
            <v>Match</v>
          </cell>
          <cell r="D280" t="str">
            <v>iStar</v>
          </cell>
          <cell r="E280" t="str">
            <v>Zero-Coupon</v>
          </cell>
        </row>
        <row r="281">
          <cell r="A281" t="str">
            <v>313588VB8</v>
          </cell>
          <cell r="B281" t="str">
            <v>x313588VB8</v>
          </cell>
          <cell r="C281" t="str">
            <v>Match</v>
          </cell>
          <cell r="D281" t="str">
            <v>iStar</v>
          </cell>
          <cell r="E281" t="str">
            <v>Zero-Coupon</v>
          </cell>
        </row>
        <row r="282">
          <cell r="A282" t="str">
            <v>313588VB8</v>
          </cell>
          <cell r="B282" t="str">
            <v>x313588VB8</v>
          </cell>
          <cell r="C282" t="str">
            <v>Match</v>
          </cell>
          <cell r="D282" t="str">
            <v>iStar</v>
          </cell>
          <cell r="E282" t="str">
            <v>Zero-Coupon</v>
          </cell>
        </row>
        <row r="283">
          <cell r="A283" t="str">
            <v>313588VE2</v>
          </cell>
          <cell r="B283" t="str">
            <v>x313588VE2</v>
          </cell>
          <cell r="C283" t="str">
            <v>Match</v>
          </cell>
          <cell r="D283" t="str">
            <v>iStar</v>
          </cell>
          <cell r="E283" t="str">
            <v>Zero-Coupon</v>
          </cell>
        </row>
        <row r="284">
          <cell r="A284" t="str">
            <v>313588VF9</v>
          </cell>
          <cell r="B284" t="str">
            <v>x313588VF9</v>
          </cell>
          <cell r="C284" t="str">
            <v>Match</v>
          </cell>
          <cell r="D284" t="str">
            <v>iStar</v>
          </cell>
          <cell r="E284" t="str">
            <v>Zero-Coupon</v>
          </cell>
        </row>
        <row r="285">
          <cell r="A285" t="str">
            <v>313588VG7</v>
          </cell>
          <cell r="B285" t="str">
            <v>x313588VG7</v>
          </cell>
          <cell r="C285" t="str">
            <v>Match</v>
          </cell>
          <cell r="D285" t="str">
            <v>iStar</v>
          </cell>
          <cell r="E285" t="str">
            <v>Zero-Coupon</v>
          </cell>
        </row>
        <row r="286">
          <cell r="A286" t="str">
            <v>313588VG7</v>
          </cell>
          <cell r="B286" t="str">
            <v>x313588VG7</v>
          </cell>
          <cell r="C286" t="str">
            <v>Match</v>
          </cell>
          <cell r="D286" t="str">
            <v>iStar</v>
          </cell>
          <cell r="E286" t="str">
            <v>Zero-Coupon</v>
          </cell>
        </row>
        <row r="287">
          <cell r="A287" t="str">
            <v>313588VH5</v>
          </cell>
          <cell r="B287" t="str">
            <v>x313588VH5</v>
          </cell>
          <cell r="C287" t="str">
            <v>Match</v>
          </cell>
          <cell r="D287" t="str">
            <v>iStar</v>
          </cell>
          <cell r="E287" t="str">
            <v>Zero-Coupon</v>
          </cell>
        </row>
        <row r="288">
          <cell r="A288" t="str">
            <v>313588VJ1</v>
          </cell>
          <cell r="B288" t="str">
            <v>x313588VJ1</v>
          </cell>
          <cell r="C288" t="str">
            <v>Match</v>
          </cell>
          <cell r="D288" t="str">
            <v>iStar</v>
          </cell>
          <cell r="E288" t="str">
            <v>Zero-Coupon</v>
          </cell>
        </row>
        <row r="289">
          <cell r="A289" t="str">
            <v>313588VM4</v>
          </cell>
          <cell r="B289" t="str">
            <v>x313588VM4</v>
          </cell>
          <cell r="C289" t="str">
            <v>Match</v>
          </cell>
          <cell r="D289" t="str">
            <v>iStar</v>
          </cell>
          <cell r="E289" t="str">
            <v>Zero-Coupon</v>
          </cell>
        </row>
        <row r="290">
          <cell r="A290" t="str">
            <v>313588VN2</v>
          </cell>
          <cell r="B290" t="str">
            <v>x313588VN2</v>
          </cell>
          <cell r="C290" t="str">
            <v>Match</v>
          </cell>
          <cell r="D290" t="str">
            <v>iStar</v>
          </cell>
          <cell r="E290" t="str">
            <v>Zero-Coupon</v>
          </cell>
        </row>
        <row r="291">
          <cell r="A291" t="str">
            <v>313588VP7</v>
          </cell>
          <cell r="B291" t="str">
            <v>x313588VP7</v>
          </cell>
          <cell r="C291" t="str">
            <v>Match</v>
          </cell>
          <cell r="D291" t="str">
            <v>iStar</v>
          </cell>
          <cell r="E291" t="str">
            <v>Zero-Coupon</v>
          </cell>
        </row>
        <row r="292">
          <cell r="A292" t="str">
            <v>313588VP7</v>
          </cell>
          <cell r="B292" t="str">
            <v>x313588VP7</v>
          </cell>
          <cell r="C292" t="str">
            <v>Match</v>
          </cell>
          <cell r="D292" t="str">
            <v>iStar</v>
          </cell>
          <cell r="E292" t="str">
            <v>Zero-Coupon</v>
          </cell>
        </row>
        <row r="293">
          <cell r="A293" t="str">
            <v>313588VQ5</v>
          </cell>
          <cell r="B293" t="str">
            <v>x313588VQ5</v>
          </cell>
          <cell r="C293" t="str">
            <v>Match</v>
          </cell>
          <cell r="D293" t="str">
            <v>iStar</v>
          </cell>
          <cell r="E293" t="str">
            <v>Zero-Coupon</v>
          </cell>
        </row>
        <row r="294">
          <cell r="A294" t="str">
            <v>313588VR3</v>
          </cell>
          <cell r="B294" t="str">
            <v>x313588VR3</v>
          </cell>
          <cell r="C294" t="str">
            <v>Match</v>
          </cell>
          <cell r="D294" t="str">
            <v>iStar</v>
          </cell>
          <cell r="E294" t="str">
            <v>Zero-Coupon</v>
          </cell>
        </row>
        <row r="295">
          <cell r="A295" t="str">
            <v>313588VU6</v>
          </cell>
          <cell r="B295" t="str">
            <v>x313588VU6</v>
          </cell>
          <cell r="C295" t="str">
            <v>Match</v>
          </cell>
          <cell r="D295" t="str">
            <v>iStar</v>
          </cell>
          <cell r="E295" t="str">
            <v>Zero-Coupon</v>
          </cell>
        </row>
        <row r="296">
          <cell r="A296" t="str">
            <v>313588VV4</v>
          </cell>
          <cell r="B296" t="str">
            <v>x313588VV4</v>
          </cell>
          <cell r="C296" t="str">
            <v>Match</v>
          </cell>
          <cell r="D296" t="str">
            <v>iStar</v>
          </cell>
          <cell r="E296" t="str">
            <v>Zero-Coupon</v>
          </cell>
        </row>
        <row r="297">
          <cell r="A297" t="str">
            <v>313588VW2</v>
          </cell>
          <cell r="B297" t="str">
            <v>x313588VW2</v>
          </cell>
          <cell r="C297" t="str">
            <v>Match</v>
          </cell>
          <cell r="D297" t="str">
            <v>iStar</v>
          </cell>
          <cell r="E297" t="str">
            <v>Zero-Coupon</v>
          </cell>
        </row>
        <row r="298">
          <cell r="A298" t="str">
            <v>313588VX0</v>
          </cell>
          <cell r="B298" t="str">
            <v>x313588VX0</v>
          </cell>
          <cell r="C298" t="str">
            <v>Match</v>
          </cell>
          <cell r="D298" t="str">
            <v>iStar</v>
          </cell>
          <cell r="E298" t="str">
            <v>Zero-Coupon</v>
          </cell>
        </row>
        <row r="299">
          <cell r="A299" t="str">
            <v>313588VY8</v>
          </cell>
          <cell r="B299" t="str">
            <v>x313588VY8</v>
          </cell>
          <cell r="C299" t="str">
            <v>Match</v>
          </cell>
          <cell r="D299" t="str">
            <v>iStar</v>
          </cell>
          <cell r="E299" t="str">
            <v>Zero-Coupon</v>
          </cell>
        </row>
        <row r="300">
          <cell r="A300" t="str">
            <v>313588WB7</v>
          </cell>
          <cell r="B300" t="str">
            <v>x313588WB7</v>
          </cell>
          <cell r="C300" t="str">
            <v>Match</v>
          </cell>
          <cell r="D300" t="str">
            <v>iStar</v>
          </cell>
          <cell r="E300" t="str">
            <v>Zero-Coupon</v>
          </cell>
        </row>
        <row r="301">
          <cell r="A301" t="str">
            <v>313588WC5</v>
          </cell>
          <cell r="B301" t="str">
            <v>x313588WC5</v>
          </cell>
          <cell r="C301" t="str">
            <v>Match</v>
          </cell>
          <cell r="D301" t="str">
            <v>iStar</v>
          </cell>
          <cell r="E301" t="str">
            <v>Zero-Coupon</v>
          </cell>
        </row>
        <row r="302">
          <cell r="A302" t="str">
            <v>313588WD3</v>
          </cell>
          <cell r="B302" t="str">
            <v>x313588WD3</v>
          </cell>
          <cell r="C302" t="str">
            <v>Match</v>
          </cell>
          <cell r="D302" t="str">
            <v>iStar</v>
          </cell>
          <cell r="E302" t="str">
            <v>Zero-Coupon</v>
          </cell>
        </row>
        <row r="303">
          <cell r="A303" t="str">
            <v>313588WE1</v>
          </cell>
          <cell r="B303" t="str">
            <v>x313588WE1</v>
          </cell>
          <cell r="C303" t="str">
            <v>Match</v>
          </cell>
          <cell r="D303" t="str">
            <v>iStar</v>
          </cell>
          <cell r="E303" t="str">
            <v>Zero-Coupon</v>
          </cell>
        </row>
        <row r="304">
          <cell r="A304" t="str">
            <v>313588WF8</v>
          </cell>
          <cell r="B304" t="str">
            <v>x313588WF8</v>
          </cell>
          <cell r="C304" t="str">
            <v>Match</v>
          </cell>
          <cell r="D304" t="str">
            <v>iStar</v>
          </cell>
          <cell r="E304" t="str">
            <v>Zero-Coupon</v>
          </cell>
        </row>
        <row r="305">
          <cell r="A305" t="str">
            <v>313588WJ0</v>
          </cell>
          <cell r="B305" t="str">
            <v>x313588WJ0</v>
          </cell>
          <cell r="C305" t="str">
            <v>Match</v>
          </cell>
          <cell r="D305" t="str">
            <v>iStar</v>
          </cell>
          <cell r="E305" t="str">
            <v>Zero-Coupon</v>
          </cell>
        </row>
        <row r="306">
          <cell r="A306" t="str">
            <v>313588WK7</v>
          </cell>
          <cell r="B306" t="str">
            <v>x313588WK7</v>
          </cell>
          <cell r="C306" t="str">
            <v>Match</v>
          </cell>
          <cell r="D306" t="str">
            <v>iStar</v>
          </cell>
          <cell r="E306" t="str">
            <v>Zero-Coupon</v>
          </cell>
        </row>
        <row r="307">
          <cell r="A307" t="str">
            <v>313588WL5</v>
          </cell>
          <cell r="B307" t="str">
            <v>x313588WL5</v>
          </cell>
          <cell r="C307" t="str">
            <v>Match</v>
          </cell>
          <cell r="D307" t="str">
            <v>iStar</v>
          </cell>
          <cell r="E307" t="str">
            <v>Zero-Coupon</v>
          </cell>
        </row>
        <row r="308">
          <cell r="A308" t="str">
            <v>313588WM3</v>
          </cell>
          <cell r="B308" t="str">
            <v>x313588WM3</v>
          </cell>
          <cell r="C308" t="str">
            <v>Match</v>
          </cell>
          <cell r="D308" t="str">
            <v>iStar</v>
          </cell>
          <cell r="E308" t="str">
            <v>Zero-Coupon</v>
          </cell>
        </row>
        <row r="309">
          <cell r="A309" t="str">
            <v>313588WN1</v>
          </cell>
          <cell r="B309" t="str">
            <v>x313588WN1</v>
          </cell>
          <cell r="C309" t="str">
            <v>Match</v>
          </cell>
          <cell r="D309" t="str">
            <v>iStar</v>
          </cell>
          <cell r="E309" t="str">
            <v>Zero-Coupon</v>
          </cell>
        </row>
        <row r="310">
          <cell r="A310" t="str">
            <v>313588WR2</v>
          </cell>
          <cell r="B310" t="str">
            <v>x313588WR2</v>
          </cell>
          <cell r="C310" t="str">
            <v>Match</v>
          </cell>
          <cell r="D310" t="str">
            <v>iStar</v>
          </cell>
          <cell r="E310" t="str">
            <v>Zero-Coupon</v>
          </cell>
        </row>
        <row r="311">
          <cell r="A311" t="str">
            <v>313588WS0</v>
          </cell>
          <cell r="B311" t="str">
            <v>x313588WS0</v>
          </cell>
          <cell r="C311" t="str">
            <v>Match</v>
          </cell>
          <cell r="D311" t="str">
            <v>iStar</v>
          </cell>
          <cell r="E311" t="str">
            <v>Zero-Coupon</v>
          </cell>
        </row>
        <row r="312">
          <cell r="A312" t="str">
            <v>313588WT8</v>
          </cell>
          <cell r="B312" t="str">
            <v>x313588WT8</v>
          </cell>
          <cell r="C312" t="str">
            <v>Match</v>
          </cell>
          <cell r="D312" t="str">
            <v>iStar</v>
          </cell>
          <cell r="E312" t="str">
            <v>Zero-Coupon</v>
          </cell>
        </row>
        <row r="313">
          <cell r="A313" t="str">
            <v>313588WU5</v>
          </cell>
          <cell r="B313" t="str">
            <v>x313588WU5</v>
          </cell>
          <cell r="C313" t="str">
            <v>Match</v>
          </cell>
          <cell r="D313" t="str">
            <v>iStar</v>
          </cell>
          <cell r="E313" t="str">
            <v>Zero-Coupon</v>
          </cell>
        </row>
        <row r="314">
          <cell r="A314" t="str">
            <v>313588WV3</v>
          </cell>
          <cell r="B314" t="str">
            <v>x313588WV3</v>
          </cell>
          <cell r="C314" t="str">
            <v>Match</v>
          </cell>
          <cell r="D314" t="str">
            <v>iStar</v>
          </cell>
          <cell r="E314" t="str">
            <v>Zero-Coupon</v>
          </cell>
        </row>
        <row r="315">
          <cell r="A315" t="str">
            <v>313588WY7</v>
          </cell>
          <cell r="B315" t="str">
            <v>x313588WY7</v>
          </cell>
          <cell r="C315" t="str">
            <v>Match</v>
          </cell>
          <cell r="D315" t="str">
            <v>iStar</v>
          </cell>
          <cell r="E315" t="str">
            <v>Zero-Coupon</v>
          </cell>
        </row>
        <row r="316">
          <cell r="A316" t="str">
            <v>313588WZ4</v>
          </cell>
          <cell r="B316" t="str">
            <v>x313588WZ4</v>
          </cell>
          <cell r="C316" t="str">
            <v>Match</v>
          </cell>
          <cell r="D316" t="str">
            <v>iStar</v>
          </cell>
          <cell r="E316" t="str">
            <v>Zero-Coupon</v>
          </cell>
        </row>
        <row r="317">
          <cell r="A317" t="str">
            <v>313588XA8</v>
          </cell>
          <cell r="B317" t="str">
            <v>x313588XA8</v>
          </cell>
          <cell r="C317" t="str">
            <v>Match</v>
          </cell>
          <cell r="D317" t="str">
            <v>iStar</v>
          </cell>
          <cell r="E317" t="str">
            <v>Zero-Coupon</v>
          </cell>
        </row>
        <row r="318">
          <cell r="A318" t="str">
            <v>313588XB6</v>
          </cell>
          <cell r="B318" t="str">
            <v>x313588XB6</v>
          </cell>
          <cell r="C318" t="str">
            <v>Match</v>
          </cell>
          <cell r="D318" t="str">
            <v>iStar</v>
          </cell>
          <cell r="E318" t="str">
            <v>Zero-Coupon</v>
          </cell>
        </row>
        <row r="319">
          <cell r="A319" t="str">
            <v>313588XC4</v>
          </cell>
          <cell r="B319" t="str">
            <v>x313588XC4</v>
          </cell>
          <cell r="C319" t="str">
            <v>Match</v>
          </cell>
          <cell r="D319" t="str">
            <v>iStar</v>
          </cell>
          <cell r="E319" t="str">
            <v>Zero-Coupon</v>
          </cell>
        </row>
        <row r="320">
          <cell r="A320" t="str">
            <v>313588XF7</v>
          </cell>
          <cell r="B320" t="str">
            <v>x313588XF7</v>
          </cell>
          <cell r="C320" t="str">
            <v>Match</v>
          </cell>
          <cell r="D320" t="str">
            <v>iStar</v>
          </cell>
          <cell r="E320" t="str">
            <v>Zero-Coupon</v>
          </cell>
        </row>
        <row r="321">
          <cell r="A321" t="str">
            <v>313588XG5</v>
          </cell>
          <cell r="B321" t="str">
            <v>x313588XG5</v>
          </cell>
          <cell r="C321" t="str">
            <v>Match</v>
          </cell>
          <cell r="D321" t="str">
            <v>iStar</v>
          </cell>
          <cell r="E321" t="str">
            <v>Zero-Coupon</v>
          </cell>
        </row>
        <row r="322">
          <cell r="A322" t="str">
            <v>313588XH3</v>
          </cell>
          <cell r="B322" t="str">
            <v>x313588XH3</v>
          </cell>
          <cell r="C322" t="str">
            <v>Match</v>
          </cell>
          <cell r="D322" t="str">
            <v>iStar</v>
          </cell>
          <cell r="E322" t="str">
            <v>Zero-Coupon</v>
          </cell>
        </row>
        <row r="323">
          <cell r="A323" t="str">
            <v>313588XJ9</v>
          </cell>
          <cell r="B323" t="str">
            <v>x313588XJ9</v>
          </cell>
          <cell r="C323" t="str">
            <v>Match</v>
          </cell>
          <cell r="D323" t="str">
            <v>iStar</v>
          </cell>
          <cell r="E323" t="str">
            <v>Zero-Coupon</v>
          </cell>
        </row>
        <row r="324">
          <cell r="A324" t="str">
            <v>313588XK6</v>
          </cell>
          <cell r="B324" t="str">
            <v>x313588XK6</v>
          </cell>
          <cell r="C324" t="str">
            <v>Match</v>
          </cell>
          <cell r="D324" t="str">
            <v>iStar</v>
          </cell>
          <cell r="E324" t="str">
            <v>Zero-Coupon</v>
          </cell>
        </row>
        <row r="325">
          <cell r="A325" t="str">
            <v>313588XP5</v>
          </cell>
          <cell r="B325" t="str">
            <v>x313588XP5</v>
          </cell>
          <cell r="C325" t="str">
            <v>Match</v>
          </cell>
          <cell r="D325" t="str">
            <v>iStar</v>
          </cell>
          <cell r="E325" t="str">
            <v>Zero-Coupon</v>
          </cell>
        </row>
        <row r="326">
          <cell r="A326" t="str">
            <v>313588XP5</v>
          </cell>
          <cell r="B326" t="str">
            <v>x313588XP5</v>
          </cell>
          <cell r="C326" t="str">
            <v>Match</v>
          </cell>
          <cell r="D326" t="str">
            <v>iStar</v>
          </cell>
          <cell r="E326" t="str">
            <v>Zero-Coupon</v>
          </cell>
        </row>
        <row r="327">
          <cell r="A327" t="str">
            <v>313588XQ3</v>
          </cell>
          <cell r="B327" t="str">
            <v>x313588XQ3</v>
          </cell>
          <cell r="C327" t="str">
            <v>Match</v>
          </cell>
          <cell r="D327" t="str">
            <v>iStar</v>
          </cell>
          <cell r="E327" t="str">
            <v>Zero-Coupon</v>
          </cell>
        </row>
        <row r="328">
          <cell r="A328" t="str">
            <v>313588XR1</v>
          </cell>
          <cell r="B328" t="str">
            <v>x313588XR1</v>
          </cell>
          <cell r="C328" t="str">
            <v>Match</v>
          </cell>
          <cell r="D328" t="str">
            <v>iStar</v>
          </cell>
          <cell r="E328" t="str">
            <v>Zero-Coupon</v>
          </cell>
        </row>
        <row r="329">
          <cell r="A329" t="str">
            <v>313588XR1</v>
          </cell>
          <cell r="B329" t="str">
            <v>x313588XR1</v>
          </cell>
          <cell r="C329" t="str">
            <v>Match</v>
          </cell>
          <cell r="D329" t="str">
            <v>iStar</v>
          </cell>
          <cell r="E329" t="str">
            <v>Zero-Coupon</v>
          </cell>
        </row>
        <row r="330">
          <cell r="A330" t="str">
            <v>313588XS9</v>
          </cell>
          <cell r="B330" t="str">
            <v>x313588XS9</v>
          </cell>
          <cell r="C330" t="str">
            <v>Match</v>
          </cell>
          <cell r="D330" t="str">
            <v>iStar</v>
          </cell>
          <cell r="E330" t="str">
            <v>Zero-Coupon</v>
          </cell>
        </row>
        <row r="331">
          <cell r="A331" t="str">
            <v>313588XV2</v>
          </cell>
          <cell r="B331" t="str">
            <v>x313588XV2</v>
          </cell>
          <cell r="C331" t="str">
            <v>Match</v>
          </cell>
          <cell r="D331" t="str">
            <v>iStar</v>
          </cell>
          <cell r="E331" t="str">
            <v>Zero-Coupon</v>
          </cell>
        </row>
        <row r="332">
          <cell r="A332" t="str">
            <v>313588XW0</v>
          </cell>
          <cell r="B332" t="str">
            <v>x313588XW0</v>
          </cell>
          <cell r="C332" t="str">
            <v>Match</v>
          </cell>
          <cell r="D332" t="str">
            <v>iStar</v>
          </cell>
          <cell r="E332" t="str">
            <v>Zero-Coupon</v>
          </cell>
        </row>
        <row r="333">
          <cell r="A333" t="str">
            <v>313588XW0</v>
          </cell>
          <cell r="B333" t="str">
            <v>x313588XW0</v>
          </cell>
          <cell r="C333" t="str">
            <v>Match</v>
          </cell>
          <cell r="D333" t="str">
            <v>iStar</v>
          </cell>
          <cell r="E333" t="str">
            <v>Zero-Coupon</v>
          </cell>
        </row>
        <row r="334">
          <cell r="A334" t="str">
            <v>313588XX8</v>
          </cell>
          <cell r="B334" t="str">
            <v>x313588XX8</v>
          </cell>
          <cell r="C334" t="str">
            <v>Match</v>
          </cell>
          <cell r="D334" t="str">
            <v>iStar</v>
          </cell>
          <cell r="E334" t="str">
            <v>Zero-Coupon</v>
          </cell>
        </row>
        <row r="335">
          <cell r="A335" t="str">
            <v>313588XY6</v>
          </cell>
          <cell r="B335" t="str">
            <v>x313588XY6</v>
          </cell>
          <cell r="C335" t="str">
            <v>Match</v>
          </cell>
          <cell r="D335" t="str">
            <v>iStar</v>
          </cell>
          <cell r="E335" t="str">
            <v>Zero-Coupon</v>
          </cell>
        </row>
        <row r="336">
          <cell r="A336" t="str">
            <v>313588XZ3</v>
          </cell>
          <cell r="B336" t="str">
            <v>x313588XZ3</v>
          </cell>
          <cell r="C336" t="str">
            <v>Match</v>
          </cell>
          <cell r="D336" t="str">
            <v>iStar</v>
          </cell>
          <cell r="E336" t="str">
            <v>Zero-Coupon</v>
          </cell>
        </row>
        <row r="337">
          <cell r="A337" t="str">
            <v>313588YC3</v>
          </cell>
          <cell r="B337" t="str">
            <v>x313588YC3</v>
          </cell>
          <cell r="C337" t="str">
            <v>Match</v>
          </cell>
          <cell r="D337" t="str">
            <v>iStar</v>
          </cell>
          <cell r="E337" t="str">
            <v>Zero-Coupon</v>
          </cell>
        </row>
        <row r="338">
          <cell r="A338" t="str">
            <v>313588YD1</v>
          </cell>
          <cell r="B338" t="str">
            <v>x313588YD1</v>
          </cell>
          <cell r="C338" t="str">
            <v>Match</v>
          </cell>
          <cell r="D338" t="str">
            <v>iStar</v>
          </cell>
          <cell r="E338" t="str">
            <v>Zero-Coupon</v>
          </cell>
        </row>
        <row r="339">
          <cell r="A339" t="str">
            <v>313588YE9</v>
          </cell>
          <cell r="B339" t="str">
            <v>x313588YE9</v>
          </cell>
          <cell r="C339" t="str">
            <v>Match</v>
          </cell>
          <cell r="D339" t="str">
            <v>iStar</v>
          </cell>
          <cell r="E339" t="str">
            <v>Zero-Coupon</v>
          </cell>
        </row>
        <row r="340">
          <cell r="A340" t="str">
            <v>313588YF6</v>
          </cell>
          <cell r="B340" t="str">
            <v>x313588YF6</v>
          </cell>
          <cell r="C340" t="str">
            <v>Match</v>
          </cell>
          <cell r="D340" t="str">
            <v>iStar</v>
          </cell>
          <cell r="E340" t="str">
            <v>Zero-Coupon</v>
          </cell>
        </row>
        <row r="341">
          <cell r="A341" t="str">
            <v>313588YG4</v>
          </cell>
          <cell r="B341" t="str">
            <v>x313588YG4</v>
          </cell>
          <cell r="C341" t="str">
            <v>Match</v>
          </cell>
          <cell r="D341" t="str">
            <v>iStar</v>
          </cell>
          <cell r="E341" t="str">
            <v>Zero-Coupon</v>
          </cell>
        </row>
        <row r="342">
          <cell r="A342" t="str">
            <v>313588YK5</v>
          </cell>
          <cell r="B342" t="str">
            <v>x313588YK5</v>
          </cell>
          <cell r="C342" t="str">
            <v>Match</v>
          </cell>
          <cell r="D342" t="str">
            <v>iStar</v>
          </cell>
          <cell r="E342" t="str">
            <v>Zero-Coupon</v>
          </cell>
        </row>
        <row r="343">
          <cell r="A343" t="str">
            <v>313588YL3</v>
          </cell>
          <cell r="B343" t="str">
            <v>x313588YL3</v>
          </cell>
          <cell r="C343" t="str">
            <v>Match</v>
          </cell>
          <cell r="D343" t="str">
            <v>iStar</v>
          </cell>
          <cell r="E343" t="str">
            <v>Zero-Coupon</v>
          </cell>
        </row>
        <row r="344">
          <cell r="A344" t="str">
            <v>313588YM1</v>
          </cell>
          <cell r="B344" t="str">
            <v>x313588YM1</v>
          </cell>
          <cell r="C344" t="str">
            <v>Match</v>
          </cell>
          <cell r="D344" t="str">
            <v>iStar</v>
          </cell>
          <cell r="E344" t="str">
            <v>Zero-Coupon</v>
          </cell>
        </row>
        <row r="345">
          <cell r="A345" t="str">
            <v>313588YN9</v>
          </cell>
          <cell r="B345" t="str">
            <v>x313588YN9</v>
          </cell>
          <cell r="C345" t="str">
            <v>Match</v>
          </cell>
          <cell r="D345" t="str">
            <v>iStar</v>
          </cell>
          <cell r="E345" t="str">
            <v>Zero-Coupon</v>
          </cell>
        </row>
        <row r="346">
          <cell r="A346" t="str">
            <v>313588YP4</v>
          </cell>
          <cell r="B346" t="str">
            <v>x313588YP4</v>
          </cell>
          <cell r="C346" t="str">
            <v>Match</v>
          </cell>
          <cell r="D346" t="str">
            <v>iStar</v>
          </cell>
          <cell r="E346" t="str">
            <v>Zero-Coupon</v>
          </cell>
        </row>
        <row r="347">
          <cell r="A347" t="str">
            <v>313588YS8</v>
          </cell>
          <cell r="B347" t="str">
            <v>x313588YS8</v>
          </cell>
          <cell r="C347" t="str">
            <v>Match</v>
          </cell>
          <cell r="D347" t="str">
            <v>iStar</v>
          </cell>
          <cell r="E347" t="str">
            <v>Zero-Coupon</v>
          </cell>
        </row>
        <row r="348">
          <cell r="A348" t="str">
            <v>313588YT6</v>
          </cell>
          <cell r="B348" t="str">
            <v>x313588YT6</v>
          </cell>
          <cell r="C348" t="str">
            <v>Match</v>
          </cell>
          <cell r="D348" t="str">
            <v>iStar</v>
          </cell>
          <cell r="E348" t="str">
            <v>Zero-Coupon</v>
          </cell>
        </row>
        <row r="349">
          <cell r="A349" t="str">
            <v>313588YU3</v>
          </cell>
          <cell r="B349" t="str">
            <v>x313588YU3</v>
          </cell>
          <cell r="C349" t="str">
            <v>Match</v>
          </cell>
          <cell r="D349" t="str">
            <v>iStar</v>
          </cell>
          <cell r="E349" t="str">
            <v>Zero-Coupon</v>
          </cell>
        </row>
        <row r="350">
          <cell r="A350" t="str">
            <v>313588YV1</v>
          </cell>
          <cell r="B350" t="str">
            <v>x313588YV1</v>
          </cell>
          <cell r="C350" t="str">
            <v>Match</v>
          </cell>
          <cell r="D350" t="str">
            <v>iStar</v>
          </cell>
          <cell r="E350" t="str">
            <v>Zero-Coupon</v>
          </cell>
        </row>
        <row r="351">
          <cell r="A351" t="str">
            <v>313588YW9</v>
          </cell>
          <cell r="B351" t="str">
            <v>x313588YW9</v>
          </cell>
          <cell r="C351" t="str">
            <v>Match</v>
          </cell>
          <cell r="D351" t="str">
            <v>iStar</v>
          </cell>
          <cell r="E351" t="str">
            <v>Zero-Coupon</v>
          </cell>
        </row>
        <row r="352">
          <cell r="A352" t="str">
            <v>313588ZA6</v>
          </cell>
          <cell r="B352" t="str">
            <v>x313588ZA6</v>
          </cell>
          <cell r="C352" t="str">
            <v>Match</v>
          </cell>
          <cell r="D352" t="str">
            <v>iStar</v>
          </cell>
          <cell r="E352" t="str">
            <v>Zero-Coupon</v>
          </cell>
        </row>
        <row r="353">
          <cell r="A353" t="str">
            <v>313588ZB4</v>
          </cell>
          <cell r="B353" t="str">
            <v>x313588ZB4</v>
          </cell>
          <cell r="C353" t="str">
            <v>Match</v>
          </cell>
          <cell r="D353" t="str">
            <v>iStar</v>
          </cell>
          <cell r="E353" t="str">
            <v>Zero-Coupon</v>
          </cell>
        </row>
        <row r="354">
          <cell r="A354" t="str">
            <v>313588ZC2</v>
          </cell>
          <cell r="B354" t="str">
            <v>x313588ZC2</v>
          </cell>
          <cell r="C354" t="str">
            <v>Match</v>
          </cell>
          <cell r="D354" t="str">
            <v>iStar</v>
          </cell>
          <cell r="E354" t="str">
            <v>Zero-Coupon</v>
          </cell>
        </row>
        <row r="355">
          <cell r="A355" t="str">
            <v>313588ZD0</v>
          </cell>
          <cell r="B355" t="str">
            <v>x313588ZD0</v>
          </cell>
          <cell r="C355" t="str">
            <v>Match</v>
          </cell>
          <cell r="D355" t="str">
            <v>iStar</v>
          </cell>
          <cell r="E355" t="str">
            <v>Zero-Coupon</v>
          </cell>
        </row>
        <row r="356">
          <cell r="A356" t="str">
            <v>313588ZG3</v>
          </cell>
          <cell r="B356" t="str">
            <v>x313588ZG3</v>
          </cell>
          <cell r="C356" t="str">
            <v>Match</v>
          </cell>
          <cell r="D356" t="str">
            <v>iStar</v>
          </cell>
          <cell r="E356" t="str">
            <v>Zero-Coupon</v>
          </cell>
        </row>
        <row r="357">
          <cell r="A357" t="str">
            <v>313588ZH1</v>
          </cell>
          <cell r="B357" t="str">
            <v>x313588ZH1</v>
          </cell>
          <cell r="C357" t="str">
            <v>Match</v>
          </cell>
          <cell r="D357" t="str">
            <v>iStar</v>
          </cell>
          <cell r="E357" t="str">
            <v>Zero-Coupon</v>
          </cell>
        </row>
        <row r="358">
          <cell r="A358" t="str">
            <v>313588ZJ7</v>
          </cell>
          <cell r="B358" t="str">
            <v>x313588ZJ7</v>
          </cell>
          <cell r="C358" t="str">
            <v>Match</v>
          </cell>
          <cell r="D358" t="str">
            <v>iStar</v>
          </cell>
          <cell r="E358" t="str">
            <v>Zero-Coupon</v>
          </cell>
        </row>
        <row r="359">
          <cell r="A359" t="str">
            <v>313588ZK4</v>
          </cell>
          <cell r="B359" t="str">
            <v>x313588ZK4</v>
          </cell>
          <cell r="C359" t="str">
            <v>Match</v>
          </cell>
          <cell r="D359" t="str">
            <v>iStar</v>
          </cell>
          <cell r="E359" t="str">
            <v>Zero-Coupon</v>
          </cell>
        </row>
        <row r="360">
          <cell r="A360" t="str">
            <v>313588ZL2</v>
          </cell>
          <cell r="B360" t="str">
            <v>x313588ZL2</v>
          </cell>
          <cell r="C360" t="str">
            <v>Match</v>
          </cell>
          <cell r="D360" t="str">
            <v>iStar</v>
          </cell>
          <cell r="E360" t="str">
            <v>Zero-Coupon</v>
          </cell>
        </row>
        <row r="361">
          <cell r="A361" t="str">
            <v>313588ZP3</v>
          </cell>
          <cell r="B361" t="str">
            <v>x313588ZP3</v>
          </cell>
          <cell r="C361" t="str">
            <v>Match</v>
          </cell>
          <cell r="D361" t="str">
            <v>iStar</v>
          </cell>
          <cell r="E361" t="str">
            <v>Zero-Coupon</v>
          </cell>
        </row>
        <row r="362">
          <cell r="A362" t="str">
            <v>313588ZQ1</v>
          </cell>
          <cell r="B362" t="str">
            <v>x313588ZQ1</v>
          </cell>
          <cell r="C362" t="str">
            <v>Match</v>
          </cell>
          <cell r="D362" t="str">
            <v>iStar</v>
          </cell>
          <cell r="E362" t="str">
            <v>Zero-Coupon</v>
          </cell>
        </row>
        <row r="363">
          <cell r="A363" t="str">
            <v>313588ZR9</v>
          </cell>
          <cell r="B363" t="str">
            <v>x313588ZR9</v>
          </cell>
          <cell r="C363" t="str">
            <v>Match</v>
          </cell>
          <cell r="D363" t="str">
            <v>iStar</v>
          </cell>
          <cell r="E363" t="str">
            <v>Zero-Coupon</v>
          </cell>
        </row>
        <row r="364">
          <cell r="A364" t="str">
            <v>313588ZS7</v>
          </cell>
          <cell r="B364" t="str">
            <v>x313588ZS7</v>
          </cell>
          <cell r="C364" t="str">
            <v>Match</v>
          </cell>
          <cell r="D364" t="str">
            <v>iStar</v>
          </cell>
          <cell r="E364" t="str">
            <v>Zero-Coupon</v>
          </cell>
        </row>
        <row r="365">
          <cell r="A365" t="str">
            <v>313588ZT5</v>
          </cell>
          <cell r="B365" t="str">
            <v>x313588ZT5</v>
          </cell>
          <cell r="C365" t="str">
            <v>Match</v>
          </cell>
          <cell r="D365" t="str">
            <v>iStar</v>
          </cell>
          <cell r="E365" t="str">
            <v>Zero-Coupon</v>
          </cell>
        </row>
        <row r="366">
          <cell r="A366" t="str">
            <v>313588ZY4</v>
          </cell>
          <cell r="B366" t="str">
            <v>x313588ZY4</v>
          </cell>
          <cell r="C366" t="str">
            <v>Match</v>
          </cell>
          <cell r="D366" t="str">
            <v>iStar</v>
          </cell>
          <cell r="E366" t="str">
            <v>Zero-Coupon</v>
          </cell>
        </row>
        <row r="367">
          <cell r="A367" t="str">
            <v>313589A37</v>
          </cell>
          <cell r="B367" t="str">
            <v>x313589A37</v>
          </cell>
          <cell r="C367" t="str">
            <v>Match</v>
          </cell>
          <cell r="D367" t="str">
            <v>iStar</v>
          </cell>
          <cell r="E367" t="str">
            <v>Zero-Coupon</v>
          </cell>
        </row>
        <row r="368">
          <cell r="A368" t="str">
            <v>313589A37</v>
          </cell>
          <cell r="B368" t="str">
            <v>x313589A37</v>
          </cell>
          <cell r="C368" t="str">
            <v>Match</v>
          </cell>
          <cell r="D368" t="str">
            <v>iStar</v>
          </cell>
          <cell r="E368" t="str">
            <v>Zero-Coupon</v>
          </cell>
        </row>
        <row r="369">
          <cell r="A369" t="str">
            <v>313589A37</v>
          </cell>
          <cell r="B369" t="str">
            <v>x313589A37</v>
          </cell>
          <cell r="C369" t="str">
            <v>Match</v>
          </cell>
          <cell r="D369" t="str">
            <v>iStar</v>
          </cell>
          <cell r="E369" t="str">
            <v>Zero-Coupon</v>
          </cell>
        </row>
        <row r="370">
          <cell r="A370" t="str">
            <v>313589A37</v>
          </cell>
          <cell r="B370" t="str">
            <v>x313589A37</v>
          </cell>
          <cell r="C370" t="str">
            <v>Match</v>
          </cell>
          <cell r="D370" t="str">
            <v>iStar</v>
          </cell>
          <cell r="E370" t="str">
            <v>Zero-Coupon</v>
          </cell>
        </row>
        <row r="371">
          <cell r="A371" t="str">
            <v>313589A37</v>
          </cell>
          <cell r="B371" t="str">
            <v>x313589A37</v>
          </cell>
          <cell r="C371" t="str">
            <v>Match</v>
          </cell>
          <cell r="D371" t="str">
            <v>iStar</v>
          </cell>
          <cell r="E371" t="str">
            <v>Zero-Coupon</v>
          </cell>
        </row>
        <row r="372">
          <cell r="A372" t="str">
            <v>313589A37</v>
          </cell>
          <cell r="B372" t="str">
            <v>x313589A37</v>
          </cell>
          <cell r="C372" t="str">
            <v>Match</v>
          </cell>
          <cell r="D372" t="str">
            <v>iStar</v>
          </cell>
          <cell r="E372" t="str">
            <v>Zero-Coupon</v>
          </cell>
        </row>
        <row r="373">
          <cell r="A373" t="str">
            <v>313589A37</v>
          </cell>
          <cell r="B373" t="str">
            <v>x313589A37</v>
          </cell>
          <cell r="C373" t="str">
            <v>Match</v>
          </cell>
          <cell r="D373" t="str">
            <v>iStar</v>
          </cell>
          <cell r="E373" t="str">
            <v>Zero-Coupon</v>
          </cell>
        </row>
        <row r="374">
          <cell r="A374" t="str">
            <v>313589A37</v>
          </cell>
          <cell r="B374" t="str">
            <v>x313589A37</v>
          </cell>
          <cell r="C374" t="str">
            <v>Match</v>
          </cell>
          <cell r="D374" t="str">
            <v>iStar</v>
          </cell>
          <cell r="E374" t="str">
            <v>Zero-Coupon</v>
          </cell>
        </row>
        <row r="375">
          <cell r="A375" t="str">
            <v>313589A37</v>
          </cell>
          <cell r="B375" t="str">
            <v>x313589A37</v>
          </cell>
          <cell r="C375" t="str">
            <v>Match</v>
          </cell>
          <cell r="D375" t="str">
            <v>iStar</v>
          </cell>
          <cell r="E375" t="str">
            <v>Zero-Coupon</v>
          </cell>
        </row>
        <row r="376">
          <cell r="A376" t="str">
            <v>313589A37</v>
          </cell>
          <cell r="B376" t="str">
            <v>x313589A37</v>
          </cell>
          <cell r="C376" t="str">
            <v>Match</v>
          </cell>
          <cell r="D376" t="str">
            <v>iStar</v>
          </cell>
          <cell r="E376" t="str">
            <v>Zero-Coupon</v>
          </cell>
        </row>
        <row r="377">
          <cell r="A377" t="str">
            <v>313589A37</v>
          </cell>
          <cell r="B377" t="str">
            <v>x313589A37</v>
          </cell>
          <cell r="C377" t="str">
            <v>Match</v>
          </cell>
          <cell r="D377" t="str">
            <v>iStar</v>
          </cell>
          <cell r="E377" t="str">
            <v>Zero-Coupon</v>
          </cell>
        </row>
        <row r="378">
          <cell r="A378" t="str">
            <v>313589A37</v>
          </cell>
          <cell r="B378" t="str">
            <v>x313589A37</v>
          </cell>
          <cell r="C378" t="str">
            <v>Match</v>
          </cell>
          <cell r="D378" t="str">
            <v>iStar</v>
          </cell>
          <cell r="E378" t="str">
            <v>Zero-Coupon</v>
          </cell>
        </row>
        <row r="379">
          <cell r="A379" t="str">
            <v>313589A37</v>
          </cell>
          <cell r="B379" t="str">
            <v>x313589A37</v>
          </cell>
          <cell r="C379" t="str">
            <v>Match</v>
          </cell>
          <cell r="D379" t="str">
            <v>iStar</v>
          </cell>
          <cell r="E379" t="str">
            <v>Zero-Coupon</v>
          </cell>
        </row>
        <row r="380">
          <cell r="A380" t="str">
            <v>313589A37</v>
          </cell>
          <cell r="B380" t="str">
            <v>x313589A37</v>
          </cell>
          <cell r="C380" t="str">
            <v>Match</v>
          </cell>
          <cell r="D380" t="str">
            <v>iStar</v>
          </cell>
          <cell r="E380" t="str">
            <v>Zero-Coupon</v>
          </cell>
        </row>
        <row r="381">
          <cell r="A381" t="str">
            <v>313589A37</v>
          </cell>
          <cell r="B381" t="str">
            <v>x313589A37</v>
          </cell>
          <cell r="C381" t="str">
            <v>Match</v>
          </cell>
          <cell r="D381" t="str">
            <v>iStar</v>
          </cell>
          <cell r="E381" t="str">
            <v>Zero-Coupon</v>
          </cell>
        </row>
        <row r="382">
          <cell r="A382" t="str">
            <v>313589A37</v>
          </cell>
          <cell r="B382" t="str">
            <v>x313589A37</v>
          </cell>
          <cell r="C382" t="str">
            <v>Match</v>
          </cell>
          <cell r="D382" t="str">
            <v>iStar</v>
          </cell>
          <cell r="E382" t="str">
            <v>Zero-Coupon</v>
          </cell>
        </row>
        <row r="383">
          <cell r="A383" t="str">
            <v>313589A60</v>
          </cell>
          <cell r="B383" t="str">
            <v>x313589A60</v>
          </cell>
          <cell r="C383" t="str">
            <v>Match</v>
          </cell>
          <cell r="D383" t="str">
            <v>iStar</v>
          </cell>
          <cell r="E383" t="str">
            <v>Zero-Coupon</v>
          </cell>
        </row>
        <row r="384">
          <cell r="A384" t="str">
            <v>313589A60</v>
          </cell>
          <cell r="B384" t="str">
            <v>x313589A60</v>
          </cell>
          <cell r="C384" t="str">
            <v>Match</v>
          </cell>
          <cell r="D384" t="str">
            <v>iStar</v>
          </cell>
          <cell r="E384" t="str">
            <v>Zero-Coupon</v>
          </cell>
        </row>
        <row r="385">
          <cell r="A385" t="str">
            <v>313589A60</v>
          </cell>
          <cell r="B385" t="str">
            <v>x313589A60</v>
          </cell>
          <cell r="C385" t="str">
            <v>Match</v>
          </cell>
          <cell r="D385" t="str">
            <v>iStar</v>
          </cell>
          <cell r="E385" t="str">
            <v>Zero-Coupon</v>
          </cell>
        </row>
        <row r="386">
          <cell r="A386" t="str">
            <v>313589A60</v>
          </cell>
          <cell r="B386" t="str">
            <v>x313589A60</v>
          </cell>
          <cell r="C386" t="str">
            <v>Match</v>
          </cell>
          <cell r="D386" t="str">
            <v>iStar</v>
          </cell>
          <cell r="E386" t="str">
            <v>Zero-Coupon</v>
          </cell>
        </row>
        <row r="387">
          <cell r="A387" t="str">
            <v>313589A60</v>
          </cell>
          <cell r="B387" t="str">
            <v>x313589A60</v>
          </cell>
          <cell r="C387" t="str">
            <v>Match</v>
          </cell>
          <cell r="D387" t="str">
            <v>iStar</v>
          </cell>
          <cell r="E387" t="str">
            <v>Zero-Coupon</v>
          </cell>
        </row>
        <row r="388">
          <cell r="A388" t="str">
            <v>313589A94</v>
          </cell>
          <cell r="B388" t="str">
            <v>x313589A94</v>
          </cell>
          <cell r="C388" t="str">
            <v>Match</v>
          </cell>
          <cell r="D388" t="str">
            <v>iStar</v>
          </cell>
          <cell r="E388" t="str">
            <v>Zero-Coupon</v>
          </cell>
        </row>
        <row r="389">
          <cell r="A389" t="str">
            <v>313589A94</v>
          </cell>
          <cell r="B389" t="str">
            <v>x313589A94</v>
          </cell>
          <cell r="C389" t="str">
            <v>Match</v>
          </cell>
          <cell r="D389" t="str">
            <v>iStar</v>
          </cell>
          <cell r="E389" t="str">
            <v>Zero-Coupon</v>
          </cell>
        </row>
        <row r="390">
          <cell r="A390" t="str">
            <v>313589A94</v>
          </cell>
          <cell r="B390" t="str">
            <v>x313589A94</v>
          </cell>
          <cell r="C390" t="str">
            <v>Match</v>
          </cell>
          <cell r="D390" t="str">
            <v>iStar</v>
          </cell>
          <cell r="E390" t="str">
            <v>Zero-Coupon</v>
          </cell>
        </row>
        <row r="391">
          <cell r="A391" t="str">
            <v>313589A94</v>
          </cell>
          <cell r="B391" t="str">
            <v>x313589A94</v>
          </cell>
          <cell r="C391" t="str">
            <v>Match</v>
          </cell>
          <cell r="D391" t="str">
            <v>iStar</v>
          </cell>
          <cell r="E391" t="str">
            <v>Zero-Coupon</v>
          </cell>
        </row>
        <row r="392">
          <cell r="A392" t="str">
            <v>313589A94</v>
          </cell>
          <cell r="B392" t="str">
            <v>x313589A94</v>
          </cell>
          <cell r="C392" t="str">
            <v>Match</v>
          </cell>
          <cell r="D392" t="str">
            <v>iStar</v>
          </cell>
          <cell r="E392" t="str">
            <v>Zero-Coupon</v>
          </cell>
        </row>
        <row r="393">
          <cell r="A393" t="str">
            <v>313589A94</v>
          </cell>
          <cell r="B393" t="str">
            <v>x313589A94</v>
          </cell>
          <cell r="C393" t="str">
            <v>Match</v>
          </cell>
          <cell r="D393" t="str">
            <v>iStar</v>
          </cell>
          <cell r="E393" t="str">
            <v>Zero-Coupon</v>
          </cell>
        </row>
        <row r="394">
          <cell r="A394" t="str">
            <v>313589A94</v>
          </cell>
          <cell r="B394" t="str">
            <v>x313589A94</v>
          </cell>
          <cell r="C394" t="str">
            <v>Match</v>
          </cell>
          <cell r="D394" t="str">
            <v>iStar</v>
          </cell>
          <cell r="E394" t="str">
            <v>Zero-Coupon</v>
          </cell>
        </row>
        <row r="395">
          <cell r="A395" t="str">
            <v>313589A94</v>
          </cell>
          <cell r="B395" t="str">
            <v>x313589A94</v>
          </cell>
          <cell r="C395" t="str">
            <v>Match</v>
          </cell>
          <cell r="D395" t="str">
            <v>iStar</v>
          </cell>
          <cell r="E395" t="str">
            <v>Zero-Coupon</v>
          </cell>
        </row>
        <row r="396">
          <cell r="A396" t="str">
            <v>313589A94</v>
          </cell>
          <cell r="B396" t="str">
            <v>x313589A94</v>
          </cell>
          <cell r="C396" t="str">
            <v>Match</v>
          </cell>
          <cell r="D396" t="str">
            <v>iStar</v>
          </cell>
          <cell r="E396" t="str">
            <v>Zero-Coupon</v>
          </cell>
        </row>
        <row r="397">
          <cell r="A397" t="str">
            <v>313589A94</v>
          </cell>
          <cell r="B397" t="str">
            <v>x313589A94</v>
          </cell>
          <cell r="C397" t="str">
            <v>Match</v>
          </cell>
          <cell r="D397" t="str">
            <v>iStar</v>
          </cell>
          <cell r="E397" t="str">
            <v>Zero-Coupon</v>
          </cell>
        </row>
        <row r="398">
          <cell r="A398" t="str">
            <v>313589AC7</v>
          </cell>
          <cell r="B398" t="str">
            <v>x313589AC7</v>
          </cell>
          <cell r="C398" t="str">
            <v>Match</v>
          </cell>
          <cell r="D398" t="str">
            <v>iStar</v>
          </cell>
          <cell r="E398" t="str">
            <v>Zero-Coupon</v>
          </cell>
        </row>
        <row r="399">
          <cell r="A399" t="str">
            <v>313589AD5</v>
          </cell>
          <cell r="B399" t="str">
            <v>x313589AD5</v>
          </cell>
          <cell r="C399" t="str">
            <v>Match</v>
          </cell>
          <cell r="D399" t="str">
            <v>iStar</v>
          </cell>
          <cell r="E399" t="str">
            <v>Zero-Coupon</v>
          </cell>
        </row>
        <row r="400">
          <cell r="A400" t="str">
            <v>313589AE3</v>
          </cell>
          <cell r="B400" t="str">
            <v>x313589AE3</v>
          </cell>
          <cell r="C400" t="str">
            <v>Match</v>
          </cell>
          <cell r="D400" t="str">
            <v>iStar</v>
          </cell>
          <cell r="E400" t="str">
            <v>Zero-Coupon</v>
          </cell>
        </row>
        <row r="401">
          <cell r="A401" t="str">
            <v>313589AF0</v>
          </cell>
          <cell r="B401" t="str">
            <v>x313589AF0</v>
          </cell>
          <cell r="C401" t="str">
            <v>Match</v>
          </cell>
          <cell r="D401" t="str">
            <v>iStar</v>
          </cell>
          <cell r="E401" t="str">
            <v>Zero-Coupon</v>
          </cell>
        </row>
        <row r="402">
          <cell r="A402" t="str">
            <v>313589AG8</v>
          </cell>
          <cell r="B402" t="str">
            <v>x313589AG8</v>
          </cell>
          <cell r="C402" t="str">
            <v>Match</v>
          </cell>
          <cell r="D402" t="str">
            <v>iStar</v>
          </cell>
          <cell r="E402" t="str">
            <v>Zero-Coupon</v>
          </cell>
        </row>
        <row r="403">
          <cell r="A403" t="str">
            <v>313589AK9</v>
          </cell>
          <cell r="B403" t="str">
            <v>x313589AK9</v>
          </cell>
          <cell r="C403" t="str">
            <v>Match</v>
          </cell>
          <cell r="D403" t="str">
            <v>iStar</v>
          </cell>
          <cell r="E403" t="str">
            <v>Zero-Coupon</v>
          </cell>
        </row>
        <row r="404">
          <cell r="A404" t="str">
            <v>313589AL7</v>
          </cell>
          <cell r="B404" t="str">
            <v>x313589AL7</v>
          </cell>
          <cell r="C404" t="str">
            <v>Match</v>
          </cell>
          <cell r="D404" t="str">
            <v>iStar</v>
          </cell>
          <cell r="E404" t="str">
            <v>Zero-Coupon</v>
          </cell>
        </row>
        <row r="405">
          <cell r="A405" t="str">
            <v>313589AM5</v>
          </cell>
          <cell r="B405" t="str">
            <v>x313589AM5</v>
          </cell>
          <cell r="C405" t="str">
            <v>Match</v>
          </cell>
          <cell r="D405" t="str">
            <v>iStar</v>
          </cell>
          <cell r="E405" t="str">
            <v>Zero-Coupon</v>
          </cell>
        </row>
        <row r="406">
          <cell r="A406" t="str">
            <v>313589AN3</v>
          </cell>
          <cell r="B406" t="str">
            <v>x313589AN3</v>
          </cell>
          <cell r="C406" t="str">
            <v>Match</v>
          </cell>
          <cell r="D406" t="str">
            <v>iStar</v>
          </cell>
          <cell r="E406" t="str">
            <v>Zero-Coupon</v>
          </cell>
        </row>
        <row r="407">
          <cell r="A407" t="str">
            <v>313589AP8</v>
          </cell>
          <cell r="B407" t="str">
            <v>x313589AP8</v>
          </cell>
          <cell r="C407" t="str">
            <v>Match</v>
          </cell>
          <cell r="D407" t="str">
            <v>iStar</v>
          </cell>
          <cell r="E407" t="str">
            <v>Zero-Coupon</v>
          </cell>
        </row>
        <row r="408">
          <cell r="A408" t="str">
            <v>313589AT0</v>
          </cell>
          <cell r="B408" t="str">
            <v>x313589AT0</v>
          </cell>
          <cell r="C408" t="str">
            <v>Match</v>
          </cell>
          <cell r="D408" t="str">
            <v>iStar</v>
          </cell>
          <cell r="E408" t="str">
            <v>Zero-Coupon</v>
          </cell>
        </row>
        <row r="409">
          <cell r="A409" t="str">
            <v>313589AU7</v>
          </cell>
          <cell r="B409" t="str">
            <v>x313589AU7</v>
          </cell>
          <cell r="C409" t="str">
            <v>Match</v>
          </cell>
          <cell r="D409" t="str">
            <v>iStar</v>
          </cell>
          <cell r="E409" t="str">
            <v>Zero-Coupon</v>
          </cell>
        </row>
        <row r="410">
          <cell r="A410" t="str">
            <v>313589AV5</v>
          </cell>
          <cell r="B410" t="str">
            <v>x313589AV5</v>
          </cell>
          <cell r="C410" t="str">
            <v>Match</v>
          </cell>
          <cell r="D410" t="str">
            <v>iStar</v>
          </cell>
          <cell r="E410" t="str">
            <v>Zero-Coupon</v>
          </cell>
        </row>
        <row r="411">
          <cell r="A411" t="str">
            <v>313589AW3</v>
          </cell>
          <cell r="B411" t="str">
            <v>x313589AW3</v>
          </cell>
          <cell r="C411" t="str">
            <v>Match</v>
          </cell>
          <cell r="D411" t="str">
            <v>iStar</v>
          </cell>
          <cell r="E411" t="str">
            <v>Zero-Coupon</v>
          </cell>
        </row>
        <row r="412">
          <cell r="A412" t="str">
            <v>313589AZ6</v>
          </cell>
          <cell r="B412" t="str">
            <v>x313589AZ6</v>
          </cell>
          <cell r="C412" t="str">
            <v>Match</v>
          </cell>
          <cell r="D412" t="str">
            <v>iStar</v>
          </cell>
          <cell r="E412" t="str">
            <v>Zero-Coupon</v>
          </cell>
        </row>
        <row r="413">
          <cell r="A413" t="str">
            <v>313589B36</v>
          </cell>
          <cell r="B413" t="str">
            <v>x313589B36</v>
          </cell>
          <cell r="C413" t="str">
            <v>Match</v>
          </cell>
          <cell r="D413" t="str">
            <v>iStar</v>
          </cell>
          <cell r="E413" t="str">
            <v>Zero-Coupon</v>
          </cell>
        </row>
        <row r="414">
          <cell r="A414" t="str">
            <v>313589B44</v>
          </cell>
          <cell r="B414" t="str">
            <v>x313589B44</v>
          </cell>
          <cell r="C414" t="str">
            <v>Match</v>
          </cell>
          <cell r="D414" t="str">
            <v>iStar</v>
          </cell>
          <cell r="E414" t="str">
            <v>Zero-Coupon</v>
          </cell>
        </row>
        <row r="415">
          <cell r="A415" t="str">
            <v>313589B44</v>
          </cell>
          <cell r="B415" t="str">
            <v>x313589B44</v>
          </cell>
          <cell r="C415" t="str">
            <v>Match</v>
          </cell>
          <cell r="D415" t="str">
            <v>iStar</v>
          </cell>
          <cell r="E415" t="str">
            <v>Zero-Coupon</v>
          </cell>
        </row>
        <row r="416">
          <cell r="A416" t="str">
            <v>313589B44</v>
          </cell>
          <cell r="B416" t="str">
            <v>x313589B44</v>
          </cell>
          <cell r="C416" t="str">
            <v>Match</v>
          </cell>
          <cell r="D416" t="str">
            <v>iStar</v>
          </cell>
          <cell r="E416" t="str">
            <v>Zero-Coupon</v>
          </cell>
        </row>
        <row r="417">
          <cell r="A417" t="str">
            <v>313589B44</v>
          </cell>
          <cell r="B417" t="str">
            <v>x313589B44</v>
          </cell>
          <cell r="C417" t="str">
            <v>Match</v>
          </cell>
          <cell r="D417" t="str">
            <v>iStar</v>
          </cell>
          <cell r="E417" t="str">
            <v>Zero-Coupon</v>
          </cell>
        </row>
        <row r="418">
          <cell r="A418" t="str">
            <v>313589B44</v>
          </cell>
          <cell r="B418" t="str">
            <v>x313589B44</v>
          </cell>
          <cell r="C418" t="str">
            <v>Match</v>
          </cell>
          <cell r="D418" t="str">
            <v>iStar</v>
          </cell>
          <cell r="E418" t="str">
            <v>Zero-Coupon</v>
          </cell>
        </row>
        <row r="419">
          <cell r="A419" t="str">
            <v>313589B44</v>
          </cell>
          <cell r="B419" t="str">
            <v>x313589B44</v>
          </cell>
          <cell r="C419" t="str">
            <v>Match</v>
          </cell>
          <cell r="D419" t="str">
            <v>iStar</v>
          </cell>
          <cell r="E419" t="str">
            <v>Zero-Coupon</v>
          </cell>
        </row>
        <row r="420">
          <cell r="A420" t="str">
            <v>313589B44</v>
          </cell>
          <cell r="B420" t="str">
            <v>x313589B44</v>
          </cell>
          <cell r="C420" t="str">
            <v>Match</v>
          </cell>
          <cell r="D420" t="str">
            <v>iStar</v>
          </cell>
          <cell r="E420" t="str">
            <v>Zero-Coupon</v>
          </cell>
        </row>
        <row r="421">
          <cell r="A421" t="str">
            <v>313589B44</v>
          </cell>
          <cell r="B421" t="str">
            <v>x313589B44</v>
          </cell>
          <cell r="C421" t="str">
            <v>Match</v>
          </cell>
          <cell r="D421" t="str">
            <v>iStar</v>
          </cell>
          <cell r="E421" t="str">
            <v>Zero-Coupon</v>
          </cell>
        </row>
        <row r="422">
          <cell r="A422" t="str">
            <v>313589B51</v>
          </cell>
          <cell r="B422" t="str">
            <v>x313589B51</v>
          </cell>
          <cell r="C422" t="str">
            <v>Match</v>
          </cell>
          <cell r="D422" t="str">
            <v>iStar</v>
          </cell>
          <cell r="E422" t="str">
            <v>Zero-Coupon</v>
          </cell>
        </row>
        <row r="423">
          <cell r="A423" t="str">
            <v>313589B51</v>
          </cell>
          <cell r="B423" t="str">
            <v>x313589B51</v>
          </cell>
          <cell r="C423" t="str">
            <v>Match</v>
          </cell>
          <cell r="D423" t="str">
            <v>iStar</v>
          </cell>
          <cell r="E423" t="str">
            <v>Zero-Coupon</v>
          </cell>
        </row>
        <row r="424">
          <cell r="A424" t="str">
            <v>313589B51</v>
          </cell>
          <cell r="B424" t="str">
            <v>x313589B51</v>
          </cell>
          <cell r="C424" t="str">
            <v>Match</v>
          </cell>
          <cell r="D424" t="str">
            <v>iStar</v>
          </cell>
          <cell r="E424" t="str">
            <v>Zero-Coupon</v>
          </cell>
        </row>
        <row r="425">
          <cell r="A425" t="str">
            <v>313589B51</v>
          </cell>
          <cell r="B425" t="str">
            <v>x313589B51</v>
          </cell>
          <cell r="C425" t="str">
            <v>Match</v>
          </cell>
          <cell r="D425" t="str">
            <v>iStar</v>
          </cell>
          <cell r="E425" t="str">
            <v>Zero-Coupon</v>
          </cell>
        </row>
        <row r="426">
          <cell r="A426" t="str">
            <v>313589B51</v>
          </cell>
          <cell r="B426" t="str">
            <v>x313589B51</v>
          </cell>
          <cell r="C426" t="str">
            <v>Match</v>
          </cell>
          <cell r="D426" t="str">
            <v>iStar</v>
          </cell>
          <cell r="E426" t="str">
            <v>Zero-Coupon</v>
          </cell>
        </row>
        <row r="427">
          <cell r="A427" t="str">
            <v>313589B51</v>
          </cell>
          <cell r="B427" t="str">
            <v>x313589B51</v>
          </cell>
          <cell r="C427" t="str">
            <v>Match</v>
          </cell>
          <cell r="D427" t="str">
            <v>iStar</v>
          </cell>
          <cell r="E427" t="str">
            <v>Zero-Coupon</v>
          </cell>
        </row>
        <row r="428">
          <cell r="A428" t="str">
            <v>313589B51</v>
          </cell>
          <cell r="B428" t="str">
            <v>x313589B51</v>
          </cell>
          <cell r="C428" t="str">
            <v>Match</v>
          </cell>
          <cell r="D428" t="str">
            <v>iStar</v>
          </cell>
          <cell r="E428" t="str">
            <v>Zero-Coupon</v>
          </cell>
        </row>
        <row r="429">
          <cell r="A429" t="str">
            <v>313589B51</v>
          </cell>
          <cell r="B429" t="str">
            <v>x313589B51</v>
          </cell>
          <cell r="C429" t="str">
            <v>Match</v>
          </cell>
          <cell r="D429" t="str">
            <v>iStar</v>
          </cell>
          <cell r="E429" t="str">
            <v>Zero-Coupon</v>
          </cell>
        </row>
        <row r="430">
          <cell r="A430" t="str">
            <v>313589B51</v>
          </cell>
          <cell r="B430" t="str">
            <v>x313589B51</v>
          </cell>
          <cell r="C430" t="str">
            <v>Match</v>
          </cell>
          <cell r="D430" t="str">
            <v>iStar</v>
          </cell>
          <cell r="E430" t="str">
            <v>Zero-Coupon</v>
          </cell>
        </row>
        <row r="431">
          <cell r="A431" t="str">
            <v>313589B51</v>
          </cell>
          <cell r="B431" t="str">
            <v>x313589B51</v>
          </cell>
          <cell r="C431" t="str">
            <v>Match</v>
          </cell>
          <cell r="D431" t="str">
            <v>iStar</v>
          </cell>
          <cell r="E431" t="str">
            <v>Zero-Coupon</v>
          </cell>
        </row>
        <row r="432">
          <cell r="A432" t="str">
            <v>313589B51</v>
          </cell>
          <cell r="B432" t="str">
            <v>x313589B51</v>
          </cell>
          <cell r="C432" t="str">
            <v>Match</v>
          </cell>
          <cell r="D432" t="str">
            <v>iStar</v>
          </cell>
          <cell r="E432" t="str">
            <v>Zero-Coupon</v>
          </cell>
        </row>
        <row r="433">
          <cell r="A433" t="str">
            <v>313589B85</v>
          </cell>
          <cell r="B433" t="str">
            <v>x313589B85</v>
          </cell>
          <cell r="C433" t="str">
            <v>Match</v>
          </cell>
          <cell r="D433" t="str">
            <v>iStar</v>
          </cell>
          <cell r="E433" t="str">
            <v>Zero-Coupon</v>
          </cell>
        </row>
        <row r="434">
          <cell r="A434" t="str">
            <v>313589B85</v>
          </cell>
          <cell r="B434" t="str">
            <v>x313589B85</v>
          </cell>
          <cell r="C434" t="str">
            <v>Match</v>
          </cell>
          <cell r="D434" t="str">
            <v>iStar</v>
          </cell>
          <cell r="E434" t="str">
            <v>Zero-Coupon</v>
          </cell>
        </row>
        <row r="435">
          <cell r="A435" t="str">
            <v>313589B85</v>
          </cell>
          <cell r="B435" t="str">
            <v>x313589B85</v>
          </cell>
          <cell r="C435" t="str">
            <v>Match</v>
          </cell>
          <cell r="D435" t="str">
            <v>iStar</v>
          </cell>
          <cell r="E435" t="str">
            <v>Zero-Coupon</v>
          </cell>
        </row>
        <row r="436">
          <cell r="A436" t="str">
            <v>313589B85</v>
          </cell>
          <cell r="B436" t="str">
            <v>x313589B85</v>
          </cell>
          <cell r="C436" t="str">
            <v>Match</v>
          </cell>
          <cell r="D436" t="str">
            <v>iStar</v>
          </cell>
          <cell r="E436" t="str">
            <v>Zero-Coupon</v>
          </cell>
        </row>
        <row r="437">
          <cell r="A437" t="str">
            <v>313589B85</v>
          </cell>
          <cell r="B437" t="str">
            <v>x313589B85</v>
          </cell>
          <cell r="C437" t="str">
            <v>Match</v>
          </cell>
          <cell r="D437" t="str">
            <v>iStar</v>
          </cell>
          <cell r="E437" t="str">
            <v>Zero-Coupon</v>
          </cell>
        </row>
        <row r="438">
          <cell r="A438" t="str">
            <v>313589B85</v>
          </cell>
          <cell r="B438" t="str">
            <v>x313589B85</v>
          </cell>
          <cell r="C438" t="str">
            <v>Match</v>
          </cell>
          <cell r="D438" t="str">
            <v>iStar</v>
          </cell>
          <cell r="E438" t="str">
            <v>Zero-Coupon</v>
          </cell>
        </row>
        <row r="439">
          <cell r="A439" t="str">
            <v>313589B85</v>
          </cell>
          <cell r="B439" t="str">
            <v>x313589B85</v>
          </cell>
          <cell r="C439" t="str">
            <v>Match</v>
          </cell>
          <cell r="D439" t="str">
            <v>iStar</v>
          </cell>
          <cell r="E439" t="str">
            <v>Zero-Coupon</v>
          </cell>
        </row>
        <row r="440">
          <cell r="A440" t="str">
            <v>313589B85</v>
          </cell>
          <cell r="B440" t="str">
            <v>x313589B85</v>
          </cell>
          <cell r="C440" t="str">
            <v>Match</v>
          </cell>
          <cell r="D440" t="str">
            <v>iStar</v>
          </cell>
          <cell r="E440" t="str">
            <v>Zero-Coupon</v>
          </cell>
        </row>
        <row r="441">
          <cell r="A441" t="str">
            <v>313589B85</v>
          </cell>
          <cell r="B441" t="str">
            <v>x313589B85</v>
          </cell>
          <cell r="C441" t="str">
            <v>Match</v>
          </cell>
          <cell r="D441" t="str">
            <v>iStar</v>
          </cell>
          <cell r="E441" t="str">
            <v>Zero-Coupon</v>
          </cell>
        </row>
        <row r="442">
          <cell r="A442" t="str">
            <v>313589B93</v>
          </cell>
          <cell r="B442" t="str">
            <v>x313589B93</v>
          </cell>
          <cell r="C442" t="str">
            <v>Match</v>
          </cell>
          <cell r="D442" t="str">
            <v>iStar</v>
          </cell>
          <cell r="E442" t="str">
            <v>Zero-Coupon</v>
          </cell>
        </row>
        <row r="443">
          <cell r="A443" t="str">
            <v>313589B93</v>
          </cell>
          <cell r="B443" t="str">
            <v>x313589B93</v>
          </cell>
          <cell r="C443" t="str">
            <v>Match</v>
          </cell>
          <cell r="D443" t="str">
            <v>iStar</v>
          </cell>
          <cell r="E443" t="str">
            <v>Zero-Coupon</v>
          </cell>
        </row>
        <row r="444">
          <cell r="A444" t="str">
            <v>313589B93</v>
          </cell>
          <cell r="B444" t="str">
            <v>x313589B93</v>
          </cell>
          <cell r="C444" t="str">
            <v>Match</v>
          </cell>
          <cell r="D444" t="str">
            <v>iStar</v>
          </cell>
          <cell r="E444" t="str">
            <v>Zero-Coupon</v>
          </cell>
        </row>
        <row r="445">
          <cell r="A445" t="str">
            <v>313589B93</v>
          </cell>
          <cell r="B445" t="str">
            <v>x313589B93</v>
          </cell>
          <cell r="C445" t="str">
            <v>Match</v>
          </cell>
          <cell r="D445" t="str">
            <v>iStar</v>
          </cell>
          <cell r="E445" t="str">
            <v>Zero-Coupon</v>
          </cell>
        </row>
        <row r="446">
          <cell r="A446" t="str">
            <v>313589B93</v>
          </cell>
          <cell r="B446" t="str">
            <v>x313589B93</v>
          </cell>
          <cell r="C446" t="str">
            <v>Match</v>
          </cell>
          <cell r="D446" t="str">
            <v>iStar</v>
          </cell>
          <cell r="E446" t="str">
            <v>Zero-Coupon</v>
          </cell>
        </row>
        <row r="447">
          <cell r="A447" t="str">
            <v>313589B93</v>
          </cell>
          <cell r="B447" t="str">
            <v>x313589B93</v>
          </cell>
          <cell r="C447" t="str">
            <v>Match</v>
          </cell>
          <cell r="D447" t="str">
            <v>iStar</v>
          </cell>
          <cell r="E447" t="str">
            <v>Zero-Coupon</v>
          </cell>
        </row>
        <row r="448">
          <cell r="A448" t="str">
            <v>313589B93</v>
          </cell>
          <cell r="B448" t="str">
            <v>x313589B93</v>
          </cell>
          <cell r="C448" t="str">
            <v>Match</v>
          </cell>
          <cell r="D448" t="str">
            <v>iStar</v>
          </cell>
          <cell r="E448" t="str">
            <v>Zero-Coupon</v>
          </cell>
        </row>
        <row r="449">
          <cell r="A449" t="str">
            <v>313589B93</v>
          </cell>
          <cell r="B449" t="str">
            <v>x313589B93</v>
          </cell>
          <cell r="C449" t="str">
            <v>Match</v>
          </cell>
          <cell r="D449" t="str">
            <v>iStar</v>
          </cell>
          <cell r="E449" t="str">
            <v>Zero-Coupon</v>
          </cell>
        </row>
        <row r="450">
          <cell r="A450" t="str">
            <v>313589B93</v>
          </cell>
          <cell r="B450" t="str">
            <v>x313589B93</v>
          </cell>
          <cell r="C450" t="str">
            <v>Match</v>
          </cell>
          <cell r="D450" t="str">
            <v>iStar</v>
          </cell>
          <cell r="E450" t="str">
            <v>Zero-Coupon</v>
          </cell>
        </row>
        <row r="451">
          <cell r="A451" t="str">
            <v>313589B93</v>
          </cell>
          <cell r="B451" t="str">
            <v>x313589B93</v>
          </cell>
          <cell r="C451" t="str">
            <v>Match</v>
          </cell>
          <cell r="D451" t="str">
            <v>iStar</v>
          </cell>
          <cell r="E451" t="str">
            <v>Zero-Coupon</v>
          </cell>
        </row>
        <row r="452">
          <cell r="A452" t="str">
            <v>313589BA0</v>
          </cell>
          <cell r="B452" t="str">
            <v>x313589BA0</v>
          </cell>
          <cell r="C452" t="str">
            <v>Match</v>
          </cell>
          <cell r="D452" t="str">
            <v>iStar</v>
          </cell>
          <cell r="E452" t="str">
            <v>Zero-Coupon</v>
          </cell>
        </row>
        <row r="453">
          <cell r="A453" t="str">
            <v>313589BB8</v>
          </cell>
          <cell r="B453" t="str">
            <v>x313589BB8</v>
          </cell>
          <cell r="C453" t="str">
            <v>Match</v>
          </cell>
          <cell r="D453" t="str">
            <v>iStar</v>
          </cell>
          <cell r="E453" t="str">
            <v>Zero-Coupon</v>
          </cell>
        </row>
        <row r="454">
          <cell r="A454" t="str">
            <v>313589BC6</v>
          </cell>
          <cell r="B454" t="str">
            <v>x313589BC6</v>
          </cell>
          <cell r="C454" t="str">
            <v>Match</v>
          </cell>
          <cell r="D454" t="str">
            <v>iStar</v>
          </cell>
          <cell r="E454" t="str">
            <v>Zero-Coupon</v>
          </cell>
        </row>
        <row r="455">
          <cell r="A455" t="str">
            <v>313589BD4</v>
          </cell>
          <cell r="B455" t="str">
            <v>x313589BD4</v>
          </cell>
          <cell r="C455" t="str">
            <v>Match</v>
          </cell>
          <cell r="D455" t="str">
            <v>iStar</v>
          </cell>
          <cell r="E455" t="str">
            <v>Zero-Coupon</v>
          </cell>
        </row>
        <row r="456">
          <cell r="A456" t="str">
            <v>313589BG7</v>
          </cell>
          <cell r="B456" t="str">
            <v>x313589BG7</v>
          </cell>
          <cell r="C456" t="str">
            <v>Match</v>
          </cell>
          <cell r="D456" t="str">
            <v>iStar</v>
          </cell>
          <cell r="E456" t="str">
            <v>Zero-Coupon</v>
          </cell>
        </row>
        <row r="457">
          <cell r="A457" t="str">
            <v>313589BH5</v>
          </cell>
          <cell r="B457" t="str">
            <v>x313589BH5</v>
          </cell>
          <cell r="C457" t="str">
            <v>Match</v>
          </cell>
          <cell r="D457" t="str">
            <v>iStar</v>
          </cell>
          <cell r="E457" t="str">
            <v>Zero-Coupon</v>
          </cell>
        </row>
        <row r="458">
          <cell r="A458" t="str">
            <v>313589BJ1</v>
          </cell>
          <cell r="B458" t="str">
            <v>x313589BJ1</v>
          </cell>
          <cell r="C458" t="str">
            <v>Match</v>
          </cell>
          <cell r="D458" t="str">
            <v>iStar</v>
          </cell>
          <cell r="E458" t="str">
            <v>Zero-Coupon</v>
          </cell>
        </row>
        <row r="459">
          <cell r="A459" t="str">
            <v>313589BK8</v>
          </cell>
          <cell r="B459" t="str">
            <v>x313589BK8</v>
          </cell>
          <cell r="C459" t="str">
            <v>Match</v>
          </cell>
          <cell r="D459" t="str">
            <v>iStar</v>
          </cell>
          <cell r="E459" t="str">
            <v>Zero-Coupon</v>
          </cell>
        </row>
        <row r="460">
          <cell r="A460" t="str">
            <v>313589BL6</v>
          </cell>
          <cell r="B460" t="str">
            <v>x313589BL6</v>
          </cell>
          <cell r="C460" t="str">
            <v>Match</v>
          </cell>
          <cell r="D460" t="str">
            <v>iStar</v>
          </cell>
          <cell r="E460" t="str">
            <v>Zero-Coupon</v>
          </cell>
        </row>
        <row r="461">
          <cell r="A461" t="str">
            <v>313589BL6</v>
          </cell>
          <cell r="B461" t="str">
            <v>x313589BL6</v>
          </cell>
          <cell r="C461" t="str">
            <v>Match</v>
          </cell>
          <cell r="D461" t="str">
            <v>iStar</v>
          </cell>
          <cell r="E461" t="str">
            <v>Zero-Coupon</v>
          </cell>
        </row>
        <row r="462">
          <cell r="A462" t="str">
            <v>313589BP7</v>
          </cell>
          <cell r="B462" t="str">
            <v>x313589BP7</v>
          </cell>
          <cell r="C462" t="str">
            <v>Match</v>
          </cell>
          <cell r="D462" t="str">
            <v>iStar</v>
          </cell>
          <cell r="E462" t="str">
            <v>Zero-Coupon</v>
          </cell>
        </row>
        <row r="463">
          <cell r="A463" t="str">
            <v>313589BQ5</v>
          </cell>
          <cell r="B463" t="str">
            <v>x313589BQ5</v>
          </cell>
          <cell r="C463" t="str">
            <v>Match</v>
          </cell>
          <cell r="D463" t="str">
            <v>iStar</v>
          </cell>
          <cell r="E463" t="str">
            <v>Zero-Coupon</v>
          </cell>
        </row>
        <row r="464">
          <cell r="A464" t="str">
            <v>313589BR3</v>
          </cell>
          <cell r="B464" t="str">
            <v>x313589BR3</v>
          </cell>
          <cell r="C464" t="str">
            <v>Match</v>
          </cell>
          <cell r="D464" t="str">
            <v>iStar</v>
          </cell>
          <cell r="E464" t="str">
            <v>Zero-Coupon</v>
          </cell>
        </row>
        <row r="465">
          <cell r="A465" t="str">
            <v>313589BS1</v>
          </cell>
          <cell r="B465" t="str">
            <v>x313589BS1</v>
          </cell>
          <cell r="C465" t="str">
            <v>Match</v>
          </cell>
          <cell r="D465" t="str">
            <v>iStar</v>
          </cell>
          <cell r="E465" t="str">
            <v>Zero-Coupon</v>
          </cell>
        </row>
        <row r="466">
          <cell r="A466" t="str">
            <v>313589BT9</v>
          </cell>
          <cell r="B466" t="str">
            <v>x313589BT9</v>
          </cell>
          <cell r="C466" t="str">
            <v>Match</v>
          </cell>
          <cell r="D466" t="str">
            <v>iStar</v>
          </cell>
          <cell r="E466" t="str">
            <v>Zero-Coupon</v>
          </cell>
        </row>
        <row r="467">
          <cell r="A467" t="str">
            <v>313589BW2</v>
          </cell>
          <cell r="B467" t="str">
            <v>x313589BW2</v>
          </cell>
          <cell r="C467" t="str">
            <v>Match</v>
          </cell>
          <cell r="D467" t="str">
            <v>iStar</v>
          </cell>
          <cell r="E467" t="str">
            <v>Zero-Coupon</v>
          </cell>
        </row>
        <row r="468">
          <cell r="A468" t="str">
            <v>313589BX0</v>
          </cell>
          <cell r="B468" t="str">
            <v>x313589BX0</v>
          </cell>
          <cell r="C468" t="str">
            <v>Match</v>
          </cell>
          <cell r="D468" t="str">
            <v>iStar</v>
          </cell>
          <cell r="E468" t="str">
            <v>Zero-Coupon</v>
          </cell>
        </row>
        <row r="469">
          <cell r="A469" t="str">
            <v>313589BY8</v>
          </cell>
          <cell r="B469" t="str">
            <v>x313589BY8</v>
          </cell>
          <cell r="C469" t="str">
            <v>Match</v>
          </cell>
          <cell r="D469" t="str">
            <v>iStar</v>
          </cell>
          <cell r="E469" t="str">
            <v>Zero-Coupon</v>
          </cell>
        </row>
        <row r="470">
          <cell r="A470" t="str">
            <v>313589BZ5</v>
          </cell>
          <cell r="B470" t="str">
            <v>x313589BZ5</v>
          </cell>
          <cell r="C470" t="str">
            <v>Match</v>
          </cell>
          <cell r="D470" t="str">
            <v>iStar</v>
          </cell>
          <cell r="E470" t="str">
            <v>Zero-Coupon</v>
          </cell>
        </row>
        <row r="471">
          <cell r="A471" t="str">
            <v>313589C35</v>
          </cell>
          <cell r="B471" t="str">
            <v>x313589C35</v>
          </cell>
          <cell r="C471" t="str">
            <v>Match</v>
          </cell>
          <cell r="D471" t="str">
            <v>iStar</v>
          </cell>
          <cell r="E471" t="str">
            <v>Zero-Coupon</v>
          </cell>
        </row>
        <row r="472">
          <cell r="A472" t="str">
            <v>313589C35</v>
          </cell>
          <cell r="B472" t="str">
            <v>x313589C35</v>
          </cell>
          <cell r="C472" t="str">
            <v>Match</v>
          </cell>
          <cell r="D472" t="str">
            <v>iStar</v>
          </cell>
          <cell r="E472" t="str">
            <v>Zero-Coupon</v>
          </cell>
        </row>
        <row r="473">
          <cell r="A473" t="str">
            <v>313589C43</v>
          </cell>
          <cell r="B473" t="str">
            <v>x313589C43</v>
          </cell>
          <cell r="C473" t="str">
            <v>Match</v>
          </cell>
          <cell r="D473" t="str">
            <v>iStar</v>
          </cell>
          <cell r="E473" t="str">
            <v>Zero-Coupon</v>
          </cell>
        </row>
        <row r="474">
          <cell r="A474" t="str">
            <v>313589C43</v>
          </cell>
          <cell r="B474" t="str">
            <v>x313589C43</v>
          </cell>
          <cell r="C474" t="str">
            <v>Match</v>
          </cell>
          <cell r="D474" t="str">
            <v>iStar</v>
          </cell>
          <cell r="E474" t="str">
            <v>Zero-Coupon</v>
          </cell>
        </row>
        <row r="475">
          <cell r="A475" t="str">
            <v>313589C43</v>
          </cell>
          <cell r="B475" t="str">
            <v>x313589C43</v>
          </cell>
          <cell r="C475" t="str">
            <v>Match</v>
          </cell>
          <cell r="D475" t="str">
            <v>iStar</v>
          </cell>
          <cell r="E475" t="str">
            <v>Zero-Coupon</v>
          </cell>
        </row>
        <row r="476">
          <cell r="A476" t="str">
            <v>313589C43</v>
          </cell>
          <cell r="B476" t="str">
            <v>x313589C43</v>
          </cell>
          <cell r="C476" t="str">
            <v>Match</v>
          </cell>
          <cell r="D476" t="str">
            <v>iStar</v>
          </cell>
          <cell r="E476" t="str">
            <v>Zero-Coupon</v>
          </cell>
        </row>
        <row r="477">
          <cell r="A477" t="str">
            <v>313589C43</v>
          </cell>
          <cell r="B477" t="str">
            <v>x313589C43</v>
          </cell>
          <cell r="C477" t="str">
            <v>Match</v>
          </cell>
          <cell r="D477" t="str">
            <v>iStar</v>
          </cell>
          <cell r="E477" t="str">
            <v>Zero-Coupon</v>
          </cell>
        </row>
        <row r="478">
          <cell r="A478" t="str">
            <v>313589C43</v>
          </cell>
          <cell r="B478" t="str">
            <v>x313589C43</v>
          </cell>
          <cell r="C478" t="str">
            <v>Match</v>
          </cell>
          <cell r="D478" t="str">
            <v>iStar</v>
          </cell>
          <cell r="E478" t="str">
            <v>Zero-Coupon</v>
          </cell>
        </row>
        <row r="479">
          <cell r="A479" t="str">
            <v>313589C43</v>
          </cell>
          <cell r="B479" t="str">
            <v>x313589C43</v>
          </cell>
          <cell r="C479" t="str">
            <v>Match</v>
          </cell>
          <cell r="D479" t="str">
            <v>iStar</v>
          </cell>
          <cell r="E479" t="str">
            <v>Zero-Coupon</v>
          </cell>
        </row>
        <row r="480">
          <cell r="A480" t="str">
            <v>313589C43</v>
          </cell>
          <cell r="B480" t="str">
            <v>x313589C43</v>
          </cell>
          <cell r="C480" t="str">
            <v>Match</v>
          </cell>
          <cell r="D480" t="str">
            <v>iStar</v>
          </cell>
          <cell r="E480" t="str">
            <v>Zero-Coupon</v>
          </cell>
        </row>
        <row r="481">
          <cell r="A481" t="str">
            <v>313589C43</v>
          </cell>
          <cell r="B481" t="str">
            <v>x313589C43</v>
          </cell>
          <cell r="C481" t="str">
            <v>Match</v>
          </cell>
          <cell r="D481" t="str">
            <v>iStar</v>
          </cell>
          <cell r="E481" t="str">
            <v>Zero-Coupon</v>
          </cell>
        </row>
        <row r="482">
          <cell r="A482" t="str">
            <v>313589C43</v>
          </cell>
          <cell r="B482" t="str">
            <v>x313589C43</v>
          </cell>
          <cell r="C482" t="str">
            <v>Match</v>
          </cell>
          <cell r="D482" t="str">
            <v>iStar</v>
          </cell>
          <cell r="E482" t="str">
            <v>Zero-Coupon</v>
          </cell>
        </row>
        <row r="483">
          <cell r="A483" t="str">
            <v>313589C76</v>
          </cell>
          <cell r="B483" t="str">
            <v>x313589C76</v>
          </cell>
          <cell r="C483" t="str">
            <v>Match</v>
          </cell>
          <cell r="D483" t="str">
            <v>iStar</v>
          </cell>
          <cell r="E483" t="str">
            <v>Zero-Coupon</v>
          </cell>
        </row>
        <row r="484">
          <cell r="A484" t="str">
            <v>313589C76</v>
          </cell>
          <cell r="B484" t="str">
            <v>x313589C76</v>
          </cell>
          <cell r="C484" t="str">
            <v>Match</v>
          </cell>
          <cell r="D484" t="str">
            <v>iStar</v>
          </cell>
          <cell r="E484" t="str">
            <v>Zero-Coupon</v>
          </cell>
        </row>
        <row r="485">
          <cell r="A485" t="str">
            <v>313589C76</v>
          </cell>
          <cell r="B485" t="str">
            <v>x313589C76</v>
          </cell>
          <cell r="C485" t="str">
            <v>Match</v>
          </cell>
          <cell r="D485" t="str">
            <v>iStar</v>
          </cell>
          <cell r="E485" t="str">
            <v>Zero-Coupon</v>
          </cell>
        </row>
        <row r="486">
          <cell r="A486" t="str">
            <v>313589C76</v>
          </cell>
          <cell r="B486" t="str">
            <v>x313589C76</v>
          </cell>
          <cell r="C486" t="str">
            <v>Match</v>
          </cell>
          <cell r="D486" t="str">
            <v>iStar</v>
          </cell>
          <cell r="E486" t="str">
            <v>Zero-Coupon</v>
          </cell>
        </row>
        <row r="487">
          <cell r="A487" t="str">
            <v>313589C76</v>
          </cell>
          <cell r="B487" t="str">
            <v>x313589C76</v>
          </cell>
          <cell r="C487" t="str">
            <v>Match</v>
          </cell>
          <cell r="D487" t="str">
            <v>iStar</v>
          </cell>
          <cell r="E487" t="str">
            <v>Zero-Coupon</v>
          </cell>
        </row>
        <row r="488">
          <cell r="A488" t="str">
            <v>313589C76</v>
          </cell>
          <cell r="B488" t="str">
            <v>x313589C76</v>
          </cell>
          <cell r="C488" t="str">
            <v>Match</v>
          </cell>
          <cell r="D488" t="str">
            <v>iStar</v>
          </cell>
          <cell r="E488" t="str">
            <v>Zero-Coupon</v>
          </cell>
        </row>
        <row r="489">
          <cell r="A489" t="str">
            <v>313589C76</v>
          </cell>
          <cell r="B489" t="str">
            <v>x313589C76</v>
          </cell>
          <cell r="C489" t="str">
            <v>Match</v>
          </cell>
          <cell r="D489" t="str">
            <v>iStar</v>
          </cell>
          <cell r="E489" t="str">
            <v>Zero-Coupon</v>
          </cell>
        </row>
        <row r="490">
          <cell r="A490" t="str">
            <v>313589C76</v>
          </cell>
          <cell r="B490" t="str">
            <v>x313589C76</v>
          </cell>
          <cell r="C490" t="str">
            <v>Match</v>
          </cell>
          <cell r="D490" t="str">
            <v>iStar</v>
          </cell>
          <cell r="E490" t="str">
            <v>Zero-Coupon</v>
          </cell>
        </row>
        <row r="491">
          <cell r="A491" t="str">
            <v>313589C76</v>
          </cell>
          <cell r="B491" t="str">
            <v>x313589C76</v>
          </cell>
          <cell r="C491" t="str">
            <v>Match</v>
          </cell>
          <cell r="D491" t="str">
            <v>iStar</v>
          </cell>
          <cell r="E491" t="str">
            <v>Zero-Coupon</v>
          </cell>
        </row>
        <row r="492">
          <cell r="A492" t="str">
            <v>313589C76</v>
          </cell>
          <cell r="B492" t="str">
            <v>x313589C76</v>
          </cell>
          <cell r="C492" t="str">
            <v>Match</v>
          </cell>
          <cell r="D492" t="str">
            <v>iStar</v>
          </cell>
          <cell r="E492" t="str">
            <v>Zero-Coupon</v>
          </cell>
        </row>
        <row r="493">
          <cell r="A493" t="str">
            <v>313589C76</v>
          </cell>
          <cell r="B493" t="str">
            <v>x313589C76</v>
          </cell>
          <cell r="C493" t="str">
            <v>Match</v>
          </cell>
          <cell r="D493" t="str">
            <v>iStar</v>
          </cell>
          <cell r="E493" t="str">
            <v>Zero-Coupon</v>
          </cell>
        </row>
        <row r="494">
          <cell r="A494" t="str">
            <v>313589C76</v>
          </cell>
          <cell r="B494" t="str">
            <v>x313589C76</v>
          </cell>
          <cell r="C494" t="str">
            <v>Match</v>
          </cell>
          <cell r="D494" t="str">
            <v>iStar</v>
          </cell>
          <cell r="E494" t="str">
            <v>Zero-Coupon</v>
          </cell>
        </row>
        <row r="495">
          <cell r="A495" t="str">
            <v>313589C76</v>
          </cell>
          <cell r="B495" t="str">
            <v>x313589C76</v>
          </cell>
          <cell r="C495" t="str">
            <v>Match</v>
          </cell>
          <cell r="D495" t="str">
            <v>iStar</v>
          </cell>
          <cell r="E495" t="str">
            <v>Zero-Coupon</v>
          </cell>
        </row>
        <row r="496">
          <cell r="A496" t="str">
            <v>313589C76</v>
          </cell>
          <cell r="B496" t="str">
            <v>x313589C76</v>
          </cell>
          <cell r="C496" t="str">
            <v>Match</v>
          </cell>
          <cell r="D496" t="str">
            <v>iStar</v>
          </cell>
          <cell r="E496" t="str">
            <v>Zero-Coupon</v>
          </cell>
        </row>
        <row r="497">
          <cell r="A497" t="str">
            <v>313589C76</v>
          </cell>
          <cell r="B497" t="str">
            <v>x313589C76</v>
          </cell>
          <cell r="C497" t="str">
            <v>Match</v>
          </cell>
          <cell r="D497" t="str">
            <v>iStar</v>
          </cell>
          <cell r="E497" t="str">
            <v>Zero-Coupon</v>
          </cell>
        </row>
        <row r="498">
          <cell r="A498" t="str">
            <v>313589C84</v>
          </cell>
          <cell r="B498" t="str">
            <v>x313589C84</v>
          </cell>
          <cell r="C498" t="str">
            <v>Match</v>
          </cell>
          <cell r="D498" t="str">
            <v>iStar</v>
          </cell>
          <cell r="E498" t="str">
            <v>Zero-Coupon</v>
          </cell>
        </row>
        <row r="499">
          <cell r="A499" t="str">
            <v>313589CA9</v>
          </cell>
          <cell r="B499" t="str">
            <v>x313589CA9</v>
          </cell>
          <cell r="C499" t="str">
            <v>Match</v>
          </cell>
          <cell r="D499" t="str">
            <v>iStar</v>
          </cell>
          <cell r="E499" t="str">
            <v>Zero-Coupon</v>
          </cell>
        </row>
        <row r="500">
          <cell r="A500" t="str">
            <v>313589CE1</v>
          </cell>
          <cell r="B500" t="str">
            <v>x313589CE1</v>
          </cell>
          <cell r="C500" t="str">
            <v>Match</v>
          </cell>
          <cell r="D500" t="str">
            <v>iStar</v>
          </cell>
          <cell r="E500" t="str">
            <v>Zero-Coupon</v>
          </cell>
        </row>
        <row r="501">
          <cell r="A501" t="str">
            <v>313589CF8</v>
          </cell>
          <cell r="B501" t="str">
            <v>x313589CF8</v>
          </cell>
          <cell r="C501" t="str">
            <v>Match</v>
          </cell>
          <cell r="D501" t="str">
            <v>iStar</v>
          </cell>
          <cell r="E501" t="str">
            <v>Zero-Coupon</v>
          </cell>
        </row>
        <row r="502">
          <cell r="A502" t="str">
            <v>313589CG6</v>
          </cell>
          <cell r="B502" t="str">
            <v>x313589CG6</v>
          </cell>
          <cell r="C502" t="str">
            <v>Match</v>
          </cell>
          <cell r="D502" t="str">
            <v>iStar</v>
          </cell>
          <cell r="E502" t="str">
            <v>Zero-Coupon</v>
          </cell>
        </row>
        <row r="503">
          <cell r="A503" t="str">
            <v>313589CH4</v>
          </cell>
          <cell r="B503" t="str">
            <v>x313589CH4</v>
          </cell>
          <cell r="C503" t="str">
            <v>Match</v>
          </cell>
          <cell r="D503" t="str">
            <v>iStar</v>
          </cell>
          <cell r="E503" t="str">
            <v>Zero-Coupon</v>
          </cell>
        </row>
        <row r="504">
          <cell r="A504" t="str">
            <v>313589CL5</v>
          </cell>
          <cell r="B504" t="str">
            <v>x313589CL5</v>
          </cell>
          <cell r="C504" t="str">
            <v>Match</v>
          </cell>
          <cell r="D504" t="str">
            <v>iStar</v>
          </cell>
          <cell r="E504" t="str">
            <v>Zero-Coupon</v>
          </cell>
        </row>
        <row r="505">
          <cell r="A505" t="str">
            <v>313589CM3</v>
          </cell>
          <cell r="B505" t="str">
            <v>x313589CM3</v>
          </cell>
          <cell r="C505" t="str">
            <v>Match</v>
          </cell>
          <cell r="D505" t="str">
            <v>iStar</v>
          </cell>
          <cell r="E505" t="str">
            <v>Zero-Coupon</v>
          </cell>
        </row>
        <row r="506">
          <cell r="A506" t="str">
            <v>313589CN1</v>
          </cell>
          <cell r="B506" t="str">
            <v>x313589CN1</v>
          </cell>
          <cell r="C506" t="str">
            <v>Match</v>
          </cell>
          <cell r="D506" t="str">
            <v>iStar</v>
          </cell>
          <cell r="E506" t="str">
            <v>Zero-Coupon</v>
          </cell>
        </row>
        <row r="507">
          <cell r="A507" t="str">
            <v>313589CP6</v>
          </cell>
          <cell r="B507" t="str">
            <v>x313589CP6</v>
          </cell>
          <cell r="C507" t="str">
            <v>Match</v>
          </cell>
          <cell r="D507" t="str">
            <v>iStar</v>
          </cell>
          <cell r="E507" t="str">
            <v>Zero-Coupon</v>
          </cell>
        </row>
        <row r="508">
          <cell r="A508" t="str">
            <v>313589CQ4</v>
          </cell>
          <cell r="B508" t="str">
            <v>x313589CQ4</v>
          </cell>
          <cell r="C508" t="str">
            <v>Match</v>
          </cell>
          <cell r="D508" t="str">
            <v>iStar</v>
          </cell>
          <cell r="E508" t="str">
            <v>Zero-Coupon</v>
          </cell>
        </row>
        <row r="509">
          <cell r="A509" t="str">
            <v>313589CT8</v>
          </cell>
          <cell r="B509" t="str">
            <v>x313589CT8</v>
          </cell>
          <cell r="C509" t="str">
            <v>Match</v>
          </cell>
          <cell r="D509" t="str">
            <v>iStar</v>
          </cell>
          <cell r="E509" t="str">
            <v>Zero-Coupon</v>
          </cell>
        </row>
        <row r="510">
          <cell r="A510" t="str">
            <v>313589CU5</v>
          </cell>
          <cell r="B510" t="str">
            <v>x313589CU5</v>
          </cell>
          <cell r="C510" t="str">
            <v>Match</v>
          </cell>
          <cell r="D510" t="str">
            <v>iStar</v>
          </cell>
          <cell r="E510" t="str">
            <v>Zero-Coupon</v>
          </cell>
        </row>
        <row r="511">
          <cell r="A511" t="str">
            <v>313589CV3</v>
          </cell>
          <cell r="B511" t="str">
            <v>x313589CV3</v>
          </cell>
          <cell r="C511" t="str">
            <v>Match</v>
          </cell>
          <cell r="D511" t="str">
            <v>iStar</v>
          </cell>
          <cell r="E511" t="str">
            <v>Zero-Coupon</v>
          </cell>
        </row>
        <row r="512">
          <cell r="A512" t="str">
            <v>313589CW1</v>
          </cell>
          <cell r="B512" t="str">
            <v>x313589CW1</v>
          </cell>
          <cell r="C512" t="str">
            <v>Match</v>
          </cell>
          <cell r="D512" t="str">
            <v>iStar</v>
          </cell>
          <cell r="E512" t="str">
            <v>Zero-Coupon</v>
          </cell>
        </row>
        <row r="513">
          <cell r="A513" t="str">
            <v>313589CX9</v>
          </cell>
          <cell r="B513" t="str">
            <v>x313589CX9</v>
          </cell>
          <cell r="C513" t="str">
            <v>Match</v>
          </cell>
          <cell r="D513" t="str">
            <v>iStar</v>
          </cell>
          <cell r="E513" t="str">
            <v>Zero-Coupon</v>
          </cell>
        </row>
        <row r="514">
          <cell r="A514" t="str">
            <v>313589D26</v>
          </cell>
          <cell r="B514" t="str">
            <v>x313589D26</v>
          </cell>
          <cell r="C514" t="str">
            <v>Match</v>
          </cell>
          <cell r="D514" t="str">
            <v>iStar</v>
          </cell>
          <cell r="E514" t="str">
            <v>Zero-Coupon</v>
          </cell>
        </row>
        <row r="515">
          <cell r="A515" t="str">
            <v>313589D26</v>
          </cell>
          <cell r="B515" t="str">
            <v>x313589D26</v>
          </cell>
          <cell r="C515" t="str">
            <v>Match</v>
          </cell>
          <cell r="D515" t="str">
            <v>iStar</v>
          </cell>
          <cell r="E515" t="str">
            <v>Zero-Coupon</v>
          </cell>
        </row>
        <row r="516">
          <cell r="A516" t="str">
            <v>313589D34</v>
          </cell>
          <cell r="B516" t="str">
            <v>x313589D34</v>
          </cell>
          <cell r="C516" t="str">
            <v>Match</v>
          </cell>
          <cell r="D516" t="str">
            <v>iStar</v>
          </cell>
          <cell r="E516" t="str">
            <v>Zero-Coupon</v>
          </cell>
        </row>
        <row r="517">
          <cell r="A517" t="str">
            <v>313589D34</v>
          </cell>
          <cell r="B517" t="str">
            <v>x313589D34</v>
          </cell>
          <cell r="C517" t="str">
            <v>Match</v>
          </cell>
          <cell r="D517" t="str">
            <v>iStar</v>
          </cell>
          <cell r="E517" t="str">
            <v>Zero-Coupon</v>
          </cell>
        </row>
        <row r="518">
          <cell r="A518" t="str">
            <v>313589D67</v>
          </cell>
          <cell r="B518" t="str">
            <v>x313589D67</v>
          </cell>
          <cell r="C518" t="str">
            <v>Match</v>
          </cell>
          <cell r="D518" t="str">
            <v>iStar</v>
          </cell>
          <cell r="E518" t="str">
            <v>Zero-Coupon</v>
          </cell>
        </row>
        <row r="519">
          <cell r="A519" t="str">
            <v>313589D67</v>
          </cell>
          <cell r="B519" t="str">
            <v>x313589D67</v>
          </cell>
          <cell r="C519" t="str">
            <v>Match</v>
          </cell>
          <cell r="D519" t="str">
            <v>iStar</v>
          </cell>
          <cell r="E519" t="str">
            <v>Zero-Coupon</v>
          </cell>
        </row>
        <row r="520">
          <cell r="A520" t="str">
            <v>313589D67</v>
          </cell>
          <cell r="B520" t="str">
            <v>x313589D67</v>
          </cell>
          <cell r="C520" t="str">
            <v>Match</v>
          </cell>
          <cell r="D520" t="str">
            <v>iStar</v>
          </cell>
          <cell r="E520" t="str">
            <v>Zero-Coupon</v>
          </cell>
        </row>
        <row r="521">
          <cell r="A521" t="str">
            <v>313589D67</v>
          </cell>
          <cell r="B521" t="str">
            <v>x313589D67</v>
          </cell>
          <cell r="C521" t="str">
            <v>Match</v>
          </cell>
          <cell r="D521" t="str">
            <v>iStar</v>
          </cell>
          <cell r="E521" t="str">
            <v>Zero-Coupon</v>
          </cell>
        </row>
        <row r="522">
          <cell r="A522" t="str">
            <v>313589D67</v>
          </cell>
          <cell r="B522" t="str">
            <v>x313589D67</v>
          </cell>
          <cell r="C522" t="str">
            <v>Match</v>
          </cell>
          <cell r="D522" t="str">
            <v>iStar</v>
          </cell>
          <cell r="E522" t="str">
            <v>Zero-Coupon</v>
          </cell>
        </row>
        <row r="523">
          <cell r="A523" t="str">
            <v>313589D67</v>
          </cell>
          <cell r="B523" t="str">
            <v>x313589D67</v>
          </cell>
          <cell r="C523" t="str">
            <v>Match</v>
          </cell>
          <cell r="D523" t="str">
            <v>iStar</v>
          </cell>
          <cell r="E523" t="str">
            <v>Zero-Coupon</v>
          </cell>
        </row>
        <row r="524">
          <cell r="A524" t="str">
            <v>313589D67</v>
          </cell>
          <cell r="B524" t="str">
            <v>x313589D67</v>
          </cell>
          <cell r="C524" t="str">
            <v>Match</v>
          </cell>
          <cell r="D524" t="str">
            <v>iStar</v>
          </cell>
          <cell r="E524" t="str">
            <v>Zero-Coupon</v>
          </cell>
        </row>
        <row r="525">
          <cell r="A525" t="str">
            <v>313589D67</v>
          </cell>
          <cell r="B525" t="str">
            <v>x313589D67</v>
          </cell>
          <cell r="C525" t="str">
            <v>Match</v>
          </cell>
          <cell r="D525" t="str">
            <v>iStar</v>
          </cell>
          <cell r="E525" t="str">
            <v>Zero-Coupon</v>
          </cell>
        </row>
        <row r="526">
          <cell r="A526" t="str">
            <v>313589D67</v>
          </cell>
          <cell r="B526" t="str">
            <v>x313589D67</v>
          </cell>
          <cell r="C526" t="str">
            <v>Match</v>
          </cell>
          <cell r="D526" t="str">
            <v>iStar</v>
          </cell>
          <cell r="E526" t="str">
            <v>Zero-Coupon</v>
          </cell>
        </row>
        <row r="527">
          <cell r="A527" t="str">
            <v>313589D67</v>
          </cell>
          <cell r="B527" t="str">
            <v>x313589D67</v>
          </cell>
          <cell r="C527" t="str">
            <v>Match</v>
          </cell>
          <cell r="D527" t="str">
            <v>iStar</v>
          </cell>
          <cell r="E527" t="str">
            <v>Zero-Coupon</v>
          </cell>
        </row>
        <row r="528">
          <cell r="A528" t="str">
            <v>313589D67</v>
          </cell>
          <cell r="B528" t="str">
            <v>x313589D67</v>
          </cell>
          <cell r="C528" t="str">
            <v>Match</v>
          </cell>
          <cell r="D528" t="str">
            <v>iStar</v>
          </cell>
          <cell r="E528" t="str">
            <v>Zero-Coupon</v>
          </cell>
        </row>
        <row r="529">
          <cell r="A529" t="str">
            <v>313589D67</v>
          </cell>
          <cell r="B529" t="str">
            <v>x313589D67</v>
          </cell>
          <cell r="C529" t="str">
            <v>Match</v>
          </cell>
          <cell r="D529" t="str">
            <v>iStar</v>
          </cell>
          <cell r="E529" t="str">
            <v>Zero-Coupon</v>
          </cell>
        </row>
        <row r="530">
          <cell r="A530" t="str">
            <v>313589D67</v>
          </cell>
          <cell r="B530" t="str">
            <v>x313589D67</v>
          </cell>
          <cell r="C530" t="str">
            <v>Match</v>
          </cell>
          <cell r="D530" t="str">
            <v>iStar</v>
          </cell>
          <cell r="E530" t="str">
            <v>Zero-Coupon</v>
          </cell>
        </row>
        <row r="531">
          <cell r="A531" t="str">
            <v>313589D67</v>
          </cell>
          <cell r="B531" t="str">
            <v>x313589D67</v>
          </cell>
          <cell r="C531" t="str">
            <v>Match</v>
          </cell>
          <cell r="D531" t="str">
            <v>iStar</v>
          </cell>
          <cell r="E531" t="str">
            <v>Zero-Coupon</v>
          </cell>
        </row>
        <row r="532">
          <cell r="A532" t="str">
            <v>313589D75</v>
          </cell>
          <cell r="B532" t="str">
            <v>x313589D75</v>
          </cell>
          <cell r="C532" t="str">
            <v>Match</v>
          </cell>
          <cell r="D532" t="str">
            <v>iStar</v>
          </cell>
          <cell r="E532" t="str">
            <v>Zero-Coupon</v>
          </cell>
        </row>
        <row r="533">
          <cell r="A533" t="str">
            <v>313589D75</v>
          </cell>
          <cell r="B533" t="str">
            <v>x313589D75</v>
          </cell>
          <cell r="C533" t="str">
            <v>Match</v>
          </cell>
          <cell r="D533" t="str">
            <v>iStar</v>
          </cell>
          <cell r="E533" t="str">
            <v>Zero-Coupon</v>
          </cell>
        </row>
        <row r="534">
          <cell r="A534" t="str">
            <v>313589D83</v>
          </cell>
          <cell r="B534" t="str">
            <v>x313589D83</v>
          </cell>
          <cell r="C534" t="str">
            <v>Match</v>
          </cell>
          <cell r="D534" t="str">
            <v>iStar</v>
          </cell>
          <cell r="E534" t="str">
            <v>Zero-Coupon</v>
          </cell>
        </row>
        <row r="535">
          <cell r="A535" t="str">
            <v>313589D83</v>
          </cell>
          <cell r="B535" t="str">
            <v>x313589D83</v>
          </cell>
          <cell r="C535" t="str">
            <v>Match</v>
          </cell>
          <cell r="D535" t="str">
            <v>iStar</v>
          </cell>
          <cell r="E535" t="str">
            <v>Zero-Coupon</v>
          </cell>
        </row>
        <row r="536">
          <cell r="A536" t="str">
            <v>313589D83</v>
          </cell>
          <cell r="B536" t="str">
            <v>x313589D83</v>
          </cell>
          <cell r="C536" t="str">
            <v>Match</v>
          </cell>
          <cell r="D536" t="str">
            <v>iStar</v>
          </cell>
          <cell r="E536" t="str">
            <v>Zero-Coupon</v>
          </cell>
        </row>
        <row r="537">
          <cell r="A537" t="str">
            <v>313589D83</v>
          </cell>
          <cell r="B537" t="str">
            <v>x313589D83</v>
          </cell>
          <cell r="C537" t="str">
            <v>Match</v>
          </cell>
          <cell r="D537" t="str">
            <v>iStar</v>
          </cell>
          <cell r="E537" t="str">
            <v>Zero-Coupon</v>
          </cell>
        </row>
        <row r="538">
          <cell r="A538" t="str">
            <v>313589D83</v>
          </cell>
          <cell r="B538" t="str">
            <v>x313589D83</v>
          </cell>
          <cell r="C538" t="str">
            <v>Match</v>
          </cell>
          <cell r="D538" t="str">
            <v>iStar</v>
          </cell>
          <cell r="E538" t="str">
            <v>Zero-Coupon</v>
          </cell>
        </row>
        <row r="539">
          <cell r="A539" t="str">
            <v>313589D83</v>
          </cell>
          <cell r="B539" t="str">
            <v>x313589D83</v>
          </cell>
          <cell r="C539" t="str">
            <v>Match</v>
          </cell>
          <cell r="D539" t="str">
            <v>iStar</v>
          </cell>
          <cell r="E539" t="str">
            <v>Zero-Coupon</v>
          </cell>
        </row>
        <row r="540">
          <cell r="A540" t="str">
            <v>313589D83</v>
          </cell>
          <cell r="B540" t="str">
            <v>x313589D83</v>
          </cell>
          <cell r="C540" t="str">
            <v>Match</v>
          </cell>
          <cell r="D540" t="str">
            <v>iStar</v>
          </cell>
          <cell r="E540" t="str">
            <v>Zero-Coupon</v>
          </cell>
        </row>
        <row r="541">
          <cell r="A541" t="str">
            <v>313589D91</v>
          </cell>
          <cell r="B541" t="str">
            <v>x313589D91</v>
          </cell>
          <cell r="C541" t="str">
            <v>Match</v>
          </cell>
          <cell r="D541" t="str">
            <v>iStar</v>
          </cell>
          <cell r="E541" t="str">
            <v>Zero-Coupon</v>
          </cell>
        </row>
        <row r="542">
          <cell r="A542" t="str">
            <v>313589D91</v>
          </cell>
          <cell r="B542" t="str">
            <v>x313589D91</v>
          </cell>
          <cell r="C542" t="str">
            <v>Match</v>
          </cell>
          <cell r="D542" t="str">
            <v>iStar</v>
          </cell>
          <cell r="E542" t="str">
            <v>Zero-Coupon</v>
          </cell>
        </row>
        <row r="543">
          <cell r="A543" t="str">
            <v>313589D91</v>
          </cell>
          <cell r="B543" t="str">
            <v>x313589D91</v>
          </cell>
          <cell r="C543" t="str">
            <v>Match</v>
          </cell>
          <cell r="D543" t="str">
            <v>iStar</v>
          </cell>
          <cell r="E543" t="str">
            <v>Zero-Coupon</v>
          </cell>
        </row>
        <row r="544">
          <cell r="A544" t="str">
            <v>313589D91</v>
          </cell>
          <cell r="B544" t="str">
            <v>x313589D91</v>
          </cell>
          <cell r="C544" t="str">
            <v>Match</v>
          </cell>
          <cell r="D544" t="str">
            <v>iStar</v>
          </cell>
          <cell r="E544" t="str">
            <v>Zero-Coupon</v>
          </cell>
        </row>
        <row r="545">
          <cell r="A545" t="str">
            <v>313589D91</v>
          </cell>
          <cell r="B545" t="str">
            <v>x313589D91</v>
          </cell>
          <cell r="C545" t="str">
            <v>Match</v>
          </cell>
          <cell r="D545" t="str">
            <v>iStar</v>
          </cell>
          <cell r="E545" t="str">
            <v>Zero-Coupon</v>
          </cell>
        </row>
        <row r="546">
          <cell r="A546" t="str">
            <v>313589D91</v>
          </cell>
          <cell r="B546" t="str">
            <v>x313589D91</v>
          </cell>
          <cell r="C546" t="str">
            <v>Match</v>
          </cell>
          <cell r="D546" t="str">
            <v>iStar</v>
          </cell>
          <cell r="E546" t="str">
            <v>Zero-Coupon</v>
          </cell>
        </row>
        <row r="547">
          <cell r="A547" t="str">
            <v>313589D91</v>
          </cell>
          <cell r="B547" t="str">
            <v>x313589D91</v>
          </cell>
          <cell r="C547" t="str">
            <v>Match</v>
          </cell>
          <cell r="D547" t="str">
            <v>iStar</v>
          </cell>
          <cell r="E547" t="str">
            <v>Zero-Coupon</v>
          </cell>
        </row>
        <row r="548">
          <cell r="A548" t="str">
            <v>313589D91</v>
          </cell>
          <cell r="B548" t="str">
            <v>x313589D91</v>
          </cell>
          <cell r="C548" t="str">
            <v>Match</v>
          </cell>
          <cell r="D548" t="str">
            <v>iStar</v>
          </cell>
          <cell r="E548" t="str">
            <v>Zero-Coupon</v>
          </cell>
        </row>
        <row r="549">
          <cell r="A549" t="str">
            <v>313589D91</v>
          </cell>
          <cell r="B549" t="str">
            <v>x313589D91</v>
          </cell>
          <cell r="C549" t="str">
            <v>Match</v>
          </cell>
          <cell r="D549" t="str">
            <v>iStar</v>
          </cell>
          <cell r="E549" t="str">
            <v>Zero-Coupon</v>
          </cell>
        </row>
        <row r="550">
          <cell r="A550" t="str">
            <v>313589D91</v>
          </cell>
          <cell r="B550" t="str">
            <v>x313589D91</v>
          </cell>
          <cell r="C550" t="str">
            <v>Match</v>
          </cell>
          <cell r="D550" t="str">
            <v>iStar</v>
          </cell>
          <cell r="E550" t="str">
            <v>Zero-Coupon</v>
          </cell>
        </row>
        <row r="551">
          <cell r="A551" t="str">
            <v>313589D91</v>
          </cell>
          <cell r="B551" t="str">
            <v>x313589D91</v>
          </cell>
          <cell r="C551" t="str">
            <v>Match</v>
          </cell>
          <cell r="D551" t="str">
            <v>iStar</v>
          </cell>
          <cell r="E551" t="str">
            <v>Zero-Coupon</v>
          </cell>
        </row>
        <row r="552">
          <cell r="A552" t="str">
            <v>313589D91</v>
          </cell>
          <cell r="B552" t="str">
            <v>x313589D91</v>
          </cell>
          <cell r="C552" t="str">
            <v>Match</v>
          </cell>
          <cell r="D552" t="str">
            <v>iStar</v>
          </cell>
          <cell r="E552" t="str">
            <v>Zero-Coupon</v>
          </cell>
        </row>
        <row r="553">
          <cell r="A553" t="str">
            <v>313589D91</v>
          </cell>
          <cell r="B553" t="str">
            <v>x313589D91</v>
          </cell>
          <cell r="C553" t="str">
            <v>Match</v>
          </cell>
          <cell r="D553" t="str">
            <v>iStar</v>
          </cell>
          <cell r="E553" t="str">
            <v>Zero-Coupon</v>
          </cell>
        </row>
        <row r="554">
          <cell r="A554" t="str">
            <v>313589D91</v>
          </cell>
          <cell r="B554" t="str">
            <v>x313589D91</v>
          </cell>
          <cell r="C554" t="str">
            <v>Match</v>
          </cell>
          <cell r="D554" t="str">
            <v>iStar</v>
          </cell>
          <cell r="E554" t="str">
            <v>Zero-Coupon</v>
          </cell>
        </row>
        <row r="555">
          <cell r="A555" t="str">
            <v>313589D91</v>
          </cell>
          <cell r="B555" t="str">
            <v>x313589D91</v>
          </cell>
          <cell r="C555" t="str">
            <v>Match</v>
          </cell>
          <cell r="D555" t="str">
            <v>iStar</v>
          </cell>
          <cell r="E555" t="str">
            <v>Zero-Coupon</v>
          </cell>
        </row>
        <row r="556">
          <cell r="A556" t="str">
            <v>313589D91</v>
          </cell>
          <cell r="B556" t="str">
            <v>x313589D91</v>
          </cell>
          <cell r="C556" t="str">
            <v>Match</v>
          </cell>
          <cell r="D556" t="str">
            <v>iStar</v>
          </cell>
          <cell r="E556" t="str">
            <v>Zero-Coupon</v>
          </cell>
        </row>
        <row r="557">
          <cell r="A557" t="str">
            <v>313589D91</v>
          </cell>
          <cell r="B557" t="str">
            <v>x313589D91</v>
          </cell>
          <cell r="C557" t="str">
            <v>Match</v>
          </cell>
          <cell r="D557" t="str">
            <v>iStar</v>
          </cell>
          <cell r="E557" t="str">
            <v>Zero-Coupon</v>
          </cell>
        </row>
        <row r="558">
          <cell r="A558" t="str">
            <v>313589D91</v>
          </cell>
          <cell r="B558" t="str">
            <v>x313589D91</v>
          </cell>
          <cell r="C558" t="str">
            <v>Match</v>
          </cell>
          <cell r="D558" t="str">
            <v>iStar</v>
          </cell>
          <cell r="E558" t="str">
            <v>Zero-Coupon</v>
          </cell>
        </row>
        <row r="559">
          <cell r="A559" t="str">
            <v>313589D91</v>
          </cell>
          <cell r="B559" t="str">
            <v>x313589D91</v>
          </cell>
          <cell r="C559" t="str">
            <v>Match</v>
          </cell>
          <cell r="D559" t="str">
            <v>iStar</v>
          </cell>
          <cell r="E559" t="str">
            <v>Zero-Coupon</v>
          </cell>
        </row>
        <row r="560">
          <cell r="A560" t="str">
            <v>313589D91</v>
          </cell>
          <cell r="B560" t="str">
            <v>x313589D91</v>
          </cell>
          <cell r="C560" t="str">
            <v>Match</v>
          </cell>
          <cell r="D560" t="str">
            <v>iStar</v>
          </cell>
          <cell r="E560" t="str">
            <v>Zero-Coupon</v>
          </cell>
        </row>
        <row r="561">
          <cell r="A561" t="str">
            <v>313589D91</v>
          </cell>
          <cell r="B561" t="str">
            <v>x313589D91</v>
          </cell>
          <cell r="C561" t="str">
            <v>Match</v>
          </cell>
          <cell r="D561" t="str">
            <v>iStar</v>
          </cell>
          <cell r="E561" t="str">
            <v>Zero-Coupon</v>
          </cell>
        </row>
        <row r="562">
          <cell r="A562" t="str">
            <v>313589D91</v>
          </cell>
          <cell r="B562" t="str">
            <v>x313589D91</v>
          </cell>
          <cell r="C562" t="str">
            <v>Match</v>
          </cell>
          <cell r="D562" t="str">
            <v>iStar</v>
          </cell>
          <cell r="E562" t="str">
            <v>Zero-Coupon</v>
          </cell>
        </row>
        <row r="563">
          <cell r="A563" t="str">
            <v>313589DA8</v>
          </cell>
          <cell r="B563" t="str">
            <v>x313589DA8</v>
          </cell>
          <cell r="C563" t="str">
            <v>Match</v>
          </cell>
          <cell r="D563" t="str">
            <v>iStar</v>
          </cell>
          <cell r="E563" t="str">
            <v>Zero-Coupon</v>
          </cell>
        </row>
        <row r="564">
          <cell r="A564" t="str">
            <v>313589DB6</v>
          </cell>
          <cell r="B564" t="str">
            <v>x313589DB6</v>
          </cell>
          <cell r="C564" t="str">
            <v>Match</v>
          </cell>
          <cell r="D564" t="str">
            <v>iStar</v>
          </cell>
          <cell r="E564" t="str">
            <v>Zero-Coupon</v>
          </cell>
        </row>
        <row r="565">
          <cell r="A565" t="str">
            <v>313589DC4</v>
          </cell>
          <cell r="B565" t="str">
            <v>x313589DC4</v>
          </cell>
          <cell r="C565" t="str">
            <v>Match</v>
          </cell>
          <cell r="D565" t="str">
            <v>iStar</v>
          </cell>
          <cell r="E565" t="str">
            <v>Zero-Coupon</v>
          </cell>
        </row>
        <row r="566">
          <cell r="A566" t="str">
            <v>313589DD2</v>
          </cell>
          <cell r="B566" t="str">
            <v>x313589DD2</v>
          </cell>
          <cell r="C566" t="str">
            <v>Match</v>
          </cell>
          <cell r="D566" t="str">
            <v>iStar</v>
          </cell>
          <cell r="E566" t="str">
            <v>Zero-Coupon</v>
          </cell>
        </row>
        <row r="567">
          <cell r="A567" t="str">
            <v>313589DE0</v>
          </cell>
          <cell r="B567" t="str">
            <v>x313589DE0</v>
          </cell>
          <cell r="C567" t="str">
            <v>Match</v>
          </cell>
          <cell r="D567" t="str">
            <v>iStar</v>
          </cell>
          <cell r="E567" t="str">
            <v>Zero-Coupon</v>
          </cell>
        </row>
        <row r="568">
          <cell r="A568" t="str">
            <v>313589DH3</v>
          </cell>
          <cell r="B568" t="str">
            <v>x313589DH3</v>
          </cell>
          <cell r="C568" t="str">
            <v>Match</v>
          </cell>
          <cell r="D568" t="str">
            <v>iStar</v>
          </cell>
          <cell r="E568" t="str">
            <v>Zero-Coupon</v>
          </cell>
        </row>
        <row r="569">
          <cell r="A569" t="str">
            <v>313589DJ9</v>
          </cell>
          <cell r="B569" t="str">
            <v>x313589DJ9</v>
          </cell>
          <cell r="C569" t="str">
            <v>Match</v>
          </cell>
          <cell r="D569" t="str">
            <v>iStar</v>
          </cell>
          <cell r="E569" t="str">
            <v>Zero-Coupon</v>
          </cell>
        </row>
        <row r="570">
          <cell r="A570" t="str">
            <v>313589DK6</v>
          </cell>
          <cell r="B570" t="str">
            <v>x313589DK6</v>
          </cell>
          <cell r="C570" t="str">
            <v>Match</v>
          </cell>
          <cell r="D570" t="str">
            <v>iStar</v>
          </cell>
          <cell r="E570" t="str">
            <v>Zero-Coupon</v>
          </cell>
        </row>
        <row r="571">
          <cell r="A571" t="str">
            <v>313589DL4</v>
          </cell>
          <cell r="B571" t="str">
            <v>x313589DL4</v>
          </cell>
          <cell r="C571" t="str">
            <v>Match</v>
          </cell>
          <cell r="D571" t="str">
            <v>iStar</v>
          </cell>
          <cell r="E571" t="str">
            <v>Zero-Coupon</v>
          </cell>
        </row>
        <row r="572">
          <cell r="A572" t="str">
            <v>313589DM2</v>
          </cell>
          <cell r="B572" t="str">
            <v>x313589DM2</v>
          </cell>
          <cell r="C572" t="str">
            <v>Match</v>
          </cell>
          <cell r="D572" t="str">
            <v>iStar</v>
          </cell>
          <cell r="E572" t="str">
            <v>Zero-Coupon</v>
          </cell>
        </row>
        <row r="573">
          <cell r="A573" t="str">
            <v>313589DQ3</v>
          </cell>
          <cell r="B573" t="str">
            <v>x313589DQ3</v>
          </cell>
          <cell r="C573" t="str">
            <v>Match</v>
          </cell>
          <cell r="D573" t="str">
            <v>iStar</v>
          </cell>
          <cell r="E573" t="str">
            <v>Zero-Coupon</v>
          </cell>
        </row>
        <row r="574">
          <cell r="A574" t="str">
            <v>313589DR1</v>
          </cell>
          <cell r="B574" t="str">
            <v>x313589DR1</v>
          </cell>
          <cell r="C574" t="str">
            <v>Match</v>
          </cell>
          <cell r="D574" t="str">
            <v>iStar</v>
          </cell>
          <cell r="E574" t="str">
            <v>Zero-Coupon</v>
          </cell>
        </row>
        <row r="575">
          <cell r="A575" t="str">
            <v>313589DS9</v>
          </cell>
          <cell r="B575" t="str">
            <v>x313589DS9</v>
          </cell>
          <cell r="C575" t="str">
            <v>Match</v>
          </cell>
          <cell r="D575" t="str">
            <v>iStar</v>
          </cell>
          <cell r="E575" t="str">
            <v>Zero-Coupon</v>
          </cell>
        </row>
        <row r="576">
          <cell r="A576" t="str">
            <v>313589DT7</v>
          </cell>
          <cell r="B576" t="str">
            <v>x313589DT7</v>
          </cell>
          <cell r="C576" t="str">
            <v>Match</v>
          </cell>
          <cell r="D576" t="str">
            <v>iStar</v>
          </cell>
          <cell r="E576" t="str">
            <v>Zero-Coupon</v>
          </cell>
        </row>
        <row r="577">
          <cell r="A577" t="str">
            <v>313589DU4</v>
          </cell>
          <cell r="B577" t="str">
            <v>x313589DU4</v>
          </cell>
          <cell r="C577" t="str">
            <v>Match</v>
          </cell>
          <cell r="D577" t="str">
            <v>iStar</v>
          </cell>
          <cell r="E577" t="str">
            <v>Zero-Coupon</v>
          </cell>
        </row>
        <row r="578">
          <cell r="A578" t="str">
            <v>313589DX8</v>
          </cell>
          <cell r="B578" t="str">
            <v>x313589DX8</v>
          </cell>
          <cell r="C578" t="str">
            <v>Match</v>
          </cell>
          <cell r="D578" t="str">
            <v>iStar</v>
          </cell>
          <cell r="E578" t="str">
            <v>Zero-Coupon</v>
          </cell>
        </row>
        <row r="579">
          <cell r="A579" t="str">
            <v>313589DY6</v>
          </cell>
          <cell r="B579" t="str">
            <v>x313589DY6</v>
          </cell>
          <cell r="C579" t="str">
            <v>Match</v>
          </cell>
          <cell r="D579" t="str">
            <v>iStar</v>
          </cell>
          <cell r="E579" t="str">
            <v>Zero-Coupon</v>
          </cell>
        </row>
        <row r="580">
          <cell r="A580" t="str">
            <v>313589DZ3</v>
          </cell>
          <cell r="B580" t="str">
            <v>x313589DZ3</v>
          </cell>
          <cell r="C580" t="str">
            <v>Match</v>
          </cell>
          <cell r="D580" t="str">
            <v>iStar</v>
          </cell>
          <cell r="E580" t="str">
            <v>Zero-Coupon</v>
          </cell>
        </row>
        <row r="581">
          <cell r="A581" t="str">
            <v>313589E30</v>
          </cell>
          <cell r="B581" t="str">
            <v>x313589E25</v>
          </cell>
          <cell r="C581" t="str">
            <v>Match</v>
          </cell>
          <cell r="D581" t="str">
            <v>iStar</v>
          </cell>
          <cell r="E581" t="str">
            <v>Zero-Coupon</v>
          </cell>
        </row>
        <row r="582">
          <cell r="A582" t="str">
            <v>313589E30</v>
          </cell>
          <cell r="B582" t="str">
            <v>x313589E25</v>
          </cell>
          <cell r="C582" t="str">
            <v>Match</v>
          </cell>
          <cell r="D582" t="str">
            <v>iStar</v>
          </cell>
          <cell r="E582" t="str">
            <v>Zero-Coupon</v>
          </cell>
        </row>
        <row r="583">
          <cell r="A583" t="str">
            <v>313589E30</v>
          </cell>
          <cell r="B583" t="str">
            <v>x313589E25</v>
          </cell>
          <cell r="C583" t="str">
            <v>Match</v>
          </cell>
          <cell r="D583" t="str">
            <v>iStar</v>
          </cell>
          <cell r="E583" t="str">
            <v>Zero-Coupon</v>
          </cell>
        </row>
        <row r="584">
          <cell r="A584" t="str">
            <v>313589E30</v>
          </cell>
          <cell r="B584" t="str">
            <v>x313589E25</v>
          </cell>
          <cell r="C584" t="str">
            <v>Match</v>
          </cell>
          <cell r="D584" t="str">
            <v>iStar</v>
          </cell>
          <cell r="E584" t="str">
            <v>Zero-Coupon</v>
          </cell>
        </row>
        <row r="585">
          <cell r="A585" t="str">
            <v>313589E30</v>
          </cell>
          <cell r="B585" t="str">
            <v>x313589E25</v>
          </cell>
          <cell r="C585" t="str">
            <v>Match</v>
          </cell>
          <cell r="D585" t="str">
            <v>iStar</v>
          </cell>
          <cell r="E585" t="str">
            <v>Zero-Coupon</v>
          </cell>
        </row>
        <row r="586">
          <cell r="A586" t="str">
            <v>313589E30</v>
          </cell>
          <cell r="B586" t="str">
            <v>x313589E25</v>
          </cell>
          <cell r="C586" t="str">
            <v>Match</v>
          </cell>
          <cell r="D586" t="str">
            <v>iStar</v>
          </cell>
          <cell r="E586" t="str">
            <v>Zero-Coupon</v>
          </cell>
        </row>
        <row r="587">
          <cell r="A587" t="str">
            <v>313589E30</v>
          </cell>
          <cell r="B587" t="str">
            <v>x313589E25</v>
          </cell>
          <cell r="C587" t="str">
            <v>Match</v>
          </cell>
          <cell r="D587" t="str">
            <v>iStar</v>
          </cell>
          <cell r="E587" t="str">
            <v>Zero-Coupon</v>
          </cell>
        </row>
        <row r="588">
          <cell r="A588" t="str">
            <v>313589E30</v>
          </cell>
          <cell r="B588" t="str">
            <v>x313589E25</v>
          </cell>
          <cell r="C588" t="str">
            <v>Match</v>
          </cell>
          <cell r="D588" t="str">
            <v>iStar</v>
          </cell>
          <cell r="E588" t="str">
            <v>Zero-Coupon</v>
          </cell>
        </row>
        <row r="589">
          <cell r="A589" t="str">
            <v>313589E30</v>
          </cell>
          <cell r="B589" t="str">
            <v>x313589E25</v>
          </cell>
          <cell r="C589" t="str">
            <v>Match</v>
          </cell>
          <cell r="D589" t="str">
            <v>iStar</v>
          </cell>
          <cell r="E589" t="str">
            <v>Zero-Coupon</v>
          </cell>
        </row>
        <row r="590">
          <cell r="A590" t="str">
            <v>313589E30</v>
          </cell>
          <cell r="B590" t="str">
            <v>x313589E25</v>
          </cell>
          <cell r="C590" t="str">
            <v>Match</v>
          </cell>
          <cell r="D590" t="str">
            <v>iStar</v>
          </cell>
          <cell r="E590" t="str">
            <v>Zero-Coupon</v>
          </cell>
        </row>
        <row r="591">
          <cell r="A591" t="str">
            <v>313589E30</v>
          </cell>
          <cell r="B591" t="str">
            <v>x313589E25</v>
          </cell>
          <cell r="C591" t="str">
            <v>Match</v>
          </cell>
          <cell r="D591" t="str">
            <v>iStar</v>
          </cell>
          <cell r="E591" t="str">
            <v>Zero-Coupon</v>
          </cell>
        </row>
        <row r="592">
          <cell r="A592" t="str">
            <v>313589E30</v>
          </cell>
          <cell r="B592" t="str">
            <v>x313589E25</v>
          </cell>
          <cell r="C592" t="str">
            <v>Match</v>
          </cell>
          <cell r="D592" t="str">
            <v>iStar</v>
          </cell>
          <cell r="E592" t="str">
            <v>Zero-Coupon</v>
          </cell>
        </row>
        <row r="593">
          <cell r="A593" t="str">
            <v>313589E30</v>
          </cell>
          <cell r="B593" t="str">
            <v>x313589E25</v>
          </cell>
          <cell r="C593" t="str">
            <v>Match</v>
          </cell>
          <cell r="D593" t="str">
            <v>iStar</v>
          </cell>
          <cell r="E593" t="str">
            <v>Zero-Coupon</v>
          </cell>
        </row>
        <row r="594">
          <cell r="A594" t="str">
            <v>313589E71</v>
          </cell>
          <cell r="B594" t="str">
            <v>x313589E66</v>
          </cell>
          <cell r="C594" t="str">
            <v>Match</v>
          </cell>
          <cell r="D594" t="str">
            <v>iStar</v>
          </cell>
          <cell r="E594" t="str">
            <v>Zero-Coupon</v>
          </cell>
        </row>
        <row r="595">
          <cell r="A595" t="str">
            <v>313589E71</v>
          </cell>
          <cell r="B595" t="str">
            <v>x313589E66</v>
          </cell>
          <cell r="C595" t="str">
            <v>Match</v>
          </cell>
          <cell r="D595" t="str">
            <v>iStar</v>
          </cell>
          <cell r="E595" t="str">
            <v>Zero-Coupon</v>
          </cell>
        </row>
        <row r="596">
          <cell r="A596" t="str">
            <v>313589E71</v>
          </cell>
          <cell r="B596" t="str">
            <v>x313589E66</v>
          </cell>
          <cell r="C596" t="str">
            <v>Match</v>
          </cell>
          <cell r="D596" t="str">
            <v>iStar</v>
          </cell>
          <cell r="E596" t="str">
            <v>Zero-Coupon</v>
          </cell>
        </row>
        <row r="597">
          <cell r="A597" t="str">
            <v>313589E71</v>
          </cell>
          <cell r="B597" t="str">
            <v>x313589E66</v>
          </cell>
          <cell r="C597" t="str">
            <v>Match</v>
          </cell>
          <cell r="D597" t="str">
            <v>iStar</v>
          </cell>
          <cell r="E597" t="str">
            <v>Zero-Coupon</v>
          </cell>
        </row>
        <row r="598">
          <cell r="A598" t="str">
            <v>313589E71</v>
          </cell>
          <cell r="B598" t="str">
            <v>x313589E66</v>
          </cell>
          <cell r="C598" t="str">
            <v>Match</v>
          </cell>
          <cell r="D598" t="str">
            <v>iStar</v>
          </cell>
          <cell r="E598" t="str">
            <v>Zero-Coupon</v>
          </cell>
        </row>
        <row r="599">
          <cell r="A599" t="str">
            <v>313589E71</v>
          </cell>
          <cell r="B599" t="str">
            <v>x313589E66</v>
          </cell>
          <cell r="C599" t="str">
            <v>Match</v>
          </cell>
          <cell r="D599" t="str">
            <v>iStar</v>
          </cell>
          <cell r="E599" t="str">
            <v>Zero-Coupon</v>
          </cell>
        </row>
        <row r="600">
          <cell r="A600" t="str">
            <v>313589E79</v>
          </cell>
          <cell r="B600" t="str">
            <v>x313589E74</v>
          </cell>
          <cell r="C600" t="str">
            <v>Match</v>
          </cell>
          <cell r="D600" t="str">
            <v>iStar</v>
          </cell>
          <cell r="E600" t="str">
            <v>Zero-Coupon</v>
          </cell>
        </row>
        <row r="601">
          <cell r="A601" t="str">
            <v>313589E95</v>
          </cell>
          <cell r="B601" t="str">
            <v>x313589E90</v>
          </cell>
          <cell r="C601" t="str">
            <v>Match</v>
          </cell>
          <cell r="D601" t="str">
            <v>iStar</v>
          </cell>
          <cell r="E601" t="str">
            <v>Zero-Coupon</v>
          </cell>
        </row>
        <row r="602">
          <cell r="A602" t="str">
            <v>313589E95</v>
          </cell>
          <cell r="B602" t="str">
            <v>x313589E90</v>
          </cell>
          <cell r="C602" t="str">
            <v>Match</v>
          </cell>
          <cell r="D602" t="str">
            <v>iStar</v>
          </cell>
          <cell r="E602" t="str">
            <v>Zero-Coupon</v>
          </cell>
        </row>
        <row r="603">
          <cell r="A603" t="str">
            <v>313589E95</v>
          </cell>
          <cell r="B603" t="str">
            <v>x313589E90</v>
          </cell>
          <cell r="C603" t="str">
            <v>Match</v>
          </cell>
          <cell r="D603" t="str">
            <v>iStar</v>
          </cell>
          <cell r="E603" t="str">
            <v>Zero-Coupon</v>
          </cell>
        </row>
        <row r="604">
          <cell r="A604" t="str">
            <v>313589E95</v>
          </cell>
          <cell r="B604" t="str">
            <v>x313589E90</v>
          </cell>
          <cell r="C604" t="str">
            <v>Match</v>
          </cell>
          <cell r="D604" t="str">
            <v>iStar</v>
          </cell>
          <cell r="E604" t="str">
            <v>Zero-Coupon</v>
          </cell>
        </row>
        <row r="605">
          <cell r="A605" t="str">
            <v>313589EA7</v>
          </cell>
          <cell r="B605" t="str">
            <v>x313589EA7</v>
          </cell>
          <cell r="C605" t="str">
            <v>Match</v>
          </cell>
          <cell r="D605" t="str">
            <v>iStar</v>
          </cell>
          <cell r="E605" t="str">
            <v>Zero-Coupon</v>
          </cell>
        </row>
        <row r="606">
          <cell r="A606" t="str">
            <v>313589EB5</v>
          </cell>
          <cell r="B606" t="str">
            <v>x313589EB5</v>
          </cell>
          <cell r="C606" t="str">
            <v>Match</v>
          </cell>
          <cell r="D606" t="str">
            <v>iStar</v>
          </cell>
          <cell r="E606" t="str">
            <v>Zero-Coupon</v>
          </cell>
        </row>
        <row r="607">
          <cell r="A607" t="str">
            <v>313589EE9</v>
          </cell>
          <cell r="B607" t="str">
            <v>x313589EE9</v>
          </cell>
          <cell r="C607" t="str">
            <v>Match</v>
          </cell>
          <cell r="D607" t="str">
            <v>iStar</v>
          </cell>
          <cell r="E607" t="str">
            <v>Zero-Coupon</v>
          </cell>
        </row>
        <row r="608">
          <cell r="A608" t="str">
            <v>313589EF6</v>
          </cell>
          <cell r="B608" t="str">
            <v>x313589EF6</v>
          </cell>
          <cell r="C608" t="str">
            <v>Match</v>
          </cell>
          <cell r="D608" t="str">
            <v>iStar</v>
          </cell>
          <cell r="E608" t="str">
            <v>Zero-Coupon</v>
          </cell>
        </row>
        <row r="609">
          <cell r="A609" t="str">
            <v>313589EG4</v>
          </cell>
          <cell r="B609" t="str">
            <v>x313589EG4</v>
          </cell>
          <cell r="C609" t="str">
            <v>Match</v>
          </cell>
          <cell r="D609" t="str">
            <v>iStar</v>
          </cell>
          <cell r="E609" t="str">
            <v>Zero-Coupon</v>
          </cell>
        </row>
        <row r="610">
          <cell r="A610" t="str">
            <v>313589EH2</v>
          </cell>
          <cell r="B610" t="str">
            <v>x313589EH2</v>
          </cell>
          <cell r="C610" t="str">
            <v>Match</v>
          </cell>
          <cell r="D610" t="str">
            <v>iStar</v>
          </cell>
          <cell r="E610" t="str">
            <v>Zero-Coupon</v>
          </cell>
        </row>
        <row r="611">
          <cell r="A611" t="str">
            <v>313589EJ8</v>
          </cell>
          <cell r="B611" t="str">
            <v>x313589EJ8</v>
          </cell>
          <cell r="C611" t="str">
            <v>Match</v>
          </cell>
          <cell r="D611" t="str">
            <v>iStar</v>
          </cell>
          <cell r="E611" t="str">
            <v>Zero-Coupon</v>
          </cell>
        </row>
        <row r="612">
          <cell r="A612" t="str">
            <v>313589EM1</v>
          </cell>
          <cell r="B612" t="str">
            <v>x313589EM1</v>
          </cell>
          <cell r="C612" t="str">
            <v>Match</v>
          </cell>
          <cell r="D612" t="str">
            <v>iStar</v>
          </cell>
          <cell r="E612" t="str">
            <v>Zero-Coupon</v>
          </cell>
        </row>
        <row r="613">
          <cell r="A613" t="str">
            <v>313589EN9</v>
          </cell>
          <cell r="B613" t="str">
            <v>x313589EN9</v>
          </cell>
          <cell r="C613" t="str">
            <v>Match</v>
          </cell>
          <cell r="D613" t="str">
            <v>iStar</v>
          </cell>
          <cell r="E613" t="str">
            <v>Zero-Coupon</v>
          </cell>
        </row>
        <row r="614">
          <cell r="A614" t="str">
            <v>313589EP4</v>
          </cell>
          <cell r="B614" t="str">
            <v>x313589EP4</v>
          </cell>
          <cell r="C614" t="str">
            <v>Match</v>
          </cell>
          <cell r="D614" t="str">
            <v>iStar</v>
          </cell>
          <cell r="E614" t="str">
            <v>Zero-Coupon</v>
          </cell>
        </row>
        <row r="615">
          <cell r="A615" t="str">
            <v>313589EQ2</v>
          </cell>
          <cell r="B615" t="str">
            <v>x313589EQ2</v>
          </cell>
          <cell r="C615" t="str">
            <v>Match</v>
          </cell>
          <cell r="D615" t="str">
            <v>iStar</v>
          </cell>
          <cell r="E615" t="str">
            <v>Zero-Coupon</v>
          </cell>
        </row>
        <row r="616">
          <cell r="A616" t="str">
            <v>313589ER0</v>
          </cell>
          <cell r="B616" t="str">
            <v>x313589ER0</v>
          </cell>
          <cell r="C616" t="str">
            <v>Match</v>
          </cell>
          <cell r="D616" t="str">
            <v>iStar</v>
          </cell>
          <cell r="E616" t="str">
            <v>Zero-Coupon</v>
          </cell>
        </row>
        <row r="617">
          <cell r="A617" t="str">
            <v>313589EU3</v>
          </cell>
          <cell r="B617" t="str">
            <v>x313589EU3</v>
          </cell>
          <cell r="C617" t="str">
            <v>Match</v>
          </cell>
          <cell r="D617" t="str">
            <v>iStar</v>
          </cell>
          <cell r="E617" t="str">
            <v>Zero-Coupon</v>
          </cell>
        </row>
        <row r="618">
          <cell r="A618" t="str">
            <v>313589EV1</v>
          </cell>
          <cell r="B618" t="str">
            <v>x313589EV1</v>
          </cell>
          <cell r="C618" t="str">
            <v>Match</v>
          </cell>
          <cell r="D618" t="str">
            <v>iStar</v>
          </cell>
          <cell r="E618" t="str">
            <v>Zero-Coupon</v>
          </cell>
        </row>
        <row r="619">
          <cell r="A619" t="str">
            <v>313589EW9</v>
          </cell>
          <cell r="B619" t="str">
            <v>x313589EW9</v>
          </cell>
          <cell r="C619" t="str">
            <v>Match</v>
          </cell>
          <cell r="D619" t="str">
            <v>iStar</v>
          </cell>
          <cell r="E619" t="str">
            <v>Zero-Coupon</v>
          </cell>
        </row>
        <row r="620">
          <cell r="A620" t="str">
            <v>313589EX7</v>
          </cell>
          <cell r="B620" t="str">
            <v>x313589EX7</v>
          </cell>
          <cell r="C620" t="str">
            <v>Match</v>
          </cell>
          <cell r="D620" t="str">
            <v>iStar</v>
          </cell>
          <cell r="E620" t="str">
            <v>Zero-Coupon</v>
          </cell>
        </row>
        <row r="621">
          <cell r="A621" t="str">
            <v>313589EY5</v>
          </cell>
          <cell r="B621" t="str">
            <v>x313589EY5</v>
          </cell>
          <cell r="C621" t="str">
            <v>Match</v>
          </cell>
          <cell r="D621" t="str">
            <v>iStar</v>
          </cell>
          <cell r="E621" t="str">
            <v>Zero-Coupon</v>
          </cell>
        </row>
        <row r="622">
          <cell r="A622" t="str">
            <v>313589EY5</v>
          </cell>
          <cell r="B622" t="str">
            <v>x313589EY5</v>
          </cell>
          <cell r="C622" t="str">
            <v>Match</v>
          </cell>
          <cell r="D622" t="str">
            <v>iStar</v>
          </cell>
          <cell r="E622" t="str">
            <v>Zero-Coupon</v>
          </cell>
        </row>
        <row r="623">
          <cell r="A623" t="str">
            <v>313589F40</v>
          </cell>
          <cell r="B623" t="str">
            <v>x313589F40</v>
          </cell>
          <cell r="C623" t="str">
            <v>Match</v>
          </cell>
          <cell r="D623" t="str">
            <v>iStar</v>
          </cell>
          <cell r="E623" t="str">
            <v>Zero-Coupon</v>
          </cell>
        </row>
        <row r="624">
          <cell r="A624" t="str">
            <v>313589F40</v>
          </cell>
          <cell r="B624" t="str">
            <v>x313589F40</v>
          </cell>
          <cell r="C624" t="str">
            <v>Match</v>
          </cell>
          <cell r="D624" t="str">
            <v>iStar</v>
          </cell>
          <cell r="E624" t="str">
            <v>Zero-Coupon</v>
          </cell>
        </row>
        <row r="625">
          <cell r="A625" t="str">
            <v>313589F40</v>
          </cell>
          <cell r="B625" t="str">
            <v>x313589F40</v>
          </cell>
          <cell r="C625" t="str">
            <v>Match</v>
          </cell>
          <cell r="D625" t="str">
            <v>iStar</v>
          </cell>
          <cell r="E625" t="str">
            <v>Zero-Coupon</v>
          </cell>
        </row>
        <row r="626">
          <cell r="A626" t="str">
            <v>313589F40</v>
          </cell>
          <cell r="B626" t="str">
            <v>x313589F40</v>
          </cell>
          <cell r="C626" t="str">
            <v>Match</v>
          </cell>
          <cell r="D626" t="str">
            <v>iStar</v>
          </cell>
          <cell r="E626" t="str">
            <v>Zero-Coupon</v>
          </cell>
        </row>
        <row r="627">
          <cell r="A627" t="str">
            <v>313589F57</v>
          </cell>
          <cell r="B627" t="str">
            <v>x313589F57</v>
          </cell>
          <cell r="C627" t="str">
            <v>Match</v>
          </cell>
          <cell r="D627" t="str">
            <v>iStar</v>
          </cell>
          <cell r="E627" t="str">
            <v>Zero-Coupon</v>
          </cell>
        </row>
        <row r="628">
          <cell r="A628" t="str">
            <v>313589F65</v>
          </cell>
          <cell r="B628" t="str">
            <v>x313589F65</v>
          </cell>
          <cell r="C628" t="str">
            <v>Match</v>
          </cell>
          <cell r="D628" t="str">
            <v>iStar</v>
          </cell>
          <cell r="E628" t="str">
            <v>Zero-Coupon</v>
          </cell>
        </row>
        <row r="629">
          <cell r="A629" t="str">
            <v>313589F73</v>
          </cell>
          <cell r="B629" t="str">
            <v>x313589F73</v>
          </cell>
          <cell r="C629" t="str">
            <v>Match</v>
          </cell>
          <cell r="D629" t="str">
            <v>iStar</v>
          </cell>
          <cell r="E629" t="str">
            <v>Zero-Coupon</v>
          </cell>
        </row>
        <row r="630">
          <cell r="A630" t="str">
            <v>313589F73</v>
          </cell>
          <cell r="B630" t="str">
            <v>x313589F73</v>
          </cell>
          <cell r="C630" t="str">
            <v>Match</v>
          </cell>
          <cell r="D630" t="str">
            <v>iStar</v>
          </cell>
          <cell r="E630" t="str">
            <v>Zero-Coupon</v>
          </cell>
        </row>
        <row r="631">
          <cell r="A631" t="str">
            <v>313589F81</v>
          </cell>
          <cell r="B631" t="str">
            <v>x313589F81</v>
          </cell>
          <cell r="C631" t="str">
            <v>Match</v>
          </cell>
          <cell r="D631" t="str">
            <v>iStar</v>
          </cell>
          <cell r="E631" t="str">
            <v>Zero-Coupon</v>
          </cell>
        </row>
        <row r="632">
          <cell r="A632" t="str">
            <v>313589F81</v>
          </cell>
          <cell r="B632" t="str">
            <v>x313589F81</v>
          </cell>
          <cell r="C632" t="str">
            <v>Match</v>
          </cell>
          <cell r="D632" t="str">
            <v>iStar</v>
          </cell>
          <cell r="E632" t="str">
            <v>Zero-Coupon</v>
          </cell>
        </row>
        <row r="633">
          <cell r="A633" t="str">
            <v>313589F81</v>
          </cell>
          <cell r="B633" t="str">
            <v>x313589F81</v>
          </cell>
          <cell r="C633" t="str">
            <v>Match</v>
          </cell>
          <cell r="D633" t="str">
            <v>iStar</v>
          </cell>
          <cell r="E633" t="str">
            <v>Zero-Coupon</v>
          </cell>
        </row>
        <row r="634">
          <cell r="A634" t="str">
            <v>313589F81</v>
          </cell>
          <cell r="B634" t="str">
            <v>x313589F81</v>
          </cell>
          <cell r="C634" t="str">
            <v>Match</v>
          </cell>
          <cell r="D634" t="str">
            <v>iStar</v>
          </cell>
          <cell r="E634" t="str">
            <v>Zero-Coupon</v>
          </cell>
        </row>
        <row r="635">
          <cell r="A635" t="str">
            <v>313589F81</v>
          </cell>
          <cell r="B635" t="str">
            <v>x313589F81</v>
          </cell>
          <cell r="C635" t="str">
            <v>Match</v>
          </cell>
          <cell r="D635" t="str">
            <v>iStar</v>
          </cell>
          <cell r="E635" t="str">
            <v>Zero-Coupon</v>
          </cell>
        </row>
        <row r="636">
          <cell r="A636" t="str">
            <v>313589F81</v>
          </cell>
          <cell r="B636" t="str">
            <v>x313589F81</v>
          </cell>
          <cell r="C636" t="str">
            <v>Match</v>
          </cell>
          <cell r="D636" t="str">
            <v>iStar</v>
          </cell>
          <cell r="E636" t="str">
            <v>Zero-Coupon</v>
          </cell>
        </row>
        <row r="637">
          <cell r="A637" t="str">
            <v>313589F81</v>
          </cell>
          <cell r="B637" t="str">
            <v>x313589F81</v>
          </cell>
          <cell r="C637" t="str">
            <v>Match</v>
          </cell>
          <cell r="D637" t="str">
            <v>iStar</v>
          </cell>
          <cell r="E637" t="str">
            <v>Zero-Coupon</v>
          </cell>
        </row>
        <row r="638">
          <cell r="A638" t="str">
            <v>313589F81</v>
          </cell>
          <cell r="B638" t="str">
            <v>x313589F81</v>
          </cell>
          <cell r="C638" t="str">
            <v>Match</v>
          </cell>
          <cell r="D638" t="str">
            <v>iStar</v>
          </cell>
          <cell r="E638" t="str">
            <v>Zero-Coupon</v>
          </cell>
        </row>
        <row r="639">
          <cell r="A639" t="str">
            <v>313589F81</v>
          </cell>
          <cell r="B639" t="str">
            <v>x313589F81</v>
          </cell>
          <cell r="C639" t="str">
            <v>Match</v>
          </cell>
          <cell r="D639" t="str">
            <v>iStar</v>
          </cell>
          <cell r="E639" t="str">
            <v>Zero-Coupon</v>
          </cell>
        </row>
        <row r="640">
          <cell r="A640" t="str">
            <v>313589F81</v>
          </cell>
          <cell r="B640" t="str">
            <v>x313589F81</v>
          </cell>
          <cell r="C640" t="str">
            <v>Match</v>
          </cell>
          <cell r="D640" t="str">
            <v>iStar</v>
          </cell>
          <cell r="E640" t="str">
            <v>Zero-Coupon</v>
          </cell>
        </row>
        <row r="641">
          <cell r="A641" t="str">
            <v>313589F81</v>
          </cell>
          <cell r="B641" t="str">
            <v>x313589F81</v>
          </cell>
          <cell r="C641" t="str">
            <v>Match</v>
          </cell>
          <cell r="D641" t="str">
            <v>iStar</v>
          </cell>
          <cell r="E641" t="str">
            <v>Zero-Coupon</v>
          </cell>
        </row>
        <row r="642">
          <cell r="A642" t="str">
            <v>313589F81</v>
          </cell>
          <cell r="B642" t="str">
            <v>x313589F81</v>
          </cell>
          <cell r="C642" t="str">
            <v>Match</v>
          </cell>
          <cell r="D642" t="str">
            <v>iStar</v>
          </cell>
          <cell r="E642" t="str">
            <v>Zero-Coupon</v>
          </cell>
        </row>
        <row r="643">
          <cell r="A643" t="str">
            <v>313589FB4</v>
          </cell>
          <cell r="B643" t="str">
            <v>x313589FB4</v>
          </cell>
          <cell r="C643" t="str">
            <v>Match</v>
          </cell>
          <cell r="D643" t="str">
            <v>iStar</v>
          </cell>
          <cell r="E643" t="str">
            <v>Zero-Coupon</v>
          </cell>
        </row>
        <row r="644">
          <cell r="A644" t="str">
            <v>313589FB4</v>
          </cell>
          <cell r="B644" t="str">
            <v>x313589FB4</v>
          </cell>
          <cell r="C644" t="str">
            <v>Match</v>
          </cell>
          <cell r="D644" t="str">
            <v>iStar</v>
          </cell>
          <cell r="E644" t="str">
            <v>Zero-Coupon</v>
          </cell>
        </row>
        <row r="645">
          <cell r="A645" t="str">
            <v>313589FC2</v>
          </cell>
          <cell r="B645" t="str">
            <v>x313589FC2</v>
          </cell>
          <cell r="C645" t="str">
            <v>Match</v>
          </cell>
          <cell r="D645" t="str">
            <v>iStar</v>
          </cell>
          <cell r="E645" t="str">
            <v>Zero-Coupon</v>
          </cell>
        </row>
        <row r="646">
          <cell r="A646" t="str">
            <v>313589FD0</v>
          </cell>
          <cell r="B646" t="str">
            <v>x313589FD0</v>
          </cell>
          <cell r="C646" t="str">
            <v>Match</v>
          </cell>
          <cell r="D646" t="str">
            <v>iStar</v>
          </cell>
          <cell r="E646" t="str">
            <v>Zero-Coupon</v>
          </cell>
        </row>
        <row r="647">
          <cell r="A647" t="str">
            <v>313589FE8</v>
          </cell>
          <cell r="B647" t="str">
            <v>x313589FE8</v>
          </cell>
          <cell r="C647" t="str">
            <v>Match</v>
          </cell>
          <cell r="D647" t="str">
            <v>iStar</v>
          </cell>
          <cell r="E647" t="str">
            <v>Zero-Coupon</v>
          </cell>
        </row>
        <row r="648">
          <cell r="A648" t="str">
            <v>313589FF5</v>
          </cell>
          <cell r="B648" t="str">
            <v>x313589FF5</v>
          </cell>
          <cell r="C648" t="str">
            <v>Match</v>
          </cell>
          <cell r="D648" t="str">
            <v>iStar</v>
          </cell>
          <cell r="E648" t="str">
            <v>Zero-Coupon</v>
          </cell>
        </row>
        <row r="649">
          <cell r="A649" t="str">
            <v>313589FJ7</v>
          </cell>
          <cell r="B649" t="str">
            <v>x313589FJ7</v>
          </cell>
          <cell r="C649" t="str">
            <v>Match</v>
          </cell>
          <cell r="D649" t="str">
            <v>iStar</v>
          </cell>
          <cell r="E649" t="str">
            <v>Zero-Coupon</v>
          </cell>
        </row>
        <row r="650">
          <cell r="A650" t="str">
            <v>313589FK4</v>
          </cell>
          <cell r="B650" t="str">
            <v>x313589FK4</v>
          </cell>
          <cell r="C650" t="str">
            <v>Match</v>
          </cell>
          <cell r="D650" t="str">
            <v>iStar</v>
          </cell>
          <cell r="E650" t="str">
            <v>Zero-Coupon</v>
          </cell>
        </row>
        <row r="651">
          <cell r="A651" t="str">
            <v>313589FL2</v>
          </cell>
          <cell r="B651" t="str">
            <v>x313589FL2</v>
          </cell>
          <cell r="C651" t="str">
            <v>Match</v>
          </cell>
          <cell r="D651" t="str">
            <v>iStar</v>
          </cell>
          <cell r="E651" t="str">
            <v>Zero-Coupon</v>
          </cell>
        </row>
        <row r="652">
          <cell r="A652" t="str">
            <v>313589FM0</v>
          </cell>
          <cell r="B652" t="str">
            <v>x313589FM0</v>
          </cell>
          <cell r="C652" t="str">
            <v>Match</v>
          </cell>
          <cell r="D652" t="str">
            <v>iStar</v>
          </cell>
          <cell r="E652" t="str">
            <v>Zero-Coupon</v>
          </cell>
        </row>
        <row r="653">
          <cell r="A653" t="str">
            <v>313589FN8</v>
          </cell>
          <cell r="B653" t="str">
            <v>x313589FN8</v>
          </cell>
          <cell r="C653" t="str">
            <v>Match</v>
          </cell>
          <cell r="D653" t="str">
            <v>iStar</v>
          </cell>
          <cell r="E653" t="str">
            <v>Zero-Coupon</v>
          </cell>
        </row>
        <row r="654">
          <cell r="A654" t="str">
            <v>313589FR9</v>
          </cell>
          <cell r="B654" t="str">
            <v>x313589FR9</v>
          </cell>
          <cell r="C654" t="str">
            <v>Match</v>
          </cell>
          <cell r="D654" t="str">
            <v>iStar</v>
          </cell>
          <cell r="E654" t="str">
            <v>Zero-Coupon</v>
          </cell>
        </row>
        <row r="655">
          <cell r="A655" t="str">
            <v>313589FS7</v>
          </cell>
          <cell r="B655" t="str">
            <v>x313589FS7</v>
          </cell>
          <cell r="C655" t="str">
            <v>Match</v>
          </cell>
          <cell r="D655" t="str">
            <v>iStar</v>
          </cell>
          <cell r="E655" t="str">
            <v>Zero-Coupon</v>
          </cell>
        </row>
        <row r="656">
          <cell r="A656" t="str">
            <v>313589FT5</v>
          </cell>
          <cell r="B656" t="str">
            <v>x313589FT5</v>
          </cell>
          <cell r="C656" t="str">
            <v>Match</v>
          </cell>
          <cell r="D656" t="str">
            <v>iStar</v>
          </cell>
          <cell r="E656" t="str">
            <v>Zero-Coupon</v>
          </cell>
        </row>
        <row r="657">
          <cell r="A657" t="str">
            <v>313589FT5</v>
          </cell>
          <cell r="B657" t="str">
            <v>x313589FT5</v>
          </cell>
          <cell r="C657" t="str">
            <v>Match</v>
          </cell>
          <cell r="D657" t="str">
            <v>iStar</v>
          </cell>
          <cell r="E657" t="str">
            <v>Zero-Coupon</v>
          </cell>
        </row>
        <row r="658">
          <cell r="A658" t="str">
            <v>313589FU2</v>
          </cell>
          <cell r="B658" t="str">
            <v>x313589FU2</v>
          </cell>
          <cell r="C658" t="str">
            <v>Match</v>
          </cell>
          <cell r="D658" t="str">
            <v>iStar</v>
          </cell>
          <cell r="E658" t="str">
            <v>Zero-Coupon</v>
          </cell>
        </row>
        <row r="659">
          <cell r="A659" t="str">
            <v>313589FV0</v>
          </cell>
          <cell r="B659" t="str">
            <v>x313589FV0</v>
          </cell>
          <cell r="C659" t="str">
            <v>Match</v>
          </cell>
          <cell r="D659" t="str">
            <v>iStar</v>
          </cell>
          <cell r="E659" t="str">
            <v>Zero-Coupon</v>
          </cell>
        </row>
        <row r="660">
          <cell r="A660" t="str">
            <v>313589FY4</v>
          </cell>
          <cell r="B660" t="str">
            <v>x313589FY4</v>
          </cell>
          <cell r="C660" t="str">
            <v>Match</v>
          </cell>
          <cell r="D660" t="str">
            <v>iStar</v>
          </cell>
          <cell r="E660" t="str">
            <v>Zero-Coupon</v>
          </cell>
        </row>
        <row r="661">
          <cell r="A661" t="str">
            <v>313589FZ1</v>
          </cell>
          <cell r="B661" t="str">
            <v>x313589FZ1</v>
          </cell>
          <cell r="C661" t="str">
            <v>Match</v>
          </cell>
          <cell r="D661" t="str">
            <v>iStar</v>
          </cell>
          <cell r="E661" t="str">
            <v>Zero-Coupon</v>
          </cell>
        </row>
        <row r="662">
          <cell r="A662" t="str">
            <v>313589G31</v>
          </cell>
          <cell r="B662" t="str">
            <v>x313589G31</v>
          </cell>
          <cell r="C662" t="str">
            <v>Match</v>
          </cell>
          <cell r="D662" t="str">
            <v>iStar</v>
          </cell>
          <cell r="E662" t="str">
            <v>Zero-Coupon</v>
          </cell>
        </row>
        <row r="663">
          <cell r="A663" t="str">
            <v>313589G31</v>
          </cell>
          <cell r="B663" t="str">
            <v>x313589G31</v>
          </cell>
          <cell r="C663" t="str">
            <v>Match</v>
          </cell>
          <cell r="D663" t="str">
            <v>iStar</v>
          </cell>
          <cell r="E663" t="str">
            <v>Zero-Coupon</v>
          </cell>
        </row>
        <row r="664">
          <cell r="A664" t="str">
            <v>313589G31</v>
          </cell>
          <cell r="B664" t="str">
            <v>x313589G31</v>
          </cell>
          <cell r="C664" t="str">
            <v>Match</v>
          </cell>
          <cell r="D664" t="str">
            <v>iStar</v>
          </cell>
          <cell r="E664" t="str">
            <v>Zero-Coupon</v>
          </cell>
        </row>
        <row r="665">
          <cell r="A665" t="str">
            <v>313589G31</v>
          </cell>
          <cell r="B665" t="str">
            <v>x313589G31</v>
          </cell>
          <cell r="C665" t="str">
            <v>Match</v>
          </cell>
          <cell r="D665" t="str">
            <v>iStar</v>
          </cell>
          <cell r="E665" t="str">
            <v>Zero-Coupon</v>
          </cell>
        </row>
        <row r="666">
          <cell r="A666" t="str">
            <v>313589G31</v>
          </cell>
          <cell r="B666" t="str">
            <v>x313589G31</v>
          </cell>
          <cell r="C666" t="str">
            <v>Match</v>
          </cell>
          <cell r="D666" t="str">
            <v>iStar</v>
          </cell>
          <cell r="E666" t="str">
            <v>Zero-Coupon</v>
          </cell>
        </row>
        <row r="667">
          <cell r="A667" t="str">
            <v>313589G31</v>
          </cell>
          <cell r="B667" t="str">
            <v>x313589G31</v>
          </cell>
          <cell r="C667" t="str">
            <v>Match</v>
          </cell>
          <cell r="D667" t="str">
            <v>iStar</v>
          </cell>
          <cell r="E667" t="str">
            <v>Zero-Coupon</v>
          </cell>
        </row>
        <row r="668">
          <cell r="A668" t="str">
            <v>313589G49</v>
          </cell>
          <cell r="B668" t="str">
            <v>x313589G49</v>
          </cell>
          <cell r="C668" t="str">
            <v>Match</v>
          </cell>
          <cell r="D668" t="str">
            <v>iStar</v>
          </cell>
          <cell r="E668" t="str">
            <v>Zero-Coupon</v>
          </cell>
        </row>
        <row r="669">
          <cell r="A669" t="str">
            <v>313589G49</v>
          </cell>
          <cell r="B669" t="str">
            <v>x313589G49</v>
          </cell>
          <cell r="C669" t="str">
            <v>Match</v>
          </cell>
          <cell r="D669" t="str">
            <v>iStar</v>
          </cell>
          <cell r="E669" t="str">
            <v>Zero-Coupon</v>
          </cell>
        </row>
        <row r="670">
          <cell r="A670" t="str">
            <v>313589G64</v>
          </cell>
          <cell r="B670" t="str">
            <v>x313589G64</v>
          </cell>
          <cell r="C670" t="str">
            <v>Match</v>
          </cell>
          <cell r="D670" t="str">
            <v>iStar</v>
          </cell>
          <cell r="E670" t="str">
            <v>Zero-Coupon</v>
          </cell>
        </row>
        <row r="671">
          <cell r="A671" t="str">
            <v>313589G64</v>
          </cell>
          <cell r="B671" t="str">
            <v>x313589G64</v>
          </cell>
          <cell r="C671" t="str">
            <v>Match</v>
          </cell>
          <cell r="D671" t="str">
            <v>iStar</v>
          </cell>
          <cell r="E671" t="str">
            <v>Zero-Coupon</v>
          </cell>
        </row>
        <row r="672">
          <cell r="A672" t="str">
            <v>313589G72</v>
          </cell>
          <cell r="B672" t="str">
            <v>x313589G72</v>
          </cell>
          <cell r="C672" t="str">
            <v>Match</v>
          </cell>
          <cell r="D672" t="str">
            <v>iStar</v>
          </cell>
          <cell r="E672" t="str">
            <v>Zero-Coupon</v>
          </cell>
        </row>
        <row r="673">
          <cell r="A673" t="str">
            <v>313589G72</v>
          </cell>
          <cell r="B673" t="str">
            <v>x313589G72</v>
          </cell>
          <cell r="C673" t="str">
            <v>Match</v>
          </cell>
          <cell r="D673" t="str">
            <v>iStar</v>
          </cell>
          <cell r="E673" t="str">
            <v>Zero-Coupon</v>
          </cell>
        </row>
        <row r="674">
          <cell r="A674" t="str">
            <v>313589G72</v>
          </cell>
          <cell r="B674" t="str">
            <v>x313589G72</v>
          </cell>
          <cell r="C674" t="str">
            <v>Match</v>
          </cell>
          <cell r="D674" t="str">
            <v>iStar</v>
          </cell>
          <cell r="E674" t="str">
            <v>Zero-Coupon</v>
          </cell>
        </row>
        <row r="675">
          <cell r="A675" t="str">
            <v>313589G72</v>
          </cell>
          <cell r="B675" t="str">
            <v>x313589G72</v>
          </cell>
          <cell r="C675" t="str">
            <v>Match</v>
          </cell>
          <cell r="D675" t="str">
            <v>iStar</v>
          </cell>
          <cell r="E675" t="str">
            <v>Zero-Coupon</v>
          </cell>
        </row>
        <row r="676">
          <cell r="A676" t="str">
            <v>313589G72</v>
          </cell>
          <cell r="B676" t="str">
            <v>x313589G72</v>
          </cell>
          <cell r="C676" t="str">
            <v>Match</v>
          </cell>
          <cell r="D676" t="str">
            <v>iStar</v>
          </cell>
          <cell r="E676" t="str">
            <v>Zero-Coupon</v>
          </cell>
        </row>
        <row r="677">
          <cell r="A677" t="str">
            <v>313589G72</v>
          </cell>
          <cell r="B677" t="str">
            <v>x313589G72</v>
          </cell>
          <cell r="C677" t="str">
            <v>Match</v>
          </cell>
          <cell r="D677" t="str">
            <v>iStar</v>
          </cell>
          <cell r="E677" t="str">
            <v>Zero-Coupon</v>
          </cell>
        </row>
        <row r="678">
          <cell r="A678" t="str">
            <v>313589G72</v>
          </cell>
          <cell r="B678" t="str">
            <v>x313589G72</v>
          </cell>
          <cell r="C678" t="str">
            <v>Match</v>
          </cell>
          <cell r="D678" t="str">
            <v>iStar</v>
          </cell>
          <cell r="E678" t="str">
            <v>Zero-Coupon</v>
          </cell>
        </row>
        <row r="679">
          <cell r="A679" t="str">
            <v>313589G72</v>
          </cell>
          <cell r="B679" t="str">
            <v>x313589G72</v>
          </cell>
          <cell r="C679" t="str">
            <v>Match</v>
          </cell>
          <cell r="D679" t="str">
            <v>iStar</v>
          </cell>
          <cell r="E679" t="str">
            <v>Zero-Coupon</v>
          </cell>
        </row>
        <row r="680">
          <cell r="A680" t="str">
            <v>313589GA5</v>
          </cell>
          <cell r="B680" t="str">
            <v>x313589GA5</v>
          </cell>
          <cell r="C680" t="str">
            <v>Match</v>
          </cell>
          <cell r="D680" t="str">
            <v>iStar</v>
          </cell>
          <cell r="E680" t="str">
            <v>Zero-Coupon</v>
          </cell>
        </row>
        <row r="681">
          <cell r="A681" t="str">
            <v>313589GB3</v>
          </cell>
          <cell r="B681" t="str">
            <v>x313589GB3</v>
          </cell>
          <cell r="C681" t="str">
            <v>Match</v>
          </cell>
          <cell r="D681" t="str">
            <v>iStar</v>
          </cell>
          <cell r="E681" t="str">
            <v>Zero-Coupon</v>
          </cell>
        </row>
        <row r="682">
          <cell r="A682" t="str">
            <v>313589GC1</v>
          </cell>
          <cell r="B682" t="str">
            <v>x313589GC1</v>
          </cell>
          <cell r="C682" t="str">
            <v>Match</v>
          </cell>
          <cell r="D682" t="str">
            <v>iStar</v>
          </cell>
          <cell r="E682" t="str">
            <v>Zero-Coupon</v>
          </cell>
        </row>
        <row r="683">
          <cell r="A683" t="str">
            <v>313589GG2</v>
          </cell>
          <cell r="B683" t="str">
            <v>x313589GG2</v>
          </cell>
          <cell r="C683" t="str">
            <v>Match</v>
          </cell>
          <cell r="D683" t="str">
            <v>iStar</v>
          </cell>
          <cell r="E683" t="str">
            <v>Zero-Coupon</v>
          </cell>
        </row>
        <row r="684">
          <cell r="A684" t="str">
            <v>313589GH0</v>
          </cell>
          <cell r="B684" t="str">
            <v>x313589GH0</v>
          </cell>
          <cell r="C684" t="str">
            <v>Match</v>
          </cell>
          <cell r="D684" t="str">
            <v>iStar</v>
          </cell>
          <cell r="E684" t="str">
            <v>Zero-Coupon</v>
          </cell>
        </row>
        <row r="685">
          <cell r="A685" t="str">
            <v>313589GJ6</v>
          </cell>
          <cell r="B685" t="str">
            <v>x313589GJ6</v>
          </cell>
          <cell r="C685" t="str">
            <v>Match</v>
          </cell>
          <cell r="D685" t="str">
            <v>iStar</v>
          </cell>
          <cell r="E685" t="str">
            <v>Zero-Coupon</v>
          </cell>
        </row>
        <row r="686">
          <cell r="A686" t="str">
            <v>313589GK3</v>
          </cell>
          <cell r="B686" t="str">
            <v>x313589GK3</v>
          </cell>
          <cell r="C686" t="str">
            <v>Match</v>
          </cell>
          <cell r="D686" t="str">
            <v>iStar</v>
          </cell>
          <cell r="E686" t="str">
            <v>Zero-Coupon</v>
          </cell>
        </row>
        <row r="687">
          <cell r="A687" t="str">
            <v>313589GN7</v>
          </cell>
          <cell r="B687" t="str">
            <v>x313589GN7</v>
          </cell>
          <cell r="C687" t="str">
            <v>Match</v>
          </cell>
          <cell r="D687" t="str">
            <v>iStar</v>
          </cell>
          <cell r="E687" t="str">
            <v>Zero-Coupon</v>
          </cell>
        </row>
        <row r="688">
          <cell r="A688" t="str">
            <v>313589GP2</v>
          </cell>
          <cell r="B688" t="str">
            <v>x313589GP2</v>
          </cell>
          <cell r="C688" t="str">
            <v>Match</v>
          </cell>
          <cell r="D688" t="str">
            <v>iStar</v>
          </cell>
          <cell r="E688" t="str">
            <v>Zero-Coupon</v>
          </cell>
        </row>
        <row r="689">
          <cell r="A689" t="str">
            <v>313589GQ0</v>
          </cell>
          <cell r="B689" t="str">
            <v>x313589GQ0</v>
          </cell>
          <cell r="C689" t="str">
            <v>Match</v>
          </cell>
          <cell r="D689" t="str">
            <v>iStar</v>
          </cell>
          <cell r="E689" t="str">
            <v>Zero-Coupon</v>
          </cell>
        </row>
        <row r="690">
          <cell r="A690" t="str">
            <v>313589GR8</v>
          </cell>
          <cell r="B690" t="str">
            <v>x313589GR8</v>
          </cell>
          <cell r="C690" t="str">
            <v>Match</v>
          </cell>
          <cell r="D690" t="str">
            <v>iStar</v>
          </cell>
          <cell r="E690" t="str">
            <v>Zero-Coupon</v>
          </cell>
        </row>
        <row r="691">
          <cell r="A691" t="str">
            <v>313589GS6</v>
          </cell>
          <cell r="B691" t="str">
            <v>x313589GS6</v>
          </cell>
          <cell r="C691" t="str">
            <v>Match</v>
          </cell>
          <cell r="D691" t="str">
            <v>iStar</v>
          </cell>
          <cell r="E691" t="str">
            <v>Zero-Coupon</v>
          </cell>
        </row>
        <row r="692">
          <cell r="A692" t="str">
            <v>313589GV9</v>
          </cell>
          <cell r="B692" t="str">
            <v>x313589GV9</v>
          </cell>
          <cell r="C692" t="str">
            <v>Match</v>
          </cell>
          <cell r="D692" t="str">
            <v>iStar</v>
          </cell>
          <cell r="E692" t="str">
            <v>Zero-Coupon</v>
          </cell>
        </row>
        <row r="693">
          <cell r="A693" t="str">
            <v>313589GW7</v>
          </cell>
          <cell r="B693" t="str">
            <v>x313589GW7</v>
          </cell>
          <cell r="C693" t="str">
            <v>Match</v>
          </cell>
          <cell r="D693" t="str">
            <v>iStar</v>
          </cell>
          <cell r="E693" t="str">
            <v>Zero-Coupon</v>
          </cell>
        </row>
        <row r="694">
          <cell r="A694" t="str">
            <v>313589GX5</v>
          </cell>
          <cell r="B694" t="str">
            <v>x313589GX5</v>
          </cell>
          <cell r="C694" t="str">
            <v>Match</v>
          </cell>
          <cell r="D694" t="str">
            <v>iStar</v>
          </cell>
          <cell r="E694" t="str">
            <v>Zero-Coupon</v>
          </cell>
        </row>
        <row r="695">
          <cell r="A695" t="str">
            <v>313589GY3</v>
          </cell>
          <cell r="B695" t="str">
            <v>x313589GY3</v>
          </cell>
          <cell r="C695" t="str">
            <v>Match</v>
          </cell>
          <cell r="D695" t="str">
            <v>iStar</v>
          </cell>
          <cell r="E695" t="str">
            <v>Zero-Coupon</v>
          </cell>
        </row>
        <row r="696">
          <cell r="A696" t="str">
            <v>313589GZ0</v>
          </cell>
          <cell r="B696" t="str">
            <v>x313589GZ0</v>
          </cell>
          <cell r="C696" t="str">
            <v>Match</v>
          </cell>
          <cell r="D696" t="str">
            <v>iStar</v>
          </cell>
          <cell r="E696" t="str">
            <v>Zero-Coupon</v>
          </cell>
        </row>
        <row r="697">
          <cell r="A697" t="str">
            <v>313589H22</v>
          </cell>
          <cell r="B697" t="str">
            <v>x313589H22</v>
          </cell>
          <cell r="C697" t="str">
            <v>Match</v>
          </cell>
          <cell r="D697" t="str">
            <v>iStar</v>
          </cell>
          <cell r="E697" t="str">
            <v>Zero-Coupon</v>
          </cell>
        </row>
        <row r="698">
          <cell r="A698" t="str">
            <v>313589H22</v>
          </cell>
          <cell r="B698" t="str">
            <v>x313589H22</v>
          </cell>
          <cell r="C698" t="str">
            <v>Match</v>
          </cell>
          <cell r="D698" t="str">
            <v>iStar</v>
          </cell>
          <cell r="E698" t="str">
            <v>Zero-Coupon</v>
          </cell>
        </row>
        <row r="699">
          <cell r="A699" t="str">
            <v>313589H22</v>
          </cell>
          <cell r="B699" t="str">
            <v>x313589H22</v>
          </cell>
          <cell r="C699" t="str">
            <v>Match</v>
          </cell>
          <cell r="D699" t="str">
            <v>iStar</v>
          </cell>
          <cell r="E699" t="str">
            <v>Zero-Coupon</v>
          </cell>
        </row>
        <row r="700">
          <cell r="A700" t="str">
            <v>313589H22</v>
          </cell>
          <cell r="B700" t="str">
            <v>x313589H22</v>
          </cell>
          <cell r="C700" t="str">
            <v>Match</v>
          </cell>
          <cell r="D700" t="str">
            <v>iStar</v>
          </cell>
          <cell r="E700" t="str">
            <v>Zero-Coupon</v>
          </cell>
        </row>
        <row r="701">
          <cell r="A701" t="str">
            <v>313589H22</v>
          </cell>
          <cell r="B701" t="str">
            <v>x313589H22</v>
          </cell>
          <cell r="C701" t="str">
            <v>Match</v>
          </cell>
          <cell r="D701" t="str">
            <v>iStar</v>
          </cell>
          <cell r="E701" t="str">
            <v>Zero-Coupon</v>
          </cell>
        </row>
        <row r="702">
          <cell r="A702" t="str">
            <v>313589H48</v>
          </cell>
          <cell r="B702" t="str">
            <v>x313589H48</v>
          </cell>
          <cell r="C702" t="str">
            <v>Match</v>
          </cell>
          <cell r="D702" t="str">
            <v>iStar</v>
          </cell>
          <cell r="E702" t="str">
            <v>Zero-Coupon</v>
          </cell>
        </row>
        <row r="703">
          <cell r="A703" t="str">
            <v>313589H55</v>
          </cell>
          <cell r="B703" t="str">
            <v>x313589H55</v>
          </cell>
          <cell r="C703" t="str">
            <v>Match</v>
          </cell>
          <cell r="D703" t="str">
            <v>iStar</v>
          </cell>
          <cell r="E703" t="str">
            <v>Zero-Coupon</v>
          </cell>
        </row>
        <row r="704">
          <cell r="A704" t="str">
            <v>313589H63</v>
          </cell>
          <cell r="B704" t="str">
            <v>x313589H63</v>
          </cell>
          <cell r="C704" t="str">
            <v>Match</v>
          </cell>
          <cell r="D704" t="str">
            <v>iStar</v>
          </cell>
          <cell r="E704" t="str">
            <v>Zero-Coupon</v>
          </cell>
        </row>
        <row r="705">
          <cell r="A705" t="str">
            <v>313589H63</v>
          </cell>
          <cell r="B705" t="str">
            <v>x313589H63</v>
          </cell>
          <cell r="C705" t="str">
            <v>Match</v>
          </cell>
          <cell r="D705" t="str">
            <v>iStar</v>
          </cell>
          <cell r="E705" t="str">
            <v>Zero-Coupon</v>
          </cell>
        </row>
        <row r="706">
          <cell r="A706" t="str">
            <v>313589H63</v>
          </cell>
          <cell r="B706" t="str">
            <v>x313589H63</v>
          </cell>
          <cell r="C706" t="str">
            <v>Match</v>
          </cell>
          <cell r="D706" t="str">
            <v>iStar</v>
          </cell>
          <cell r="E706" t="str">
            <v>Zero-Coupon</v>
          </cell>
        </row>
        <row r="707">
          <cell r="A707" t="str">
            <v>313589H63</v>
          </cell>
          <cell r="B707" t="str">
            <v>x313589H63</v>
          </cell>
          <cell r="C707" t="str">
            <v>Match</v>
          </cell>
          <cell r="D707" t="str">
            <v>iStar</v>
          </cell>
          <cell r="E707" t="str">
            <v>Zero-Coupon</v>
          </cell>
        </row>
        <row r="708">
          <cell r="A708" t="str">
            <v>313589H63</v>
          </cell>
          <cell r="B708" t="str">
            <v>x313589H63</v>
          </cell>
          <cell r="C708" t="str">
            <v>Match</v>
          </cell>
          <cell r="D708" t="str">
            <v>iStar</v>
          </cell>
          <cell r="E708" t="str">
            <v>Zero-Coupon</v>
          </cell>
        </row>
        <row r="709">
          <cell r="A709" t="str">
            <v>313589H63</v>
          </cell>
          <cell r="B709" t="str">
            <v>x313589H63</v>
          </cell>
          <cell r="C709" t="str">
            <v>Match</v>
          </cell>
          <cell r="D709" t="str">
            <v>iStar</v>
          </cell>
          <cell r="E709" t="str">
            <v>Zero-Coupon</v>
          </cell>
        </row>
        <row r="710">
          <cell r="A710" t="str">
            <v>313589H63</v>
          </cell>
          <cell r="B710" t="str">
            <v>x313589H63</v>
          </cell>
          <cell r="C710" t="str">
            <v>Match</v>
          </cell>
          <cell r="D710" t="str">
            <v>iStar</v>
          </cell>
          <cell r="E710" t="str">
            <v>Zero-Coupon</v>
          </cell>
        </row>
        <row r="711">
          <cell r="A711" t="str">
            <v>313589H63</v>
          </cell>
          <cell r="B711" t="str">
            <v>x313589H63</v>
          </cell>
          <cell r="C711" t="str">
            <v>Match</v>
          </cell>
          <cell r="D711" t="str">
            <v>iStar</v>
          </cell>
          <cell r="E711" t="str">
            <v>Zero-Coupon</v>
          </cell>
        </row>
        <row r="712">
          <cell r="A712" t="str">
            <v>313589H63</v>
          </cell>
          <cell r="B712" t="str">
            <v>x313589H63</v>
          </cell>
          <cell r="C712" t="str">
            <v>Match</v>
          </cell>
          <cell r="D712" t="str">
            <v>iStar</v>
          </cell>
          <cell r="E712" t="str">
            <v>Zero-Coupon</v>
          </cell>
        </row>
        <row r="713">
          <cell r="A713" t="str">
            <v>313589H63</v>
          </cell>
          <cell r="B713" t="str">
            <v>x313589H63</v>
          </cell>
          <cell r="C713" t="str">
            <v>Match</v>
          </cell>
          <cell r="D713" t="str">
            <v>iStar</v>
          </cell>
          <cell r="E713" t="str">
            <v>Zero-Coupon</v>
          </cell>
        </row>
        <row r="714">
          <cell r="A714" t="str">
            <v>313589H63</v>
          </cell>
          <cell r="B714" t="str">
            <v>x313589H63</v>
          </cell>
          <cell r="C714" t="str">
            <v>Match</v>
          </cell>
          <cell r="D714" t="str">
            <v>iStar</v>
          </cell>
          <cell r="E714" t="str">
            <v>Zero-Coupon</v>
          </cell>
        </row>
        <row r="715">
          <cell r="A715" t="str">
            <v>313589H63</v>
          </cell>
          <cell r="B715" t="str">
            <v>x313589H63</v>
          </cell>
          <cell r="C715" t="str">
            <v>Match</v>
          </cell>
          <cell r="D715" t="str">
            <v>iStar</v>
          </cell>
          <cell r="E715" t="str">
            <v>Zero-Coupon</v>
          </cell>
        </row>
        <row r="716">
          <cell r="A716" t="str">
            <v>313589H63</v>
          </cell>
          <cell r="B716" t="str">
            <v>x313589H63</v>
          </cell>
          <cell r="C716" t="str">
            <v>Match</v>
          </cell>
          <cell r="D716" t="str">
            <v>iStar</v>
          </cell>
          <cell r="E716" t="str">
            <v>Zero-Coupon</v>
          </cell>
        </row>
        <row r="717">
          <cell r="A717" t="str">
            <v>313589H63</v>
          </cell>
          <cell r="B717" t="str">
            <v>x313589H63</v>
          </cell>
          <cell r="C717" t="str">
            <v>Match</v>
          </cell>
          <cell r="D717" t="str">
            <v>iStar</v>
          </cell>
          <cell r="E717" t="str">
            <v>Zero-Coupon</v>
          </cell>
        </row>
        <row r="718">
          <cell r="A718" t="str">
            <v>313589H63</v>
          </cell>
          <cell r="B718" t="str">
            <v>x313589H63</v>
          </cell>
          <cell r="C718" t="str">
            <v>Match</v>
          </cell>
          <cell r="D718" t="str">
            <v>iStar</v>
          </cell>
          <cell r="E718" t="str">
            <v>Zero-Coupon</v>
          </cell>
        </row>
        <row r="719">
          <cell r="A719" t="str">
            <v>313589H63</v>
          </cell>
          <cell r="B719" t="str">
            <v>x313589H63</v>
          </cell>
          <cell r="C719" t="str">
            <v>Match</v>
          </cell>
          <cell r="D719" t="str">
            <v>iStar</v>
          </cell>
          <cell r="E719" t="str">
            <v>Zero-Coupon</v>
          </cell>
        </row>
        <row r="720">
          <cell r="A720" t="str">
            <v>313589H97</v>
          </cell>
          <cell r="B720" t="str">
            <v>x313589H97</v>
          </cell>
          <cell r="C720" t="str">
            <v>Match</v>
          </cell>
          <cell r="D720" t="str">
            <v>iStar</v>
          </cell>
          <cell r="E720" t="str">
            <v>Zero-Coupon</v>
          </cell>
        </row>
        <row r="721">
          <cell r="A721" t="str">
            <v>313589H97</v>
          </cell>
          <cell r="B721" t="str">
            <v>x313589H97</v>
          </cell>
          <cell r="C721" t="str">
            <v>Match</v>
          </cell>
          <cell r="D721" t="str">
            <v>iStar</v>
          </cell>
          <cell r="E721" t="str">
            <v>Zero-Coupon</v>
          </cell>
        </row>
        <row r="722">
          <cell r="A722" t="str">
            <v>313589H97</v>
          </cell>
          <cell r="B722" t="str">
            <v>x313589H97</v>
          </cell>
          <cell r="C722" t="str">
            <v>Match</v>
          </cell>
          <cell r="D722" t="str">
            <v>iStar</v>
          </cell>
          <cell r="E722" t="str">
            <v>Zero-Coupon</v>
          </cell>
        </row>
        <row r="723">
          <cell r="A723" t="str">
            <v>313589H97</v>
          </cell>
          <cell r="B723" t="str">
            <v>x313589H97</v>
          </cell>
          <cell r="C723" t="str">
            <v>Match</v>
          </cell>
          <cell r="D723" t="str">
            <v>iStar</v>
          </cell>
          <cell r="E723" t="str">
            <v>Zero-Coupon</v>
          </cell>
        </row>
        <row r="724">
          <cell r="A724" t="str">
            <v>313589HC0</v>
          </cell>
          <cell r="B724" t="str">
            <v>x313589HC0</v>
          </cell>
          <cell r="C724" t="str">
            <v>Match</v>
          </cell>
          <cell r="D724" t="str">
            <v>iStar</v>
          </cell>
          <cell r="E724" t="str">
            <v>Zero-Coupon</v>
          </cell>
        </row>
        <row r="725">
          <cell r="A725" t="str">
            <v>313589HD8</v>
          </cell>
          <cell r="B725" t="str">
            <v>x313589HD8</v>
          </cell>
          <cell r="C725" t="str">
            <v>Match</v>
          </cell>
          <cell r="D725" t="str">
            <v>iStar</v>
          </cell>
          <cell r="E725" t="str">
            <v>Zero-Coupon</v>
          </cell>
        </row>
        <row r="726">
          <cell r="A726" t="str">
            <v>313589HE6</v>
          </cell>
          <cell r="B726" t="str">
            <v>x313589HE6</v>
          </cell>
          <cell r="C726" t="str">
            <v>Match</v>
          </cell>
          <cell r="D726" t="str">
            <v>iStar</v>
          </cell>
          <cell r="E726" t="str">
            <v>Zero-Coupon</v>
          </cell>
        </row>
        <row r="727">
          <cell r="A727" t="str">
            <v>313589HF3</v>
          </cell>
          <cell r="B727" t="str">
            <v>x313589HF3</v>
          </cell>
          <cell r="C727" t="str">
            <v>Match</v>
          </cell>
          <cell r="D727" t="str">
            <v>iStar</v>
          </cell>
          <cell r="E727" t="str">
            <v>Zero-Coupon</v>
          </cell>
        </row>
        <row r="728">
          <cell r="A728" t="str">
            <v>313589HG1</v>
          </cell>
          <cell r="B728" t="str">
            <v>x313589HG1</v>
          </cell>
          <cell r="C728" t="str">
            <v>Match</v>
          </cell>
          <cell r="D728" t="str">
            <v>iStar</v>
          </cell>
          <cell r="E728" t="str">
            <v>Zero-Coupon</v>
          </cell>
        </row>
        <row r="729">
          <cell r="A729" t="str">
            <v>313589HK2</v>
          </cell>
          <cell r="B729" t="str">
            <v>x313589HK2</v>
          </cell>
          <cell r="C729" t="str">
            <v>Match</v>
          </cell>
          <cell r="D729" t="str">
            <v>iStar</v>
          </cell>
          <cell r="E729" t="str">
            <v>Zero-Coupon</v>
          </cell>
        </row>
        <row r="730">
          <cell r="A730" t="str">
            <v>313589HL0</v>
          </cell>
          <cell r="B730" t="str">
            <v>x313589HL0</v>
          </cell>
          <cell r="C730" t="str">
            <v>Match</v>
          </cell>
          <cell r="D730" t="str">
            <v>iStar</v>
          </cell>
          <cell r="E730" t="str">
            <v>Zero-Coupon</v>
          </cell>
        </row>
        <row r="731">
          <cell r="A731" t="str">
            <v>313589HM8</v>
          </cell>
          <cell r="B731" t="str">
            <v>x313589HM8</v>
          </cell>
          <cell r="C731" t="str">
            <v>Match</v>
          </cell>
          <cell r="D731" t="str">
            <v>iStar</v>
          </cell>
          <cell r="E731" t="str">
            <v>Zero-Coupon</v>
          </cell>
        </row>
        <row r="732">
          <cell r="A732" t="str">
            <v>313589HN6</v>
          </cell>
          <cell r="B732" t="str">
            <v>x313589HN6</v>
          </cell>
          <cell r="C732" t="str">
            <v>Match</v>
          </cell>
          <cell r="D732" t="str">
            <v>iStar</v>
          </cell>
          <cell r="E732" t="str">
            <v>Zero-Coupon</v>
          </cell>
        </row>
        <row r="733">
          <cell r="A733" t="str">
            <v>313589HP1</v>
          </cell>
          <cell r="B733" t="str">
            <v>x313589HP1</v>
          </cell>
          <cell r="C733" t="str">
            <v>Match</v>
          </cell>
          <cell r="D733" t="str">
            <v>iStar</v>
          </cell>
          <cell r="E733" t="str">
            <v>Zero-Coupon</v>
          </cell>
        </row>
        <row r="734">
          <cell r="A734" t="str">
            <v>313589HT3</v>
          </cell>
          <cell r="B734" t="str">
            <v>x313589HT3</v>
          </cell>
          <cell r="C734" t="str">
            <v>Match</v>
          </cell>
          <cell r="D734" t="str">
            <v>iStar</v>
          </cell>
          <cell r="E734" t="str">
            <v>Zero-Coupon</v>
          </cell>
        </row>
        <row r="735">
          <cell r="A735" t="str">
            <v>313589HU0</v>
          </cell>
          <cell r="B735" t="str">
            <v>x313589HU0</v>
          </cell>
          <cell r="C735" t="str">
            <v>Match</v>
          </cell>
          <cell r="D735" t="str">
            <v>iStar</v>
          </cell>
          <cell r="E735" t="str">
            <v>Zero-Coupon</v>
          </cell>
        </row>
        <row r="736">
          <cell r="A736" t="str">
            <v>313589HV8</v>
          </cell>
          <cell r="B736" t="str">
            <v>x313589HV8</v>
          </cell>
          <cell r="C736" t="str">
            <v>Match</v>
          </cell>
          <cell r="D736" t="str">
            <v>iStar</v>
          </cell>
          <cell r="E736" t="str">
            <v>Zero-Coupon</v>
          </cell>
        </row>
        <row r="737">
          <cell r="A737" t="str">
            <v>313589HW6</v>
          </cell>
          <cell r="B737" t="str">
            <v>x313589HW6</v>
          </cell>
          <cell r="C737" t="str">
            <v>Match</v>
          </cell>
          <cell r="D737" t="str">
            <v>iStar</v>
          </cell>
          <cell r="E737" t="str">
            <v>Zero-Coupon</v>
          </cell>
        </row>
        <row r="738">
          <cell r="A738" t="str">
            <v>313589HZ9</v>
          </cell>
          <cell r="B738" t="str">
            <v>x313589HZ9</v>
          </cell>
          <cell r="C738" t="str">
            <v>Match</v>
          </cell>
          <cell r="D738" t="str">
            <v>iStar</v>
          </cell>
          <cell r="E738" t="str">
            <v>Zero-Coupon</v>
          </cell>
        </row>
        <row r="739">
          <cell r="A739" t="str">
            <v>313589J53</v>
          </cell>
          <cell r="B739" t="str">
            <v>x313589J53</v>
          </cell>
          <cell r="C739" t="str">
            <v>Match</v>
          </cell>
          <cell r="D739" t="str">
            <v>iStar</v>
          </cell>
          <cell r="E739" t="str">
            <v>Zero-Coupon</v>
          </cell>
        </row>
        <row r="740">
          <cell r="A740" t="str">
            <v>313589J53</v>
          </cell>
          <cell r="B740" t="str">
            <v>x313589J53</v>
          </cell>
          <cell r="C740" t="str">
            <v>Match</v>
          </cell>
          <cell r="D740" t="str">
            <v>iStar</v>
          </cell>
          <cell r="E740" t="str">
            <v>Zero-Coupon</v>
          </cell>
        </row>
        <row r="741">
          <cell r="A741" t="str">
            <v>313589J53</v>
          </cell>
          <cell r="B741" t="str">
            <v>x313589J53</v>
          </cell>
          <cell r="C741" t="str">
            <v>Match</v>
          </cell>
          <cell r="D741" t="str">
            <v>iStar</v>
          </cell>
          <cell r="E741" t="str">
            <v>Zero-Coupon</v>
          </cell>
        </row>
        <row r="742">
          <cell r="A742" t="str">
            <v>313589J95</v>
          </cell>
          <cell r="B742" t="str">
            <v>x313589J95</v>
          </cell>
          <cell r="C742" t="str">
            <v>Match</v>
          </cell>
          <cell r="D742" t="str">
            <v>iStar</v>
          </cell>
          <cell r="E742" t="str">
            <v>Zero-Coupon</v>
          </cell>
        </row>
        <row r="743">
          <cell r="A743" t="str">
            <v>313589J95</v>
          </cell>
          <cell r="B743" t="str">
            <v>x313589J95</v>
          </cell>
          <cell r="C743" t="str">
            <v>Match</v>
          </cell>
          <cell r="D743" t="str">
            <v>iStar</v>
          </cell>
          <cell r="E743" t="str">
            <v>Zero-Coupon</v>
          </cell>
        </row>
        <row r="744">
          <cell r="A744" t="str">
            <v>313589JA2</v>
          </cell>
          <cell r="B744" t="str">
            <v>x313589JA2</v>
          </cell>
          <cell r="C744" t="str">
            <v>Match</v>
          </cell>
          <cell r="D744" t="str">
            <v>iStar</v>
          </cell>
          <cell r="E744" t="str">
            <v>Zero-Coupon</v>
          </cell>
        </row>
        <row r="745">
          <cell r="A745" t="str">
            <v>313589JB0</v>
          </cell>
          <cell r="B745" t="str">
            <v>x313589JB0</v>
          </cell>
          <cell r="C745" t="str">
            <v>Match</v>
          </cell>
          <cell r="D745" t="str">
            <v>iStar</v>
          </cell>
          <cell r="E745" t="str">
            <v>Zero-Coupon</v>
          </cell>
        </row>
        <row r="746">
          <cell r="A746" t="str">
            <v>313589JC8</v>
          </cell>
          <cell r="B746" t="str">
            <v>x313589JC8</v>
          </cell>
          <cell r="C746" t="str">
            <v>Match</v>
          </cell>
          <cell r="D746" t="str">
            <v>iStar</v>
          </cell>
          <cell r="E746" t="str">
            <v>Zero-Coupon</v>
          </cell>
        </row>
        <row r="747">
          <cell r="A747" t="str">
            <v>313589JD6</v>
          </cell>
          <cell r="B747" t="str">
            <v>x313589JD6</v>
          </cell>
          <cell r="C747" t="str">
            <v>Match</v>
          </cell>
          <cell r="D747" t="str">
            <v>iStar</v>
          </cell>
          <cell r="E747" t="str">
            <v>Zero-Coupon</v>
          </cell>
        </row>
        <row r="748">
          <cell r="A748" t="str">
            <v>313589JG9</v>
          </cell>
          <cell r="B748" t="str">
            <v>x313589JG9</v>
          </cell>
          <cell r="C748" t="str">
            <v>Match</v>
          </cell>
          <cell r="D748" t="str">
            <v>iStar</v>
          </cell>
          <cell r="E748" t="str">
            <v>Zero-Coupon</v>
          </cell>
        </row>
        <row r="749">
          <cell r="A749" t="str">
            <v>313589JH7</v>
          </cell>
          <cell r="B749" t="str">
            <v>x313589JH7</v>
          </cell>
          <cell r="C749" t="str">
            <v>Match</v>
          </cell>
          <cell r="D749" t="str">
            <v>iStar</v>
          </cell>
          <cell r="E749" t="str">
            <v>Zero-Coupon</v>
          </cell>
        </row>
        <row r="750">
          <cell r="A750" t="str">
            <v>313589JJ3</v>
          </cell>
          <cell r="B750" t="str">
            <v>x313589JJ3</v>
          </cell>
          <cell r="C750" t="str">
            <v>Match</v>
          </cell>
          <cell r="D750" t="str">
            <v>iStar</v>
          </cell>
          <cell r="E750" t="str">
            <v>Zero-Coupon</v>
          </cell>
        </row>
        <row r="751">
          <cell r="A751" t="str">
            <v>313589JL8</v>
          </cell>
          <cell r="B751" t="str">
            <v>x313589JL8</v>
          </cell>
          <cell r="C751" t="str">
            <v>Match</v>
          </cell>
          <cell r="D751" t="str">
            <v>iStar</v>
          </cell>
          <cell r="E751" t="str">
            <v>Zero-Coupon</v>
          </cell>
        </row>
        <row r="752">
          <cell r="A752" t="str">
            <v>313589JP9</v>
          </cell>
          <cell r="B752" t="str">
            <v>x313589JP9</v>
          </cell>
          <cell r="C752" t="str">
            <v>Match</v>
          </cell>
          <cell r="D752" t="str">
            <v>iStar</v>
          </cell>
          <cell r="E752" t="str">
            <v>Zero-Coupon</v>
          </cell>
        </row>
        <row r="753">
          <cell r="A753" t="str">
            <v>313589JQ7</v>
          </cell>
          <cell r="B753" t="str">
            <v>x313589JQ7</v>
          </cell>
          <cell r="C753" t="str">
            <v>Match</v>
          </cell>
          <cell r="D753" t="str">
            <v>iStar</v>
          </cell>
          <cell r="E753" t="str">
            <v>Zero-Coupon</v>
          </cell>
        </row>
        <row r="754">
          <cell r="A754" t="str">
            <v>313589JR5</v>
          </cell>
          <cell r="B754" t="str">
            <v>x313589JR5</v>
          </cell>
          <cell r="C754" t="str">
            <v>Match</v>
          </cell>
          <cell r="D754" t="str">
            <v>iStar</v>
          </cell>
          <cell r="E754" t="str">
            <v>Zero-Coupon</v>
          </cell>
        </row>
        <row r="755">
          <cell r="A755" t="str">
            <v>313589JS3</v>
          </cell>
          <cell r="B755" t="str">
            <v>x313589JS3</v>
          </cell>
          <cell r="C755" t="str">
            <v>Match</v>
          </cell>
          <cell r="D755" t="str">
            <v>iStar</v>
          </cell>
          <cell r="E755" t="str">
            <v>Zero-Coupon</v>
          </cell>
        </row>
        <row r="756">
          <cell r="A756" t="str">
            <v>313589JT1</v>
          </cell>
          <cell r="B756" t="str">
            <v>x313589JT1</v>
          </cell>
          <cell r="C756" t="str">
            <v>Match</v>
          </cell>
          <cell r="D756" t="str">
            <v>iStar</v>
          </cell>
          <cell r="E756" t="str">
            <v>Zero-Coupon</v>
          </cell>
        </row>
        <row r="757">
          <cell r="A757" t="str">
            <v>313589JW4</v>
          </cell>
          <cell r="B757" t="str">
            <v>x313589JW4</v>
          </cell>
          <cell r="C757" t="str">
            <v>Match</v>
          </cell>
          <cell r="D757" t="str">
            <v>iStar</v>
          </cell>
          <cell r="E757" t="str">
            <v>Zero-Coupon</v>
          </cell>
        </row>
        <row r="758">
          <cell r="A758" t="str">
            <v>313589JX2</v>
          </cell>
          <cell r="B758" t="str">
            <v>x313589JX2</v>
          </cell>
          <cell r="C758" t="str">
            <v>Match</v>
          </cell>
          <cell r="D758" t="str">
            <v>iStar</v>
          </cell>
          <cell r="E758" t="str">
            <v>Zero-Coupon</v>
          </cell>
        </row>
        <row r="759">
          <cell r="A759" t="str">
            <v>313589K36</v>
          </cell>
          <cell r="B759" t="str">
            <v>x313589K36</v>
          </cell>
          <cell r="C759" t="str">
            <v>Match</v>
          </cell>
          <cell r="D759" t="str">
            <v>iStar</v>
          </cell>
          <cell r="E759" t="str">
            <v>Zero-Coupon</v>
          </cell>
        </row>
        <row r="760">
          <cell r="A760" t="str">
            <v>313589K36</v>
          </cell>
          <cell r="B760" t="str">
            <v>x313589K36</v>
          </cell>
          <cell r="C760" t="str">
            <v>Match</v>
          </cell>
          <cell r="D760" t="str">
            <v>iStar</v>
          </cell>
          <cell r="E760" t="str">
            <v>Zero-Coupon</v>
          </cell>
        </row>
        <row r="761">
          <cell r="A761" t="str">
            <v>313589K36</v>
          </cell>
          <cell r="B761" t="str">
            <v>x313589K36</v>
          </cell>
          <cell r="C761" t="str">
            <v>Match</v>
          </cell>
          <cell r="D761" t="str">
            <v>iStar</v>
          </cell>
          <cell r="E761" t="str">
            <v>Zero-Coupon</v>
          </cell>
        </row>
        <row r="762">
          <cell r="A762" t="str">
            <v>313589K44</v>
          </cell>
          <cell r="B762" t="str">
            <v>x313589K44</v>
          </cell>
          <cell r="C762" t="str">
            <v>Match</v>
          </cell>
          <cell r="D762" t="str">
            <v>iStar</v>
          </cell>
          <cell r="E762" t="str">
            <v>Zero-Coupon</v>
          </cell>
        </row>
        <row r="763">
          <cell r="A763" t="str">
            <v>313589K44</v>
          </cell>
          <cell r="B763" t="str">
            <v>x313589K44</v>
          </cell>
          <cell r="C763" t="str">
            <v>Match</v>
          </cell>
          <cell r="D763" t="str">
            <v>iStar</v>
          </cell>
          <cell r="E763" t="str">
            <v>Zero-Coupon</v>
          </cell>
        </row>
        <row r="764">
          <cell r="A764" t="str">
            <v>313589K44</v>
          </cell>
          <cell r="B764" t="str">
            <v>x313589K44</v>
          </cell>
          <cell r="C764" t="str">
            <v>Match</v>
          </cell>
          <cell r="D764" t="str">
            <v>iStar</v>
          </cell>
          <cell r="E764" t="str">
            <v>Zero-Coupon</v>
          </cell>
        </row>
        <row r="765">
          <cell r="A765" t="str">
            <v>313589K44</v>
          </cell>
          <cell r="B765" t="str">
            <v>x313589K44</v>
          </cell>
          <cell r="C765" t="str">
            <v>Match</v>
          </cell>
          <cell r="D765" t="str">
            <v>iStar</v>
          </cell>
          <cell r="E765" t="str">
            <v>Zero-Coupon</v>
          </cell>
        </row>
        <row r="766">
          <cell r="A766" t="str">
            <v>313589K44</v>
          </cell>
          <cell r="B766" t="str">
            <v>x313589K44</v>
          </cell>
          <cell r="C766" t="str">
            <v>Match</v>
          </cell>
          <cell r="D766" t="str">
            <v>iStar</v>
          </cell>
          <cell r="E766" t="str">
            <v>Zero-Coupon</v>
          </cell>
        </row>
        <row r="767">
          <cell r="A767" t="str">
            <v>313589K77</v>
          </cell>
          <cell r="B767" t="str">
            <v>x313589K77</v>
          </cell>
          <cell r="C767" t="str">
            <v>Match</v>
          </cell>
          <cell r="D767" t="str">
            <v>iStar</v>
          </cell>
          <cell r="E767" t="str">
            <v>Zero-Coupon</v>
          </cell>
        </row>
        <row r="768">
          <cell r="A768" t="str">
            <v>313589K77</v>
          </cell>
          <cell r="B768" t="str">
            <v>x313589K77</v>
          </cell>
          <cell r="C768" t="str">
            <v>Match</v>
          </cell>
          <cell r="D768" t="str">
            <v>iStar</v>
          </cell>
          <cell r="E768" t="str">
            <v>Zero-Coupon</v>
          </cell>
        </row>
        <row r="769">
          <cell r="A769" t="str">
            <v>313589K77</v>
          </cell>
          <cell r="B769" t="str">
            <v>x313589K77</v>
          </cell>
          <cell r="C769" t="str">
            <v>Match</v>
          </cell>
          <cell r="D769" t="str">
            <v>iStar</v>
          </cell>
          <cell r="E769" t="str">
            <v>Zero-Coupon</v>
          </cell>
        </row>
        <row r="770">
          <cell r="A770" t="str">
            <v>313589K77</v>
          </cell>
          <cell r="B770" t="str">
            <v>x313589K77</v>
          </cell>
          <cell r="C770" t="str">
            <v>Match</v>
          </cell>
          <cell r="D770" t="str">
            <v>iStar</v>
          </cell>
          <cell r="E770" t="str">
            <v>Zero-Coupon</v>
          </cell>
        </row>
        <row r="771">
          <cell r="A771" t="str">
            <v>313589K77</v>
          </cell>
          <cell r="B771" t="str">
            <v>x313589K77</v>
          </cell>
          <cell r="C771" t="str">
            <v>Match</v>
          </cell>
          <cell r="D771" t="str">
            <v>iStar</v>
          </cell>
          <cell r="E771" t="str">
            <v>Zero-Coupon</v>
          </cell>
        </row>
        <row r="772">
          <cell r="A772" t="str">
            <v>313589K85</v>
          </cell>
          <cell r="B772" t="str">
            <v>x313589K85</v>
          </cell>
          <cell r="C772" t="str">
            <v>Match</v>
          </cell>
          <cell r="D772" t="str">
            <v>iStar</v>
          </cell>
          <cell r="E772" t="str">
            <v>Zero-Coupon</v>
          </cell>
        </row>
        <row r="773">
          <cell r="A773" t="str">
            <v>313589K85</v>
          </cell>
          <cell r="B773" t="str">
            <v>x313589K85</v>
          </cell>
          <cell r="C773" t="str">
            <v>Match</v>
          </cell>
          <cell r="D773" t="str">
            <v>iStar</v>
          </cell>
          <cell r="E773" t="str">
            <v>Zero-Coupon</v>
          </cell>
        </row>
        <row r="774">
          <cell r="A774" t="str">
            <v>313589K93</v>
          </cell>
          <cell r="B774" t="str">
            <v>x313589K93</v>
          </cell>
          <cell r="C774" t="str">
            <v>Match</v>
          </cell>
          <cell r="D774" t="str">
            <v>iStar</v>
          </cell>
          <cell r="E774" t="str">
            <v>Zero-Coupon</v>
          </cell>
        </row>
        <row r="775">
          <cell r="A775" t="str">
            <v>313589KA0</v>
          </cell>
          <cell r="B775" t="str">
            <v>x313589KA0</v>
          </cell>
          <cell r="C775" t="str">
            <v>Match</v>
          </cell>
          <cell r="D775" t="str">
            <v>iStar</v>
          </cell>
          <cell r="E775" t="str">
            <v>Zero-Coupon</v>
          </cell>
        </row>
        <row r="776">
          <cell r="A776" t="str">
            <v>313589KD4</v>
          </cell>
          <cell r="B776" t="str">
            <v>x313589KD4</v>
          </cell>
          <cell r="C776" t="str">
            <v>Match</v>
          </cell>
          <cell r="D776" t="str">
            <v>iStar</v>
          </cell>
          <cell r="E776" t="str">
            <v>Zero-Coupon</v>
          </cell>
        </row>
        <row r="777">
          <cell r="A777" t="str">
            <v>313589KF9</v>
          </cell>
          <cell r="B777" t="str">
            <v>x313589KF9</v>
          </cell>
          <cell r="C777" t="str">
            <v>Match</v>
          </cell>
          <cell r="D777" t="str">
            <v>iStar</v>
          </cell>
          <cell r="E777" t="str">
            <v>Zero-Coupon</v>
          </cell>
        </row>
        <row r="778">
          <cell r="A778" t="str">
            <v>313589KH5</v>
          </cell>
          <cell r="B778" t="str">
            <v>x313589KH5</v>
          </cell>
          <cell r="C778" t="str">
            <v>Match</v>
          </cell>
          <cell r="D778" t="str">
            <v>iStar</v>
          </cell>
          <cell r="E778" t="str">
            <v>Zero-Coupon</v>
          </cell>
        </row>
        <row r="779">
          <cell r="A779" t="str">
            <v>313589KL6</v>
          </cell>
          <cell r="B779" t="str">
            <v>x313589KL6</v>
          </cell>
          <cell r="C779" t="str">
            <v>Match</v>
          </cell>
          <cell r="D779" t="str">
            <v>iStar</v>
          </cell>
          <cell r="E779" t="str">
            <v>Zero-Coupon</v>
          </cell>
        </row>
        <row r="780">
          <cell r="A780" t="str">
            <v>313589KN2</v>
          </cell>
          <cell r="B780" t="str">
            <v>x313589KN2</v>
          </cell>
          <cell r="C780" t="str">
            <v>Match</v>
          </cell>
          <cell r="D780" t="str">
            <v>iStar</v>
          </cell>
          <cell r="E780" t="str">
            <v>Zero-Coupon</v>
          </cell>
        </row>
        <row r="781">
          <cell r="A781" t="str">
            <v>313589KQ5</v>
          </cell>
          <cell r="B781" t="str">
            <v>x313589KQ5</v>
          </cell>
          <cell r="C781" t="str">
            <v>Match</v>
          </cell>
          <cell r="D781" t="str">
            <v>iStar</v>
          </cell>
          <cell r="E781" t="str">
            <v>Zero-Coupon</v>
          </cell>
        </row>
        <row r="782">
          <cell r="A782" t="str">
            <v>313589KT9</v>
          </cell>
          <cell r="B782" t="str">
            <v>x313589KT9</v>
          </cell>
          <cell r="C782" t="str">
            <v>Match</v>
          </cell>
          <cell r="D782" t="str">
            <v>iStar</v>
          </cell>
          <cell r="E782" t="str">
            <v>Zero-Coupon</v>
          </cell>
        </row>
        <row r="783">
          <cell r="A783" t="str">
            <v>313589KU6</v>
          </cell>
          <cell r="B783" t="str">
            <v>x313589KU6</v>
          </cell>
          <cell r="C783" t="str">
            <v>Match</v>
          </cell>
          <cell r="D783" t="str">
            <v>iStar</v>
          </cell>
          <cell r="E783" t="str">
            <v>Zero-Coupon</v>
          </cell>
        </row>
        <row r="784">
          <cell r="A784" t="str">
            <v>313589KV4</v>
          </cell>
          <cell r="B784" t="str">
            <v>x313589KV4</v>
          </cell>
          <cell r="C784" t="str">
            <v>Match</v>
          </cell>
          <cell r="D784" t="str">
            <v>iStar</v>
          </cell>
          <cell r="E784" t="str">
            <v>Zero-Coupon</v>
          </cell>
        </row>
        <row r="785">
          <cell r="A785" t="str">
            <v>313589KW2</v>
          </cell>
          <cell r="B785" t="str">
            <v>x313589KW2</v>
          </cell>
          <cell r="C785" t="str">
            <v>Match</v>
          </cell>
          <cell r="D785" t="str">
            <v>iStar</v>
          </cell>
          <cell r="E785" t="str">
            <v>Zero-Coupon</v>
          </cell>
        </row>
        <row r="786">
          <cell r="A786" t="str">
            <v>313589KX0</v>
          </cell>
          <cell r="B786" t="str">
            <v>x313589KX0</v>
          </cell>
          <cell r="C786" t="str">
            <v>Match</v>
          </cell>
          <cell r="D786" t="str">
            <v>iStar</v>
          </cell>
          <cell r="E786" t="str">
            <v>Zero-Coupon</v>
          </cell>
        </row>
        <row r="787">
          <cell r="A787" t="str">
            <v>313589L27</v>
          </cell>
          <cell r="B787" t="str">
            <v>x313589L27</v>
          </cell>
          <cell r="C787" t="str">
            <v>Match</v>
          </cell>
          <cell r="D787" t="str">
            <v>iStar</v>
          </cell>
          <cell r="E787" t="str">
            <v>Zero-Coupon</v>
          </cell>
        </row>
        <row r="788">
          <cell r="A788" t="str">
            <v>313589L68</v>
          </cell>
          <cell r="B788" t="str">
            <v>x313589L68</v>
          </cell>
          <cell r="C788" t="str">
            <v>Match</v>
          </cell>
          <cell r="D788" t="str">
            <v>iStar</v>
          </cell>
          <cell r="E788" t="str">
            <v>Zero-Coupon</v>
          </cell>
        </row>
        <row r="789">
          <cell r="A789" t="str">
            <v>313589L68</v>
          </cell>
          <cell r="B789" t="str">
            <v>x313589L68</v>
          </cell>
          <cell r="C789" t="str">
            <v>Match</v>
          </cell>
          <cell r="D789" t="str">
            <v>iStar</v>
          </cell>
          <cell r="E789" t="str">
            <v>Zero-Coupon</v>
          </cell>
        </row>
        <row r="790">
          <cell r="A790" t="str">
            <v>313589L68</v>
          </cell>
          <cell r="B790" t="str">
            <v>x313589L68</v>
          </cell>
          <cell r="C790" t="str">
            <v>Match</v>
          </cell>
          <cell r="D790" t="str">
            <v>iStar</v>
          </cell>
          <cell r="E790" t="str">
            <v>Zero-Coupon</v>
          </cell>
        </row>
        <row r="791">
          <cell r="A791" t="str">
            <v>313589L84</v>
          </cell>
          <cell r="B791" t="str">
            <v>x313589L84</v>
          </cell>
          <cell r="C791" t="str">
            <v>Match</v>
          </cell>
          <cell r="D791" t="str">
            <v>iStar</v>
          </cell>
          <cell r="E791" t="str">
            <v>Zero-Coupon</v>
          </cell>
        </row>
        <row r="792">
          <cell r="A792" t="str">
            <v>313589L84</v>
          </cell>
          <cell r="B792" t="str">
            <v>x313589L84</v>
          </cell>
          <cell r="C792" t="str">
            <v>Match</v>
          </cell>
          <cell r="D792" t="str">
            <v>iStar</v>
          </cell>
          <cell r="E792" t="str">
            <v>Zero-Coupon</v>
          </cell>
        </row>
        <row r="793">
          <cell r="A793" t="str">
            <v>313589LA9</v>
          </cell>
          <cell r="B793" t="str">
            <v>x313589LA9</v>
          </cell>
          <cell r="C793" t="str">
            <v>Match</v>
          </cell>
          <cell r="D793" t="str">
            <v>iStar</v>
          </cell>
          <cell r="E793" t="str">
            <v>Zero-Coupon</v>
          </cell>
        </row>
        <row r="794">
          <cell r="A794" t="str">
            <v>313589LC5</v>
          </cell>
          <cell r="B794" t="str">
            <v>x313589LC5</v>
          </cell>
          <cell r="C794" t="str">
            <v>Match</v>
          </cell>
          <cell r="D794" t="str">
            <v>iStar</v>
          </cell>
          <cell r="E794" t="str">
            <v>Zero-Coupon</v>
          </cell>
        </row>
        <row r="795">
          <cell r="A795" t="str">
            <v>313589LD3</v>
          </cell>
          <cell r="B795" t="str">
            <v>x313589LD3</v>
          </cell>
          <cell r="C795" t="str">
            <v>Match</v>
          </cell>
          <cell r="D795" t="str">
            <v>iStar</v>
          </cell>
          <cell r="E795" t="str">
            <v>Zero-Coupon</v>
          </cell>
        </row>
        <row r="796">
          <cell r="A796" t="str">
            <v>313589LE1</v>
          </cell>
          <cell r="B796" t="str">
            <v>x313589LE1</v>
          </cell>
          <cell r="C796" t="str">
            <v>Match</v>
          </cell>
          <cell r="D796" t="str">
            <v>iStar</v>
          </cell>
          <cell r="E796" t="str">
            <v>Zero-Coupon</v>
          </cell>
        </row>
        <row r="797">
          <cell r="A797" t="str">
            <v>313589LJ0</v>
          </cell>
          <cell r="B797" t="str">
            <v>x313589LJ0</v>
          </cell>
          <cell r="C797" t="str">
            <v>Match</v>
          </cell>
          <cell r="D797" t="str">
            <v>iStar</v>
          </cell>
          <cell r="E797" t="str">
            <v>Zero-Coupon</v>
          </cell>
        </row>
        <row r="798">
          <cell r="A798" t="str">
            <v>313589LK7</v>
          </cell>
          <cell r="B798" t="str">
            <v>x313589LK7</v>
          </cell>
          <cell r="C798" t="str">
            <v>Match</v>
          </cell>
          <cell r="D798" t="str">
            <v>iStar</v>
          </cell>
          <cell r="E798" t="str">
            <v>Zero-Coupon</v>
          </cell>
        </row>
        <row r="799">
          <cell r="A799" t="str">
            <v>313589LL5</v>
          </cell>
          <cell r="B799" t="str">
            <v>x313589LL5</v>
          </cell>
          <cell r="C799" t="str">
            <v>Match</v>
          </cell>
          <cell r="D799" t="str">
            <v>iStar</v>
          </cell>
          <cell r="E799" t="str">
            <v>Zero-Coupon</v>
          </cell>
        </row>
        <row r="800">
          <cell r="A800" t="str">
            <v>313589LM3</v>
          </cell>
          <cell r="B800" t="str">
            <v>x313589LM3</v>
          </cell>
          <cell r="C800" t="str">
            <v>Match</v>
          </cell>
          <cell r="D800" t="str">
            <v>iStar</v>
          </cell>
          <cell r="E800" t="str">
            <v>Zero-Coupon</v>
          </cell>
        </row>
        <row r="801">
          <cell r="A801" t="str">
            <v>313589LQ4</v>
          </cell>
          <cell r="B801" t="str">
            <v>x313589LQ4</v>
          </cell>
          <cell r="C801" t="str">
            <v>Match</v>
          </cell>
          <cell r="D801" t="str">
            <v>iStar</v>
          </cell>
          <cell r="E801" t="str">
            <v>Zero-Coupon</v>
          </cell>
        </row>
        <row r="802">
          <cell r="A802" t="str">
            <v>313589LS0</v>
          </cell>
          <cell r="B802" t="str">
            <v>x313589LS0</v>
          </cell>
          <cell r="C802" t="str">
            <v>Match</v>
          </cell>
          <cell r="D802" t="str">
            <v>iStar</v>
          </cell>
          <cell r="E802" t="str">
            <v>Zero-Coupon</v>
          </cell>
        </row>
        <row r="803">
          <cell r="A803" t="str">
            <v>313589LT8</v>
          </cell>
          <cell r="B803" t="str">
            <v>x313589LT8</v>
          </cell>
          <cell r="C803" t="str">
            <v>Match</v>
          </cell>
          <cell r="D803" t="str">
            <v>iStar</v>
          </cell>
          <cell r="E803" t="str">
            <v>Zero-Coupon</v>
          </cell>
        </row>
        <row r="804">
          <cell r="A804" t="str">
            <v>313589LU5</v>
          </cell>
          <cell r="B804" t="str">
            <v>x313589LU5</v>
          </cell>
          <cell r="C804" t="str">
            <v>Match</v>
          </cell>
          <cell r="D804" t="str">
            <v>iStar</v>
          </cell>
          <cell r="E804" t="str">
            <v>Zero-Coupon</v>
          </cell>
        </row>
        <row r="805">
          <cell r="A805" t="str">
            <v>313589LX9</v>
          </cell>
          <cell r="B805" t="str">
            <v>x313589LX9</v>
          </cell>
          <cell r="C805" t="str">
            <v>Match</v>
          </cell>
          <cell r="D805" t="str">
            <v>iStar</v>
          </cell>
          <cell r="E805" t="str">
            <v>Zero-Coupon</v>
          </cell>
        </row>
        <row r="806">
          <cell r="A806" t="str">
            <v>313589LY7</v>
          </cell>
          <cell r="B806" t="str">
            <v>x313589LY7</v>
          </cell>
          <cell r="C806" t="str">
            <v>Match</v>
          </cell>
          <cell r="D806" t="str">
            <v>iStar</v>
          </cell>
          <cell r="E806" t="str">
            <v>Zero-Coupon</v>
          </cell>
        </row>
        <row r="807">
          <cell r="A807" t="str">
            <v>313589LZ4</v>
          </cell>
          <cell r="B807" t="str">
            <v>x313589LZ4</v>
          </cell>
          <cell r="C807" t="str">
            <v>Match</v>
          </cell>
          <cell r="D807" t="str">
            <v>iStar</v>
          </cell>
          <cell r="E807" t="str">
            <v>Zero-Coupon</v>
          </cell>
        </row>
        <row r="808">
          <cell r="A808" t="str">
            <v>313589M26</v>
          </cell>
          <cell r="B808" t="str">
            <v>x313589M26</v>
          </cell>
          <cell r="C808" t="str">
            <v>Match</v>
          </cell>
          <cell r="D808" t="str">
            <v>iStar</v>
          </cell>
          <cell r="E808" t="str">
            <v>Zero-Coupon</v>
          </cell>
        </row>
        <row r="809">
          <cell r="A809" t="str">
            <v>313589M26</v>
          </cell>
          <cell r="B809" t="str">
            <v>x313589M26</v>
          </cell>
          <cell r="C809" t="str">
            <v>Match</v>
          </cell>
          <cell r="D809" t="str">
            <v>iStar</v>
          </cell>
          <cell r="E809" t="str">
            <v>Zero-Coupon</v>
          </cell>
        </row>
        <row r="810">
          <cell r="A810" t="str">
            <v>313589M26</v>
          </cell>
          <cell r="B810" t="str">
            <v>x313589M26</v>
          </cell>
          <cell r="C810" t="str">
            <v>Match</v>
          </cell>
          <cell r="D810" t="str">
            <v>iStar</v>
          </cell>
          <cell r="E810" t="str">
            <v>Zero-Coupon</v>
          </cell>
        </row>
        <row r="811">
          <cell r="A811" t="str">
            <v>313589M26</v>
          </cell>
          <cell r="B811" t="str">
            <v>x313589M26</v>
          </cell>
          <cell r="C811" t="str">
            <v>Match</v>
          </cell>
          <cell r="D811" t="str">
            <v>iStar</v>
          </cell>
          <cell r="E811" t="str">
            <v>Zero-Coupon</v>
          </cell>
        </row>
        <row r="812">
          <cell r="A812" t="str">
            <v>313589M26</v>
          </cell>
          <cell r="B812" t="str">
            <v>x313589M26</v>
          </cell>
          <cell r="C812" t="str">
            <v>Match</v>
          </cell>
          <cell r="D812" t="str">
            <v>iStar</v>
          </cell>
          <cell r="E812" t="str">
            <v>Zero-Coupon</v>
          </cell>
        </row>
        <row r="813">
          <cell r="A813" t="str">
            <v>313589M26</v>
          </cell>
          <cell r="B813" t="str">
            <v>x313589M26</v>
          </cell>
          <cell r="C813" t="str">
            <v>Match</v>
          </cell>
          <cell r="D813" t="str">
            <v>iStar</v>
          </cell>
          <cell r="E813" t="str">
            <v>Zero-Coupon</v>
          </cell>
        </row>
        <row r="814">
          <cell r="A814" t="str">
            <v>313589M26</v>
          </cell>
          <cell r="B814" t="str">
            <v>x313589M26</v>
          </cell>
          <cell r="C814" t="str">
            <v>Match</v>
          </cell>
          <cell r="D814" t="str">
            <v>iStar</v>
          </cell>
          <cell r="E814" t="str">
            <v>Zero-Coupon</v>
          </cell>
        </row>
        <row r="815">
          <cell r="A815" t="str">
            <v>313589M26</v>
          </cell>
          <cell r="B815" t="str">
            <v>x313589M26</v>
          </cell>
          <cell r="C815" t="str">
            <v>Match</v>
          </cell>
          <cell r="D815" t="str">
            <v>iStar</v>
          </cell>
          <cell r="E815" t="str">
            <v>Zero-Coupon</v>
          </cell>
        </row>
        <row r="816">
          <cell r="A816" t="str">
            <v>313589M26</v>
          </cell>
          <cell r="B816" t="str">
            <v>x313589M26</v>
          </cell>
          <cell r="C816" t="str">
            <v>Match</v>
          </cell>
          <cell r="D816" t="str">
            <v>iStar</v>
          </cell>
          <cell r="E816" t="str">
            <v>Zero-Coupon</v>
          </cell>
        </row>
        <row r="817">
          <cell r="A817" t="str">
            <v>313589M26</v>
          </cell>
          <cell r="B817" t="str">
            <v>x313589M26</v>
          </cell>
          <cell r="C817" t="str">
            <v>Match</v>
          </cell>
          <cell r="D817" t="str">
            <v>iStar</v>
          </cell>
          <cell r="E817" t="str">
            <v>Zero-Coupon</v>
          </cell>
        </row>
        <row r="818">
          <cell r="A818" t="str">
            <v>313589M59</v>
          </cell>
          <cell r="B818" t="str">
            <v>x313589M59</v>
          </cell>
          <cell r="C818" t="str">
            <v>Match</v>
          </cell>
          <cell r="D818" t="str">
            <v>iStar</v>
          </cell>
          <cell r="E818" t="str">
            <v>Zero-Coupon</v>
          </cell>
        </row>
        <row r="819">
          <cell r="A819" t="str">
            <v>313589M75</v>
          </cell>
          <cell r="B819" t="str">
            <v>x313589M75</v>
          </cell>
          <cell r="C819" t="str">
            <v>Match</v>
          </cell>
          <cell r="D819" t="str">
            <v>iStar</v>
          </cell>
          <cell r="E819" t="str">
            <v>Zero-Coupon</v>
          </cell>
        </row>
        <row r="820">
          <cell r="A820" t="str">
            <v>313589M91</v>
          </cell>
          <cell r="B820" t="str">
            <v>x313589M91</v>
          </cell>
          <cell r="C820" t="str">
            <v>Match</v>
          </cell>
          <cell r="D820" t="str">
            <v>iStar</v>
          </cell>
          <cell r="E820" t="str">
            <v>Zero-Coupon</v>
          </cell>
        </row>
        <row r="821">
          <cell r="A821" t="str">
            <v>313589M91</v>
          </cell>
          <cell r="B821" t="str">
            <v>x313589M91</v>
          </cell>
          <cell r="C821" t="str">
            <v>Match</v>
          </cell>
          <cell r="D821" t="str">
            <v>iStar</v>
          </cell>
          <cell r="E821" t="str">
            <v>Zero-Coupon</v>
          </cell>
        </row>
        <row r="822">
          <cell r="A822" t="str">
            <v>313589ME0</v>
          </cell>
          <cell r="B822" t="str">
            <v>x313589ME0</v>
          </cell>
          <cell r="C822" t="str">
            <v>Match</v>
          </cell>
          <cell r="D822" t="str">
            <v>iStar</v>
          </cell>
          <cell r="E822" t="str">
            <v>Zero-Coupon</v>
          </cell>
        </row>
        <row r="823">
          <cell r="A823" t="str">
            <v>313589MF7</v>
          </cell>
          <cell r="B823" t="str">
            <v>x313589MF7</v>
          </cell>
          <cell r="C823" t="str">
            <v>Match</v>
          </cell>
          <cell r="D823" t="str">
            <v>iStar</v>
          </cell>
          <cell r="E823" t="str">
            <v>Zero-Coupon</v>
          </cell>
        </row>
        <row r="824">
          <cell r="A824" t="str">
            <v>313589MG5</v>
          </cell>
          <cell r="B824" t="str">
            <v>x313589MG5</v>
          </cell>
          <cell r="C824" t="str">
            <v>Match</v>
          </cell>
          <cell r="D824" t="str">
            <v>iStar</v>
          </cell>
          <cell r="E824" t="str">
            <v>Zero-Coupon</v>
          </cell>
        </row>
        <row r="825">
          <cell r="A825" t="str">
            <v>313589MH3</v>
          </cell>
          <cell r="B825" t="str">
            <v>x313589MH3</v>
          </cell>
          <cell r="C825" t="str">
            <v>Match</v>
          </cell>
          <cell r="D825" t="str">
            <v>iStar</v>
          </cell>
          <cell r="E825" t="str">
            <v>Zero-Coupon</v>
          </cell>
        </row>
        <row r="826">
          <cell r="A826" t="str">
            <v>313589MJ9</v>
          </cell>
          <cell r="B826" t="str">
            <v>x313589MJ9</v>
          </cell>
          <cell r="C826" t="str">
            <v>Match</v>
          </cell>
          <cell r="D826" t="str">
            <v>iStar</v>
          </cell>
          <cell r="E826" t="str">
            <v>Zero-Coupon</v>
          </cell>
        </row>
        <row r="827">
          <cell r="A827" t="str">
            <v>313589MM2</v>
          </cell>
          <cell r="B827" t="str">
            <v>x313589MM2</v>
          </cell>
          <cell r="C827" t="str">
            <v>Match</v>
          </cell>
          <cell r="D827" t="str">
            <v>iStar</v>
          </cell>
          <cell r="E827" t="str">
            <v>Zero-Coupon</v>
          </cell>
        </row>
        <row r="828">
          <cell r="A828" t="str">
            <v>313589MN0</v>
          </cell>
          <cell r="B828" t="str">
            <v>x313589MN0</v>
          </cell>
          <cell r="C828" t="str">
            <v>Match</v>
          </cell>
          <cell r="D828" t="str">
            <v>iStar</v>
          </cell>
          <cell r="E828" t="str">
            <v>Zero-Coupon</v>
          </cell>
        </row>
        <row r="829">
          <cell r="A829" t="str">
            <v>313589MP5</v>
          </cell>
          <cell r="B829" t="str">
            <v>x313589MP5</v>
          </cell>
          <cell r="C829" t="str">
            <v>Match</v>
          </cell>
          <cell r="D829" t="str">
            <v>iStar</v>
          </cell>
          <cell r="E829" t="str">
            <v>Zero-Coupon</v>
          </cell>
        </row>
        <row r="830">
          <cell r="A830" t="str">
            <v>313589MQ3</v>
          </cell>
          <cell r="B830" t="str">
            <v>x313589MQ3</v>
          </cell>
          <cell r="C830" t="str">
            <v>Match</v>
          </cell>
          <cell r="D830" t="str">
            <v>iStar</v>
          </cell>
          <cell r="E830" t="str">
            <v>Zero-Coupon</v>
          </cell>
        </row>
        <row r="831">
          <cell r="A831" t="str">
            <v>313589MR1</v>
          </cell>
          <cell r="B831" t="str">
            <v>x313589MR1</v>
          </cell>
          <cell r="C831" t="str">
            <v>Match</v>
          </cell>
          <cell r="D831" t="str">
            <v>iStar</v>
          </cell>
          <cell r="E831" t="str">
            <v>Zero-Coupon</v>
          </cell>
        </row>
        <row r="832">
          <cell r="A832" t="str">
            <v>313589MV2</v>
          </cell>
          <cell r="B832" t="str">
            <v>x313589MV2</v>
          </cell>
          <cell r="C832" t="str">
            <v>Match</v>
          </cell>
          <cell r="D832" t="str">
            <v>iStar</v>
          </cell>
          <cell r="E832" t="str">
            <v>Zero-Coupon</v>
          </cell>
        </row>
        <row r="833">
          <cell r="A833" t="str">
            <v>313589MX8</v>
          </cell>
          <cell r="B833" t="str">
            <v>x313589MX8</v>
          </cell>
          <cell r="C833" t="str">
            <v>Match</v>
          </cell>
          <cell r="D833" t="str">
            <v>iStar</v>
          </cell>
          <cell r="E833" t="str">
            <v>Zero-Coupon</v>
          </cell>
        </row>
        <row r="834">
          <cell r="A834" t="str">
            <v>313589MY6</v>
          </cell>
          <cell r="B834" t="str">
            <v>x313589MY6</v>
          </cell>
          <cell r="C834" t="str">
            <v>Match</v>
          </cell>
          <cell r="D834" t="str">
            <v>iStar</v>
          </cell>
          <cell r="E834" t="str">
            <v>Zero-Coupon</v>
          </cell>
        </row>
        <row r="835">
          <cell r="A835" t="str">
            <v>313589N41</v>
          </cell>
          <cell r="B835" t="str">
            <v>x313589N41</v>
          </cell>
          <cell r="C835" t="str">
            <v>Match</v>
          </cell>
          <cell r="D835" t="str">
            <v>iStar</v>
          </cell>
          <cell r="E835" t="str">
            <v>Zero-Coupon</v>
          </cell>
        </row>
        <row r="836">
          <cell r="A836" t="str">
            <v>313589N41</v>
          </cell>
          <cell r="B836" t="str">
            <v>x313589N41</v>
          </cell>
          <cell r="C836" t="str">
            <v>Match</v>
          </cell>
          <cell r="D836" t="str">
            <v>iStar</v>
          </cell>
          <cell r="E836" t="str">
            <v>Zero-Coupon</v>
          </cell>
        </row>
        <row r="837">
          <cell r="A837" t="str">
            <v>313589N74</v>
          </cell>
          <cell r="B837" t="str">
            <v>x313589N74</v>
          </cell>
          <cell r="C837" t="str">
            <v>Match</v>
          </cell>
          <cell r="D837" t="str">
            <v>iStar</v>
          </cell>
          <cell r="E837" t="str">
            <v>Zero-Coupon</v>
          </cell>
        </row>
        <row r="838">
          <cell r="A838" t="str">
            <v>313589N74</v>
          </cell>
          <cell r="B838" t="str">
            <v>x313589N74</v>
          </cell>
          <cell r="C838" t="str">
            <v>Match</v>
          </cell>
          <cell r="D838" t="str">
            <v>iStar</v>
          </cell>
          <cell r="E838" t="str">
            <v>Zero-Coupon</v>
          </cell>
        </row>
        <row r="839">
          <cell r="A839" t="str">
            <v>313589N74</v>
          </cell>
          <cell r="B839" t="str">
            <v>x313589N74</v>
          </cell>
          <cell r="C839" t="str">
            <v>Match</v>
          </cell>
          <cell r="D839" t="str">
            <v>iStar</v>
          </cell>
          <cell r="E839" t="str">
            <v>Zero-Coupon</v>
          </cell>
        </row>
        <row r="840">
          <cell r="A840" t="str">
            <v>313589NB5</v>
          </cell>
          <cell r="B840" t="str">
            <v>x313589NB5</v>
          </cell>
          <cell r="C840" t="str">
            <v>Match</v>
          </cell>
          <cell r="D840" t="str">
            <v>iStar</v>
          </cell>
          <cell r="E840" t="str">
            <v>Zero-Coupon</v>
          </cell>
        </row>
        <row r="841">
          <cell r="A841" t="str">
            <v>313589NC3</v>
          </cell>
          <cell r="B841" t="str">
            <v>x313589NC3</v>
          </cell>
          <cell r="C841" t="str">
            <v>Match</v>
          </cell>
          <cell r="D841" t="str">
            <v>iStar</v>
          </cell>
          <cell r="E841" t="str">
            <v>Zero-Coupon</v>
          </cell>
        </row>
        <row r="842">
          <cell r="A842" t="str">
            <v>313589NE9</v>
          </cell>
          <cell r="B842" t="str">
            <v>x313589NE9</v>
          </cell>
          <cell r="C842" t="str">
            <v>Match</v>
          </cell>
          <cell r="D842" t="str">
            <v>iStar</v>
          </cell>
          <cell r="E842" t="str">
            <v>Zero-Coupon</v>
          </cell>
        </row>
        <row r="843">
          <cell r="A843" t="str">
            <v>313589NF6</v>
          </cell>
          <cell r="B843" t="str">
            <v>x313589NF6</v>
          </cell>
          <cell r="C843" t="str">
            <v>Match</v>
          </cell>
          <cell r="D843" t="str">
            <v>iStar</v>
          </cell>
          <cell r="E843" t="str">
            <v>Zero-Coupon</v>
          </cell>
        </row>
        <row r="844">
          <cell r="A844" t="str">
            <v>313589NJ8</v>
          </cell>
          <cell r="B844" t="str">
            <v>x313589NJ8</v>
          </cell>
          <cell r="C844" t="str">
            <v>Match</v>
          </cell>
          <cell r="D844" t="str">
            <v>iStar</v>
          </cell>
          <cell r="E844" t="str">
            <v>Zero-Coupon</v>
          </cell>
        </row>
        <row r="845">
          <cell r="A845" t="str">
            <v>313589NN9</v>
          </cell>
          <cell r="B845" t="str">
            <v>x313589NN9</v>
          </cell>
          <cell r="C845" t="str">
            <v>Match</v>
          </cell>
          <cell r="D845" t="str">
            <v>iStar</v>
          </cell>
          <cell r="E845" t="str">
            <v>Zero-Coupon</v>
          </cell>
        </row>
        <row r="846">
          <cell r="A846" t="str">
            <v>313589NS8</v>
          </cell>
          <cell r="B846" t="str">
            <v>x313589NS8</v>
          </cell>
          <cell r="C846" t="str">
            <v>Match</v>
          </cell>
          <cell r="D846" t="str">
            <v>iStar</v>
          </cell>
          <cell r="E846" t="str">
            <v>Zero-Coupon</v>
          </cell>
        </row>
        <row r="847">
          <cell r="A847" t="str">
            <v>313589NV1</v>
          </cell>
          <cell r="B847" t="str">
            <v>x313589NV1</v>
          </cell>
          <cell r="C847" t="str">
            <v>Match</v>
          </cell>
          <cell r="D847" t="str">
            <v>iStar</v>
          </cell>
          <cell r="E847" t="str">
            <v>Zero-Coupon</v>
          </cell>
        </row>
        <row r="848">
          <cell r="A848" t="str">
            <v>313589NY5</v>
          </cell>
          <cell r="B848" t="str">
            <v>x313589NY5</v>
          </cell>
          <cell r="C848" t="str">
            <v>Match</v>
          </cell>
          <cell r="D848" t="str">
            <v>iStar</v>
          </cell>
          <cell r="E848" t="str">
            <v>Zero-Coupon</v>
          </cell>
        </row>
        <row r="849">
          <cell r="A849" t="str">
            <v>313589P31</v>
          </cell>
          <cell r="B849" t="str">
            <v>x313589P31</v>
          </cell>
          <cell r="C849" t="str">
            <v>Match</v>
          </cell>
          <cell r="D849" t="str">
            <v>iStar</v>
          </cell>
          <cell r="E849" t="str">
            <v>Zero-Coupon</v>
          </cell>
        </row>
        <row r="850">
          <cell r="A850" t="str">
            <v>313589P31</v>
          </cell>
          <cell r="B850" t="str">
            <v>x313589P31</v>
          </cell>
          <cell r="C850" t="str">
            <v>Match</v>
          </cell>
          <cell r="D850" t="str">
            <v>iStar</v>
          </cell>
          <cell r="E850" t="str">
            <v>Zero-Coupon</v>
          </cell>
        </row>
        <row r="851">
          <cell r="A851" t="str">
            <v>313589P56</v>
          </cell>
          <cell r="B851" t="str">
            <v>x313589P56</v>
          </cell>
          <cell r="C851" t="str">
            <v>Match</v>
          </cell>
          <cell r="D851" t="str">
            <v>iStar</v>
          </cell>
          <cell r="E851" t="str">
            <v>Zero-Coupon</v>
          </cell>
        </row>
        <row r="852">
          <cell r="A852" t="str">
            <v>313589P56</v>
          </cell>
          <cell r="B852" t="str">
            <v>x313589P56</v>
          </cell>
          <cell r="C852" t="str">
            <v>Match</v>
          </cell>
          <cell r="D852" t="str">
            <v>iStar</v>
          </cell>
          <cell r="E852" t="str">
            <v>Zero-Coupon</v>
          </cell>
        </row>
        <row r="853">
          <cell r="A853" t="str">
            <v>313589P56</v>
          </cell>
          <cell r="B853" t="str">
            <v>x313589P56</v>
          </cell>
          <cell r="C853" t="str">
            <v>Match</v>
          </cell>
          <cell r="D853" t="str">
            <v>iStar</v>
          </cell>
          <cell r="E853" t="str">
            <v>Zero-Coupon</v>
          </cell>
        </row>
        <row r="854">
          <cell r="A854" t="str">
            <v>313589P64</v>
          </cell>
          <cell r="B854" t="str">
            <v>x313589P64</v>
          </cell>
          <cell r="C854" t="str">
            <v>Match</v>
          </cell>
          <cell r="D854" t="str">
            <v>iStar</v>
          </cell>
          <cell r="E854" t="str">
            <v>Zero-Coupon</v>
          </cell>
        </row>
        <row r="855">
          <cell r="A855" t="str">
            <v>313589P72</v>
          </cell>
          <cell r="B855" t="str">
            <v>x313589P72</v>
          </cell>
          <cell r="C855" t="str">
            <v>Match</v>
          </cell>
          <cell r="D855" t="str">
            <v>iStar</v>
          </cell>
          <cell r="E855" t="str">
            <v>Zero-Coupon</v>
          </cell>
        </row>
        <row r="856">
          <cell r="A856" t="str">
            <v>313589P72</v>
          </cell>
          <cell r="B856" t="str">
            <v>x313589P72</v>
          </cell>
          <cell r="C856" t="str">
            <v>Match</v>
          </cell>
          <cell r="D856" t="str">
            <v>iStar</v>
          </cell>
          <cell r="E856" t="str">
            <v>Zero-Coupon</v>
          </cell>
        </row>
        <row r="857">
          <cell r="A857" t="str">
            <v>313589P72</v>
          </cell>
          <cell r="B857" t="str">
            <v>x313589P72</v>
          </cell>
          <cell r="C857" t="str">
            <v>Match</v>
          </cell>
          <cell r="D857" t="str">
            <v>iStar</v>
          </cell>
          <cell r="E857" t="str">
            <v>Zero-Coupon</v>
          </cell>
        </row>
        <row r="858">
          <cell r="A858" t="str">
            <v>313589P72</v>
          </cell>
          <cell r="B858" t="str">
            <v>x313589P72</v>
          </cell>
          <cell r="C858" t="str">
            <v>Match</v>
          </cell>
          <cell r="D858" t="str">
            <v>iStar</v>
          </cell>
          <cell r="E858" t="str">
            <v>Zero-Coupon</v>
          </cell>
        </row>
        <row r="859">
          <cell r="A859" t="str">
            <v>313589P72</v>
          </cell>
          <cell r="B859" t="str">
            <v>x313589P72</v>
          </cell>
          <cell r="C859" t="str">
            <v>Match</v>
          </cell>
          <cell r="D859" t="str">
            <v>iStar</v>
          </cell>
          <cell r="E859" t="str">
            <v>Zero-Coupon</v>
          </cell>
        </row>
        <row r="860">
          <cell r="A860" t="str">
            <v>313589PB3</v>
          </cell>
          <cell r="B860" t="str">
            <v>x313589PB3</v>
          </cell>
          <cell r="C860" t="str">
            <v>Match</v>
          </cell>
          <cell r="D860" t="str">
            <v>iStar</v>
          </cell>
          <cell r="E860" t="str">
            <v>Zero-Coupon</v>
          </cell>
        </row>
        <row r="861">
          <cell r="A861" t="str">
            <v>313589PY3</v>
          </cell>
          <cell r="B861" t="str">
            <v>x313589PY3</v>
          </cell>
          <cell r="C861" t="str">
            <v>Match</v>
          </cell>
          <cell r="D861" t="str">
            <v>iStar</v>
          </cell>
          <cell r="E861" t="str">
            <v>Zero-Coupon</v>
          </cell>
        </row>
        <row r="862">
          <cell r="A862" t="str">
            <v>313589QG1</v>
          </cell>
          <cell r="B862" t="str">
            <v>x313589QG1</v>
          </cell>
          <cell r="C862" t="str">
            <v>Match</v>
          </cell>
          <cell r="D862" t="str">
            <v>iStar</v>
          </cell>
          <cell r="E862" t="str">
            <v>Zero-Coupon</v>
          </cell>
        </row>
        <row r="863">
          <cell r="A863" t="str">
            <v>313589R54</v>
          </cell>
          <cell r="B863" t="str">
            <v>x313589R54</v>
          </cell>
          <cell r="C863" t="str">
            <v>Match</v>
          </cell>
          <cell r="D863" t="str">
            <v>iStar</v>
          </cell>
          <cell r="E863" t="str">
            <v>Zero-Coupon</v>
          </cell>
        </row>
        <row r="864">
          <cell r="A864" t="str">
            <v>313589R54</v>
          </cell>
          <cell r="B864" t="str">
            <v>x313589R54</v>
          </cell>
          <cell r="C864" t="str">
            <v>Match</v>
          </cell>
          <cell r="D864" t="str">
            <v>iStar</v>
          </cell>
          <cell r="E864" t="str">
            <v>Zero-Coupon</v>
          </cell>
        </row>
        <row r="865">
          <cell r="A865" t="str">
            <v>313589R54</v>
          </cell>
          <cell r="B865" t="str">
            <v>x313589R54</v>
          </cell>
          <cell r="C865" t="str">
            <v>Match</v>
          </cell>
          <cell r="D865" t="str">
            <v>iStar</v>
          </cell>
          <cell r="E865" t="str">
            <v>Zero-Coupon</v>
          </cell>
        </row>
        <row r="866">
          <cell r="A866" t="str">
            <v>313589R54</v>
          </cell>
          <cell r="B866" t="str">
            <v>x313589R54</v>
          </cell>
          <cell r="C866" t="str">
            <v>Match</v>
          </cell>
          <cell r="D866" t="str">
            <v>iStar</v>
          </cell>
          <cell r="E866" t="str">
            <v>Zero-Coupon</v>
          </cell>
        </row>
        <row r="867">
          <cell r="A867" t="str">
            <v>313589R54</v>
          </cell>
          <cell r="B867" t="str">
            <v>x313589R54</v>
          </cell>
          <cell r="C867" t="str">
            <v>Match</v>
          </cell>
          <cell r="D867" t="str">
            <v>iStar</v>
          </cell>
          <cell r="E867" t="str">
            <v>Zero-Coupon</v>
          </cell>
        </row>
        <row r="868">
          <cell r="A868" t="str">
            <v>313589R54</v>
          </cell>
          <cell r="B868" t="str">
            <v>x313589R54</v>
          </cell>
          <cell r="C868" t="str">
            <v>Match</v>
          </cell>
          <cell r="D868" t="str">
            <v>iStar</v>
          </cell>
          <cell r="E868" t="str">
            <v>Zero-Coupon</v>
          </cell>
        </row>
        <row r="869">
          <cell r="A869" t="str">
            <v>313589R54</v>
          </cell>
          <cell r="B869" t="str">
            <v>x313589R54</v>
          </cell>
          <cell r="C869" t="str">
            <v>Match</v>
          </cell>
          <cell r="D869" t="str">
            <v>iStar</v>
          </cell>
          <cell r="E869" t="str">
            <v>Zero-Coupon</v>
          </cell>
        </row>
        <row r="870">
          <cell r="A870" t="str">
            <v>313589R54</v>
          </cell>
          <cell r="B870" t="str">
            <v>x313589R54</v>
          </cell>
          <cell r="C870" t="str">
            <v>Match</v>
          </cell>
          <cell r="D870" t="str">
            <v>iStar</v>
          </cell>
          <cell r="E870" t="str">
            <v>Zero-Coupon</v>
          </cell>
        </row>
        <row r="871">
          <cell r="A871" t="str">
            <v>313589R54</v>
          </cell>
          <cell r="B871" t="str">
            <v>x313589R54</v>
          </cell>
          <cell r="C871" t="str">
            <v>Match</v>
          </cell>
          <cell r="D871" t="str">
            <v>iStar</v>
          </cell>
          <cell r="E871" t="str">
            <v>Zero-Coupon</v>
          </cell>
        </row>
        <row r="872">
          <cell r="A872" t="str">
            <v>313589R54</v>
          </cell>
          <cell r="B872" t="str">
            <v>x313589R54</v>
          </cell>
          <cell r="C872" t="str">
            <v>Match</v>
          </cell>
          <cell r="D872" t="str">
            <v>iStar</v>
          </cell>
          <cell r="E872" t="str">
            <v>Zero-Coupon</v>
          </cell>
        </row>
        <row r="873">
          <cell r="A873" t="str">
            <v>313589RH8</v>
          </cell>
          <cell r="B873" t="str">
            <v>x313589RH8</v>
          </cell>
          <cell r="C873" t="str">
            <v>Match</v>
          </cell>
          <cell r="D873" t="str">
            <v>iStar</v>
          </cell>
          <cell r="E873" t="str">
            <v>Zero-Coupon</v>
          </cell>
        </row>
        <row r="874">
          <cell r="A874" t="str">
            <v>313589RH8</v>
          </cell>
          <cell r="B874" t="str">
            <v>x313589RH8</v>
          </cell>
          <cell r="C874" t="str">
            <v>Match</v>
          </cell>
          <cell r="D874" t="str">
            <v>iStar</v>
          </cell>
          <cell r="E874" t="str">
            <v>Zero-Coupon</v>
          </cell>
        </row>
        <row r="875">
          <cell r="A875" t="str">
            <v>313589RH8</v>
          </cell>
          <cell r="B875" t="str">
            <v>x313589RH8</v>
          </cell>
          <cell r="C875" t="str">
            <v>Match</v>
          </cell>
          <cell r="D875" t="str">
            <v>iStar</v>
          </cell>
          <cell r="E875" t="str">
            <v>Zero-Coupon</v>
          </cell>
        </row>
        <row r="876">
          <cell r="A876" t="str">
            <v>313589RH8</v>
          </cell>
          <cell r="B876" t="str">
            <v>x313589RH8</v>
          </cell>
          <cell r="C876" t="str">
            <v>Match</v>
          </cell>
          <cell r="D876" t="str">
            <v>iStar</v>
          </cell>
          <cell r="E876" t="str">
            <v>Zero-Coupon</v>
          </cell>
        </row>
        <row r="877">
          <cell r="A877" t="str">
            <v>313589RH8</v>
          </cell>
          <cell r="B877" t="str">
            <v>x313589RH8</v>
          </cell>
          <cell r="C877" t="str">
            <v>Match</v>
          </cell>
          <cell r="D877" t="str">
            <v>iStar</v>
          </cell>
          <cell r="E877" t="str">
            <v>Zero-Coupon</v>
          </cell>
        </row>
        <row r="878">
          <cell r="A878" t="str">
            <v>313589RH8</v>
          </cell>
          <cell r="B878" t="str">
            <v>x313589RH8</v>
          </cell>
          <cell r="C878" t="str">
            <v>Match</v>
          </cell>
          <cell r="D878" t="str">
            <v>iStar</v>
          </cell>
          <cell r="E878" t="str">
            <v>Zero-Coupon</v>
          </cell>
        </row>
        <row r="879">
          <cell r="A879" t="str">
            <v>313589RH8</v>
          </cell>
          <cell r="B879" t="str">
            <v>x313589RH8</v>
          </cell>
          <cell r="C879" t="str">
            <v>Match</v>
          </cell>
          <cell r="D879" t="str">
            <v>iStar</v>
          </cell>
          <cell r="E879" t="str">
            <v>Zero-Coupon</v>
          </cell>
        </row>
        <row r="880">
          <cell r="A880" t="str">
            <v>313589RH8</v>
          </cell>
          <cell r="B880" t="str">
            <v>x313589RH8</v>
          </cell>
          <cell r="C880" t="str">
            <v>Match</v>
          </cell>
          <cell r="D880" t="str">
            <v>iStar</v>
          </cell>
          <cell r="E880" t="str">
            <v>Zero-Coupon</v>
          </cell>
        </row>
        <row r="881">
          <cell r="A881" t="str">
            <v>313589RH8</v>
          </cell>
          <cell r="B881" t="str">
            <v>x313589RH8</v>
          </cell>
          <cell r="C881" t="str">
            <v>Match</v>
          </cell>
          <cell r="D881" t="str">
            <v>iStar</v>
          </cell>
          <cell r="E881" t="str">
            <v>Zero-Coupon</v>
          </cell>
        </row>
        <row r="882">
          <cell r="A882" t="str">
            <v>313589RH8</v>
          </cell>
          <cell r="B882" t="str">
            <v>x313589RH8</v>
          </cell>
          <cell r="C882" t="str">
            <v>Match</v>
          </cell>
          <cell r="D882" t="str">
            <v>iStar</v>
          </cell>
          <cell r="E882" t="str">
            <v>Zero-Coupon</v>
          </cell>
        </row>
        <row r="883">
          <cell r="A883" t="str">
            <v>313589RH8</v>
          </cell>
          <cell r="B883" t="str">
            <v>x313589RH8</v>
          </cell>
          <cell r="C883" t="str">
            <v>Match</v>
          </cell>
          <cell r="D883" t="str">
            <v>iStar</v>
          </cell>
          <cell r="E883" t="str">
            <v>Zero-Coupon</v>
          </cell>
        </row>
        <row r="884">
          <cell r="A884" t="str">
            <v>313589RH8</v>
          </cell>
          <cell r="B884" t="str">
            <v>x313589RH8</v>
          </cell>
          <cell r="C884" t="str">
            <v>Match</v>
          </cell>
          <cell r="D884" t="str">
            <v>iStar</v>
          </cell>
          <cell r="E884" t="str">
            <v>Zero-Coupon</v>
          </cell>
        </row>
        <row r="885">
          <cell r="A885" t="str">
            <v>313589RH8</v>
          </cell>
          <cell r="B885" t="str">
            <v>x313589RH8</v>
          </cell>
          <cell r="C885" t="str">
            <v>Match</v>
          </cell>
          <cell r="D885" t="str">
            <v>iStar</v>
          </cell>
          <cell r="E885" t="str">
            <v>Zero-Coupon</v>
          </cell>
        </row>
        <row r="886">
          <cell r="A886" t="str">
            <v>313589RH8</v>
          </cell>
          <cell r="B886" t="str">
            <v>x313589RH8</v>
          </cell>
          <cell r="C886" t="str">
            <v>Match</v>
          </cell>
          <cell r="D886" t="str">
            <v>iStar</v>
          </cell>
          <cell r="E886" t="str">
            <v>Zero-Coupon</v>
          </cell>
        </row>
        <row r="887">
          <cell r="A887" t="str">
            <v>313589RH8</v>
          </cell>
          <cell r="B887" t="str">
            <v>x313589RH8</v>
          </cell>
          <cell r="C887" t="str">
            <v>Match</v>
          </cell>
          <cell r="D887" t="str">
            <v>iStar</v>
          </cell>
          <cell r="E887" t="str">
            <v>Zero-Coupon</v>
          </cell>
        </row>
        <row r="888">
          <cell r="A888" t="str">
            <v>313589RH8</v>
          </cell>
          <cell r="B888" t="str">
            <v>x313589RH8</v>
          </cell>
          <cell r="C888" t="str">
            <v>Match</v>
          </cell>
          <cell r="D888" t="str">
            <v>iStar</v>
          </cell>
          <cell r="E888" t="str">
            <v>Zero-Coupon</v>
          </cell>
        </row>
        <row r="889">
          <cell r="A889" t="str">
            <v>313589RH8</v>
          </cell>
          <cell r="B889" t="str">
            <v>x313589RH8</v>
          </cell>
          <cell r="C889" t="str">
            <v>Match</v>
          </cell>
          <cell r="D889" t="str">
            <v>iStar</v>
          </cell>
          <cell r="E889" t="str">
            <v>Zero-Coupon</v>
          </cell>
        </row>
        <row r="890">
          <cell r="A890" t="str">
            <v>313589RH8</v>
          </cell>
          <cell r="B890" t="str">
            <v>x313589RH8</v>
          </cell>
          <cell r="C890" t="str">
            <v>Match</v>
          </cell>
          <cell r="D890" t="str">
            <v>iStar</v>
          </cell>
          <cell r="E890" t="str">
            <v>Zero-Coupon</v>
          </cell>
        </row>
        <row r="891">
          <cell r="A891" t="str">
            <v>313589RH8</v>
          </cell>
          <cell r="B891" t="str">
            <v>x313589RH8</v>
          </cell>
          <cell r="C891" t="str">
            <v>Match</v>
          </cell>
          <cell r="D891" t="str">
            <v>iStar</v>
          </cell>
          <cell r="E891" t="str">
            <v>Zero-Coupon</v>
          </cell>
        </row>
        <row r="892">
          <cell r="A892" t="str">
            <v>313589RH8</v>
          </cell>
          <cell r="B892" t="str">
            <v>x313589RH8</v>
          </cell>
          <cell r="C892" t="str">
            <v>Match</v>
          </cell>
          <cell r="D892" t="str">
            <v>iStar</v>
          </cell>
          <cell r="E892" t="str">
            <v>Zero-Coupon</v>
          </cell>
        </row>
        <row r="893">
          <cell r="A893" t="str">
            <v>313589RH8</v>
          </cell>
          <cell r="B893" t="str">
            <v>x313589RH8</v>
          </cell>
          <cell r="C893" t="str">
            <v>Match</v>
          </cell>
          <cell r="D893" t="str">
            <v>iStar</v>
          </cell>
          <cell r="E893" t="str">
            <v>Zero-Coupon</v>
          </cell>
        </row>
        <row r="894">
          <cell r="A894" t="str">
            <v>313589RH8</v>
          </cell>
          <cell r="B894" t="str">
            <v>x313589RH8</v>
          </cell>
          <cell r="C894" t="str">
            <v>Match</v>
          </cell>
          <cell r="D894" t="str">
            <v>iStar</v>
          </cell>
          <cell r="E894" t="str">
            <v>Zero-Coupon</v>
          </cell>
        </row>
        <row r="895">
          <cell r="A895" t="str">
            <v>313589RH8</v>
          </cell>
          <cell r="B895" t="str">
            <v>x313589RH8</v>
          </cell>
          <cell r="C895" t="str">
            <v>Match</v>
          </cell>
          <cell r="D895" t="str">
            <v>iStar</v>
          </cell>
          <cell r="E895" t="str">
            <v>Zero-Coupon</v>
          </cell>
        </row>
        <row r="896">
          <cell r="A896" t="str">
            <v>313589RH8</v>
          </cell>
          <cell r="B896" t="str">
            <v>x313589RH8</v>
          </cell>
          <cell r="C896" t="str">
            <v>Match</v>
          </cell>
          <cell r="D896" t="str">
            <v>iStar</v>
          </cell>
          <cell r="E896" t="str">
            <v>Zero-Coupon</v>
          </cell>
        </row>
        <row r="897">
          <cell r="A897" t="str">
            <v>313589RH8</v>
          </cell>
          <cell r="B897" t="str">
            <v>x313589RH8</v>
          </cell>
          <cell r="C897" t="str">
            <v>Match</v>
          </cell>
          <cell r="D897" t="str">
            <v>iStar</v>
          </cell>
          <cell r="E897" t="str">
            <v>Zero-Coupon</v>
          </cell>
        </row>
        <row r="898">
          <cell r="A898" t="str">
            <v>313589RH8</v>
          </cell>
          <cell r="B898" t="str">
            <v>x313589RH8</v>
          </cell>
          <cell r="C898" t="str">
            <v>Match</v>
          </cell>
          <cell r="D898" t="str">
            <v>iStar</v>
          </cell>
          <cell r="E898" t="str">
            <v>Zero-Coupon</v>
          </cell>
        </row>
        <row r="899">
          <cell r="A899" t="str">
            <v>313589RH8</v>
          </cell>
          <cell r="B899" t="str">
            <v>x313589RH8</v>
          </cell>
          <cell r="C899" t="str">
            <v>Match</v>
          </cell>
          <cell r="D899" t="str">
            <v>iStar</v>
          </cell>
          <cell r="E899" t="str">
            <v>Zero-Coupon</v>
          </cell>
        </row>
        <row r="900">
          <cell r="A900" t="str">
            <v>313589RH8</v>
          </cell>
          <cell r="B900" t="str">
            <v>x313589RH8</v>
          </cell>
          <cell r="C900" t="str">
            <v>Match</v>
          </cell>
          <cell r="D900" t="str">
            <v>iStar</v>
          </cell>
          <cell r="E900" t="str">
            <v>Zero-Coupon</v>
          </cell>
        </row>
        <row r="901">
          <cell r="A901" t="str">
            <v>313589RH8</v>
          </cell>
          <cell r="B901" t="str">
            <v>x313589RH8</v>
          </cell>
          <cell r="C901" t="str">
            <v>Match</v>
          </cell>
          <cell r="D901" t="str">
            <v>iStar</v>
          </cell>
          <cell r="E901" t="str">
            <v>Zero-Coupon</v>
          </cell>
        </row>
        <row r="902">
          <cell r="A902" t="str">
            <v>313589RH8</v>
          </cell>
          <cell r="B902" t="str">
            <v>x313589RH8</v>
          </cell>
          <cell r="C902" t="str">
            <v>Match</v>
          </cell>
          <cell r="D902" t="str">
            <v>iStar</v>
          </cell>
          <cell r="E902" t="str">
            <v>Zero-Coupon</v>
          </cell>
        </row>
        <row r="903">
          <cell r="A903" t="str">
            <v>313589RH8</v>
          </cell>
          <cell r="B903" t="str">
            <v>x313589RH8</v>
          </cell>
          <cell r="C903" t="str">
            <v>Match</v>
          </cell>
          <cell r="D903" t="str">
            <v>iStar</v>
          </cell>
          <cell r="E903" t="str">
            <v>Zero-Coupon</v>
          </cell>
        </row>
        <row r="904">
          <cell r="A904" t="str">
            <v>313589RH8</v>
          </cell>
          <cell r="B904" t="str">
            <v>x313589RH8</v>
          </cell>
          <cell r="C904" t="str">
            <v>Match</v>
          </cell>
          <cell r="D904" t="str">
            <v>iStar</v>
          </cell>
          <cell r="E904" t="str">
            <v>Zero-Coupon</v>
          </cell>
        </row>
        <row r="905">
          <cell r="A905" t="str">
            <v>313589RH8</v>
          </cell>
          <cell r="B905" t="str">
            <v>x313589RH8</v>
          </cell>
          <cell r="C905" t="str">
            <v>Match</v>
          </cell>
          <cell r="D905" t="str">
            <v>iStar</v>
          </cell>
          <cell r="E905" t="str">
            <v>Zero-Coupon</v>
          </cell>
        </row>
        <row r="906">
          <cell r="A906" t="str">
            <v>313589RH8</v>
          </cell>
          <cell r="B906" t="str">
            <v>x313589RH8</v>
          </cell>
          <cell r="C906" t="str">
            <v>Match</v>
          </cell>
          <cell r="D906" t="str">
            <v>iStar</v>
          </cell>
          <cell r="E906" t="str">
            <v>Zero-Coupon</v>
          </cell>
        </row>
        <row r="907">
          <cell r="A907" t="str">
            <v>313589RH8</v>
          </cell>
          <cell r="B907" t="str">
            <v>x313589RH8</v>
          </cell>
          <cell r="C907" t="str">
            <v>Match</v>
          </cell>
          <cell r="D907" t="str">
            <v>iStar</v>
          </cell>
          <cell r="E907" t="str">
            <v>Zero-Coupon</v>
          </cell>
        </row>
        <row r="908">
          <cell r="A908" t="str">
            <v>313589RH8</v>
          </cell>
          <cell r="B908" t="str">
            <v>x313589RH8</v>
          </cell>
          <cell r="C908" t="str">
            <v>Match</v>
          </cell>
          <cell r="D908" t="str">
            <v>iStar</v>
          </cell>
          <cell r="E908" t="str">
            <v>Zero-Coupon</v>
          </cell>
        </row>
        <row r="909">
          <cell r="A909" t="str">
            <v>313589RH8</v>
          </cell>
          <cell r="B909" t="str">
            <v>x313589RH8</v>
          </cell>
          <cell r="C909" t="str">
            <v>Match</v>
          </cell>
          <cell r="D909" t="str">
            <v>iStar</v>
          </cell>
          <cell r="E909" t="str">
            <v>Zero-Coupon</v>
          </cell>
        </row>
        <row r="910">
          <cell r="A910" t="str">
            <v>313589RH8</v>
          </cell>
          <cell r="B910" t="str">
            <v>x313589RH8</v>
          </cell>
          <cell r="C910" t="str">
            <v>Match</v>
          </cell>
          <cell r="D910" t="str">
            <v>iStar</v>
          </cell>
          <cell r="E910" t="str">
            <v>Zero-Coupon</v>
          </cell>
        </row>
        <row r="911">
          <cell r="A911" t="str">
            <v>313589RH8</v>
          </cell>
          <cell r="B911" t="str">
            <v>x313589RH8</v>
          </cell>
          <cell r="C911" t="str">
            <v>Match</v>
          </cell>
          <cell r="D911" t="str">
            <v>iStar</v>
          </cell>
          <cell r="E911" t="str">
            <v>Zero-Coupon</v>
          </cell>
        </row>
        <row r="912">
          <cell r="A912" t="str">
            <v>313589RH8</v>
          </cell>
          <cell r="B912" t="str">
            <v>x313589RH8</v>
          </cell>
          <cell r="C912" t="str">
            <v>Match</v>
          </cell>
          <cell r="D912" t="str">
            <v>iStar</v>
          </cell>
          <cell r="E912" t="str">
            <v>Zero-Coupon</v>
          </cell>
        </row>
        <row r="913">
          <cell r="A913" t="str">
            <v>313589RH8</v>
          </cell>
          <cell r="B913" t="str">
            <v>x313589RH8</v>
          </cell>
          <cell r="C913" t="str">
            <v>Match</v>
          </cell>
          <cell r="D913" t="str">
            <v>iStar</v>
          </cell>
          <cell r="E913" t="str">
            <v>Zero-Coupon</v>
          </cell>
        </row>
        <row r="914">
          <cell r="A914" t="str">
            <v>313589RH8</v>
          </cell>
          <cell r="B914" t="str">
            <v>x313589RH8</v>
          </cell>
          <cell r="C914" t="str">
            <v>Match</v>
          </cell>
          <cell r="D914" t="str">
            <v>iStar</v>
          </cell>
          <cell r="E914" t="str">
            <v>Zero-Coupon</v>
          </cell>
        </row>
        <row r="915">
          <cell r="A915" t="str">
            <v>313589RH8</v>
          </cell>
          <cell r="B915" t="str">
            <v>x313589RH8</v>
          </cell>
          <cell r="C915" t="str">
            <v>Match</v>
          </cell>
          <cell r="D915" t="str">
            <v>iStar</v>
          </cell>
          <cell r="E915" t="str">
            <v>Zero-Coupon</v>
          </cell>
        </row>
        <row r="916">
          <cell r="A916" t="str">
            <v>313589RH8</v>
          </cell>
          <cell r="B916" t="str">
            <v>x313589RH8</v>
          </cell>
          <cell r="C916" t="str">
            <v>Match</v>
          </cell>
          <cell r="D916" t="str">
            <v>iStar</v>
          </cell>
          <cell r="E916" t="str">
            <v>Zero-Coupon</v>
          </cell>
        </row>
        <row r="917">
          <cell r="A917" t="str">
            <v>313589RH8</v>
          </cell>
          <cell r="B917" t="str">
            <v>x313589RH8</v>
          </cell>
          <cell r="C917" t="str">
            <v>Match</v>
          </cell>
          <cell r="D917" t="str">
            <v>iStar</v>
          </cell>
          <cell r="E917" t="str">
            <v>Zero-Coupon</v>
          </cell>
        </row>
        <row r="918">
          <cell r="A918" t="str">
            <v>313589RH8</v>
          </cell>
          <cell r="B918" t="str">
            <v>x313589RH8</v>
          </cell>
          <cell r="C918" t="str">
            <v>Match</v>
          </cell>
          <cell r="D918" t="str">
            <v>iStar</v>
          </cell>
          <cell r="E918" t="str">
            <v>Zero-Coupon</v>
          </cell>
        </row>
        <row r="919">
          <cell r="A919" t="str">
            <v>313589RH8</v>
          </cell>
          <cell r="B919" t="str">
            <v>x313589RH8</v>
          </cell>
          <cell r="C919" t="str">
            <v>Match</v>
          </cell>
          <cell r="D919" t="str">
            <v>iStar</v>
          </cell>
          <cell r="E919" t="str">
            <v>Zero-Coupon</v>
          </cell>
        </row>
        <row r="920">
          <cell r="A920" t="str">
            <v>313589RH8</v>
          </cell>
          <cell r="B920" t="str">
            <v>x313589RH8</v>
          </cell>
          <cell r="C920" t="str">
            <v>Match</v>
          </cell>
          <cell r="D920" t="str">
            <v>iStar</v>
          </cell>
          <cell r="E920" t="str">
            <v>Zero-Coupon</v>
          </cell>
        </row>
        <row r="921">
          <cell r="A921" t="str">
            <v>313589RH8</v>
          </cell>
          <cell r="B921" t="str">
            <v>x313589RH8</v>
          </cell>
          <cell r="C921" t="str">
            <v>Match</v>
          </cell>
          <cell r="D921" t="str">
            <v>iStar</v>
          </cell>
          <cell r="E921" t="str">
            <v>Zero-Coupon</v>
          </cell>
        </row>
        <row r="922">
          <cell r="A922" t="str">
            <v>313589RH8</v>
          </cell>
          <cell r="B922" t="str">
            <v>x313589RH8</v>
          </cell>
          <cell r="C922" t="str">
            <v>Match</v>
          </cell>
          <cell r="D922" t="str">
            <v>iStar</v>
          </cell>
          <cell r="E922" t="str">
            <v>Zero-Coupon</v>
          </cell>
        </row>
        <row r="923">
          <cell r="A923" t="str">
            <v>313589RH8</v>
          </cell>
          <cell r="B923" t="str">
            <v>x313589RH8</v>
          </cell>
          <cell r="C923" t="str">
            <v>Match</v>
          </cell>
          <cell r="D923" t="str">
            <v>iStar</v>
          </cell>
          <cell r="E923" t="str">
            <v>Zero-Coupon</v>
          </cell>
        </row>
        <row r="924">
          <cell r="A924" t="str">
            <v>313589RH8</v>
          </cell>
          <cell r="B924" t="str">
            <v>x313589RH8</v>
          </cell>
          <cell r="C924" t="str">
            <v>Match</v>
          </cell>
          <cell r="D924" t="str">
            <v>iStar</v>
          </cell>
          <cell r="E924" t="str">
            <v>Zero-Coupon</v>
          </cell>
        </row>
        <row r="925">
          <cell r="A925" t="str">
            <v>313589RH8</v>
          </cell>
          <cell r="B925" t="str">
            <v>x313589RH8</v>
          </cell>
          <cell r="C925" t="str">
            <v>Match</v>
          </cell>
          <cell r="D925" t="str">
            <v>iStar</v>
          </cell>
          <cell r="E925" t="str">
            <v>Zero-Coupon</v>
          </cell>
        </row>
        <row r="926">
          <cell r="A926" t="str">
            <v>313589RH8</v>
          </cell>
          <cell r="B926" t="str">
            <v>x313589RH8</v>
          </cell>
          <cell r="C926" t="str">
            <v>Match</v>
          </cell>
          <cell r="D926" t="str">
            <v>iStar</v>
          </cell>
          <cell r="E926" t="str">
            <v>Zero-Coupon</v>
          </cell>
        </row>
        <row r="927">
          <cell r="A927" t="str">
            <v>313589RH8</v>
          </cell>
          <cell r="B927" t="str">
            <v>x313589RH8</v>
          </cell>
          <cell r="C927" t="str">
            <v>Match</v>
          </cell>
          <cell r="D927" t="str">
            <v>iStar</v>
          </cell>
          <cell r="E927" t="str">
            <v>Zero-Coupon</v>
          </cell>
        </row>
        <row r="928">
          <cell r="A928" t="str">
            <v>313589RH8</v>
          </cell>
          <cell r="B928" t="str">
            <v>x313589RH8</v>
          </cell>
          <cell r="C928" t="str">
            <v>Match</v>
          </cell>
          <cell r="D928" t="str">
            <v>iStar</v>
          </cell>
          <cell r="E928" t="str">
            <v>Zero-Coupon</v>
          </cell>
        </row>
        <row r="929">
          <cell r="A929" t="str">
            <v>313589RH8</v>
          </cell>
          <cell r="B929" t="str">
            <v>x313589RH8</v>
          </cell>
          <cell r="C929" t="str">
            <v>Match</v>
          </cell>
          <cell r="D929" t="str">
            <v>iStar</v>
          </cell>
          <cell r="E929" t="str">
            <v>Zero-Coupon</v>
          </cell>
        </row>
        <row r="930">
          <cell r="A930" t="str">
            <v>313589RH8</v>
          </cell>
          <cell r="B930" t="str">
            <v>x313589RH8</v>
          </cell>
          <cell r="C930" t="str">
            <v>Match</v>
          </cell>
          <cell r="D930" t="str">
            <v>iStar</v>
          </cell>
          <cell r="E930" t="str">
            <v>Zero-Coupon</v>
          </cell>
        </row>
        <row r="931">
          <cell r="A931" t="str">
            <v>313589RH8</v>
          </cell>
          <cell r="B931" t="str">
            <v>x313589RH8</v>
          </cell>
          <cell r="C931" t="str">
            <v>Match</v>
          </cell>
          <cell r="D931" t="str">
            <v>iStar</v>
          </cell>
          <cell r="E931" t="str">
            <v>Zero-Coupon</v>
          </cell>
        </row>
        <row r="932">
          <cell r="A932" t="str">
            <v>313589RH8</v>
          </cell>
          <cell r="B932" t="str">
            <v>x313589RH8</v>
          </cell>
          <cell r="C932" t="str">
            <v>Match</v>
          </cell>
          <cell r="D932" t="str">
            <v>iStar</v>
          </cell>
          <cell r="E932" t="str">
            <v>Zero-Coupon</v>
          </cell>
        </row>
        <row r="933">
          <cell r="A933" t="str">
            <v>313589RH8</v>
          </cell>
          <cell r="B933" t="str">
            <v>x313589RH8</v>
          </cell>
          <cell r="C933" t="str">
            <v>Match</v>
          </cell>
          <cell r="D933" t="str">
            <v>iStar</v>
          </cell>
          <cell r="E933" t="str">
            <v>Zero-Coupon</v>
          </cell>
        </row>
        <row r="934">
          <cell r="A934" t="str">
            <v>313589RH8</v>
          </cell>
          <cell r="B934" t="str">
            <v>x313589RH8</v>
          </cell>
          <cell r="C934" t="str">
            <v>Match</v>
          </cell>
          <cell r="D934" t="str">
            <v>iStar</v>
          </cell>
          <cell r="E934" t="str">
            <v>Zero-Coupon</v>
          </cell>
        </row>
        <row r="935">
          <cell r="A935" t="str">
            <v>313589RH8</v>
          </cell>
          <cell r="B935" t="str">
            <v>x313589RH8</v>
          </cell>
          <cell r="C935" t="str">
            <v>Match</v>
          </cell>
          <cell r="D935" t="str">
            <v>iStar</v>
          </cell>
          <cell r="E935" t="str">
            <v>Zero-Coupon</v>
          </cell>
        </row>
        <row r="936">
          <cell r="A936" t="str">
            <v>313589RH8</v>
          </cell>
          <cell r="B936" t="str">
            <v>x313589RH8</v>
          </cell>
          <cell r="C936" t="str">
            <v>Match</v>
          </cell>
          <cell r="D936" t="str">
            <v>iStar</v>
          </cell>
          <cell r="E936" t="str">
            <v>Zero-Coupon</v>
          </cell>
        </row>
        <row r="937">
          <cell r="A937" t="str">
            <v>313589RH8</v>
          </cell>
          <cell r="B937" t="str">
            <v>x313589RH8</v>
          </cell>
          <cell r="C937" t="str">
            <v>Match</v>
          </cell>
          <cell r="D937" t="str">
            <v>iStar</v>
          </cell>
          <cell r="E937" t="str">
            <v>Zero-Coupon</v>
          </cell>
        </row>
        <row r="938">
          <cell r="A938" t="str">
            <v>313589RH8</v>
          </cell>
          <cell r="B938" t="str">
            <v>x313589RH8</v>
          </cell>
          <cell r="C938" t="str">
            <v>Match</v>
          </cell>
          <cell r="D938" t="str">
            <v>iStar</v>
          </cell>
          <cell r="E938" t="str">
            <v>Zero-Coupon</v>
          </cell>
        </row>
        <row r="939">
          <cell r="A939" t="str">
            <v>313589RH8</v>
          </cell>
          <cell r="B939" t="str">
            <v>x313589RH8</v>
          </cell>
          <cell r="C939" t="str">
            <v>Match</v>
          </cell>
          <cell r="D939" t="str">
            <v>iStar</v>
          </cell>
          <cell r="E939" t="str">
            <v>Zero-Coupon</v>
          </cell>
        </row>
        <row r="940">
          <cell r="A940" t="str">
            <v>313589RH8</v>
          </cell>
          <cell r="B940" t="str">
            <v>x313589RH8</v>
          </cell>
          <cell r="C940" t="str">
            <v>Match</v>
          </cell>
          <cell r="D940" t="str">
            <v>iStar</v>
          </cell>
          <cell r="E940" t="str">
            <v>Zero-Coupon</v>
          </cell>
        </row>
        <row r="941">
          <cell r="A941" t="str">
            <v>313589RH8</v>
          </cell>
          <cell r="B941" t="str">
            <v>x313589RH8</v>
          </cell>
          <cell r="C941" t="str">
            <v>Match</v>
          </cell>
          <cell r="D941" t="str">
            <v>iStar</v>
          </cell>
          <cell r="E941" t="str">
            <v>Zero-Coupon</v>
          </cell>
        </row>
        <row r="942">
          <cell r="A942" t="str">
            <v>313589RH8</v>
          </cell>
          <cell r="B942" t="str">
            <v>x313589RH8</v>
          </cell>
          <cell r="C942" t="str">
            <v>Match</v>
          </cell>
          <cell r="D942" t="str">
            <v>iStar</v>
          </cell>
          <cell r="E942" t="str">
            <v>Zero-Coupon</v>
          </cell>
        </row>
        <row r="943">
          <cell r="A943" t="str">
            <v>313589RH8</v>
          </cell>
          <cell r="B943" t="str">
            <v>x313589RH8</v>
          </cell>
          <cell r="C943" t="str">
            <v>Match</v>
          </cell>
          <cell r="D943" t="str">
            <v>iStar</v>
          </cell>
          <cell r="E943" t="str">
            <v>Zero-Coupon</v>
          </cell>
        </row>
        <row r="944">
          <cell r="A944" t="str">
            <v>313589RH8</v>
          </cell>
          <cell r="B944" t="str">
            <v>x313589RH8</v>
          </cell>
          <cell r="C944" t="str">
            <v>Match</v>
          </cell>
          <cell r="D944" t="str">
            <v>iStar</v>
          </cell>
          <cell r="E944" t="str">
            <v>Zero-Coupon</v>
          </cell>
        </row>
        <row r="945">
          <cell r="A945" t="str">
            <v>313589RH8</v>
          </cell>
          <cell r="B945" t="str">
            <v>x313589RH8</v>
          </cell>
          <cell r="C945" t="str">
            <v>Match</v>
          </cell>
          <cell r="D945" t="str">
            <v>iStar</v>
          </cell>
          <cell r="E945" t="str">
            <v>Zero-Coupon</v>
          </cell>
        </row>
        <row r="946">
          <cell r="A946" t="str">
            <v>313589RH8</v>
          </cell>
          <cell r="B946" t="str">
            <v>x313589RH8</v>
          </cell>
          <cell r="C946" t="str">
            <v>Match</v>
          </cell>
          <cell r="D946" t="str">
            <v>iStar</v>
          </cell>
          <cell r="E946" t="str">
            <v>Zero-Coupon</v>
          </cell>
        </row>
        <row r="947">
          <cell r="A947" t="str">
            <v>313589RH8</v>
          </cell>
          <cell r="B947" t="str">
            <v>x313589RH8</v>
          </cell>
          <cell r="C947" t="str">
            <v>Match</v>
          </cell>
          <cell r="D947" t="str">
            <v>iStar</v>
          </cell>
          <cell r="E947" t="str">
            <v>Zero-Coupon</v>
          </cell>
        </row>
        <row r="948">
          <cell r="A948" t="str">
            <v>313589RH8</v>
          </cell>
          <cell r="B948" t="str">
            <v>x313589RH8</v>
          </cell>
          <cell r="C948" t="str">
            <v>Match</v>
          </cell>
          <cell r="D948" t="str">
            <v>iStar</v>
          </cell>
          <cell r="E948" t="str">
            <v>Zero-Coupon</v>
          </cell>
        </row>
        <row r="949">
          <cell r="A949" t="str">
            <v>313589RH8</v>
          </cell>
          <cell r="B949" t="str">
            <v>x313589RH8</v>
          </cell>
          <cell r="C949" t="str">
            <v>Match</v>
          </cell>
          <cell r="D949" t="str">
            <v>iStar</v>
          </cell>
          <cell r="E949" t="str">
            <v>Zero-Coupon</v>
          </cell>
        </row>
        <row r="950">
          <cell r="A950" t="str">
            <v>313589RH8</v>
          </cell>
          <cell r="B950" t="str">
            <v>x313589RH8</v>
          </cell>
          <cell r="C950" t="str">
            <v>Match</v>
          </cell>
          <cell r="D950" t="str">
            <v>iStar</v>
          </cell>
          <cell r="E950" t="str">
            <v>Zero-Coupon</v>
          </cell>
        </row>
        <row r="951">
          <cell r="A951" t="str">
            <v>313589RH8</v>
          </cell>
          <cell r="B951" t="str">
            <v>x313589RH8</v>
          </cell>
          <cell r="C951" t="str">
            <v>Match</v>
          </cell>
          <cell r="D951" t="str">
            <v>iStar</v>
          </cell>
          <cell r="E951" t="str">
            <v>Zero-Coupon</v>
          </cell>
        </row>
        <row r="952">
          <cell r="A952" t="str">
            <v>313589RH8</v>
          </cell>
          <cell r="B952" t="str">
            <v>x313589RH8</v>
          </cell>
          <cell r="C952" t="str">
            <v>Match</v>
          </cell>
          <cell r="D952" t="str">
            <v>iStar</v>
          </cell>
          <cell r="E952" t="str">
            <v>Zero-Coupon</v>
          </cell>
        </row>
        <row r="953">
          <cell r="A953" t="str">
            <v>313589RH8</v>
          </cell>
          <cell r="B953" t="str">
            <v>x313589RH8</v>
          </cell>
          <cell r="C953" t="str">
            <v>Match</v>
          </cell>
          <cell r="D953" t="str">
            <v>iStar</v>
          </cell>
          <cell r="E953" t="str">
            <v>Zero-Coupon</v>
          </cell>
        </row>
        <row r="954">
          <cell r="A954" t="str">
            <v>313589RH8</v>
          </cell>
          <cell r="B954" t="str">
            <v>x313589RH8</v>
          </cell>
          <cell r="C954" t="str">
            <v>Match</v>
          </cell>
          <cell r="D954" t="str">
            <v>iStar</v>
          </cell>
          <cell r="E954" t="str">
            <v>Zero-Coupon</v>
          </cell>
        </row>
        <row r="955">
          <cell r="A955" t="str">
            <v>313589RH8</v>
          </cell>
          <cell r="B955" t="str">
            <v>x313589RH8</v>
          </cell>
          <cell r="C955" t="str">
            <v>Match</v>
          </cell>
          <cell r="D955" t="str">
            <v>iStar</v>
          </cell>
          <cell r="E955" t="str">
            <v>Zero-Coupon</v>
          </cell>
        </row>
        <row r="956">
          <cell r="A956" t="str">
            <v>313589RH8</v>
          </cell>
          <cell r="B956" t="str">
            <v>x313589RH8</v>
          </cell>
          <cell r="C956" t="str">
            <v>Match</v>
          </cell>
          <cell r="D956" t="str">
            <v>iStar</v>
          </cell>
          <cell r="E956" t="str">
            <v>Zero-Coupon</v>
          </cell>
        </row>
        <row r="957">
          <cell r="A957" t="str">
            <v>313589RH8</v>
          </cell>
          <cell r="B957" t="str">
            <v>x313589RH8</v>
          </cell>
          <cell r="C957" t="str">
            <v>Match</v>
          </cell>
          <cell r="D957" t="str">
            <v>iStar</v>
          </cell>
          <cell r="E957" t="str">
            <v>Zero-Coupon</v>
          </cell>
        </row>
        <row r="958">
          <cell r="A958" t="str">
            <v>313589RH8</v>
          </cell>
          <cell r="B958" t="str">
            <v>x313589RH8</v>
          </cell>
          <cell r="C958" t="str">
            <v>Match</v>
          </cell>
          <cell r="D958" t="str">
            <v>iStar</v>
          </cell>
          <cell r="E958" t="str">
            <v>Zero-Coupon</v>
          </cell>
        </row>
        <row r="959">
          <cell r="A959" t="str">
            <v>313589RH8</v>
          </cell>
          <cell r="B959" t="str">
            <v>x313589RH8</v>
          </cell>
          <cell r="C959" t="str">
            <v>Match</v>
          </cell>
          <cell r="D959" t="str">
            <v>iStar</v>
          </cell>
          <cell r="E959" t="str">
            <v>Zero-Coupon</v>
          </cell>
        </row>
        <row r="960">
          <cell r="A960" t="str">
            <v>313589RH8</v>
          </cell>
          <cell r="B960" t="str">
            <v>x313589RH8</v>
          </cell>
          <cell r="C960" t="str">
            <v>Match</v>
          </cell>
          <cell r="D960" t="str">
            <v>iStar</v>
          </cell>
          <cell r="E960" t="str">
            <v>Zero-Coupon</v>
          </cell>
        </row>
        <row r="961">
          <cell r="A961" t="str">
            <v>313589RH8</v>
          </cell>
          <cell r="B961" t="str">
            <v>x313589RH8</v>
          </cell>
          <cell r="C961" t="str">
            <v>Match</v>
          </cell>
          <cell r="D961" t="str">
            <v>iStar</v>
          </cell>
          <cell r="E961" t="str">
            <v>Zero-Coupon</v>
          </cell>
        </row>
        <row r="962">
          <cell r="A962" t="str">
            <v>313589RH8</v>
          </cell>
          <cell r="B962" t="str">
            <v>x313589RH8</v>
          </cell>
          <cell r="C962" t="str">
            <v>Match</v>
          </cell>
          <cell r="D962" t="str">
            <v>iStar</v>
          </cell>
          <cell r="E962" t="str">
            <v>Zero-Coupon</v>
          </cell>
        </row>
        <row r="963">
          <cell r="A963" t="str">
            <v>313589RH8</v>
          </cell>
          <cell r="B963" t="str">
            <v>x313589RH8</v>
          </cell>
          <cell r="C963" t="str">
            <v>Match</v>
          </cell>
          <cell r="D963" t="str">
            <v>iStar</v>
          </cell>
          <cell r="E963" t="str">
            <v>Zero-Coupon</v>
          </cell>
        </row>
        <row r="964">
          <cell r="A964" t="str">
            <v>313589RH8</v>
          </cell>
          <cell r="B964" t="str">
            <v>x313589RH8</v>
          </cell>
          <cell r="C964" t="str">
            <v>Match</v>
          </cell>
          <cell r="D964" t="str">
            <v>iStar</v>
          </cell>
          <cell r="E964" t="str">
            <v>Zero-Coupon</v>
          </cell>
        </row>
        <row r="965">
          <cell r="A965" t="str">
            <v>313589RH8</v>
          </cell>
          <cell r="B965" t="str">
            <v>x313589RH8</v>
          </cell>
          <cell r="C965" t="str">
            <v>Match</v>
          </cell>
          <cell r="D965" t="str">
            <v>iStar</v>
          </cell>
          <cell r="E965" t="str">
            <v>Zero-Coupon</v>
          </cell>
        </row>
        <row r="966">
          <cell r="A966" t="str">
            <v>313589RH8</v>
          </cell>
          <cell r="B966" t="str">
            <v>x313589RH8</v>
          </cell>
          <cell r="C966" t="str">
            <v>Match</v>
          </cell>
          <cell r="D966" t="str">
            <v>iStar</v>
          </cell>
          <cell r="E966" t="str">
            <v>Zero-Coupon</v>
          </cell>
        </row>
        <row r="967">
          <cell r="A967" t="str">
            <v>313589RH8</v>
          </cell>
          <cell r="B967" t="str">
            <v>x313589RH8</v>
          </cell>
          <cell r="C967" t="str">
            <v>Match</v>
          </cell>
          <cell r="D967" t="str">
            <v>iStar</v>
          </cell>
          <cell r="E967" t="str">
            <v>Zero-Coupon</v>
          </cell>
        </row>
        <row r="968">
          <cell r="A968" t="str">
            <v>313589RH8</v>
          </cell>
          <cell r="B968" t="str">
            <v>x313589RH8</v>
          </cell>
          <cell r="C968" t="str">
            <v>Match</v>
          </cell>
          <cell r="D968" t="str">
            <v>iStar</v>
          </cell>
          <cell r="E968" t="str">
            <v>Zero-Coupon</v>
          </cell>
        </row>
        <row r="969">
          <cell r="A969" t="str">
            <v>313589RH8</v>
          </cell>
          <cell r="B969" t="str">
            <v>x313589RH8</v>
          </cell>
          <cell r="C969" t="str">
            <v>Match</v>
          </cell>
          <cell r="D969" t="str">
            <v>iStar</v>
          </cell>
          <cell r="E969" t="str">
            <v>Zero-Coupon</v>
          </cell>
        </row>
        <row r="970">
          <cell r="A970" t="str">
            <v>313589RH8</v>
          </cell>
          <cell r="B970" t="str">
            <v>x313589RH8</v>
          </cell>
          <cell r="C970" t="str">
            <v>Match</v>
          </cell>
          <cell r="D970" t="str">
            <v>iStar</v>
          </cell>
          <cell r="E970" t="str">
            <v>Zero-Coupon</v>
          </cell>
        </row>
        <row r="971">
          <cell r="A971" t="str">
            <v>313589RH8</v>
          </cell>
          <cell r="B971" t="str">
            <v>x313589RH8</v>
          </cell>
          <cell r="C971" t="str">
            <v>Match</v>
          </cell>
          <cell r="D971" t="str">
            <v>iStar</v>
          </cell>
          <cell r="E971" t="str">
            <v>Zero-Coupon</v>
          </cell>
        </row>
        <row r="972">
          <cell r="A972" t="str">
            <v>313589RH8</v>
          </cell>
          <cell r="B972" t="str">
            <v>x313589RH8</v>
          </cell>
          <cell r="C972" t="str">
            <v>Match</v>
          </cell>
          <cell r="D972" t="str">
            <v>iStar</v>
          </cell>
          <cell r="E972" t="str">
            <v>Zero-Coupon</v>
          </cell>
        </row>
        <row r="973">
          <cell r="A973" t="str">
            <v>313589RH8</v>
          </cell>
          <cell r="B973" t="str">
            <v>x313589RH8</v>
          </cell>
          <cell r="C973" t="str">
            <v>Match</v>
          </cell>
          <cell r="D973" t="str">
            <v>iStar</v>
          </cell>
          <cell r="E973" t="str">
            <v>Zero-Coupon</v>
          </cell>
        </row>
        <row r="974">
          <cell r="A974" t="str">
            <v>313589RH8</v>
          </cell>
          <cell r="B974" t="str">
            <v>x313589RH8</v>
          </cell>
          <cell r="C974" t="str">
            <v>Match</v>
          </cell>
          <cell r="D974" t="str">
            <v>iStar</v>
          </cell>
          <cell r="E974" t="str">
            <v>Zero-Coupon</v>
          </cell>
        </row>
        <row r="975">
          <cell r="A975" t="str">
            <v>313589RH8</v>
          </cell>
          <cell r="B975" t="str">
            <v>x313589RH8</v>
          </cell>
          <cell r="C975" t="str">
            <v>Match</v>
          </cell>
          <cell r="D975" t="str">
            <v>iStar</v>
          </cell>
          <cell r="E975" t="str">
            <v>Zero-Coupon</v>
          </cell>
        </row>
        <row r="976">
          <cell r="A976" t="str">
            <v>313589RH8</v>
          </cell>
          <cell r="B976" t="str">
            <v>x313589RH8</v>
          </cell>
          <cell r="C976" t="str">
            <v>Match</v>
          </cell>
          <cell r="D976" t="str">
            <v>iStar</v>
          </cell>
          <cell r="E976" t="str">
            <v>Zero-Coupon</v>
          </cell>
        </row>
        <row r="977">
          <cell r="A977" t="str">
            <v>313589RH8</v>
          </cell>
          <cell r="B977" t="str">
            <v>x313589RH8</v>
          </cell>
          <cell r="C977" t="str">
            <v>Match</v>
          </cell>
          <cell r="D977" t="str">
            <v>iStar</v>
          </cell>
          <cell r="E977" t="str">
            <v>Zero-Coupon</v>
          </cell>
        </row>
        <row r="978">
          <cell r="A978" t="str">
            <v>313589RH8</v>
          </cell>
          <cell r="B978" t="str">
            <v>x313589RH8</v>
          </cell>
          <cell r="C978" t="str">
            <v>Match</v>
          </cell>
          <cell r="D978" t="str">
            <v>iStar</v>
          </cell>
          <cell r="E978" t="str">
            <v>Zero-Coupon</v>
          </cell>
        </row>
        <row r="979">
          <cell r="A979" t="str">
            <v>313589RH8</v>
          </cell>
          <cell r="B979" t="str">
            <v>x313589RH8</v>
          </cell>
          <cell r="C979" t="str">
            <v>Match</v>
          </cell>
          <cell r="D979" t="str">
            <v>iStar</v>
          </cell>
          <cell r="E979" t="str">
            <v>Zero-Coupon</v>
          </cell>
        </row>
        <row r="980">
          <cell r="A980" t="str">
            <v>313589RH8</v>
          </cell>
          <cell r="B980" t="str">
            <v>x313589RH8</v>
          </cell>
          <cell r="C980" t="str">
            <v>Match</v>
          </cell>
          <cell r="D980" t="str">
            <v>iStar</v>
          </cell>
          <cell r="E980" t="str">
            <v>Zero-Coupon</v>
          </cell>
        </row>
        <row r="981">
          <cell r="A981" t="str">
            <v>313589RH8</v>
          </cell>
          <cell r="B981" t="str">
            <v>x313589RH8</v>
          </cell>
          <cell r="C981" t="str">
            <v>Match</v>
          </cell>
          <cell r="D981" t="str">
            <v>iStar</v>
          </cell>
          <cell r="E981" t="str">
            <v>Zero-Coupon</v>
          </cell>
        </row>
        <row r="982">
          <cell r="A982" t="str">
            <v>313589RH8</v>
          </cell>
          <cell r="B982" t="str">
            <v>x313589RH8</v>
          </cell>
          <cell r="C982" t="str">
            <v>Match</v>
          </cell>
          <cell r="D982" t="str">
            <v>iStar</v>
          </cell>
          <cell r="E982" t="str">
            <v>Zero-Coupon</v>
          </cell>
        </row>
        <row r="983">
          <cell r="A983" t="str">
            <v>313589RH8</v>
          </cell>
          <cell r="B983" t="str">
            <v>x313589RH8</v>
          </cell>
          <cell r="C983" t="str">
            <v>Match</v>
          </cell>
          <cell r="D983" t="str">
            <v>iStar</v>
          </cell>
          <cell r="E983" t="str">
            <v>Zero-Coupon</v>
          </cell>
        </row>
        <row r="984">
          <cell r="A984" t="str">
            <v>313589RH8</v>
          </cell>
          <cell r="B984" t="str">
            <v>x313589RH8</v>
          </cell>
          <cell r="C984" t="str">
            <v>Match</v>
          </cell>
          <cell r="D984" t="str">
            <v>iStar</v>
          </cell>
          <cell r="E984" t="str">
            <v>Zero-Coupon</v>
          </cell>
        </row>
        <row r="985">
          <cell r="A985" t="str">
            <v>313589RH8</v>
          </cell>
          <cell r="B985" t="str">
            <v>x313589RH8</v>
          </cell>
          <cell r="C985" t="str">
            <v>Match</v>
          </cell>
          <cell r="D985" t="str">
            <v>iStar</v>
          </cell>
          <cell r="E985" t="str">
            <v>Zero-Coupon</v>
          </cell>
        </row>
        <row r="986">
          <cell r="A986" t="str">
            <v>313589RH8</v>
          </cell>
          <cell r="B986" t="str">
            <v>x313589RH8</v>
          </cell>
          <cell r="C986" t="str">
            <v>Match</v>
          </cell>
          <cell r="D986" t="str">
            <v>iStar</v>
          </cell>
          <cell r="E986" t="str">
            <v>Zero-Coupon</v>
          </cell>
        </row>
        <row r="987">
          <cell r="A987" t="str">
            <v>313589RH8</v>
          </cell>
          <cell r="B987" t="str">
            <v>x313589RH8</v>
          </cell>
          <cell r="C987" t="str">
            <v>Match</v>
          </cell>
          <cell r="D987" t="str">
            <v>iStar</v>
          </cell>
          <cell r="E987" t="str">
            <v>Zero-Coupon</v>
          </cell>
        </row>
        <row r="988">
          <cell r="A988" t="str">
            <v>313589RH8</v>
          </cell>
          <cell r="B988" t="str">
            <v>x313589RH8</v>
          </cell>
          <cell r="C988" t="str">
            <v>Match</v>
          </cell>
          <cell r="D988" t="str">
            <v>iStar</v>
          </cell>
          <cell r="E988" t="str">
            <v>Zero-Coupon</v>
          </cell>
        </row>
        <row r="989">
          <cell r="A989" t="str">
            <v>313589RH8</v>
          </cell>
          <cell r="B989" t="str">
            <v>x313589RH8</v>
          </cell>
          <cell r="C989" t="str">
            <v>Match</v>
          </cell>
          <cell r="D989" t="str">
            <v>iStar</v>
          </cell>
          <cell r="E989" t="str">
            <v>Zero-Coupon</v>
          </cell>
        </row>
        <row r="990">
          <cell r="A990" t="str">
            <v>313589RH8</v>
          </cell>
          <cell r="B990" t="str">
            <v>x313589RH8</v>
          </cell>
          <cell r="C990" t="str">
            <v>Match</v>
          </cell>
          <cell r="D990" t="str">
            <v>iStar</v>
          </cell>
          <cell r="E990" t="str">
            <v>Zero-Coupon</v>
          </cell>
        </row>
        <row r="991">
          <cell r="A991" t="str">
            <v>313589RH8</v>
          </cell>
          <cell r="B991" t="str">
            <v>x313589RH8</v>
          </cell>
          <cell r="C991" t="str">
            <v>Match</v>
          </cell>
          <cell r="D991" t="str">
            <v>iStar</v>
          </cell>
          <cell r="E991" t="str">
            <v>Zero-Coupon</v>
          </cell>
        </row>
        <row r="992">
          <cell r="A992" t="str">
            <v>313589RH8</v>
          </cell>
          <cell r="B992" t="str">
            <v>x313589RH8</v>
          </cell>
          <cell r="C992" t="str">
            <v>Match</v>
          </cell>
          <cell r="D992" t="str">
            <v>iStar</v>
          </cell>
          <cell r="E992" t="str">
            <v>Zero-Coupon</v>
          </cell>
        </row>
        <row r="993">
          <cell r="A993" t="str">
            <v>313589RH8</v>
          </cell>
          <cell r="B993" t="str">
            <v>x313589RH8</v>
          </cell>
          <cell r="C993" t="str">
            <v>Match</v>
          </cell>
          <cell r="D993" t="str">
            <v>iStar</v>
          </cell>
          <cell r="E993" t="str">
            <v>Zero-Coupon</v>
          </cell>
        </row>
        <row r="994">
          <cell r="A994" t="str">
            <v>313589RH8</v>
          </cell>
          <cell r="B994" t="str">
            <v>x313589RH8</v>
          </cell>
          <cell r="C994" t="str">
            <v>Match</v>
          </cell>
          <cell r="D994" t="str">
            <v>iStar</v>
          </cell>
          <cell r="E994" t="str">
            <v>Zero-Coupon</v>
          </cell>
        </row>
        <row r="995">
          <cell r="A995" t="str">
            <v>313589RH8</v>
          </cell>
          <cell r="B995" t="str">
            <v>x313589RH8</v>
          </cell>
          <cell r="C995" t="str">
            <v>Match</v>
          </cell>
          <cell r="D995" t="str">
            <v>iStar</v>
          </cell>
          <cell r="E995" t="str">
            <v>Zero-Coupon</v>
          </cell>
        </row>
        <row r="996">
          <cell r="A996" t="str">
            <v>313589RH8</v>
          </cell>
          <cell r="B996" t="str">
            <v>x313589RH8</v>
          </cell>
          <cell r="C996" t="str">
            <v>Match</v>
          </cell>
          <cell r="D996" t="str">
            <v>iStar</v>
          </cell>
          <cell r="E996" t="str">
            <v>Zero-Coupon</v>
          </cell>
        </row>
        <row r="997">
          <cell r="A997" t="str">
            <v>313589RH8</v>
          </cell>
          <cell r="B997" t="str">
            <v>x313589RH8</v>
          </cell>
          <cell r="C997" t="str">
            <v>Match</v>
          </cell>
          <cell r="D997" t="str">
            <v>iStar</v>
          </cell>
          <cell r="E997" t="str">
            <v>Zero-Coupon</v>
          </cell>
        </row>
        <row r="998">
          <cell r="A998" t="str">
            <v>313589RH8</v>
          </cell>
          <cell r="B998" t="str">
            <v>x313589RH8</v>
          </cell>
          <cell r="C998" t="str">
            <v>Match</v>
          </cell>
          <cell r="D998" t="str">
            <v>iStar</v>
          </cell>
          <cell r="E998" t="str">
            <v>Zero-Coupon</v>
          </cell>
        </row>
        <row r="999">
          <cell r="A999" t="str">
            <v>313589RH8</v>
          </cell>
          <cell r="B999" t="str">
            <v>x313589RH8</v>
          </cell>
          <cell r="C999" t="str">
            <v>Match</v>
          </cell>
          <cell r="D999" t="str">
            <v>iStar</v>
          </cell>
          <cell r="E999" t="str">
            <v>Zero-Coupon</v>
          </cell>
        </row>
        <row r="1000">
          <cell r="A1000" t="str">
            <v>313589RH8</v>
          </cell>
          <cell r="B1000" t="str">
            <v>x313589RH8</v>
          </cell>
          <cell r="C1000" t="str">
            <v>Match</v>
          </cell>
          <cell r="D1000" t="str">
            <v>iStar</v>
          </cell>
          <cell r="E1000" t="str">
            <v>Zero-Coupon</v>
          </cell>
        </row>
        <row r="1001">
          <cell r="A1001" t="str">
            <v>313589RH8</v>
          </cell>
          <cell r="B1001" t="str">
            <v>x313589RH8</v>
          </cell>
          <cell r="C1001" t="str">
            <v>Match</v>
          </cell>
          <cell r="D1001" t="str">
            <v>iStar</v>
          </cell>
          <cell r="E1001" t="str">
            <v>Zero-Coupon</v>
          </cell>
        </row>
        <row r="1002">
          <cell r="A1002" t="str">
            <v>313589RH8</v>
          </cell>
          <cell r="B1002" t="str">
            <v>x313589RH8</v>
          </cell>
          <cell r="C1002" t="str">
            <v>Match</v>
          </cell>
          <cell r="D1002" t="str">
            <v>iStar</v>
          </cell>
          <cell r="E1002" t="str">
            <v>Zero-Coupon</v>
          </cell>
        </row>
        <row r="1003">
          <cell r="A1003" t="str">
            <v>313589RH8</v>
          </cell>
          <cell r="B1003" t="str">
            <v>x313589RH8</v>
          </cell>
          <cell r="C1003" t="str">
            <v>Match</v>
          </cell>
          <cell r="D1003" t="str">
            <v>iStar</v>
          </cell>
          <cell r="E1003" t="str">
            <v>Zero-Coupon</v>
          </cell>
        </row>
        <row r="1004">
          <cell r="A1004" t="str">
            <v>313589RH8</v>
          </cell>
          <cell r="B1004" t="str">
            <v>x313589RH8</v>
          </cell>
          <cell r="C1004" t="str">
            <v>Match</v>
          </cell>
          <cell r="D1004" t="str">
            <v>iStar</v>
          </cell>
          <cell r="E1004" t="str">
            <v>Zero-Coupon</v>
          </cell>
        </row>
        <row r="1005">
          <cell r="A1005" t="str">
            <v>313589RH8</v>
          </cell>
          <cell r="B1005" t="str">
            <v>x313589RH8</v>
          </cell>
          <cell r="C1005" t="str">
            <v>Match</v>
          </cell>
          <cell r="D1005" t="str">
            <v>iStar</v>
          </cell>
          <cell r="E1005" t="str">
            <v>Zero-Coupon</v>
          </cell>
        </row>
        <row r="1006">
          <cell r="A1006" t="str">
            <v>313589RH8</v>
          </cell>
          <cell r="B1006" t="str">
            <v>x313589RH8</v>
          </cell>
          <cell r="C1006" t="str">
            <v>Match</v>
          </cell>
          <cell r="D1006" t="str">
            <v>iStar</v>
          </cell>
          <cell r="E1006" t="str">
            <v>Zero-Coupon</v>
          </cell>
        </row>
        <row r="1007">
          <cell r="A1007" t="str">
            <v>313589RH8</v>
          </cell>
          <cell r="B1007" t="str">
            <v>x313589RH8</v>
          </cell>
          <cell r="C1007" t="str">
            <v>Match</v>
          </cell>
          <cell r="D1007" t="str">
            <v>iStar</v>
          </cell>
          <cell r="E1007" t="str">
            <v>Zero-Coupon</v>
          </cell>
        </row>
        <row r="1008">
          <cell r="A1008" t="str">
            <v>313589RH8</v>
          </cell>
          <cell r="B1008" t="str">
            <v>x313589RH8</v>
          </cell>
          <cell r="C1008" t="str">
            <v>Match</v>
          </cell>
          <cell r="D1008" t="str">
            <v>iStar</v>
          </cell>
          <cell r="E1008" t="str">
            <v>Zero-Coupon</v>
          </cell>
        </row>
        <row r="1009">
          <cell r="A1009" t="str">
            <v>313589RH8</v>
          </cell>
          <cell r="B1009" t="str">
            <v>x313589RH8</v>
          </cell>
          <cell r="C1009" t="str">
            <v>Match</v>
          </cell>
          <cell r="D1009" t="str">
            <v>iStar</v>
          </cell>
          <cell r="E1009" t="str">
            <v>Zero-Coupon</v>
          </cell>
        </row>
        <row r="1010">
          <cell r="A1010" t="str">
            <v>313589RH8</v>
          </cell>
          <cell r="B1010" t="str">
            <v>x313589RH8</v>
          </cell>
          <cell r="C1010" t="str">
            <v>Match</v>
          </cell>
          <cell r="D1010" t="str">
            <v>iStar</v>
          </cell>
          <cell r="E1010" t="str">
            <v>Zero-Coupon</v>
          </cell>
        </row>
        <row r="1011">
          <cell r="A1011" t="str">
            <v>313589RH8</v>
          </cell>
          <cell r="B1011" t="str">
            <v>x313589RH8</v>
          </cell>
          <cell r="C1011" t="str">
            <v>Match</v>
          </cell>
          <cell r="D1011" t="str">
            <v>iStar</v>
          </cell>
          <cell r="E1011" t="str">
            <v>Zero-Coupon</v>
          </cell>
        </row>
        <row r="1012">
          <cell r="A1012" t="str">
            <v>313589RH8</v>
          </cell>
          <cell r="B1012" t="str">
            <v>x313589RH8</v>
          </cell>
          <cell r="C1012" t="str">
            <v>Match</v>
          </cell>
          <cell r="D1012" t="str">
            <v>iStar</v>
          </cell>
          <cell r="E1012" t="str">
            <v>Zero-Coupon</v>
          </cell>
        </row>
        <row r="1013">
          <cell r="A1013" t="str">
            <v>313589RH8</v>
          </cell>
          <cell r="B1013" t="str">
            <v>x313589RH8</v>
          </cell>
          <cell r="C1013" t="str">
            <v>Match</v>
          </cell>
          <cell r="D1013" t="str">
            <v>iStar</v>
          </cell>
          <cell r="E1013" t="str">
            <v>Zero-Coupon</v>
          </cell>
        </row>
        <row r="1014">
          <cell r="A1014" t="str">
            <v>313589RH8</v>
          </cell>
          <cell r="B1014" t="str">
            <v>x313589RH8</v>
          </cell>
          <cell r="C1014" t="str">
            <v>Match</v>
          </cell>
          <cell r="D1014" t="str">
            <v>iStar</v>
          </cell>
          <cell r="E1014" t="str">
            <v>Zero-Coupon</v>
          </cell>
        </row>
        <row r="1015">
          <cell r="A1015" t="str">
            <v>313589RH8</v>
          </cell>
          <cell r="B1015" t="str">
            <v>x313589RH8</v>
          </cell>
          <cell r="C1015" t="str">
            <v>Match</v>
          </cell>
          <cell r="D1015" t="str">
            <v>iStar</v>
          </cell>
          <cell r="E1015" t="str">
            <v>Zero-Coupon</v>
          </cell>
        </row>
        <row r="1016">
          <cell r="A1016" t="str">
            <v>313589RH8</v>
          </cell>
          <cell r="B1016" t="str">
            <v>x313589RH8</v>
          </cell>
          <cell r="C1016" t="str">
            <v>Match</v>
          </cell>
          <cell r="D1016" t="str">
            <v>iStar</v>
          </cell>
          <cell r="E1016" t="str">
            <v>Zero-Coupon</v>
          </cell>
        </row>
        <row r="1017">
          <cell r="A1017" t="str">
            <v>313589RH8</v>
          </cell>
          <cell r="B1017" t="str">
            <v>x313589RH8</v>
          </cell>
          <cell r="C1017" t="str">
            <v>Match</v>
          </cell>
          <cell r="D1017" t="str">
            <v>iStar</v>
          </cell>
          <cell r="E1017" t="str">
            <v>Zero-Coupon</v>
          </cell>
        </row>
        <row r="1018">
          <cell r="A1018" t="str">
            <v>313589RH8</v>
          </cell>
          <cell r="B1018" t="str">
            <v>x313589RH8</v>
          </cell>
          <cell r="C1018" t="str">
            <v>Match</v>
          </cell>
          <cell r="D1018" t="str">
            <v>iStar</v>
          </cell>
          <cell r="E1018" t="str">
            <v>Zero-Coupon</v>
          </cell>
        </row>
        <row r="1019">
          <cell r="A1019" t="str">
            <v>313589RH8</v>
          </cell>
          <cell r="B1019" t="str">
            <v>x313589RH8</v>
          </cell>
          <cell r="C1019" t="str">
            <v>Match</v>
          </cell>
          <cell r="D1019" t="str">
            <v>iStar</v>
          </cell>
          <cell r="E1019" t="str">
            <v>Zero-Coupon</v>
          </cell>
        </row>
        <row r="1020">
          <cell r="A1020" t="str">
            <v>313589RH8</v>
          </cell>
          <cell r="B1020" t="str">
            <v>x313589RH8</v>
          </cell>
          <cell r="C1020" t="str">
            <v>Match</v>
          </cell>
          <cell r="D1020" t="str">
            <v>iStar</v>
          </cell>
          <cell r="E1020" t="str">
            <v>Zero-Coupon</v>
          </cell>
        </row>
        <row r="1021">
          <cell r="A1021" t="str">
            <v>313589RH8</v>
          </cell>
          <cell r="B1021" t="str">
            <v>x313589RH8</v>
          </cell>
          <cell r="C1021" t="str">
            <v>Match</v>
          </cell>
          <cell r="D1021" t="str">
            <v>iStar</v>
          </cell>
          <cell r="E1021" t="str">
            <v>Zero-Coupon</v>
          </cell>
        </row>
        <row r="1022">
          <cell r="A1022" t="str">
            <v>313589RH8</v>
          </cell>
          <cell r="B1022" t="str">
            <v>x313589RH8</v>
          </cell>
          <cell r="C1022" t="str">
            <v>Match</v>
          </cell>
          <cell r="D1022" t="str">
            <v>iStar</v>
          </cell>
          <cell r="E1022" t="str">
            <v>Zero-Coupon</v>
          </cell>
        </row>
        <row r="1023">
          <cell r="A1023" t="str">
            <v>313589RH8</v>
          </cell>
          <cell r="B1023" t="str">
            <v>x313589RH8</v>
          </cell>
          <cell r="C1023" t="str">
            <v>Match</v>
          </cell>
          <cell r="D1023" t="str">
            <v>iStar</v>
          </cell>
          <cell r="E1023" t="str">
            <v>Zero-Coupon</v>
          </cell>
        </row>
        <row r="1024">
          <cell r="A1024" t="str">
            <v>313589RH8</v>
          </cell>
          <cell r="B1024" t="str">
            <v>x313589RH8</v>
          </cell>
          <cell r="C1024" t="str">
            <v>Match</v>
          </cell>
          <cell r="D1024" t="str">
            <v>iStar</v>
          </cell>
          <cell r="E1024" t="str">
            <v>Zero-Coupon</v>
          </cell>
        </row>
        <row r="1025">
          <cell r="A1025" t="str">
            <v>313589RH8</v>
          </cell>
          <cell r="B1025" t="str">
            <v>x313589RH8</v>
          </cell>
          <cell r="C1025" t="str">
            <v>Match</v>
          </cell>
          <cell r="D1025" t="str">
            <v>iStar</v>
          </cell>
          <cell r="E1025" t="str">
            <v>Zero-Coupon</v>
          </cell>
        </row>
        <row r="1026">
          <cell r="A1026" t="str">
            <v>313589RH8</v>
          </cell>
          <cell r="B1026" t="str">
            <v>x313589RH8</v>
          </cell>
          <cell r="C1026" t="str">
            <v>Match</v>
          </cell>
          <cell r="D1026" t="str">
            <v>iStar</v>
          </cell>
          <cell r="E1026" t="str">
            <v>Zero-Coupon</v>
          </cell>
        </row>
        <row r="1027">
          <cell r="A1027" t="str">
            <v>313589RH8</v>
          </cell>
          <cell r="B1027" t="str">
            <v>x313589RH8</v>
          </cell>
          <cell r="C1027" t="str">
            <v>Match</v>
          </cell>
          <cell r="D1027" t="str">
            <v>iStar</v>
          </cell>
          <cell r="E1027" t="str">
            <v>Zero-Coupon</v>
          </cell>
        </row>
        <row r="1028">
          <cell r="A1028" t="str">
            <v>313589RH8</v>
          </cell>
          <cell r="B1028" t="str">
            <v>x313589RH8</v>
          </cell>
          <cell r="C1028" t="str">
            <v>Match</v>
          </cell>
          <cell r="D1028" t="str">
            <v>iStar</v>
          </cell>
          <cell r="E1028" t="str">
            <v>Zero-Coupon</v>
          </cell>
        </row>
        <row r="1029">
          <cell r="A1029" t="str">
            <v>313589RH8</v>
          </cell>
          <cell r="B1029" t="str">
            <v>x313589RH8</v>
          </cell>
          <cell r="C1029" t="str">
            <v>Match</v>
          </cell>
          <cell r="D1029" t="str">
            <v>iStar</v>
          </cell>
          <cell r="E1029" t="str">
            <v>Zero-Coupon</v>
          </cell>
        </row>
        <row r="1030">
          <cell r="A1030" t="str">
            <v>313589RH8</v>
          </cell>
          <cell r="B1030" t="str">
            <v>x313589RH8</v>
          </cell>
          <cell r="C1030" t="str">
            <v>Match</v>
          </cell>
          <cell r="D1030" t="str">
            <v>iStar</v>
          </cell>
          <cell r="E1030" t="str">
            <v>Zero-Coupon</v>
          </cell>
        </row>
        <row r="1031">
          <cell r="A1031" t="str">
            <v>313589RH8</v>
          </cell>
          <cell r="B1031" t="str">
            <v>x313589RH8</v>
          </cell>
          <cell r="C1031" t="str">
            <v>Match</v>
          </cell>
          <cell r="D1031" t="str">
            <v>iStar</v>
          </cell>
          <cell r="E1031" t="str">
            <v>Zero-Coupon</v>
          </cell>
        </row>
        <row r="1032">
          <cell r="A1032" t="str">
            <v>313589RH8</v>
          </cell>
          <cell r="B1032" t="str">
            <v>x313589RH8</v>
          </cell>
          <cell r="C1032" t="str">
            <v>Match</v>
          </cell>
          <cell r="D1032" t="str">
            <v>iStar</v>
          </cell>
          <cell r="E1032" t="str">
            <v>Zero-Coupon</v>
          </cell>
        </row>
        <row r="1033">
          <cell r="A1033" t="str">
            <v>313589RH8</v>
          </cell>
          <cell r="B1033" t="str">
            <v>x313589RH8</v>
          </cell>
          <cell r="C1033" t="str">
            <v>Match</v>
          </cell>
          <cell r="D1033" t="str">
            <v>iStar</v>
          </cell>
          <cell r="E1033" t="str">
            <v>Zero-Coupon</v>
          </cell>
        </row>
        <row r="1034">
          <cell r="A1034" t="str">
            <v>313589RH8</v>
          </cell>
          <cell r="B1034" t="str">
            <v>x313589RH8</v>
          </cell>
          <cell r="C1034" t="str">
            <v>Match</v>
          </cell>
          <cell r="D1034" t="str">
            <v>iStar</v>
          </cell>
          <cell r="E1034" t="str">
            <v>Zero-Coupon</v>
          </cell>
        </row>
        <row r="1035">
          <cell r="A1035" t="str">
            <v>313589RH8</v>
          </cell>
          <cell r="B1035" t="str">
            <v>x313589RH8</v>
          </cell>
          <cell r="C1035" t="str">
            <v>Match</v>
          </cell>
          <cell r="D1035" t="str">
            <v>iStar</v>
          </cell>
          <cell r="E1035" t="str">
            <v>Zero-Coupon</v>
          </cell>
        </row>
        <row r="1036">
          <cell r="A1036" t="str">
            <v>313589RH8</v>
          </cell>
          <cell r="B1036" t="str">
            <v>x313589RH8</v>
          </cell>
          <cell r="C1036" t="str">
            <v>Match</v>
          </cell>
          <cell r="D1036" t="str">
            <v>iStar</v>
          </cell>
          <cell r="E1036" t="str">
            <v>Zero-Coupon</v>
          </cell>
        </row>
        <row r="1037">
          <cell r="A1037" t="str">
            <v>313589RH8</v>
          </cell>
          <cell r="B1037" t="str">
            <v>x313589RH8</v>
          </cell>
          <cell r="C1037" t="str">
            <v>Match</v>
          </cell>
          <cell r="D1037" t="str">
            <v>iStar</v>
          </cell>
          <cell r="E1037" t="str">
            <v>Zero-Coupon</v>
          </cell>
        </row>
        <row r="1038">
          <cell r="A1038" t="str">
            <v>313589RH8</v>
          </cell>
          <cell r="B1038" t="str">
            <v>x313589RH8</v>
          </cell>
          <cell r="C1038" t="str">
            <v>Match</v>
          </cell>
          <cell r="D1038" t="str">
            <v>iStar</v>
          </cell>
          <cell r="E1038" t="str">
            <v>Zero-Coupon</v>
          </cell>
        </row>
        <row r="1039">
          <cell r="A1039" t="str">
            <v>313589RH8</v>
          </cell>
          <cell r="B1039" t="str">
            <v>x313589RH8</v>
          </cell>
          <cell r="C1039" t="str">
            <v>Match</v>
          </cell>
          <cell r="D1039" t="str">
            <v>iStar</v>
          </cell>
          <cell r="E1039" t="str">
            <v>Zero-Coupon</v>
          </cell>
        </row>
        <row r="1040">
          <cell r="A1040" t="str">
            <v>313589RH8</v>
          </cell>
          <cell r="B1040" t="str">
            <v>x313589RH8</v>
          </cell>
          <cell r="C1040" t="str">
            <v>Match</v>
          </cell>
          <cell r="D1040" t="str">
            <v>iStar</v>
          </cell>
          <cell r="E1040" t="str">
            <v>Zero-Coupon</v>
          </cell>
        </row>
        <row r="1041">
          <cell r="A1041" t="str">
            <v>313589RH8</v>
          </cell>
          <cell r="B1041" t="str">
            <v>x313589RH8</v>
          </cell>
          <cell r="C1041" t="str">
            <v>Match</v>
          </cell>
          <cell r="D1041" t="str">
            <v>iStar</v>
          </cell>
          <cell r="E1041" t="str">
            <v>Zero-Coupon</v>
          </cell>
        </row>
        <row r="1042">
          <cell r="A1042" t="str">
            <v>313589RH8</v>
          </cell>
          <cell r="B1042" t="str">
            <v>x313589RH8</v>
          </cell>
          <cell r="C1042" t="str">
            <v>Match</v>
          </cell>
          <cell r="D1042" t="str">
            <v>iStar</v>
          </cell>
          <cell r="E1042" t="str">
            <v>Zero-Coupon</v>
          </cell>
        </row>
        <row r="1043">
          <cell r="A1043" t="str">
            <v>313589RH8</v>
          </cell>
          <cell r="B1043" t="str">
            <v>x313589RH8</v>
          </cell>
          <cell r="C1043" t="str">
            <v>Match</v>
          </cell>
          <cell r="D1043" t="str">
            <v>iStar</v>
          </cell>
          <cell r="E1043" t="str">
            <v>Zero-Coupon</v>
          </cell>
        </row>
        <row r="1044">
          <cell r="A1044" t="str">
            <v>313589RH8</v>
          </cell>
          <cell r="B1044" t="str">
            <v>x313589RH8</v>
          </cell>
          <cell r="C1044" t="str">
            <v>Match</v>
          </cell>
          <cell r="D1044" t="str">
            <v>iStar</v>
          </cell>
          <cell r="E1044" t="str">
            <v>Zero-Coupon</v>
          </cell>
        </row>
        <row r="1045">
          <cell r="A1045" t="str">
            <v>313589RH8</v>
          </cell>
          <cell r="B1045" t="str">
            <v>x313589RH8</v>
          </cell>
          <cell r="C1045" t="str">
            <v>Match</v>
          </cell>
          <cell r="D1045" t="str">
            <v>iStar</v>
          </cell>
          <cell r="E1045" t="str">
            <v>Zero-Coupon</v>
          </cell>
        </row>
        <row r="1046">
          <cell r="A1046" t="str">
            <v>313589RH8</v>
          </cell>
          <cell r="B1046" t="str">
            <v>x313589RH8</v>
          </cell>
          <cell r="C1046" t="str">
            <v>Match</v>
          </cell>
          <cell r="D1046" t="str">
            <v>iStar</v>
          </cell>
          <cell r="E1046" t="str">
            <v>Zero-Coupon</v>
          </cell>
        </row>
        <row r="1047">
          <cell r="A1047" t="str">
            <v>313589RH8</v>
          </cell>
          <cell r="B1047" t="str">
            <v>x313589RH8</v>
          </cell>
          <cell r="C1047" t="str">
            <v>Match</v>
          </cell>
          <cell r="D1047" t="str">
            <v>iStar</v>
          </cell>
          <cell r="E1047" t="str">
            <v>Zero-Coupon</v>
          </cell>
        </row>
        <row r="1048">
          <cell r="A1048" t="str">
            <v>313589RH8</v>
          </cell>
          <cell r="B1048" t="str">
            <v>x313589RH8</v>
          </cell>
          <cell r="C1048" t="str">
            <v>Match</v>
          </cell>
          <cell r="D1048" t="str">
            <v>iStar</v>
          </cell>
          <cell r="E1048" t="str">
            <v>Zero-Coupon</v>
          </cell>
        </row>
        <row r="1049">
          <cell r="A1049" t="str">
            <v>313589RH8</v>
          </cell>
          <cell r="B1049" t="str">
            <v>x313589RH8</v>
          </cell>
          <cell r="C1049" t="str">
            <v>Match</v>
          </cell>
          <cell r="D1049" t="str">
            <v>iStar</v>
          </cell>
          <cell r="E1049" t="str">
            <v>Zero-Coupon</v>
          </cell>
        </row>
        <row r="1050">
          <cell r="A1050" t="str">
            <v>313589RH8</v>
          </cell>
          <cell r="B1050" t="str">
            <v>x313589RH8</v>
          </cell>
          <cell r="C1050" t="str">
            <v>Match</v>
          </cell>
          <cell r="D1050" t="str">
            <v>iStar</v>
          </cell>
          <cell r="E1050" t="str">
            <v>Zero-Coupon</v>
          </cell>
        </row>
        <row r="1051">
          <cell r="A1051" t="str">
            <v>313589RH8</v>
          </cell>
          <cell r="B1051" t="str">
            <v>x313589RH8</v>
          </cell>
          <cell r="C1051" t="str">
            <v>Match</v>
          </cell>
          <cell r="D1051" t="str">
            <v>iStar</v>
          </cell>
          <cell r="E1051" t="str">
            <v>Zero-Coupon</v>
          </cell>
        </row>
        <row r="1052">
          <cell r="A1052" t="str">
            <v>313589RH8</v>
          </cell>
          <cell r="B1052" t="str">
            <v>x313589RH8</v>
          </cell>
          <cell r="C1052" t="str">
            <v>Match</v>
          </cell>
          <cell r="D1052" t="str">
            <v>iStar</v>
          </cell>
          <cell r="E1052" t="str">
            <v>Zero-Coupon</v>
          </cell>
        </row>
        <row r="1053">
          <cell r="A1053" t="str">
            <v>313589RH8</v>
          </cell>
          <cell r="B1053" t="str">
            <v>x313589RH8</v>
          </cell>
          <cell r="C1053" t="str">
            <v>Match</v>
          </cell>
          <cell r="D1053" t="str">
            <v>iStar</v>
          </cell>
          <cell r="E1053" t="str">
            <v>Zero-Coupon</v>
          </cell>
        </row>
        <row r="1054">
          <cell r="A1054" t="str">
            <v>313589RH8</v>
          </cell>
          <cell r="B1054" t="str">
            <v>x313589RH8</v>
          </cell>
          <cell r="C1054" t="str">
            <v>Match</v>
          </cell>
          <cell r="D1054" t="str">
            <v>iStar</v>
          </cell>
          <cell r="E1054" t="str">
            <v>Zero-Coupon</v>
          </cell>
        </row>
        <row r="1055">
          <cell r="A1055" t="str">
            <v>313589RH8</v>
          </cell>
          <cell r="B1055" t="str">
            <v>x313589RH8</v>
          </cell>
          <cell r="C1055" t="str">
            <v>Match</v>
          </cell>
          <cell r="D1055" t="str">
            <v>iStar</v>
          </cell>
          <cell r="E1055" t="str">
            <v>Zero-Coupon</v>
          </cell>
        </row>
        <row r="1056">
          <cell r="A1056" t="str">
            <v>313589RH8</v>
          </cell>
          <cell r="B1056" t="str">
            <v>x313589RH8</v>
          </cell>
          <cell r="C1056" t="str">
            <v>Match</v>
          </cell>
          <cell r="D1056" t="str">
            <v>iStar</v>
          </cell>
          <cell r="E1056" t="str">
            <v>Zero-Coupon</v>
          </cell>
        </row>
        <row r="1057">
          <cell r="A1057" t="str">
            <v>313589RH8</v>
          </cell>
          <cell r="B1057" t="str">
            <v>x313589RH8</v>
          </cell>
          <cell r="C1057" t="str">
            <v>Match</v>
          </cell>
          <cell r="D1057" t="str">
            <v>iStar</v>
          </cell>
          <cell r="E1057" t="str">
            <v>Zero-Coupon</v>
          </cell>
        </row>
        <row r="1058">
          <cell r="A1058" t="str">
            <v>313589RH8</v>
          </cell>
          <cell r="B1058" t="str">
            <v>x313589RH8</v>
          </cell>
          <cell r="C1058" t="str">
            <v>Match</v>
          </cell>
          <cell r="D1058" t="str">
            <v>iStar</v>
          </cell>
          <cell r="E1058" t="str">
            <v>Zero-Coupon</v>
          </cell>
        </row>
        <row r="1059">
          <cell r="A1059" t="str">
            <v>313589RH8</v>
          </cell>
          <cell r="B1059" t="str">
            <v>x313589RH8</v>
          </cell>
          <cell r="C1059" t="str">
            <v>Match</v>
          </cell>
          <cell r="D1059" t="str">
            <v>iStar</v>
          </cell>
          <cell r="E1059" t="str">
            <v>Zero-Coupon</v>
          </cell>
        </row>
        <row r="1060">
          <cell r="A1060" t="str">
            <v>313589RH8</v>
          </cell>
          <cell r="B1060" t="str">
            <v>x313589RH8</v>
          </cell>
          <cell r="C1060" t="str">
            <v>Match</v>
          </cell>
          <cell r="D1060" t="str">
            <v>iStar</v>
          </cell>
          <cell r="E1060" t="str">
            <v>Zero-Coupon</v>
          </cell>
        </row>
        <row r="1061">
          <cell r="A1061" t="str">
            <v>313589RH8</v>
          </cell>
          <cell r="B1061" t="str">
            <v>x313589RH8</v>
          </cell>
          <cell r="C1061" t="str">
            <v>Match</v>
          </cell>
          <cell r="D1061" t="str">
            <v>iStar</v>
          </cell>
          <cell r="E1061" t="str">
            <v>Zero-Coupon</v>
          </cell>
        </row>
        <row r="1062">
          <cell r="A1062" t="str">
            <v>313589RH8</v>
          </cell>
          <cell r="B1062" t="str">
            <v>x313589RH8</v>
          </cell>
          <cell r="C1062" t="str">
            <v>Match</v>
          </cell>
          <cell r="D1062" t="str">
            <v>iStar</v>
          </cell>
          <cell r="E1062" t="str">
            <v>Zero-Coupon</v>
          </cell>
        </row>
        <row r="1063">
          <cell r="A1063" t="str">
            <v>313589RH8</v>
          </cell>
          <cell r="B1063" t="str">
            <v>x313589RH8</v>
          </cell>
          <cell r="C1063" t="str">
            <v>Match</v>
          </cell>
          <cell r="D1063" t="str">
            <v>iStar</v>
          </cell>
          <cell r="E1063" t="str">
            <v>Zero-Coupon</v>
          </cell>
        </row>
        <row r="1064">
          <cell r="A1064" t="str">
            <v>313589RH8</v>
          </cell>
          <cell r="B1064" t="str">
            <v>x313589RH8</v>
          </cell>
          <cell r="C1064" t="str">
            <v>Match</v>
          </cell>
          <cell r="D1064" t="str">
            <v>iStar</v>
          </cell>
          <cell r="E1064" t="str">
            <v>Zero-Coupon</v>
          </cell>
        </row>
        <row r="1065">
          <cell r="A1065" t="str">
            <v>313589RH8</v>
          </cell>
          <cell r="B1065" t="str">
            <v>x313589RH8</v>
          </cell>
          <cell r="C1065" t="str">
            <v>Match</v>
          </cell>
          <cell r="D1065" t="str">
            <v>iStar</v>
          </cell>
          <cell r="E1065" t="str">
            <v>Zero-Coupon</v>
          </cell>
        </row>
        <row r="1066">
          <cell r="A1066" t="str">
            <v>313589RH8</v>
          </cell>
          <cell r="B1066" t="str">
            <v>x313589RH8</v>
          </cell>
          <cell r="C1066" t="str">
            <v>Match</v>
          </cell>
          <cell r="D1066" t="str">
            <v>iStar</v>
          </cell>
          <cell r="E1066" t="str">
            <v>Zero-Coupon</v>
          </cell>
        </row>
        <row r="1067">
          <cell r="A1067" t="str">
            <v>313589RH8</v>
          </cell>
          <cell r="B1067" t="str">
            <v>x313589RH8</v>
          </cell>
          <cell r="C1067" t="str">
            <v>Match</v>
          </cell>
          <cell r="D1067" t="str">
            <v>iStar</v>
          </cell>
          <cell r="E1067" t="str">
            <v>Zero-Coupon</v>
          </cell>
        </row>
        <row r="1068">
          <cell r="A1068" t="str">
            <v>313589RH8</v>
          </cell>
          <cell r="B1068" t="str">
            <v>x313589RH8</v>
          </cell>
          <cell r="C1068" t="str">
            <v>Match</v>
          </cell>
          <cell r="D1068" t="str">
            <v>iStar</v>
          </cell>
          <cell r="E1068" t="str">
            <v>Zero-Coupon</v>
          </cell>
        </row>
        <row r="1069">
          <cell r="A1069" t="str">
            <v>313589RH8</v>
          </cell>
          <cell r="B1069" t="str">
            <v>x313589RH8</v>
          </cell>
          <cell r="C1069" t="str">
            <v>Match</v>
          </cell>
          <cell r="D1069" t="str">
            <v>iStar</v>
          </cell>
          <cell r="E1069" t="str">
            <v>Zero-Coupon</v>
          </cell>
        </row>
        <row r="1070">
          <cell r="A1070" t="str">
            <v>313589RH8</v>
          </cell>
          <cell r="B1070" t="str">
            <v>x313589RH8</v>
          </cell>
          <cell r="C1070" t="str">
            <v>Match</v>
          </cell>
          <cell r="D1070" t="str">
            <v>iStar</v>
          </cell>
          <cell r="E1070" t="str">
            <v>Zero-Coupon</v>
          </cell>
        </row>
        <row r="1071">
          <cell r="A1071" t="str">
            <v>313589RH8</v>
          </cell>
          <cell r="B1071" t="str">
            <v>x313589RH8</v>
          </cell>
          <cell r="C1071" t="str">
            <v>Match</v>
          </cell>
          <cell r="D1071" t="str">
            <v>iStar</v>
          </cell>
          <cell r="E1071" t="str">
            <v>Zero-Coupon</v>
          </cell>
        </row>
        <row r="1072">
          <cell r="A1072" t="str">
            <v>313589RH8</v>
          </cell>
          <cell r="B1072" t="str">
            <v>x313589RH8</v>
          </cell>
          <cell r="C1072" t="str">
            <v>Match</v>
          </cell>
          <cell r="D1072" t="str">
            <v>iStar</v>
          </cell>
          <cell r="E1072" t="str">
            <v>Zero-Coupon</v>
          </cell>
        </row>
        <row r="1073">
          <cell r="A1073" t="str">
            <v>313589RH8</v>
          </cell>
          <cell r="B1073" t="str">
            <v>x313589RH8</v>
          </cell>
          <cell r="C1073" t="str">
            <v>Match</v>
          </cell>
          <cell r="D1073" t="str">
            <v>iStar</v>
          </cell>
          <cell r="E1073" t="str">
            <v>Zero-Coupon</v>
          </cell>
        </row>
        <row r="1074">
          <cell r="A1074" t="str">
            <v>313589RH8</v>
          </cell>
          <cell r="B1074" t="str">
            <v>x313589RH8</v>
          </cell>
          <cell r="C1074" t="str">
            <v>Match</v>
          </cell>
          <cell r="D1074" t="str">
            <v>iStar</v>
          </cell>
          <cell r="E1074" t="str">
            <v>Zero-Coupon</v>
          </cell>
        </row>
        <row r="1075">
          <cell r="A1075" t="str">
            <v>313589RH8</v>
          </cell>
          <cell r="B1075" t="str">
            <v>x313589RH8</v>
          </cell>
          <cell r="C1075" t="str">
            <v>Match</v>
          </cell>
          <cell r="D1075" t="str">
            <v>iStar</v>
          </cell>
          <cell r="E1075" t="str">
            <v>Zero-Coupon</v>
          </cell>
        </row>
        <row r="1076">
          <cell r="A1076" t="str">
            <v>313589RH8</v>
          </cell>
          <cell r="B1076" t="str">
            <v>x313589RH8</v>
          </cell>
          <cell r="C1076" t="str">
            <v>Match</v>
          </cell>
          <cell r="D1076" t="str">
            <v>iStar</v>
          </cell>
          <cell r="E1076" t="str">
            <v>Zero-Coupon</v>
          </cell>
        </row>
        <row r="1077">
          <cell r="A1077" t="str">
            <v>313589RH8</v>
          </cell>
          <cell r="B1077" t="str">
            <v>x313589RH8</v>
          </cell>
          <cell r="C1077" t="str">
            <v>Match</v>
          </cell>
          <cell r="D1077" t="str">
            <v>iStar</v>
          </cell>
          <cell r="E1077" t="str">
            <v>Zero-Coupon</v>
          </cell>
        </row>
        <row r="1078">
          <cell r="A1078" t="str">
            <v>313589RH8</v>
          </cell>
          <cell r="B1078" t="str">
            <v>x313589RH8</v>
          </cell>
          <cell r="C1078" t="str">
            <v>Match</v>
          </cell>
          <cell r="D1078" t="str">
            <v>iStar</v>
          </cell>
          <cell r="E1078" t="str">
            <v>Zero-Coupon</v>
          </cell>
        </row>
        <row r="1079">
          <cell r="A1079" t="str">
            <v>313589RH8</v>
          </cell>
          <cell r="B1079" t="str">
            <v>x313589RH8</v>
          </cell>
          <cell r="C1079" t="str">
            <v>Match</v>
          </cell>
          <cell r="D1079" t="str">
            <v>iStar</v>
          </cell>
          <cell r="E1079" t="str">
            <v>Zero-Coupon</v>
          </cell>
        </row>
        <row r="1080">
          <cell r="A1080" t="str">
            <v>313589RH8</v>
          </cell>
          <cell r="B1080" t="str">
            <v>x313589RH8</v>
          </cell>
          <cell r="C1080" t="str">
            <v>Match</v>
          </cell>
          <cell r="D1080" t="str">
            <v>iStar</v>
          </cell>
          <cell r="E1080" t="str">
            <v>Zero-Coupon</v>
          </cell>
        </row>
        <row r="1081">
          <cell r="A1081" t="str">
            <v>313589RH8</v>
          </cell>
          <cell r="B1081" t="str">
            <v>x313589RH8</v>
          </cell>
          <cell r="C1081" t="str">
            <v>Match</v>
          </cell>
          <cell r="D1081" t="str">
            <v>iStar</v>
          </cell>
          <cell r="E1081" t="str">
            <v>Zero-Coupon</v>
          </cell>
        </row>
        <row r="1082">
          <cell r="A1082" t="str">
            <v>313589RH8</v>
          </cell>
          <cell r="B1082" t="str">
            <v>x313589RH8</v>
          </cell>
          <cell r="C1082" t="str">
            <v>Match</v>
          </cell>
          <cell r="D1082" t="str">
            <v>iStar</v>
          </cell>
          <cell r="E1082" t="str">
            <v>Zero-Coupon</v>
          </cell>
        </row>
        <row r="1083">
          <cell r="A1083" t="str">
            <v>313589RH8</v>
          </cell>
          <cell r="B1083" t="str">
            <v>x313589RH8</v>
          </cell>
          <cell r="C1083" t="str">
            <v>Match</v>
          </cell>
          <cell r="D1083" t="str">
            <v>iStar</v>
          </cell>
          <cell r="E1083" t="str">
            <v>Zero-Coupon</v>
          </cell>
        </row>
        <row r="1084">
          <cell r="A1084" t="str">
            <v>313589RH8</v>
          </cell>
          <cell r="B1084" t="str">
            <v>x313589RH8</v>
          </cell>
          <cell r="C1084" t="str">
            <v>Match</v>
          </cell>
          <cell r="D1084" t="str">
            <v>iStar</v>
          </cell>
          <cell r="E1084" t="str">
            <v>Zero-Coupon</v>
          </cell>
        </row>
        <row r="1085">
          <cell r="A1085" t="str">
            <v>313589RH8</v>
          </cell>
          <cell r="B1085" t="str">
            <v>x313589RH8</v>
          </cell>
          <cell r="C1085" t="str">
            <v>Match</v>
          </cell>
          <cell r="D1085" t="str">
            <v>iStar</v>
          </cell>
          <cell r="E1085" t="str">
            <v>Zero-Coupon</v>
          </cell>
        </row>
        <row r="1086">
          <cell r="A1086" t="str">
            <v>313589RH8</v>
          </cell>
          <cell r="B1086" t="str">
            <v>x313589RH8</v>
          </cell>
          <cell r="C1086" t="str">
            <v>Match</v>
          </cell>
          <cell r="D1086" t="str">
            <v>iStar</v>
          </cell>
          <cell r="E1086" t="str">
            <v>Zero-Coupon</v>
          </cell>
        </row>
        <row r="1087">
          <cell r="A1087" t="str">
            <v>313589RH8</v>
          </cell>
          <cell r="B1087" t="str">
            <v>x313589RH8</v>
          </cell>
          <cell r="C1087" t="str">
            <v>Match</v>
          </cell>
          <cell r="D1087" t="str">
            <v>iStar</v>
          </cell>
          <cell r="E1087" t="str">
            <v>Zero-Coupon</v>
          </cell>
        </row>
        <row r="1088">
          <cell r="A1088" t="str">
            <v>313589RH8</v>
          </cell>
          <cell r="B1088" t="str">
            <v>x313589RH8</v>
          </cell>
          <cell r="C1088" t="str">
            <v>Match</v>
          </cell>
          <cell r="D1088" t="str">
            <v>iStar</v>
          </cell>
          <cell r="E1088" t="str">
            <v>Zero-Coupon</v>
          </cell>
        </row>
        <row r="1089">
          <cell r="A1089" t="str">
            <v>313589RH8</v>
          </cell>
          <cell r="B1089" t="str">
            <v>x313589RH8</v>
          </cell>
          <cell r="C1089" t="str">
            <v>Match</v>
          </cell>
          <cell r="D1089" t="str">
            <v>iStar</v>
          </cell>
          <cell r="E1089" t="str">
            <v>Zero-Coupon</v>
          </cell>
        </row>
        <row r="1090">
          <cell r="A1090" t="str">
            <v>313589RH8</v>
          </cell>
          <cell r="B1090" t="str">
            <v>x313589RH8</v>
          </cell>
          <cell r="C1090" t="str">
            <v>Match</v>
          </cell>
          <cell r="D1090" t="str">
            <v>iStar</v>
          </cell>
          <cell r="E1090" t="str">
            <v>Zero-Coupon</v>
          </cell>
        </row>
        <row r="1091">
          <cell r="A1091" t="str">
            <v>313589RH8</v>
          </cell>
          <cell r="B1091" t="str">
            <v>x313589RH8</v>
          </cell>
          <cell r="C1091" t="str">
            <v>Match</v>
          </cell>
          <cell r="D1091" t="str">
            <v>iStar</v>
          </cell>
          <cell r="E1091" t="str">
            <v>Zero-Coupon</v>
          </cell>
        </row>
        <row r="1092">
          <cell r="A1092" t="str">
            <v>313589RH8</v>
          </cell>
          <cell r="B1092" t="str">
            <v>x313589RH8</v>
          </cell>
          <cell r="C1092" t="str">
            <v>Match</v>
          </cell>
          <cell r="D1092" t="str">
            <v>iStar</v>
          </cell>
          <cell r="E1092" t="str">
            <v>Zero-Coupon</v>
          </cell>
        </row>
        <row r="1093">
          <cell r="A1093" t="str">
            <v>313589RH8</v>
          </cell>
          <cell r="B1093" t="str">
            <v>x313589RH8</v>
          </cell>
          <cell r="C1093" t="str">
            <v>Match</v>
          </cell>
          <cell r="D1093" t="str">
            <v>iStar</v>
          </cell>
          <cell r="E1093" t="str">
            <v>Zero-Coupon</v>
          </cell>
        </row>
        <row r="1094">
          <cell r="A1094" t="str">
            <v>313589RH8</v>
          </cell>
          <cell r="B1094" t="str">
            <v>x313589RH8</v>
          </cell>
          <cell r="C1094" t="str">
            <v>Match</v>
          </cell>
          <cell r="D1094" t="str">
            <v>iStar</v>
          </cell>
          <cell r="E1094" t="str">
            <v>Zero-Coupon</v>
          </cell>
        </row>
        <row r="1095">
          <cell r="A1095" t="str">
            <v>313589RH8</v>
          </cell>
          <cell r="B1095" t="str">
            <v>x313589RH8</v>
          </cell>
          <cell r="C1095" t="str">
            <v>Match</v>
          </cell>
          <cell r="D1095" t="str">
            <v>iStar</v>
          </cell>
          <cell r="E1095" t="str">
            <v>Zero-Coupon</v>
          </cell>
        </row>
        <row r="1096">
          <cell r="A1096" t="str">
            <v>313589RH8</v>
          </cell>
          <cell r="B1096" t="str">
            <v>x313589RH8</v>
          </cell>
          <cell r="C1096" t="str">
            <v>Match</v>
          </cell>
          <cell r="D1096" t="str">
            <v>iStar</v>
          </cell>
          <cell r="E1096" t="str">
            <v>Zero-Coupon</v>
          </cell>
        </row>
        <row r="1097">
          <cell r="A1097" t="str">
            <v>313589RH8</v>
          </cell>
          <cell r="B1097" t="str">
            <v>x313589RH8</v>
          </cell>
          <cell r="C1097" t="str">
            <v>Match</v>
          </cell>
          <cell r="D1097" t="str">
            <v>iStar</v>
          </cell>
          <cell r="E1097" t="str">
            <v>Zero-Coupon</v>
          </cell>
        </row>
        <row r="1098">
          <cell r="A1098" t="str">
            <v>313589RH8</v>
          </cell>
          <cell r="B1098" t="str">
            <v>x313589RH8</v>
          </cell>
          <cell r="C1098" t="str">
            <v>Match</v>
          </cell>
          <cell r="D1098" t="str">
            <v>iStar</v>
          </cell>
          <cell r="E1098" t="str">
            <v>Zero-Coupon</v>
          </cell>
        </row>
        <row r="1099">
          <cell r="A1099" t="str">
            <v>313589RH8</v>
          </cell>
          <cell r="B1099" t="str">
            <v>x313589RH8</v>
          </cell>
          <cell r="C1099" t="str">
            <v>Match</v>
          </cell>
          <cell r="D1099" t="str">
            <v>iStar</v>
          </cell>
          <cell r="E1099" t="str">
            <v>Zero-Coupon</v>
          </cell>
        </row>
        <row r="1100">
          <cell r="A1100" t="str">
            <v>313589RH8</v>
          </cell>
          <cell r="B1100" t="str">
            <v>x313589RH8</v>
          </cell>
          <cell r="C1100" t="str">
            <v>Match</v>
          </cell>
          <cell r="D1100" t="str">
            <v>iStar</v>
          </cell>
          <cell r="E1100" t="str">
            <v>Zero-Coupon</v>
          </cell>
        </row>
        <row r="1101">
          <cell r="A1101" t="str">
            <v>313589RH8</v>
          </cell>
          <cell r="B1101" t="str">
            <v>x313589RH8</v>
          </cell>
          <cell r="C1101" t="str">
            <v>Match</v>
          </cell>
          <cell r="D1101" t="str">
            <v>iStar</v>
          </cell>
          <cell r="E1101" t="str">
            <v>Zero-Coupon</v>
          </cell>
        </row>
        <row r="1102">
          <cell r="A1102" t="str">
            <v>313589RH8</v>
          </cell>
          <cell r="B1102" t="str">
            <v>x313589RH8</v>
          </cell>
          <cell r="C1102" t="str">
            <v>Match</v>
          </cell>
          <cell r="D1102" t="str">
            <v>iStar</v>
          </cell>
          <cell r="E1102" t="str">
            <v>Zero-Coupon</v>
          </cell>
        </row>
        <row r="1103">
          <cell r="A1103" t="str">
            <v>313589RH8</v>
          </cell>
          <cell r="B1103" t="str">
            <v>x313589RH8</v>
          </cell>
          <cell r="C1103" t="str">
            <v>Match</v>
          </cell>
          <cell r="D1103" t="str">
            <v>iStar</v>
          </cell>
          <cell r="E1103" t="str">
            <v>Zero-Coupon</v>
          </cell>
        </row>
        <row r="1104">
          <cell r="A1104" t="str">
            <v>313589RH8</v>
          </cell>
          <cell r="B1104" t="str">
            <v>x313589RH8</v>
          </cell>
          <cell r="C1104" t="str">
            <v>Match</v>
          </cell>
          <cell r="D1104" t="str">
            <v>iStar</v>
          </cell>
          <cell r="E1104" t="str">
            <v>Zero-Coupon</v>
          </cell>
        </row>
        <row r="1105">
          <cell r="A1105" t="str">
            <v>313589RH8</v>
          </cell>
          <cell r="B1105" t="str">
            <v>x313589RH8</v>
          </cell>
          <cell r="C1105" t="str">
            <v>Match</v>
          </cell>
          <cell r="D1105" t="str">
            <v>iStar</v>
          </cell>
          <cell r="E1105" t="str">
            <v>Zero-Coupon</v>
          </cell>
        </row>
        <row r="1106">
          <cell r="A1106" t="str">
            <v>313589RH8</v>
          </cell>
          <cell r="B1106" t="str">
            <v>x313589RH8</v>
          </cell>
          <cell r="C1106" t="str">
            <v>Match</v>
          </cell>
          <cell r="D1106" t="str">
            <v>iStar</v>
          </cell>
          <cell r="E1106" t="str">
            <v>Zero-Coupon</v>
          </cell>
        </row>
        <row r="1107">
          <cell r="A1107" t="str">
            <v>313589RH8</v>
          </cell>
          <cell r="B1107" t="str">
            <v>x313589RH8</v>
          </cell>
          <cell r="C1107" t="str">
            <v>Match</v>
          </cell>
          <cell r="D1107" t="str">
            <v>iStar</v>
          </cell>
          <cell r="E1107" t="str">
            <v>Zero-Coupon</v>
          </cell>
        </row>
        <row r="1108">
          <cell r="A1108" t="str">
            <v>313589RH8</v>
          </cell>
          <cell r="B1108" t="str">
            <v>x313589RH8</v>
          </cell>
          <cell r="C1108" t="str">
            <v>Match</v>
          </cell>
          <cell r="D1108" t="str">
            <v>iStar</v>
          </cell>
          <cell r="E1108" t="str">
            <v>Zero-Coupon</v>
          </cell>
        </row>
        <row r="1109">
          <cell r="A1109" t="str">
            <v>313589RH8</v>
          </cell>
          <cell r="B1109" t="str">
            <v>x313589RH8</v>
          </cell>
          <cell r="C1109" t="str">
            <v>Match</v>
          </cell>
          <cell r="D1109" t="str">
            <v>iStar</v>
          </cell>
          <cell r="E1109" t="str">
            <v>Zero-Coupon</v>
          </cell>
        </row>
        <row r="1110">
          <cell r="A1110" t="str">
            <v>313589RH8</v>
          </cell>
          <cell r="B1110" t="str">
            <v>x313589RH8</v>
          </cell>
          <cell r="C1110" t="str">
            <v>Match</v>
          </cell>
          <cell r="D1110" t="str">
            <v>iStar</v>
          </cell>
          <cell r="E1110" t="str">
            <v>Zero-Coupon</v>
          </cell>
        </row>
        <row r="1111">
          <cell r="A1111" t="str">
            <v>313589RH8</v>
          </cell>
          <cell r="B1111" t="str">
            <v>x313589RH8</v>
          </cell>
          <cell r="C1111" t="str">
            <v>Match</v>
          </cell>
          <cell r="D1111" t="str">
            <v>iStar</v>
          </cell>
          <cell r="E1111" t="str">
            <v>Zero-Coupon</v>
          </cell>
        </row>
        <row r="1112">
          <cell r="A1112" t="str">
            <v>313589RH8</v>
          </cell>
          <cell r="B1112" t="str">
            <v>x313589RH8</v>
          </cell>
          <cell r="C1112" t="str">
            <v>Match</v>
          </cell>
          <cell r="D1112" t="str">
            <v>iStar</v>
          </cell>
          <cell r="E1112" t="str">
            <v>Zero-Coupon</v>
          </cell>
        </row>
        <row r="1113">
          <cell r="A1113" t="str">
            <v>313589RH8</v>
          </cell>
          <cell r="B1113" t="str">
            <v>x313589RH8</v>
          </cell>
          <cell r="C1113" t="str">
            <v>Match</v>
          </cell>
          <cell r="D1113" t="str">
            <v>iStar</v>
          </cell>
          <cell r="E1113" t="str">
            <v>Zero-Coupon</v>
          </cell>
        </row>
        <row r="1114">
          <cell r="A1114" t="str">
            <v>313589RH8</v>
          </cell>
          <cell r="B1114" t="str">
            <v>x313589RH8</v>
          </cell>
          <cell r="C1114" t="str">
            <v>Match</v>
          </cell>
          <cell r="D1114" t="str">
            <v>iStar</v>
          </cell>
          <cell r="E1114" t="str">
            <v>Zero-Coupon</v>
          </cell>
        </row>
        <row r="1115">
          <cell r="A1115" t="str">
            <v>313589RH8</v>
          </cell>
          <cell r="B1115" t="str">
            <v>x313589RH8</v>
          </cell>
          <cell r="C1115" t="str">
            <v>Match</v>
          </cell>
          <cell r="D1115" t="str">
            <v>iStar</v>
          </cell>
          <cell r="E1115" t="str">
            <v>Zero-Coupon</v>
          </cell>
        </row>
        <row r="1116">
          <cell r="A1116" t="str">
            <v>313589RH8</v>
          </cell>
          <cell r="B1116" t="str">
            <v>x313589RH8</v>
          </cell>
          <cell r="C1116" t="str">
            <v>Match</v>
          </cell>
          <cell r="D1116" t="str">
            <v>iStar</v>
          </cell>
          <cell r="E1116" t="str">
            <v>Zero-Coupon</v>
          </cell>
        </row>
        <row r="1117">
          <cell r="A1117" t="str">
            <v>313589RH8</v>
          </cell>
          <cell r="B1117" t="str">
            <v>x313589RH8</v>
          </cell>
          <cell r="C1117" t="str">
            <v>Match</v>
          </cell>
          <cell r="D1117" t="str">
            <v>iStar</v>
          </cell>
          <cell r="E1117" t="str">
            <v>Zero-Coupon</v>
          </cell>
        </row>
        <row r="1118">
          <cell r="A1118" t="str">
            <v>313589RH8</v>
          </cell>
          <cell r="B1118" t="str">
            <v>x313589RH8</v>
          </cell>
          <cell r="C1118" t="str">
            <v>Match</v>
          </cell>
          <cell r="D1118" t="str">
            <v>iStar</v>
          </cell>
          <cell r="E1118" t="str">
            <v>Zero-Coupon</v>
          </cell>
        </row>
        <row r="1119">
          <cell r="A1119" t="str">
            <v>313589RH8</v>
          </cell>
          <cell r="B1119" t="str">
            <v>x313589RH8</v>
          </cell>
          <cell r="C1119" t="str">
            <v>Match</v>
          </cell>
          <cell r="D1119" t="str">
            <v>iStar</v>
          </cell>
          <cell r="E1119" t="str">
            <v>Zero-Coupon</v>
          </cell>
        </row>
        <row r="1120">
          <cell r="A1120" t="str">
            <v>313589RH8</v>
          </cell>
          <cell r="B1120" t="str">
            <v>x313589RH8</v>
          </cell>
          <cell r="C1120" t="str">
            <v>Match</v>
          </cell>
          <cell r="D1120" t="str">
            <v>iStar</v>
          </cell>
          <cell r="E1120" t="str">
            <v>Zero-Coupon</v>
          </cell>
        </row>
        <row r="1121">
          <cell r="A1121" t="str">
            <v>313589RH8</v>
          </cell>
          <cell r="B1121" t="str">
            <v>x313589RH8</v>
          </cell>
          <cell r="C1121" t="str">
            <v>Match</v>
          </cell>
          <cell r="D1121" t="str">
            <v>iStar</v>
          </cell>
          <cell r="E1121" t="str">
            <v>Zero-Coupon</v>
          </cell>
        </row>
        <row r="1122">
          <cell r="A1122" t="str">
            <v>313589RH8</v>
          </cell>
          <cell r="B1122" t="str">
            <v>x313589RH8</v>
          </cell>
          <cell r="C1122" t="str">
            <v>Match</v>
          </cell>
          <cell r="D1122" t="str">
            <v>iStar</v>
          </cell>
          <cell r="E1122" t="str">
            <v>Zero-Coupon</v>
          </cell>
        </row>
        <row r="1123">
          <cell r="A1123" t="str">
            <v>313589RH8</v>
          </cell>
          <cell r="B1123" t="str">
            <v>x313589RH8</v>
          </cell>
          <cell r="C1123" t="str">
            <v>Match</v>
          </cell>
          <cell r="D1123" t="str">
            <v>iStar</v>
          </cell>
          <cell r="E1123" t="str">
            <v>Zero-Coupon</v>
          </cell>
        </row>
        <row r="1124">
          <cell r="A1124" t="str">
            <v>313589RH8</v>
          </cell>
          <cell r="B1124" t="str">
            <v>x313589RH8</v>
          </cell>
          <cell r="C1124" t="str">
            <v>Match</v>
          </cell>
          <cell r="D1124" t="str">
            <v>iStar</v>
          </cell>
          <cell r="E1124" t="str">
            <v>Zero-Coupon</v>
          </cell>
        </row>
        <row r="1125">
          <cell r="A1125" t="str">
            <v>313589RH8</v>
          </cell>
          <cell r="B1125" t="str">
            <v>x313589RH8</v>
          </cell>
          <cell r="C1125" t="str">
            <v>Match</v>
          </cell>
          <cell r="D1125" t="str">
            <v>iStar</v>
          </cell>
          <cell r="E1125" t="str">
            <v>Zero-Coupon</v>
          </cell>
        </row>
        <row r="1126">
          <cell r="A1126" t="str">
            <v>313589RH8</v>
          </cell>
          <cell r="B1126" t="str">
            <v>x313589RH8</v>
          </cell>
          <cell r="C1126" t="str">
            <v>Match</v>
          </cell>
          <cell r="D1126" t="str">
            <v>iStar</v>
          </cell>
          <cell r="E1126" t="str">
            <v>Zero-Coupon</v>
          </cell>
        </row>
        <row r="1127">
          <cell r="A1127" t="str">
            <v>313589RH8</v>
          </cell>
          <cell r="B1127" t="str">
            <v>x313589RH8</v>
          </cell>
          <cell r="C1127" t="str">
            <v>Match</v>
          </cell>
          <cell r="D1127" t="str">
            <v>iStar</v>
          </cell>
          <cell r="E1127" t="str">
            <v>Zero-Coupon</v>
          </cell>
        </row>
        <row r="1128">
          <cell r="A1128" t="str">
            <v>313589RH8</v>
          </cell>
          <cell r="B1128" t="str">
            <v>x313589RH8</v>
          </cell>
          <cell r="C1128" t="str">
            <v>Match</v>
          </cell>
          <cell r="D1128" t="str">
            <v>iStar</v>
          </cell>
          <cell r="E1128" t="str">
            <v>Zero-Coupon</v>
          </cell>
        </row>
        <row r="1129">
          <cell r="A1129" t="str">
            <v>313589RH8</v>
          </cell>
          <cell r="B1129" t="str">
            <v>x313589RH8</v>
          </cell>
          <cell r="C1129" t="str">
            <v>Match</v>
          </cell>
          <cell r="D1129" t="str">
            <v>iStar</v>
          </cell>
          <cell r="E1129" t="str">
            <v>Zero-Coupon</v>
          </cell>
        </row>
        <row r="1130">
          <cell r="A1130" t="str">
            <v>313589RH8</v>
          </cell>
          <cell r="B1130" t="str">
            <v>x313589RH8</v>
          </cell>
          <cell r="C1130" t="str">
            <v>Match</v>
          </cell>
          <cell r="D1130" t="str">
            <v>iStar</v>
          </cell>
          <cell r="E1130" t="str">
            <v>Zero-Coupon</v>
          </cell>
        </row>
        <row r="1131">
          <cell r="A1131" t="str">
            <v>313589RH8</v>
          </cell>
          <cell r="B1131" t="str">
            <v>x313589RH8</v>
          </cell>
          <cell r="C1131" t="str">
            <v>Match</v>
          </cell>
          <cell r="D1131" t="str">
            <v>iStar</v>
          </cell>
          <cell r="E1131" t="str">
            <v>Zero-Coupon</v>
          </cell>
        </row>
        <row r="1132">
          <cell r="A1132" t="str">
            <v>313589RH8</v>
          </cell>
          <cell r="B1132" t="str">
            <v>x313589RH8</v>
          </cell>
          <cell r="C1132" t="str">
            <v>Match</v>
          </cell>
          <cell r="D1132" t="str">
            <v>iStar</v>
          </cell>
          <cell r="E1132" t="str">
            <v>Zero-Coupon</v>
          </cell>
        </row>
        <row r="1133">
          <cell r="A1133" t="str">
            <v>313589RH8</v>
          </cell>
          <cell r="B1133" t="str">
            <v>x313589RH8</v>
          </cell>
          <cell r="C1133" t="str">
            <v>Match</v>
          </cell>
          <cell r="D1133" t="str">
            <v>iStar</v>
          </cell>
          <cell r="E1133" t="str">
            <v>Zero-Coupon</v>
          </cell>
        </row>
        <row r="1134">
          <cell r="A1134" t="str">
            <v>313589RH8</v>
          </cell>
          <cell r="B1134" t="str">
            <v>x313589RH8</v>
          </cell>
          <cell r="C1134" t="str">
            <v>Match</v>
          </cell>
          <cell r="D1134" t="str">
            <v>iStar</v>
          </cell>
          <cell r="E1134" t="str">
            <v>Zero-Coupon</v>
          </cell>
        </row>
        <row r="1135">
          <cell r="A1135" t="str">
            <v>313589RH8</v>
          </cell>
          <cell r="B1135" t="str">
            <v>x313589RH8</v>
          </cell>
          <cell r="C1135" t="str">
            <v>Match</v>
          </cell>
          <cell r="D1135" t="str">
            <v>iStar</v>
          </cell>
          <cell r="E1135" t="str">
            <v>Zero-Coupon</v>
          </cell>
        </row>
        <row r="1136">
          <cell r="A1136" t="str">
            <v>313589RH8</v>
          </cell>
          <cell r="B1136" t="str">
            <v>x313589RH8</v>
          </cell>
          <cell r="C1136" t="str">
            <v>Match</v>
          </cell>
          <cell r="D1136" t="str">
            <v>iStar</v>
          </cell>
          <cell r="E1136" t="str">
            <v>Zero-Coupon</v>
          </cell>
        </row>
        <row r="1137">
          <cell r="A1137" t="str">
            <v>313589RH8</v>
          </cell>
          <cell r="B1137" t="str">
            <v>x313589RH8</v>
          </cell>
          <cell r="C1137" t="str">
            <v>Match</v>
          </cell>
          <cell r="D1137" t="str">
            <v>iStar</v>
          </cell>
          <cell r="E1137" t="str">
            <v>Zero-Coupon</v>
          </cell>
        </row>
        <row r="1138">
          <cell r="A1138" t="str">
            <v>313589RH8</v>
          </cell>
          <cell r="B1138" t="str">
            <v>x313589RH8</v>
          </cell>
          <cell r="C1138" t="str">
            <v>Match</v>
          </cell>
          <cell r="D1138" t="str">
            <v>iStar</v>
          </cell>
          <cell r="E1138" t="str">
            <v>Zero-Coupon</v>
          </cell>
        </row>
        <row r="1139">
          <cell r="A1139" t="str">
            <v>313589RH8</v>
          </cell>
          <cell r="B1139" t="str">
            <v>x313589RH8</v>
          </cell>
          <cell r="C1139" t="str">
            <v>Match</v>
          </cell>
          <cell r="D1139" t="str">
            <v>iStar</v>
          </cell>
          <cell r="E1139" t="str">
            <v>Zero-Coupon</v>
          </cell>
        </row>
        <row r="1140">
          <cell r="A1140" t="str">
            <v>313589RH8</v>
          </cell>
          <cell r="B1140" t="str">
            <v>x313589RH8</v>
          </cell>
          <cell r="C1140" t="str">
            <v>Match</v>
          </cell>
          <cell r="D1140" t="str">
            <v>iStar</v>
          </cell>
          <cell r="E1140" t="str">
            <v>Zero-Coupon</v>
          </cell>
        </row>
        <row r="1141">
          <cell r="A1141" t="str">
            <v>313589RH8</v>
          </cell>
          <cell r="B1141" t="str">
            <v>x313589RH8</v>
          </cell>
          <cell r="C1141" t="str">
            <v>Match</v>
          </cell>
          <cell r="D1141" t="str">
            <v>iStar</v>
          </cell>
          <cell r="E1141" t="str">
            <v>Zero-Coupon</v>
          </cell>
        </row>
        <row r="1142">
          <cell r="A1142" t="str">
            <v>313589RH8</v>
          </cell>
          <cell r="B1142" t="str">
            <v>x313589RH8</v>
          </cell>
          <cell r="C1142" t="str">
            <v>Match</v>
          </cell>
          <cell r="D1142" t="str">
            <v>iStar</v>
          </cell>
          <cell r="E1142" t="str">
            <v>Zero-Coupon</v>
          </cell>
        </row>
        <row r="1143">
          <cell r="A1143" t="str">
            <v>313589RH8</v>
          </cell>
          <cell r="B1143" t="str">
            <v>x313589RH8</v>
          </cell>
          <cell r="C1143" t="str">
            <v>Match</v>
          </cell>
          <cell r="D1143" t="str">
            <v>iStar</v>
          </cell>
          <cell r="E1143" t="str">
            <v>Zero-Coupon</v>
          </cell>
        </row>
        <row r="1144">
          <cell r="A1144" t="str">
            <v>313589RH8</v>
          </cell>
          <cell r="B1144" t="str">
            <v>x313589RH8</v>
          </cell>
          <cell r="C1144" t="str">
            <v>Match</v>
          </cell>
          <cell r="D1144" t="str">
            <v>iStar</v>
          </cell>
          <cell r="E1144" t="str">
            <v>Zero-Coupon</v>
          </cell>
        </row>
        <row r="1145">
          <cell r="A1145" t="str">
            <v>313589RH8</v>
          </cell>
          <cell r="B1145" t="str">
            <v>x313589RH8</v>
          </cell>
          <cell r="C1145" t="str">
            <v>Match</v>
          </cell>
          <cell r="D1145" t="str">
            <v>iStar</v>
          </cell>
          <cell r="E1145" t="str">
            <v>Zero-Coupon</v>
          </cell>
        </row>
        <row r="1146">
          <cell r="A1146" t="str">
            <v>313589RH8</v>
          </cell>
          <cell r="B1146" t="str">
            <v>x313589RH8</v>
          </cell>
          <cell r="C1146" t="str">
            <v>Match</v>
          </cell>
          <cell r="D1146" t="str">
            <v>iStar</v>
          </cell>
          <cell r="E1146" t="str">
            <v>Zero-Coupon</v>
          </cell>
        </row>
        <row r="1147">
          <cell r="A1147" t="str">
            <v>313589RH8</v>
          </cell>
          <cell r="B1147" t="str">
            <v>x313589RH8</v>
          </cell>
          <cell r="C1147" t="str">
            <v>Match</v>
          </cell>
          <cell r="D1147" t="str">
            <v>iStar</v>
          </cell>
          <cell r="E1147" t="str">
            <v>Zero-Coupon</v>
          </cell>
        </row>
        <row r="1148">
          <cell r="A1148" t="str">
            <v>313589RH8</v>
          </cell>
          <cell r="B1148" t="str">
            <v>x313589RH8</v>
          </cell>
          <cell r="C1148" t="str">
            <v>Match</v>
          </cell>
          <cell r="D1148" t="str">
            <v>iStar</v>
          </cell>
          <cell r="E1148" t="str">
            <v>Zero-Coupon</v>
          </cell>
        </row>
        <row r="1149">
          <cell r="A1149" t="str">
            <v>313589RH8</v>
          </cell>
          <cell r="B1149" t="str">
            <v>x313589RH8</v>
          </cell>
          <cell r="C1149" t="str">
            <v>Match</v>
          </cell>
          <cell r="D1149" t="str">
            <v>iStar</v>
          </cell>
          <cell r="E1149" t="str">
            <v>Zero-Coupon</v>
          </cell>
        </row>
        <row r="1150">
          <cell r="A1150" t="str">
            <v>313589RH8</v>
          </cell>
          <cell r="B1150" t="str">
            <v>x313589RH8</v>
          </cell>
          <cell r="C1150" t="str">
            <v>Match</v>
          </cell>
          <cell r="D1150" t="str">
            <v>iStar</v>
          </cell>
          <cell r="E1150" t="str">
            <v>Zero-Coupon</v>
          </cell>
        </row>
        <row r="1151">
          <cell r="A1151" t="str">
            <v>313589RH8</v>
          </cell>
          <cell r="B1151" t="str">
            <v>x313589RH8</v>
          </cell>
          <cell r="C1151" t="str">
            <v>Match</v>
          </cell>
          <cell r="D1151" t="str">
            <v>iStar</v>
          </cell>
          <cell r="E1151" t="str">
            <v>Zero-Coupon</v>
          </cell>
        </row>
        <row r="1152">
          <cell r="A1152" t="str">
            <v>313589RH8</v>
          </cell>
          <cell r="B1152" t="str">
            <v>x313589RH8</v>
          </cell>
          <cell r="C1152" t="str">
            <v>Match</v>
          </cell>
          <cell r="D1152" t="str">
            <v>iStar</v>
          </cell>
          <cell r="E1152" t="str">
            <v>Zero-Coupon</v>
          </cell>
        </row>
        <row r="1153">
          <cell r="A1153" t="str">
            <v>313589RH8</v>
          </cell>
          <cell r="B1153" t="str">
            <v>x313589RH8</v>
          </cell>
          <cell r="C1153" t="str">
            <v>Match</v>
          </cell>
          <cell r="D1153" t="str">
            <v>iStar</v>
          </cell>
          <cell r="E1153" t="str">
            <v>Zero-Coupon</v>
          </cell>
        </row>
        <row r="1154">
          <cell r="A1154" t="str">
            <v>313589RH8</v>
          </cell>
          <cell r="B1154" t="str">
            <v>x313589RH8</v>
          </cell>
          <cell r="C1154" t="str">
            <v>Match</v>
          </cell>
          <cell r="D1154" t="str">
            <v>iStar</v>
          </cell>
          <cell r="E1154" t="str">
            <v>Zero-Coupon</v>
          </cell>
        </row>
        <row r="1155">
          <cell r="A1155" t="str">
            <v>313589RH8</v>
          </cell>
          <cell r="B1155" t="str">
            <v>x313589RH8</v>
          </cell>
          <cell r="C1155" t="str">
            <v>Match</v>
          </cell>
          <cell r="D1155" t="str">
            <v>iStar</v>
          </cell>
          <cell r="E1155" t="str">
            <v>Zero-Coupon</v>
          </cell>
        </row>
        <row r="1156">
          <cell r="A1156" t="str">
            <v>313589RH8</v>
          </cell>
          <cell r="B1156" t="str">
            <v>x313589RH8</v>
          </cell>
          <cell r="C1156" t="str">
            <v>Match</v>
          </cell>
          <cell r="D1156" t="str">
            <v>iStar</v>
          </cell>
          <cell r="E1156" t="str">
            <v>Zero-Coupon</v>
          </cell>
        </row>
        <row r="1157">
          <cell r="A1157" t="str">
            <v>313589RH8</v>
          </cell>
          <cell r="B1157" t="str">
            <v>x313589RH8</v>
          </cell>
          <cell r="C1157" t="str">
            <v>Match</v>
          </cell>
          <cell r="D1157" t="str">
            <v>iStar</v>
          </cell>
          <cell r="E1157" t="str">
            <v>Zero-Coupon</v>
          </cell>
        </row>
        <row r="1158">
          <cell r="A1158" t="str">
            <v>313589RH8</v>
          </cell>
          <cell r="B1158" t="str">
            <v>x313589RH8</v>
          </cell>
          <cell r="C1158" t="str">
            <v>Match</v>
          </cell>
          <cell r="D1158" t="str">
            <v>iStar</v>
          </cell>
          <cell r="E1158" t="str">
            <v>Zero-Coupon</v>
          </cell>
        </row>
        <row r="1159">
          <cell r="A1159" t="str">
            <v>313589RH8</v>
          </cell>
          <cell r="B1159" t="str">
            <v>x313589RH8</v>
          </cell>
          <cell r="C1159" t="str">
            <v>Match</v>
          </cell>
          <cell r="D1159" t="str">
            <v>iStar</v>
          </cell>
          <cell r="E1159" t="str">
            <v>Zero-Coupon</v>
          </cell>
        </row>
        <row r="1160">
          <cell r="A1160" t="str">
            <v>313589RH8</v>
          </cell>
          <cell r="B1160" t="str">
            <v>x313589RH8</v>
          </cell>
          <cell r="C1160" t="str">
            <v>Match</v>
          </cell>
          <cell r="D1160" t="str">
            <v>iStar</v>
          </cell>
          <cell r="E1160" t="str">
            <v>Zero-Coupon</v>
          </cell>
        </row>
        <row r="1161">
          <cell r="A1161" t="str">
            <v>313589RH8</v>
          </cell>
          <cell r="B1161" t="str">
            <v>x313589RH8</v>
          </cell>
          <cell r="C1161" t="str">
            <v>Match</v>
          </cell>
          <cell r="D1161" t="str">
            <v>iStar</v>
          </cell>
          <cell r="E1161" t="str">
            <v>Zero-Coupon</v>
          </cell>
        </row>
        <row r="1162">
          <cell r="A1162" t="str">
            <v>313589RH8</v>
          </cell>
          <cell r="B1162" t="str">
            <v>x313589RH8</v>
          </cell>
          <cell r="C1162" t="str">
            <v>Match</v>
          </cell>
          <cell r="D1162" t="str">
            <v>iStar</v>
          </cell>
          <cell r="E1162" t="str">
            <v>Zero-Coupon</v>
          </cell>
        </row>
        <row r="1163">
          <cell r="A1163" t="str">
            <v>313589RH8</v>
          </cell>
          <cell r="B1163" t="str">
            <v>x313589RH8</v>
          </cell>
          <cell r="C1163" t="str">
            <v>Match</v>
          </cell>
          <cell r="D1163" t="str">
            <v>iStar</v>
          </cell>
          <cell r="E1163" t="str">
            <v>Zero-Coupon</v>
          </cell>
        </row>
        <row r="1164">
          <cell r="A1164" t="str">
            <v>313589RH8</v>
          </cell>
          <cell r="B1164" t="str">
            <v>x313589RH8</v>
          </cell>
          <cell r="C1164" t="str">
            <v>Match</v>
          </cell>
          <cell r="D1164" t="str">
            <v>iStar</v>
          </cell>
          <cell r="E1164" t="str">
            <v>Zero-Coupon</v>
          </cell>
        </row>
        <row r="1165">
          <cell r="A1165" t="str">
            <v>313589RH8</v>
          </cell>
          <cell r="B1165" t="str">
            <v>x313589RH8</v>
          </cell>
          <cell r="C1165" t="str">
            <v>Match</v>
          </cell>
          <cell r="D1165" t="str">
            <v>iStar</v>
          </cell>
          <cell r="E1165" t="str">
            <v>Zero-Coupon</v>
          </cell>
        </row>
        <row r="1166">
          <cell r="A1166" t="str">
            <v>313589RH8</v>
          </cell>
          <cell r="B1166" t="str">
            <v>x313589RH8</v>
          </cell>
          <cell r="C1166" t="str">
            <v>Match</v>
          </cell>
          <cell r="D1166" t="str">
            <v>iStar</v>
          </cell>
          <cell r="E1166" t="str">
            <v>Zero-Coupon</v>
          </cell>
        </row>
        <row r="1167">
          <cell r="A1167" t="str">
            <v>313589RH8</v>
          </cell>
          <cell r="B1167" t="str">
            <v>x313589RH8</v>
          </cell>
          <cell r="C1167" t="str">
            <v>Match</v>
          </cell>
          <cell r="D1167" t="str">
            <v>iStar</v>
          </cell>
          <cell r="E1167" t="str">
            <v>Zero-Coupon</v>
          </cell>
        </row>
        <row r="1168">
          <cell r="A1168" t="str">
            <v>313589RH8</v>
          </cell>
          <cell r="B1168" t="str">
            <v>x313589RH8</v>
          </cell>
          <cell r="C1168" t="str">
            <v>Match</v>
          </cell>
          <cell r="D1168" t="str">
            <v>iStar</v>
          </cell>
          <cell r="E1168" t="str">
            <v>Zero-Coupon</v>
          </cell>
        </row>
        <row r="1169">
          <cell r="A1169" t="str">
            <v>313589RH8</v>
          </cell>
          <cell r="B1169" t="str">
            <v>x313589RH8</v>
          </cell>
          <cell r="C1169" t="str">
            <v>Match</v>
          </cell>
          <cell r="D1169" t="str">
            <v>iStar</v>
          </cell>
          <cell r="E1169" t="str">
            <v>Zero-Coupon</v>
          </cell>
        </row>
        <row r="1170">
          <cell r="A1170" t="str">
            <v>313589RJ4</v>
          </cell>
          <cell r="B1170" t="str">
            <v>x313589RJ4</v>
          </cell>
          <cell r="C1170" t="str">
            <v>Match</v>
          </cell>
          <cell r="D1170" t="str">
            <v>iStar</v>
          </cell>
          <cell r="E1170" t="str">
            <v>Zero-Coupon</v>
          </cell>
        </row>
        <row r="1171">
          <cell r="A1171" t="str">
            <v>313589RJ4</v>
          </cell>
          <cell r="B1171" t="str">
            <v>x313589RJ4</v>
          </cell>
          <cell r="C1171" t="str">
            <v>Match</v>
          </cell>
          <cell r="D1171" t="str">
            <v>iStar</v>
          </cell>
          <cell r="E1171" t="str">
            <v>Zero-Coupon</v>
          </cell>
        </row>
        <row r="1172">
          <cell r="A1172" t="str">
            <v>313589RJ4</v>
          </cell>
          <cell r="B1172" t="str">
            <v>x313589RJ4</v>
          </cell>
          <cell r="C1172" t="str">
            <v>Match</v>
          </cell>
          <cell r="D1172" t="str">
            <v>iStar</v>
          </cell>
          <cell r="E1172" t="str">
            <v>Zero-Coupon</v>
          </cell>
        </row>
        <row r="1173">
          <cell r="A1173" t="str">
            <v>313589RJ4</v>
          </cell>
          <cell r="B1173" t="str">
            <v>x313589RJ4</v>
          </cell>
          <cell r="C1173" t="str">
            <v>Match</v>
          </cell>
          <cell r="D1173" t="str">
            <v>iStar</v>
          </cell>
          <cell r="E1173" t="str">
            <v>Zero-Coupon</v>
          </cell>
        </row>
        <row r="1174">
          <cell r="A1174" t="str">
            <v>313589RJ4</v>
          </cell>
          <cell r="B1174" t="str">
            <v>x313589RJ4</v>
          </cell>
          <cell r="C1174" t="str">
            <v>Match</v>
          </cell>
          <cell r="D1174" t="str">
            <v>iStar</v>
          </cell>
          <cell r="E1174" t="str">
            <v>Zero-Coupon</v>
          </cell>
        </row>
        <row r="1175">
          <cell r="A1175" t="str">
            <v>313589RJ4</v>
          </cell>
          <cell r="B1175" t="str">
            <v>x313589RJ4</v>
          </cell>
          <cell r="C1175" t="str">
            <v>Match</v>
          </cell>
          <cell r="D1175" t="str">
            <v>iStar</v>
          </cell>
          <cell r="E1175" t="str">
            <v>Zero-Coupon</v>
          </cell>
        </row>
        <row r="1176">
          <cell r="A1176" t="str">
            <v>313589RJ4</v>
          </cell>
          <cell r="B1176" t="str">
            <v>x313589RJ4</v>
          </cell>
          <cell r="C1176" t="str">
            <v>Match</v>
          </cell>
          <cell r="D1176" t="str">
            <v>iStar</v>
          </cell>
          <cell r="E1176" t="str">
            <v>Zero-Coupon</v>
          </cell>
        </row>
        <row r="1177">
          <cell r="A1177" t="str">
            <v>313589RJ4</v>
          </cell>
          <cell r="B1177" t="str">
            <v>x313589RJ4</v>
          </cell>
          <cell r="C1177" t="str">
            <v>Match</v>
          </cell>
          <cell r="D1177" t="str">
            <v>iStar</v>
          </cell>
          <cell r="E1177" t="str">
            <v>Zero-Coupon</v>
          </cell>
        </row>
        <row r="1178">
          <cell r="A1178" t="str">
            <v>313589RJ4</v>
          </cell>
          <cell r="B1178" t="str">
            <v>x313589RJ4</v>
          </cell>
          <cell r="C1178" t="str">
            <v>Match</v>
          </cell>
          <cell r="D1178" t="str">
            <v>iStar</v>
          </cell>
          <cell r="E1178" t="str">
            <v>Zero-Coupon</v>
          </cell>
        </row>
        <row r="1179">
          <cell r="A1179" t="str">
            <v>313589RJ4</v>
          </cell>
          <cell r="B1179" t="str">
            <v>x313589RJ4</v>
          </cell>
          <cell r="C1179" t="str">
            <v>Match</v>
          </cell>
          <cell r="D1179" t="str">
            <v>iStar</v>
          </cell>
          <cell r="E1179" t="str">
            <v>Zero-Coupon</v>
          </cell>
        </row>
        <row r="1180">
          <cell r="A1180" t="str">
            <v>313589RJ4</v>
          </cell>
          <cell r="B1180" t="str">
            <v>x313589RJ4</v>
          </cell>
          <cell r="C1180" t="str">
            <v>Match</v>
          </cell>
          <cell r="D1180" t="str">
            <v>iStar</v>
          </cell>
          <cell r="E1180" t="str">
            <v>Zero-Coupon</v>
          </cell>
        </row>
        <row r="1181">
          <cell r="A1181" t="str">
            <v>313589RJ4</v>
          </cell>
          <cell r="B1181" t="str">
            <v>x313589RJ4</v>
          </cell>
          <cell r="C1181" t="str">
            <v>Match</v>
          </cell>
          <cell r="D1181" t="str">
            <v>iStar</v>
          </cell>
          <cell r="E1181" t="str">
            <v>Zero-Coupon</v>
          </cell>
        </row>
        <row r="1182">
          <cell r="A1182" t="str">
            <v>313589RJ4</v>
          </cell>
          <cell r="B1182" t="str">
            <v>x313589RJ4</v>
          </cell>
          <cell r="C1182" t="str">
            <v>Match</v>
          </cell>
          <cell r="D1182" t="str">
            <v>iStar</v>
          </cell>
          <cell r="E1182" t="str">
            <v>Zero-Coupon</v>
          </cell>
        </row>
        <row r="1183">
          <cell r="A1183" t="str">
            <v>313589RJ4</v>
          </cell>
          <cell r="B1183" t="str">
            <v>x313589RJ4</v>
          </cell>
          <cell r="C1183" t="str">
            <v>Match</v>
          </cell>
          <cell r="D1183" t="str">
            <v>iStar</v>
          </cell>
          <cell r="E1183" t="str">
            <v>Zero-Coupon</v>
          </cell>
        </row>
        <row r="1184">
          <cell r="A1184" t="str">
            <v>313589RJ4</v>
          </cell>
          <cell r="B1184" t="str">
            <v>x313589RJ4</v>
          </cell>
          <cell r="C1184" t="str">
            <v>Match</v>
          </cell>
          <cell r="D1184" t="str">
            <v>iStar</v>
          </cell>
          <cell r="E1184" t="str">
            <v>Zero-Coupon</v>
          </cell>
        </row>
        <row r="1185">
          <cell r="A1185" t="str">
            <v>313589RJ4</v>
          </cell>
          <cell r="B1185" t="str">
            <v>x313589RJ4</v>
          </cell>
          <cell r="C1185" t="str">
            <v>Match</v>
          </cell>
          <cell r="D1185" t="str">
            <v>iStar</v>
          </cell>
          <cell r="E1185" t="str">
            <v>Zero-Coupon</v>
          </cell>
        </row>
        <row r="1186">
          <cell r="A1186" t="str">
            <v>313589RJ4</v>
          </cell>
          <cell r="B1186" t="str">
            <v>x313589RJ4</v>
          </cell>
          <cell r="C1186" t="str">
            <v>Match</v>
          </cell>
          <cell r="D1186" t="str">
            <v>iStar</v>
          </cell>
          <cell r="E1186" t="str">
            <v>Zero-Coupon</v>
          </cell>
        </row>
        <row r="1187">
          <cell r="A1187" t="str">
            <v>313589RJ4</v>
          </cell>
          <cell r="B1187" t="str">
            <v>x313589RJ4</v>
          </cell>
          <cell r="C1187" t="str">
            <v>Match</v>
          </cell>
          <cell r="D1187" t="str">
            <v>iStar</v>
          </cell>
          <cell r="E1187" t="str">
            <v>Zero-Coupon</v>
          </cell>
        </row>
        <row r="1188">
          <cell r="A1188" t="str">
            <v>313589RJ4</v>
          </cell>
          <cell r="B1188" t="str">
            <v>x313589RJ4</v>
          </cell>
          <cell r="C1188" t="str">
            <v>Match</v>
          </cell>
          <cell r="D1188" t="str">
            <v>iStar</v>
          </cell>
          <cell r="E1188" t="str">
            <v>Zero-Coupon</v>
          </cell>
        </row>
        <row r="1189">
          <cell r="A1189" t="str">
            <v>313589RJ4</v>
          </cell>
          <cell r="B1189" t="str">
            <v>x313589RJ4</v>
          </cell>
          <cell r="C1189" t="str">
            <v>Match</v>
          </cell>
          <cell r="D1189" t="str">
            <v>iStar</v>
          </cell>
          <cell r="E1189" t="str">
            <v>Zero-Coupon</v>
          </cell>
        </row>
        <row r="1190">
          <cell r="A1190" t="str">
            <v>313589RJ4</v>
          </cell>
          <cell r="B1190" t="str">
            <v>x313589RJ4</v>
          </cell>
          <cell r="C1190" t="str">
            <v>Match</v>
          </cell>
          <cell r="D1190" t="str">
            <v>iStar</v>
          </cell>
          <cell r="E1190" t="str">
            <v>Zero-Coupon</v>
          </cell>
        </row>
        <row r="1191">
          <cell r="A1191" t="str">
            <v>313589RJ4</v>
          </cell>
          <cell r="B1191" t="str">
            <v>x313589RJ4</v>
          </cell>
          <cell r="C1191" t="str">
            <v>Match</v>
          </cell>
          <cell r="D1191" t="str">
            <v>iStar</v>
          </cell>
          <cell r="E1191" t="str">
            <v>Zero-Coupon</v>
          </cell>
        </row>
        <row r="1192">
          <cell r="A1192" t="str">
            <v>313589RJ4</v>
          </cell>
          <cell r="B1192" t="str">
            <v>x313589RJ4</v>
          </cell>
          <cell r="C1192" t="str">
            <v>Match</v>
          </cell>
          <cell r="D1192" t="str">
            <v>iStar</v>
          </cell>
          <cell r="E1192" t="str">
            <v>Zero-Coupon</v>
          </cell>
        </row>
        <row r="1193">
          <cell r="A1193" t="str">
            <v>313589RJ4</v>
          </cell>
          <cell r="B1193" t="str">
            <v>x313589RJ4</v>
          </cell>
          <cell r="C1193" t="str">
            <v>Match</v>
          </cell>
          <cell r="D1193" t="str">
            <v>iStar</v>
          </cell>
          <cell r="E1193" t="str">
            <v>Zero-Coupon</v>
          </cell>
        </row>
        <row r="1194">
          <cell r="A1194" t="str">
            <v>313589RJ4</v>
          </cell>
          <cell r="B1194" t="str">
            <v>x313589RJ4</v>
          </cell>
          <cell r="C1194" t="str">
            <v>Match</v>
          </cell>
          <cell r="D1194" t="str">
            <v>iStar</v>
          </cell>
          <cell r="E1194" t="str">
            <v>Zero-Coupon</v>
          </cell>
        </row>
        <row r="1195">
          <cell r="A1195" t="str">
            <v>313589RJ4</v>
          </cell>
          <cell r="B1195" t="str">
            <v>x313589RJ4</v>
          </cell>
          <cell r="C1195" t="str">
            <v>Match</v>
          </cell>
          <cell r="D1195" t="str">
            <v>iStar</v>
          </cell>
          <cell r="E1195" t="str">
            <v>Zero-Coupon</v>
          </cell>
        </row>
        <row r="1196">
          <cell r="A1196" t="str">
            <v>313589RJ4</v>
          </cell>
          <cell r="B1196" t="str">
            <v>x313589RJ4</v>
          </cell>
          <cell r="C1196" t="str">
            <v>Match</v>
          </cell>
          <cell r="D1196" t="str">
            <v>iStar</v>
          </cell>
          <cell r="E1196" t="str">
            <v>Zero-Coupon</v>
          </cell>
        </row>
        <row r="1197">
          <cell r="A1197" t="str">
            <v>313589RJ4</v>
          </cell>
          <cell r="B1197" t="str">
            <v>x313589RJ4</v>
          </cell>
          <cell r="C1197" t="str">
            <v>Match</v>
          </cell>
          <cell r="D1197" t="str">
            <v>iStar</v>
          </cell>
          <cell r="E1197" t="str">
            <v>Zero-Coupon</v>
          </cell>
        </row>
        <row r="1198">
          <cell r="A1198" t="str">
            <v>313589RJ4</v>
          </cell>
          <cell r="B1198" t="str">
            <v>x313589RJ4</v>
          </cell>
          <cell r="C1198" t="str">
            <v>Match</v>
          </cell>
          <cell r="D1198" t="str">
            <v>iStar</v>
          </cell>
          <cell r="E1198" t="str">
            <v>Zero-Coupon</v>
          </cell>
        </row>
        <row r="1199">
          <cell r="A1199" t="str">
            <v>313589RJ4</v>
          </cell>
          <cell r="B1199" t="str">
            <v>x313589RJ4</v>
          </cell>
          <cell r="C1199" t="str">
            <v>Match</v>
          </cell>
          <cell r="D1199" t="str">
            <v>iStar</v>
          </cell>
          <cell r="E1199" t="str">
            <v>Zero-Coupon</v>
          </cell>
        </row>
        <row r="1200">
          <cell r="A1200" t="str">
            <v>313589RJ4</v>
          </cell>
          <cell r="B1200" t="str">
            <v>x313589RJ4</v>
          </cell>
          <cell r="C1200" t="str">
            <v>Match</v>
          </cell>
          <cell r="D1200" t="str">
            <v>iStar</v>
          </cell>
          <cell r="E1200" t="str">
            <v>Zero-Coupon</v>
          </cell>
        </row>
        <row r="1201">
          <cell r="A1201" t="str">
            <v>313589RJ4</v>
          </cell>
          <cell r="B1201" t="str">
            <v>x313589RJ4</v>
          </cell>
          <cell r="C1201" t="str">
            <v>Match</v>
          </cell>
          <cell r="D1201" t="str">
            <v>iStar</v>
          </cell>
          <cell r="E1201" t="str">
            <v>Zero-Coupon</v>
          </cell>
        </row>
        <row r="1202">
          <cell r="A1202" t="str">
            <v>313589RJ4</v>
          </cell>
          <cell r="B1202" t="str">
            <v>x313589RJ4</v>
          </cell>
          <cell r="C1202" t="str">
            <v>Match</v>
          </cell>
          <cell r="D1202" t="str">
            <v>iStar</v>
          </cell>
          <cell r="E1202" t="str">
            <v>Zero-Coupon</v>
          </cell>
        </row>
        <row r="1203">
          <cell r="A1203" t="str">
            <v>313589RJ4</v>
          </cell>
          <cell r="B1203" t="str">
            <v>x313589RJ4</v>
          </cell>
          <cell r="C1203" t="str">
            <v>Match</v>
          </cell>
          <cell r="D1203" t="str">
            <v>iStar</v>
          </cell>
          <cell r="E1203" t="str">
            <v>Zero-Coupon</v>
          </cell>
        </row>
        <row r="1204">
          <cell r="A1204" t="str">
            <v>313589RJ4</v>
          </cell>
          <cell r="B1204" t="str">
            <v>x313589RJ4</v>
          </cell>
          <cell r="C1204" t="str">
            <v>Match</v>
          </cell>
          <cell r="D1204" t="str">
            <v>iStar</v>
          </cell>
          <cell r="E1204" t="str">
            <v>Zero-Coupon</v>
          </cell>
        </row>
        <row r="1205">
          <cell r="A1205" t="str">
            <v>313589RJ4</v>
          </cell>
          <cell r="B1205" t="str">
            <v>x313589RJ4</v>
          </cell>
          <cell r="C1205" t="str">
            <v>Match</v>
          </cell>
          <cell r="D1205" t="str">
            <v>iStar</v>
          </cell>
          <cell r="E1205" t="str">
            <v>Zero-Coupon</v>
          </cell>
        </row>
        <row r="1206">
          <cell r="A1206" t="str">
            <v>313589RJ4</v>
          </cell>
          <cell r="B1206" t="str">
            <v>x313589RJ4</v>
          </cell>
          <cell r="C1206" t="str">
            <v>Match</v>
          </cell>
          <cell r="D1206" t="str">
            <v>iStar</v>
          </cell>
          <cell r="E1206" t="str">
            <v>Zero-Coupon</v>
          </cell>
        </row>
        <row r="1207">
          <cell r="A1207" t="str">
            <v>313589RJ4</v>
          </cell>
          <cell r="B1207" t="str">
            <v>x313589RJ4</v>
          </cell>
          <cell r="C1207" t="str">
            <v>Match</v>
          </cell>
          <cell r="D1207" t="str">
            <v>iStar</v>
          </cell>
          <cell r="E1207" t="str">
            <v>Zero-Coupon</v>
          </cell>
        </row>
        <row r="1208">
          <cell r="A1208" t="str">
            <v>313589RJ4</v>
          </cell>
          <cell r="B1208" t="str">
            <v>x313589RJ4</v>
          </cell>
          <cell r="C1208" t="str">
            <v>Match</v>
          </cell>
          <cell r="D1208" t="str">
            <v>iStar</v>
          </cell>
          <cell r="E1208" t="str">
            <v>Zero-Coupon</v>
          </cell>
        </row>
        <row r="1209">
          <cell r="A1209" t="str">
            <v>313589RJ4</v>
          </cell>
          <cell r="B1209" t="str">
            <v>x313589RJ4</v>
          </cell>
          <cell r="C1209" t="str">
            <v>Match</v>
          </cell>
          <cell r="D1209" t="str">
            <v>iStar</v>
          </cell>
          <cell r="E1209" t="str">
            <v>Zero-Coupon</v>
          </cell>
        </row>
        <row r="1210">
          <cell r="A1210" t="str">
            <v>313589RJ4</v>
          </cell>
          <cell r="B1210" t="str">
            <v>x313589RJ4</v>
          </cell>
          <cell r="C1210" t="str">
            <v>Match</v>
          </cell>
          <cell r="D1210" t="str">
            <v>iStar</v>
          </cell>
          <cell r="E1210" t="str">
            <v>Zero-Coupon</v>
          </cell>
        </row>
        <row r="1211">
          <cell r="A1211" t="str">
            <v>313589RJ4</v>
          </cell>
          <cell r="B1211" t="str">
            <v>x313589RJ4</v>
          </cell>
          <cell r="C1211" t="str">
            <v>Match</v>
          </cell>
          <cell r="D1211" t="str">
            <v>iStar</v>
          </cell>
          <cell r="E1211" t="str">
            <v>Zero-Coupon</v>
          </cell>
        </row>
        <row r="1212">
          <cell r="A1212" t="str">
            <v>313589RJ4</v>
          </cell>
          <cell r="B1212" t="str">
            <v>x313589RJ4</v>
          </cell>
          <cell r="C1212" t="str">
            <v>Match</v>
          </cell>
          <cell r="D1212" t="str">
            <v>iStar</v>
          </cell>
          <cell r="E1212" t="str">
            <v>Zero-Coupon</v>
          </cell>
        </row>
        <row r="1213">
          <cell r="A1213" t="str">
            <v>313589RJ4</v>
          </cell>
          <cell r="B1213" t="str">
            <v>x313589RJ4</v>
          </cell>
          <cell r="C1213" t="str">
            <v>Match</v>
          </cell>
          <cell r="D1213" t="str">
            <v>iStar</v>
          </cell>
          <cell r="E1213" t="str">
            <v>Zero-Coupon</v>
          </cell>
        </row>
        <row r="1214">
          <cell r="A1214" t="str">
            <v>313589RJ4</v>
          </cell>
          <cell r="B1214" t="str">
            <v>x313589RJ4</v>
          </cell>
          <cell r="C1214" t="str">
            <v>Match</v>
          </cell>
          <cell r="D1214" t="str">
            <v>iStar</v>
          </cell>
          <cell r="E1214" t="str">
            <v>Zero-Coupon</v>
          </cell>
        </row>
        <row r="1215">
          <cell r="A1215" t="str">
            <v>313589RJ4</v>
          </cell>
          <cell r="B1215" t="str">
            <v>x313589RJ4</v>
          </cell>
          <cell r="C1215" t="str">
            <v>Match</v>
          </cell>
          <cell r="D1215" t="str">
            <v>iStar</v>
          </cell>
          <cell r="E1215" t="str">
            <v>Zero-Coupon</v>
          </cell>
        </row>
        <row r="1216">
          <cell r="A1216" t="str">
            <v>313589RJ4</v>
          </cell>
          <cell r="B1216" t="str">
            <v>x313589RJ4</v>
          </cell>
          <cell r="C1216" t="str">
            <v>Match</v>
          </cell>
          <cell r="D1216" t="str">
            <v>iStar</v>
          </cell>
          <cell r="E1216" t="str">
            <v>Zero-Coupon</v>
          </cell>
        </row>
        <row r="1217">
          <cell r="A1217" t="str">
            <v>313589RJ4</v>
          </cell>
          <cell r="B1217" t="str">
            <v>x313589RJ4</v>
          </cell>
          <cell r="C1217" t="str">
            <v>Match</v>
          </cell>
          <cell r="D1217" t="str">
            <v>iStar</v>
          </cell>
          <cell r="E1217" t="str">
            <v>Zero-Coupon</v>
          </cell>
        </row>
        <row r="1218">
          <cell r="A1218" t="str">
            <v>313589RJ4</v>
          </cell>
          <cell r="B1218" t="str">
            <v>x313589RJ4</v>
          </cell>
          <cell r="C1218" t="str">
            <v>Match</v>
          </cell>
          <cell r="D1218" t="str">
            <v>iStar</v>
          </cell>
          <cell r="E1218" t="str">
            <v>Zero-Coupon</v>
          </cell>
        </row>
        <row r="1219">
          <cell r="A1219" t="str">
            <v>313589RJ4</v>
          </cell>
          <cell r="B1219" t="str">
            <v>x313589RJ4</v>
          </cell>
          <cell r="C1219" t="str">
            <v>Match</v>
          </cell>
          <cell r="D1219" t="str">
            <v>iStar</v>
          </cell>
          <cell r="E1219" t="str">
            <v>Zero-Coupon</v>
          </cell>
        </row>
        <row r="1220">
          <cell r="A1220" t="str">
            <v>313589RJ4</v>
          </cell>
          <cell r="B1220" t="str">
            <v>x313589RJ4</v>
          </cell>
          <cell r="C1220" t="str">
            <v>Match</v>
          </cell>
          <cell r="D1220" t="str">
            <v>iStar</v>
          </cell>
          <cell r="E1220" t="str">
            <v>Zero-Coupon</v>
          </cell>
        </row>
        <row r="1221">
          <cell r="A1221" t="str">
            <v>313589RJ4</v>
          </cell>
          <cell r="B1221" t="str">
            <v>x313589RJ4</v>
          </cell>
          <cell r="C1221" t="str">
            <v>Match</v>
          </cell>
          <cell r="D1221" t="str">
            <v>iStar</v>
          </cell>
          <cell r="E1221" t="str">
            <v>Zero-Coupon</v>
          </cell>
        </row>
        <row r="1222">
          <cell r="A1222" t="str">
            <v>313589RJ4</v>
          </cell>
          <cell r="B1222" t="str">
            <v>x313589RJ4</v>
          </cell>
          <cell r="C1222" t="str">
            <v>Match</v>
          </cell>
          <cell r="D1222" t="str">
            <v>iStar</v>
          </cell>
          <cell r="E1222" t="str">
            <v>Zero-Coupon</v>
          </cell>
        </row>
        <row r="1223">
          <cell r="A1223" t="str">
            <v>313589RJ4</v>
          </cell>
          <cell r="B1223" t="str">
            <v>x313589RJ4</v>
          </cell>
          <cell r="C1223" t="str">
            <v>Match</v>
          </cell>
          <cell r="D1223" t="str">
            <v>iStar</v>
          </cell>
          <cell r="E1223" t="str">
            <v>Zero-Coupon</v>
          </cell>
        </row>
        <row r="1224">
          <cell r="A1224" t="str">
            <v>313589RJ4</v>
          </cell>
          <cell r="B1224" t="str">
            <v>x313589RJ4</v>
          </cell>
          <cell r="C1224" t="str">
            <v>Match</v>
          </cell>
          <cell r="D1224" t="str">
            <v>iStar</v>
          </cell>
          <cell r="E1224" t="str">
            <v>Zero-Coupon</v>
          </cell>
        </row>
        <row r="1225">
          <cell r="A1225" t="str">
            <v>313589RJ4</v>
          </cell>
          <cell r="B1225" t="str">
            <v>x313589RJ4</v>
          </cell>
          <cell r="C1225" t="str">
            <v>Match</v>
          </cell>
          <cell r="D1225" t="str">
            <v>iStar</v>
          </cell>
          <cell r="E1225" t="str">
            <v>Zero-Coupon</v>
          </cell>
        </row>
        <row r="1226">
          <cell r="A1226" t="str">
            <v>313589RJ4</v>
          </cell>
          <cell r="B1226" t="str">
            <v>x313589RJ4</v>
          </cell>
          <cell r="C1226" t="str">
            <v>Match</v>
          </cell>
          <cell r="D1226" t="str">
            <v>iStar</v>
          </cell>
          <cell r="E1226" t="str">
            <v>Zero-Coupon</v>
          </cell>
        </row>
        <row r="1227">
          <cell r="A1227" t="str">
            <v>313589RJ4</v>
          </cell>
          <cell r="B1227" t="str">
            <v>x313589RJ4</v>
          </cell>
          <cell r="C1227" t="str">
            <v>Match</v>
          </cell>
          <cell r="D1227" t="str">
            <v>iStar</v>
          </cell>
          <cell r="E1227" t="str">
            <v>Zero-Coupon</v>
          </cell>
        </row>
        <row r="1228">
          <cell r="A1228" t="str">
            <v>313589RJ4</v>
          </cell>
          <cell r="B1228" t="str">
            <v>x313589RJ4</v>
          </cell>
          <cell r="C1228" t="str">
            <v>Match</v>
          </cell>
          <cell r="D1228" t="str">
            <v>iStar</v>
          </cell>
          <cell r="E1228" t="str">
            <v>Zero-Coupon</v>
          </cell>
        </row>
        <row r="1229">
          <cell r="A1229" t="str">
            <v>313589RJ4</v>
          </cell>
          <cell r="B1229" t="str">
            <v>x313589RJ4</v>
          </cell>
          <cell r="C1229" t="str">
            <v>Match</v>
          </cell>
          <cell r="D1229" t="str">
            <v>iStar</v>
          </cell>
          <cell r="E1229" t="str">
            <v>Zero-Coupon</v>
          </cell>
        </row>
        <row r="1230">
          <cell r="A1230" t="str">
            <v>313589RJ4</v>
          </cell>
          <cell r="B1230" t="str">
            <v>x313589RJ4</v>
          </cell>
          <cell r="C1230" t="str">
            <v>Match</v>
          </cell>
          <cell r="D1230" t="str">
            <v>iStar</v>
          </cell>
          <cell r="E1230" t="str">
            <v>Zero-Coupon</v>
          </cell>
        </row>
        <row r="1231">
          <cell r="A1231" t="str">
            <v>313589RJ4</v>
          </cell>
          <cell r="B1231" t="str">
            <v>x313589RJ4</v>
          </cell>
          <cell r="C1231" t="str">
            <v>Match</v>
          </cell>
          <cell r="D1231" t="str">
            <v>iStar</v>
          </cell>
          <cell r="E1231" t="str">
            <v>Zero-Coupon</v>
          </cell>
        </row>
        <row r="1232">
          <cell r="A1232" t="str">
            <v>313589RJ4</v>
          </cell>
          <cell r="B1232" t="str">
            <v>x313589RJ4</v>
          </cell>
          <cell r="C1232" t="str">
            <v>Match</v>
          </cell>
          <cell r="D1232" t="str">
            <v>iStar</v>
          </cell>
          <cell r="E1232" t="str">
            <v>Zero-Coupon</v>
          </cell>
        </row>
        <row r="1233">
          <cell r="A1233" t="str">
            <v>313589RJ4</v>
          </cell>
          <cell r="B1233" t="str">
            <v>x313589RJ4</v>
          </cell>
          <cell r="C1233" t="str">
            <v>Match</v>
          </cell>
          <cell r="D1233" t="str">
            <v>iStar</v>
          </cell>
          <cell r="E1233" t="str">
            <v>Zero-Coupon</v>
          </cell>
        </row>
        <row r="1234">
          <cell r="A1234" t="str">
            <v>313589RJ4</v>
          </cell>
          <cell r="B1234" t="str">
            <v>x313589RJ4</v>
          </cell>
          <cell r="C1234" t="str">
            <v>Match</v>
          </cell>
          <cell r="D1234" t="str">
            <v>iStar</v>
          </cell>
          <cell r="E1234" t="str">
            <v>Zero-Coupon</v>
          </cell>
        </row>
        <row r="1235">
          <cell r="A1235" t="str">
            <v>313589RJ4</v>
          </cell>
          <cell r="B1235" t="str">
            <v>x313589RJ4</v>
          </cell>
          <cell r="C1235" t="str">
            <v>Match</v>
          </cell>
          <cell r="D1235" t="str">
            <v>iStar</v>
          </cell>
          <cell r="E1235" t="str">
            <v>Zero-Coupon</v>
          </cell>
        </row>
        <row r="1236">
          <cell r="A1236" t="str">
            <v>313589RJ4</v>
          </cell>
          <cell r="B1236" t="str">
            <v>x313589RJ4</v>
          </cell>
          <cell r="C1236" t="str">
            <v>Match</v>
          </cell>
          <cell r="D1236" t="str">
            <v>iStar</v>
          </cell>
          <cell r="E1236" t="str">
            <v>Zero-Coupon</v>
          </cell>
        </row>
        <row r="1237">
          <cell r="A1237" t="str">
            <v>313589RJ4</v>
          </cell>
          <cell r="B1237" t="str">
            <v>x313589RJ4</v>
          </cell>
          <cell r="C1237" t="str">
            <v>Match</v>
          </cell>
          <cell r="D1237" t="str">
            <v>iStar</v>
          </cell>
          <cell r="E1237" t="str">
            <v>Zero-Coupon</v>
          </cell>
        </row>
        <row r="1238">
          <cell r="A1238" t="str">
            <v>313589RJ4</v>
          </cell>
          <cell r="B1238" t="str">
            <v>x313589RJ4</v>
          </cell>
          <cell r="C1238" t="str">
            <v>Match</v>
          </cell>
          <cell r="D1238" t="str">
            <v>iStar</v>
          </cell>
          <cell r="E1238" t="str">
            <v>Zero-Coupon</v>
          </cell>
        </row>
        <row r="1239">
          <cell r="A1239" t="str">
            <v>313589RJ4</v>
          </cell>
          <cell r="B1239" t="str">
            <v>x313589RJ4</v>
          </cell>
          <cell r="C1239" t="str">
            <v>Match</v>
          </cell>
          <cell r="D1239" t="str">
            <v>iStar</v>
          </cell>
          <cell r="E1239" t="str">
            <v>Zero-Coupon</v>
          </cell>
        </row>
        <row r="1240">
          <cell r="A1240" t="str">
            <v>313589RJ4</v>
          </cell>
          <cell r="B1240" t="str">
            <v>x313589RJ4</v>
          </cell>
          <cell r="C1240" t="str">
            <v>Match</v>
          </cell>
          <cell r="D1240" t="str">
            <v>iStar</v>
          </cell>
          <cell r="E1240" t="str">
            <v>Zero-Coupon</v>
          </cell>
        </row>
        <row r="1241">
          <cell r="A1241" t="str">
            <v>313589RJ4</v>
          </cell>
          <cell r="B1241" t="str">
            <v>x313589RJ4</v>
          </cell>
          <cell r="C1241" t="str">
            <v>Match</v>
          </cell>
          <cell r="D1241" t="str">
            <v>iStar</v>
          </cell>
          <cell r="E1241" t="str">
            <v>Zero-Coupon</v>
          </cell>
        </row>
        <row r="1242">
          <cell r="A1242" t="str">
            <v>313589RJ4</v>
          </cell>
          <cell r="B1242" t="str">
            <v>x313589RJ4</v>
          </cell>
          <cell r="C1242" t="str">
            <v>Match</v>
          </cell>
          <cell r="D1242" t="str">
            <v>iStar</v>
          </cell>
          <cell r="E1242" t="str">
            <v>Zero-Coupon</v>
          </cell>
        </row>
        <row r="1243">
          <cell r="A1243" t="str">
            <v>313589RJ4</v>
          </cell>
          <cell r="B1243" t="str">
            <v>x313589RJ4</v>
          </cell>
          <cell r="C1243" t="str">
            <v>Match</v>
          </cell>
          <cell r="D1243" t="str">
            <v>iStar</v>
          </cell>
          <cell r="E1243" t="str">
            <v>Zero-Coupon</v>
          </cell>
        </row>
        <row r="1244">
          <cell r="A1244" t="str">
            <v>313589RK1</v>
          </cell>
          <cell r="B1244" t="str">
            <v>x313589RK1</v>
          </cell>
          <cell r="C1244" t="str">
            <v>Match</v>
          </cell>
          <cell r="D1244" t="str">
            <v>iStar</v>
          </cell>
          <cell r="E1244" t="str">
            <v>Zero-Coupon</v>
          </cell>
        </row>
        <row r="1245">
          <cell r="A1245" t="str">
            <v>313589RK1</v>
          </cell>
          <cell r="B1245" t="str">
            <v>x313589RK1</v>
          </cell>
          <cell r="C1245" t="str">
            <v>Match</v>
          </cell>
          <cell r="D1245" t="str">
            <v>iStar</v>
          </cell>
          <cell r="E1245" t="str">
            <v>Zero-Coupon</v>
          </cell>
        </row>
        <row r="1246">
          <cell r="A1246" t="str">
            <v>313589RK1</v>
          </cell>
          <cell r="B1246" t="str">
            <v>x313589RK1</v>
          </cell>
          <cell r="C1246" t="str">
            <v>Match</v>
          </cell>
          <cell r="D1246" t="str">
            <v>iStar</v>
          </cell>
          <cell r="E1246" t="str">
            <v>Zero-Coupon</v>
          </cell>
        </row>
        <row r="1247">
          <cell r="A1247" t="str">
            <v>313589RK1</v>
          </cell>
          <cell r="B1247" t="str">
            <v>x313589RK1</v>
          </cell>
          <cell r="C1247" t="str">
            <v>Match</v>
          </cell>
          <cell r="D1247" t="str">
            <v>iStar</v>
          </cell>
          <cell r="E1247" t="str">
            <v>Zero-Coupon</v>
          </cell>
        </row>
        <row r="1248">
          <cell r="A1248" t="str">
            <v>313589RK1</v>
          </cell>
          <cell r="B1248" t="str">
            <v>x313589RK1</v>
          </cell>
          <cell r="C1248" t="str">
            <v>Match</v>
          </cell>
          <cell r="D1248" t="str">
            <v>iStar</v>
          </cell>
          <cell r="E1248" t="str">
            <v>Zero-Coupon</v>
          </cell>
        </row>
        <row r="1249">
          <cell r="A1249" t="str">
            <v>313589RK1</v>
          </cell>
          <cell r="B1249" t="str">
            <v>x313589RK1</v>
          </cell>
          <cell r="C1249" t="str">
            <v>Match</v>
          </cell>
          <cell r="D1249" t="str">
            <v>iStar</v>
          </cell>
          <cell r="E1249" t="str">
            <v>Zero-Coupon</v>
          </cell>
        </row>
        <row r="1250">
          <cell r="A1250" t="str">
            <v>313589RK1</v>
          </cell>
          <cell r="B1250" t="str">
            <v>x313589RK1</v>
          </cell>
          <cell r="C1250" t="str">
            <v>Match</v>
          </cell>
          <cell r="D1250" t="str">
            <v>iStar</v>
          </cell>
          <cell r="E1250" t="str">
            <v>Zero-Coupon</v>
          </cell>
        </row>
        <row r="1251">
          <cell r="A1251" t="str">
            <v>313589RK1</v>
          </cell>
          <cell r="B1251" t="str">
            <v>x313589RK1</v>
          </cell>
          <cell r="C1251" t="str">
            <v>Match</v>
          </cell>
          <cell r="D1251" t="str">
            <v>iStar</v>
          </cell>
          <cell r="E1251" t="str">
            <v>Zero-Coupon</v>
          </cell>
        </row>
        <row r="1252">
          <cell r="A1252" t="str">
            <v>313589RK1</v>
          </cell>
          <cell r="B1252" t="str">
            <v>x313589RK1</v>
          </cell>
          <cell r="C1252" t="str">
            <v>Match</v>
          </cell>
          <cell r="D1252" t="str">
            <v>iStar</v>
          </cell>
          <cell r="E1252" t="str">
            <v>Zero-Coupon</v>
          </cell>
        </row>
        <row r="1253">
          <cell r="A1253" t="str">
            <v>313589RK1</v>
          </cell>
          <cell r="B1253" t="str">
            <v>x313589RK1</v>
          </cell>
          <cell r="C1253" t="str">
            <v>Match</v>
          </cell>
          <cell r="D1253" t="str">
            <v>iStar</v>
          </cell>
          <cell r="E1253" t="str">
            <v>Zero-Coupon</v>
          </cell>
        </row>
        <row r="1254">
          <cell r="A1254" t="str">
            <v>313589RK1</v>
          </cell>
          <cell r="B1254" t="str">
            <v>x313589RK1</v>
          </cell>
          <cell r="C1254" t="str">
            <v>Match</v>
          </cell>
          <cell r="D1254" t="str">
            <v>iStar</v>
          </cell>
          <cell r="E1254" t="str">
            <v>Zero-Coupon</v>
          </cell>
        </row>
        <row r="1255">
          <cell r="A1255" t="str">
            <v>313589RK1</v>
          </cell>
          <cell r="B1255" t="str">
            <v>x313589RK1</v>
          </cell>
          <cell r="C1255" t="str">
            <v>Match</v>
          </cell>
          <cell r="D1255" t="str">
            <v>iStar</v>
          </cell>
          <cell r="E1255" t="str">
            <v>Zero-Coupon</v>
          </cell>
        </row>
        <row r="1256">
          <cell r="A1256" t="str">
            <v>313589RK1</v>
          </cell>
          <cell r="B1256" t="str">
            <v>x313589RK1</v>
          </cell>
          <cell r="C1256" t="str">
            <v>Match</v>
          </cell>
          <cell r="D1256" t="str">
            <v>iStar</v>
          </cell>
          <cell r="E1256" t="str">
            <v>Zero-Coupon</v>
          </cell>
        </row>
        <row r="1257">
          <cell r="A1257" t="str">
            <v>313589RK1</v>
          </cell>
          <cell r="B1257" t="str">
            <v>x313589RK1</v>
          </cell>
          <cell r="C1257" t="str">
            <v>Match</v>
          </cell>
          <cell r="D1257" t="str">
            <v>iStar</v>
          </cell>
          <cell r="E1257" t="str">
            <v>Zero-Coupon</v>
          </cell>
        </row>
        <row r="1258">
          <cell r="A1258" t="str">
            <v>313589RK1</v>
          </cell>
          <cell r="B1258" t="str">
            <v>x313589RK1</v>
          </cell>
          <cell r="C1258" t="str">
            <v>Match</v>
          </cell>
          <cell r="D1258" t="str">
            <v>iStar</v>
          </cell>
          <cell r="E1258" t="str">
            <v>Zero-Coupon</v>
          </cell>
        </row>
        <row r="1259">
          <cell r="A1259" t="str">
            <v>313589RK1</v>
          </cell>
          <cell r="B1259" t="str">
            <v>x313589RK1</v>
          </cell>
          <cell r="C1259" t="str">
            <v>Match</v>
          </cell>
          <cell r="D1259" t="str">
            <v>iStar</v>
          </cell>
          <cell r="E1259" t="str">
            <v>Zero-Coupon</v>
          </cell>
        </row>
        <row r="1260">
          <cell r="A1260" t="str">
            <v>313589RK1</v>
          </cell>
          <cell r="B1260" t="str">
            <v>x313589RK1</v>
          </cell>
          <cell r="C1260" t="str">
            <v>Match</v>
          </cell>
          <cell r="D1260" t="str">
            <v>iStar</v>
          </cell>
          <cell r="E1260" t="str">
            <v>Zero-Coupon</v>
          </cell>
        </row>
        <row r="1261">
          <cell r="A1261" t="str">
            <v>313589RK1</v>
          </cell>
          <cell r="B1261" t="str">
            <v>x313589RK1</v>
          </cell>
          <cell r="C1261" t="str">
            <v>Match</v>
          </cell>
          <cell r="D1261" t="str">
            <v>iStar</v>
          </cell>
          <cell r="E1261" t="str">
            <v>Zero-Coupon</v>
          </cell>
        </row>
        <row r="1262">
          <cell r="A1262" t="str">
            <v>313589RK1</v>
          </cell>
          <cell r="B1262" t="str">
            <v>x313589RK1</v>
          </cell>
          <cell r="C1262" t="str">
            <v>Match</v>
          </cell>
          <cell r="D1262" t="str">
            <v>iStar</v>
          </cell>
          <cell r="E1262" t="str">
            <v>Zero-Coupon</v>
          </cell>
        </row>
        <row r="1263">
          <cell r="A1263" t="str">
            <v>313589RK1</v>
          </cell>
          <cell r="B1263" t="str">
            <v>x313589RK1</v>
          </cell>
          <cell r="C1263" t="str">
            <v>Match</v>
          </cell>
          <cell r="D1263" t="str">
            <v>iStar</v>
          </cell>
          <cell r="E1263" t="str">
            <v>Zero-Coupon</v>
          </cell>
        </row>
        <row r="1264">
          <cell r="A1264" t="str">
            <v>313589RK1</v>
          </cell>
          <cell r="B1264" t="str">
            <v>x313589RK1</v>
          </cell>
          <cell r="C1264" t="str">
            <v>Match</v>
          </cell>
          <cell r="D1264" t="str">
            <v>iStar</v>
          </cell>
          <cell r="E1264" t="str">
            <v>Zero-Coupon</v>
          </cell>
        </row>
        <row r="1265">
          <cell r="A1265" t="str">
            <v>313589RK1</v>
          </cell>
          <cell r="B1265" t="str">
            <v>x313589RK1</v>
          </cell>
          <cell r="C1265" t="str">
            <v>Match</v>
          </cell>
          <cell r="D1265" t="str">
            <v>iStar</v>
          </cell>
          <cell r="E1265" t="str">
            <v>Zero-Coupon</v>
          </cell>
        </row>
        <row r="1266">
          <cell r="A1266" t="str">
            <v>313589RK1</v>
          </cell>
          <cell r="B1266" t="str">
            <v>x313589RK1</v>
          </cell>
          <cell r="C1266" t="str">
            <v>Match</v>
          </cell>
          <cell r="D1266" t="str">
            <v>iStar</v>
          </cell>
          <cell r="E1266" t="str">
            <v>Zero-Coupon</v>
          </cell>
        </row>
        <row r="1267">
          <cell r="A1267" t="str">
            <v>313589RK1</v>
          </cell>
          <cell r="B1267" t="str">
            <v>x313589RK1</v>
          </cell>
          <cell r="C1267" t="str">
            <v>Match</v>
          </cell>
          <cell r="D1267" t="str">
            <v>iStar</v>
          </cell>
          <cell r="E1267" t="str">
            <v>Zero-Coupon</v>
          </cell>
        </row>
        <row r="1268">
          <cell r="A1268" t="str">
            <v>313589RK1</v>
          </cell>
          <cell r="B1268" t="str">
            <v>x313589RK1</v>
          </cell>
          <cell r="C1268" t="str">
            <v>Match</v>
          </cell>
          <cell r="D1268" t="str">
            <v>iStar</v>
          </cell>
          <cell r="E1268" t="str">
            <v>Zero-Coupon</v>
          </cell>
        </row>
        <row r="1269">
          <cell r="A1269" t="str">
            <v>313589RK1</v>
          </cell>
          <cell r="B1269" t="str">
            <v>x313589RK1</v>
          </cell>
          <cell r="C1269" t="str">
            <v>Match</v>
          </cell>
          <cell r="D1269" t="str">
            <v>iStar</v>
          </cell>
          <cell r="E1269" t="str">
            <v>Zero-Coupon</v>
          </cell>
        </row>
        <row r="1270">
          <cell r="A1270" t="str">
            <v>313589RK1</v>
          </cell>
          <cell r="B1270" t="str">
            <v>x313589RK1</v>
          </cell>
          <cell r="C1270" t="str">
            <v>Match</v>
          </cell>
          <cell r="D1270" t="str">
            <v>iStar</v>
          </cell>
          <cell r="E1270" t="str">
            <v>Zero-Coupon</v>
          </cell>
        </row>
        <row r="1271">
          <cell r="A1271" t="str">
            <v>313589RK1</v>
          </cell>
          <cell r="B1271" t="str">
            <v>x313589RK1</v>
          </cell>
          <cell r="C1271" t="str">
            <v>Match</v>
          </cell>
          <cell r="D1271" t="str">
            <v>iStar</v>
          </cell>
          <cell r="E1271" t="str">
            <v>Zero-Coupon</v>
          </cell>
        </row>
        <row r="1272">
          <cell r="A1272" t="str">
            <v>313589RK1</v>
          </cell>
          <cell r="B1272" t="str">
            <v>x313589RK1</v>
          </cell>
          <cell r="C1272" t="str">
            <v>Match</v>
          </cell>
          <cell r="D1272" t="str">
            <v>iStar</v>
          </cell>
          <cell r="E1272" t="str">
            <v>Zero-Coupon</v>
          </cell>
        </row>
        <row r="1273">
          <cell r="A1273" t="str">
            <v>313589RK1</v>
          </cell>
          <cell r="B1273" t="str">
            <v>x313589RK1</v>
          </cell>
          <cell r="C1273" t="str">
            <v>Match</v>
          </cell>
          <cell r="D1273" t="str">
            <v>iStar</v>
          </cell>
          <cell r="E1273" t="str">
            <v>Zero-Coupon</v>
          </cell>
        </row>
        <row r="1274">
          <cell r="A1274" t="str">
            <v>313589RK1</v>
          </cell>
          <cell r="B1274" t="str">
            <v>x313589RK1</v>
          </cell>
          <cell r="C1274" t="str">
            <v>Match</v>
          </cell>
          <cell r="D1274" t="str">
            <v>iStar</v>
          </cell>
          <cell r="E1274" t="str">
            <v>Zero-Coupon</v>
          </cell>
        </row>
        <row r="1275">
          <cell r="A1275" t="str">
            <v>313589RK1</v>
          </cell>
          <cell r="B1275" t="str">
            <v>x313589RK1</v>
          </cell>
          <cell r="C1275" t="str">
            <v>Match</v>
          </cell>
          <cell r="D1275" t="str">
            <v>iStar</v>
          </cell>
          <cell r="E1275" t="str">
            <v>Zero-Coupon</v>
          </cell>
        </row>
        <row r="1276">
          <cell r="A1276" t="str">
            <v>313589RK1</v>
          </cell>
          <cell r="B1276" t="str">
            <v>x313589RK1</v>
          </cell>
          <cell r="C1276" t="str">
            <v>Match</v>
          </cell>
          <cell r="D1276" t="str">
            <v>iStar</v>
          </cell>
          <cell r="E1276" t="str">
            <v>Zero-Coupon</v>
          </cell>
        </row>
        <row r="1277">
          <cell r="A1277" t="str">
            <v>313589RK1</v>
          </cell>
          <cell r="B1277" t="str">
            <v>x313589RK1</v>
          </cell>
          <cell r="C1277" t="str">
            <v>Match</v>
          </cell>
          <cell r="D1277" t="str">
            <v>iStar</v>
          </cell>
          <cell r="E1277" t="str">
            <v>Zero-Coupon</v>
          </cell>
        </row>
        <row r="1278">
          <cell r="A1278" t="str">
            <v>313589RK1</v>
          </cell>
          <cell r="B1278" t="str">
            <v>x313589RK1</v>
          </cell>
          <cell r="C1278" t="str">
            <v>Match</v>
          </cell>
          <cell r="D1278" t="str">
            <v>iStar</v>
          </cell>
          <cell r="E1278" t="str">
            <v>Zero-Coupon</v>
          </cell>
        </row>
        <row r="1279">
          <cell r="A1279" t="str">
            <v>313589RK1</v>
          </cell>
          <cell r="B1279" t="str">
            <v>x313589RK1</v>
          </cell>
          <cell r="C1279" t="str">
            <v>Match</v>
          </cell>
          <cell r="D1279" t="str">
            <v>iStar</v>
          </cell>
          <cell r="E1279" t="str">
            <v>Zero-Coupon</v>
          </cell>
        </row>
        <row r="1280">
          <cell r="A1280" t="str">
            <v>313589RK1</v>
          </cell>
          <cell r="B1280" t="str">
            <v>x313589RK1</v>
          </cell>
          <cell r="C1280" t="str">
            <v>Match</v>
          </cell>
          <cell r="D1280" t="str">
            <v>iStar</v>
          </cell>
          <cell r="E1280" t="str">
            <v>Zero-Coupon</v>
          </cell>
        </row>
        <row r="1281">
          <cell r="A1281" t="str">
            <v>313589RK1</v>
          </cell>
          <cell r="B1281" t="str">
            <v>x313589RK1</v>
          </cell>
          <cell r="C1281" t="str">
            <v>Match</v>
          </cell>
          <cell r="D1281" t="str">
            <v>iStar</v>
          </cell>
          <cell r="E1281" t="str">
            <v>Zero-Coupon</v>
          </cell>
        </row>
        <row r="1282">
          <cell r="A1282" t="str">
            <v>313589RK1</v>
          </cell>
          <cell r="B1282" t="str">
            <v>x313589RK1</v>
          </cell>
          <cell r="C1282" t="str">
            <v>Match</v>
          </cell>
          <cell r="D1282" t="str">
            <v>iStar</v>
          </cell>
          <cell r="E1282" t="str">
            <v>Zero-Coupon</v>
          </cell>
        </row>
        <row r="1283">
          <cell r="A1283" t="str">
            <v>313589RK1</v>
          </cell>
          <cell r="B1283" t="str">
            <v>x313589RK1</v>
          </cell>
          <cell r="C1283" t="str">
            <v>Match</v>
          </cell>
          <cell r="D1283" t="str">
            <v>iStar</v>
          </cell>
          <cell r="E1283" t="str">
            <v>Zero-Coupon</v>
          </cell>
        </row>
        <row r="1284">
          <cell r="A1284" t="str">
            <v>313589RK1</v>
          </cell>
          <cell r="B1284" t="str">
            <v>x313589RK1</v>
          </cell>
          <cell r="C1284" t="str">
            <v>Match</v>
          </cell>
          <cell r="D1284" t="str">
            <v>iStar</v>
          </cell>
          <cell r="E1284" t="str">
            <v>Zero-Coupon</v>
          </cell>
        </row>
        <row r="1285">
          <cell r="A1285" t="str">
            <v>313589RK1</v>
          </cell>
          <cell r="B1285" t="str">
            <v>x313589RK1</v>
          </cell>
          <cell r="C1285" t="str">
            <v>Match</v>
          </cell>
          <cell r="D1285" t="str">
            <v>iStar</v>
          </cell>
          <cell r="E1285" t="str">
            <v>Zero-Coupon</v>
          </cell>
        </row>
        <row r="1286">
          <cell r="A1286" t="str">
            <v>313589RK1</v>
          </cell>
          <cell r="B1286" t="str">
            <v>x313589RK1</v>
          </cell>
          <cell r="C1286" t="str">
            <v>Match</v>
          </cell>
          <cell r="D1286" t="str">
            <v>iStar</v>
          </cell>
          <cell r="E1286" t="str">
            <v>Zero-Coupon</v>
          </cell>
        </row>
        <row r="1287">
          <cell r="A1287" t="str">
            <v>313589RK1</v>
          </cell>
          <cell r="B1287" t="str">
            <v>x313589RK1</v>
          </cell>
          <cell r="C1287" t="str">
            <v>Match</v>
          </cell>
          <cell r="D1287" t="str">
            <v>iStar</v>
          </cell>
          <cell r="E1287" t="str">
            <v>Zero-Coupon</v>
          </cell>
        </row>
        <row r="1288">
          <cell r="A1288" t="str">
            <v>313589RK1</v>
          </cell>
          <cell r="B1288" t="str">
            <v>x313589RK1</v>
          </cell>
          <cell r="C1288" t="str">
            <v>Match</v>
          </cell>
          <cell r="D1288" t="str">
            <v>iStar</v>
          </cell>
          <cell r="E1288" t="str">
            <v>Zero-Coupon</v>
          </cell>
        </row>
        <row r="1289">
          <cell r="A1289" t="str">
            <v>313589RK1</v>
          </cell>
          <cell r="B1289" t="str">
            <v>x313589RK1</v>
          </cell>
          <cell r="C1289" t="str">
            <v>Match</v>
          </cell>
          <cell r="D1289" t="str">
            <v>iStar</v>
          </cell>
          <cell r="E1289" t="str">
            <v>Zero-Coupon</v>
          </cell>
        </row>
        <row r="1290">
          <cell r="A1290" t="str">
            <v>313589RK1</v>
          </cell>
          <cell r="B1290" t="str">
            <v>x313589RK1</v>
          </cell>
          <cell r="C1290" t="str">
            <v>Match</v>
          </cell>
          <cell r="D1290" t="str">
            <v>iStar</v>
          </cell>
          <cell r="E1290" t="str">
            <v>Zero-Coupon</v>
          </cell>
        </row>
        <row r="1291">
          <cell r="A1291" t="str">
            <v>313589RK1</v>
          </cell>
          <cell r="B1291" t="str">
            <v>x313589RK1</v>
          </cell>
          <cell r="C1291" t="str">
            <v>Match</v>
          </cell>
          <cell r="D1291" t="str">
            <v>iStar</v>
          </cell>
          <cell r="E1291" t="str">
            <v>Zero-Coupon</v>
          </cell>
        </row>
        <row r="1292">
          <cell r="A1292" t="str">
            <v>313589RK1</v>
          </cell>
          <cell r="B1292" t="str">
            <v>x313589RK1</v>
          </cell>
          <cell r="C1292" t="str">
            <v>Match</v>
          </cell>
          <cell r="D1292" t="str">
            <v>iStar</v>
          </cell>
          <cell r="E1292" t="str">
            <v>Zero-Coupon</v>
          </cell>
        </row>
        <row r="1293">
          <cell r="A1293" t="str">
            <v>313589RK1</v>
          </cell>
          <cell r="B1293" t="str">
            <v>x313589RK1</v>
          </cell>
          <cell r="C1293" t="str">
            <v>Match</v>
          </cell>
          <cell r="D1293" t="str">
            <v>iStar</v>
          </cell>
          <cell r="E1293" t="str">
            <v>Zero-Coupon</v>
          </cell>
        </row>
        <row r="1294">
          <cell r="A1294" t="str">
            <v>313589RK1</v>
          </cell>
          <cell r="B1294" t="str">
            <v>x313589RK1</v>
          </cell>
          <cell r="C1294" t="str">
            <v>Match</v>
          </cell>
          <cell r="D1294" t="str">
            <v>iStar</v>
          </cell>
          <cell r="E1294" t="str">
            <v>Zero-Coupon</v>
          </cell>
        </row>
        <row r="1295">
          <cell r="A1295" t="str">
            <v>313589RK1</v>
          </cell>
          <cell r="B1295" t="str">
            <v>x313589RK1</v>
          </cell>
          <cell r="C1295" t="str">
            <v>Match</v>
          </cell>
          <cell r="D1295" t="str">
            <v>iStar</v>
          </cell>
          <cell r="E1295" t="str">
            <v>Zero-Coupon</v>
          </cell>
        </row>
        <row r="1296">
          <cell r="A1296" t="str">
            <v>313589RK1</v>
          </cell>
          <cell r="B1296" t="str">
            <v>x313589RK1</v>
          </cell>
          <cell r="C1296" t="str">
            <v>Match</v>
          </cell>
          <cell r="D1296" t="str">
            <v>iStar</v>
          </cell>
          <cell r="E1296" t="str">
            <v>Zero-Coupon</v>
          </cell>
        </row>
        <row r="1297">
          <cell r="A1297" t="str">
            <v>313589RK1</v>
          </cell>
          <cell r="B1297" t="str">
            <v>x313589RK1</v>
          </cell>
          <cell r="C1297" t="str">
            <v>Match</v>
          </cell>
          <cell r="D1297" t="str">
            <v>iStar</v>
          </cell>
          <cell r="E1297" t="str">
            <v>Zero-Coupon</v>
          </cell>
        </row>
        <row r="1298">
          <cell r="A1298" t="str">
            <v>313589RK1</v>
          </cell>
          <cell r="B1298" t="str">
            <v>x313589RK1</v>
          </cell>
          <cell r="C1298" t="str">
            <v>Match</v>
          </cell>
          <cell r="D1298" t="str">
            <v>iStar</v>
          </cell>
          <cell r="E1298" t="str">
            <v>Zero-Coupon</v>
          </cell>
        </row>
        <row r="1299">
          <cell r="A1299" t="str">
            <v>313589RK1</v>
          </cell>
          <cell r="B1299" t="str">
            <v>x313589RK1</v>
          </cell>
          <cell r="C1299" t="str">
            <v>Match</v>
          </cell>
          <cell r="D1299" t="str">
            <v>iStar</v>
          </cell>
          <cell r="E1299" t="str">
            <v>Zero-Coupon</v>
          </cell>
        </row>
        <row r="1300">
          <cell r="A1300" t="str">
            <v>313589RK1</v>
          </cell>
          <cell r="B1300" t="str">
            <v>x313589RK1</v>
          </cell>
          <cell r="C1300" t="str">
            <v>Match</v>
          </cell>
          <cell r="D1300" t="str">
            <v>iStar</v>
          </cell>
          <cell r="E1300" t="str">
            <v>Zero-Coupon</v>
          </cell>
        </row>
        <row r="1301">
          <cell r="A1301" t="str">
            <v>313589RK1</v>
          </cell>
          <cell r="B1301" t="str">
            <v>x313589RK1</v>
          </cell>
          <cell r="C1301" t="str">
            <v>Match</v>
          </cell>
          <cell r="D1301" t="str">
            <v>iStar</v>
          </cell>
          <cell r="E1301" t="str">
            <v>Zero-Coupon</v>
          </cell>
        </row>
        <row r="1302">
          <cell r="A1302" t="str">
            <v>313589RK1</v>
          </cell>
          <cell r="B1302" t="str">
            <v>x313589RK1</v>
          </cell>
          <cell r="C1302" t="str">
            <v>Match</v>
          </cell>
          <cell r="D1302" t="str">
            <v>iStar</v>
          </cell>
          <cell r="E1302" t="str">
            <v>Zero-Coupon</v>
          </cell>
        </row>
        <row r="1303">
          <cell r="A1303" t="str">
            <v>313589RK1</v>
          </cell>
          <cell r="B1303" t="str">
            <v>x313589RK1</v>
          </cell>
          <cell r="C1303" t="str">
            <v>Match</v>
          </cell>
          <cell r="D1303" t="str">
            <v>iStar</v>
          </cell>
          <cell r="E1303" t="str">
            <v>Zero-Coupon</v>
          </cell>
        </row>
        <row r="1304">
          <cell r="A1304" t="str">
            <v>313589RK1</v>
          </cell>
          <cell r="B1304" t="str">
            <v>x313589RK1</v>
          </cell>
          <cell r="C1304" t="str">
            <v>Match</v>
          </cell>
          <cell r="D1304" t="str">
            <v>iStar</v>
          </cell>
          <cell r="E1304" t="str">
            <v>Zero-Coupon</v>
          </cell>
        </row>
        <row r="1305">
          <cell r="A1305" t="str">
            <v>313589RK1</v>
          </cell>
          <cell r="B1305" t="str">
            <v>x313589RK1</v>
          </cell>
          <cell r="C1305" t="str">
            <v>Match</v>
          </cell>
          <cell r="D1305" t="str">
            <v>iStar</v>
          </cell>
          <cell r="E1305" t="str">
            <v>Zero-Coupon</v>
          </cell>
        </row>
        <row r="1306">
          <cell r="A1306" t="str">
            <v>313589RK1</v>
          </cell>
          <cell r="B1306" t="str">
            <v>x313589RK1</v>
          </cell>
          <cell r="C1306" t="str">
            <v>Match</v>
          </cell>
          <cell r="D1306" t="str">
            <v>iStar</v>
          </cell>
          <cell r="E1306" t="str">
            <v>Zero-Coupon</v>
          </cell>
        </row>
        <row r="1307">
          <cell r="A1307" t="str">
            <v>313589RK1</v>
          </cell>
          <cell r="B1307" t="str">
            <v>x313589RK1</v>
          </cell>
          <cell r="C1307" t="str">
            <v>Match</v>
          </cell>
          <cell r="D1307" t="str">
            <v>iStar</v>
          </cell>
          <cell r="E1307" t="str">
            <v>Zero-Coupon</v>
          </cell>
        </row>
        <row r="1308">
          <cell r="A1308" t="str">
            <v>313589RK1</v>
          </cell>
          <cell r="B1308" t="str">
            <v>x313589RK1</v>
          </cell>
          <cell r="C1308" t="str">
            <v>Match</v>
          </cell>
          <cell r="D1308" t="str">
            <v>iStar</v>
          </cell>
          <cell r="E1308" t="str">
            <v>Zero-Coupon</v>
          </cell>
        </row>
        <row r="1309">
          <cell r="A1309" t="str">
            <v>313589RK1</v>
          </cell>
          <cell r="B1309" t="str">
            <v>x313589RK1</v>
          </cell>
          <cell r="C1309" t="str">
            <v>Match</v>
          </cell>
          <cell r="D1309" t="str">
            <v>iStar</v>
          </cell>
          <cell r="E1309" t="str">
            <v>Zero-Coupon</v>
          </cell>
        </row>
        <row r="1310">
          <cell r="A1310" t="str">
            <v>313589RK1</v>
          </cell>
          <cell r="B1310" t="str">
            <v>x313589RK1</v>
          </cell>
          <cell r="C1310" t="str">
            <v>Match</v>
          </cell>
          <cell r="D1310" t="str">
            <v>iStar</v>
          </cell>
          <cell r="E1310" t="str">
            <v>Zero-Coupon</v>
          </cell>
        </row>
        <row r="1311">
          <cell r="A1311" t="str">
            <v>313589RK1</v>
          </cell>
          <cell r="B1311" t="str">
            <v>x313589RK1</v>
          </cell>
          <cell r="C1311" t="str">
            <v>Match</v>
          </cell>
          <cell r="D1311" t="str">
            <v>iStar</v>
          </cell>
          <cell r="E1311" t="str">
            <v>Zero-Coupon</v>
          </cell>
        </row>
        <row r="1312">
          <cell r="A1312" t="str">
            <v>313589RK1</v>
          </cell>
          <cell r="B1312" t="str">
            <v>x313589RK1</v>
          </cell>
          <cell r="C1312" t="str">
            <v>Match</v>
          </cell>
          <cell r="D1312" t="str">
            <v>iStar</v>
          </cell>
          <cell r="E1312" t="str">
            <v>Zero-Coupon</v>
          </cell>
        </row>
        <row r="1313">
          <cell r="A1313" t="str">
            <v>313589RK1</v>
          </cell>
          <cell r="B1313" t="str">
            <v>x313589RK1</v>
          </cell>
          <cell r="C1313" t="str">
            <v>Match</v>
          </cell>
          <cell r="D1313" t="str">
            <v>iStar</v>
          </cell>
          <cell r="E1313" t="str">
            <v>Zero-Coupon</v>
          </cell>
        </row>
        <row r="1314">
          <cell r="A1314" t="str">
            <v>313589RK1</v>
          </cell>
          <cell r="B1314" t="str">
            <v>x313589RK1</v>
          </cell>
          <cell r="C1314" t="str">
            <v>Match</v>
          </cell>
          <cell r="D1314" t="str">
            <v>iStar</v>
          </cell>
          <cell r="E1314" t="str">
            <v>Zero-Coupon</v>
          </cell>
        </row>
        <row r="1315">
          <cell r="A1315" t="str">
            <v>313589RK1</v>
          </cell>
          <cell r="B1315" t="str">
            <v>x313589RK1</v>
          </cell>
          <cell r="C1315" t="str">
            <v>Match</v>
          </cell>
          <cell r="D1315" t="str">
            <v>iStar</v>
          </cell>
          <cell r="E1315" t="str">
            <v>Zero-Coupon</v>
          </cell>
        </row>
        <row r="1316">
          <cell r="A1316" t="str">
            <v>313589RK1</v>
          </cell>
          <cell r="B1316" t="str">
            <v>x313589RK1</v>
          </cell>
          <cell r="C1316" t="str">
            <v>Match</v>
          </cell>
          <cell r="D1316" t="str">
            <v>iStar</v>
          </cell>
          <cell r="E1316" t="str">
            <v>Zero-Coupon</v>
          </cell>
        </row>
        <row r="1317">
          <cell r="A1317" t="str">
            <v>313589RK1</v>
          </cell>
          <cell r="B1317" t="str">
            <v>x313589RK1</v>
          </cell>
          <cell r="C1317" t="str">
            <v>Match</v>
          </cell>
          <cell r="D1317" t="str">
            <v>iStar</v>
          </cell>
          <cell r="E1317" t="str">
            <v>Zero-Coupon</v>
          </cell>
        </row>
        <row r="1318">
          <cell r="A1318" t="str">
            <v>313589RK1</v>
          </cell>
          <cell r="B1318" t="str">
            <v>x313589RK1</v>
          </cell>
          <cell r="C1318" t="str">
            <v>Match</v>
          </cell>
          <cell r="D1318" t="str">
            <v>iStar</v>
          </cell>
          <cell r="E1318" t="str">
            <v>Zero-Coupon</v>
          </cell>
        </row>
        <row r="1319">
          <cell r="A1319" t="str">
            <v>313589RK1</v>
          </cell>
          <cell r="B1319" t="str">
            <v>x313589RK1</v>
          </cell>
          <cell r="C1319" t="str">
            <v>Match</v>
          </cell>
          <cell r="D1319" t="str">
            <v>iStar</v>
          </cell>
          <cell r="E1319" t="str">
            <v>Zero-Coupon</v>
          </cell>
        </row>
        <row r="1320">
          <cell r="A1320" t="str">
            <v>313589RK1</v>
          </cell>
          <cell r="B1320" t="str">
            <v>x313589RK1</v>
          </cell>
          <cell r="C1320" t="str">
            <v>Match</v>
          </cell>
          <cell r="D1320" t="str">
            <v>iStar</v>
          </cell>
          <cell r="E1320" t="str">
            <v>Zero-Coupon</v>
          </cell>
        </row>
        <row r="1321">
          <cell r="A1321" t="str">
            <v>313589RK1</v>
          </cell>
          <cell r="B1321" t="str">
            <v>x313589RK1</v>
          </cell>
          <cell r="C1321" t="str">
            <v>Match</v>
          </cell>
          <cell r="D1321" t="str">
            <v>iStar</v>
          </cell>
          <cell r="E1321" t="str">
            <v>Zero-Coupon</v>
          </cell>
        </row>
        <row r="1322">
          <cell r="A1322" t="str">
            <v>313589RK1</v>
          </cell>
          <cell r="B1322" t="str">
            <v>x313589RK1</v>
          </cell>
          <cell r="C1322" t="str">
            <v>Match</v>
          </cell>
          <cell r="D1322" t="str">
            <v>iStar</v>
          </cell>
          <cell r="E1322" t="str">
            <v>Zero-Coupon</v>
          </cell>
        </row>
        <row r="1323">
          <cell r="A1323" t="str">
            <v>313589RK1</v>
          </cell>
          <cell r="B1323" t="str">
            <v>x313589RK1</v>
          </cell>
          <cell r="C1323" t="str">
            <v>Match</v>
          </cell>
          <cell r="D1323" t="str">
            <v>iStar</v>
          </cell>
          <cell r="E1323" t="str">
            <v>Zero-Coupon</v>
          </cell>
        </row>
        <row r="1324">
          <cell r="A1324" t="str">
            <v>313589RK1</v>
          </cell>
          <cell r="B1324" t="str">
            <v>x313589RK1</v>
          </cell>
          <cell r="C1324" t="str">
            <v>Match</v>
          </cell>
          <cell r="D1324" t="str">
            <v>iStar</v>
          </cell>
          <cell r="E1324" t="str">
            <v>Zero-Coupon</v>
          </cell>
        </row>
        <row r="1325">
          <cell r="A1325" t="str">
            <v>313589RK1</v>
          </cell>
          <cell r="B1325" t="str">
            <v>x313589RK1</v>
          </cell>
          <cell r="C1325" t="str">
            <v>Match</v>
          </cell>
          <cell r="D1325" t="str">
            <v>iStar</v>
          </cell>
          <cell r="E1325" t="str">
            <v>Zero-Coupon</v>
          </cell>
        </row>
        <row r="1326">
          <cell r="A1326" t="str">
            <v>313589RK1</v>
          </cell>
          <cell r="B1326" t="str">
            <v>x313589RK1</v>
          </cell>
          <cell r="C1326" t="str">
            <v>Match</v>
          </cell>
          <cell r="D1326" t="str">
            <v>iStar</v>
          </cell>
          <cell r="E1326" t="str">
            <v>Zero-Coupon</v>
          </cell>
        </row>
        <row r="1327">
          <cell r="A1327" t="str">
            <v>313589RK1</v>
          </cell>
          <cell r="B1327" t="str">
            <v>x313589RK1</v>
          </cell>
          <cell r="C1327" t="str">
            <v>Match</v>
          </cell>
          <cell r="D1327" t="str">
            <v>iStar</v>
          </cell>
          <cell r="E1327" t="str">
            <v>Zero-Coupon</v>
          </cell>
        </row>
        <row r="1328">
          <cell r="A1328" t="str">
            <v>313589RK1</v>
          </cell>
          <cell r="B1328" t="str">
            <v>x313589RK1</v>
          </cell>
          <cell r="C1328" t="str">
            <v>Match</v>
          </cell>
          <cell r="D1328" t="str">
            <v>iStar</v>
          </cell>
          <cell r="E1328" t="str">
            <v>Zero-Coupon</v>
          </cell>
        </row>
        <row r="1329">
          <cell r="A1329" t="str">
            <v>313589RK1</v>
          </cell>
          <cell r="B1329" t="str">
            <v>x313589RK1</v>
          </cell>
          <cell r="C1329" t="str">
            <v>Match</v>
          </cell>
          <cell r="D1329" t="str">
            <v>iStar</v>
          </cell>
          <cell r="E1329" t="str">
            <v>Zero-Coupon</v>
          </cell>
        </row>
        <row r="1330">
          <cell r="A1330" t="str">
            <v>313589RK1</v>
          </cell>
          <cell r="B1330" t="str">
            <v>x313589RK1</v>
          </cell>
          <cell r="C1330" t="str">
            <v>Match</v>
          </cell>
          <cell r="D1330" t="str">
            <v>iStar</v>
          </cell>
          <cell r="E1330" t="str">
            <v>Zero-Coupon</v>
          </cell>
        </row>
        <row r="1331">
          <cell r="A1331" t="str">
            <v>313589RK1</v>
          </cell>
          <cell r="B1331" t="str">
            <v>x313589RK1</v>
          </cell>
          <cell r="C1331" t="str">
            <v>Match</v>
          </cell>
          <cell r="D1331" t="str">
            <v>iStar</v>
          </cell>
          <cell r="E1331" t="str">
            <v>Zero-Coupon</v>
          </cell>
        </row>
        <row r="1332">
          <cell r="A1332" t="str">
            <v>313589RK1</v>
          </cell>
          <cell r="B1332" t="str">
            <v>x313589RK1</v>
          </cell>
          <cell r="C1332" t="str">
            <v>Match</v>
          </cell>
          <cell r="D1332" t="str">
            <v>iStar</v>
          </cell>
          <cell r="E1332" t="str">
            <v>Zero-Coupon</v>
          </cell>
        </row>
        <row r="1333">
          <cell r="A1333" t="str">
            <v>313589RK1</v>
          </cell>
          <cell r="B1333" t="str">
            <v>x313589RK1</v>
          </cell>
          <cell r="C1333" t="str">
            <v>Match</v>
          </cell>
          <cell r="D1333" t="str">
            <v>iStar</v>
          </cell>
          <cell r="E1333" t="str">
            <v>Zero-Coupon</v>
          </cell>
        </row>
        <row r="1334">
          <cell r="A1334" t="str">
            <v>313589RK1</v>
          </cell>
          <cell r="B1334" t="str">
            <v>x313589RK1</v>
          </cell>
          <cell r="C1334" t="str">
            <v>Match</v>
          </cell>
          <cell r="D1334" t="str">
            <v>iStar</v>
          </cell>
          <cell r="E1334" t="str">
            <v>Zero-Coupon</v>
          </cell>
        </row>
        <row r="1335">
          <cell r="A1335" t="str">
            <v>313589RK1</v>
          </cell>
          <cell r="B1335" t="str">
            <v>x313589RK1</v>
          </cell>
          <cell r="C1335" t="str">
            <v>Match</v>
          </cell>
          <cell r="D1335" t="str">
            <v>iStar</v>
          </cell>
          <cell r="E1335" t="str">
            <v>Zero-Coupon</v>
          </cell>
        </row>
        <row r="1336">
          <cell r="A1336" t="str">
            <v>313589RK1</v>
          </cell>
          <cell r="B1336" t="str">
            <v>x313589RK1</v>
          </cell>
          <cell r="C1336" t="str">
            <v>Match</v>
          </cell>
          <cell r="D1336" t="str">
            <v>iStar</v>
          </cell>
          <cell r="E1336" t="str">
            <v>Zero-Coupon</v>
          </cell>
        </row>
        <row r="1337">
          <cell r="A1337" t="str">
            <v>313589RK1</v>
          </cell>
          <cell r="B1337" t="str">
            <v>x313589RK1</v>
          </cell>
          <cell r="C1337" t="str">
            <v>Match</v>
          </cell>
          <cell r="D1337" t="str">
            <v>iStar</v>
          </cell>
          <cell r="E1337" t="str">
            <v>Zero-Coupon</v>
          </cell>
        </row>
        <row r="1338">
          <cell r="A1338" t="str">
            <v>313589RK1</v>
          </cell>
          <cell r="B1338" t="str">
            <v>x313589RK1</v>
          </cell>
          <cell r="C1338" t="str">
            <v>Match</v>
          </cell>
          <cell r="D1338" t="str">
            <v>iStar</v>
          </cell>
          <cell r="E1338" t="str">
            <v>Zero-Coupon</v>
          </cell>
        </row>
        <row r="1339">
          <cell r="A1339" t="str">
            <v>313589RK1</v>
          </cell>
          <cell r="B1339" t="str">
            <v>x313589RK1</v>
          </cell>
          <cell r="C1339" t="str">
            <v>Match</v>
          </cell>
          <cell r="D1339" t="str">
            <v>iStar</v>
          </cell>
          <cell r="E1339" t="str">
            <v>Zero-Coupon</v>
          </cell>
        </row>
        <row r="1340">
          <cell r="A1340" t="str">
            <v>313589RK1</v>
          </cell>
          <cell r="B1340" t="str">
            <v>x313589RK1</v>
          </cell>
          <cell r="C1340" t="str">
            <v>Match</v>
          </cell>
          <cell r="D1340" t="str">
            <v>iStar</v>
          </cell>
          <cell r="E1340" t="str">
            <v>Zero-Coupon</v>
          </cell>
        </row>
        <row r="1341">
          <cell r="A1341" t="str">
            <v>313589RK1</v>
          </cell>
          <cell r="B1341" t="str">
            <v>x313589RK1</v>
          </cell>
          <cell r="C1341" t="str">
            <v>Match</v>
          </cell>
          <cell r="D1341" t="str">
            <v>iStar</v>
          </cell>
          <cell r="E1341" t="str">
            <v>Zero-Coupon</v>
          </cell>
        </row>
        <row r="1342">
          <cell r="A1342" t="str">
            <v>313589RK1</v>
          </cell>
          <cell r="B1342" t="str">
            <v>x313589RK1</v>
          </cell>
          <cell r="C1342" t="str">
            <v>Match</v>
          </cell>
          <cell r="D1342" t="str">
            <v>iStar</v>
          </cell>
          <cell r="E1342" t="str">
            <v>Zero-Coupon</v>
          </cell>
        </row>
        <row r="1343">
          <cell r="A1343" t="str">
            <v>313589RL9</v>
          </cell>
          <cell r="B1343" t="str">
            <v>x313589RL9</v>
          </cell>
          <cell r="C1343" t="str">
            <v>Match</v>
          </cell>
          <cell r="D1343" t="str">
            <v>iStar</v>
          </cell>
          <cell r="E1343" t="str">
            <v>Zero-Coupon</v>
          </cell>
        </row>
        <row r="1344">
          <cell r="A1344" t="str">
            <v>313589RL9</v>
          </cell>
          <cell r="B1344" t="str">
            <v>x313589RL9</v>
          </cell>
          <cell r="C1344" t="str">
            <v>Match</v>
          </cell>
          <cell r="D1344" t="str">
            <v>iStar</v>
          </cell>
          <cell r="E1344" t="str">
            <v>Zero-Coupon</v>
          </cell>
        </row>
        <row r="1345">
          <cell r="A1345" t="str">
            <v>313589RL9</v>
          </cell>
          <cell r="B1345" t="str">
            <v>x313589RL9</v>
          </cell>
          <cell r="C1345" t="str">
            <v>Match</v>
          </cell>
          <cell r="D1345" t="str">
            <v>iStar</v>
          </cell>
          <cell r="E1345" t="str">
            <v>Zero-Coupon</v>
          </cell>
        </row>
        <row r="1346">
          <cell r="A1346" t="str">
            <v>313589RL9</v>
          </cell>
          <cell r="B1346" t="str">
            <v>x313589RL9</v>
          </cell>
          <cell r="C1346" t="str">
            <v>Match</v>
          </cell>
          <cell r="D1346" t="str">
            <v>iStar</v>
          </cell>
          <cell r="E1346" t="str">
            <v>Zero-Coupon</v>
          </cell>
        </row>
        <row r="1347">
          <cell r="A1347" t="str">
            <v>313589RL9</v>
          </cell>
          <cell r="B1347" t="str">
            <v>x313589RL9</v>
          </cell>
          <cell r="C1347" t="str">
            <v>Match</v>
          </cell>
          <cell r="D1347" t="str">
            <v>iStar</v>
          </cell>
          <cell r="E1347" t="str">
            <v>Zero-Coupon</v>
          </cell>
        </row>
        <row r="1348">
          <cell r="A1348" t="str">
            <v>313589RL9</v>
          </cell>
          <cell r="B1348" t="str">
            <v>x313589RL9</v>
          </cell>
          <cell r="C1348" t="str">
            <v>Match</v>
          </cell>
          <cell r="D1348" t="str">
            <v>iStar</v>
          </cell>
          <cell r="E1348" t="str">
            <v>Zero-Coupon</v>
          </cell>
        </row>
        <row r="1349">
          <cell r="A1349" t="str">
            <v>313589RL9</v>
          </cell>
          <cell r="B1349" t="str">
            <v>x313589RL9</v>
          </cell>
          <cell r="C1349" t="str">
            <v>Match</v>
          </cell>
          <cell r="D1349" t="str">
            <v>iStar</v>
          </cell>
          <cell r="E1349" t="str">
            <v>Zero-Coupon</v>
          </cell>
        </row>
        <row r="1350">
          <cell r="A1350" t="str">
            <v>313589RL9</v>
          </cell>
          <cell r="B1350" t="str">
            <v>x313589RL9</v>
          </cell>
          <cell r="C1350" t="str">
            <v>Match</v>
          </cell>
          <cell r="D1350" t="str">
            <v>iStar</v>
          </cell>
          <cell r="E1350" t="str">
            <v>Zero-Coupon</v>
          </cell>
        </row>
        <row r="1351">
          <cell r="A1351" t="str">
            <v>313589RL9</v>
          </cell>
          <cell r="B1351" t="str">
            <v>x313589RL9</v>
          </cell>
          <cell r="C1351" t="str">
            <v>Match</v>
          </cell>
          <cell r="D1351" t="str">
            <v>iStar</v>
          </cell>
          <cell r="E1351" t="str">
            <v>Zero-Coupon</v>
          </cell>
        </row>
        <row r="1352">
          <cell r="A1352" t="str">
            <v>313589RL9</v>
          </cell>
          <cell r="B1352" t="str">
            <v>x313589RL9</v>
          </cell>
          <cell r="C1352" t="str">
            <v>Match</v>
          </cell>
          <cell r="D1352" t="str">
            <v>iStar</v>
          </cell>
          <cell r="E1352" t="str">
            <v>Zero-Coupon</v>
          </cell>
        </row>
        <row r="1353">
          <cell r="A1353" t="str">
            <v>313589RL9</v>
          </cell>
          <cell r="B1353" t="str">
            <v>x313589RL9</v>
          </cell>
          <cell r="C1353" t="str">
            <v>Match</v>
          </cell>
          <cell r="D1353" t="str">
            <v>iStar</v>
          </cell>
          <cell r="E1353" t="str">
            <v>Zero-Coupon</v>
          </cell>
        </row>
        <row r="1354">
          <cell r="A1354" t="str">
            <v>313589RL9</v>
          </cell>
          <cell r="B1354" t="str">
            <v>x313589RL9</v>
          </cell>
          <cell r="C1354" t="str">
            <v>Match</v>
          </cell>
          <cell r="D1354" t="str">
            <v>iStar</v>
          </cell>
          <cell r="E1354" t="str">
            <v>Zero-Coupon</v>
          </cell>
        </row>
        <row r="1355">
          <cell r="A1355" t="str">
            <v>313589RL9</v>
          </cell>
          <cell r="B1355" t="str">
            <v>x313589RL9</v>
          </cell>
          <cell r="C1355" t="str">
            <v>Match</v>
          </cell>
          <cell r="D1355" t="str">
            <v>iStar</v>
          </cell>
          <cell r="E1355" t="str">
            <v>Zero-Coupon</v>
          </cell>
        </row>
        <row r="1356">
          <cell r="A1356" t="str">
            <v>313589RL9</v>
          </cell>
          <cell r="B1356" t="str">
            <v>x313589RL9</v>
          </cell>
          <cell r="C1356" t="str">
            <v>Match</v>
          </cell>
          <cell r="D1356" t="str">
            <v>iStar</v>
          </cell>
          <cell r="E1356" t="str">
            <v>Zero-Coupon</v>
          </cell>
        </row>
        <row r="1357">
          <cell r="A1357" t="str">
            <v>313589RL9</v>
          </cell>
          <cell r="B1357" t="str">
            <v>x313589RL9</v>
          </cell>
          <cell r="C1357" t="str">
            <v>Match</v>
          </cell>
          <cell r="D1357" t="str">
            <v>iStar</v>
          </cell>
          <cell r="E1357" t="str">
            <v>Zero-Coupon</v>
          </cell>
        </row>
        <row r="1358">
          <cell r="A1358" t="str">
            <v>313589RL9</v>
          </cell>
          <cell r="B1358" t="str">
            <v>x313589RL9</v>
          </cell>
          <cell r="C1358" t="str">
            <v>Match</v>
          </cell>
          <cell r="D1358" t="str">
            <v>iStar</v>
          </cell>
          <cell r="E1358" t="str">
            <v>Zero-Coupon</v>
          </cell>
        </row>
        <row r="1359">
          <cell r="A1359" t="str">
            <v>313589RL9</v>
          </cell>
          <cell r="B1359" t="str">
            <v>x313589RL9</v>
          </cell>
          <cell r="C1359" t="str">
            <v>Match</v>
          </cell>
          <cell r="D1359" t="str">
            <v>iStar</v>
          </cell>
          <cell r="E1359" t="str">
            <v>Zero-Coupon</v>
          </cell>
        </row>
        <row r="1360">
          <cell r="A1360" t="str">
            <v>313589RL9</v>
          </cell>
          <cell r="B1360" t="str">
            <v>x313589RL9</v>
          </cell>
          <cell r="C1360" t="str">
            <v>Match</v>
          </cell>
          <cell r="D1360" t="str">
            <v>iStar</v>
          </cell>
          <cell r="E1360" t="str">
            <v>Zero-Coupon</v>
          </cell>
        </row>
        <row r="1361">
          <cell r="A1361" t="str">
            <v>313589RL9</v>
          </cell>
          <cell r="B1361" t="str">
            <v>x313589RL9</v>
          </cell>
          <cell r="C1361" t="str">
            <v>Match</v>
          </cell>
          <cell r="D1361" t="str">
            <v>iStar</v>
          </cell>
          <cell r="E1361" t="str">
            <v>Zero-Coupon</v>
          </cell>
        </row>
        <row r="1362">
          <cell r="A1362" t="str">
            <v>313589RL9</v>
          </cell>
          <cell r="B1362" t="str">
            <v>x313589RL9</v>
          </cell>
          <cell r="C1362" t="str">
            <v>Match</v>
          </cell>
          <cell r="D1362" t="str">
            <v>iStar</v>
          </cell>
          <cell r="E1362" t="str">
            <v>Zero-Coupon</v>
          </cell>
        </row>
        <row r="1363">
          <cell r="A1363" t="str">
            <v>313589RL9</v>
          </cell>
          <cell r="B1363" t="str">
            <v>x313589RL9</v>
          </cell>
          <cell r="C1363" t="str">
            <v>Match</v>
          </cell>
          <cell r="D1363" t="str">
            <v>iStar</v>
          </cell>
          <cell r="E1363" t="str">
            <v>Zero-Coupon</v>
          </cell>
        </row>
        <row r="1364">
          <cell r="A1364" t="str">
            <v>313589RL9</v>
          </cell>
          <cell r="B1364" t="str">
            <v>x313589RL9</v>
          </cell>
          <cell r="C1364" t="str">
            <v>Match</v>
          </cell>
          <cell r="D1364" t="str">
            <v>iStar</v>
          </cell>
          <cell r="E1364" t="str">
            <v>Zero-Coupon</v>
          </cell>
        </row>
        <row r="1365">
          <cell r="A1365" t="str">
            <v>313589RL9</v>
          </cell>
          <cell r="B1365" t="str">
            <v>x313589RL9</v>
          </cell>
          <cell r="C1365" t="str">
            <v>Match</v>
          </cell>
          <cell r="D1365" t="str">
            <v>iStar</v>
          </cell>
          <cell r="E1365" t="str">
            <v>Zero-Coupon</v>
          </cell>
        </row>
        <row r="1366">
          <cell r="A1366" t="str">
            <v>313589RL9</v>
          </cell>
          <cell r="B1366" t="str">
            <v>x313589RL9</v>
          </cell>
          <cell r="C1366" t="str">
            <v>Match</v>
          </cell>
          <cell r="D1366" t="str">
            <v>iStar</v>
          </cell>
          <cell r="E1366" t="str">
            <v>Zero-Coupon</v>
          </cell>
        </row>
        <row r="1367">
          <cell r="A1367" t="str">
            <v>313589RL9</v>
          </cell>
          <cell r="B1367" t="str">
            <v>x313589RL9</v>
          </cell>
          <cell r="C1367" t="str">
            <v>Match</v>
          </cell>
          <cell r="D1367" t="str">
            <v>iStar</v>
          </cell>
          <cell r="E1367" t="str">
            <v>Zero-Coupon</v>
          </cell>
        </row>
        <row r="1368">
          <cell r="A1368" t="str">
            <v>313589RL9</v>
          </cell>
          <cell r="B1368" t="str">
            <v>x313589RL9</v>
          </cell>
          <cell r="C1368" t="str">
            <v>Match</v>
          </cell>
          <cell r="D1368" t="str">
            <v>iStar</v>
          </cell>
          <cell r="E1368" t="str">
            <v>Zero-Coupon</v>
          </cell>
        </row>
        <row r="1369">
          <cell r="A1369" t="str">
            <v>313589RL9</v>
          </cell>
          <cell r="B1369" t="str">
            <v>x313589RL9</v>
          </cell>
          <cell r="C1369" t="str">
            <v>Match</v>
          </cell>
          <cell r="D1369" t="str">
            <v>iStar</v>
          </cell>
          <cell r="E1369" t="str">
            <v>Zero-Coupon</v>
          </cell>
        </row>
        <row r="1370">
          <cell r="A1370" t="str">
            <v>313589RL9</v>
          </cell>
          <cell r="B1370" t="str">
            <v>x313589RL9</v>
          </cell>
          <cell r="C1370" t="str">
            <v>Match</v>
          </cell>
          <cell r="D1370" t="str">
            <v>iStar</v>
          </cell>
          <cell r="E1370" t="str">
            <v>Zero-Coupon</v>
          </cell>
        </row>
        <row r="1371">
          <cell r="A1371" t="str">
            <v>313589RL9</v>
          </cell>
          <cell r="B1371" t="str">
            <v>x313589RL9</v>
          </cell>
          <cell r="C1371" t="str">
            <v>Match</v>
          </cell>
          <cell r="D1371" t="str">
            <v>iStar</v>
          </cell>
          <cell r="E1371" t="str">
            <v>Zero-Coupon</v>
          </cell>
        </row>
        <row r="1372">
          <cell r="A1372" t="str">
            <v>313589RL9</v>
          </cell>
          <cell r="B1372" t="str">
            <v>x313589RL9</v>
          </cell>
          <cell r="C1372" t="str">
            <v>Match</v>
          </cell>
          <cell r="D1372" t="str">
            <v>iStar</v>
          </cell>
          <cell r="E1372" t="str">
            <v>Zero-Coupon</v>
          </cell>
        </row>
        <row r="1373">
          <cell r="A1373" t="str">
            <v>313589RL9</v>
          </cell>
          <cell r="B1373" t="str">
            <v>x313589RL9</v>
          </cell>
          <cell r="C1373" t="str">
            <v>Match</v>
          </cell>
          <cell r="D1373" t="str">
            <v>iStar</v>
          </cell>
          <cell r="E1373" t="str">
            <v>Zero-Coupon</v>
          </cell>
        </row>
        <row r="1374">
          <cell r="A1374" t="str">
            <v>313589RL9</v>
          </cell>
          <cell r="B1374" t="str">
            <v>x313589RL9</v>
          </cell>
          <cell r="C1374" t="str">
            <v>Match</v>
          </cell>
          <cell r="D1374" t="str">
            <v>iStar</v>
          </cell>
          <cell r="E1374" t="str">
            <v>Zero-Coupon</v>
          </cell>
        </row>
        <row r="1375">
          <cell r="A1375" t="str">
            <v>313589RL9</v>
          </cell>
          <cell r="B1375" t="str">
            <v>x313589RL9</v>
          </cell>
          <cell r="C1375" t="str">
            <v>Match</v>
          </cell>
          <cell r="D1375" t="str">
            <v>iStar</v>
          </cell>
          <cell r="E1375" t="str">
            <v>Zero-Coupon</v>
          </cell>
        </row>
        <row r="1376">
          <cell r="A1376" t="str">
            <v>313589RL9</v>
          </cell>
          <cell r="B1376" t="str">
            <v>x313589RL9</v>
          </cell>
          <cell r="C1376" t="str">
            <v>Match</v>
          </cell>
          <cell r="D1376" t="str">
            <v>iStar</v>
          </cell>
          <cell r="E1376" t="str">
            <v>Zero-Coupon</v>
          </cell>
        </row>
        <row r="1377">
          <cell r="A1377" t="str">
            <v>313589RL9</v>
          </cell>
          <cell r="B1377" t="str">
            <v>x313589RL9</v>
          </cell>
          <cell r="C1377" t="str">
            <v>Match</v>
          </cell>
          <cell r="D1377" t="str">
            <v>iStar</v>
          </cell>
          <cell r="E1377" t="str">
            <v>Zero-Coupon</v>
          </cell>
        </row>
        <row r="1378">
          <cell r="A1378" t="str">
            <v>313589RL9</v>
          </cell>
          <cell r="B1378" t="str">
            <v>x313589RL9</v>
          </cell>
          <cell r="C1378" t="str">
            <v>Match</v>
          </cell>
          <cell r="D1378" t="str">
            <v>iStar</v>
          </cell>
          <cell r="E1378" t="str">
            <v>Zero-Coupon</v>
          </cell>
        </row>
        <row r="1379">
          <cell r="A1379" t="str">
            <v>313589RL9</v>
          </cell>
          <cell r="B1379" t="str">
            <v>x313589RL9</v>
          </cell>
          <cell r="C1379" t="str">
            <v>Match</v>
          </cell>
          <cell r="D1379" t="str">
            <v>iStar</v>
          </cell>
          <cell r="E1379" t="str">
            <v>Zero-Coupon</v>
          </cell>
        </row>
        <row r="1380">
          <cell r="A1380" t="str">
            <v>313589RL9</v>
          </cell>
          <cell r="B1380" t="str">
            <v>x313589RL9</v>
          </cell>
          <cell r="C1380" t="str">
            <v>Match</v>
          </cell>
          <cell r="D1380" t="str">
            <v>iStar</v>
          </cell>
          <cell r="E1380" t="str">
            <v>Zero-Coupon</v>
          </cell>
        </row>
        <row r="1381">
          <cell r="A1381" t="str">
            <v>313589RL9</v>
          </cell>
          <cell r="B1381" t="str">
            <v>x313589RL9</v>
          </cell>
          <cell r="C1381" t="str">
            <v>Match</v>
          </cell>
          <cell r="D1381" t="str">
            <v>iStar</v>
          </cell>
          <cell r="E1381" t="str">
            <v>Zero-Coupon</v>
          </cell>
        </row>
        <row r="1382">
          <cell r="A1382" t="str">
            <v>313589RL9</v>
          </cell>
          <cell r="B1382" t="str">
            <v>x313589RL9</v>
          </cell>
          <cell r="C1382" t="str">
            <v>Match</v>
          </cell>
          <cell r="D1382" t="str">
            <v>iStar</v>
          </cell>
          <cell r="E1382" t="str">
            <v>Zero-Coupon</v>
          </cell>
        </row>
        <row r="1383">
          <cell r="A1383" t="str">
            <v>313589RL9</v>
          </cell>
          <cell r="B1383" t="str">
            <v>x313589RL9</v>
          </cell>
          <cell r="C1383" t="str">
            <v>Match</v>
          </cell>
          <cell r="D1383" t="str">
            <v>iStar</v>
          </cell>
          <cell r="E1383" t="str">
            <v>Zero-Coupon</v>
          </cell>
        </row>
        <row r="1384">
          <cell r="A1384" t="str">
            <v>313589RL9</v>
          </cell>
          <cell r="B1384" t="str">
            <v>x313589RL9</v>
          </cell>
          <cell r="C1384" t="str">
            <v>Match</v>
          </cell>
          <cell r="D1384" t="str">
            <v>iStar</v>
          </cell>
          <cell r="E1384" t="str">
            <v>Zero-Coupon</v>
          </cell>
        </row>
        <row r="1385">
          <cell r="A1385" t="str">
            <v>313589RL9</v>
          </cell>
          <cell r="B1385" t="str">
            <v>x313589RL9</v>
          </cell>
          <cell r="C1385" t="str">
            <v>Match</v>
          </cell>
          <cell r="D1385" t="str">
            <v>iStar</v>
          </cell>
          <cell r="E1385" t="str">
            <v>Zero-Coupon</v>
          </cell>
        </row>
        <row r="1386">
          <cell r="A1386" t="str">
            <v>313589RL9</v>
          </cell>
          <cell r="B1386" t="str">
            <v>x313589RL9</v>
          </cell>
          <cell r="C1386" t="str">
            <v>Match</v>
          </cell>
          <cell r="D1386" t="str">
            <v>iStar</v>
          </cell>
          <cell r="E1386" t="str">
            <v>Zero-Coupon</v>
          </cell>
        </row>
        <row r="1387">
          <cell r="A1387" t="str">
            <v>313589RL9</v>
          </cell>
          <cell r="B1387" t="str">
            <v>x313589RL9</v>
          </cell>
          <cell r="C1387" t="str">
            <v>Match</v>
          </cell>
          <cell r="D1387" t="str">
            <v>iStar</v>
          </cell>
          <cell r="E1387" t="str">
            <v>Zero-Coupon</v>
          </cell>
        </row>
        <row r="1388">
          <cell r="A1388" t="str">
            <v>313589RL9</v>
          </cell>
          <cell r="B1388" t="str">
            <v>x313589RL9</v>
          </cell>
          <cell r="C1388" t="str">
            <v>Match</v>
          </cell>
          <cell r="D1388" t="str">
            <v>iStar</v>
          </cell>
          <cell r="E1388" t="str">
            <v>Zero-Coupon</v>
          </cell>
        </row>
        <row r="1389">
          <cell r="A1389" t="str">
            <v>313589RL9</v>
          </cell>
          <cell r="B1389" t="str">
            <v>x313589RL9</v>
          </cell>
          <cell r="C1389" t="str">
            <v>Match</v>
          </cell>
          <cell r="D1389" t="str">
            <v>iStar</v>
          </cell>
          <cell r="E1389" t="str">
            <v>Zero-Coupon</v>
          </cell>
        </row>
        <row r="1390">
          <cell r="A1390" t="str">
            <v>313589RL9</v>
          </cell>
          <cell r="B1390" t="str">
            <v>x313589RL9</v>
          </cell>
          <cell r="C1390" t="str">
            <v>Match</v>
          </cell>
          <cell r="D1390" t="str">
            <v>iStar</v>
          </cell>
          <cell r="E1390" t="str">
            <v>Zero-Coupon</v>
          </cell>
        </row>
        <row r="1391">
          <cell r="A1391" t="str">
            <v>313589RL9</v>
          </cell>
          <cell r="B1391" t="str">
            <v>x313589RL9</v>
          </cell>
          <cell r="C1391" t="str">
            <v>Match</v>
          </cell>
          <cell r="D1391" t="str">
            <v>iStar</v>
          </cell>
          <cell r="E1391" t="str">
            <v>Zero-Coupon</v>
          </cell>
        </row>
        <row r="1392">
          <cell r="A1392" t="str">
            <v>313589RL9</v>
          </cell>
          <cell r="B1392" t="str">
            <v>x313589RL9</v>
          </cell>
          <cell r="C1392" t="str">
            <v>Match</v>
          </cell>
          <cell r="D1392" t="str">
            <v>iStar</v>
          </cell>
          <cell r="E1392" t="str">
            <v>Zero-Coupon</v>
          </cell>
        </row>
        <row r="1393">
          <cell r="A1393" t="str">
            <v>313589RL9</v>
          </cell>
          <cell r="B1393" t="str">
            <v>x313589RL9</v>
          </cell>
          <cell r="C1393" t="str">
            <v>Match</v>
          </cell>
          <cell r="D1393" t="str">
            <v>iStar</v>
          </cell>
          <cell r="E1393" t="str">
            <v>Zero-Coupon</v>
          </cell>
        </row>
        <row r="1394">
          <cell r="A1394" t="str">
            <v>313589RL9</v>
          </cell>
          <cell r="B1394" t="str">
            <v>x313589RL9</v>
          </cell>
          <cell r="C1394" t="str">
            <v>Match</v>
          </cell>
          <cell r="D1394" t="str">
            <v>iStar</v>
          </cell>
          <cell r="E1394" t="str">
            <v>Zero-Coupon</v>
          </cell>
        </row>
        <row r="1395">
          <cell r="A1395" t="str">
            <v>313589RL9</v>
          </cell>
          <cell r="B1395" t="str">
            <v>x313589RL9</v>
          </cell>
          <cell r="C1395" t="str">
            <v>Match</v>
          </cell>
          <cell r="D1395" t="str">
            <v>iStar</v>
          </cell>
          <cell r="E1395" t="str">
            <v>Zero-Coupon</v>
          </cell>
        </row>
        <row r="1396">
          <cell r="A1396" t="str">
            <v>313589RL9</v>
          </cell>
          <cell r="B1396" t="str">
            <v>x313589RL9</v>
          </cell>
          <cell r="C1396" t="str">
            <v>Match</v>
          </cell>
          <cell r="D1396" t="str">
            <v>iStar</v>
          </cell>
          <cell r="E1396" t="str">
            <v>Zero-Coupon</v>
          </cell>
        </row>
        <row r="1397">
          <cell r="A1397" t="str">
            <v>313589RL9</v>
          </cell>
          <cell r="B1397" t="str">
            <v>x313589RL9</v>
          </cell>
          <cell r="C1397" t="str">
            <v>Match</v>
          </cell>
          <cell r="D1397" t="str">
            <v>iStar</v>
          </cell>
          <cell r="E1397" t="str">
            <v>Zero-Coupon</v>
          </cell>
        </row>
        <row r="1398">
          <cell r="A1398" t="str">
            <v>313589RL9</v>
          </cell>
          <cell r="B1398" t="str">
            <v>x313589RL9</v>
          </cell>
          <cell r="C1398" t="str">
            <v>Match</v>
          </cell>
          <cell r="D1398" t="str">
            <v>iStar</v>
          </cell>
          <cell r="E1398" t="str">
            <v>Zero-Coupon</v>
          </cell>
        </row>
        <row r="1399">
          <cell r="A1399" t="str">
            <v>313589RL9</v>
          </cell>
          <cell r="B1399" t="str">
            <v>x313589RL9</v>
          </cell>
          <cell r="C1399" t="str">
            <v>Match</v>
          </cell>
          <cell r="D1399" t="str">
            <v>iStar</v>
          </cell>
          <cell r="E1399" t="str">
            <v>Zero-Coupon</v>
          </cell>
        </row>
        <row r="1400">
          <cell r="A1400" t="str">
            <v>313589RP0</v>
          </cell>
          <cell r="B1400" t="str">
            <v>x313589RP0</v>
          </cell>
          <cell r="C1400" t="str">
            <v>Match</v>
          </cell>
          <cell r="D1400" t="str">
            <v>iStar</v>
          </cell>
          <cell r="E1400" t="str">
            <v>Zero-Coupon</v>
          </cell>
        </row>
        <row r="1401">
          <cell r="A1401" t="str">
            <v>313589RP0</v>
          </cell>
          <cell r="B1401" t="str">
            <v>x313589RP0</v>
          </cell>
          <cell r="C1401" t="str">
            <v>Match</v>
          </cell>
          <cell r="D1401" t="str">
            <v>iStar</v>
          </cell>
          <cell r="E1401" t="str">
            <v>Zero-Coupon</v>
          </cell>
        </row>
        <row r="1402">
          <cell r="A1402" t="str">
            <v>313589RP0</v>
          </cell>
          <cell r="B1402" t="str">
            <v>x313589RP0</v>
          </cell>
          <cell r="C1402" t="str">
            <v>Match</v>
          </cell>
          <cell r="D1402" t="str">
            <v>iStar</v>
          </cell>
          <cell r="E1402" t="str">
            <v>Zero-Coupon</v>
          </cell>
        </row>
        <row r="1403">
          <cell r="A1403" t="str">
            <v>313589RP0</v>
          </cell>
          <cell r="B1403" t="str">
            <v>x313589RP0</v>
          </cell>
          <cell r="C1403" t="str">
            <v>Match</v>
          </cell>
          <cell r="D1403" t="str">
            <v>iStar</v>
          </cell>
          <cell r="E1403" t="str">
            <v>Zero-Coupon</v>
          </cell>
        </row>
        <row r="1404">
          <cell r="A1404" t="str">
            <v>313589RP0</v>
          </cell>
          <cell r="B1404" t="str">
            <v>x313589RP0</v>
          </cell>
          <cell r="C1404" t="str">
            <v>Match</v>
          </cell>
          <cell r="D1404" t="str">
            <v>iStar</v>
          </cell>
          <cell r="E1404" t="str">
            <v>Zero-Coupon</v>
          </cell>
        </row>
        <row r="1405">
          <cell r="A1405" t="str">
            <v>313589RP0</v>
          </cell>
          <cell r="B1405" t="str">
            <v>x313589RP0</v>
          </cell>
          <cell r="C1405" t="str">
            <v>Match</v>
          </cell>
          <cell r="D1405" t="str">
            <v>iStar</v>
          </cell>
          <cell r="E1405" t="str">
            <v>Zero-Coupon</v>
          </cell>
        </row>
        <row r="1406">
          <cell r="A1406" t="str">
            <v>313589RP0</v>
          </cell>
          <cell r="B1406" t="str">
            <v>x313589RP0</v>
          </cell>
          <cell r="C1406" t="str">
            <v>Match</v>
          </cell>
          <cell r="D1406" t="str">
            <v>iStar</v>
          </cell>
          <cell r="E1406" t="str">
            <v>Zero-Coupon</v>
          </cell>
        </row>
        <row r="1407">
          <cell r="A1407" t="str">
            <v>313589RP0</v>
          </cell>
          <cell r="B1407" t="str">
            <v>x313589RP0</v>
          </cell>
          <cell r="C1407" t="str">
            <v>Match</v>
          </cell>
          <cell r="D1407" t="str">
            <v>iStar</v>
          </cell>
          <cell r="E1407" t="str">
            <v>Zero-Coupon</v>
          </cell>
        </row>
        <row r="1408">
          <cell r="A1408" t="str">
            <v>313589RP0</v>
          </cell>
          <cell r="B1408" t="str">
            <v>x313589RP0</v>
          </cell>
          <cell r="C1408" t="str">
            <v>Match</v>
          </cell>
          <cell r="D1408" t="str">
            <v>iStar</v>
          </cell>
          <cell r="E1408" t="str">
            <v>Zero-Coupon</v>
          </cell>
        </row>
        <row r="1409">
          <cell r="A1409" t="str">
            <v>313589RP0</v>
          </cell>
          <cell r="B1409" t="str">
            <v>x313589RP0</v>
          </cell>
          <cell r="C1409" t="str">
            <v>Match</v>
          </cell>
          <cell r="D1409" t="str">
            <v>iStar</v>
          </cell>
          <cell r="E1409" t="str">
            <v>Zero-Coupon</v>
          </cell>
        </row>
        <row r="1410">
          <cell r="A1410" t="str">
            <v>313589RP0</v>
          </cell>
          <cell r="B1410" t="str">
            <v>x313589RP0</v>
          </cell>
          <cell r="C1410" t="str">
            <v>Match</v>
          </cell>
          <cell r="D1410" t="str">
            <v>iStar</v>
          </cell>
          <cell r="E1410" t="str">
            <v>Zero-Coupon</v>
          </cell>
        </row>
        <row r="1411">
          <cell r="A1411" t="str">
            <v>313589RP0</v>
          </cell>
          <cell r="B1411" t="str">
            <v>x313589RP0</v>
          </cell>
          <cell r="C1411" t="str">
            <v>Match</v>
          </cell>
          <cell r="D1411" t="str">
            <v>iStar</v>
          </cell>
          <cell r="E1411" t="str">
            <v>Zero-Coupon</v>
          </cell>
        </row>
        <row r="1412">
          <cell r="A1412" t="str">
            <v>313589RP0</v>
          </cell>
          <cell r="B1412" t="str">
            <v>x313589RP0</v>
          </cell>
          <cell r="C1412" t="str">
            <v>Match</v>
          </cell>
          <cell r="D1412" t="str">
            <v>iStar</v>
          </cell>
          <cell r="E1412" t="str">
            <v>Zero-Coupon</v>
          </cell>
        </row>
        <row r="1413">
          <cell r="A1413" t="str">
            <v>313589RP0</v>
          </cell>
          <cell r="B1413" t="str">
            <v>x313589RP0</v>
          </cell>
          <cell r="C1413" t="str">
            <v>Match</v>
          </cell>
          <cell r="D1413" t="str">
            <v>iStar</v>
          </cell>
          <cell r="E1413" t="str">
            <v>Zero-Coupon</v>
          </cell>
        </row>
        <row r="1414">
          <cell r="A1414" t="str">
            <v>313589RP0</v>
          </cell>
          <cell r="B1414" t="str">
            <v>x313589RP0</v>
          </cell>
          <cell r="C1414" t="str">
            <v>Match</v>
          </cell>
          <cell r="D1414" t="str">
            <v>iStar</v>
          </cell>
          <cell r="E1414" t="str">
            <v>Zero-Coupon</v>
          </cell>
        </row>
        <row r="1415">
          <cell r="A1415" t="str">
            <v>313589RP0</v>
          </cell>
          <cell r="B1415" t="str">
            <v>x313589RP0</v>
          </cell>
          <cell r="C1415" t="str">
            <v>Match</v>
          </cell>
          <cell r="D1415" t="str">
            <v>iStar</v>
          </cell>
          <cell r="E1415" t="str">
            <v>Zero-Coupon</v>
          </cell>
        </row>
        <row r="1416">
          <cell r="A1416" t="str">
            <v>313589RP0</v>
          </cell>
          <cell r="B1416" t="str">
            <v>x313589RP0</v>
          </cell>
          <cell r="C1416" t="str">
            <v>Match</v>
          </cell>
          <cell r="D1416" t="str">
            <v>iStar</v>
          </cell>
          <cell r="E1416" t="str">
            <v>Zero-Coupon</v>
          </cell>
        </row>
        <row r="1417">
          <cell r="A1417" t="str">
            <v>313589RP0</v>
          </cell>
          <cell r="B1417" t="str">
            <v>x313589RP0</v>
          </cell>
          <cell r="C1417" t="str">
            <v>Match</v>
          </cell>
          <cell r="D1417" t="str">
            <v>iStar</v>
          </cell>
          <cell r="E1417" t="str">
            <v>Zero-Coupon</v>
          </cell>
        </row>
        <row r="1418">
          <cell r="A1418" t="str">
            <v>313589RP0</v>
          </cell>
          <cell r="B1418" t="str">
            <v>x313589RP0</v>
          </cell>
          <cell r="C1418" t="str">
            <v>Match</v>
          </cell>
          <cell r="D1418" t="str">
            <v>iStar</v>
          </cell>
          <cell r="E1418" t="str">
            <v>Zero-Coupon</v>
          </cell>
        </row>
        <row r="1419">
          <cell r="A1419" t="str">
            <v>313589RP0</v>
          </cell>
          <cell r="B1419" t="str">
            <v>x313589RP0</v>
          </cell>
          <cell r="C1419" t="str">
            <v>Match</v>
          </cell>
          <cell r="D1419" t="str">
            <v>iStar</v>
          </cell>
          <cell r="E1419" t="str">
            <v>Zero-Coupon</v>
          </cell>
        </row>
        <row r="1420">
          <cell r="A1420" t="str">
            <v>313589RP0</v>
          </cell>
          <cell r="B1420" t="str">
            <v>x313589RP0</v>
          </cell>
          <cell r="C1420" t="str">
            <v>Match</v>
          </cell>
          <cell r="D1420" t="str">
            <v>iStar</v>
          </cell>
          <cell r="E1420" t="str">
            <v>Zero-Coupon</v>
          </cell>
        </row>
        <row r="1421">
          <cell r="A1421" t="str">
            <v>313589RP0</v>
          </cell>
          <cell r="B1421" t="str">
            <v>x313589RP0</v>
          </cell>
          <cell r="C1421" t="str">
            <v>Match</v>
          </cell>
          <cell r="D1421" t="str">
            <v>iStar</v>
          </cell>
          <cell r="E1421" t="str">
            <v>Zero-Coupon</v>
          </cell>
        </row>
        <row r="1422">
          <cell r="A1422" t="str">
            <v>313589RP0</v>
          </cell>
          <cell r="B1422" t="str">
            <v>x313589RP0</v>
          </cell>
          <cell r="C1422" t="str">
            <v>Match</v>
          </cell>
          <cell r="D1422" t="str">
            <v>iStar</v>
          </cell>
          <cell r="E1422" t="str">
            <v>Zero-Coupon</v>
          </cell>
        </row>
        <row r="1423">
          <cell r="A1423" t="str">
            <v>313589RP0</v>
          </cell>
          <cell r="B1423" t="str">
            <v>x313589RP0</v>
          </cell>
          <cell r="C1423" t="str">
            <v>Match</v>
          </cell>
          <cell r="D1423" t="str">
            <v>iStar</v>
          </cell>
          <cell r="E1423" t="str">
            <v>Zero-Coupon</v>
          </cell>
        </row>
        <row r="1424">
          <cell r="A1424" t="str">
            <v>313589RP0</v>
          </cell>
          <cell r="B1424" t="str">
            <v>x313589RP0</v>
          </cell>
          <cell r="C1424" t="str">
            <v>Match</v>
          </cell>
          <cell r="D1424" t="str">
            <v>iStar</v>
          </cell>
          <cell r="E1424" t="str">
            <v>Zero-Coupon</v>
          </cell>
        </row>
        <row r="1425">
          <cell r="A1425" t="str">
            <v>313589RP0</v>
          </cell>
          <cell r="B1425" t="str">
            <v>x313589RP0</v>
          </cell>
          <cell r="C1425" t="str">
            <v>Match</v>
          </cell>
          <cell r="D1425" t="str">
            <v>iStar</v>
          </cell>
          <cell r="E1425" t="str">
            <v>Zero-Coupon</v>
          </cell>
        </row>
        <row r="1426">
          <cell r="A1426" t="str">
            <v>313589RP0</v>
          </cell>
          <cell r="B1426" t="str">
            <v>x313589RP0</v>
          </cell>
          <cell r="C1426" t="str">
            <v>Match</v>
          </cell>
          <cell r="D1426" t="str">
            <v>iStar</v>
          </cell>
          <cell r="E1426" t="str">
            <v>Zero-Coupon</v>
          </cell>
        </row>
        <row r="1427">
          <cell r="A1427" t="str">
            <v>313589RP0</v>
          </cell>
          <cell r="B1427" t="str">
            <v>x313589RP0</v>
          </cell>
          <cell r="C1427" t="str">
            <v>Match</v>
          </cell>
          <cell r="D1427" t="str">
            <v>iStar</v>
          </cell>
          <cell r="E1427" t="str">
            <v>Zero-Coupon</v>
          </cell>
        </row>
        <row r="1428">
          <cell r="A1428" t="str">
            <v>313589RP0</v>
          </cell>
          <cell r="B1428" t="str">
            <v>x313589RP0</v>
          </cell>
          <cell r="C1428" t="str">
            <v>Match</v>
          </cell>
          <cell r="D1428" t="str">
            <v>iStar</v>
          </cell>
          <cell r="E1428" t="str">
            <v>Zero-Coupon</v>
          </cell>
        </row>
        <row r="1429">
          <cell r="A1429" t="str">
            <v>313589RP0</v>
          </cell>
          <cell r="B1429" t="str">
            <v>x313589RP0</v>
          </cell>
          <cell r="C1429" t="str">
            <v>Match</v>
          </cell>
          <cell r="D1429" t="str">
            <v>iStar</v>
          </cell>
          <cell r="E1429" t="str">
            <v>Zero-Coupon</v>
          </cell>
        </row>
        <row r="1430">
          <cell r="A1430" t="str">
            <v>313589RP0</v>
          </cell>
          <cell r="B1430" t="str">
            <v>x313589RP0</v>
          </cell>
          <cell r="C1430" t="str">
            <v>Match</v>
          </cell>
          <cell r="D1430" t="str">
            <v>iStar</v>
          </cell>
          <cell r="E1430" t="str">
            <v>Zero-Coupon</v>
          </cell>
        </row>
        <row r="1431">
          <cell r="A1431" t="str">
            <v>313589RP0</v>
          </cell>
          <cell r="B1431" t="str">
            <v>x313589RP0</v>
          </cell>
          <cell r="C1431" t="str">
            <v>Match</v>
          </cell>
          <cell r="D1431" t="str">
            <v>iStar</v>
          </cell>
          <cell r="E1431" t="str">
            <v>Zero-Coupon</v>
          </cell>
        </row>
        <row r="1432">
          <cell r="A1432" t="str">
            <v>313589RP0</v>
          </cell>
          <cell r="B1432" t="str">
            <v>x313589RP0</v>
          </cell>
          <cell r="C1432" t="str">
            <v>Match</v>
          </cell>
          <cell r="D1432" t="str">
            <v>iStar</v>
          </cell>
          <cell r="E1432" t="str">
            <v>Zero-Coupon</v>
          </cell>
        </row>
        <row r="1433">
          <cell r="A1433" t="str">
            <v>313589RP0</v>
          </cell>
          <cell r="B1433" t="str">
            <v>x313589RP0</v>
          </cell>
          <cell r="C1433" t="str">
            <v>Match</v>
          </cell>
          <cell r="D1433" t="str">
            <v>iStar</v>
          </cell>
          <cell r="E1433" t="str">
            <v>Zero-Coupon</v>
          </cell>
        </row>
        <row r="1434">
          <cell r="A1434" t="str">
            <v>313589RP0</v>
          </cell>
          <cell r="B1434" t="str">
            <v>x313589RP0</v>
          </cell>
          <cell r="C1434" t="str">
            <v>Match</v>
          </cell>
          <cell r="D1434" t="str">
            <v>iStar</v>
          </cell>
          <cell r="E1434" t="str">
            <v>Zero-Coupon</v>
          </cell>
        </row>
        <row r="1435">
          <cell r="A1435" t="str">
            <v>313589RP0</v>
          </cell>
          <cell r="B1435" t="str">
            <v>x313589RP0</v>
          </cell>
          <cell r="C1435" t="str">
            <v>Match</v>
          </cell>
          <cell r="D1435" t="str">
            <v>iStar</v>
          </cell>
          <cell r="E1435" t="str">
            <v>Zero-Coupon</v>
          </cell>
        </row>
        <row r="1436">
          <cell r="A1436" t="str">
            <v>313589RP0</v>
          </cell>
          <cell r="B1436" t="str">
            <v>x313589RP0</v>
          </cell>
          <cell r="C1436" t="str">
            <v>Match</v>
          </cell>
          <cell r="D1436" t="str">
            <v>iStar</v>
          </cell>
          <cell r="E1436" t="str">
            <v>Zero-Coupon</v>
          </cell>
        </row>
        <row r="1437">
          <cell r="A1437" t="str">
            <v>313589RP0</v>
          </cell>
          <cell r="B1437" t="str">
            <v>x313589RP0</v>
          </cell>
          <cell r="C1437" t="str">
            <v>Match</v>
          </cell>
          <cell r="D1437" t="str">
            <v>iStar</v>
          </cell>
          <cell r="E1437" t="str">
            <v>Zero-Coupon</v>
          </cell>
        </row>
        <row r="1438">
          <cell r="A1438" t="str">
            <v>313589RP0</v>
          </cell>
          <cell r="B1438" t="str">
            <v>x313589RP0</v>
          </cell>
          <cell r="C1438" t="str">
            <v>Match</v>
          </cell>
          <cell r="D1438" t="str">
            <v>iStar</v>
          </cell>
          <cell r="E1438" t="str">
            <v>Zero-Coupon</v>
          </cell>
        </row>
        <row r="1439">
          <cell r="A1439" t="str">
            <v>313589RP0</v>
          </cell>
          <cell r="B1439" t="str">
            <v>x313589RP0</v>
          </cell>
          <cell r="C1439" t="str">
            <v>Match</v>
          </cell>
          <cell r="D1439" t="str">
            <v>iStar</v>
          </cell>
          <cell r="E1439" t="str">
            <v>Zero-Coupon</v>
          </cell>
        </row>
        <row r="1440">
          <cell r="A1440" t="str">
            <v>313589RP0</v>
          </cell>
          <cell r="B1440" t="str">
            <v>x313589RP0</v>
          </cell>
          <cell r="C1440" t="str">
            <v>Match</v>
          </cell>
          <cell r="D1440" t="str">
            <v>iStar</v>
          </cell>
          <cell r="E1440" t="str">
            <v>Zero-Coupon</v>
          </cell>
        </row>
        <row r="1441">
          <cell r="A1441" t="str">
            <v>313589RP0</v>
          </cell>
          <cell r="B1441" t="str">
            <v>x313589RP0</v>
          </cell>
          <cell r="C1441" t="str">
            <v>Match</v>
          </cell>
          <cell r="D1441" t="str">
            <v>iStar</v>
          </cell>
          <cell r="E1441" t="str">
            <v>Zero-Coupon</v>
          </cell>
        </row>
        <row r="1442">
          <cell r="A1442" t="str">
            <v>313589RP0</v>
          </cell>
          <cell r="B1442" t="str">
            <v>x313589RP0</v>
          </cell>
          <cell r="C1442" t="str">
            <v>Match</v>
          </cell>
          <cell r="D1442" t="str">
            <v>iStar</v>
          </cell>
          <cell r="E1442" t="str">
            <v>Zero-Coupon</v>
          </cell>
        </row>
        <row r="1443">
          <cell r="A1443" t="str">
            <v>313589RP0</v>
          </cell>
          <cell r="B1443" t="str">
            <v>x313589RP0</v>
          </cell>
          <cell r="C1443" t="str">
            <v>Match</v>
          </cell>
          <cell r="D1443" t="str">
            <v>iStar</v>
          </cell>
          <cell r="E1443" t="str">
            <v>Zero-Coupon</v>
          </cell>
        </row>
        <row r="1444">
          <cell r="A1444" t="str">
            <v>313589RP0</v>
          </cell>
          <cell r="B1444" t="str">
            <v>x313589RP0</v>
          </cell>
          <cell r="C1444" t="str">
            <v>Match</v>
          </cell>
          <cell r="D1444" t="str">
            <v>iStar</v>
          </cell>
          <cell r="E1444" t="str">
            <v>Zero-Coupon</v>
          </cell>
        </row>
        <row r="1445">
          <cell r="A1445" t="str">
            <v>313589RP0</v>
          </cell>
          <cell r="B1445" t="str">
            <v>x313589RP0</v>
          </cell>
          <cell r="C1445" t="str">
            <v>Match</v>
          </cell>
          <cell r="D1445" t="str">
            <v>iStar</v>
          </cell>
          <cell r="E1445" t="str">
            <v>Zero-Coupon</v>
          </cell>
        </row>
        <row r="1446">
          <cell r="A1446" t="str">
            <v>313589RP0</v>
          </cell>
          <cell r="B1446" t="str">
            <v>x313589RP0</v>
          </cell>
          <cell r="C1446" t="str">
            <v>Match</v>
          </cell>
          <cell r="D1446" t="str">
            <v>iStar</v>
          </cell>
          <cell r="E1446" t="str">
            <v>Zero-Coupon</v>
          </cell>
        </row>
        <row r="1447">
          <cell r="A1447" t="str">
            <v>313589RP0</v>
          </cell>
          <cell r="B1447" t="str">
            <v>x313589RP0</v>
          </cell>
          <cell r="C1447" t="str">
            <v>Match</v>
          </cell>
          <cell r="D1447" t="str">
            <v>iStar</v>
          </cell>
          <cell r="E1447" t="str">
            <v>Zero-Coupon</v>
          </cell>
        </row>
        <row r="1448">
          <cell r="A1448" t="str">
            <v>313589RP0</v>
          </cell>
          <cell r="B1448" t="str">
            <v>x313589RP0</v>
          </cell>
          <cell r="C1448" t="str">
            <v>Match</v>
          </cell>
          <cell r="D1448" t="str">
            <v>iStar</v>
          </cell>
          <cell r="E1448" t="str">
            <v>Zero-Coupon</v>
          </cell>
        </row>
        <row r="1449">
          <cell r="A1449" t="str">
            <v>313589RP0</v>
          </cell>
          <cell r="B1449" t="str">
            <v>x313589RP0</v>
          </cell>
          <cell r="C1449" t="str">
            <v>Match</v>
          </cell>
          <cell r="D1449" t="str">
            <v>iStar</v>
          </cell>
          <cell r="E1449" t="str">
            <v>Zero-Coupon</v>
          </cell>
        </row>
        <row r="1450">
          <cell r="A1450" t="str">
            <v>313589RP0</v>
          </cell>
          <cell r="B1450" t="str">
            <v>x313589RP0</v>
          </cell>
          <cell r="C1450" t="str">
            <v>Match</v>
          </cell>
          <cell r="D1450" t="str">
            <v>iStar</v>
          </cell>
          <cell r="E1450" t="str">
            <v>Zero-Coupon</v>
          </cell>
        </row>
        <row r="1451">
          <cell r="A1451" t="str">
            <v>313589RP0</v>
          </cell>
          <cell r="B1451" t="str">
            <v>x313589RP0</v>
          </cell>
          <cell r="C1451" t="str">
            <v>Match</v>
          </cell>
          <cell r="D1451" t="str">
            <v>iStar</v>
          </cell>
          <cell r="E1451" t="str">
            <v>Zero-Coupon</v>
          </cell>
        </row>
        <row r="1452">
          <cell r="A1452" t="str">
            <v>313589RP0</v>
          </cell>
          <cell r="B1452" t="str">
            <v>x313589RP0</v>
          </cell>
          <cell r="C1452" t="str">
            <v>Match</v>
          </cell>
          <cell r="D1452" t="str">
            <v>iStar</v>
          </cell>
          <cell r="E1452" t="str">
            <v>Zero-Coupon</v>
          </cell>
        </row>
        <row r="1453">
          <cell r="A1453" t="str">
            <v>313589RP0</v>
          </cell>
          <cell r="B1453" t="str">
            <v>x313589RP0</v>
          </cell>
          <cell r="C1453" t="str">
            <v>Match</v>
          </cell>
          <cell r="D1453" t="str">
            <v>iStar</v>
          </cell>
          <cell r="E1453" t="str">
            <v>Zero-Coupon</v>
          </cell>
        </row>
        <row r="1454">
          <cell r="A1454" t="str">
            <v>313589RP0</v>
          </cell>
          <cell r="B1454" t="str">
            <v>x313589RP0</v>
          </cell>
          <cell r="C1454" t="str">
            <v>Match</v>
          </cell>
          <cell r="D1454" t="str">
            <v>iStar</v>
          </cell>
          <cell r="E1454" t="str">
            <v>Zero-Coupon</v>
          </cell>
        </row>
        <row r="1455">
          <cell r="A1455" t="str">
            <v>313589RP0</v>
          </cell>
          <cell r="B1455" t="str">
            <v>x313589RP0</v>
          </cell>
          <cell r="C1455" t="str">
            <v>Match</v>
          </cell>
          <cell r="D1455" t="str">
            <v>iStar</v>
          </cell>
          <cell r="E1455" t="str">
            <v>Zero-Coupon</v>
          </cell>
        </row>
        <row r="1456">
          <cell r="A1456" t="str">
            <v>313589RP0</v>
          </cell>
          <cell r="B1456" t="str">
            <v>x313589RP0</v>
          </cell>
          <cell r="C1456" t="str">
            <v>Match</v>
          </cell>
          <cell r="D1456" t="str">
            <v>iStar</v>
          </cell>
          <cell r="E1456" t="str">
            <v>Zero-Coupon</v>
          </cell>
        </row>
        <row r="1457">
          <cell r="A1457" t="str">
            <v>313589RP0</v>
          </cell>
          <cell r="B1457" t="str">
            <v>x313589RP0</v>
          </cell>
          <cell r="C1457" t="str">
            <v>Match</v>
          </cell>
          <cell r="D1457" t="str">
            <v>iStar</v>
          </cell>
          <cell r="E1457" t="str">
            <v>Zero-Coupon</v>
          </cell>
        </row>
        <row r="1458">
          <cell r="A1458" t="str">
            <v>313589RP0</v>
          </cell>
          <cell r="B1458" t="str">
            <v>x313589RP0</v>
          </cell>
          <cell r="C1458" t="str">
            <v>Match</v>
          </cell>
          <cell r="D1458" t="str">
            <v>iStar</v>
          </cell>
          <cell r="E1458" t="str">
            <v>Zero-Coupon</v>
          </cell>
        </row>
        <row r="1459">
          <cell r="A1459" t="str">
            <v>313589RP0</v>
          </cell>
          <cell r="B1459" t="str">
            <v>x313589RP0</v>
          </cell>
          <cell r="C1459" t="str">
            <v>Match</v>
          </cell>
          <cell r="D1459" t="str">
            <v>iStar</v>
          </cell>
          <cell r="E1459" t="str">
            <v>Zero-Coupon</v>
          </cell>
        </row>
        <row r="1460">
          <cell r="A1460" t="str">
            <v>313589RP0</v>
          </cell>
          <cell r="B1460" t="str">
            <v>x313589RP0</v>
          </cell>
          <cell r="C1460" t="str">
            <v>Match</v>
          </cell>
          <cell r="D1460" t="str">
            <v>iStar</v>
          </cell>
          <cell r="E1460" t="str">
            <v>Zero-Coupon</v>
          </cell>
        </row>
        <row r="1461">
          <cell r="A1461" t="str">
            <v>313589RP0</v>
          </cell>
          <cell r="B1461" t="str">
            <v>x313589RP0</v>
          </cell>
          <cell r="C1461" t="str">
            <v>Match</v>
          </cell>
          <cell r="D1461" t="str">
            <v>iStar</v>
          </cell>
          <cell r="E1461" t="str">
            <v>Zero-Coupon</v>
          </cell>
        </row>
        <row r="1462">
          <cell r="A1462" t="str">
            <v>313589RP0</v>
          </cell>
          <cell r="B1462" t="str">
            <v>x313589RP0</v>
          </cell>
          <cell r="C1462" t="str">
            <v>Match</v>
          </cell>
          <cell r="D1462" t="str">
            <v>iStar</v>
          </cell>
          <cell r="E1462" t="str">
            <v>Zero-Coupon</v>
          </cell>
        </row>
        <row r="1463">
          <cell r="A1463" t="str">
            <v>313589RP0</v>
          </cell>
          <cell r="B1463" t="str">
            <v>x313589RP0</v>
          </cell>
          <cell r="C1463" t="str">
            <v>Match</v>
          </cell>
          <cell r="D1463" t="str">
            <v>iStar</v>
          </cell>
          <cell r="E1463" t="str">
            <v>Zero-Coupon</v>
          </cell>
        </row>
        <row r="1464">
          <cell r="A1464" t="str">
            <v>313589RP0</v>
          </cell>
          <cell r="B1464" t="str">
            <v>x313589RP0</v>
          </cell>
          <cell r="C1464" t="str">
            <v>Match</v>
          </cell>
          <cell r="D1464" t="str">
            <v>iStar</v>
          </cell>
          <cell r="E1464" t="str">
            <v>Zero-Coupon</v>
          </cell>
        </row>
        <row r="1465">
          <cell r="A1465" t="str">
            <v>313589RP0</v>
          </cell>
          <cell r="B1465" t="str">
            <v>x313589RP0</v>
          </cell>
          <cell r="C1465" t="str">
            <v>Match</v>
          </cell>
          <cell r="D1465" t="str">
            <v>iStar</v>
          </cell>
          <cell r="E1465" t="str">
            <v>Zero-Coupon</v>
          </cell>
        </row>
        <row r="1466">
          <cell r="A1466" t="str">
            <v>313589RP0</v>
          </cell>
          <cell r="B1466" t="str">
            <v>x313589RP0</v>
          </cell>
          <cell r="C1466" t="str">
            <v>Match</v>
          </cell>
          <cell r="D1466" t="str">
            <v>iStar</v>
          </cell>
          <cell r="E1466" t="str">
            <v>Zero-Coupon</v>
          </cell>
        </row>
        <row r="1467">
          <cell r="A1467" t="str">
            <v>313589RP0</v>
          </cell>
          <cell r="B1467" t="str">
            <v>x313589RP0</v>
          </cell>
          <cell r="C1467" t="str">
            <v>Match</v>
          </cell>
          <cell r="D1467" t="str">
            <v>iStar</v>
          </cell>
          <cell r="E1467" t="str">
            <v>Zero-Coupon</v>
          </cell>
        </row>
        <row r="1468">
          <cell r="A1468" t="str">
            <v>313589RP0</v>
          </cell>
          <cell r="B1468" t="str">
            <v>x313589RP0</v>
          </cell>
          <cell r="C1468" t="str">
            <v>Match</v>
          </cell>
          <cell r="D1468" t="str">
            <v>iStar</v>
          </cell>
          <cell r="E1468" t="str">
            <v>Zero-Coupon</v>
          </cell>
        </row>
        <row r="1469">
          <cell r="A1469" t="str">
            <v>313589RP0</v>
          </cell>
          <cell r="B1469" t="str">
            <v>x313589RP0</v>
          </cell>
          <cell r="C1469" t="str">
            <v>Match</v>
          </cell>
          <cell r="D1469" t="str">
            <v>iStar</v>
          </cell>
          <cell r="E1469" t="str">
            <v>Zero-Coupon</v>
          </cell>
        </row>
        <row r="1470">
          <cell r="A1470" t="str">
            <v>313589RP0</v>
          </cell>
          <cell r="B1470" t="str">
            <v>x313589RP0</v>
          </cell>
          <cell r="C1470" t="str">
            <v>Match</v>
          </cell>
          <cell r="D1470" t="str">
            <v>iStar</v>
          </cell>
          <cell r="E1470" t="str">
            <v>Zero-Coupon</v>
          </cell>
        </row>
        <row r="1471">
          <cell r="A1471" t="str">
            <v>313589RP0</v>
          </cell>
          <cell r="B1471" t="str">
            <v>x313589RP0</v>
          </cell>
          <cell r="C1471" t="str">
            <v>Match</v>
          </cell>
          <cell r="D1471" t="str">
            <v>iStar</v>
          </cell>
          <cell r="E1471" t="str">
            <v>Zero-Coupon</v>
          </cell>
        </row>
        <row r="1472">
          <cell r="A1472" t="str">
            <v>313589RP0</v>
          </cell>
          <cell r="B1472" t="str">
            <v>x313589RP0</v>
          </cell>
          <cell r="C1472" t="str">
            <v>Match</v>
          </cell>
          <cell r="D1472" t="str">
            <v>iStar</v>
          </cell>
          <cell r="E1472" t="str">
            <v>Zero-Coupon</v>
          </cell>
        </row>
        <row r="1473">
          <cell r="A1473" t="str">
            <v>313589RP0</v>
          </cell>
          <cell r="B1473" t="str">
            <v>x313589RP0</v>
          </cell>
          <cell r="C1473" t="str">
            <v>Match</v>
          </cell>
          <cell r="D1473" t="str">
            <v>iStar</v>
          </cell>
          <cell r="E1473" t="str">
            <v>Zero-Coupon</v>
          </cell>
        </row>
        <row r="1474">
          <cell r="A1474" t="str">
            <v>313589RP0</v>
          </cell>
          <cell r="B1474" t="str">
            <v>x313589RP0</v>
          </cell>
          <cell r="C1474" t="str">
            <v>Match</v>
          </cell>
          <cell r="D1474" t="str">
            <v>iStar</v>
          </cell>
          <cell r="E1474" t="str">
            <v>Zero-Coupon</v>
          </cell>
        </row>
        <row r="1475">
          <cell r="A1475" t="str">
            <v>313589RP0</v>
          </cell>
          <cell r="B1475" t="str">
            <v>x313589RP0</v>
          </cell>
          <cell r="C1475" t="str">
            <v>Match</v>
          </cell>
          <cell r="D1475" t="str">
            <v>iStar</v>
          </cell>
          <cell r="E1475" t="str">
            <v>Zero-Coupon</v>
          </cell>
        </row>
        <row r="1476">
          <cell r="A1476" t="str">
            <v>313589RP0</v>
          </cell>
          <cell r="B1476" t="str">
            <v>x313589RP0</v>
          </cell>
          <cell r="C1476" t="str">
            <v>Match</v>
          </cell>
          <cell r="D1476" t="str">
            <v>iStar</v>
          </cell>
          <cell r="E1476" t="str">
            <v>Zero-Coupon</v>
          </cell>
        </row>
        <row r="1477">
          <cell r="A1477" t="str">
            <v>313589RP0</v>
          </cell>
          <cell r="B1477" t="str">
            <v>x313589RP0</v>
          </cell>
          <cell r="C1477" t="str">
            <v>Match</v>
          </cell>
          <cell r="D1477" t="str">
            <v>iStar</v>
          </cell>
          <cell r="E1477" t="str">
            <v>Zero-Coupon</v>
          </cell>
        </row>
        <row r="1478">
          <cell r="A1478" t="str">
            <v>313589RP0</v>
          </cell>
          <cell r="B1478" t="str">
            <v>x313589RP0</v>
          </cell>
          <cell r="C1478" t="str">
            <v>Match</v>
          </cell>
          <cell r="D1478" t="str">
            <v>iStar</v>
          </cell>
          <cell r="E1478" t="str">
            <v>Zero-Coupon</v>
          </cell>
        </row>
        <row r="1479">
          <cell r="A1479" t="str">
            <v>313589RP0</v>
          </cell>
          <cell r="B1479" t="str">
            <v>x313589RP0</v>
          </cell>
          <cell r="C1479" t="str">
            <v>Match</v>
          </cell>
          <cell r="D1479" t="str">
            <v>iStar</v>
          </cell>
          <cell r="E1479" t="str">
            <v>Zero-Coupon</v>
          </cell>
        </row>
        <row r="1480">
          <cell r="A1480" t="str">
            <v>313589RP0</v>
          </cell>
          <cell r="B1480" t="str">
            <v>x313589RP0</v>
          </cell>
          <cell r="C1480" t="str">
            <v>Match</v>
          </cell>
          <cell r="D1480" t="str">
            <v>iStar</v>
          </cell>
          <cell r="E1480" t="str">
            <v>Zero-Coupon</v>
          </cell>
        </row>
        <row r="1481">
          <cell r="A1481" t="str">
            <v>313589RP0</v>
          </cell>
          <cell r="B1481" t="str">
            <v>x313589RP0</v>
          </cell>
          <cell r="C1481" t="str">
            <v>Match</v>
          </cell>
          <cell r="D1481" t="str">
            <v>iStar</v>
          </cell>
          <cell r="E1481" t="str">
            <v>Zero-Coupon</v>
          </cell>
        </row>
        <row r="1482">
          <cell r="A1482" t="str">
            <v>313589RP0</v>
          </cell>
          <cell r="B1482" t="str">
            <v>x313589RP0</v>
          </cell>
          <cell r="C1482" t="str">
            <v>Match</v>
          </cell>
          <cell r="D1482" t="str">
            <v>iStar</v>
          </cell>
          <cell r="E1482" t="str">
            <v>Zero-Coupon</v>
          </cell>
        </row>
        <row r="1483">
          <cell r="A1483" t="str">
            <v>313589RP0</v>
          </cell>
          <cell r="B1483" t="str">
            <v>x313589RP0</v>
          </cell>
          <cell r="C1483" t="str">
            <v>Match</v>
          </cell>
          <cell r="D1483" t="str">
            <v>iStar</v>
          </cell>
          <cell r="E1483" t="str">
            <v>Zero-Coupon</v>
          </cell>
        </row>
        <row r="1484">
          <cell r="A1484" t="str">
            <v>313589RP0</v>
          </cell>
          <cell r="B1484" t="str">
            <v>x313589RP0</v>
          </cell>
          <cell r="C1484" t="str">
            <v>Match</v>
          </cell>
          <cell r="D1484" t="str">
            <v>iStar</v>
          </cell>
          <cell r="E1484" t="str">
            <v>Zero-Coupon</v>
          </cell>
        </row>
        <row r="1485">
          <cell r="A1485" t="str">
            <v>313589RP0</v>
          </cell>
          <cell r="B1485" t="str">
            <v>x313589RP0</v>
          </cell>
          <cell r="C1485" t="str">
            <v>Match</v>
          </cell>
          <cell r="D1485" t="str">
            <v>iStar</v>
          </cell>
          <cell r="E1485" t="str">
            <v>Zero-Coupon</v>
          </cell>
        </row>
        <row r="1486">
          <cell r="A1486" t="str">
            <v>313589RP0</v>
          </cell>
          <cell r="B1486" t="str">
            <v>x313589RP0</v>
          </cell>
          <cell r="C1486" t="str">
            <v>Match</v>
          </cell>
          <cell r="D1486" t="str">
            <v>iStar</v>
          </cell>
          <cell r="E1486" t="str">
            <v>Zero-Coupon</v>
          </cell>
        </row>
        <row r="1487">
          <cell r="A1487" t="str">
            <v>313589RP0</v>
          </cell>
          <cell r="B1487" t="str">
            <v>x313589RP0</v>
          </cell>
          <cell r="C1487" t="str">
            <v>Match</v>
          </cell>
          <cell r="D1487" t="str">
            <v>iStar</v>
          </cell>
          <cell r="E1487" t="str">
            <v>Zero-Coupon</v>
          </cell>
        </row>
        <row r="1488">
          <cell r="A1488" t="str">
            <v>313589RP0</v>
          </cell>
          <cell r="B1488" t="str">
            <v>x313589RP0</v>
          </cell>
          <cell r="C1488" t="str">
            <v>Match</v>
          </cell>
          <cell r="D1488" t="str">
            <v>iStar</v>
          </cell>
          <cell r="E1488" t="str">
            <v>Zero-Coupon</v>
          </cell>
        </row>
        <row r="1489">
          <cell r="A1489" t="str">
            <v>313589RP0</v>
          </cell>
          <cell r="B1489" t="str">
            <v>x313589RP0</v>
          </cell>
          <cell r="C1489" t="str">
            <v>Match</v>
          </cell>
          <cell r="D1489" t="str">
            <v>iStar</v>
          </cell>
          <cell r="E1489" t="str">
            <v>Zero-Coupon</v>
          </cell>
        </row>
        <row r="1490">
          <cell r="A1490" t="str">
            <v>313589RP0</v>
          </cell>
          <cell r="B1490" t="str">
            <v>x313589RP0</v>
          </cell>
          <cell r="C1490" t="str">
            <v>Match</v>
          </cell>
          <cell r="D1490" t="str">
            <v>iStar</v>
          </cell>
          <cell r="E1490" t="str">
            <v>Zero-Coupon</v>
          </cell>
        </row>
        <row r="1491">
          <cell r="A1491" t="str">
            <v>313589RP0</v>
          </cell>
          <cell r="B1491" t="str">
            <v>x313589RP0</v>
          </cell>
          <cell r="C1491" t="str">
            <v>Match</v>
          </cell>
          <cell r="D1491" t="str">
            <v>iStar</v>
          </cell>
          <cell r="E1491" t="str">
            <v>Zero-Coupon</v>
          </cell>
        </row>
        <row r="1492">
          <cell r="A1492" t="str">
            <v>313589RP0</v>
          </cell>
          <cell r="B1492" t="str">
            <v>x313589RP0</v>
          </cell>
          <cell r="C1492" t="str">
            <v>Match</v>
          </cell>
          <cell r="D1492" t="str">
            <v>iStar</v>
          </cell>
          <cell r="E1492" t="str">
            <v>Zero-Coupon</v>
          </cell>
        </row>
        <row r="1493">
          <cell r="A1493" t="str">
            <v>313589RP0</v>
          </cell>
          <cell r="B1493" t="str">
            <v>x313589RP0</v>
          </cell>
          <cell r="C1493" t="str">
            <v>Match</v>
          </cell>
          <cell r="D1493" t="str">
            <v>iStar</v>
          </cell>
          <cell r="E1493" t="str">
            <v>Zero-Coupon</v>
          </cell>
        </row>
        <row r="1494">
          <cell r="A1494" t="str">
            <v>313589RP0</v>
          </cell>
          <cell r="B1494" t="str">
            <v>x313589RP0</v>
          </cell>
          <cell r="C1494" t="str">
            <v>Match</v>
          </cell>
          <cell r="D1494" t="str">
            <v>iStar</v>
          </cell>
          <cell r="E1494" t="str">
            <v>Zero-Coupon</v>
          </cell>
        </row>
        <row r="1495">
          <cell r="A1495" t="str">
            <v>313589RP0</v>
          </cell>
          <cell r="B1495" t="str">
            <v>x313589RP0</v>
          </cell>
          <cell r="C1495" t="str">
            <v>Match</v>
          </cell>
          <cell r="D1495" t="str">
            <v>iStar</v>
          </cell>
          <cell r="E1495" t="str">
            <v>Zero-Coupon</v>
          </cell>
        </row>
        <row r="1496">
          <cell r="A1496" t="str">
            <v>313589RP0</v>
          </cell>
          <cell r="B1496" t="str">
            <v>x313589RP0</v>
          </cell>
          <cell r="C1496" t="str">
            <v>Match</v>
          </cell>
          <cell r="D1496" t="str">
            <v>iStar</v>
          </cell>
          <cell r="E1496" t="str">
            <v>Zero-Coupon</v>
          </cell>
        </row>
        <row r="1497">
          <cell r="A1497" t="str">
            <v>313589RP0</v>
          </cell>
          <cell r="B1497" t="str">
            <v>x313589RP0</v>
          </cell>
          <cell r="C1497" t="str">
            <v>Match</v>
          </cell>
          <cell r="D1497" t="str">
            <v>iStar</v>
          </cell>
          <cell r="E1497" t="str">
            <v>Zero-Coupon</v>
          </cell>
        </row>
        <row r="1498">
          <cell r="A1498" t="str">
            <v>313589RP0</v>
          </cell>
          <cell r="B1498" t="str">
            <v>x313589RP0</v>
          </cell>
          <cell r="C1498" t="str">
            <v>Match</v>
          </cell>
          <cell r="D1498" t="str">
            <v>iStar</v>
          </cell>
          <cell r="E1498" t="str">
            <v>Zero-Coupon</v>
          </cell>
        </row>
        <row r="1499">
          <cell r="A1499" t="str">
            <v>313589RP0</v>
          </cell>
          <cell r="B1499" t="str">
            <v>x313589RP0</v>
          </cell>
          <cell r="C1499" t="str">
            <v>Match</v>
          </cell>
          <cell r="D1499" t="str">
            <v>iStar</v>
          </cell>
          <cell r="E1499" t="str">
            <v>Zero-Coupon</v>
          </cell>
        </row>
        <row r="1500">
          <cell r="A1500" t="str">
            <v>313589RP0</v>
          </cell>
          <cell r="B1500" t="str">
            <v>x313589RP0</v>
          </cell>
          <cell r="C1500" t="str">
            <v>Match</v>
          </cell>
          <cell r="D1500" t="str">
            <v>iStar</v>
          </cell>
          <cell r="E1500" t="str">
            <v>Zero-Coupon</v>
          </cell>
        </row>
        <row r="1501">
          <cell r="A1501" t="str">
            <v>313589RP0</v>
          </cell>
          <cell r="B1501" t="str">
            <v>x313589RP0</v>
          </cell>
          <cell r="C1501" t="str">
            <v>Match</v>
          </cell>
          <cell r="D1501" t="str">
            <v>iStar</v>
          </cell>
          <cell r="E1501" t="str">
            <v>Zero-Coupon</v>
          </cell>
        </row>
        <row r="1502">
          <cell r="A1502" t="str">
            <v>313589RP0</v>
          </cell>
          <cell r="B1502" t="str">
            <v>x313589RP0</v>
          </cell>
          <cell r="C1502" t="str">
            <v>Match</v>
          </cell>
          <cell r="D1502" t="str">
            <v>iStar</v>
          </cell>
          <cell r="E1502" t="str">
            <v>Zero-Coupon</v>
          </cell>
        </row>
        <row r="1503">
          <cell r="A1503" t="str">
            <v>313589RP0</v>
          </cell>
          <cell r="B1503" t="str">
            <v>x313589RP0</v>
          </cell>
          <cell r="C1503" t="str">
            <v>Match</v>
          </cell>
          <cell r="D1503" t="str">
            <v>iStar</v>
          </cell>
          <cell r="E1503" t="str">
            <v>Zero-Coupon</v>
          </cell>
        </row>
        <row r="1504">
          <cell r="A1504" t="str">
            <v>313589RP0</v>
          </cell>
          <cell r="B1504" t="str">
            <v>x313589RP0</v>
          </cell>
          <cell r="C1504" t="str">
            <v>Match</v>
          </cell>
          <cell r="D1504" t="str">
            <v>iStar</v>
          </cell>
          <cell r="E1504" t="str">
            <v>Zero-Coupon</v>
          </cell>
        </row>
        <row r="1505">
          <cell r="A1505" t="str">
            <v>313589RP0</v>
          </cell>
          <cell r="B1505" t="str">
            <v>x313589RP0</v>
          </cell>
          <cell r="C1505" t="str">
            <v>Match</v>
          </cell>
          <cell r="D1505" t="str">
            <v>iStar</v>
          </cell>
          <cell r="E1505" t="str">
            <v>Zero-Coupon</v>
          </cell>
        </row>
        <row r="1506">
          <cell r="A1506" t="str">
            <v>313589RP0</v>
          </cell>
          <cell r="B1506" t="str">
            <v>x313589RP0</v>
          </cell>
          <cell r="C1506" t="str">
            <v>Match</v>
          </cell>
          <cell r="D1506" t="str">
            <v>iStar</v>
          </cell>
          <cell r="E1506" t="str">
            <v>Zero-Coupon</v>
          </cell>
        </row>
        <row r="1507">
          <cell r="A1507" t="str">
            <v>313589RP0</v>
          </cell>
          <cell r="B1507" t="str">
            <v>x313589RP0</v>
          </cell>
          <cell r="C1507" t="str">
            <v>Match</v>
          </cell>
          <cell r="D1507" t="str">
            <v>iStar</v>
          </cell>
          <cell r="E1507" t="str">
            <v>Zero-Coupon</v>
          </cell>
        </row>
        <row r="1508">
          <cell r="A1508" t="str">
            <v>313589RP0</v>
          </cell>
          <cell r="B1508" t="str">
            <v>x313589RP0</v>
          </cell>
          <cell r="C1508" t="str">
            <v>Match</v>
          </cell>
          <cell r="D1508" t="str">
            <v>iStar</v>
          </cell>
          <cell r="E1508" t="str">
            <v>Zero-Coupon</v>
          </cell>
        </row>
        <row r="1509">
          <cell r="A1509" t="str">
            <v>313589RP0</v>
          </cell>
          <cell r="B1509" t="str">
            <v>x313589RP0</v>
          </cell>
          <cell r="C1509" t="str">
            <v>Match</v>
          </cell>
          <cell r="D1509" t="str">
            <v>iStar</v>
          </cell>
          <cell r="E1509" t="str">
            <v>Zero-Coupon</v>
          </cell>
        </row>
        <row r="1510">
          <cell r="A1510" t="str">
            <v>313589RP0</v>
          </cell>
          <cell r="B1510" t="str">
            <v>x313589RP0</v>
          </cell>
          <cell r="C1510" t="str">
            <v>Match</v>
          </cell>
          <cell r="D1510" t="str">
            <v>iStar</v>
          </cell>
          <cell r="E1510" t="str">
            <v>Zero-Coupon</v>
          </cell>
        </row>
        <row r="1511">
          <cell r="A1511" t="str">
            <v>313589RP0</v>
          </cell>
          <cell r="B1511" t="str">
            <v>x313589RP0</v>
          </cell>
          <cell r="C1511" t="str">
            <v>Match</v>
          </cell>
          <cell r="D1511" t="str">
            <v>iStar</v>
          </cell>
          <cell r="E1511" t="str">
            <v>Zero-Coupon</v>
          </cell>
        </row>
        <row r="1512">
          <cell r="A1512" t="str">
            <v>313589RP0</v>
          </cell>
          <cell r="B1512" t="str">
            <v>x313589RP0</v>
          </cell>
          <cell r="C1512" t="str">
            <v>Match</v>
          </cell>
          <cell r="D1512" t="str">
            <v>iStar</v>
          </cell>
          <cell r="E1512" t="str">
            <v>Zero-Coupon</v>
          </cell>
        </row>
        <row r="1513">
          <cell r="A1513" t="str">
            <v>313589RP0</v>
          </cell>
          <cell r="B1513" t="str">
            <v>x313589RP0</v>
          </cell>
          <cell r="C1513" t="str">
            <v>Match</v>
          </cell>
          <cell r="D1513" t="str">
            <v>iStar</v>
          </cell>
          <cell r="E1513" t="str">
            <v>Zero-Coupon</v>
          </cell>
        </row>
        <row r="1514">
          <cell r="A1514" t="str">
            <v>313589RP0</v>
          </cell>
          <cell r="B1514" t="str">
            <v>x313589RP0</v>
          </cell>
          <cell r="C1514" t="str">
            <v>Match</v>
          </cell>
          <cell r="D1514" t="str">
            <v>iStar</v>
          </cell>
          <cell r="E1514" t="str">
            <v>Zero-Coupon</v>
          </cell>
        </row>
        <row r="1515">
          <cell r="A1515" t="str">
            <v>313589RP0</v>
          </cell>
          <cell r="B1515" t="str">
            <v>x313589RP0</v>
          </cell>
          <cell r="C1515" t="str">
            <v>Match</v>
          </cell>
          <cell r="D1515" t="str">
            <v>iStar</v>
          </cell>
          <cell r="E1515" t="str">
            <v>Zero-Coupon</v>
          </cell>
        </row>
        <row r="1516">
          <cell r="A1516" t="str">
            <v>313589RP0</v>
          </cell>
          <cell r="B1516" t="str">
            <v>x313589RP0</v>
          </cell>
          <cell r="C1516" t="str">
            <v>Match</v>
          </cell>
          <cell r="D1516" t="str">
            <v>iStar</v>
          </cell>
          <cell r="E1516" t="str">
            <v>Zero-Coupon</v>
          </cell>
        </row>
        <row r="1517">
          <cell r="A1517" t="str">
            <v>313589RP0</v>
          </cell>
          <cell r="B1517" t="str">
            <v>x313589RP0</v>
          </cell>
          <cell r="C1517" t="str">
            <v>Match</v>
          </cell>
          <cell r="D1517" t="str">
            <v>iStar</v>
          </cell>
          <cell r="E1517" t="str">
            <v>Zero-Coupon</v>
          </cell>
        </row>
        <row r="1518">
          <cell r="A1518" t="str">
            <v>313589RP0</v>
          </cell>
          <cell r="B1518" t="str">
            <v>x313589RP0</v>
          </cell>
          <cell r="C1518" t="str">
            <v>Match</v>
          </cell>
          <cell r="D1518" t="str">
            <v>iStar</v>
          </cell>
          <cell r="E1518" t="str">
            <v>Zero-Coupon</v>
          </cell>
        </row>
        <row r="1519">
          <cell r="A1519" t="str">
            <v>313589RP0</v>
          </cell>
          <cell r="B1519" t="str">
            <v>x313589RP0</v>
          </cell>
          <cell r="C1519" t="str">
            <v>Match</v>
          </cell>
          <cell r="D1519" t="str">
            <v>iStar</v>
          </cell>
          <cell r="E1519" t="str">
            <v>Zero-Coupon</v>
          </cell>
        </row>
        <row r="1520">
          <cell r="A1520" t="str">
            <v>313589RP0</v>
          </cell>
          <cell r="B1520" t="str">
            <v>x313589RP0</v>
          </cell>
          <cell r="C1520" t="str">
            <v>Match</v>
          </cell>
          <cell r="D1520" t="str">
            <v>iStar</v>
          </cell>
          <cell r="E1520" t="str">
            <v>Zero-Coupon</v>
          </cell>
        </row>
        <row r="1521">
          <cell r="A1521" t="str">
            <v>313589RP0</v>
          </cell>
          <cell r="B1521" t="str">
            <v>x313589RP0</v>
          </cell>
          <cell r="C1521" t="str">
            <v>Match</v>
          </cell>
          <cell r="D1521" t="str">
            <v>iStar</v>
          </cell>
          <cell r="E1521" t="str">
            <v>Zero-Coupon</v>
          </cell>
        </row>
        <row r="1522">
          <cell r="A1522" t="str">
            <v>313589RP0</v>
          </cell>
          <cell r="B1522" t="str">
            <v>x313589RP0</v>
          </cell>
          <cell r="C1522" t="str">
            <v>Match</v>
          </cell>
          <cell r="D1522" t="str">
            <v>iStar</v>
          </cell>
          <cell r="E1522" t="str">
            <v>Zero-Coupon</v>
          </cell>
        </row>
        <row r="1523">
          <cell r="A1523" t="str">
            <v>313589RP0</v>
          </cell>
          <cell r="B1523" t="str">
            <v>x313589RP0</v>
          </cell>
          <cell r="C1523" t="str">
            <v>Match</v>
          </cell>
          <cell r="D1523" t="str">
            <v>iStar</v>
          </cell>
          <cell r="E1523" t="str">
            <v>Zero-Coupon</v>
          </cell>
        </row>
        <row r="1524">
          <cell r="A1524" t="str">
            <v>313589RP0</v>
          </cell>
          <cell r="B1524" t="str">
            <v>x313589RP0</v>
          </cell>
          <cell r="C1524" t="str">
            <v>Match</v>
          </cell>
          <cell r="D1524" t="str">
            <v>iStar</v>
          </cell>
          <cell r="E1524" t="str">
            <v>Zero-Coupon</v>
          </cell>
        </row>
        <row r="1525">
          <cell r="A1525" t="str">
            <v>313589RP0</v>
          </cell>
          <cell r="B1525" t="str">
            <v>x313589RP0</v>
          </cell>
          <cell r="C1525" t="str">
            <v>Match</v>
          </cell>
          <cell r="D1525" t="str">
            <v>iStar</v>
          </cell>
          <cell r="E1525" t="str">
            <v>Zero-Coupon</v>
          </cell>
        </row>
        <row r="1526">
          <cell r="A1526" t="str">
            <v>313589RP0</v>
          </cell>
          <cell r="B1526" t="str">
            <v>x313589RP0</v>
          </cell>
          <cell r="C1526" t="str">
            <v>Match</v>
          </cell>
          <cell r="D1526" t="str">
            <v>iStar</v>
          </cell>
          <cell r="E1526" t="str">
            <v>Zero-Coupon</v>
          </cell>
        </row>
        <row r="1527">
          <cell r="A1527" t="str">
            <v>313589RP0</v>
          </cell>
          <cell r="B1527" t="str">
            <v>x313589RP0</v>
          </cell>
          <cell r="C1527" t="str">
            <v>Match</v>
          </cell>
          <cell r="D1527" t="str">
            <v>iStar</v>
          </cell>
          <cell r="E1527" t="str">
            <v>Zero-Coupon</v>
          </cell>
        </row>
        <row r="1528">
          <cell r="A1528" t="str">
            <v>313589RP0</v>
          </cell>
          <cell r="B1528" t="str">
            <v>x313589RP0</v>
          </cell>
          <cell r="C1528" t="str">
            <v>Match</v>
          </cell>
          <cell r="D1528" t="str">
            <v>iStar</v>
          </cell>
          <cell r="E1528" t="str">
            <v>Zero-Coupon</v>
          </cell>
        </row>
        <row r="1529">
          <cell r="A1529" t="str">
            <v>313589RP0</v>
          </cell>
          <cell r="B1529" t="str">
            <v>x313589RP0</v>
          </cell>
          <cell r="C1529" t="str">
            <v>Match</v>
          </cell>
          <cell r="D1529" t="str">
            <v>iStar</v>
          </cell>
          <cell r="E1529" t="str">
            <v>Zero-Coupon</v>
          </cell>
        </row>
        <row r="1530">
          <cell r="A1530" t="str">
            <v>313589RP0</v>
          </cell>
          <cell r="B1530" t="str">
            <v>x313589RP0</v>
          </cell>
          <cell r="C1530" t="str">
            <v>Match</v>
          </cell>
          <cell r="D1530" t="str">
            <v>iStar</v>
          </cell>
          <cell r="E1530" t="str">
            <v>Zero-Coupon</v>
          </cell>
        </row>
        <row r="1531">
          <cell r="A1531" t="str">
            <v>313589RP0</v>
          </cell>
          <cell r="B1531" t="str">
            <v>x313589RP0</v>
          </cell>
          <cell r="C1531" t="str">
            <v>Match</v>
          </cell>
          <cell r="D1531" t="str">
            <v>iStar</v>
          </cell>
          <cell r="E1531" t="str">
            <v>Zero-Coupon</v>
          </cell>
        </row>
        <row r="1532">
          <cell r="A1532" t="str">
            <v>313589RP0</v>
          </cell>
          <cell r="B1532" t="str">
            <v>x313589RP0</v>
          </cell>
          <cell r="C1532" t="str">
            <v>Match</v>
          </cell>
          <cell r="D1532" t="str">
            <v>iStar</v>
          </cell>
          <cell r="E1532" t="str">
            <v>Zero-Coupon</v>
          </cell>
        </row>
        <row r="1533">
          <cell r="A1533" t="str">
            <v>313589RP0</v>
          </cell>
          <cell r="B1533" t="str">
            <v>x313589RP0</v>
          </cell>
          <cell r="C1533" t="str">
            <v>Match</v>
          </cell>
          <cell r="D1533" t="str">
            <v>iStar</v>
          </cell>
          <cell r="E1533" t="str">
            <v>Zero-Coupon</v>
          </cell>
        </row>
        <row r="1534">
          <cell r="A1534" t="str">
            <v>313589RP0</v>
          </cell>
          <cell r="B1534" t="str">
            <v>x313589RP0</v>
          </cell>
          <cell r="C1534" t="str">
            <v>Match</v>
          </cell>
          <cell r="D1534" t="str">
            <v>iStar</v>
          </cell>
          <cell r="E1534" t="str">
            <v>Zero-Coupon</v>
          </cell>
        </row>
        <row r="1535">
          <cell r="A1535" t="str">
            <v>313589RP0</v>
          </cell>
          <cell r="B1535" t="str">
            <v>x313589RP0</v>
          </cell>
          <cell r="C1535" t="str">
            <v>Match</v>
          </cell>
          <cell r="D1535" t="str">
            <v>iStar</v>
          </cell>
          <cell r="E1535" t="str">
            <v>Zero-Coupon</v>
          </cell>
        </row>
        <row r="1536">
          <cell r="A1536" t="str">
            <v>313589RP0</v>
          </cell>
          <cell r="B1536" t="str">
            <v>x313589RP0</v>
          </cell>
          <cell r="C1536" t="str">
            <v>Match</v>
          </cell>
          <cell r="D1536" t="str">
            <v>iStar</v>
          </cell>
          <cell r="E1536" t="str">
            <v>Zero-Coupon</v>
          </cell>
        </row>
        <row r="1537">
          <cell r="A1537" t="str">
            <v>313589RP0</v>
          </cell>
          <cell r="B1537" t="str">
            <v>x313589RP0</v>
          </cell>
          <cell r="C1537" t="str">
            <v>Match</v>
          </cell>
          <cell r="D1537" t="str">
            <v>iStar</v>
          </cell>
          <cell r="E1537" t="str">
            <v>Zero-Coupon</v>
          </cell>
        </row>
        <row r="1538">
          <cell r="A1538" t="str">
            <v>313589RP0</v>
          </cell>
          <cell r="B1538" t="str">
            <v>x313589RP0</v>
          </cell>
          <cell r="C1538" t="str">
            <v>Match</v>
          </cell>
          <cell r="D1538" t="str">
            <v>iStar</v>
          </cell>
          <cell r="E1538" t="str">
            <v>Zero-Coupon</v>
          </cell>
        </row>
        <row r="1539">
          <cell r="A1539" t="str">
            <v>313589RP0</v>
          </cell>
          <cell r="B1539" t="str">
            <v>x313589RP0</v>
          </cell>
          <cell r="C1539" t="str">
            <v>Match</v>
          </cell>
          <cell r="D1539" t="str">
            <v>iStar</v>
          </cell>
          <cell r="E1539" t="str">
            <v>Zero-Coupon</v>
          </cell>
        </row>
        <row r="1540">
          <cell r="A1540" t="str">
            <v>313589RP0</v>
          </cell>
          <cell r="B1540" t="str">
            <v>x313589RP0</v>
          </cell>
          <cell r="C1540" t="str">
            <v>Match</v>
          </cell>
          <cell r="D1540" t="str">
            <v>iStar</v>
          </cell>
          <cell r="E1540" t="str">
            <v>Zero-Coupon</v>
          </cell>
        </row>
        <row r="1541">
          <cell r="A1541" t="str">
            <v>313589RQ8</v>
          </cell>
          <cell r="B1541" t="str">
            <v>x313589RQ8</v>
          </cell>
          <cell r="C1541" t="str">
            <v>Match</v>
          </cell>
          <cell r="D1541" t="str">
            <v>iStar</v>
          </cell>
          <cell r="E1541" t="str">
            <v>Zero-Coupon</v>
          </cell>
        </row>
        <row r="1542">
          <cell r="A1542" t="str">
            <v>313589RQ8</v>
          </cell>
          <cell r="B1542" t="str">
            <v>x313589RQ8</v>
          </cell>
          <cell r="C1542" t="str">
            <v>Match</v>
          </cell>
          <cell r="D1542" t="str">
            <v>iStar</v>
          </cell>
          <cell r="E1542" t="str">
            <v>Zero-Coupon</v>
          </cell>
        </row>
        <row r="1543">
          <cell r="A1543" t="str">
            <v>313589RQ8</v>
          </cell>
          <cell r="B1543" t="str">
            <v>x313589RQ8</v>
          </cell>
          <cell r="C1543" t="str">
            <v>Match</v>
          </cell>
          <cell r="D1543" t="str">
            <v>iStar</v>
          </cell>
          <cell r="E1543" t="str">
            <v>Zero-Coupon</v>
          </cell>
        </row>
        <row r="1544">
          <cell r="A1544" t="str">
            <v>313589RQ8</v>
          </cell>
          <cell r="B1544" t="str">
            <v>x313589RQ8</v>
          </cell>
          <cell r="C1544" t="str">
            <v>Match</v>
          </cell>
          <cell r="D1544" t="str">
            <v>iStar</v>
          </cell>
          <cell r="E1544" t="str">
            <v>Zero-Coupon</v>
          </cell>
        </row>
        <row r="1545">
          <cell r="A1545" t="str">
            <v>313589RQ8</v>
          </cell>
          <cell r="B1545" t="str">
            <v>x313589RQ8</v>
          </cell>
          <cell r="C1545" t="str">
            <v>Match</v>
          </cell>
          <cell r="D1545" t="str">
            <v>iStar</v>
          </cell>
          <cell r="E1545" t="str">
            <v>Zero-Coupon</v>
          </cell>
        </row>
        <row r="1546">
          <cell r="A1546" t="str">
            <v>313589RQ8</v>
          </cell>
          <cell r="B1546" t="str">
            <v>x313589RQ8</v>
          </cell>
          <cell r="C1546" t="str">
            <v>Match</v>
          </cell>
          <cell r="D1546" t="str">
            <v>iStar</v>
          </cell>
          <cell r="E1546" t="str">
            <v>Zero-Coupon</v>
          </cell>
        </row>
        <row r="1547">
          <cell r="A1547" t="str">
            <v>313589RQ8</v>
          </cell>
          <cell r="B1547" t="str">
            <v>x313589RQ8</v>
          </cell>
          <cell r="C1547" t="str">
            <v>Match</v>
          </cell>
          <cell r="D1547" t="str">
            <v>iStar</v>
          </cell>
          <cell r="E1547" t="str">
            <v>Zero-Coupon</v>
          </cell>
        </row>
        <row r="1548">
          <cell r="A1548" t="str">
            <v>313589RQ8</v>
          </cell>
          <cell r="B1548" t="str">
            <v>x313589RQ8</v>
          </cell>
          <cell r="C1548" t="str">
            <v>Match</v>
          </cell>
          <cell r="D1548" t="str">
            <v>iStar</v>
          </cell>
          <cell r="E1548" t="str">
            <v>Zero-Coupon</v>
          </cell>
        </row>
        <row r="1549">
          <cell r="A1549" t="str">
            <v>313589RQ8</v>
          </cell>
          <cell r="B1549" t="str">
            <v>x313589RQ8</v>
          </cell>
          <cell r="C1549" t="str">
            <v>Match</v>
          </cell>
          <cell r="D1549" t="str">
            <v>iStar</v>
          </cell>
          <cell r="E1549" t="str">
            <v>Zero-Coupon</v>
          </cell>
        </row>
        <row r="1550">
          <cell r="A1550" t="str">
            <v>313589RQ8</v>
          </cell>
          <cell r="B1550" t="str">
            <v>x313589RQ8</v>
          </cell>
          <cell r="C1550" t="str">
            <v>Match</v>
          </cell>
          <cell r="D1550" t="str">
            <v>iStar</v>
          </cell>
          <cell r="E1550" t="str">
            <v>Zero-Coupon</v>
          </cell>
        </row>
        <row r="1551">
          <cell r="A1551" t="str">
            <v>313589RQ8</v>
          </cell>
          <cell r="B1551" t="str">
            <v>x313589RQ8</v>
          </cell>
          <cell r="C1551" t="str">
            <v>Match</v>
          </cell>
          <cell r="D1551" t="str">
            <v>iStar</v>
          </cell>
          <cell r="E1551" t="str">
            <v>Zero-Coupon</v>
          </cell>
        </row>
        <row r="1552">
          <cell r="A1552" t="str">
            <v>313589RQ8</v>
          </cell>
          <cell r="B1552" t="str">
            <v>x313589RQ8</v>
          </cell>
          <cell r="C1552" t="str">
            <v>Match</v>
          </cell>
          <cell r="D1552" t="str">
            <v>iStar</v>
          </cell>
          <cell r="E1552" t="str">
            <v>Zero-Coupon</v>
          </cell>
        </row>
        <row r="1553">
          <cell r="A1553" t="str">
            <v>313589RQ8</v>
          </cell>
          <cell r="B1553" t="str">
            <v>x313589RQ8</v>
          </cell>
          <cell r="C1553" t="str">
            <v>Match</v>
          </cell>
          <cell r="D1553" t="str">
            <v>iStar</v>
          </cell>
          <cell r="E1553" t="str">
            <v>Zero-Coupon</v>
          </cell>
        </row>
        <row r="1554">
          <cell r="A1554" t="str">
            <v>313589RQ8</v>
          </cell>
          <cell r="B1554" t="str">
            <v>x313589RQ8</v>
          </cell>
          <cell r="C1554" t="str">
            <v>Match</v>
          </cell>
          <cell r="D1554" t="str">
            <v>iStar</v>
          </cell>
          <cell r="E1554" t="str">
            <v>Zero-Coupon</v>
          </cell>
        </row>
        <row r="1555">
          <cell r="A1555" t="str">
            <v>313589RQ8</v>
          </cell>
          <cell r="B1555" t="str">
            <v>x313589RQ8</v>
          </cell>
          <cell r="C1555" t="str">
            <v>Match</v>
          </cell>
          <cell r="D1555" t="str">
            <v>iStar</v>
          </cell>
          <cell r="E1555" t="str">
            <v>Zero-Coupon</v>
          </cell>
        </row>
        <row r="1556">
          <cell r="A1556" t="str">
            <v>313589RQ8</v>
          </cell>
          <cell r="B1556" t="str">
            <v>x313589RQ8</v>
          </cell>
          <cell r="C1556" t="str">
            <v>Match</v>
          </cell>
          <cell r="D1556" t="str">
            <v>iStar</v>
          </cell>
          <cell r="E1556" t="str">
            <v>Zero-Coupon</v>
          </cell>
        </row>
        <row r="1557">
          <cell r="A1557" t="str">
            <v>313589RQ8</v>
          </cell>
          <cell r="B1557" t="str">
            <v>x313589RQ8</v>
          </cell>
          <cell r="C1557" t="str">
            <v>Match</v>
          </cell>
          <cell r="D1557" t="str">
            <v>iStar</v>
          </cell>
          <cell r="E1557" t="str">
            <v>Zero-Coupon</v>
          </cell>
        </row>
        <row r="1558">
          <cell r="A1558" t="str">
            <v>313589RQ8</v>
          </cell>
          <cell r="B1558" t="str">
            <v>x313589RQ8</v>
          </cell>
          <cell r="C1558" t="str">
            <v>Match</v>
          </cell>
          <cell r="D1558" t="str">
            <v>iStar</v>
          </cell>
          <cell r="E1558" t="str">
            <v>Zero-Coupon</v>
          </cell>
        </row>
        <row r="1559">
          <cell r="A1559" t="str">
            <v>313589RQ8</v>
          </cell>
          <cell r="B1559" t="str">
            <v>x313589RQ8</v>
          </cell>
          <cell r="C1559" t="str">
            <v>Match</v>
          </cell>
          <cell r="D1559" t="str">
            <v>iStar</v>
          </cell>
          <cell r="E1559" t="str">
            <v>Zero-Coupon</v>
          </cell>
        </row>
        <row r="1560">
          <cell r="A1560" t="str">
            <v>313589RQ8</v>
          </cell>
          <cell r="B1560" t="str">
            <v>x313589RQ8</v>
          </cell>
          <cell r="C1560" t="str">
            <v>Match</v>
          </cell>
          <cell r="D1560" t="str">
            <v>iStar</v>
          </cell>
          <cell r="E1560" t="str">
            <v>Zero-Coupon</v>
          </cell>
        </row>
        <row r="1561">
          <cell r="A1561" t="str">
            <v>313589RQ8</v>
          </cell>
          <cell r="B1561" t="str">
            <v>x313589RQ8</v>
          </cell>
          <cell r="C1561" t="str">
            <v>Match</v>
          </cell>
          <cell r="D1561" t="str">
            <v>iStar</v>
          </cell>
          <cell r="E1561" t="str">
            <v>Zero-Coupon</v>
          </cell>
        </row>
        <row r="1562">
          <cell r="A1562" t="str">
            <v>313589RQ8</v>
          </cell>
          <cell r="B1562" t="str">
            <v>x313589RQ8</v>
          </cell>
          <cell r="C1562" t="str">
            <v>Match</v>
          </cell>
          <cell r="D1562" t="str">
            <v>iStar</v>
          </cell>
          <cell r="E1562" t="str">
            <v>Zero-Coupon</v>
          </cell>
        </row>
        <row r="1563">
          <cell r="A1563" t="str">
            <v>313589RQ8</v>
          </cell>
          <cell r="B1563" t="str">
            <v>x313589RQ8</v>
          </cell>
          <cell r="C1563" t="str">
            <v>Match</v>
          </cell>
          <cell r="D1563" t="str">
            <v>iStar</v>
          </cell>
          <cell r="E1563" t="str">
            <v>Zero-Coupon</v>
          </cell>
        </row>
        <row r="1564">
          <cell r="A1564" t="str">
            <v>313589RQ8</v>
          </cell>
          <cell r="B1564" t="str">
            <v>x313589RQ8</v>
          </cell>
          <cell r="C1564" t="str">
            <v>Match</v>
          </cell>
          <cell r="D1564" t="str">
            <v>iStar</v>
          </cell>
          <cell r="E1564" t="str">
            <v>Zero-Coupon</v>
          </cell>
        </row>
        <row r="1565">
          <cell r="A1565" t="str">
            <v>313589RQ8</v>
          </cell>
          <cell r="B1565" t="str">
            <v>x313589RQ8</v>
          </cell>
          <cell r="C1565" t="str">
            <v>Match</v>
          </cell>
          <cell r="D1565" t="str">
            <v>iStar</v>
          </cell>
          <cell r="E1565" t="str">
            <v>Zero-Coupon</v>
          </cell>
        </row>
        <row r="1566">
          <cell r="A1566" t="str">
            <v>313589RQ8</v>
          </cell>
          <cell r="B1566" t="str">
            <v>x313589RQ8</v>
          </cell>
          <cell r="C1566" t="str">
            <v>Match</v>
          </cell>
          <cell r="D1566" t="str">
            <v>iStar</v>
          </cell>
          <cell r="E1566" t="str">
            <v>Zero-Coupon</v>
          </cell>
        </row>
        <row r="1567">
          <cell r="A1567" t="str">
            <v>313589RQ8</v>
          </cell>
          <cell r="B1567" t="str">
            <v>x313589RQ8</v>
          </cell>
          <cell r="C1567" t="str">
            <v>Match</v>
          </cell>
          <cell r="D1567" t="str">
            <v>iStar</v>
          </cell>
          <cell r="E1567" t="str">
            <v>Zero-Coupon</v>
          </cell>
        </row>
        <row r="1568">
          <cell r="A1568" t="str">
            <v>313589RQ8</v>
          </cell>
          <cell r="B1568" t="str">
            <v>x313589RQ8</v>
          </cell>
          <cell r="C1568" t="str">
            <v>Match</v>
          </cell>
          <cell r="D1568" t="str">
            <v>iStar</v>
          </cell>
          <cell r="E1568" t="str">
            <v>Zero-Coupon</v>
          </cell>
        </row>
        <row r="1569">
          <cell r="A1569" t="str">
            <v>313589RQ8</v>
          </cell>
          <cell r="B1569" t="str">
            <v>x313589RQ8</v>
          </cell>
          <cell r="C1569" t="str">
            <v>Match</v>
          </cell>
          <cell r="D1569" t="str">
            <v>iStar</v>
          </cell>
          <cell r="E1569" t="str">
            <v>Zero-Coupon</v>
          </cell>
        </row>
        <row r="1570">
          <cell r="A1570" t="str">
            <v>313589RQ8</v>
          </cell>
          <cell r="B1570" t="str">
            <v>x313589RQ8</v>
          </cell>
          <cell r="C1570" t="str">
            <v>Match</v>
          </cell>
          <cell r="D1570" t="str">
            <v>iStar</v>
          </cell>
          <cell r="E1570" t="str">
            <v>Zero-Coupon</v>
          </cell>
        </row>
        <row r="1571">
          <cell r="A1571" t="str">
            <v>313589RQ8</v>
          </cell>
          <cell r="B1571" t="str">
            <v>x313589RQ8</v>
          </cell>
          <cell r="C1571" t="str">
            <v>Match</v>
          </cell>
          <cell r="D1571" t="str">
            <v>iStar</v>
          </cell>
          <cell r="E1571" t="str">
            <v>Zero-Coupon</v>
          </cell>
        </row>
        <row r="1572">
          <cell r="A1572" t="str">
            <v>313589RQ8</v>
          </cell>
          <cell r="B1572" t="str">
            <v>x313589RQ8</v>
          </cell>
          <cell r="C1572" t="str">
            <v>Match</v>
          </cell>
          <cell r="D1572" t="str">
            <v>iStar</v>
          </cell>
          <cell r="E1572" t="str">
            <v>Zero-Coupon</v>
          </cell>
        </row>
        <row r="1573">
          <cell r="A1573" t="str">
            <v>313589RQ8</v>
          </cell>
          <cell r="B1573" t="str">
            <v>x313589RQ8</v>
          </cell>
          <cell r="C1573" t="str">
            <v>Match</v>
          </cell>
          <cell r="D1573" t="str">
            <v>iStar</v>
          </cell>
          <cell r="E1573" t="str">
            <v>Zero-Coupon</v>
          </cell>
        </row>
        <row r="1574">
          <cell r="A1574" t="str">
            <v>313589RQ8</v>
          </cell>
          <cell r="B1574" t="str">
            <v>x313589RQ8</v>
          </cell>
          <cell r="C1574" t="str">
            <v>Match</v>
          </cell>
          <cell r="D1574" t="str">
            <v>iStar</v>
          </cell>
          <cell r="E1574" t="str">
            <v>Zero-Coupon</v>
          </cell>
        </row>
        <row r="1575">
          <cell r="A1575" t="str">
            <v>313589RQ8</v>
          </cell>
          <cell r="B1575" t="str">
            <v>x313589RQ8</v>
          </cell>
          <cell r="C1575" t="str">
            <v>Match</v>
          </cell>
          <cell r="D1575" t="str">
            <v>iStar</v>
          </cell>
          <cell r="E1575" t="str">
            <v>Zero-Coupon</v>
          </cell>
        </row>
        <row r="1576">
          <cell r="A1576" t="str">
            <v>313589RQ8</v>
          </cell>
          <cell r="B1576" t="str">
            <v>x313589RQ8</v>
          </cell>
          <cell r="C1576" t="str">
            <v>Match</v>
          </cell>
          <cell r="D1576" t="str">
            <v>iStar</v>
          </cell>
          <cell r="E1576" t="str">
            <v>Zero-Coupon</v>
          </cell>
        </row>
        <row r="1577">
          <cell r="A1577" t="str">
            <v>313589RQ8</v>
          </cell>
          <cell r="B1577" t="str">
            <v>x313589RQ8</v>
          </cell>
          <cell r="C1577" t="str">
            <v>Match</v>
          </cell>
          <cell r="D1577" t="str">
            <v>iStar</v>
          </cell>
          <cell r="E1577" t="str">
            <v>Zero-Coupon</v>
          </cell>
        </row>
        <row r="1578">
          <cell r="A1578" t="str">
            <v>313589RQ8</v>
          </cell>
          <cell r="B1578" t="str">
            <v>x313589RQ8</v>
          </cell>
          <cell r="C1578" t="str">
            <v>Match</v>
          </cell>
          <cell r="D1578" t="str">
            <v>iStar</v>
          </cell>
          <cell r="E1578" t="str">
            <v>Zero-Coupon</v>
          </cell>
        </row>
        <row r="1579">
          <cell r="A1579" t="str">
            <v>313589RQ8</v>
          </cell>
          <cell r="B1579" t="str">
            <v>x313589RQ8</v>
          </cell>
          <cell r="C1579" t="str">
            <v>Match</v>
          </cell>
          <cell r="D1579" t="str">
            <v>iStar</v>
          </cell>
          <cell r="E1579" t="str">
            <v>Zero-Coupon</v>
          </cell>
        </row>
        <row r="1580">
          <cell r="A1580" t="str">
            <v>313589RQ8</v>
          </cell>
          <cell r="B1580" t="str">
            <v>x313589RQ8</v>
          </cell>
          <cell r="C1580" t="str">
            <v>Match</v>
          </cell>
          <cell r="D1580" t="str">
            <v>iStar</v>
          </cell>
          <cell r="E1580" t="str">
            <v>Zero-Coupon</v>
          </cell>
        </row>
        <row r="1581">
          <cell r="A1581" t="str">
            <v>313589RQ8</v>
          </cell>
          <cell r="B1581" t="str">
            <v>x313589RQ8</v>
          </cell>
          <cell r="C1581" t="str">
            <v>Match</v>
          </cell>
          <cell r="D1581" t="str">
            <v>iStar</v>
          </cell>
          <cell r="E1581" t="str">
            <v>Zero-Coupon</v>
          </cell>
        </row>
        <row r="1582">
          <cell r="A1582" t="str">
            <v>313589RQ8</v>
          </cell>
          <cell r="B1582" t="str">
            <v>x313589RQ8</v>
          </cell>
          <cell r="C1582" t="str">
            <v>Match</v>
          </cell>
          <cell r="D1582" t="str">
            <v>iStar</v>
          </cell>
          <cell r="E1582" t="str">
            <v>Zero-Coupon</v>
          </cell>
        </row>
        <row r="1583">
          <cell r="A1583" t="str">
            <v>313589RQ8</v>
          </cell>
          <cell r="B1583" t="str">
            <v>x313589RQ8</v>
          </cell>
          <cell r="C1583" t="str">
            <v>Match</v>
          </cell>
          <cell r="D1583" t="str">
            <v>iStar</v>
          </cell>
          <cell r="E1583" t="str">
            <v>Zero-Coupon</v>
          </cell>
        </row>
        <row r="1584">
          <cell r="A1584" t="str">
            <v>313589RQ8</v>
          </cell>
          <cell r="B1584" t="str">
            <v>x313589RQ8</v>
          </cell>
          <cell r="C1584" t="str">
            <v>Match</v>
          </cell>
          <cell r="D1584" t="str">
            <v>iStar</v>
          </cell>
          <cell r="E1584" t="str">
            <v>Zero-Coupon</v>
          </cell>
        </row>
        <row r="1585">
          <cell r="A1585" t="str">
            <v>313589RQ8</v>
          </cell>
          <cell r="B1585" t="str">
            <v>x313589RQ8</v>
          </cell>
          <cell r="C1585" t="str">
            <v>Match</v>
          </cell>
          <cell r="D1585" t="str">
            <v>iStar</v>
          </cell>
          <cell r="E1585" t="str">
            <v>Zero-Coupon</v>
          </cell>
        </row>
        <row r="1586">
          <cell r="A1586" t="str">
            <v>313589RQ8</v>
          </cell>
          <cell r="B1586" t="str">
            <v>x313589RQ8</v>
          </cell>
          <cell r="C1586" t="str">
            <v>Match</v>
          </cell>
          <cell r="D1586" t="str">
            <v>iStar</v>
          </cell>
          <cell r="E1586" t="str">
            <v>Zero-Coupon</v>
          </cell>
        </row>
        <row r="1587">
          <cell r="A1587" t="str">
            <v>313589RQ8</v>
          </cell>
          <cell r="B1587" t="str">
            <v>x313589RQ8</v>
          </cell>
          <cell r="C1587" t="str">
            <v>Match</v>
          </cell>
          <cell r="D1587" t="str">
            <v>iStar</v>
          </cell>
          <cell r="E1587" t="str">
            <v>Zero-Coupon</v>
          </cell>
        </row>
        <row r="1588">
          <cell r="A1588" t="str">
            <v>313589RQ8</v>
          </cell>
          <cell r="B1588" t="str">
            <v>x313589RQ8</v>
          </cell>
          <cell r="C1588" t="str">
            <v>Match</v>
          </cell>
          <cell r="D1588" t="str">
            <v>iStar</v>
          </cell>
          <cell r="E1588" t="str">
            <v>Zero-Coupon</v>
          </cell>
        </row>
        <row r="1589">
          <cell r="A1589" t="str">
            <v>313589RQ8</v>
          </cell>
          <cell r="B1589" t="str">
            <v>x313589RQ8</v>
          </cell>
          <cell r="C1589" t="str">
            <v>Match</v>
          </cell>
          <cell r="D1589" t="str">
            <v>iStar</v>
          </cell>
          <cell r="E1589" t="str">
            <v>Zero-Coupon</v>
          </cell>
        </row>
        <row r="1590">
          <cell r="A1590" t="str">
            <v>313589RQ8</v>
          </cell>
          <cell r="B1590" t="str">
            <v>x313589RQ8</v>
          </cell>
          <cell r="C1590" t="str">
            <v>Match</v>
          </cell>
          <cell r="D1590" t="str">
            <v>iStar</v>
          </cell>
          <cell r="E1590" t="str">
            <v>Zero-Coupon</v>
          </cell>
        </row>
        <row r="1591">
          <cell r="A1591" t="str">
            <v>313589RQ8</v>
          </cell>
          <cell r="B1591" t="str">
            <v>x313589RQ8</v>
          </cell>
          <cell r="C1591" t="str">
            <v>Match</v>
          </cell>
          <cell r="D1591" t="str">
            <v>iStar</v>
          </cell>
          <cell r="E1591" t="str">
            <v>Zero-Coupon</v>
          </cell>
        </row>
        <row r="1592">
          <cell r="A1592" t="str">
            <v>313589RQ8</v>
          </cell>
          <cell r="B1592" t="str">
            <v>x313589RQ8</v>
          </cell>
          <cell r="C1592" t="str">
            <v>Match</v>
          </cell>
          <cell r="D1592" t="str">
            <v>iStar</v>
          </cell>
          <cell r="E1592" t="str">
            <v>Zero-Coupon</v>
          </cell>
        </row>
        <row r="1593">
          <cell r="A1593" t="str">
            <v>313589RQ8</v>
          </cell>
          <cell r="B1593" t="str">
            <v>x313589RQ8</v>
          </cell>
          <cell r="C1593" t="str">
            <v>Match</v>
          </cell>
          <cell r="D1593" t="str">
            <v>iStar</v>
          </cell>
          <cell r="E1593" t="str">
            <v>Zero-Coupon</v>
          </cell>
        </row>
        <row r="1594">
          <cell r="A1594" t="str">
            <v>313589RQ8</v>
          </cell>
          <cell r="B1594" t="str">
            <v>x313589RQ8</v>
          </cell>
          <cell r="C1594" t="str">
            <v>Match</v>
          </cell>
          <cell r="D1594" t="str">
            <v>iStar</v>
          </cell>
          <cell r="E1594" t="str">
            <v>Zero-Coupon</v>
          </cell>
        </row>
        <row r="1595">
          <cell r="A1595" t="str">
            <v>313589RQ8</v>
          </cell>
          <cell r="B1595" t="str">
            <v>x313589RQ8</v>
          </cell>
          <cell r="C1595" t="str">
            <v>Match</v>
          </cell>
          <cell r="D1595" t="str">
            <v>iStar</v>
          </cell>
          <cell r="E1595" t="str">
            <v>Zero-Coupon</v>
          </cell>
        </row>
        <row r="1596">
          <cell r="A1596" t="str">
            <v>313589RQ8</v>
          </cell>
          <cell r="B1596" t="str">
            <v>x313589RQ8</v>
          </cell>
          <cell r="C1596" t="str">
            <v>Match</v>
          </cell>
          <cell r="D1596" t="str">
            <v>iStar</v>
          </cell>
          <cell r="E1596" t="str">
            <v>Zero-Coupon</v>
          </cell>
        </row>
        <row r="1597">
          <cell r="A1597" t="str">
            <v>313589RQ8</v>
          </cell>
          <cell r="B1597" t="str">
            <v>x313589RQ8</v>
          </cell>
          <cell r="C1597" t="str">
            <v>Match</v>
          </cell>
          <cell r="D1597" t="str">
            <v>iStar</v>
          </cell>
          <cell r="E1597" t="str">
            <v>Zero-Coupon</v>
          </cell>
        </row>
        <row r="1598">
          <cell r="A1598" t="str">
            <v>313589RQ8</v>
          </cell>
          <cell r="B1598" t="str">
            <v>x313589RQ8</v>
          </cell>
          <cell r="C1598" t="str">
            <v>Match</v>
          </cell>
          <cell r="D1598" t="str">
            <v>iStar</v>
          </cell>
          <cell r="E1598" t="str">
            <v>Zero-Coupon</v>
          </cell>
        </row>
        <row r="1599">
          <cell r="A1599" t="str">
            <v>313589RQ8</v>
          </cell>
          <cell r="B1599" t="str">
            <v>x313589RQ8</v>
          </cell>
          <cell r="C1599" t="str">
            <v>Match</v>
          </cell>
          <cell r="D1599" t="str">
            <v>iStar</v>
          </cell>
          <cell r="E1599" t="str">
            <v>Zero-Coupon</v>
          </cell>
        </row>
        <row r="1600">
          <cell r="A1600" t="str">
            <v>313589RQ8</v>
          </cell>
          <cell r="B1600" t="str">
            <v>x313589RQ8</v>
          </cell>
          <cell r="C1600" t="str">
            <v>Match</v>
          </cell>
          <cell r="D1600" t="str">
            <v>iStar</v>
          </cell>
          <cell r="E1600" t="str">
            <v>Zero-Coupon</v>
          </cell>
        </row>
        <row r="1601">
          <cell r="A1601" t="str">
            <v>313589RQ8</v>
          </cell>
          <cell r="B1601" t="str">
            <v>x313589RQ8</v>
          </cell>
          <cell r="C1601" t="str">
            <v>Match</v>
          </cell>
          <cell r="D1601" t="str">
            <v>iStar</v>
          </cell>
          <cell r="E1601" t="str">
            <v>Zero-Coupon</v>
          </cell>
        </row>
        <row r="1602">
          <cell r="A1602" t="str">
            <v>313589RQ8</v>
          </cell>
          <cell r="B1602" t="str">
            <v>x313589RQ8</v>
          </cell>
          <cell r="C1602" t="str">
            <v>Match</v>
          </cell>
          <cell r="D1602" t="str">
            <v>iStar</v>
          </cell>
          <cell r="E1602" t="str">
            <v>Zero-Coupon</v>
          </cell>
        </row>
        <row r="1603">
          <cell r="A1603" t="str">
            <v>313589RQ8</v>
          </cell>
          <cell r="B1603" t="str">
            <v>x313589RQ8</v>
          </cell>
          <cell r="C1603" t="str">
            <v>Match</v>
          </cell>
          <cell r="D1603" t="str">
            <v>iStar</v>
          </cell>
          <cell r="E1603" t="str">
            <v>Zero-Coupon</v>
          </cell>
        </row>
        <row r="1604">
          <cell r="A1604" t="str">
            <v>313589RR6</v>
          </cell>
          <cell r="B1604" t="str">
            <v>x313589RR6</v>
          </cell>
          <cell r="C1604" t="str">
            <v>Match</v>
          </cell>
          <cell r="D1604" t="str">
            <v>iStar</v>
          </cell>
          <cell r="E1604" t="str">
            <v>Zero-Coupon</v>
          </cell>
        </row>
        <row r="1605">
          <cell r="A1605" t="str">
            <v>313589RR6</v>
          </cell>
          <cell r="B1605" t="str">
            <v>x313589RR6</v>
          </cell>
          <cell r="C1605" t="str">
            <v>Match</v>
          </cell>
          <cell r="D1605" t="str">
            <v>iStar</v>
          </cell>
          <cell r="E1605" t="str">
            <v>Zero-Coupon</v>
          </cell>
        </row>
        <row r="1606">
          <cell r="A1606" t="str">
            <v>313589RR6</v>
          </cell>
          <cell r="B1606" t="str">
            <v>x313589RR6</v>
          </cell>
          <cell r="C1606" t="str">
            <v>Match</v>
          </cell>
          <cell r="D1606" t="str">
            <v>iStar</v>
          </cell>
          <cell r="E1606" t="str">
            <v>Zero-Coupon</v>
          </cell>
        </row>
        <row r="1607">
          <cell r="A1607" t="str">
            <v>313589RR6</v>
          </cell>
          <cell r="B1607" t="str">
            <v>x313589RR6</v>
          </cell>
          <cell r="C1607" t="str">
            <v>Match</v>
          </cell>
          <cell r="D1607" t="str">
            <v>iStar</v>
          </cell>
          <cell r="E1607" t="str">
            <v>Zero-Coupon</v>
          </cell>
        </row>
        <row r="1608">
          <cell r="A1608" t="str">
            <v>313589RR6</v>
          </cell>
          <cell r="B1608" t="str">
            <v>x313589RR6</v>
          </cell>
          <cell r="C1608" t="str">
            <v>Match</v>
          </cell>
          <cell r="D1608" t="str">
            <v>iStar</v>
          </cell>
          <cell r="E1608" t="str">
            <v>Zero-Coupon</v>
          </cell>
        </row>
        <row r="1609">
          <cell r="A1609" t="str">
            <v>313589RR6</v>
          </cell>
          <cell r="B1609" t="str">
            <v>x313589RR6</v>
          </cell>
          <cell r="C1609" t="str">
            <v>Match</v>
          </cell>
          <cell r="D1609" t="str">
            <v>iStar</v>
          </cell>
          <cell r="E1609" t="str">
            <v>Zero-Coupon</v>
          </cell>
        </row>
        <row r="1610">
          <cell r="A1610" t="str">
            <v>313589RR6</v>
          </cell>
          <cell r="B1610" t="str">
            <v>x313589RR6</v>
          </cell>
          <cell r="C1610" t="str">
            <v>Match</v>
          </cell>
          <cell r="D1610" t="str">
            <v>iStar</v>
          </cell>
          <cell r="E1610" t="str">
            <v>Zero-Coupon</v>
          </cell>
        </row>
        <row r="1611">
          <cell r="A1611" t="str">
            <v>313589RR6</v>
          </cell>
          <cell r="B1611" t="str">
            <v>x313589RR6</v>
          </cell>
          <cell r="C1611" t="str">
            <v>Match</v>
          </cell>
          <cell r="D1611" t="str">
            <v>iStar</v>
          </cell>
          <cell r="E1611" t="str">
            <v>Zero-Coupon</v>
          </cell>
        </row>
        <row r="1612">
          <cell r="A1612" t="str">
            <v>313589RR6</v>
          </cell>
          <cell r="B1612" t="str">
            <v>x313589RR6</v>
          </cell>
          <cell r="C1612" t="str">
            <v>Match</v>
          </cell>
          <cell r="D1612" t="str">
            <v>iStar</v>
          </cell>
          <cell r="E1612" t="str">
            <v>Zero-Coupon</v>
          </cell>
        </row>
        <row r="1613">
          <cell r="A1613" t="str">
            <v>313589RR6</v>
          </cell>
          <cell r="B1613" t="str">
            <v>x313589RR6</v>
          </cell>
          <cell r="C1613" t="str">
            <v>Match</v>
          </cell>
          <cell r="D1613" t="str">
            <v>iStar</v>
          </cell>
          <cell r="E1613" t="str">
            <v>Zero-Coupon</v>
          </cell>
        </row>
        <row r="1614">
          <cell r="A1614" t="str">
            <v>313589RR6</v>
          </cell>
          <cell r="B1614" t="str">
            <v>x313589RR6</v>
          </cell>
          <cell r="C1614" t="str">
            <v>Match</v>
          </cell>
          <cell r="D1614" t="str">
            <v>iStar</v>
          </cell>
          <cell r="E1614" t="str">
            <v>Zero-Coupon</v>
          </cell>
        </row>
        <row r="1615">
          <cell r="A1615" t="str">
            <v>313589RR6</v>
          </cell>
          <cell r="B1615" t="str">
            <v>x313589RR6</v>
          </cell>
          <cell r="C1615" t="str">
            <v>Match</v>
          </cell>
          <cell r="D1615" t="str">
            <v>iStar</v>
          </cell>
          <cell r="E1615" t="str">
            <v>Zero-Coupon</v>
          </cell>
        </row>
        <row r="1616">
          <cell r="A1616" t="str">
            <v>313589RR6</v>
          </cell>
          <cell r="B1616" t="str">
            <v>x313589RR6</v>
          </cell>
          <cell r="C1616" t="str">
            <v>Match</v>
          </cell>
          <cell r="D1616" t="str">
            <v>iStar</v>
          </cell>
          <cell r="E1616" t="str">
            <v>Zero-Coupon</v>
          </cell>
        </row>
        <row r="1617">
          <cell r="A1617" t="str">
            <v>313589RR6</v>
          </cell>
          <cell r="B1617" t="str">
            <v>x313589RR6</v>
          </cell>
          <cell r="C1617" t="str">
            <v>Match</v>
          </cell>
          <cell r="D1617" t="str">
            <v>iStar</v>
          </cell>
          <cell r="E1617" t="str">
            <v>Zero-Coupon</v>
          </cell>
        </row>
        <row r="1618">
          <cell r="A1618" t="str">
            <v>313589RR6</v>
          </cell>
          <cell r="B1618" t="str">
            <v>x313589RR6</v>
          </cell>
          <cell r="C1618" t="str">
            <v>Match</v>
          </cell>
          <cell r="D1618" t="str">
            <v>iStar</v>
          </cell>
          <cell r="E1618" t="str">
            <v>Zero-Coupon</v>
          </cell>
        </row>
        <row r="1619">
          <cell r="A1619" t="str">
            <v>313589RR6</v>
          </cell>
          <cell r="B1619" t="str">
            <v>x313589RR6</v>
          </cell>
          <cell r="C1619" t="str">
            <v>Match</v>
          </cell>
          <cell r="D1619" t="str">
            <v>iStar</v>
          </cell>
          <cell r="E1619" t="str">
            <v>Zero-Coupon</v>
          </cell>
        </row>
        <row r="1620">
          <cell r="A1620" t="str">
            <v>313589RR6</v>
          </cell>
          <cell r="B1620" t="str">
            <v>x313589RR6</v>
          </cell>
          <cell r="C1620" t="str">
            <v>Match</v>
          </cell>
          <cell r="D1620" t="str">
            <v>iStar</v>
          </cell>
          <cell r="E1620" t="str">
            <v>Zero-Coupon</v>
          </cell>
        </row>
        <row r="1621">
          <cell r="A1621" t="str">
            <v>313589RR6</v>
          </cell>
          <cell r="B1621" t="str">
            <v>x313589RR6</v>
          </cell>
          <cell r="C1621" t="str">
            <v>Match</v>
          </cell>
          <cell r="D1621" t="str">
            <v>iStar</v>
          </cell>
          <cell r="E1621" t="str">
            <v>Zero-Coupon</v>
          </cell>
        </row>
        <row r="1622">
          <cell r="A1622" t="str">
            <v>313589RR6</v>
          </cell>
          <cell r="B1622" t="str">
            <v>x313589RR6</v>
          </cell>
          <cell r="C1622" t="str">
            <v>Match</v>
          </cell>
          <cell r="D1622" t="str">
            <v>iStar</v>
          </cell>
          <cell r="E1622" t="str">
            <v>Zero-Coupon</v>
          </cell>
        </row>
        <row r="1623">
          <cell r="A1623" t="str">
            <v>313589RR6</v>
          </cell>
          <cell r="B1623" t="str">
            <v>x313589RR6</v>
          </cell>
          <cell r="C1623" t="str">
            <v>Match</v>
          </cell>
          <cell r="D1623" t="str">
            <v>iStar</v>
          </cell>
          <cell r="E1623" t="str">
            <v>Zero-Coupon</v>
          </cell>
        </row>
        <row r="1624">
          <cell r="A1624" t="str">
            <v>313589RR6</v>
          </cell>
          <cell r="B1624" t="str">
            <v>x313589RR6</v>
          </cell>
          <cell r="C1624" t="str">
            <v>Match</v>
          </cell>
          <cell r="D1624" t="str">
            <v>iStar</v>
          </cell>
          <cell r="E1624" t="str">
            <v>Zero-Coupon</v>
          </cell>
        </row>
        <row r="1625">
          <cell r="A1625" t="str">
            <v>313589RR6</v>
          </cell>
          <cell r="B1625" t="str">
            <v>x313589RR6</v>
          </cell>
          <cell r="C1625" t="str">
            <v>Match</v>
          </cell>
          <cell r="D1625" t="str">
            <v>iStar</v>
          </cell>
          <cell r="E1625" t="str">
            <v>Zero-Coupon</v>
          </cell>
        </row>
        <row r="1626">
          <cell r="A1626" t="str">
            <v>313589RR6</v>
          </cell>
          <cell r="B1626" t="str">
            <v>x313589RR6</v>
          </cell>
          <cell r="C1626" t="str">
            <v>Match</v>
          </cell>
          <cell r="D1626" t="str">
            <v>iStar</v>
          </cell>
          <cell r="E1626" t="str">
            <v>Zero-Coupon</v>
          </cell>
        </row>
        <row r="1627">
          <cell r="A1627" t="str">
            <v>313589RR6</v>
          </cell>
          <cell r="B1627" t="str">
            <v>x313589RR6</v>
          </cell>
          <cell r="C1627" t="str">
            <v>Match</v>
          </cell>
          <cell r="D1627" t="str">
            <v>iStar</v>
          </cell>
          <cell r="E1627" t="str">
            <v>Zero-Coupon</v>
          </cell>
        </row>
        <row r="1628">
          <cell r="A1628" t="str">
            <v>313589RR6</v>
          </cell>
          <cell r="B1628" t="str">
            <v>x313589RR6</v>
          </cell>
          <cell r="C1628" t="str">
            <v>Match</v>
          </cell>
          <cell r="D1628" t="str">
            <v>iStar</v>
          </cell>
          <cell r="E1628" t="str">
            <v>Zero-Coupon</v>
          </cell>
        </row>
        <row r="1629">
          <cell r="A1629" t="str">
            <v>313589RR6</v>
          </cell>
          <cell r="B1629" t="str">
            <v>x313589RR6</v>
          </cell>
          <cell r="C1629" t="str">
            <v>Match</v>
          </cell>
          <cell r="D1629" t="str">
            <v>iStar</v>
          </cell>
          <cell r="E1629" t="str">
            <v>Zero-Coupon</v>
          </cell>
        </row>
        <row r="1630">
          <cell r="A1630" t="str">
            <v>313589RR6</v>
          </cell>
          <cell r="B1630" t="str">
            <v>x313589RR6</v>
          </cell>
          <cell r="C1630" t="str">
            <v>Match</v>
          </cell>
          <cell r="D1630" t="str">
            <v>iStar</v>
          </cell>
          <cell r="E1630" t="str">
            <v>Zero-Coupon</v>
          </cell>
        </row>
        <row r="1631">
          <cell r="A1631" t="str">
            <v>313589RR6</v>
          </cell>
          <cell r="B1631" t="str">
            <v>x313589RR6</v>
          </cell>
          <cell r="C1631" t="str">
            <v>Match</v>
          </cell>
          <cell r="D1631" t="str">
            <v>iStar</v>
          </cell>
          <cell r="E1631" t="str">
            <v>Zero-Coupon</v>
          </cell>
        </row>
        <row r="1632">
          <cell r="A1632" t="str">
            <v>313589RR6</v>
          </cell>
          <cell r="B1632" t="str">
            <v>x313589RR6</v>
          </cell>
          <cell r="C1632" t="str">
            <v>Match</v>
          </cell>
          <cell r="D1632" t="str">
            <v>iStar</v>
          </cell>
          <cell r="E1632" t="str">
            <v>Zero-Coupon</v>
          </cell>
        </row>
        <row r="1633">
          <cell r="A1633" t="str">
            <v>313589RR6</v>
          </cell>
          <cell r="B1633" t="str">
            <v>x313589RR6</v>
          </cell>
          <cell r="C1633" t="str">
            <v>Match</v>
          </cell>
          <cell r="D1633" t="str">
            <v>iStar</v>
          </cell>
          <cell r="E1633" t="str">
            <v>Zero-Coupon</v>
          </cell>
        </row>
        <row r="1634">
          <cell r="A1634" t="str">
            <v>313589RR6</v>
          </cell>
          <cell r="B1634" t="str">
            <v>x313589RR6</v>
          </cell>
          <cell r="C1634" t="str">
            <v>Match</v>
          </cell>
          <cell r="D1634" t="str">
            <v>iStar</v>
          </cell>
          <cell r="E1634" t="str">
            <v>Zero-Coupon</v>
          </cell>
        </row>
        <row r="1635">
          <cell r="A1635" t="str">
            <v>313589RR6</v>
          </cell>
          <cell r="B1635" t="str">
            <v>x313589RR6</v>
          </cell>
          <cell r="C1635" t="str">
            <v>Match</v>
          </cell>
          <cell r="D1635" t="str">
            <v>iStar</v>
          </cell>
          <cell r="E1635" t="str">
            <v>Zero-Coupon</v>
          </cell>
        </row>
        <row r="1636">
          <cell r="A1636" t="str">
            <v>313589RR6</v>
          </cell>
          <cell r="B1636" t="str">
            <v>x313589RR6</v>
          </cell>
          <cell r="C1636" t="str">
            <v>Match</v>
          </cell>
          <cell r="D1636" t="str">
            <v>iStar</v>
          </cell>
          <cell r="E1636" t="str">
            <v>Zero-Coupon</v>
          </cell>
        </row>
        <row r="1637">
          <cell r="A1637" t="str">
            <v>313589RR6</v>
          </cell>
          <cell r="B1637" t="str">
            <v>x313589RR6</v>
          </cell>
          <cell r="C1637" t="str">
            <v>Match</v>
          </cell>
          <cell r="D1637" t="str">
            <v>iStar</v>
          </cell>
          <cell r="E1637" t="str">
            <v>Zero-Coupon</v>
          </cell>
        </row>
        <row r="1638">
          <cell r="A1638" t="str">
            <v>313589RR6</v>
          </cell>
          <cell r="B1638" t="str">
            <v>x313589RR6</v>
          </cell>
          <cell r="C1638" t="str">
            <v>Match</v>
          </cell>
          <cell r="D1638" t="str">
            <v>iStar</v>
          </cell>
          <cell r="E1638" t="str">
            <v>Zero-Coupon</v>
          </cell>
        </row>
        <row r="1639">
          <cell r="A1639" t="str">
            <v>313589RR6</v>
          </cell>
          <cell r="B1639" t="str">
            <v>x313589RR6</v>
          </cell>
          <cell r="C1639" t="str">
            <v>Match</v>
          </cell>
          <cell r="D1639" t="str">
            <v>iStar</v>
          </cell>
          <cell r="E1639" t="str">
            <v>Zero-Coupon</v>
          </cell>
        </row>
        <row r="1640">
          <cell r="A1640" t="str">
            <v>313589RR6</v>
          </cell>
          <cell r="B1640" t="str">
            <v>x313589RR6</v>
          </cell>
          <cell r="C1640" t="str">
            <v>Match</v>
          </cell>
          <cell r="D1640" t="str">
            <v>iStar</v>
          </cell>
          <cell r="E1640" t="str">
            <v>Zero-Coupon</v>
          </cell>
        </row>
        <row r="1641">
          <cell r="A1641" t="str">
            <v>313589RR6</v>
          </cell>
          <cell r="B1641" t="str">
            <v>x313589RR6</v>
          </cell>
          <cell r="C1641" t="str">
            <v>Match</v>
          </cell>
          <cell r="D1641" t="str">
            <v>iStar</v>
          </cell>
          <cell r="E1641" t="str">
            <v>Zero-Coupon</v>
          </cell>
        </row>
        <row r="1642">
          <cell r="A1642" t="str">
            <v>313589RR6</v>
          </cell>
          <cell r="B1642" t="str">
            <v>x313589RR6</v>
          </cell>
          <cell r="C1642" t="str">
            <v>Match</v>
          </cell>
          <cell r="D1642" t="str">
            <v>iStar</v>
          </cell>
          <cell r="E1642" t="str">
            <v>Zero-Coupon</v>
          </cell>
        </row>
        <row r="1643">
          <cell r="A1643" t="str">
            <v>313589RR6</v>
          </cell>
          <cell r="B1643" t="str">
            <v>x313589RR6</v>
          </cell>
          <cell r="C1643" t="str">
            <v>Match</v>
          </cell>
          <cell r="D1643" t="str">
            <v>iStar</v>
          </cell>
          <cell r="E1643" t="str">
            <v>Zero-Coupon</v>
          </cell>
        </row>
        <row r="1644">
          <cell r="A1644" t="str">
            <v>313589RR6</v>
          </cell>
          <cell r="B1644" t="str">
            <v>x313589RR6</v>
          </cell>
          <cell r="C1644" t="str">
            <v>Match</v>
          </cell>
          <cell r="D1644" t="str">
            <v>iStar</v>
          </cell>
          <cell r="E1644" t="str">
            <v>Zero-Coupon</v>
          </cell>
        </row>
        <row r="1645">
          <cell r="A1645" t="str">
            <v>313589RR6</v>
          </cell>
          <cell r="B1645" t="str">
            <v>x313589RR6</v>
          </cell>
          <cell r="C1645" t="str">
            <v>Match</v>
          </cell>
          <cell r="D1645" t="str">
            <v>iStar</v>
          </cell>
          <cell r="E1645" t="str">
            <v>Zero-Coupon</v>
          </cell>
        </row>
        <row r="1646">
          <cell r="A1646" t="str">
            <v>313589RR6</v>
          </cell>
          <cell r="B1646" t="str">
            <v>x313589RR6</v>
          </cell>
          <cell r="C1646" t="str">
            <v>Match</v>
          </cell>
          <cell r="D1646" t="str">
            <v>iStar</v>
          </cell>
          <cell r="E1646" t="str">
            <v>Zero-Coupon</v>
          </cell>
        </row>
        <row r="1647">
          <cell r="A1647" t="str">
            <v>313589RR6</v>
          </cell>
          <cell r="B1647" t="str">
            <v>x313589RR6</v>
          </cell>
          <cell r="C1647" t="str">
            <v>Match</v>
          </cell>
          <cell r="D1647" t="str">
            <v>iStar</v>
          </cell>
          <cell r="E1647" t="str">
            <v>Zero-Coupon</v>
          </cell>
        </row>
        <row r="1648">
          <cell r="A1648" t="str">
            <v>313589RR6</v>
          </cell>
          <cell r="B1648" t="str">
            <v>x313589RR6</v>
          </cell>
          <cell r="C1648" t="str">
            <v>Match</v>
          </cell>
          <cell r="D1648" t="str">
            <v>iStar</v>
          </cell>
          <cell r="E1648" t="str">
            <v>Zero-Coupon</v>
          </cell>
        </row>
        <row r="1649">
          <cell r="A1649" t="str">
            <v>313589RR6</v>
          </cell>
          <cell r="B1649" t="str">
            <v>x313589RR6</v>
          </cell>
          <cell r="C1649" t="str">
            <v>Match</v>
          </cell>
          <cell r="D1649" t="str">
            <v>iStar</v>
          </cell>
          <cell r="E1649" t="str">
            <v>Zero-Coupon</v>
          </cell>
        </row>
        <row r="1650">
          <cell r="A1650" t="str">
            <v>313589RR6</v>
          </cell>
          <cell r="B1650" t="str">
            <v>x313589RR6</v>
          </cell>
          <cell r="C1650" t="str">
            <v>Match</v>
          </cell>
          <cell r="D1650" t="str">
            <v>iStar</v>
          </cell>
          <cell r="E1650" t="str">
            <v>Zero-Coupon</v>
          </cell>
        </row>
        <row r="1651">
          <cell r="A1651" t="str">
            <v>313589RR6</v>
          </cell>
          <cell r="B1651" t="str">
            <v>x313589RR6</v>
          </cell>
          <cell r="C1651" t="str">
            <v>Match</v>
          </cell>
          <cell r="D1651" t="str">
            <v>iStar</v>
          </cell>
          <cell r="E1651" t="str">
            <v>Zero-Coupon</v>
          </cell>
        </row>
        <row r="1652">
          <cell r="A1652" t="str">
            <v>313589RR6</v>
          </cell>
          <cell r="B1652" t="str">
            <v>x313589RR6</v>
          </cell>
          <cell r="C1652" t="str">
            <v>Match</v>
          </cell>
          <cell r="D1652" t="str">
            <v>iStar</v>
          </cell>
          <cell r="E1652" t="str">
            <v>Zero-Coupon</v>
          </cell>
        </row>
        <row r="1653">
          <cell r="A1653" t="str">
            <v>313589RR6</v>
          </cell>
          <cell r="B1653" t="str">
            <v>x313589RR6</v>
          </cell>
          <cell r="C1653" t="str">
            <v>Match</v>
          </cell>
          <cell r="D1653" t="str">
            <v>iStar</v>
          </cell>
          <cell r="E1653" t="str">
            <v>Zero-Coupon</v>
          </cell>
        </row>
        <row r="1654">
          <cell r="A1654" t="str">
            <v>313589RR6</v>
          </cell>
          <cell r="B1654" t="str">
            <v>x313589RR6</v>
          </cell>
          <cell r="C1654" t="str">
            <v>Match</v>
          </cell>
          <cell r="D1654" t="str">
            <v>iStar</v>
          </cell>
          <cell r="E1654" t="str">
            <v>Zero-Coupon</v>
          </cell>
        </row>
        <row r="1655">
          <cell r="A1655" t="str">
            <v>313589RR6</v>
          </cell>
          <cell r="B1655" t="str">
            <v>x313589RR6</v>
          </cell>
          <cell r="C1655" t="str">
            <v>Match</v>
          </cell>
          <cell r="D1655" t="str">
            <v>iStar</v>
          </cell>
          <cell r="E1655" t="str">
            <v>Zero-Coupon</v>
          </cell>
        </row>
        <row r="1656">
          <cell r="A1656" t="str">
            <v>313589RR6</v>
          </cell>
          <cell r="B1656" t="str">
            <v>x313589RR6</v>
          </cell>
          <cell r="C1656" t="str">
            <v>Match</v>
          </cell>
          <cell r="D1656" t="str">
            <v>iStar</v>
          </cell>
          <cell r="E1656" t="str">
            <v>Zero-Coupon</v>
          </cell>
        </row>
        <row r="1657">
          <cell r="A1657" t="str">
            <v>313589RR6</v>
          </cell>
          <cell r="B1657" t="str">
            <v>x313589RR6</v>
          </cell>
          <cell r="C1657" t="str">
            <v>Match</v>
          </cell>
          <cell r="D1657" t="str">
            <v>iStar</v>
          </cell>
          <cell r="E1657" t="str">
            <v>Zero-Coupon</v>
          </cell>
        </row>
        <row r="1658">
          <cell r="A1658" t="str">
            <v>313589RR6</v>
          </cell>
          <cell r="B1658" t="str">
            <v>x313589RR6</v>
          </cell>
          <cell r="C1658" t="str">
            <v>Match</v>
          </cell>
          <cell r="D1658" t="str">
            <v>iStar</v>
          </cell>
          <cell r="E1658" t="str">
            <v>Zero-Coupon</v>
          </cell>
        </row>
        <row r="1659">
          <cell r="A1659" t="str">
            <v>313589RR6</v>
          </cell>
          <cell r="B1659" t="str">
            <v>x313589RR6</v>
          </cell>
          <cell r="C1659" t="str">
            <v>Match</v>
          </cell>
          <cell r="D1659" t="str">
            <v>iStar</v>
          </cell>
          <cell r="E1659" t="str">
            <v>Zero-Coupon</v>
          </cell>
        </row>
        <row r="1660">
          <cell r="A1660" t="str">
            <v>313589RR6</v>
          </cell>
          <cell r="B1660" t="str">
            <v>x313589RR6</v>
          </cell>
          <cell r="C1660" t="str">
            <v>Match</v>
          </cell>
          <cell r="D1660" t="str">
            <v>iStar</v>
          </cell>
          <cell r="E1660" t="str">
            <v>Zero-Coupon</v>
          </cell>
        </row>
        <row r="1661">
          <cell r="A1661" t="str">
            <v>313589RR6</v>
          </cell>
          <cell r="B1661" t="str">
            <v>x313589RR6</v>
          </cell>
          <cell r="C1661" t="str">
            <v>Match</v>
          </cell>
          <cell r="D1661" t="str">
            <v>iStar</v>
          </cell>
          <cell r="E1661" t="str">
            <v>Zero-Coupon</v>
          </cell>
        </row>
        <row r="1662">
          <cell r="A1662" t="str">
            <v>313589RR6</v>
          </cell>
          <cell r="B1662" t="str">
            <v>x313589RR6</v>
          </cell>
          <cell r="C1662" t="str">
            <v>Match</v>
          </cell>
          <cell r="D1662" t="str">
            <v>iStar</v>
          </cell>
          <cell r="E1662" t="str">
            <v>Zero-Coupon</v>
          </cell>
        </row>
        <row r="1663">
          <cell r="A1663" t="str">
            <v>313589RR6</v>
          </cell>
          <cell r="B1663" t="str">
            <v>x313589RR6</v>
          </cell>
          <cell r="C1663" t="str">
            <v>Match</v>
          </cell>
          <cell r="D1663" t="str">
            <v>iStar</v>
          </cell>
          <cell r="E1663" t="str">
            <v>Zero-Coupon</v>
          </cell>
        </row>
        <row r="1664">
          <cell r="A1664" t="str">
            <v>313589RR6</v>
          </cell>
          <cell r="B1664" t="str">
            <v>x313589RR6</v>
          </cell>
          <cell r="C1664" t="str">
            <v>Match</v>
          </cell>
          <cell r="D1664" t="str">
            <v>iStar</v>
          </cell>
          <cell r="E1664" t="str">
            <v>Zero-Coupon</v>
          </cell>
        </row>
        <row r="1665">
          <cell r="A1665" t="str">
            <v>313589RR6</v>
          </cell>
          <cell r="B1665" t="str">
            <v>x313589RR6</v>
          </cell>
          <cell r="C1665" t="str">
            <v>Match</v>
          </cell>
          <cell r="D1665" t="str">
            <v>iStar</v>
          </cell>
          <cell r="E1665" t="str">
            <v>Zero-Coupon</v>
          </cell>
        </row>
        <row r="1666">
          <cell r="A1666" t="str">
            <v>313589RR6</v>
          </cell>
          <cell r="B1666" t="str">
            <v>x313589RR6</v>
          </cell>
          <cell r="C1666" t="str">
            <v>Match</v>
          </cell>
          <cell r="D1666" t="str">
            <v>iStar</v>
          </cell>
          <cell r="E1666" t="str">
            <v>Zero-Coupon</v>
          </cell>
        </row>
        <row r="1667">
          <cell r="A1667" t="str">
            <v>313589RR6</v>
          </cell>
          <cell r="B1667" t="str">
            <v>x313589RR6</v>
          </cell>
          <cell r="C1667" t="str">
            <v>Match</v>
          </cell>
          <cell r="D1667" t="str">
            <v>iStar</v>
          </cell>
          <cell r="E1667" t="str">
            <v>Zero-Coupon</v>
          </cell>
        </row>
        <row r="1668">
          <cell r="A1668" t="str">
            <v>313589RR6</v>
          </cell>
          <cell r="B1668" t="str">
            <v>x313589RR6</v>
          </cell>
          <cell r="C1668" t="str">
            <v>Match</v>
          </cell>
          <cell r="D1668" t="str">
            <v>iStar</v>
          </cell>
          <cell r="E1668" t="str">
            <v>Zero-Coupon</v>
          </cell>
        </row>
        <row r="1669">
          <cell r="A1669" t="str">
            <v>313589RR6</v>
          </cell>
          <cell r="B1669" t="str">
            <v>x313589RR6</v>
          </cell>
          <cell r="C1669" t="str">
            <v>Match</v>
          </cell>
          <cell r="D1669" t="str">
            <v>iStar</v>
          </cell>
          <cell r="E1669" t="str">
            <v>Zero-Coupon</v>
          </cell>
        </row>
        <row r="1670">
          <cell r="A1670" t="str">
            <v>313589RR6</v>
          </cell>
          <cell r="B1670" t="str">
            <v>x313589RR6</v>
          </cell>
          <cell r="C1670" t="str">
            <v>Match</v>
          </cell>
          <cell r="D1670" t="str">
            <v>iStar</v>
          </cell>
          <cell r="E1670" t="str">
            <v>Zero-Coupon</v>
          </cell>
        </row>
        <row r="1671">
          <cell r="A1671" t="str">
            <v>313589RR6</v>
          </cell>
          <cell r="B1671" t="str">
            <v>x313589RR6</v>
          </cell>
          <cell r="C1671" t="str">
            <v>Match</v>
          </cell>
          <cell r="D1671" t="str">
            <v>iStar</v>
          </cell>
          <cell r="E1671" t="str">
            <v>Zero-Coupon</v>
          </cell>
        </row>
        <row r="1672">
          <cell r="A1672" t="str">
            <v>313589RR6</v>
          </cell>
          <cell r="B1672" t="str">
            <v>x313589RR6</v>
          </cell>
          <cell r="C1672" t="str">
            <v>Match</v>
          </cell>
          <cell r="D1672" t="str">
            <v>iStar</v>
          </cell>
          <cell r="E1672" t="str">
            <v>Zero-Coupon</v>
          </cell>
        </row>
        <row r="1673">
          <cell r="A1673" t="str">
            <v>313589RR6</v>
          </cell>
          <cell r="B1673" t="str">
            <v>x313589RR6</v>
          </cell>
          <cell r="C1673" t="str">
            <v>Match</v>
          </cell>
          <cell r="D1673" t="str">
            <v>iStar</v>
          </cell>
          <cell r="E1673" t="str">
            <v>Zero-Coupon</v>
          </cell>
        </row>
        <row r="1674">
          <cell r="A1674" t="str">
            <v>313589RR6</v>
          </cell>
          <cell r="B1674" t="str">
            <v>x313589RR6</v>
          </cell>
          <cell r="C1674" t="str">
            <v>Match</v>
          </cell>
          <cell r="D1674" t="str">
            <v>iStar</v>
          </cell>
          <cell r="E1674" t="str">
            <v>Zero-Coupon</v>
          </cell>
        </row>
        <row r="1675">
          <cell r="A1675" t="str">
            <v>313589RR6</v>
          </cell>
          <cell r="B1675" t="str">
            <v>x313589RR6</v>
          </cell>
          <cell r="C1675" t="str">
            <v>Match</v>
          </cell>
          <cell r="D1675" t="str">
            <v>iStar</v>
          </cell>
          <cell r="E1675" t="str">
            <v>Zero-Coupon</v>
          </cell>
        </row>
        <row r="1676">
          <cell r="A1676" t="str">
            <v>313589RR6</v>
          </cell>
          <cell r="B1676" t="str">
            <v>x313589RR6</v>
          </cell>
          <cell r="C1676" t="str">
            <v>Match</v>
          </cell>
          <cell r="D1676" t="str">
            <v>iStar</v>
          </cell>
          <cell r="E1676" t="str">
            <v>Zero-Coupon</v>
          </cell>
        </row>
        <row r="1677">
          <cell r="A1677" t="str">
            <v>313589RR6</v>
          </cell>
          <cell r="B1677" t="str">
            <v>x313589RR6</v>
          </cell>
          <cell r="C1677" t="str">
            <v>Match</v>
          </cell>
          <cell r="D1677" t="str">
            <v>iStar</v>
          </cell>
          <cell r="E1677" t="str">
            <v>Zero-Coupon</v>
          </cell>
        </row>
        <row r="1678">
          <cell r="A1678" t="str">
            <v>313589RR6</v>
          </cell>
          <cell r="B1678" t="str">
            <v>x313589RR6</v>
          </cell>
          <cell r="C1678" t="str">
            <v>Match</v>
          </cell>
          <cell r="D1678" t="str">
            <v>iStar</v>
          </cell>
          <cell r="E1678" t="str">
            <v>Zero-Coupon</v>
          </cell>
        </row>
        <row r="1679">
          <cell r="A1679" t="str">
            <v>313589RR6</v>
          </cell>
          <cell r="B1679" t="str">
            <v>x313589RR6</v>
          </cell>
          <cell r="C1679" t="str">
            <v>Match</v>
          </cell>
          <cell r="D1679" t="str">
            <v>iStar</v>
          </cell>
          <cell r="E1679" t="str">
            <v>Zero-Coupon</v>
          </cell>
        </row>
        <row r="1680">
          <cell r="A1680" t="str">
            <v>313589RR6</v>
          </cell>
          <cell r="B1680" t="str">
            <v>x313589RR6</v>
          </cell>
          <cell r="C1680" t="str">
            <v>Match</v>
          </cell>
          <cell r="D1680" t="str">
            <v>iStar</v>
          </cell>
          <cell r="E1680" t="str">
            <v>Zero-Coupon</v>
          </cell>
        </row>
        <row r="1681">
          <cell r="A1681" t="str">
            <v>313589RR6</v>
          </cell>
          <cell r="B1681" t="str">
            <v>x313589RR6</v>
          </cell>
          <cell r="C1681" t="str">
            <v>Match</v>
          </cell>
          <cell r="D1681" t="str">
            <v>iStar</v>
          </cell>
          <cell r="E1681" t="str">
            <v>Zero-Coupon</v>
          </cell>
        </row>
        <row r="1682">
          <cell r="A1682" t="str">
            <v>313589RR6</v>
          </cell>
          <cell r="B1682" t="str">
            <v>x313589RR6</v>
          </cell>
          <cell r="C1682" t="str">
            <v>Match</v>
          </cell>
          <cell r="D1682" t="str">
            <v>iStar</v>
          </cell>
          <cell r="E1682" t="str">
            <v>Zero-Coupon</v>
          </cell>
        </row>
        <row r="1683">
          <cell r="A1683" t="str">
            <v>313589RR6</v>
          </cell>
          <cell r="B1683" t="str">
            <v>x313589RR6</v>
          </cell>
          <cell r="C1683" t="str">
            <v>Match</v>
          </cell>
          <cell r="D1683" t="str">
            <v>iStar</v>
          </cell>
          <cell r="E1683" t="str">
            <v>Zero-Coupon</v>
          </cell>
        </row>
        <row r="1684">
          <cell r="A1684" t="str">
            <v>313589RR6</v>
          </cell>
          <cell r="B1684" t="str">
            <v>x313589RR6</v>
          </cell>
          <cell r="C1684" t="str">
            <v>Match</v>
          </cell>
          <cell r="D1684" t="str">
            <v>iStar</v>
          </cell>
          <cell r="E1684" t="str">
            <v>Zero-Coupon</v>
          </cell>
        </row>
        <row r="1685">
          <cell r="A1685" t="str">
            <v>313589RR6</v>
          </cell>
          <cell r="B1685" t="str">
            <v>x313589RR6</v>
          </cell>
          <cell r="C1685" t="str">
            <v>Match</v>
          </cell>
          <cell r="D1685" t="str">
            <v>iStar</v>
          </cell>
          <cell r="E1685" t="str">
            <v>Zero-Coupon</v>
          </cell>
        </row>
        <row r="1686">
          <cell r="A1686" t="str">
            <v>313589RR6</v>
          </cell>
          <cell r="B1686" t="str">
            <v>x313589RR6</v>
          </cell>
          <cell r="C1686" t="str">
            <v>Match</v>
          </cell>
          <cell r="D1686" t="str">
            <v>iStar</v>
          </cell>
          <cell r="E1686" t="str">
            <v>Zero-Coupon</v>
          </cell>
        </row>
        <row r="1687">
          <cell r="A1687" t="str">
            <v>313589RR6</v>
          </cell>
          <cell r="B1687" t="str">
            <v>x313589RR6</v>
          </cell>
          <cell r="C1687" t="str">
            <v>Match</v>
          </cell>
          <cell r="D1687" t="str">
            <v>iStar</v>
          </cell>
          <cell r="E1687" t="str">
            <v>Zero-Coupon</v>
          </cell>
        </row>
        <row r="1688">
          <cell r="A1688" t="str">
            <v>313589RR6</v>
          </cell>
          <cell r="B1688" t="str">
            <v>x313589RR6</v>
          </cell>
          <cell r="C1688" t="str">
            <v>Match</v>
          </cell>
          <cell r="D1688" t="str">
            <v>iStar</v>
          </cell>
          <cell r="E1688" t="str">
            <v>Zero-Coupon</v>
          </cell>
        </row>
        <row r="1689">
          <cell r="A1689" t="str">
            <v>313589RR6</v>
          </cell>
          <cell r="B1689" t="str">
            <v>x313589RR6</v>
          </cell>
          <cell r="C1689" t="str">
            <v>Match</v>
          </cell>
          <cell r="D1689" t="str">
            <v>iStar</v>
          </cell>
          <cell r="E1689" t="str">
            <v>Zero-Coupon</v>
          </cell>
        </row>
        <row r="1690">
          <cell r="A1690" t="str">
            <v>313589RR6</v>
          </cell>
          <cell r="B1690" t="str">
            <v>x313589RR6</v>
          </cell>
          <cell r="C1690" t="str">
            <v>Match</v>
          </cell>
          <cell r="D1690" t="str">
            <v>iStar</v>
          </cell>
          <cell r="E1690" t="str">
            <v>Zero-Coupon</v>
          </cell>
        </row>
        <row r="1691">
          <cell r="A1691" t="str">
            <v>313589RR6</v>
          </cell>
          <cell r="B1691" t="str">
            <v>x313589RR6</v>
          </cell>
          <cell r="C1691" t="str">
            <v>Match</v>
          </cell>
          <cell r="D1691" t="str">
            <v>iStar</v>
          </cell>
          <cell r="E1691" t="str">
            <v>Zero-Coupon</v>
          </cell>
        </row>
        <row r="1692">
          <cell r="A1692" t="str">
            <v>313589RR6</v>
          </cell>
          <cell r="B1692" t="str">
            <v>x313589RR6</v>
          </cell>
          <cell r="C1692" t="str">
            <v>Match</v>
          </cell>
          <cell r="D1692" t="str">
            <v>iStar</v>
          </cell>
          <cell r="E1692" t="str">
            <v>Zero-Coupon</v>
          </cell>
        </row>
        <row r="1693">
          <cell r="A1693" t="str">
            <v>313589RS4</v>
          </cell>
          <cell r="B1693" t="str">
            <v>x313589RS4</v>
          </cell>
          <cell r="C1693" t="str">
            <v>Match</v>
          </cell>
          <cell r="D1693" t="str">
            <v>iStar</v>
          </cell>
          <cell r="E1693" t="str">
            <v>Zero-Coupon</v>
          </cell>
        </row>
        <row r="1694">
          <cell r="A1694" t="str">
            <v>313589RS4</v>
          </cell>
          <cell r="B1694" t="str">
            <v>x313589RS4</v>
          </cell>
          <cell r="C1694" t="str">
            <v>Match</v>
          </cell>
          <cell r="D1694" t="str">
            <v>iStar</v>
          </cell>
          <cell r="E1694" t="str">
            <v>Zero-Coupon</v>
          </cell>
        </row>
        <row r="1695">
          <cell r="A1695" t="str">
            <v>313589RS4</v>
          </cell>
          <cell r="B1695" t="str">
            <v>x313589RS4</v>
          </cell>
          <cell r="C1695" t="str">
            <v>Match</v>
          </cell>
          <cell r="D1695" t="str">
            <v>iStar</v>
          </cell>
          <cell r="E1695" t="str">
            <v>Zero-Coupon</v>
          </cell>
        </row>
        <row r="1696">
          <cell r="A1696" t="str">
            <v>313589RS4</v>
          </cell>
          <cell r="B1696" t="str">
            <v>x313589RS4</v>
          </cell>
          <cell r="C1696" t="str">
            <v>Match</v>
          </cell>
          <cell r="D1696" t="str">
            <v>iStar</v>
          </cell>
          <cell r="E1696" t="str">
            <v>Zero-Coupon</v>
          </cell>
        </row>
        <row r="1697">
          <cell r="A1697" t="str">
            <v>313589RS4</v>
          </cell>
          <cell r="B1697" t="str">
            <v>x313589RS4</v>
          </cell>
          <cell r="C1697" t="str">
            <v>Match</v>
          </cell>
          <cell r="D1697" t="str">
            <v>iStar</v>
          </cell>
          <cell r="E1697" t="str">
            <v>Zero-Coupon</v>
          </cell>
        </row>
        <row r="1698">
          <cell r="A1698" t="str">
            <v>313589RS4</v>
          </cell>
          <cell r="B1698" t="str">
            <v>x313589RS4</v>
          </cell>
          <cell r="C1698" t="str">
            <v>Match</v>
          </cell>
          <cell r="D1698" t="str">
            <v>iStar</v>
          </cell>
          <cell r="E1698" t="str">
            <v>Zero-Coupon</v>
          </cell>
        </row>
        <row r="1699">
          <cell r="A1699" t="str">
            <v>313589RS4</v>
          </cell>
          <cell r="B1699" t="str">
            <v>x313589RS4</v>
          </cell>
          <cell r="C1699" t="str">
            <v>Match</v>
          </cell>
          <cell r="D1699" t="str">
            <v>iStar</v>
          </cell>
          <cell r="E1699" t="str">
            <v>Zero-Coupon</v>
          </cell>
        </row>
        <row r="1700">
          <cell r="A1700" t="str">
            <v>313589RS4</v>
          </cell>
          <cell r="B1700" t="str">
            <v>x313589RS4</v>
          </cell>
          <cell r="C1700" t="str">
            <v>Match</v>
          </cell>
          <cell r="D1700" t="str">
            <v>iStar</v>
          </cell>
          <cell r="E1700" t="str">
            <v>Zero-Coupon</v>
          </cell>
        </row>
        <row r="1701">
          <cell r="A1701" t="str">
            <v>313589RS4</v>
          </cell>
          <cell r="B1701" t="str">
            <v>x313589RS4</v>
          </cell>
          <cell r="C1701" t="str">
            <v>Match</v>
          </cell>
          <cell r="D1701" t="str">
            <v>iStar</v>
          </cell>
          <cell r="E1701" t="str">
            <v>Zero-Coupon</v>
          </cell>
        </row>
        <row r="1702">
          <cell r="A1702" t="str">
            <v>313589RS4</v>
          </cell>
          <cell r="B1702" t="str">
            <v>x313589RS4</v>
          </cell>
          <cell r="C1702" t="str">
            <v>Match</v>
          </cell>
          <cell r="D1702" t="str">
            <v>iStar</v>
          </cell>
          <cell r="E1702" t="str">
            <v>Zero-Coupon</v>
          </cell>
        </row>
        <row r="1703">
          <cell r="A1703" t="str">
            <v>313589RS4</v>
          </cell>
          <cell r="B1703" t="str">
            <v>x313589RS4</v>
          </cell>
          <cell r="C1703" t="str">
            <v>Match</v>
          </cell>
          <cell r="D1703" t="str">
            <v>iStar</v>
          </cell>
          <cell r="E1703" t="str">
            <v>Zero-Coupon</v>
          </cell>
        </row>
        <row r="1704">
          <cell r="A1704" t="str">
            <v>313589RS4</v>
          </cell>
          <cell r="B1704" t="str">
            <v>x313589RS4</v>
          </cell>
          <cell r="C1704" t="str">
            <v>Match</v>
          </cell>
          <cell r="D1704" t="str">
            <v>iStar</v>
          </cell>
          <cell r="E1704" t="str">
            <v>Zero-Coupon</v>
          </cell>
        </row>
        <row r="1705">
          <cell r="A1705" t="str">
            <v>313589RS4</v>
          </cell>
          <cell r="B1705" t="str">
            <v>x313589RS4</v>
          </cell>
          <cell r="C1705" t="str">
            <v>Match</v>
          </cell>
          <cell r="D1705" t="str">
            <v>iStar</v>
          </cell>
          <cell r="E1705" t="str">
            <v>Zero-Coupon</v>
          </cell>
        </row>
        <row r="1706">
          <cell r="A1706" t="str">
            <v>313589RS4</v>
          </cell>
          <cell r="B1706" t="str">
            <v>x313589RS4</v>
          </cell>
          <cell r="C1706" t="str">
            <v>Match</v>
          </cell>
          <cell r="D1706" t="str">
            <v>iStar</v>
          </cell>
          <cell r="E1706" t="str">
            <v>Zero-Coupon</v>
          </cell>
        </row>
        <row r="1707">
          <cell r="A1707" t="str">
            <v>313589RS4</v>
          </cell>
          <cell r="B1707" t="str">
            <v>x313589RS4</v>
          </cell>
          <cell r="C1707" t="str">
            <v>Match</v>
          </cell>
          <cell r="D1707" t="str">
            <v>iStar</v>
          </cell>
          <cell r="E1707" t="str">
            <v>Zero-Coupon</v>
          </cell>
        </row>
        <row r="1708">
          <cell r="A1708" t="str">
            <v>313589RS4</v>
          </cell>
          <cell r="B1708" t="str">
            <v>x313589RS4</v>
          </cell>
          <cell r="C1708" t="str">
            <v>Match</v>
          </cell>
          <cell r="D1708" t="str">
            <v>iStar</v>
          </cell>
          <cell r="E1708" t="str">
            <v>Zero-Coupon</v>
          </cell>
        </row>
        <row r="1709">
          <cell r="A1709" t="str">
            <v>313589RS4</v>
          </cell>
          <cell r="B1709" t="str">
            <v>x313589RS4</v>
          </cell>
          <cell r="C1709" t="str">
            <v>Match</v>
          </cell>
          <cell r="D1709" t="str">
            <v>iStar</v>
          </cell>
          <cell r="E1709" t="str">
            <v>Zero-Coupon</v>
          </cell>
        </row>
        <row r="1710">
          <cell r="A1710" t="str">
            <v>313589RS4</v>
          </cell>
          <cell r="B1710" t="str">
            <v>x313589RS4</v>
          </cell>
          <cell r="C1710" t="str">
            <v>Match</v>
          </cell>
          <cell r="D1710" t="str">
            <v>iStar</v>
          </cell>
          <cell r="E1710" t="str">
            <v>Zero-Coupon</v>
          </cell>
        </row>
        <row r="1711">
          <cell r="A1711" t="str">
            <v>313589RS4</v>
          </cell>
          <cell r="B1711" t="str">
            <v>x313589RS4</v>
          </cell>
          <cell r="C1711" t="str">
            <v>Match</v>
          </cell>
          <cell r="D1711" t="str">
            <v>iStar</v>
          </cell>
          <cell r="E1711" t="str">
            <v>Zero-Coupon</v>
          </cell>
        </row>
        <row r="1712">
          <cell r="A1712" t="str">
            <v>313589RS4</v>
          </cell>
          <cell r="B1712" t="str">
            <v>x313589RS4</v>
          </cell>
          <cell r="C1712" t="str">
            <v>Match</v>
          </cell>
          <cell r="D1712" t="str">
            <v>iStar</v>
          </cell>
          <cell r="E1712" t="str">
            <v>Zero-Coupon</v>
          </cell>
        </row>
        <row r="1713">
          <cell r="A1713" t="str">
            <v>313589RS4</v>
          </cell>
          <cell r="B1713" t="str">
            <v>x313589RS4</v>
          </cell>
          <cell r="C1713" t="str">
            <v>Match</v>
          </cell>
          <cell r="D1713" t="str">
            <v>iStar</v>
          </cell>
          <cell r="E1713" t="str">
            <v>Zero-Coupon</v>
          </cell>
        </row>
        <row r="1714">
          <cell r="A1714" t="str">
            <v>313589RS4</v>
          </cell>
          <cell r="B1714" t="str">
            <v>x313589RS4</v>
          </cell>
          <cell r="C1714" t="str">
            <v>Match</v>
          </cell>
          <cell r="D1714" t="str">
            <v>iStar</v>
          </cell>
          <cell r="E1714" t="str">
            <v>Zero-Coupon</v>
          </cell>
        </row>
        <row r="1715">
          <cell r="A1715" t="str">
            <v>313589RS4</v>
          </cell>
          <cell r="B1715" t="str">
            <v>x313589RS4</v>
          </cell>
          <cell r="C1715" t="str">
            <v>Match</v>
          </cell>
          <cell r="D1715" t="str">
            <v>iStar</v>
          </cell>
          <cell r="E1715" t="str">
            <v>Zero-Coupon</v>
          </cell>
        </row>
        <row r="1716">
          <cell r="A1716" t="str">
            <v>313589RS4</v>
          </cell>
          <cell r="B1716" t="str">
            <v>x313589RS4</v>
          </cell>
          <cell r="C1716" t="str">
            <v>Match</v>
          </cell>
          <cell r="D1716" t="str">
            <v>iStar</v>
          </cell>
          <cell r="E1716" t="str">
            <v>Zero-Coupon</v>
          </cell>
        </row>
        <row r="1717">
          <cell r="A1717" t="str">
            <v>313589RS4</v>
          </cell>
          <cell r="B1717" t="str">
            <v>x313589RS4</v>
          </cell>
          <cell r="C1717" t="str">
            <v>Match</v>
          </cell>
          <cell r="D1717" t="str">
            <v>iStar</v>
          </cell>
          <cell r="E1717" t="str">
            <v>Zero-Coupon</v>
          </cell>
        </row>
        <row r="1718">
          <cell r="A1718" t="str">
            <v>313589RS4</v>
          </cell>
          <cell r="B1718" t="str">
            <v>x313589RS4</v>
          </cell>
          <cell r="C1718" t="str">
            <v>Match</v>
          </cell>
          <cell r="D1718" t="str">
            <v>iStar</v>
          </cell>
          <cell r="E1718" t="str">
            <v>Zero-Coupon</v>
          </cell>
        </row>
        <row r="1719">
          <cell r="A1719" t="str">
            <v>313589RS4</v>
          </cell>
          <cell r="B1719" t="str">
            <v>x313589RS4</v>
          </cell>
          <cell r="C1719" t="str">
            <v>Match</v>
          </cell>
          <cell r="D1719" t="str">
            <v>iStar</v>
          </cell>
          <cell r="E1719" t="str">
            <v>Zero-Coupon</v>
          </cell>
        </row>
        <row r="1720">
          <cell r="A1720" t="str">
            <v>313589RS4</v>
          </cell>
          <cell r="B1720" t="str">
            <v>x313589RS4</v>
          </cell>
          <cell r="C1720" t="str">
            <v>Match</v>
          </cell>
          <cell r="D1720" t="str">
            <v>iStar</v>
          </cell>
          <cell r="E1720" t="str">
            <v>Zero-Coupon</v>
          </cell>
        </row>
        <row r="1721">
          <cell r="A1721" t="str">
            <v>313589RS4</v>
          </cell>
          <cell r="B1721" t="str">
            <v>x313589RS4</v>
          </cell>
          <cell r="C1721" t="str">
            <v>Match</v>
          </cell>
          <cell r="D1721" t="str">
            <v>iStar</v>
          </cell>
          <cell r="E1721" t="str">
            <v>Zero-Coupon</v>
          </cell>
        </row>
        <row r="1722">
          <cell r="A1722" t="str">
            <v>313589RS4</v>
          </cell>
          <cell r="B1722" t="str">
            <v>x313589RS4</v>
          </cell>
          <cell r="C1722" t="str">
            <v>Match</v>
          </cell>
          <cell r="D1722" t="str">
            <v>iStar</v>
          </cell>
          <cell r="E1722" t="str">
            <v>Zero-Coupon</v>
          </cell>
        </row>
        <row r="1723">
          <cell r="A1723" t="str">
            <v>313589RS4</v>
          </cell>
          <cell r="B1723" t="str">
            <v>x313589RS4</v>
          </cell>
          <cell r="C1723" t="str">
            <v>Match</v>
          </cell>
          <cell r="D1723" t="str">
            <v>iStar</v>
          </cell>
          <cell r="E1723" t="str">
            <v>Zero-Coupon</v>
          </cell>
        </row>
        <row r="1724">
          <cell r="A1724" t="str">
            <v>313589RS4</v>
          </cell>
          <cell r="B1724" t="str">
            <v>x313589RS4</v>
          </cell>
          <cell r="C1724" t="str">
            <v>Match</v>
          </cell>
          <cell r="D1724" t="str">
            <v>iStar</v>
          </cell>
          <cell r="E1724" t="str">
            <v>Zero-Coupon</v>
          </cell>
        </row>
        <row r="1725">
          <cell r="A1725" t="str">
            <v>313589RS4</v>
          </cell>
          <cell r="B1725" t="str">
            <v>x313589RS4</v>
          </cell>
          <cell r="C1725" t="str">
            <v>Match</v>
          </cell>
          <cell r="D1725" t="str">
            <v>iStar</v>
          </cell>
          <cell r="E1725" t="str">
            <v>Zero-Coupon</v>
          </cell>
        </row>
        <row r="1726">
          <cell r="A1726" t="str">
            <v>313589RS4</v>
          </cell>
          <cell r="B1726" t="str">
            <v>x313589RS4</v>
          </cell>
          <cell r="C1726" t="str">
            <v>Match</v>
          </cell>
          <cell r="D1726" t="str">
            <v>iStar</v>
          </cell>
          <cell r="E1726" t="str">
            <v>Zero-Coupon</v>
          </cell>
        </row>
        <row r="1727">
          <cell r="A1727" t="str">
            <v>313589RS4</v>
          </cell>
          <cell r="B1727" t="str">
            <v>x313589RS4</v>
          </cell>
          <cell r="C1727" t="str">
            <v>Match</v>
          </cell>
          <cell r="D1727" t="str">
            <v>iStar</v>
          </cell>
          <cell r="E1727" t="str">
            <v>Zero-Coupon</v>
          </cell>
        </row>
        <row r="1728">
          <cell r="A1728" t="str">
            <v>313589RS4</v>
          </cell>
          <cell r="B1728" t="str">
            <v>x313589RS4</v>
          </cell>
          <cell r="C1728" t="str">
            <v>Match</v>
          </cell>
          <cell r="D1728" t="str">
            <v>iStar</v>
          </cell>
          <cell r="E1728" t="str">
            <v>Zero-Coupon</v>
          </cell>
        </row>
        <row r="1729">
          <cell r="A1729" t="str">
            <v>313589RS4</v>
          </cell>
          <cell r="B1729" t="str">
            <v>x313589RS4</v>
          </cell>
          <cell r="C1729" t="str">
            <v>Match</v>
          </cell>
          <cell r="D1729" t="str">
            <v>iStar</v>
          </cell>
          <cell r="E1729" t="str">
            <v>Zero-Coupon</v>
          </cell>
        </row>
        <row r="1730">
          <cell r="A1730" t="str">
            <v>313589RS4</v>
          </cell>
          <cell r="B1730" t="str">
            <v>x313589RS4</v>
          </cell>
          <cell r="C1730" t="str">
            <v>Match</v>
          </cell>
          <cell r="D1730" t="str">
            <v>iStar</v>
          </cell>
          <cell r="E1730" t="str">
            <v>Zero-Coupon</v>
          </cell>
        </row>
        <row r="1731">
          <cell r="A1731" t="str">
            <v>313589RS4</v>
          </cell>
          <cell r="B1731" t="str">
            <v>x313589RS4</v>
          </cell>
          <cell r="C1731" t="str">
            <v>Match</v>
          </cell>
          <cell r="D1731" t="str">
            <v>iStar</v>
          </cell>
          <cell r="E1731" t="str">
            <v>Zero-Coupon</v>
          </cell>
        </row>
        <row r="1732">
          <cell r="A1732" t="str">
            <v>313589RS4</v>
          </cell>
          <cell r="B1732" t="str">
            <v>x313589RS4</v>
          </cell>
          <cell r="C1732" t="str">
            <v>Match</v>
          </cell>
          <cell r="D1732" t="str">
            <v>iStar</v>
          </cell>
          <cell r="E1732" t="str">
            <v>Zero-Coupon</v>
          </cell>
        </row>
        <row r="1733">
          <cell r="A1733" t="str">
            <v>313589RS4</v>
          </cell>
          <cell r="B1733" t="str">
            <v>x313589RS4</v>
          </cell>
          <cell r="C1733" t="str">
            <v>Match</v>
          </cell>
          <cell r="D1733" t="str">
            <v>iStar</v>
          </cell>
          <cell r="E1733" t="str">
            <v>Zero-Coupon</v>
          </cell>
        </row>
        <row r="1734">
          <cell r="A1734" t="str">
            <v>313589RS4</v>
          </cell>
          <cell r="B1734" t="str">
            <v>x313589RS4</v>
          </cell>
          <cell r="C1734" t="str">
            <v>Match</v>
          </cell>
          <cell r="D1734" t="str">
            <v>iStar</v>
          </cell>
          <cell r="E1734" t="str">
            <v>Zero-Coupon</v>
          </cell>
        </row>
        <row r="1735">
          <cell r="A1735" t="str">
            <v>313589RS4</v>
          </cell>
          <cell r="B1735" t="str">
            <v>x313589RS4</v>
          </cell>
          <cell r="C1735" t="str">
            <v>Match</v>
          </cell>
          <cell r="D1735" t="str">
            <v>iStar</v>
          </cell>
          <cell r="E1735" t="str">
            <v>Zero-Coupon</v>
          </cell>
        </row>
        <row r="1736">
          <cell r="A1736" t="str">
            <v>313589RS4</v>
          </cell>
          <cell r="B1736" t="str">
            <v>x313589RS4</v>
          </cell>
          <cell r="C1736" t="str">
            <v>Match</v>
          </cell>
          <cell r="D1736" t="str">
            <v>iStar</v>
          </cell>
          <cell r="E1736" t="str">
            <v>Zero-Coupon</v>
          </cell>
        </row>
        <row r="1737">
          <cell r="A1737" t="str">
            <v>313589RS4</v>
          </cell>
          <cell r="B1737" t="str">
            <v>x313589RS4</v>
          </cell>
          <cell r="C1737" t="str">
            <v>Match</v>
          </cell>
          <cell r="D1737" t="str">
            <v>iStar</v>
          </cell>
          <cell r="E1737" t="str">
            <v>Zero-Coupon</v>
          </cell>
        </row>
        <row r="1738">
          <cell r="A1738" t="str">
            <v>313589RS4</v>
          </cell>
          <cell r="B1738" t="str">
            <v>x313589RS4</v>
          </cell>
          <cell r="C1738" t="str">
            <v>Match</v>
          </cell>
          <cell r="D1738" t="str">
            <v>iStar</v>
          </cell>
          <cell r="E1738" t="str">
            <v>Zero-Coupon</v>
          </cell>
        </row>
        <row r="1739">
          <cell r="A1739" t="str">
            <v>313589RS4</v>
          </cell>
          <cell r="B1739" t="str">
            <v>x313589RS4</v>
          </cell>
          <cell r="C1739" t="str">
            <v>Match</v>
          </cell>
          <cell r="D1739" t="str">
            <v>iStar</v>
          </cell>
          <cell r="E1739" t="str">
            <v>Zero-Coupon</v>
          </cell>
        </row>
        <row r="1740">
          <cell r="A1740" t="str">
            <v>313589RS4</v>
          </cell>
          <cell r="B1740" t="str">
            <v>x313589RS4</v>
          </cell>
          <cell r="C1740" t="str">
            <v>Match</v>
          </cell>
          <cell r="D1740" t="str">
            <v>iStar</v>
          </cell>
          <cell r="E1740" t="str">
            <v>Zero-Coupon</v>
          </cell>
        </row>
        <row r="1741">
          <cell r="A1741" t="str">
            <v>313589RS4</v>
          </cell>
          <cell r="B1741" t="str">
            <v>x313589RS4</v>
          </cell>
          <cell r="C1741" t="str">
            <v>Match</v>
          </cell>
          <cell r="D1741" t="str">
            <v>iStar</v>
          </cell>
          <cell r="E1741" t="str">
            <v>Zero-Coupon</v>
          </cell>
        </row>
        <row r="1742">
          <cell r="A1742" t="str">
            <v>313589RS4</v>
          </cell>
          <cell r="B1742" t="str">
            <v>x313589RS4</v>
          </cell>
          <cell r="C1742" t="str">
            <v>Match</v>
          </cell>
          <cell r="D1742" t="str">
            <v>iStar</v>
          </cell>
          <cell r="E1742" t="str">
            <v>Zero-Coupon</v>
          </cell>
        </row>
        <row r="1743">
          <cell r="A1743" t="str">
            <v>313589RS4</v>
          </cell>
          <cell r="B1743" t="str">
            <v>x313589RS4</v>
          </cell>
          <cell r="C1743" t="str">
            <v>Match</v>
          </cell>
          <cell r="D1743" t="str">
            <v>iStar</v>
          </cell>
          <cell r="E1743" t="str">
            <v>Zero-Coupon</v>
          </cell>
        </row>
        <row r="1744">
          <cell r="A1744" t="str">
            <v>313589RS4</v>
          </cell>
          <cell r="B1744" t="str">
            <v>x313589RS4</v>
          </cell>
          <cell r="C1744" t="str">
            <v>Match</v>
          </cell>
          <cell r="D1744" t="str">
            <v>iStar</v>
          </cell>
          <cell r="E1744" t="str">
            <v>Zero-Coupon</v>
          </cell>
        </row>
        <row r="1745">
          <cell r="A1745" t="str">
            <v>313589RS4</v>
          </cell>
          <cell r="B1745" t="str">
            <v>x313589RS4</v>
          </cell>
          <cell r="C1745" t="str">
            <v>Match</v>
          </cell>
          <cell r="D1745" t="str">
            <v>iStar</v>
          </cell>
          <cell r="E1745" t="str">
            <v>Zero-Coupon</v>
          </cell>
        </row>
        <row r="1746">
          <cell r="A1746" t="str">
            <v>313589RS4</v>
          </cell>
          <cell r="B1746" t="str">
            <v>x313589RS4</v>
          </cell>
          <cell r="C1746" t="str">
            <v>Match</v>
          </cell>
          <cell r="D1746" t="str">
            <v>iStar</v>
          </cell>
          <cell r="E1746" t="str">
            <v>Zero-Coupon</v>
          </cell>
        </row>
        <row r="1747">
          <cell r="A1747" t="str">
            <v>313589RS4</v>
          </cell>
          <cell r="B1747" t="str">
            <v>x313589RS4</v>
          </cell>
          <cell r="C1747" t="str">
            <v>Match</v>
          </cell>
          <cell r="D1747" t="str">
            <v>iStar</v>
          </cell>
          <cell r="E1747" t="str">
            <v>Zero-Coupon</v>
          </cell>
        </row>
        <row r="1748">
          <cell r="A1748" t="str">
            <v>313589RS4</v>
          </cell>
          <cell r="B1748" t="str">
            <v>x313589RS4</v>
          </cell>
          <cell r="C1748" t="str">
            <v>Match</v>
          </cell>
          <cell r="D1748" t="str">
            <v>iStar</v>
          </cell>
          <cell r="E1748" t="str">
            <v>Zero-Coupon</v>
          </cell>
        </row>
        <row r="1749">
          <cell r="A1749" t="str">
            <v>313589RS4</v>
          </cell>
          <cell r="B1749" t="str">
            <v>x313589RS4</v>
          </cell>
          <cell r="C1749" t="str">
            <v>Match</v>
          </cell>
          <cell r="D1749" t="str">
            <v>iStar</v>
          </cell>
          <cell r="E1749" t="str">
            <v>Zero-Coupon</v>
          </cell>
        </row>
        <row r="1750">
          <cell r="A1750" t="str">
            <v>313589RS4</v>
          </cell>
          <cell r="B1750" t="str">
            <v>x313589RS4</v>
          </cell>
          <cell r="C1750" t="str">
            <v>Match</v>
          </cell>
          <cell r="D1750" t="str">
            <v>iStar</v>
          </cell>
          <cell r="E1750" t="str">
            <v>Zero-Coupon</v>
          </cell>
        </row>
        <row r="1751">
          <cell r="A1751" t="str">
            <v>313589RS4</v>
          </cell>
          <cell r="B1751" t="str">
            <v>x313589RS4</v>
          </cell>
          <cell r="C1751" t="str">
            <v>Match</v>
          </cell>
          <cell r="D1751" t="str">
            <v>iStar</v>
          </cell>
          <cell r="E1751" t="str">
            <v>Zero-Coupon</v>
          </cell>
        </row>
        <row r="1752">
          <cell r="A1752" t="str">
            <v>313589RS4</v>
          </cell>
          <cell r="B1752" t="str">
            <v>x313589RS4</v>
          </cell>
          <cell r="C1752" t="str">
            <v>Match</v>
          </cell>
          <cell r="D1752" t="str">
            <v>iStar</v>
          </cell>
          <cell r="E1752" t="str">
            <v>Zero-Coupon</v>
          </cell>
        </row>
        <row r="1753">
          <cell r="A1753" t="str">
            <v>313589RS4</v>
          </cell>
          <cell r="B1753" t="str">
            <v>x313589RS4</v>
          </cell>
          <cell r="C1753" t="str">
            <v>Match</v>
          </cell>
          <cell r="D1753" t="str">
            <v>iStar</v>
          </cell>
          <cell r="E1753" t="str">
            <v>Zero-Coupon</v>
          </cell>
        </row>
        <row r="1754">
          <cell r="A1754" t="str">
            <v>313589RS4</v>
          </cell>
          <cell r="B1754" t="str">
            <v>x313589RS4</v>
          </cell>
          <cell r="C1754" t="str">
            <v>Match</v>
          </cell>
          <cell r="D1754" t="str">
            <v>iStar</v>
          </cell>
          <cell r="E1754" t="str">
            <v>Zero-Coupon</v>
          </cell>
        </row>
        <row r="1755">
          <cell r="A1755" t="str">
            <v>313589RS4</v>
          </cell>
          <cell r="B1755" t="str">
            <v>x313589RS4</v>
          </cell>
          <cell r="C1755" t="str">
            <v>Match</v>
          </cell>
          <cell r="D1755" t="str">
            <v>iStar</v>
          </cell>
          <cell r="E1755" t="str">
            <v>Zero-Coupon</v>
          </cell>
        </row>
        <row r="1756">
          <cell r="A1756" t="str">
            <v>313589RS4</v>
          </cell>
          <cell r="B1756" t="str">
            <v>x313589RS4</v>
          </cell>
          <cell r="C1756" t="str">
            <v>Match</v>
          </cell>
          <cell r="D1756" t="str">
            <v>iStar</v>
          </cell>
          <cell r="E1756" t="str">
            <v>Zero-Coupon</v>
          </cell>
        </row>
        <row r="1757">
          <cell r="A1757" t="str">
            <v>313589RS4</v>
          </cell>
          <cell r="B1757" t="str">
            <v>x313589RS4</v>
          </cell>
          <cell r="C1757" t="str">
            <v>Match</v>
          </cell>
          <cell r="D1757" t="str">
            <v>iStar</v>
          </cell>
          <cell r="E1757" t="str">
            <v>Zero-Coupon</v>
          </cell>
        </row>
        <row r="1758">
          <cell r="A1758" t="str">
            <v>313589RS4</v>
          </cell>
          <cell r="B1758" t="str">
            <v>x313589RS4</v>
          </cell>
          <cell r="C1758" t="str">
            <v>Match</v>
          </cell>
          <cell r="D1758" t="str">
            <v>iStar</v>
          </cell>
          <cell r="E1758" t="str">
            <v>Zero-Coupon</v>
          </cell>
        </row>
        <row r="1759">
          <cell r="A1759" t="str">
            <v>313589RS4</v>
          </cell>
          <cell r="B1759" t="str">
            <v>x313589RS4</v>
          </cell>
          <cell r="C1759" t="str">
            <v>Match</v>
          </cell>
          <cell r="D1759" t="str">
            <v>iStar</v>
          </cell>
          <cell r="E1759" t="str">
            <v>Zero-Coupon</v>
          </cell>
        </row>
        <row r="1760">
          <cell r="A1760" t="str">
            <v>313589RS4</v>
          </cell>
          <cell r="B1760" t="str">
            <v>x313589RS4</v>
          </cell>
          <cell r="C1760" t="str">
            <v>Match</v>
          </cell>
          <cell r="D1760" t="str">
            <v>iStar</v>
          </cell>
          <cell r="E1760" t="str">
            <v>Zero-Coupon</v>
          </cell>
        </row>
        <row r="1761">
          <cell r="A1761" t="str">
            <v>313589RS4</v>
          </cell>
          <cell r="B1761" t="str">
            <v>x313589RS4</v>
          </cell>
          <cell r="C1761" t="str">
            <v>Match</v>
          </cell>
          <cell r="D1761" t="str">
            <v>iStar</v>
          </cell>
          <cell r="E1761" t="str">
            <v>Zero-Coupon</v>
          </cell>
        </row>
        <row r="1762">
          <cell r="A1762" t="str">
            <v>313589RS4</v>
          </cell>
          <cell r="B1762" t="str">
            <v>x313589RS4</v>
          </cell>
          <cell r="C1762" t="str">
            <v>Match</v>
          </cell>
          <cell r="D1762" t="str">
            <v>iStar</v>
          </cell>
          <cell r="E1762" t="str">
            <v>Zero-Coupon</v>
          </cell>
        </row>
        <row r="1763">
          <cell r="A1763" t="str">
            <v>313589RS4</v>
          </cell>
          <cell r="B1763" t="str">
            <v>x313589RS4</v>
          </cell>
          <cell r="C1763" t="str">
            <v>Match</v>
          </cell>
          <cell r="D1763" t="str">
            <v>iStar</v>
          </cell>
          <cell r="E1763" t="str">
            <v>Zero-Coupon</v>
          </cell>
        </row>
        <row r="1764">
          <cell r="A1764" t="str">
            <v>313589RS4</v>
          </cell>
          <cell r="B1764" t="str">
            <v>x313589RS4</v>
          </cell>
          <cell r="C1764" t="str">
            <v>Match</v>
          </cell>
          <cell r="D1764" t="str">
            <v>iStar</v>
          </cell>
          <cell r="E1764" t="str">
            <v>Zero-Coupon</v>
          </cell>
        </row>
        <row r="1765">
          <cell r="A1765" t="str">
            <v>313589RS4</v>
          </cell>
          <cell r="B1765" t="str">
            <v>x313589RS4</v>
          </cell>
          <cell r="C1765" t="str">
            <v>Match</v>
          </cell>
          <cell r="D1765" t="str">
            <v>iStar</v>
          </cell>
          <cell r="E1765" t="str">
            <v>Zero-Coupon</v>
          </cell>
        </row>
        <row r="1766">
          <cell r="A1766" t="str">
            <v>313589RS4</v>
          </cell>
          <cell r="B1766" t="str">
            <v>x313589RS4</v>
          </cell>
          <cell r="C1766" t="str">
            <v>Match</v>
          </cell>
          <cell r="D1766" t="str">
            <v>iStar</v>
          </cell>
          <cell r="E1766" t="str">
            <v>Zero-Coupon</v>
          </cell>
        </row>
        <row r="1767">
          <cell r="A1767" t="str">
            <v>313589RS4</v>
          </cell>
          <cell r="B1767" t="str">
            <v>x313589RS4</v>
          </cell>
          <cell r="C1767" t="str">
            <v>Match</v>
          </cell>
          <cell r="D1767" t="str">
            <v>iStar</v>
          </cell>
          <cell r="E1767" t="str">
            <v>Zero-Coupon</v>
          </cell>
        </row>
        <row r="1768">
          <cell r="A1768" t="str">
            <v>313589RS4</v>
          </cell>
          <cell r="B1768" t="str">
            <v>x313589RS4</v>
          </cell>
          <cell r="C1768" t="str">
            <v>Match</v>
          </cell>
          <cell r="D1768" t="str">
            <v>iStar</v>
          </cell>
          <cell r="E1768" t="str">
            <v>Zero-Coupon</v>
          </cell>
        </row>
        <row r="1769">
          <cell r="A1769" t="str">
            <v>313589RS4</v>
          </cell>
          <cell r="B1769" t="str">
            <v>x313589RS4</v>
          </cell>
          <cell r="C1769" t="str">
            <v>Match</v>
          </cell>
          <cell r="D1769" t="str">
            <v>iStar</v>
          </cell>
          <cell r="E1769" t="str">
            <v>Zero-Coupon</v>
          </cell>
        </row>
        <row r="1770">
          <cell r="A1770" t="str">
            <v>313589RS4</v>
          </cell>
          <cell r="B1770" t="str">
            <v>x313589RS4</v>
          </cell>
          <cell r="C1770" t="str">
            <v>Match</v>
          </cell>
          <cell r="D1770" t="str">
            <v>iStar</v>
          </cell>
          <cell r="E1770" t="str">
            <v>Zero-Coupon</v>
          </cell>
        </row>
        <row r="1771">
          <cell r="A1771" t="str">
            <v>313589RT2</v>
          </cell>
          <cell r="B1771" t="str">
            <v>x313589RT2</v>
          </cell>
          <cell r="C1771" t="str">
            <v>Match</v>
          </cell>
          <cell r="D1771" t="str">
            <v>iStar</v>
          </cell>
          <cell r="E1771" t="str">
            <v>Zero-Coupon</v>
          </cell>
        </row>
        <row r="1772">
          <cell r="A1772" t="str">
            <v>313589RT2</v>
          </cell>
          <cell r="B1772" t="str">
            <v>x313589RT2</v>
          </cell>
          <cell r="C1772" t="str">
            <v>Match</v>
          </cell>
          <cell r="D1772" t="str">
            <v>iStar</v>
          </cell>
          <cell r="E1772" t="str">
            <v>Zero-Coupon</v>
          </cell>
        </row>
        <row r="1773">
          <cell r="A1773" t="str">
            <v>313589RT2</v>
          </cell>
          <cell r="B1773" t="str">
            <v>x313589RT2</v>
          </cell>
          <cell r="C1773" t="str">
            <v>Match</v>
          </cell>
          <cell r="D1773" t="str">
            <v>iStar</v>
          </cell>
          <cell r="E1773" t="str">
            <v>Zero-Coupon</v>
          </cell>
        </row>
        <row r="1774">
          <cell r="A1774" t="str">
            <v>313589RT2</v>
          </cell>
          <cell r="B1774" t="str">
            <v>x313589RT2</v>
          </cell>
          <cell r="C1774" t="str">
            <v>Match</v>
          </cell>
          <cell r="D1774" t="str">
            <v>iStar</v>
          </cell>
          <cell r="E1774" t="str">
            <v>Zero-Coupon</v>
          </cell>
        </row>
        <row r="1775">
          <cell r="A1775" t="str">
            <v>313589RT2</v>
          </cell>
          <cell r="B1775" t="str">
            <v>x313589RT2</v>
          </cell>
          <cell r="C1775" t="str">
            <v>Match</v>
          </cell>
          <cell r="D1775" t="str">
            <v>iStar</v>
          </cell>
          <cell r="E1775" t="str">
            <v>Zero-Coupon</v>
          </cell>
        </row>
        <row r="1776">
          <cell r="A1776" t="str">
            <v>313589RT2</v>
          </cell>
          <cell r="B1776" t="str">
            <v>x313589RT2</v>
          </cell>
          <cell r="C1776" t="str">
            <v>Match</v>
          </cell>
          <cell r="D1776" t="str">
            <v>iStar</v>
          </cell>
          <cell r="E1776" t="str">
            <v>Zero-Coupon</v>
          </cell>
        </row>
        <row r="1777">
          <cell r="A1777" t="str">
            <v>313589RT2</v>
          </cell>
          <cell r="B1777" t="str">
            <v>x313589RT2</v>
          </cell>
          <cell r="C1777" t="str">
            <v>Match</v>
          </cell>
          <cell r="D1777" t="str">
            <v>iStar</v>
          </cell>
          <cell r="E1777" t="str">
            <v>Zero-Coupon</v>
          </cell>
        </row>
        <row r="1778">
          <cell r="A1778" t="str">
            <v>313589RT2</v>
          </cell>
          <cell r="B1778" t="str">
            <v>x313589RT2</v>
          </cell>
          <cell r="C1778" t="str">
            <v>Match</v>
          </cell>
          <cell r="D1778" t="str">
            <v>iStar</v>
          </cell>
          <cell r="E1778" t="str">
            <v>Zero-Coupon</v>
          </cell>
        </row>
        <row r="1779">
          <cell r="A1779" t="str">
            <v>313589RT2</v>
          </cell>
          <cell r="B1779" t="str">
            <v>x313589RT2</v>
          </cell>
          <cell r="C1779" t="str">
            <v>Match</v>
          </cell>
          <cell r="D1779" t="str">
            <v>iStar</v>
          </cell>
          <cell r="E1779" t="str">
            <v>Zero-Coupon</v>
          </cell>
        </row>
        <row r="1780">
          <cell r="A1780" t="str">
            <v>313589RT2</v>
          </cell>
          <cell r="B1780" t="str">
            <v>x313589RT2</v>
          </cell>
          <cell r="C1780" t="str">
            <v>Match</v>
          </cell>
          <cell r="D1780" t="str">
            <v>iStar</v>
          </cell>
          <cell r="E1780" t="str">
            <v>Zero-Coupon</v>
          </cell>
        </row>
        <row r="1781">
          <cell r="A1781" t="str">
            <v>313589RT2</v>
          </cell>
          <cell r="B1781" t="str">
            <v>x313589RT2</v>
          </cell>
          <cell r="C1781" t="str">
            <v>Match</v>
          </cell>
          <cell r="D1781" t="str">
            <v>iStar</v>
          </cell>
          <cell r="E1781" t="str">
            <v>Zero-Coupon</v>
          </cell>
        </row>
        <row r="1782">
          <cell r="A1782" t="str">
            <v>313589RT2</v>
          </cell>
          <cell r="B1782" t="str">
            <v>x313589RT2</v>
          </cell>
          <cell r="C1782" t="str">
            <v>Match</v>
          </cell>
          <cell r="D1782" t="str">
            <v>iStar</v>
          </cell>
          <cell r="E1782" t="str">
            <v>Zero-Coupon</v>
          </cell>
        </row>
        <row r="1783">
          <cell r="A1783" t="str">
            <v>313589RT2</v>
          </cell>
          <cell r="B1783" t="str">
            <v>x313589RT2</v>
          </cell>
          <cell r="C1783" t="str">
            <v>Match</v>
          </cell>
          <cell r="D1783" t="str">
            <v>iStar</v>
          </cell>
          <cell r="E1783" t="str">
            <v>Zero-Coupon</v>
          </cell>
        </row>
        <row r="1784">
          <cell r="A1784" t="str">
            <v>313589RT2</v>
          </cell>
          <cell r="B1784" t="str">
            <v>x313589RT2</v>
          </cell>
          <cell r="C1784" t="str">
            <v>Match</v>
          </cell>
          <cell r="D1784" t="str">
            <v>iStar</v>
          </cell>
          <cell r="E1784" t="str">
            <v>Zero-Coupon</v>
          </cell>
        </row>
        <row r="1785">
          <cell r="A1785" t="str">
            <v>313589RT2</v>
          </cell>
          <cell r="B1785" t="str">
            <v>x313589RT2</v>
          </cell>
          <cell r="C1785" t="str">
            <v>Match</v>
          </cell>
          <cell r="D1785" t="str">
            <v>iStar</v>
          </cell>
          <cell r="E1785" t="str">
            <v>Zero-Coupon</v>
          </cell>
        </row>
        <row r="1786">
          <cell r="A1786" t="str">
            <v>313589RT2</v>
          </cell>
          <cell r="B1786" t="str">
            <v>x313589RT2</v>
          </cell>
          <cell r="C1786" t="str">
            <v>Match</v>
          </cell>
          <cell r="D1786" t="str">
            <v>iStar</v>
          </cell>
          <cell r="E1786" t="str">
            <v>Zero-Coupon</v>
          </cell>
        </row>
        <row r="1787">
          <cell r="A1787" t="str">
            <v>313589RT2</v>
          </cell>
          <cell r="B1787" t="str">
            <v>x313589RT2</v>
          </cell>
          <cell r="C1787" t="str">
            <v>Match</v>
          </cell>
          <cell r="D1787" t="str">
            <v>iStar</v>
          </cell>
          <cell r="E1787" t="str">
            <v>Zero-Coupon</v>
          </cell>
        </row>
        <row r="1788">
          <cell r="A1788" t="str">
            <v>313589RT2</v>
          </cell>
          <cell r="B1788" t="str">
            <v>x313589RT2</v>
          </cell>
          <cell r="C1788" t="str">
            <v>Match</v>
          </cell>
          <cell r="D1788" t="str">
            <v>iStar</v>
          </cell>
          <cell r="E1788" t="str">
            <v>Zero-Coupon</v>
          </cell>
        </row>
        <row r="1789">
          <cell r="A1789" t="str">
            <v>313589RT2</v>
          </cell>
          <cell r="B1789" t="str">
            <v>x313589RT2</v>
          </cell>
          <cell r="C1789" t="str">
            <v>Match</v>
          </cell>
          <cell r="D1789" t="str">
            <v>iStar</v>
          </cell>
          <cell r="E1789" t="str">
            <v>Zero-Coupon</v>
          </cell>
        </row>
        <row r="1790">
          <cell r="A1790" t="str">
            <v>313589RT2</v>
          </cell>
          <cell r="B1790" t="str">
            <v>x313589RT2</v>
          </cell>
          <cell r="C1790" t="str">
            <v>Match</v>
          </cell>
          <cell r="D1790" t="str">
            <v>iStar</v>
          </cell>
          <cell r="E1790" t="str">
            <v>Zero-Coupon</v>
          </cell>
        </row>
        <row r="1791">
          <cell r="A1791" t="str">
            <v>313589RT2</v>
          </cell>
          <cell r="B1791" t="str">
            <v>x313589RT2</v>
          </cell>
          <cell r="C1791" t="str">
            <v>Match</v>
          </cell>
          <cell r="D1791" t="str">
            <v>iStar</v>
          </cell>
          <cell r="E1791" t="str">
            <v>Zero-Coupon</v>
          </cell>
        </row>
        <row r="1792">
          <cell r="A1792" t="str">
            <v>313589RT2</v>
          </cell>
          <cell r="B1792" t="str">
            <v>x313589RT2</v>
          </cell>
          <cell r="C1792" t="str">
            <v>Match</v>
          </cell>
          <cell r="D1792" t="str">
            <v>iStar</v>
          </cell>
          <cell r="E1792" t="str">
            <v>Zero-Coupon</v>
          </cell>
        </row>
        <row r="1793">
          <cell r="A1793" t="str">
            <v>313589RT2</v>
          </cell>
          <cell r="B1793" t="str">
            <v>x313589RT2</v>
          </cell>
          <cell r="C1793" t="str">
            <v>Match</v>
          </cell>
          <cell r="D1793" t="str">
            <v>iStar</v>
          </cell>
          <cell r="E1793" t="str">
            <v>Zero-Coupon</v>
          </cell>
        </row>
        <row r="1794">
          <cell r="A1794" t="str">
            <v>313589RT2</v>
          </cell>
          <cell r="B1794" t="str">
            <v>x313589RT2</v>
          </cell>
          <cell r="C1794" t="str">
            <v>Match</v>
          </cell>
          <cell r="D1794" t="str">
            <v>iStar</v>
          </cell>
          <cell r="E1794" t="str">
            <v>Zero-Coupon</v>
          </cell>
        </row>
        <row r="1795">
          <cell r="A1795" t="str">
            <v>313589RT2</v>
          </cell>
          <cell r="B1795" t="str">
            <v>x313589RT2</v>
          </cell>
          <cell r="C1795" t="str">
            <v>Match</v>
          </cell>
          <cell r="D1795" t="str">
            <v>iStar</v>
          </cell>
          <cell r="E1795" t="str">
            <v>Zero-Coupon</v>
          </cell>
        </row>
        <row r="1796">
          <cell r="A1796" t="str">
            <v>313589RT2</v>
          </cell>
          <cell r="B1796" t="str">
            <v>x313589RT2</v>
          </cell>
          <cell r="C1796" t="str">
            <v>Match</v>
          </cell>
          <cell r="D1796" t="str">
            <v>iStar</v>
          </cell>
          <cell r="E1796" t="str">
            <v>Zero-Coupon</v>
          </cell>
        </row>
        <row r="1797">
          <cell r="A1797" t="str">
            <v>313589RT2</v>
          </cell>
          <cell r="B1797" t="str">
            <v>x313589RT2</v>
          </cell>
          <cell r="C1797" t="str">
            <v>Match</v>
          </cell>
          <cell r="D1797" t="str">
            <v>iStar</v>
          </cell>
          <cell r="E1797" t="str">
            <v>Zero-Coupon</v>
          </cell>
        </row>
        <row r="1798">
          <cell r="A1798" t="str">
            <v>313589RT2</v>
          </cell>
          <cell r="B1798" t="str">
            <v>x313589RT2</v>
          </cell>
          <cell r="C1798" t="str">
            <v>Match</v>
          </cell>
          <cell r="D1798" t="str">
            <v>iStar</v>
          </cell>
          <cell r="E1798" t="str">
            <v>Zero-Coupon</v>
          </cell>
        </row>
        <row r="1799">
          <cell r="A1799" t="str">
            <v>313589RT2</v>
          </cell>
          <cell r="B1799" t="str">
            <v>x313589RT2</v>
          </cell>
          <cell r="C1799" t="str">
            <v>Match</v>
          </cell>
          <cell r="D1799" t="str">
            <v>iStar</v>
          </cell>
          <cell r="E1799" t="str">
            <v>Zero-Coupon</v>
          </cell>
        </row>
        <row r="1800">
          <cell r="A1800" t="str">
            <v>313589RT2</v>
          </cell>
          <cell r="B1800" t="str">
            <v>x313589RT2</v>
          </cell>
          <cell r="C1800" t="str">
            <v>Match</v>
          </cell>
          <cell r="D1800" t="str">
            <v>iStar</v>
          </cell>
          <cell r="E1800" t="str">
            <v>Zero-Coupon</v>
          </cell>
        </row>
        <row r="1801">
          <cell r="A1801" t="str">
            <v>313589RT2</v>
          </cell>
          <cell r="B1801" t="str">
            <v>x313589RT2</v>
          </cell>
          <cell r="C1801" t="str">
            <v>Match</v>
          </cell>
          <cell r="D1801" t="str">
            <v>iStar</v>
          </cell>
          <cell r="E1801" t="str">
            <v>Zero-Coupon</v>
          </cell>
        </row>
        <row r="1802">
          <cell r="A1802" t="str">
            <v>313589RT2</v>
          </cell>
          <cell r="B1802" t="str">
            <v>x313589RT2</v>
          </cell>
          <cell r="C1802" t="str">
            <v>Match</v>
          </cell>
          <cell r="D1802" t="str">
            <v>iStar</v>
          </cell>
          <cell r="E1802" t="str">
            <v>Zero-Coupon</v>
          </cell>
        </row>
        <row r="1803">
          <cell r="A1803" t="str">
            <v>313589RT2</v>
          </cell>
          <cell r="B1803" t="str">
            <v>x313589RT2</v>
          </cell>
          <cell r="C1803" t="str">
            <v>Match</v>
          </cell>
          <cell r="D1803" t="str">
            <v>iStar</v>
          </cell>
          <cell r="E1803" t="str">
            <v>Zero-Coupon</v>
          </cell>
        </row>
        <row r="1804">
          <cell r="A1804" t="str">
            <v>313589RT2</v>
          </cell>
          <cell r="B1804" t="str">
            <v>x313589RT2</v>
          </cell>
          <cell r="C1804" t="str">
            <v>Match</v>
          </cell>
          <cell r="D1804" t="str">
            <v>iStar</v>
          </cell>
          <cell r="E1804" t="str">
            <v>Zero-Coupon</v>
          </cell>
        </row>
        <row r="1805">
          <cell r="A1805" t="str">
            <v>313589RT2</v>
          </cell>
          <cell r="B1805" t="str">
            <v>x313589RT2</v>
          </cell>
          <cell r="C1805" t="str">
            <v>Match</v>
          </cell>
          <cell r="D1805" t="str">
            <v>iStar</v>
          </cell>
          <cell r="E1805" t="str">
            <v>Zero-Coupon</v>
          </cell>
        </row>
        <row r="1806">
          <cell r="A1806" t="str">
            <v>313589RT2</v>
          </cell>
          <cell r="B1806" t="str">
            <v>x313589RT2</v>
          </cell>
          <cell r="C1806" t="str">
            <v>Match</v>
          </cell>
          <cell r="D1806" t="str">
            <v>iStar</v>
          </cell>
          <cell r="E1806" t="str">
            <v>Zero-Coupon</v>
          </cell>
        </row>
        <row r="1807">
          <cell r="A1807" t="str">
            <v>313589RT2</v>
          </cell>
          <cell r="B1807" t="str">
            <v>x313589RT2</v>
          </cell>
          <cell r="C1807" t="str">
            <v>Match</v>
          </cell>
          <cell r="D1807" t="str">
            <v>iStar</v>
          </cell>
          <cell r="E1807" t="str">
            <v>Zero-Coupon</v>
          </cell>
        </row>
        <row r="1808">
          <cell r="A1808" t="str">
            <v>313589RT2</v>
          </cell>
          <cell r="B1808" t="str">
            <v>x313589RT2</v>
          </cell>
          <cell r="C1808" t="str">
            <v>Match</v>
          </cell>
          <cell r="D1808" t="str">
            <v>iStar</v>
          </cell>
          <cell r="E1808" t="str">
            <v>Zero-Coupon</v>
          </cell>
        </row>
        <row r="1809">
          <cell r="A1809" t="str">
            <v>313589RT2</v>
          </cell>
          <cell r="B1809" t="str">
            <v>x313589RT2</v>
          </cell>
          <cell r="C1809" t="str">
            <v>Match</v>
          </cell>
          <cell r="D1809" t="str">
            <v>iStar</v>
          </cell>
          <cell r="E1809" t="str">
            <v>Zero-Coupon</v>
          </cell>
        </row>
        <row r="1810">
          <cell r="A1810" t="str">
            <v>313589RT2</v>
          </cell>
          <cell r="B1810" t="str">
            <v>x313589RT2</v>
          </cell>
          <cell r="C1810" t="str">
            <v>Match</v>
          </cell>
          <cell r="D1810" t="str">
            <v>iStar</v>
          </cell>
          <cell r="E1810" t="str">
            <v>Zero-Coupon</v>
          </cell>
        </row>
        <row r="1811">
          <cell r="A1811" t="str">
            <v>313589RT2</v>
          </cell>
          <cell r="B1811" t="str">
            <v>x313589RT2</v>
          </cell>
          <cell r="C1811" t="str">
            <v>Match</v>
          </cell>
          <cell r="D1811" t="str">
            <v>iStar</v>
          </cell>
          <cell r="E1811" t="str">
            <v>Zero-Coupon</v>
          </cell>
        </row>
        <row r="1812">
          <cell r="A1812" t="str">
            <v>313589RT2</v>
          </cell>
          <cell r="B1812" t="str">
            <v>x313589RT2</v>
          </cell>
          <cell r="C1812" t="str">
            <v>Match</v>
          </cell>
          <cell r="D1812" t="str">
            <v>iStar</v>
          </cell>
          <cell r="E1812" t="str">
            <v>Zero-Coupon</v>
          </cell>
        </row>
        <row r="1813">
          <cell r="A1813" t="str">
            <v>313589RT2</v>
          </cell>
          <cell r="B1813" t="str">
            <v>x313589RT2</v>
          </cell>
          <cell r="C1813" t="str">
            <v>Match</v>
          </cell>
          <cell r="D1813" t="str">
            <v>iStar</v>
          </cell>
          <cell r="E1813" t="str">
            <v>Zero-Coupon</v>
          </cell>
        </row>
        <row r="1814">
          <cell r="A1814" t="str">
            <v>313589RT2</v>
          </cell>
          <cell r="B1814" t="str">
            <v>x313589RT2</v>
          </cell>
          <cell r="C1814" t="str">
            <v>Match</v>
          </cell>
          <cell r="D1814" t="str">
            <v>iStar</v>
          </cell>
          <cell r="E1814" t="str">
            <v>Zero-Coupon</v>
          </cell>
        </row>
        <row r="1815">
          <cell r="A1815" t="str">
            <v>313589RT2</v>
          </cell>
          <cell r="B1815" t="str">
            <v>x313589RT2</v>
          </cell>
          <cell r="C1815" t="str">
            <v>Match</v>
          </cell>
          <cell r="D1815" t="str">
            <v>iStar</v>
          </cell>
          <cell r="E1815" t="str">
            <v>Zero-Coupon</v>
          </cell>
        </row>
        <row r="1816">
          <cell r="A1816" t="str">
            <v>313589RT2</v>
          </cell>
          <cell r="B1816" t="str">
            <v>x313589RT2</v>
          </cell>
          <cell r="C1816" t="str">
            <v>Match</v>
          </cell>
          <cell r="D1816" t="str">
            <v>iStar</v>
          </cell>
          <cell r="E1816" t="str">
            <v>Zero-Coupon</v>
          </cell>
        </row>
        <row r="1817">
          <cell r="A1817" t="str">
            <v>313589RT2</v>
          </cell>
          <cell r="B1817" t="str">
            <v>x313589RT2</v>
          </cell>
          <cell r="C1817" t="str">
            <v>Match</v>
          </cell>
          <cell r="D1817" t="str">
            <v>iStar</v>
          </cell>
          <cell r="E1817" t="str">
            <v>Zero-Coupon</v>
          </cell>
        </row>
        <row r="1818">
          <cell r="A1818" t="str">
            <v>313589RT2</v>
          </cell>
          <cell r="B1818" t="str">
            <v>x313589RT2</v>
          </cell>
          <cell r="C1818" t="str">
            <v>Match</v>
          </cell>
          <cell r="D1818" t="str">
            <v>iStar</v>
          </cell>
          <cell r="E1818" t="str">
            <v>Zero-Coupon</v>
          </cell>
        </row>
        <row r="1819">
          <cell r="A1819" t="str">
            <v>313589RT2</v>
          </cell>
          <cell r="B1819" t="str">
            <v>x313589RT2</v>
          </cell>
          <cell r="C1819" t="str">
            <v>Match</v>
          </cell>
          <cell r="D1819" t="str">
            <v>iStar</v>
          </cell>
          <cell r="E1819" t="str">
            <v>Zero-Coupon</v>
          </cell>
        </row>
        <row r="1820">
          <cell r="A1820" t="str">
            <v>313589RT2</v>
          </cell>
          <cell r="B1820" t="str">
            <v>x313589RT2</v>
          </cell>
          <cell r="C1820" t="str">
            <v>Match</v>
          </cell>
          <cell r="D1820" t="str">
            <v>iStar</v>
          </cell>
          <cell r="E1820" t="str">
            <v>Zero-Coupon</v>
          </cell>
        </row>
        <row r="1821">
          <cell r="A1821" t="str">
            <v>313589RT2</v>
          </cell>
          <cell r="B1821" t="str">
            <v>x313589RT2</v>
          </cell>
          <cell r="C1821" t="str">
            <v>Match</v>
          </cell>
          <cell r="D1821" t="str">
            <v>iStar</v>
          </cell>
          <cell r="E1821" t="str">
            <v>Zero-Coupon</v>
          </cell>
        </row>
        <row r="1822">
          <cell r="A1822" t="str">
            <v>313589RT2</v>
          </cell>
          <cell r="B1822" t="str">
            <v>x313589RT2</v>
          </cell>
          <cell r="C1822" t="str">
            <v>Match</v>
          </cell>
          <cell r="D1822" t="str">
            <v>iStar</v>
          </cell>
          <cell r="E1822" t="str">
            <v>Zero-Coupon</v>
          </cell>
        </row>
        <row r="1823">
          <cell r="A1823" t="str">
            <v>313589RT2</v>
          </cell>
          <cell r="B1823" t="str">
            <v>x313589RT2</v>
          </cell>
          <cell r="C1823" t="str">
            <v>Match</v>
          </cell>
          <cell r="D1823" t="str">
            <v>iStar</v>
          </cell>
          <cell r="E1823" t="str">
            <v>Zero-Coupon</v>
          </cell>
        </row>
        <row r="1824">
          <cell r="A1824" t="str">
            <v>313589RT2</v>
          </cell>
          <cell r="B1824" t="str">
            <v>x313589RT2</v>
          </cell>
          <cell r="C1824" t="str">
            <v>Match</v>
          </cell>
          <cell r="D1824" t="str">
            <v>iStar</v>
          </cell>
          <cell r="E1824" t="str">
            <v>Zero-Coupon</v>
          </cell>
        </row>
        <row r="1825">
          <cell r="A1825" t="str">
            <v>313589RT2</v>
          </cell>
          <cell r="B1825" t="str">
            <v>x313589RT2</v>
          </cell>
          <cell r="C1825" t="str">
            <v>Match</v>
          </cell>
          <cell r="D1825" t="str">
            <v>iStar</v>
          </cell>
          <cell r="E1825" t="str">
            <v>Zero-Coupon</v>
          </cell>
        </row>
        <row r="1826">
          <cell r="A1826" t="str">
            <v>313589RT2</v>
          </cell>
          <cell r="B1826" t="str">
            <v>x313589RT2</v>
          </cell>
          <cell r="C1826" t="str">
            <v>Match</v>
          </cell>
          <cell r="D1826" t="str">
            <v>iStar</v>
          </cell>
          <cell r="E1826" t="str">
            <v>Zero-Coupon</v>
          </cell>
        </row>
        <row r="1827">
          <cell r="A1827" t="str">
            <v>313589RT2</v>
          </cell>
          <cell r="B1827" t="str">
            <v>x313589RT2</v>
          </cell>
          <cell r="C1827" t="str">
            <v>Match</v>
          </cell>
          <cell r="D1827" t="str">
            <v>iStar</v>
          </cell>
          <cell r="E1827" t="str">
            <v>Zero-Coupon</v>
          </cell>
        </row>
        <row r="1828">
          <cell r="A1828" t="str">
            <v>313589RT2</v>
          </cell>
          <cell r="B1828" t="str">
            <v>x313589RT2</v>
          </cell>
          <cell r="C1828" t="str">
            <v>Match</v>
          </cell>
          <cell r="D1828" t="str">
            <v>iStar</v>
          </cell>
          <cell r="E1828" t="str">
            <v>Zero-Coupon</v>
          </cell>
        </row>
        <row r="1829">
          <cell r="A1829" t="str">
            <v>313589RT2</v>
          </cell>
          <cell r="B1829" t="str">
            <v>x313589RT2</v>
          </cell>
          <cell r="C1829" t="str">
            <v>Match</v>
          </cell>
          <cell r="D1829" t="str">
            <v>iStar</v>
          </cell>
          <cell r="E1829" t="str">
            <v>Zero-Coupon</v>
          </cell>
        </row>
        <row r="1830">
          <cell r="A1830" t="str">
            <v>313589RT2</v>
          </cell>
          <cell r="B1830" t="str">
            <v>x313589RT2</v>
          </cell>
          <cell r="C1830" t="str">
            <v>Match</v>
          </cell>
          <cell r="D1830" t="str">
            <v>iStar</v>
          </cell>
          <cell r="E1830" t="str">
            <v>Zero-Coupon</v>
          </cell>
        </row>
        <row r="1831">
          <cell r="A1831" t="str">
            <v>313589RT2</v>
          </cell>
          <cell r="B1831" t="str">
            <v>x313589RT2</v>
          </cell>
          <cell r="C1831" t="str">
            <v>Match</v>
          </cell>
          <cell r="D1831" t="str">
            <v>iStar</v>
          </cell>
          <cell r="E1831" t="str">
            <v>Zero-Coupon</v>
          </cell>
        </row>
        <row r="1832">
          <cell r="A1832" t="str">
            <v>313589RT2</v>
          </cell>
          <cell r="B1832" t="str">
            <v>x313589RT2</v>
          </cell>
          <cell r="C1832" t="str">
            <v>Match</v>
          </cell>
          <cell r="D1832" t="str">
            <v>iStar</v>
          </cell>
          <cell r="E1832" t="str">
            <v>Zero-Coupon</v>
          </cell>
        </row>
        <row r="1833">
          <cell r="A1833" t="str">
            <v>313589RT2</v>
          </cell>
          <cell r="B1833" t="str">
            <v>x313589RT2</v>
          </cell>
          <cell r="C1833" t="str">
            <v>Match</v>
          </cell>
          <cell r="D1833" t="str">
            <v>iStar</v>
          </cell>
          <cell r="E1833" t="str">
            <v>Zero-Coupon</v>
          </cell>
        </row>
        <row r="1834">
          <cell r="A1834" t="str">
            <v>313589RT2</v>
          </cell>
          <cell r="B1834" t="str">
            <v>x313589RT2</v>
          </cell>
          <cell r="C1834" t="str">
            <v>Match</v>
          </cell>
          <cell r="D1834" t="str">
            <v>iStar</v>
          </cell>
          <cell r="E1834" t="str">
            <v>Zero-Coupon</v>
          </cell>
        </row>
        <row r="1835">
          <cell r="A1835" t="str">
            <v>313589RT2</v>
          </cell>
          <cell r="B1835" t="str">
            <v>x313589RT2</v>
          </cell>
          <cell r="C1835" t="str">
            <v>Match</v>
          </cell>
          <cell r="D1835" t="str">
            <v>iStar</v>
          </cell>
          <cell r="E1835" t="str">
            <v>Zero-Coupon</v>
          </cell>
        </row>
        <row r="1836">
          <cell r="A1836" t="str">
            <v>313589RT2</v>
          </cell>
          <cell r="B1836" t="str">
            <v>x313589RT2</v>
          </cell>
          <cell r="C1836" t="str">
            <v>Match</v>
          </cell>
          <cell r="D1836" t="str">
            <v>iStar</v>
          </cell>
          <cell r="E1836" t="str">
            <v>Zero-Coupon</v>
          </cell>
        </row>
        <row r="1837">
          <cell r="A1837" t="str">
            <v>313589RT2</v>
          </cell>
          <cell r="B1837" t="str">
            <v>x313589RT2</v>
          </cell>
          <cell r="C1837" t="str">
            <v>Match</v>
          </cell>
          <cell r="D1837" t="str">
            <v>iStar</v>
          </cell>
          <cell r="E1837" t="str">
            <v>Zero-Coupon</v>
          </cell>
        </row>
        <row r="1838">
          <cell r="A1838" t="str">
            <v>313589RT2</v>
          </cell>
          <cell r="B1838" t="str">
            <v>x313589RT2</v>
          </cell>
          <cell r="C1838" t="str">
            <v>Match</v>
          </cell>
          <cell r="D1838" t="str">
            <v>iStar</v>
          </cell>
          <cell r="E1838" t="str">
            <v>Zero-Coupon</v>
          </cell>
        </row>
        <row r="1839">
          <cell r="A1839" t="str">
            <v>313589RT2</v>
          </cell>
          <cell r="B1839" t="str">
            <v>x313589RT2</v>
          </cell>
          <cell r="C1839" t="str">
            <v>Match</v>
          </cell>
          <cell r="D1839" t="str">
            <v>iStar</v>
          </cell>
          <cell r="E1839" t="str">
            <v>Zero-Coupon</v>
          </cell>
        </row>
        <row r="1840">
          <cell r="A1840" t="str">
            <v>313589RT2</v>
          </cell>
          <cell r="B1840" t="str">
            <v>x313589RT2</v>
          </cell>
          <cell r="C1840" t="str">
            <v>Match</v>
          </cell>
          <cell r="D1840" t="str">
            <v>iStar</v>
          </cell>
          <cell r="E1840" t="str">
            <v>Zero-Coupon</v>
          </cell>
        </row>
        <row r="1841">
          <cell r="A1841" t="str">
            <v>313589RT2</v>
          </cell>
          <cell r="B1841" t="str">
            <v>x313589RT2</v>
          </cell>
          <cell r="C1841" t="str">
            <v>Match</v>
          </cell>
          <cell r="D1841" t="str">
            <v>iStar</v>
          </cell>
          <cell r="E1841" t="str">
            <v>Zero-Coupon</v>
          </cell>
        </row>
        <row r="1842">
          <cell r="A1842" t="str">
            <v>313589RT2</v>
          </cell>
          <cell r="B1842" t="str">
            <v>x313589RT2</v>
          </cell>
          <cell r="C1842" t="str">
            <v>Match</v>
          </cell>
          <cell r="D1842" t="str">
            <v>iStar</v>
          </cell>
          <cell r="E1842" t="str">
            <v>Zero-Coupon</v>
          </cell>
        </row>
        <row r="1843">
          <cell r="A1843" t="str">
            <v>313589RT2</v>
          </cell>
          <cell r="B1843" t="str">
            <v>x313589RT2</v>
          </cell>
          <cell r="C1843" t="str">
            <v>Match</v>
          </cell>
          <cell r="D1843" t="str">
            <v>iStar</v>
          </cell>
          <cell r="E1843" t="str">
            <v>Zero-Coupon</v>
          </cell>
        </row>
        <row r="1844">
          <cell r="A1844" t="str">
            <v>313589RT2</v>
          </cell>
          <cell r="B1844" t="str">
            <v>x313589RT2</v>
          </cell>
          <cell r="C1844" t="str">
            <v>Match</v>
          </cell>
          <cell r="D1844" t="str">
            <v>iStar</v>
          </cell>
          <cell r="E1844" t="str">
            <v>Zero-Coupon</v>
          </cell>
        </row>
        <row r="1845">
          <cell r="A1845" t="str">
            <v>313589RT2</v>
          </cell>
          <cell r="B1845" t="str">
            <v>x313589RT2</v>
          </cell>
          <cell r="C1845" t="str">
            <v>Match</v>
          </cell>
          <cell r="D1845" t="str">
            <v>iStar</v>
          </cell>
          <cell r="E1845" t="str">
            <v>Zero-Coupon</v>
          </cell>
        </row>
        <row r="1846">
          <cell r="A1846" t="str">
            <v>313589RT2</v>
          </cell>
          <cell r="B1846" t="str">
            <v>x313589RT2</v>
          </cell>
          <cell r="C1846" t="str">
            <v>Match</v>
          </cell>
          <cell r="D1846" t="str">
            <v>iStar</v>
          </cell>
          <cell r="E1846" t="str">
            <v>Zero-Coupon</v>
          </cell>
        </row>
        <row r="1847">
          <cell r="A1847" t="str">
            <v>313589RT2</v>
          </cell>
          <cell r="B1847" t="str">
            <v>x313589RT2</v>
          </cell>
          <cell r="C1847" t="str">
            <v>Match</v>
          </cell>
          <cell r="D1847" t="str">
            <v>iStar</v>
          </cell>
          <cell r="E1847" t="str">
            <v>Zero-Coupon</v>
          </cell>
        </row>
        <row r="1848">
          <cell r="A1848" t="str">
            <v>313589RT2</v>
          </cell>
          <cell r="B1848" t="str">
            <v>x313589RT2</v>
          </cell>
          <cell r="C1848" t="str">
            <v>Match</v>
          </cell>
          <cell r="D1848" t="str">
            <v>iStar</v>
          </cell>
          <cell r="E1848" t="str">
            <v>Zero-Coupon</v>
          </cell>
        </row>
        <row r="1849">
          <cell r="A1849" t="str">
            <v>313589RX3</v>
          </cell>
          <cell r="B1849" t="str">
            <v>x313589RX3</v>
          </cell>
          <cell r="C1849" t="str">
            <v>Match</v>
          </cell>
          <cell r="D1849" t="str">
            <v>iStar</v>
          </cell>
          <cell r="E1849" t="str">
            <v>Zero-Coupon</v>
          </cell>
        </row>
        <row r="1850">
          <cell r="A1850" t="str">
            <v>313589RX3</v>
          </cell>
          <cell r="B1850" t="str">
            <v>x313589RX3</v>
          </cell>
          <cell r="C1850" t="str">
            <v>Match</v>
          </cell>
          <cell r="D1850" t="str">
            <v>iStar</v>
          </cell>
          <cell r="E1850" t="str">
            <v>Zero-Coupon</v>
          </cell>
        </row>
        <row r="1851">
          <cell r="A1851" t="str">
            <v>313589RX3</v>
          </cell>
          <cell r="B1851" t="str">
            <v>x313589RX3</v>
          </cell>
          <cell r="C1851" t="str">
            <v>Match</v>
          </cell>
          <cell r="D1851" t="str">
            <v>iStar</v>
          </cell>
          <cell r="E1851" t="str">
            <v>Zero-Coupon</v>
          </cell>
        </row>
        <row r="1852">
          <cell r="A1852" t="str">
            <v>313589RX3</v>
          </cell>
          <cell r="B1852" t="str">
            <v>x313589RX3</v>
          </cell>
          <cell r="C1852" t="str">
            <v>Match</v>
          </cell>
          <cell r="D1852" t="str">
            <v>iStar</v>
          </cell>
          <cell r="E1852" t="str">
            <v>Zero-Coupon</v>
          </cell>
        </row>
        <row r="1853">
          <cell r="A1853" t="str">
            <v>313589RX3</v>
          </cell>
          <cell r="B1853" t="str">
            <v>x313589RX3</v>
          </cell>
          <cell r="C1853" t="str">
            <v>Match</v>
          </cell>
          <cell r="D1853" t="str">
            <v>iStar</v>
          </cell>
          <cell r="E1853" t="str">
            <v>Zero-Coupon</v>
          </cell>
        </row>
        <row r="1854">
          <cell r="A1854" t="str">
            <v>313589RX3</v>
          </cell>
          <cell r="B1854" t="str">
            <v>x313589RX3</v>
          </cell>
          <cell r="C1854" t="str">
            <v>Match</v>
          </cell>
          <cell r="D1854" t="str">
            <v>iStar</v>
          </cell>
          <cell r="E1854" t="str">
            <v>Zero-Coupon</v>
          </cell>
        </row>
        <row r="1855">
          <cell r="A1855" t="str">
            <v>313589RX3</v>
          </cell>
          <cell r="B1855" t="str">
            <v>x313589RX3</v>
          </cell>
          <cell r="C1855" t="str">
            <v>Match</v>
          </cell>
          <cell r="D1855" t="str">
            <v>iStar</v>
          </cell>
          <cell r="E1855" t="str">
            <v>Zero-Coupon</v>
          </cell>
        </row>
        <row r="1856">
          <cell r="A1856" t="str">
            <v>313589RX3</v>
          </cell>
          <cell r="B1856" t="str">
            <v>x313589RX3</v>
          </cell>
          <cell r="C1856" t="str">
            <v>Match</v>
          </cell>
          <cell r="D1856" t="str">
            <v>iStar</v>
          </cell>
          <cell r="E1856" t="str">
            <v>Zero-Coupon</v>
          </cell>
        </row>
        <row r="1857">
          <cell r="A1857" t="str">
            <v>313589RX3</v>
          </cell>
          <cell r="B1857" t="str">
            <v>x313589RX3</v>
          </cell>
          <cell r="C1857" t="str">
            <v>Match</v>
          </cell>
          <cell r="D1857" t="str">
            <v>iStar</v>
          </cell>
          <cell r="E1857" t="str">
            <v>Zero-Coupon</v>
          </cell>
        </row>
        <row r="1858">
          <cell r="A1858" t="str">
            <v>313589RX3</v>
          </cell>
          <cell r="B1858" t="str">
            <v>x313589RX3</v>
          </cell>
          <cell r="C1858" t="str">
            <v>Match</v>
          </cell>
          <cell r="D1858" t="str">
            <v>iStar</v>
          </cell>
          <cell r="E1858" t="str">
            <v>Zero-Coupon</v>
          </cell>
        </row>
        <row r="1859">
          <cell r="A1859" t="str">
            <v>313589RX3</v>
          </cell>
          <cell r="B1859" t="str">
            <v>x313589RX3</v>
          </cell>
          <cell r="C1859" t="str">
            <v>Match</v>
          </cell>
          <cell r="D1859" t="str">
            <v>iStar</v>
          </cell>
          <cell r="E1859" t="str">
            <v>Zero-Coupon</v>
          </cell>
        </row>
        <row r="1860">
          <cell r="A1860" t="str">
            <v>313589RX3</v>
          </cell>
          <cell r="B1860" t="str">
            <v>x313589RX3</v>
          </cell>
          <cell r="C1860" t="str">
            <v>Match</v>
          </cell>
          <cell r="D1860" t="str">
            <v>iStar</v>
          </cell>
          <cell r="E1860" t="str">
            <v>Zero-Coupon</v>
          </cell>
        </row>
        <row r="1861">
          <cell r="A1861" t="str">
            <v>313589RX3</v>
          </cell>
          <cell r="B1861" t="str">
            <v>x313589RX3</v>
          </cell>
          <cell r="C1861" t="str">
            <v>Match</v>
          </cell>
          <cell r="D1861" t="str">
            <v>iStar</v>
          </cell>
          <cell r="E1861" t="str">
            <v>Zero-Coupon</v>
          </cell>
        </row>
        <row r="1862">
          <cell r="A1862" t="str">
            <v>313589RX3</v>
          </cell>
          <cell r="B1862" t="str">
            <v>x313589RX3</v>
          </cell>
          <cell r="C1862" t="str">
            <v>Match</v>
          </cell>
          <cell r="D1862" t="str">
            <v>iStar</v>
          </cell>
          <cell r="E1862" t="str">
            <v>Zero-Coupon</v>
          </cell>
        </row>
        <row r="1863">
          <cell r="A1863" t="str">
            <v>313589RX3</v>
          </cell>
          <cell r="B1863" t="str">
            <v>x313589RX3</v>
          </cell>
          <cell r="C1863" t="str">
            <v>Match</v>
          </cell>
          <cell r="D1863" t="str">
            <v>iStar</v>
          </cell>
          <cell r="E1863" t="str">
            <v>Zero-Coupon</v>
          </cell>
        </row>
        <row r="1864">
          <cell r="A1864" t="str">
            <v>313589RX3</v>
          </cell>
          <cell r="B1864" t="str">
            <v>x313589RX3</v>
          </cell>
          <cell r="C1864" t="str">
            <v>Match</v>
          </cell>
          <cell r="D1864" t="str">
            <v>iStar</v>
          </cell>
          <cell r="E1864" t="str">
            <v>Zero-Coupon</v>
          </cell>
        </row>
        <row r="1865">
          <cell r="A1865" t="str">
            <v>313589RX3</v>
          </cell>
          <cell r="B1865" t="str">
            <v>x313589RX3</v>
          </cell>
          <cell r="C1865" t="str">
            <v>Match</v>
          </cell>
          <cell r="D1865" t="str">
            <v>iStar</v>
          </cell>
          <cell r="E1865" t="str">
            <v>Zero-Coupon</v>
          </cell>
        </row>
        <row r="1866">
          <cell r="A1866" t="str">
            <v>313589RX3</v>
          </cell>
          <cell r="B1866" t="str">
            <v>x313589RX3</v>
          </cell>
          <cell r="C1866" t="str">
            <v>Match</v>
          </cell>
          <cell r="D1866" t="str">
            <v>iStar</v>
          </cell>
          <cell r="E1866" t="str">
            <v>Zero-Coupon</v>
          </cell>
        </row>
        <row r="1867">
          <cell r="A1867" t="str">
            <v>313589RX3</v>
          </cell>
          <cell r="B1867" t="str">
            <v>x313589RX3</v>
          </cell>
          <cell r="C1867" t="str">
            <v>Match</v>
          </cell>
          <cell r="D1867" t="str">
            <v>iStar</v>
          </cell>
          <cell r="E1867" t="str">
            <v>Zero-Coupon</v>
          </cell>
        </row>
        <row r="1868">
          <cell r="A1868" t="str">
            <v>313589RX3</v>
          </cell>
          <cell r="B1868" t="str">
            <v>x313589RX3</v>
          </cell>
          <cell r="C1868" t="str">
            <v>Match</v>
          </cell>
          <cell r="D1868" t="str">
            <v>iStar</v>
          </cell>
          <cell r="E1868" t="str">
            <v>Zero-Coupon</v>
          </cell>
        </row>
        <row r="1869">
          <cell r="A1869" t="str">
            <v>313589RX3</v>
          </cell>
          <cell r="B1869" t="str">
            <v>x313589RX3</v>
          </cell>
          <cell r="C1869" t="str">
            <v>Match</v>
          </cell>
          <cell r="D1869" t="str">
            <v>iStar</v>
          </cell>
          <cell r="E1869" t="str">
            <v>Zero-Coupon</v>
          </cell>
        </row>
        <row r="1870">
          <cell r="A1870" t="str">
            <v>313589RX3</v>
          </cell>
          <cell r="B1870" t="str">
            <v>x313589RX3</v>
          </cell>
          <cell r="C1870" t="str">
            <v>Match</v>
          </cell>
          <cell r="D1870" t="str">
            <v>iStar</v>
          </cell>
          <cell r="E1870" t="str">
            <v>Zero-Coupon</v>
          </cell>
        </row>
        <row r="1871">
          <cell r="A1871" t="str">
            <v>313589RX3</v>
          </cell>
          <cell r="B1871" t="str">
            <v>x313589RX3</v>
          </cell>
          <cell r="C1871" t="str">
            <v>Match</v>
          </cell>
          <cell r="D1871" t="str">
            <v>iStar</v>
          </cell>
          <cell r="E1871" t="str">
            <v>Zero-Coupon</v>
          </cell>
        </row>
        <row r="1872">
          <cell r="A1872" t="str">
            <v>313589RX3</v>
          </cell>
          <cell r="B1872" t="str">
            <v>x313589RX3</v>
          </cell>
          <cell r="C1872" t="str">
            <v>Match</v>
          </cell>
          <cell r="D1872" t="str">
            <v>iStar</v>
          </cell>
          <cell r="E1872" t="str">
            <v>Zero-Coupon</v>
          </cell>
        </row>
        <row r="1873">
          <cell r="A1873" t="str">
            <v>313589RX3</v>
          </cell>
          <cell r="B1873" t="str">
            <v>x313589RX3</v>
          </cell>
          <cell r="C1873" t="str">
            <v>Match</v>
          </cell>
          <cell r="D1873" t="str">
            <v>iStar</v>
          </cell>
          <cell r="E1873" t="str">
            <v>Zero-Coupon</v>
          </cell>
        </row>
        <row r="1874">
          <cell r="A1874" t="str">
            <v>313589RX3</v>
          </cell>
          <cell r="B1874" t="str">
            <v>x313589RX3</v>
          </cell>
          <cell r="C1874" t="str">
            <v>Match</v>
          </cell>
          <cell r="D1874" t="str">
            <v>iStar</v>
          </cell>
          <cell r="E1874" t="str">
            <v>Zero-Coupon</v>
          </cell>
        </row>
        <row r="1875">
          <cell r="A1875" t="str">
            <v>313589RX3</v>
          </cell>
          <cell r="B1875" t="str">
            <v>x313589RX3</v>
          </cell>
          <cell r="C1875" t="str">
            <v>Match</v>
          </cell>
          <cell r="D1875" t="str">
            <v>iStar</v>
          </cell>
          <cell r="E1875" t="str">
            <v>Zero-Coupon</v>
          </cell>
        </row>
        <row r="1876">
          <cell r="A1876" t="str">
            <v>313589RX3</v>
          </cell>
          <cell r="B1876" t="str">
            <v>x313589RX3</v>
          </cell>
          <cell r="C1876" t="str">
            <v>Match</v>
          </cell>
          <cell r="D1876" t="str">
            <v>iStar</v>
          </cell>
          <cell r="E1876" t="str">
            <v>Zero-Coupon</v>
          </cell>
        </row>
        <row r="1877">
          <cell r="A1877" t="str">
            <v>313589RX3</v>
          </cell>
          <cell r="B1877" t="str">
            <v>x313589RX3</v>
          </cell>
          <cell r="C1877" t="str">
            <v>Match</v>
          </cell>
          <cell r="D1877" t="str">
            <v>iStar</v>
          </cell>
          <cell r="E1877" t="str">
            <v>Zero-Coupon</v>
          </cell>
        </row>
        <row r="1878">
          <cell r="A1878" t="str">
            <v>313589RX3</v>
          </cell>
          <cell r="B1878" t="str">
            <v>x313589RX3</v>
          </cell>
          <cell r="C1878" t="str">
            <v>Match</v>
          </cell>
          <cell r="D1878" t="str">
            <v>iStar</v>
          </cell>
          <cell r="E1878" t="str">
            <v>Zero-Coupon</v>
          </cell>
        </row>
        <row r="1879">
          <cell r="A1879" t="str">
            <v>313589RX3</v>
          </cell>
          <cell r="B1879" t="str">
            <v>x313589RX3</v>
          </cell>
          <cell r="C1879" t="str">
            <v>Match</v>
          </cell>
          <cell r="D1879" t="str">
            <v>iStar</v>
          </cell>
          <cell r="E1879" t="str">
            <v>Zero-Coupon</v>
          </cell>
        </row>
        <row r="1880">
          <cell r="A1880" t="str">
            <v>313589RX3</v>
          </cell>
          <cell r="B1880" t="str">
            <v>x313589RX3</v>
          </cell>
          <cell r="C1880" t="str">
            <v>Match</v>
          </cell>
          <cell r="D1880" t="str">
            <v>iStar</v>
          </cell>
          <cell r="E1880" t="str">
            <v>Zero-Coupon</v>
          </cell>
        </row>
        <row r="1881">
          <cell r="A1881" t="str">
            <v>313589RX3</v>
          </cell>
          <cell r="B1881" t="str">
            <v>x313589RX3</v>
          </cell>
          <cell r="C1881" t="str">
            <v>Match</v>
          </cell>
          <cell r="D1881" t="str">
            <v>iStar</v>
          </cell>
          <cell r="E1881" t="str">
            <v>Zero-Coupon</v>
          </cell>
        </row>
        <row r="1882">
          <cell r="A1882" t="str">
            <v>313589RX3</v>
          </cell>
          <cell r="B1882" t="str">
            <v>x313589RX3</v>
          </cell>
          <cell r="C1882" t="str">
            <v>Match</v>
          </cell>
          <cell r="D1882" t="str">
            <v>iStar</v>
          </cell>
          <cell r="E1882" t="str">
            <v>Zero-Coupon</v>
          </cell>
        </row>
        <row r="1883">
          <cell r="A1883" t="str">
            <v>313589RX3</v>
          </cell>
          <cell r="B1883" t="str">
            <v>x313589RX3</v>
          </cell>
          <cell r="C1883" t="str">
            <v>Match</v>
          </cell>
          <cell r="D1883" t="str">
            <v>iStar</v>
          </cell>
          <cell r="E1883" t="str">
            <v>Zero-Coupon</v>
          </cell>
        </row>
        <row r="1884">
          <cell r="A1884" t="str">
            <v>313589RX3</v>
          </cell>
          <cell r="B1884" t="str">
            <v>x313589RX3</v>
          </cell>
          <cell r="C1884" t="str">
            <v>Match</v>
          </cell>
          <cell r="D1884" t="str">
            <v>iStar</v>
          </cell>
          <cell r="E1884" t="str">
            <v>Zero-Coupon</v>
          </cell>
        </row>
        <row r="1885">
          <cell r="A1885" t="str">
            <v>313589RX3</v>
          </cell>
          <cell r="B1885" t="str">
            <v>x313589RX3</v>
          </cell>
          <cell r="C1885" t="str">
            <v>Match</v>
          </cell>
          <cell r="D1885" t="str">
            <v>iStar</v>
          </cell>
          <cell r="E1885" t="str">
            <v>Zero-Coupon</v>
          </cell>
        </row>
        <row r="1886">
          <cell r="A1886" t="str">
            <v>313589RX3</v>
          </cell>
          <cell r="B1886" t="str">
            <v>x313589RX3</v>
          </cell>
          <cell r="C1886" t="str">
            <v>Match</v>
          </cell>
          <cell r="D1886" t="str">
            <v>iStar</v>
          </cell>
          <cell r="E1886" t="str">
            <v>Zero-Coupon</v>
          </cell>
        </row>
        <row r="1887">
          <cell r="A1887" t="str">
            <v>313589RX3</v>
          </cell>
          <cell r="B1887" t="str">
            <v>x313589RX3</v>
          </cell>
          <cell r="C1887" t="str">
            <v>Match</v>
          </cell>
          <cell r="D1887" t="str">
            <v>iStar</v>
          </cell>
          <cell r="E1887" t="str">
            <v>Zero-Coupon</v>
          </cell>
        </row>
        <row r="1888">
          <cell r="A1888" t="str">
            <v>313589RX3</v>
          </cell>
          <cell r="B1888" t="str">
            <v>x313589RX3</v>
          </cell>
          <cell r="C1888" t="str">
            <v>Match</v>
          </cell>
          <cell r="D1888" t="str">
            <v>iStar</v>
          </cell>
          <cell r="E1888" t="str">
            <v>Zero-Coupon</v>
          </cell>
        </row>
        <row r="1889">
          <cell r="A1889" t="str">
            <v>313589RX3</v>
          </cell>
          <cell r="B1889" t="str">
            <v>x313589RX3</v>
          </cell>
          <cell r="C1889" t="str">
            <v>Match</v>
          </cell>
          <cell r="D1889" t="str">
            <v>iStar</v>
          </cell>
          <cell r="E1889" t="str">
            <v>Zero-Coupon</v>
          </cell>
        </row>
        <row r="1890">
          <cell r="A1890" t="str">
            <v>313589RX3</v>
          </cell>
          <cell r="B1890" t="str">
            <v>x313589RX3</v>
          </cell>
          <cell r="C1890" t="str">
            <v>Match</v>
          </cell>
          <cell r="D1890" t="str">
            <v>iStar</v>
          </cell>
          <cell r="E1890" t="str">
            <v>Zero-Coupon</v>
          </cell>
        </row>
        <row r="1891">
          <cell r="A1891" t="str">
            <v>313589RX3</v>
          </cell>
          <cell r="B1891" t="str">
            <v>x313589RX3</v>
          </cell>
          <cell r="C1891" t="str">
            <v>Match</v>
          </cell>
          <cell r="D1891" t="str">
            <v>iStar</v>
          </cell>
          <cell r="E1891" t="str">
            <v>Zero-Coupon</v>
          </cell>
        </row>
        <row r="1892">
          <cell r="A1892" t="str">
            <v>313589RX3</v>
          </cell>
          <cell r="B1892" t="str">
            <v>x313589RX3</v>
          </cell>
          <cell r="C1892" t="str">
            <v>Match</v>
          </cell>
          <cell r="D1892" t="str">
            <v>iStar</v>
          </cell>
          <cell r="E1892" t="str">
            <v>Zero-Coupon</v>
          </cell>
        </row>
        <row r="1893">
          <cell r="A1893" t="str">
            <v>313589RX3</v>
          </cell>
          <cell r="B1893" t="str">
            <v>x313589RX3</v>
          </cell>
          <cell r="C1893" t="str">
            <v>Match</v>
          </cell>
          <cell r="D1893" t="str">
            <v>iStar</v>
          </cell>
          <cell r="E1893" t="str">
            <v>Zero-Coupon</v>
          </cell>
        </row>
        <row r="1894">
          <cell r="A1894" t="str">
            <v>313589RX3</v>
          </cell>
          <cell r="B1894" t="str">
            <v>x313589RX3</v>
          </cell>
          <cell r="C1894" t="str">
            <v>Match</v>
          </cell>
          <cell r="D1894" t="str">
            <v>iStar</v>
          </cell>
          <cell r="E1894" t="str">
            <v>Zero-Coupon</v>
          </cell>
        </row>
        <row r="1895">
          <cell r="A1895" t="str">
            <v>313589RX3</v>
          </cell>
          <cell r="B1895" t="str">
            <v>x313589RX3</v>
          </cell>
          <cell r="C1895" t="str">
            <v>Match</v>
          </cell>
          <cell r="D1895" t="str">
            <v>iStar</v>
          </cell>
          <cell r="E1895" t="str">
            <v>Zero-Coupon</v>
          </cell>
        </row>
        <row r="1896">
          <cell r="A1896" t="str">
            <v>313589RX3</v>
          </cell>
          <cell r="B1896" t="str">
            <v>x313589RX3</v>
          </cell>
          <cell r="C1896" t="str">
            <v>Match</v>
          </cell>
          <cell r="D1896" t="str">
            <v>iStar</v>
          </cell>
          <cell r="E1896" t="str">
            <v>Zero-Coupon</v>
          </cell>
        </row>
        <row r="1897">
          <cell r="A1897" t="str">
            <v>313589RX3</v>
          </cell>
          <cell r="B1897" t="str">
            <v>x313589RX3</v>
          </cell>
          <cell r="C1897" t="str">
            <v>Match</v>
          </cell>
          <cell r="D1897" t="str">
            <v>iStar</v>
          </cell>
          <cell r="E1897" t="str">
            <v>Zero-Coupon</v>
          </cell>
        </row>
        <row r="1898">
          <cell r="A1898" t="str">
            <v>313589RX3</v>
          </cell>
          <cell r="B1898" t="str">
            <v>x313589RX3</v>
          </cell>
          <cell r="C1898" t="str">
            <v>Match</v>
          </cell>
          <cell r="D1898" t="str">
            <v>iStar</v>
          </cell>
          <cell r="E1898" t="str">
            <v>Zero-Coupon</v>
          </cell>
        </row>
        <row r="1899">
          <cell r="A1899" t="str">
            <v>313589RX3</v>
          </cell>
          <cell r="B1899" t="str">
            <v>x313589RX3</v>
          </cell>
          <cell r="C1899" t="str">
            <v>Match</v>
          </cell>
          <cell r="D1899" t="str">
            <v>iStar</v>
          </cell>
          <cell r="E1899" t="str">
            <v>Zero-Coupon</v>
          </cell>
        </row>
        <row r="1900">
          <cell r="A1900" t="str">
            <v>313589RX3</v>
          </cell>
          <cell r="B1900" t="str">
            <v>x313589RX3</v>
          </cell>
          <cell r="C1900" t="str">
            <v>Match</v>
          </cell>
          <cell r="D1900" t="str">
            <v>iStar</v>
          </cell>
          <cell r="E1900" t="str">
            <v>Zero-Coupon</v>
          </cell>
        </row>
        <row r="1901">
          <cell r="A1901" t="str">
            <v>313589RX3</v>
          </cell>
          <cell r="B1901" t="str">
            <v>x313589RX3</v>
          </cell>
          <cell r="C1901" t="str">
            <v>Match</v>
          </cell>
          <cell r="D1901" t="str">
            <v>iStar</v>
          </cell>
          <cell r="E1901" t="str">
            <v>Zero-Coupon</v>
          </cell>
        </row>
        <row r="1902">
          <cell r="A1902" t="str">
            <v>313589RX3</v>
          </cell>
          <cell r="B1902" t="str">
            <v>x313589RX3</v>
          </cell>
          <cell r="C1902" t="str">
            <v>Match</v>
          </cell>
          <cell r="D1902" t="str">
            <v>iStar</v>
          </cell>
          <cell r="E1902" t="str">
            <v>Zero-Coupon</v>
          </cell>
        </row>
        <row r="1903">
          <cell r="A1903" t="str">
            <v>313589RX3</v>
          </cell>
          <cell r="B1903" t="str">
            <v>x313589RX3</v>
          </cell>
          <cell r="C1903" t="str">
            <v>Match</v>
          </cell>
          <cell r="D1903" t="str">
            <v>iStar</v>
          </cell>
          <cell r="E1903" t="str">
            <v>Zero-Coupon</v>
          </cell>
        </row>
        <row r="1904">
          <cell r="A1904" t="str">
            <v>313589RX3</v>
          </cell>
          <cell r="B1904" t="str">
            <v>x313589RX3</v>
          </cell>
          <cell r="C1904" t="str">
            <v>Match</v>
          </cell>
          <cell r="D1904" t="str">
            <v>iStar</v>
          </cell>
          <cell r="E1904" t="str">
            <v>Zero-Coupon</v>
          </cell>
        </row>
        <row r="1905">
          <cell r="A1905" t="str">
            <v>313589RX3</v>
          </cell>
          <cell r="B1905" t="str">
            <v>x313589RX3</v>
          </cell>
          <cell r="C1905" t="str">
            <v>Match</v>
          </cell>
          <cell r="D1905" t="str">
            <v>iStar</v>
          </cell>
          <cell r="E1905" t="str">
            <v>Zero-Coupon</v>
          </cell>
        </row>
        <row r="1906">
          <cell r="A1906" t="str">
            <v>313589RX3</v>
          </cell>
          <cell r="B1906" t="str">
            <v>x313589RX3</v>
          </cell>
          <cell r="C1906" t="str">
            <v>Match</v>
          </cell>
          <cell r="D1906" t="str">
            <v>iStar</v>
          </cell>
          <cell r="E1906" t="str">
            <v>Zero-Coupon</v>
          </cell>
        </row>
        <row r="1907">
          <cell r="A1907" t="str">
            <v>313589RX3</v>
          </cell>
          <cell r="B1907" t="str">
            <v>x313589RX3</v>
          </cell>
          <cell r="C1907" t="str">
            <v>Match</v>
          </cell>
          <cell r="D1907" t="str">
            <v>iStar</v>
          </cell>
          <cell r="E1907" t="str">
            <v>Zero-Coupon</v>
          </cell>
        </row>
        <row r="1908">
          <cell r="A1908" t="str">
            <v>313589RX3</v>
          </cell>
          <cell r="B1908" t="str">
            <v>x313589RX3</v>
          </cell>
          <cell r="C1908" t="str">
            <v>Match</v>
          </cell>
          <cell r="D1908" t="str">
            <v>iStar</v>
          </cell>
          <cell r="E1908" t="str">
            <v>Zero-Coupon</v>
          </cell>
        </row>
        <row r="1909">
          <cell r="A1909" t="str">
            <v>313589RX3</v>
          </cell>
          <cell r="B1909" t="str">
            <v>x313589RX3</v>
          </cell>
          <cell r="C1909" t="str">
            <v>Match</v>
          </cell>
          <cell r="D1909" t="str">
            <v>iStar</v>
          </cell>
          <cell r="E1909" t="str">
            <v>Zero-Coupon</v>
          </cell>
        </row>
        <row r="1910">
          <cell r="A1910" t="str">
            <v>313589RX3</v>
          </cell>
          <cell r="B1910" t="str">
            <v>x313589RX3</v>
          </cell>
          <cell r="C1910" t="str">
            <v>Match</v>
          </cell>
          <cell r="D1910" t="str">
            <v>iStar</v>
          </cell>
          <cell r="E1910" t="str">
            <v>Zero-Coupon</v>
          </cell>
        </row>
        <row r="1911">
          <cell r="A1911" t="str">
            <v>313589RX3</v>
          </cell>
          <cell r="B1911" t="str">
            <v>x313589RX3</v>
          </cell>
          <cell r="C1911" t="str">
            <v>Match</v>
          </cell>
          <cell r="D1911" t="str">
            <v>iStar</v>
          </cell>
          <cell r="E1911" t="str">
            <v>Zero-Coupon</v>
          </cell>
        </row>
        <row r="1912">
          <cell r="A1912" t="str">
            <v>313589RX3</v>
          </cell>
          <cell r="B1912" t="str">
            <v>x313589RX3</v>
          </cell>
          <cell r="C1912" t="str">
            <v>Match</v>
          </cell>
          <cell r="D1912" t="str">
            <v>iStar</v>
          </cell>
          <cell r="E1912" t="str">
            <v>Zero-Coupon</v>
          </cell>
        </row>
        <row r="1913">
          <cell r="A1913" t="str">
            <v>313589RX3</v>
          </cell>
          <cell r="B1913" t="str">
            <v>x313589RX3</v>
          </cell>
          <cell r="C1913" t="str">
            <v>Match</v>
          </cell>
          <cell r="D1913" t="str">
            <v>iStar</v>
          </cell>
          <cell r="E1913" t="str">
            <v>Zero-Coupon</v>
          </cell>
        </row>
        <row r="1914">
          <cell r="A1914" t="str">
            <v>313589RX3</v>
          </cell>
          <cell r="B1914" t="str">
            <v>x313589RX3</v>
          </cell>
          <cell r="C1914" t="str">
            <v>Match</v>
          </cell>
          <cell r="D1914" t="str">
            <v>iStar</v>
          </cell>
          <cell r="E1914" t="str">
            <v>Zero-Coupon</v>
          </cell>
        </row>
        <row r="1915">
          <cell r="A1915" t="str">
            <v>313589RX3</v>
          </cell>
          <cell r="B1915" t="str">
            <v>x313589RX3</v>
          </cell>
          <cell r="C1915" t="str">
            <v>Match</v>
          </cell>
          <cell r="D1915" t="str">
            <v>iStar</v>
          </cell>
          <cell r="E1915" t="str">
            <v>Zero-Coupon</v>
          </cell>
        </row>
        <row r="1916">
          <cell r="A1916" t="str">
            <v>313589RX3</v>
          </cell>
          <cell r="B1916" t="str">
            <v>x313589RX3</v>
          </cell>
          <cell r="C1916" t="str">
            <v>Match</v>
          </cell>
          <cell r="D1916" t="str">
            <v>iStar</v>
          </cell>
          <cell r="E1916" t="str">
            <v>Zero-Coupon</v>
          </cell>
        </row>
        <row r="1917">
          <cell r="A1917" t="str">
            <v>313589RX3</v>
          </cell>
          <cell r="B1917" t="str">
            <v>x313589RX3</v>
          </cell>
          <cell r="C1917" t="str">
            <v>Match</v>
          </cell>
          <cell r="D1917" t="str">
            <v>iStar</v>
          </cell>
          <cell r="E1917" t="str">
            <v>Zero-Coupon</v>
          </cell>
        </row>
        <row r="1918">
          <cell r="A1918" t="str">
            <v>313589RX3</v>
          </cell>
          <cell r="B1918" t="str">
            <v>x313589RX3</v>
          </cell>
          <cell r="C1918" t="str">
            <v>Match</v>
          </cell>
          <cell r="D1918" t="str">
            <v>iStar</v>
          </cell>
          <cell r="E1918" t="str">
            <v>Zero-Coupon</v>
          </cell>
        </row>
        <row r="1919">
          <cell r="A1919" t="str">
            <v>313589RX3</v>
          </cell>
          <cell r="B1919" t="str">
            <v>x313589RX3</v>
          </cell>
          <cell r="C1919" t="str">
            <v>Match</v>
          </cell>
          <cell r="D1919" t="str">
            <v>iStar</v>
          </cell>
          <cell r="E1919" t="str">
            <v>Zero-Coupon</v>
          </cell>
        </row>
        <row r="1920">
          <cell r="A1920" t="str">
            <v>313589RX3</v>
          </cell>
          <cell r="B1920" t="str">
            <v>x313589RX3</v>
          </cell>
          <cell r="C1920" t="str">
            <v>Match</v>
          </cell>
          <cell r="D1920" t="str">
            <v>iStar</v>
          </cell>
          <cell r="E1920" t="str">
            <v>Zero-Coupon</v>
          </cell>
        </row>
        <row r="1921">
          <cell r="A1921" t="str">
            <v>313589RX3</v>
          </cell>
          <cell r="B1921" t="str">
            <v>x313589RX3</v>
          </cell>
          <cell r="C1921" t="str">
            <v>Match</v>
          </cell>
          <cell r="D1921" t="str">
            <v>iStar</v>
          </cell>
          <cell r="E1921" t="str">
            <v>Zero-Coupon</v>
          </cell>
        </row>
        <row r="1922">
          <cell r="A1922" t="str">
            <v>313589RX3</v>
          </cell>
          <cell r="B1922" t="str">
            <v>x313589RX3</v>
          </cell>
          <cell r="C1922" t="str">
            <v>Match</v>
          </cell>
          <cell r="D1922" t="str">
            <v>iStar</v>
          </cell>
          <cell r="E1922" t="str">
            <v>Zero-Coupon</v>
          </cell>
        </row>
        <row r="1923">
          <cell r="A1923" t="str">
            <v>313589RX3</v>
          </cell>
          <cell r="B1923" t="str">
            <v>x313589RX3</v>
          </cell>
          <cell r="C1923" t="str">
            <v>Match</v>
          </cell>
          <cell r="D1923" t="str">
            <v>iStar</v>
          </cell>
          <cell r="E1923" t="str">
            <v>Zero-Coupon</v>
          </cell>
        </row>
        <row r="1924">
          <cell r="A1924" t="str">
            <v>313589RX3</v>
          </cell>
          <cell r="B1924" t="str">
            <v>x313589RX3</v>
          </cell>
          <cell r="C1924" t="str">
            <v>Match</v>
          </cell>
          <cell r="D1924" t="str">
            <v>iStar</v>
          </cell>
          <cell r="E1924" t="str">
            <v>Zero-Coupon</v>
          </cell>
        </row>
        <row r="1925">
          <cell r="A1925" t="str">
            <v>313589RX3</v>
          </cell>
          <cell r="B1925" t="str">
            <v>x313589RX3</v>
          </cell>
          <cell r="C1925" t="str">
            <v>Match</v>
          </cell>
          <cell r="D1925" t="str">
            <v>iStar</v>
          </cell>
          <cell r="E1925" t="str">
            <v>Zero-Coupon</v>
          </cell>
        </row>
        <row r="1926">
          <cell r="A1926" t="str">
            <v>313589RX3</v>
          </cell>
          <cell r="B1926" t="str">
            <v>x313589RX3</v>
          </cell>
          <cell r="C1926" t="str">
            <v>Match</v>
          </cell>
          <cell r="D1926" t="str">
            <v>iStar</v>
          </cell>
          <cell r="E1926" t="str">
            <v>Zero-Coupon</v>
          </cell>
        </row>
        <row r="1927">
          <cell r="A1927" t="str">
            <v>313589RX3</v>
          </cell>
          <cell r="B1927" t="str">
            <v>x313589RX3</v>
          </cell>
          <cell r="C1927" t="str">
            <v>Match</v>
          </cell>
          <cell r="D1927" t="str">
            <v>iStar</v>
          </cell>
          <cell r="E1927" t="str">
            <v>Zero-Coupon</v>
          </cell>
        </row>
        <row r="1928">
          <cell r="A1928" t="str">
            <v>313589RX3</v>
          </cell>
          <cell r="B1928" t="str">
            <v>x313589RX3</v>
          </cell>
          <cell r="C1928" t="str">
            <v>Match</v>
          </cell>
          <cell r="D1928" t="str">
            <v>iStar</v>
          </cell>
          <cell r="E1928" t="str">
            <v>Zero-Coupon</v>
          </cell>
        </row>
        <row r="1929">
          <cell r="A1929" t="str">
            <v>313589RX3</v>
          </cell>
          <cell r="B1929" t="str">
            <v>x313589RX3</v>
          </cell>
          <cell r="C1929" t="str">
            <v>Match</v>
          </cell>
          <cell r="D1929" t="str">
            <v>iStar</v>
          </cell>
          <cell r="E1929" t="str">
            <v>Zero-Coupon</v>
          </cell>
        </row>
        <row r="1930">
          <cell r="A1930" t="str">
            <v>313589RX3</v>
          </cell>
          <cell r="B1930" t="str">
            <v>x313589RX3</v>
          </cell>
          <cell r="C1930" t="str">
            <v>Match</v>
          </cell>
          <cell r="D1930" t="str">
            <v>iStar</v>
          </cell>
          <cell r="E1930" t="str">
            <v>Zero-Coupon</v>
          </cell>
        </row>
        <row r="1931">
          <cell r="A1931" t="str">
            <v>313589RX3</v>
          </cell>
          <cell r="B1931" t="str">
            <v>x313589RX3</v>
          </cell>
          <cell r="C1931" t="str">
            <v>Match</v>
          </cell>
          <cell r="D1931" t="str">
            <v>iStar</v>
          </cell>
          <cell r="E1931" t="str">
            <v>Zero-Coupon</v>
          </cell>
        </row>
        <row r="1932">
          <cell r="A1932" t="str">
            <v>313589RX3</v>
          </cell>
          <cell r="B1932" t="str">
            <v>x313589RX3</v>
          </cell>
          <cell r="C1932" t="str">
            <v>Match</v>
          </cell>
          <cell r="D1932" t="str">
            <v>iStar</v>
          </cell>
          <cell r="E1932" t="str">
            <v>Zero-Coupon</v>
          </cell>
        </row>
        <row r="1933">
          <cell r="A1933" t="str">
            <v>313589RX3</v>
          </cell>
          <cell r="B1933" t="str">
            <v>x313589RX3</v>
          </cell>
          <cell r="C1933" t="str">
            <v>Match</v>
          </cell>
          <cell r="D1933" t="str">
            <v>iStar</v>
          </cell>
          <cell r="E1933" t="str">
            <v>Zero-Coupon</v>
          </cell>
        </row>
        <row r="1934">
          <cell r="A1934" t="str">
            <v>313589RX3</v>
          </cell>
          <cell r="B1934" t="str">
            <v>x313589RX3</v>
          </cell>
          <cell r="C1934" t="str">
            <v>Match</v>
          </cell>
          <cell r="D1934" t="str">
            <v>iStar</v>
          </cell>
          <cell r="E1934" t="str">
            <v>Zero-Coupon</v>
          </cell>
        </row>
        <row r="1935">
          <cell r="A1935" t="str">
            <v>313589RX3</v>
          </cell>
          <cell r="B1935" t="str">
            <v>x313589RX3</v>
          </cell>
          <cell r="C1935" t="str">
            <v>Match</v>
          </cell>
          <cell r="D1935" t="str">
            <v>iStar</v>
          </cell>
          <cell r="E1935" t="str">
            <v>Zero-Coupon</v>
          </cell>
        </row>
        <row r="1936">
          <cell r="A1936" t="str">
            <v>313589RX3</v>
          </cell>
          <cell r="B1936" t="str">
            <v>x313589RX3</v>
          </cell>
          <cell r="C1936" t="str">
            <v>Match</v>
          </cell>
          <cell r="D1936" t="str">
            <v>iStar</v>
          </cell>
          <cell r="E1936" t="str">
            <v>Zero-Coupon</v>
          </cell>
        </row>
        <row r="1937">
          <cell r="A1937" t="str">
            <v>313589RX3</v>
          </cell>
          <cell r="B1937" t="str">
            <v>x313589RX3</v>
          </cell>
          <cell r="C1937" t="str">
            <v>Match</v>
          </cell>
          <cell r="D1937" t="str">
            <v>iStar</v>
          </cell>
          <cell r="E1937" t="str">
            <v>Zero-Coupon</v>
          </cell>
        </row>
        <row r="1938">
          <cell r="A1938" t="str">
            <v>313589RX3</v>
          </cell>
          <cell r="B1938" t="str">
            <v>x313589RX3</v>
          </cell>
          <cell r="C1938" t="str">
            <v>Match</v>
          </cell>
          <cell r="D1938" t="str">
            <v>iStar</v>
          </cell>
          <cell r="E1938" t="str">
            <v>Zero-Coupon</v>
          </cell>
        </row>
        <row r="1939">
          <cell r="A1939" t="str">
            <v>313589RX3</v>
          </cell>
          <cell r="B1939" t="str">
            <v>x313589RX3</v>
          </cell>
          <cell r="C1939" t="str">
            <v>Match</v>
          </cell>
          <cell r="D1939" t="str">
            <v>iStar</v>
          </cell>
          <cell r="E1939" t="str">
            <v>Zero-Coupon</v>
          </cell>
        </row>
        <row r="1940">
          <cell r="A1940" t="str">
            <v>313589RX3</v>
          </cell>
          <cell r="B1940" t="str">
            <v>x313589RX3</v>
          </cell>
          <cell r="C1940" t="str">
            <v>Match</v>
          </cell>
          <cell r="D1940" t="str">
            <v>iStar</v>
          </cell>
          <cell r="E1940" t="str">
            <v>Zero-Coupon</v>
          </cell>
        </row>
        <row r="1941">
          <cell r="A1941" t="str">
            <v>313589RX3</v>
          </cell>
          <cell r="B1941" t="str">
            <v>x313589RX3</v>
          </cell>
          <cell r="C1941" t="str">
            <v>Match</v>
          </cell>
          <cell r="D1941" t="str">
            <v>iStar</v>
          </cell>
          <cell r="E1941" t="str">
            <v>Zero-Coupon</v>
          </cell>
        </row>
        <row r="1942">
          <cell r="A1942" t="str">
            <v>313589RX3</v>
          </cell>
          <cell r="B1942" t="str">
            <v>x313589RX3</v>
          </cell>
          <cell r="C1942" t="str">
            <v>Match</v>
          </cell>
          <cell r="D1942" t="str">
            <v>iStar</v>
          </cell>
          <cell r="E1942" t="str">
            <v>Zero-Coupon</v>
          </cell>
        </row>
        <row r="1943">
          <cell r="A1943" t="str">
            <v>313589RX3</v>
          </cell>
          <cell r="B1943" t="str">
            <v>x313589RX3</v>
          </cell>
          <cell r="C1943" t="str">
            <v>Match</v>
          </cell>
          <cell r="D1943" t="str">
            <v>iStar</v>
          </cell>
          <cell r="E1943" t="str">
            <v>Zero-Coupon</v>
          </cell>
        </row>
        <row r="1944">
          <cell r="A1944" t="str">
            <v>313589RX3</v>
          </cell>
          <cell r="B1944" t="str">
            <v>x313589RX3</v>
          </cell>
          <cell r="C1944" t="str">
            <v>Match</v>
          </cell>
          <cell r="D1944" t="str">
            <v>iStar</v>
          </cell>
          <cell r="E1944" t="str">
            <v>Zero-Coupon</v>
          </cell>
        </row>
        <row r="1945">
          <cell r="A1945" t="str">
            <v>313589RX3</v>
          </cell>
          <cell r="B1945" t="str">
            <v>x313589RX3</v>
          </cell>
          <cell r="C1945" t="str">
            <v>Match</v>
          </cell>
          <cell r="D1945" t="str">
            <v>iStar</v>
          </cell>
          <cell r="E1945" t="str">
            <v>Zero-Coupon</v>
          </cell>
        </row>
        <row r="1946">
          <cell r="A1946" t="str">
            <v>313589RX3</v>
          </cell>
          <cell r="B1946" t="str">
            <v>x313589RX3</v>
          </cell>
          <cell r="C1946" t="str">
            <v>Match</v>
          </cell>
          <cell r="D1946" t="str">
            <v>iStar</v>
          </cell>
          <cell r="E1946" t="str">
            <v>Zero-Coupon</v>
          </cell>
        </row>
        <row r="1947">
          <cell r="A1947" t="str">
            <v>313589RX3</v>
          </cell>
          <cell r="B1947" t="str">
            <v>x313589RX3</v>
          </cell>
          <cell r="C1947" t="str">
            <v>Match</v>
          </cell>
          <cell r="D1947" t="str">
            <v>iStar</v>
          </cell>
          <cell r="E1947" t="str">
            <v>Zero-Coupon</v>
          </cell>
        </row>
        <row r="1948">
          <cell r="A1948" t="str">
            <v>313589RX3</v>
          </cell>
          <cell r="B1948" t="str">
            <v>x313589RX3</v>
          </cell>
          <cell r="C1948" t="str">
            <v>Match</v>
          </cell>
          <cell r="D1948" t="str">
            <v>iStar</v>
          </cell>
          <cell r="E1948" t="str">
            <v>Zero-Coupon</v>
          </cell>
        </row>
        <row r="1949">
          <cell r="A1949" t="str">
            <v>313589RX3</v>
          </cell>
          <cell r="B1949" t="str">
            <v>x313589RX3</v>
          </cell>
          <cell r="C1949" t="str">
            <v>Match</v>
          </cell>
          <cell r="D1949" t="str">
            <v>iStar</v>
          </cell>
          <cell r="E1949" t="str">
            <v>Zero-Coupon</v>
          </cell>
        </row>
        <row r="1950">
          <cell r="A1950" t="str">
            <v>313589RX3</v>
          </cell>
          <cell r="B1950" t="str">
            <v>x313589RX3</v>
          </cell>
          <cell r="C1950" t="str">
            <v>Match</v>
          </cell>
          <cell r="D1950" t="str">
            <v>iStar</v>
          </cell>
          <cell r="E1950" t="str">
            <v>Zero-Coupon</v>
          </cell>
        </row>
        <row r="1951">
          <cell r="A1951" t="str">
            <v>313589RX3</v>
          </cell>
          <cell r="B1951" t="str">
            <v>x313589RX3</v>
          </cell>
          <cell r="C1951" t="str">
            <v>Match</v>
          </cell>
          <cell r="D1951" t="str">
            <v>iStar</v>
          </cell>
          <cell r="E1951" t="str">
            <v>Zero-Coupon</v>
          </cell>
        </row>
        <row r="1952">
          <cell r="A1952" t="str">
            <v>313589RX3</v>
          </cell>
          <cell r="B1952" t="str">
            <v>x313589RX3</v>
          </cell>
          <cell r="C1952" t="str">
            <v>Match</v>
          </cell>
          <cell r="D1952" t="str">
            <v>iStar</v>
          </cell>
          <cell r="E1952" t="str">
            <v>Zero-Coupon</v>
          </cell>
        </row>
        <row r="1953">
          <cell r="A1953" t="str">
            <v>313589RX3</v>
          </cell>
          <cell r="B1953" t="str">
            <v>x313589RX3</v>
          </cell>
          <cell r="C1953" t="str">
            <v>Match</v>
          </cell>
          <cell r="D1953" t="str">
            <v>iStar</v>
          </cell>
          <cell r="E1953" t="str">
            <v>Zero-Coupon</v>
          </cell>
        </row>
        <row r="1954">
          <cell r="A1954" t="str">
            <v>313589RX3</v>
          </cell>
          <cell r="B1954" t="str">
            <v>x313589RX3</v>
          </cell>
          <cell r="C1954" t="str">
            <v>Match</v>
          </cell>
          <cell r="D1954" t="str">
            <v>iStar</v>
          </cell>
          <cell r="E1954" t="str">
            <v>Zero-Coupon</v>
          </cell>
        </row>
        <row r="1955">
          <cell r="A1955" t="str">
            <v>313589RX3</v>
          </cell>
          <cell r="B1955" t="str">
            <v>x313589RX3</v>
          </cell>
          <cell r="C1955" t="str">
            <v>Match</v>
          </cell>
          <cell r="D1955" t="str">
            <v>iStar</v>
          </cell>
          <cell r="E1955" t="str">
            <v>Zero-Coupon</v>
          </cell>
        </row>
        <row r="1956">
          <cell r="A1956" t="str">
            <v>313589RX3</v>
          </cell>
          <cell r="B1956" t="str">
            <v>x313589RX3</v>
          </cell>
          <cell r="C1956" t="str">
            <v>Match</v>
          </cell>
          <cell r="D1956" t="str">
            <v>iStar</v>
          </cell>
          <cell r="E1956" t="str">
            <v>Zero-Coupon</v>
          </cell>
        </row>
        <row r="1957">
          <cell r="A1957" t="str">
            <v>313589RX3</v>
          </cell>
          <cell r="B1957" t="str">
            <v>x313589RX3</v>
          </cell>
          <cell r="C1957" t="str">
            <v>Match</v>
          </cell>
          <cell r="D1957" t="str">
            <v>iStar</v>
          </cell>
          <cell r="E1957" t="str">
            <v>Zero-Coupon</v>
          </cell>
        </row>
        <row r="1958">
          <cell r="A1958" t="str">
            <v>313589RX3</v>
          </cell>
          <cell r="B1958" t="str">
            <v>x313589RX3</v>
          </cell>
          <cell r="C1958" t="str">
            <v>Match</v>
          </cell>
          <cell r="D1958" t="str">
            <v>iStar</v>
          </cell>
          <cell r="E1958" t="str">
            <v>Zero-Coupon</v>
          </cell>
        </row>
        <row r="1959">
          <cell r="A1959" t="str">
            <v>313589RX3</v>
          </cell>
          <cell r="B1959" t="str">
            <v>x313589RX3</v>
          </cell>
          <cell r="C1959" t="str">
            <v>Match</v>
          </cell>
          <cell r="D1959" t="str">
            <v>iStar</v>
          </cell>
          <cell r="E1959" t="str">
            <v>Zero-Coupon</v>
          </cell>
        </row>
        <row r="1960">
          <cell r="A1960" t="str">
            <v>313589RX3</v>
          </cell>
          <cell r="B1960" t="str">
            <v>x313589RX3</v>
          </cell>
          <cell r="C1960" t="str">
            <v>Match</v>
          </cell>
          <cell r="D1960" t="str">
            <v>iStar</v>
          </cell>
          <cell r="E1960" t="str">
            <v>Zero-Coupon</v>
          </cell>
        </row>
        <row r="1961">
          <cell r="A1961" t="str">
            <v>313589RX3</v>
          </cell>
          <cell r="B1961" t="str">
            <v>x313589RX3</v>
          </cell>
          <cell r="C1961" t="str">
            <v>Match</v>
          </cell>
          <cell r="D1961" t="str">
            <v>iStar</v>
          </cell>
          <cell r="E1961" t="str">
            <v>Zero-Coupon</v>
          </cell>
        </row>
        <row r="1962">
          <cell r="A1962" t="str">
            <v>313589RX3</v>
          </cell>
          <cell r="B1962" t="str">
            <v>x313589RX3</v>
          </cell>
          <cell r="C1962" t="str">
            <v>Match</v>
          </cell>
          <cell r="D1962" t="str">
            <v>iStar</v>
          </cell>
          <cell r="E1962" t="str">
            <v>Zero-Coupon</v>
          </cell>
        </row>
        <row r="1963">
          <cell r="A1963" t="str">
            <v>313589RX3</v>
          </cell>
          <cell r="B1963" t="str">
            <v>x313589RX3</v>
          </cell>
          <cell r="C1963" t="str">
            <v>Match</v>
          </cell>
          <cell r="D1963" t="str">
            <v>iStar</v>
          </cell>
          <cell r="E1963" t="str">
            <v>Zero-Coupon</v>
          </cell>
        </row>
        <row r="1964">
          <cell r="A1964" t="str">
            <v>313589RX3</v>
          </cell>
          <cell r="B1964" t="str">
            <v>x313589RX3</v>
          </cell>
          <cell r="C1964" t="str">
            <v>Match</v>
          </cell>
          <cell r="D1964" t="str">
            <v>iStar</v>
          </cell>
          <cell r="E1964" t="str">
            <v>Zero-Coupon</v>
          </cell>
        </row>
        <row r="1965">
          <cell r="A1965" t="str">
            <v>313589RX3</v>
          </cell>
          <cell r="B1965" t="str">
            <v>x313589RX3</v>
          </cell>
          <cell r="C1965" t="str">
            <v>Match</v>
          </cell>
          <cell r="D1965" t="str">
            <v>iStar</v>
          </cell>
          <cell r="E1965" t="str">
            <v>Zero-Coupon</v>
          </cell>
        </row>
        <row r="1966">
          <cell r="A1966" t="str">
            <v>313589RX3</v>
          </cell>
          <cell r="B1966" t="str">
            <v>x313589RX3</v>
          </cell>
          <cell r="C1966" t="str">
            <v>Match</v>
          </cell>
          <cell r="D1966" t="str">
            <v>iStar</v>
          </cell>
          <cell r="E1966" t="str">
            <v>Zero-Coupon</v>
          </cell>
        </row>
        <row r="1967">
          <cell r="A1967" t="str">
            <v>313589RX3</v>
          </cell>
          <cell r="B1967" t="str">
            <v>x313589RX3</v>
          </cell>
          <cell r="C1967" t="str">
            <v>Match</v>
          </cell>
          <cell r="D1967" t="str">
            <v>iStar</v>
          </cell>
          <cell r="E1967" t="str">
            <v>Zero-Coupon</v>
          </cell>
        </row>
        <row r="1968">
          <cell r="A1968" t="str">
            <v>313589RX3</v>
          </cell>
          <cell r="B1968" t="str">
            <v>x313589RX3</v>
          </cell>
          <cell r="C1968" t="str">
            <v>Match</v>
          </cell>
          <cell r="D1968" t="str">
            <v>iStar</v>
          </cell>
          <cell r="E1968" t="str">
            <v>Zero-Coupon</v>
          </cell>
        </row>
        <row r="1969">
          <cell r="A1969" t="str">
            <v>313589RX3</v>
          </cell>
          <cell r="B1969" t="str">
            <v>x313589RX3</v>
          </cell>
          <cell r="C1969" t="str">
            <v>Match</v>
          </cell>
          <cell r="D1969" t="str">
            <v>iStar</v>
          </cell>
          <cell r="E1969" t="str">
            <v>Zero-Coupon</v>
          </cell>
        </row>
        <row r="1970">
          <cell r="A1970" t="str">
            <v>313589RX3</v>
          </cell>
          <cell r="B1970" t="str">
            <v>x313589RX3</v>
          </cell>
          <cell r="C1970" t="str">
            <v>Match</v>
          </cell>
          <cell r="D1970" t="str">
            <v>iStar</v>
          </cell>
          <cell r="E1970" t="str">
            <v>Zero-Coupon</v>
          </cell>
        </row>
        <row r="1971">
          <cell r="A1971" t="str">
            <v>313589RX3</v>
          </cell>
          <cell r="B1971" t="str">
            <v>x313589RX3</v>
          </cell>
          <cell r="C1971" t="str">
            <v>Match</v>
          </cell>
          <cell r="D1971" t="str">
            <v>iStar</v>
          </cell>
          <cell r="E1971" t="str">
            <v>Zero-Coupon</v>
          </cell>
        </row>
        <row r="1972">
          <cell r="A1972" t="str">
            <v>313589RX3</v>
          </cell>
          <cell r="B1972" t="str">
            <v>x313589RX3</v>
          </cell>
          <cell r="C1972" t="str">
            <v>Match</v>
          </cell>
          <cell r="D1972" t="str">
            <v>iStar</v>
          </cell>
          <cell r="E1972" t="str">
            <v>Zero-Coupon</v>
          </cell>
        </row>
        <row r="1973">
          <cell r="A1973" t="str">
            <v>313589RX3</v>
          </cell>
          <cell r="B1973" t="str">
            <v>x313589RX3</v>
          </cell>
          <cell r="C1973" t="str">
            <v>Match</v>
          </cell>
          <cell r="D1973" t="str">
            <v>iStar</v>
          </cell>
          <cell r="E1973" t="str">
            <v>Zero-Coupon</v>
          </cell>
        </row>
        <row r="1974">
          <cell r="A1974" t="str">
            <v>313589RX3</v>
          </cell>
          <cell r="B1974" t="str">
            <v>x313589RX3</v>
          </cell>
          <cell r="C1974" t="str">
            <v>Match</v>
          </cell>
          <cell r="D1974" t="str">
            <v>iStar</v>
          </cell>
          <cell r="E1974" t="str">
            <v>Zero-Coupon</v>
          </cell>
        </row>
        <row r="1975">
          <cell r="A1975" t="str">
            <v>313589RX3</v>
          </cell>
          <cell r="B1975" t="str">
            <v>x313589RX3</v>
          </cell>
          <cell r="C1975" t="str">
            <v>Match</v>
          </cell>
          <cell r="D1975" t="str">
            <v>iStar</v>
          </cell>
          <cell r="E1975" t="str">
            <v>Zero-Coupon</v>
          </cell>
        </row>
        <row r="1976">
          <cell r="A1976" t="str">
            <v>313589RX3</v>
          </cell>
          <cell r="B1976" t="str">
            <v>x313589RX3</v>
          </cell>
          <cell r="C1976" t="str">
            <v>Match</v>
          </cell>
          <cell r="D1976" t="str">
            <v>iStar</v>
          </cell>
          <cell r="E1976" t="str">
            <v>Zero-Coupon</v>
          </cell>
        </row>
        <row r="1977">
          <cell r="A1977" t="str">
            <v>313589RX3</v>
          </cell>
          <cell r="B1977" t="str">
            <v>x313589RX3</v>
          </cell>
          <cell r="C1977" t="str">
            <v>Match</v>
          </cell>
          <cell r="D1977" t="str">
            <v>iStar</v>
          </cell>
          <cell r="E1977" t="str">
            <v>Zero-Coupon</v>
          </cell>
        </row>
        <row r="1978">
          <cell r="A1978" t="str">
            <v>313589RX3</v>
          </cell>
          <cell r="B1978" t="str">
            <v>x313589RX3</v>
          </cell>
          <cell r="C1978" t="str">
            <v>Match</v>
          </cell>
          <cell r="D1978" t="str">
            <v>iStar</v>
          </cell>
          <cell r="E1978" t="str">
            <v>Zero-Coupon</v>
          </cell>
        </row>
        <row r="1979">
          <cell r="A1979" t="str">
            <v>313589RX3</v>
          </cell>
          <cell r="B1979" t="str">
            <v>x313589RX3</v>
          </cell>
          <cell r="C1979" t="str">
            <v>Match</v>
          </cell>
          <cell r="D1979" t="str">
            <v>iStar</v>
          </cell>
          <cell r="E1979" t="str">
            <v>Zero-Coupon</v>
          </cell>
        </row>
        <row r="1980">
          <cell r="A1980" t="str">
            <v>313589RX3</v>
          </cell>
          <cell r="B1980" t="str">
            <v>x313589RX3</v>
          </cell>
          <cell r="C1980" t="str">
            <v>Match</v>
          </cell>
          <cell r="D1980" t="str">
            <v>iStar</v>
          </cell>
          <cell r="E1980" t="str">
            <v>Zero-Coupon</v>
          </cell>
        </row>
        <row r="1981">
          <cell r="A1981" t="str">
            <v>313589RX3</v>
          </cell>
          <cell r="B1981" t="str">
            <v>x313589RX3</v>
          </cell>
          <cell r="C1981" t="str">
            <v>Match</v>
          </cell>
          <cell r="D1981" t="str">
            <v>iStar</v>
          </cell>
          <cell r="E1981" t="str">
            <v>Zero-Coupon</v>
          </cell>
        </row>
        <row r="1982">
          <cell r="A1982" t="str">
            <v>313589RX3</v>
          </cell>
          <cell r="B1982" t="str">
            <v>x313589RX3</v>
          </cell>
          <cell r="C1982" t="str">
            <v>Match</v>
          </cell>
          <cell r="D1982" t="str">
            <v>iStar</v>
          </cell>
          <cell r="E1982" t="str">
            <v>Zero-Coupon</v>
          </cell>
        </row>
        <row r="1983">
          <cell r="A1983" t="str">
            <v>313589RX3</v>
          </cell>
          <cell r="B1983" t="str">
            <v>x313589RX3</v>
          </cell>
          <cell r="C1983" t="str">
            <v>Match</v>
          </cell>
          <cell r="D1983" t="str">
            <v>iStar</v>
          </cell>
          <cell r="E1983" t="str">
            <v>Zero-Coupon</v>
          </cell>
        </row>
        <row r="1984">
          <cell r="A1984" t="str">
            <v>313589RX3</v>
          </cell>
          <cell r="B1984" t="str">
            <v>x313589RX3</v>
          </cell>
          <cell r="C1984" t="str">
            <v>Match</v>
          </cell>
          <cell r="D1984" t="str">
            <v>iStar</v>
          </cell>
          <cell r="E1984" t="str">
            <v>Zero-Coupon</v>
          </cell>
        </row>
        <row r="1985">
          <cell r="A1985" t="str">
            <v>313589RX3</v>
          </cell>
          <cell r="B1985" t="str">
            <v>x313589RX3</v>
          </cell>
          <cell r="C1985" t="str">
            <v>Match</v>
          </cell>
          <cell r="D1985" t="str">
            <v>iStar</v>
          </cell>
          <cell r="E1985" t="str">
            <v>Zero-Coupon</v>
          </cell>
        </row>
        <row r="1986">
          <cell r="A1986" t="str">
            <v>313589RX3</v>
          </cell>
          <cell r="B1986" t="str">
            <v>x313589RX3</v>
          </cell>
          <cell r="C1986" t="str">
            <v>Match</v>
          </cell>
          <cell r="D1986" t="str">
            <v>iStar</v>
          </cell>
          <cell r="E1986" t="str">
            <v>Zero-Coupon</v>
          </cell>
        </row>
        <row r="1987">
          <cell r="A1987" t="str">
            <v>313589RX3</v>
          </cell>
          <cell r="B1987" t="str">
            <v>x313589RX3</v>
          </cell>
          <cell r="C1987" t="str">
            <v>Match</v>
          </cell>
          <cell r="D1987" t="str">
            <v>iStar</v>
          </cell>
          <cell r="E1987" t="str">
            <v>Zero-Coupon</v>
          </cell>
        </row>
        <row r="1988">
          <cell r="A1988" t="str">
            <v>313589RX3</v>
          </cell>
          <cell r="B1988" t="str">
            <v>x313589RX3</v>
          </cell>
          <cell r="C1988" t="str">
            <v>Match</v>
          </cell>
          <cell r="D1988" t="str">
            <v>iStar</v>
          </cell>
          <cell r="E1988" t="str">
            <v>Zero-Coupon</v>
          </cell>
        </row>
        <row r="1989">
          <cell r="A1989" t="str">
            <v>313589RX3</v>
          </cell>
          <cell r="B1989" t="str">
            <v>x313589RX3</v>
          </cell>
          <cell r="C1989" t="str">
            <v>Match</v>
          </cell>
          <cell r="D1989" t="str">
            <v>iStar</v>
          </cell>
          <cell r="E1989" t="str">
            <v>Zero-Coupon</v>
          </cell>
        </row>
        <row r="1990">
          <cell r="A1990" t="str">
            <v>313589RX3</v>
          </cell>
          <cell r="B1990" t="str">
            <v>x313589RX3</v>
          </cell>
          <cell r="C1990" t="str">
            <v>Match</v>
          </cell>
          <cell r="D1990" t="str">
            <v>iStar</v>
          </cell>
          <cell r="E1990" t="str">
            <v>Zero-Coupon</v>
          </cell>
        </row>
        <row r="1991">
          <cell r="A1991" t="str">
            <v>313589RX3</v>
          </cell>
          <cell r="B1991" t="str">
            <v>x313589RX3</v>
          </cell>
          <cell r="C1991" t="str">
            <v>Match</v>
          </cell>
          <cell r="D1991" t="str">
            <v>iStar</v>
          </cell>
          <cell r="E1991" t="str">
            <v>Zero-Coupon</v>
          </cell>
        </row>
        <row r="1992">
          <cell r="A1992" t="str">
            <v>313589RX3</v>
          </cell>
          <cell r="B1992" t="str">
            <v>x313589RX3</v>
          </cell>
          <cell r="C1992" t="str">
            <v>Match</v>
          </cell>
          <cell r="D1992" t="str">
            <v>iStar</v>
          </cell>
          <cell r="E1992" t="str">
            <v>Zero-Coupon</v>
          </cell>
        </row>
        <row r="1993">
          <cell r="A1993" t="str">
            <v>313589RX3</v>
          </cell>
          <cell r="B1993" t="str">
            <v>x313589RX3</v>
          </cell>
          <cell r="C1993" t="str">
            <v>Match</v>
          </cell>
          <cell r="D1993" t="str">
            <v>iStar</v>
          </cell>
          <cell r="E1993" t="str">
            <v>Zero-Coupon</v>
          </cell>
        </row>
        <row r="1994">
          <cell r="A1994" t="str">
            <v>313589RX3</v>
          </cell>
          <cell r="B1994" t="str">
            <v>x313589RX3</v>
          </cell>
          <cell r="C1994" t="str">
            <v>Match</v>
          </cell>
          <cell r="D1994" t="str">
            <v>iStar</v>
          </cell>
          <cell r="E1994" t="str">
            <v>Zero-Coupon</v>
          </cell>
        </row>
        <row r="1995">
          <cell r="A1995" t="str">
            <v>313589RX3</v>
          </cell>
          <cell r="B1995" t="str">
            <v>x313589RX3</v>
          </cell>
          <cell r="C1995" t="str">
            <v>Match</v>
          </cell>
          <cell r="D1995" t="str">
            <v>iStar</v>
          </cell>
          <cell r="E1995" t="str">
            <v>Zero-Coupon</v>
          </cell>
        </row>
        <row r="1996">
          <cell r="A1996" t="str">
            <v>313589RX3</v>
          </cell>
          <cell r="B1996" t="str">
            <v>x313589RX3</v>
          </cell>
          <cell r="C1996" t="str">
            <v>Match</v>
          </cell>
          <cell r="D1996" t="str">
            <v>iStar</v>
          </cell>
          <cell r="E1996" t="str">
            <v>Zero-Coupon</v>
          </cell>
        </row>
        <row r="1997">
          <cell r="A1997" t="str">
            <v>313589RX3</v>
          </cell>
          <cell r="B1997" t="str">
            <v>x313589RX3</v>
          </cell>
          <cell r="C1997" t="str">
            <v>Match</v>
          </cell>
          <cell r="D1997" t="str">
            <v>iStar</v>
          </cell>
          <cell r="E1997" t="str">
            <v>Zero-Coupon</v>
          </cell>
        </row>
        <row r="1998">
          <cell r="A1998" t="str">
            <v>313589RX3</v>
          </cell>
          <cell r="B1998" t="str">
            <v>x313589RX3</v>
          </cell>
          <cell r="C1998" t="str">
            <v>Match</v>
          </cell>
          <cell r="D1998" t="str">
            <v>iStar</v>
          </cell>
          <cell r="E1998" t="str">
            <v>Zero-Coupon</v>
          </cell>
        </row>
        <row r="1999">
          <cell r="A1999" t="str">
            <v>313589RX3</v>
          </cell>
          <cell r="B1999" t="str">
            <v>x313589RX3</v>
          </cell>
          <cell r="C1999" t="str">
            <v>Match</v>
          </cell>
          <cell r="D1999" t="str">
            <v>iStar</v>
          </cell>
          <cell r="E1999" t="str">
            <v>Zero-Coupon</v>
          </cell>
        </row>
        <row r="2000">
          <cell r="A2000" t="str">
            <v>313589RX3</v>
          </cell>
          <cell r="B2000" t="str">
            <v>x313589RX3</v>
          </cell>
          <cell r="C2000" t="str">
            <v>Match</v>
          </cell>
          <cell r="D2000" t="str">
            <v>iStar</v>
          </cell>
          <cell r="E2000" t="str">
            <v>Zero-Coupon</v>
          </cell>
        </row>
        <row r="2001">
          <cell r="A2001" t="str">
            <v>313589RX3</v>
          </cell>
          <cell r="B2001" t="str">
            <v>x313589RX3</v>
          </cell>
          <cell r="C2001" t="str">
            <v>Match</v>
          </cell>
          <cell r="D2001" t="str">
            <v>iStar</v>
          </cell>
          <cell r="E2001" t="str">
            <v>Zero-Coupon</v>
          </cell>
        </row>
        <row r="2002">
          <cell r="A2002" t="str">
            <v>313589RX3</v>
          </cell>
          <cell r="B2002" t="str">
            <v>x313589RX3</v>
          </cell>
          <cell r="C2002" t="str">
            <v>Match</v>
          </cell>
          <cell r="D2002" t="str">
            <v>iStar</v>
          </cell>
          <cell r="E2002" t="str">
            <v>Zero-Coupon</v>
          </cell>
        </row>
        <row r="2003">
          <cell r="A2003" t="str">
            <v>313589RX3</v>
          </cell>
          <cell r="B2003" t="str">
            <v>x313589RX3</v>
          </cell>
          <cell r="C2003" t="str">
            <v>Match</v>
          </cell>
          <cell r="D2003" t="str">
            <v>iStar</v>
          </cell>
          <cell r="E2003" t="str">
            <v>Zero-Coupon</v>
          </cell>
        </row>
        <row r="2004">
          <cell r="A2004" t="str">
            <v>313589RX3</v>
          </cell>
          <cell r="B2004" t="str">
            <v>x313589RX3</v>
          </cell>
          <cell r="C2004" t="str">
            <v>Match</v>
          </cell>
          <cell r="D2004" t="str">
            <v>iStar</v>
          </cell>
          <cell r="E2004" t="str">
            <v>Zero-Coupon</v>
          </cell>
        </row>
        <row r="2005">
          <cell r="A2005" t="str">
            <v>313589RX3</v>
          </cell>
          <cell r="B2005" t="str">
            <v>x313589RX3</v>
          </cell>
          <cell r="C2005" t="str">
            <v>Match</v>
          </cell>
          <cell r="D2005" t="str">
            <v>iStar</v>
          </cell>
          <cell r="E2005" t="str">
            <v>Zero-Coupon</v>
          </cell>
        </row>
        <row r="2006">
          <cell r="A2006" t="str">
            <v>313589RX3</v>
          </cell>
          <cell r="B2006" t="str">
            <v>x313589RX3</v>
          </cell>
          <cell r="C2006" t="str">
            <v>Match</v>
          </cell>
          <cell r="D2006" t="str">
            <v>iStar</v>
          </cell>
          <cell r="E2006" t="str">
            <v>Zero-Coupon</v>
          </cell>
        </row>
        <row r="2007">
          <cell r="A2007" t="str">
            <v>313589RX3</v>
          </cell>
          <cell r="B2007" t="str">
            <v>x313589RX3</v>
          </cell>
          <cell r="C2007" t="str">
            <v>Match</v>
          </cell>
          <cell r="D2007" t="str">
            <v>iStar</v>
          </cell>
          <cell r="E2007" t="str">
            <v>Zero-Coupon</v>
          </cell>
        </row>
        <row r="2008">
          <cell r="A2008" t="str">
            <v>313589RX3</v>
          </cell>
          <cell r="B2008" t="str">
            <v>x313589RX3</v>
          </cell>
          <cell r="C2008" t="str">
            <v>Match</v>
          </cell>
          <cell r="D2008" t="str">
            <v>iStar</v>
          </cell>
          <cell r="E2008" t="str">
            <v>Zero-Coupon</v>
          </cell>
        </row>
        <row r="2009">
          <cell r="A2009" t="str">
            <v>313589RX3</v>
          </cell>
          <cell r="B2009" t="str">
            <v>x313589RX3</v>
          </cell>
          <cell r="C2009" t="str">
            <v>Match</v>
          </cell>
          <cell r="D2009" t="str">
            <v>iStar</v>
          </cell>
          <cell r="E2009" t="str">
            <v>Zero-Coupon</v>
          </cell>
        </row>
        <row r="2010">
          <cell r="A2010" t="str">
            <v>313589RX3</v>
          </cell>
          <cell r="B2010" t="str">
            <v>x313589RX3</v>
          </cell>
          <cell r="C2010" t="str">
            <v>Match</v>
          </cell>
          <cell r="D2010" t="str">
            <v>iStar</v>
          </cell>
          <cell r="E2010" t="str">
            <v>Zero-Coupon</v>
          </cell>
        </row>
        <row r="2011">
          <cell r="A2011" t="str">
            <v>313589RX3</v>
          </cell>
          <cell r="B2011" t="str">
            <v>x313589RX3</v>
          </cell>
          <cell r="C2011" t="str">
            <v>Match</v>
          </cell>
          <cell r="D2011" t="str">
            <v>iStar</v>
          </cell>
          <cell r="E2011" t="str">
            <v>Zero-Coupon</v>
          </cell>
        </row>
        <row r="2012">
          <cell r="A2012" t="str">
            <v>313589RX3</v>
          </cell>
          <cell r="B2012" t="str">
            <v>x313589RX3</v>
          </cell>
          <cell r="C2012" t="str">
            <v>Match</v>
          </cell>
          <cell r="D2012" t="str">
            <v>iStar</v>
          </cell>
          <cell r="E2012" t="str">
            <v>Zero-Coupon</v>
          </cell>
        </row>
        <row r="2013">
          <cell r="A2013" t="str">
            <v>313589RX3</v>
          </cell>
          <cell r="B2013" t="str">
            <v>x313589RX3</v>
          </cell>
          <cell r="C2013" t="str">
            <v>Match</v>
          </cell>
          <cell r="D2013" t="str">
            <v>iStar</v>
          </cell>
          <cell r="E2013" t="str">
            <v>Zero-Coupon</v>
          </cell>
        </row>
        <row r="2014">
          <cell r="A2014" t="str">
            <v>313589RX3</v>
          </cell>
          <cell r="B2014" t="str">
            <v>x313589RX3</v>
          </cell>
          <cell r="C2014" t="str">
            <v>Match</v>
          </cell>
          <cell r="D2014" t="str">
            <v>iStar</v>
          </cell>
          <cell r="E2014" t="str">
            <v>Zero-Coupon</v>
          </cell>
        </row>
        <row r="2015">
          <cell r="A2015" t="str">
            <v>313589RX3</v>
          </cell>
          <cell r="B2015" t="str">
            <v>x313589RX3</v>
          </cell>
          <cell r="C2015" t="str">
            <v>Match</v>
          </cell>
          <cell r="D2015" t="str">
            <v>iStar</v>
          </cell>
          <cell r="E2015" t="str">
            <v>Zero-Coupon</v>
          </cell>
        </row>
        <row r="2016">
          <cell r="A2016" t="str">
            <v>313589RX3</v>
          </cell>
          <cell r="B2016" t="str">
            <v>x313589RX3</v>
          </cell>
          <cell r="C2016" t="str">
            <v>Match</v>
          </cell>
          <cell r="D2016" t="str">
            <v>iStar</v>
          </cell>
          <cell r="E2016" t="str">
            <v>Zero-Coupon</v>
          </cell>
        </row>
        <row r="2017">
          <cell r="A2017" t="str">
            <v>313589RX3</v>
          </cell>
          <cell r="B2017" t="str">
            <v>x313589RX3</v>
          </cell>
          <cell r="C2017" t="str">
            <v>Match</v>
          </cell>
          <cell r="D2017" t="str">
            <v>iStar</v>
          </cell>
          <cell r="E2017" t="str">
            <v>Zero-Coupon</v>
          </cell>
        </row>
        <row r="2018">
          <cell r="A2018" t="str">
            <v>313589RX3</v>
          </cell>
          <cell r="B2018" t="str">
            <v>x313589RX3</v>
          </cell>
          <cell r="C2018" t="str">
            <v>Match</v>
          </cell>
          <cell r="D2018" t="str">
            <v>iStar</v>
          </cell>
          <cell r="E2018" t="str">
            <v>Zero-Coupon</v>
          </cell>
        </row>
        <row r="2019">
          <cell r="A2019" t="str">
            <v>313589RX3</v>
          </cell>
          <cell r="B2019" t="str">
            <v>x313589RX3</v>
          </cell>
          <cell r="C2019" t="str">
            <v>Match</v>
          </cell>
          <cell r="D2019" t="str">
            <v>iStar</v>
          </cell>
          <cell r="E2019" t="str">
            <v>Zero-Coupon</v>
          </cell>
        </row>
        <row r="2020">
          <cell r="A2020" t="str">
            <v>313589RX3</v>
          </cell>
          <cell r="B2020" t="str">
            <v>x313589RX3</v>
          </cell>
          <cell r="C2020" t="str">
            <v>Match</v>
          </cell>
          <cell r="D2020" t="str">
            <v>iStar</v>
          </cell>
          <cell r="E2020" t="str">
            <v>Zero-Coupon</v>
          </cell>
        </row>
        <row r="2021">
          <cell r="A2021" t="str">
            <v>313589RX3</v>
          </cell>
          <cell r="B2021" t="str">
            <v>x313589RX3</v>
          </cell>
          <cell r="C2021" t="str">
            <v>Match</v>
          </cell>
          <cell r="D2021" t="str">
            <v>iStar</v>
          </cell>
          <cell r="E2021" t="str">
            <v>Zero-Coupon</v>
          </cell>
        </row>
        <row r="2022">
          <cell r="A2022" t="str">
            <v>313589RX3</v>
          </cell>
          <cell r="B2022" t="str">
            <v>x313589RX3</v>
          </cell>
          <cell r="C2022" t="str">
            <v>Match</v>
          </cell>
          <cell r="D2022" t="str">
            <v>iStar</v>
          </cell>
          <cell r="E2022" t="str">
            <v>Zero-Coupon</v>
          </cell>
        </row>
        <row r="2023">
          <cell r="A2023" t="str">
            <v>313589RX3</v>
          </cell>
          <cell r="B2023" t="str">
            <v>x313589RX3</v>
          </cell>
          <cell r="C2023" t="str">
            <v>Match</v>
          </cell>
          <cell r="D2023" t="str">
            <v>iStar</v>
          </cell>
          <cell r="E2023" t="str">
            <v>Zero-Coupon</v>
          </cell>
        </row>
        <row r="2024">
          <cell r="A2024" t="str">
            <v>313589RX3</v>
          </cell>
          <cell r="B2024" t="str">
            <v>x313589RX3</v>
          </cell>
          <cell r="C2024" t="str">
            <v>Match</v>
          </cell>
          <cell r="D2024" t="str">
            <v>iStar</v>
          </cell>
          <cell r="E2024" t="str">
            <v>Zero-Coupon</v>
          </cell>
        </row>
        <row r="2025">
          <cell r="A2025" t="str">
            <v>313589RX3</v>
          </cell>
          <cell r="B2025" t="str">
            <v>x313589RX3</v>
          </cell>
          <cell r="C2025" t="str">
            <v>Match</v>
          </cell>
          <cell r="D2025" t="str">
            <v>iStar</v>
          </cell>
          <cell r="E2025" t="str">
            <v>Zero-Coupon</v>
          </cell>
        </row>
        <row r="2026">
          <cell r="A2026" t="str">
            <v>313589RX3</v>
          </cell>
          <cell r="B2026" t="str">
            <v>x313589RX3</v>
          </cell>
          <cell r="C2026" t="str">
            <v>Match</v>
          </cell>
          <cell r="D2026" t="str">
            <v>iStar</v>
          </cell>
          <cell r="E2026" t="str">
            <v>Zero-Coupon</v>
          </cell>
        </row>
        <row r="2027">
          <cell r="A2027" t="str">
            <v>313589RX3</v>
          </cell>
          <cell r="B2027" t="str">
            <v>x313589RX3</v>
          </cell>
          <cell r="C2027" t="str">
            <v>Match</v>
          </cell>
          <cell r="D2027" t="str">
            <v>iStar</v>
          </cell>
          <cell r="E2027" t="str">
            <v>Zero-Coupon</v>
          </cell>
        </row>
        <row r="2028">
          <cell r="A2028" t="str">
            <v>313589RX3</v>
          </cell>
          <cell r="B2028" t="str">
            <v>x313589RX3</v>
          </cell>
          <cell r="C2028" t="str">
            <v>Match</v>
          </cell>
          <cell r="D2028" t="str">
            <v>iStar</v>
          </cell>
          <cell r="E2028" t="str">
            <v>Zero-Coupon</v>
          </cell>
        </row>
        <row r="2029">
          <cell r="A2029" t="str">
            <v>313589RX3</v>
          </cell>
          <cell r="B2029" t="str">
            <v>x313589RX3</v>
          </cell>
          <cell r="C2029" t="str">
            <v>Match</v>
          </cell>
          <cell r="D2029" t="str">
            <v>iStar</v>
          </cell>
          <cell r="E2029" t="str">
            <v>Zero-Coupon</v>
          </cell>
        </row>
        <row r="2030">
          <cell r="A2030" t="str">
            <v>313589RX3</v>
          </cell>
          <cell r="B2030" t="str">
            <v>x313589RX3</v>
          </cell>
          <cell r="C2030" t="str">
            <v>Match</v>
          </cell>
          <cell r="D2030" t="str">
            <v>iStar</v>
          </cell>
          <cell r="E2030" t="str">
            <v>Zero-Coupon</v>
          </cell>
        </row>
        <row r="2031">
          <cell r="A2031" t="str">
            <v>313589RX3</v>
          </cell>
          <cell r="B2031" t="str">
            <v>x313589RX3</v>
          </cell>
          <cell r="C2031" t="str">
            <v>Match</v>
          </cell>
          <cell r="D2031" t="str">
            <v>iStar</v>
          </cell>
          <cell r="E2031" t="str">
            <v>Zero-Coupon</v>
          </cell>
        </row>
        <row r="2032">
          <cell r="A2032" t="str">
            <v>313589RX3</v>
          </cell>
          <cell r="B2032" t="str">
            <v>x313589RX3</v>
          </cell>
          <cell r="C2032" t="str">
            <v>Match</v>
          </cell>
          <cell r="D2032" t="str">
            <v>iStar</v>
          </cell>
          <cell r="E2032" t="str">
            <v>Zero-Coupon</v>
          </cell>
        </row>
        <row r="2033">
          <cell r="A2033" t="str">
            <v>313589RX3</v>
          </cell>
          <cell r="B2033" t="str">
            <v>x313589RX3</v>
          </cell>
          <cell r="C2033" t="str">
            <v>Match</v>
          </cell>
          <cell r="D2033" t="str">
            <v>iStar</v>
          </cell>
          <cell r="E2033" t="str">
            <v>Zero-Coupon</v>
          </cell>
        </row>
        <row r="2034">
          <cell r="A2034" t="str">
            <v>313589RX3</v>
          </cell>
          <cell r="B2034" t="str">
            <v>x313589RX3</v>
          </cell>
          <cell r="C2034" t="str">
            <v>Match</v>
          </cell>
          <cell r="D2034" t="str">
            <v>iStar</v>
          </cell>
          <cell r="E2034" t="str">
            <v>Zero-Coupon</v>
          </cell>
        </row>
        <row r="2035">
          <cell r="A2035" t="str">
            <v>313589RX3</v>
          </cell>
          <cell r="B2035" t="str">
            <v>x313589RX3</v>
          </cell>
          <cell r="C2035" t="str">
            <v>Match</v>
          </cell>
          <cell r="D2035" t="str">
            <v>iStar</v>
          </cell>
          <cell r="E2035" t="str">
            <v>Zero-Coupon</v>
          </cell>
        </row>
        <row r="2036">
          <cell r="A2036" t="str">
            <v>313589RX3</v>
          </cell>
          <cell r="B2036" t="str">
            <v>x313589RX3</v>
          </cell>
          <cell r="C2036" t="str">
            <v>Match</v>
          </cell>
          <cell r="D2036" t="str">
            <v>iStar</v>
          </cell>
          <cell r="E2036" t="str">
            <v>Zero-Coupon</v>
          </cell>
        </row>
        <row r="2037">
          <cell r="A2037" t="str">
            <v>313589RX3</v>
          </cell>
          <cell r="B2037" t="str">
            <v>x313589RX3</v>
          </cell>
          <cell r="C2037" t="str">
            <v>Match</v>
          </cell>
          <cell r="D2037" t="str">
            <v>iStar</v>
          </cell>
          <cell r="E2037" t="str">
            <v>Zero-Coupon</v>
          </cell>
        </row>
        <row r="2038">
          <cell r="A2038" t="str">
            <v>313589RX3</v>
          </cell>
          <cell r="B2038" t="str">
            <v>x313589RX3</v>
          </cell>
          <cell r="C2038" t="str">
            <v>Match</v>
          </cell>
          <cell r="D2038" t="str">
            <v>iStar</v>
          </cell>
          <cell r="E2038" t="str">
            <v>Zero-Coupon</v>
          </cell>
        </row>
        <row r="2039">
          <cell r="A2039" t="str">
            <v>313589RX3</v>
          </cell>
          <cell r="B2039" t="str">
            <v>x313589RX3</v>
          </cell>
          <cell r="C2039" t="str">
            <v>Match</v>
          </cell>
          <cell r="D2039" t="str">
            <v>iStar</v>
          </cell>
          <cell r="E2039" t="str">
            <v>Zero-Coupon</v>
          </cell>
        </row>
        <row r="2040">
          <cell r="A2040" t="str">
            <v>313589RX3</v>
          </cell>
          <cell r="B2040" t="str">
            <v>x313589RX3</v>
          </cell>
          <cell r="C2040" t="str">
            <v>Match</v>
          </cell>
          <cell r="D2040" t="str">
            <v>iStar</v>
          </cell>
          <cell r="E2040" t="str">
            <v>Zero-Coupon</v>
          </cell>
        </row>
        <row r="2041">
          <cell r="A2041" t="str">
            <v>313589RX3</v>
          </cell>
          <cell r="B2041" t="str">
            <v>x313589RX3</v>
          </cell>
          <cell r="C2041" t="str">
            <v>Match</v>
          </cell>
          <cell r="D2041" t="str">
            <v>iStar</v>
          </cell>
          <cell r="E2041" t="str">
            <v>Zero-Coupon</v>
          </cell>
        </row>
        <row r="2042">
          <cell r="A2042" t="str">
            <v>313589RX3</v>
          </cell>
          <cell r="B2042" t="str">
            <v>x313589RX3</v>
          </cell>
          <cell r="C2042" t="str">
            <v>Match</v>
          </cell>
          <cell r="D2042" t="str">
            <v>iStar</v>
          </cell>
          <cell r="E2042" t="str">
            <v>Zero-Coupon</v>
          </cell>
        </row>
        <row r="2043">
          <cell r="A2043" t="str">
            <v>313589RX3</v>
          </cell>
          <cell r="B2043" t="str">
            <v>x313589RX3</v>
          </cell>
          <cell r="C2043" t="str">
            <v>Match</v>
          </cell>
          <cell r="D2043" t="str">
            <v>iStar</v>
          </cell>
          <cell r="E2043" t="str">
            <v>Zero-Coupon</v>
          </cell>
        </row>
        <row r="2044">
          <cell r="A2044" t="str">
            <v>313589RX3</v>
          </cell>
          <cell r="B2044" t="str">
            <v>x313589RX3</v>
          </cell>
          <cell r="C2044" t="str">
            <v>Match</v>
          </cell>
          <cell r="D2044" t="str">
            <v>iStar</v>
          </cell>
          <cell r="E2044" t="str">
            <v>Zero-Coupon</v>
          </cell>
        </row>
        <row r="2045">
          <cell r="A2045" t="str">
            <v>313589RY1</v>
          </cell>
          <cell r="B2045" t="str">
            <v>x313589RY1</v>
          </cell>
          <cell r="C2045" t="str">
            <v>Match</v>
          </cell>
          <cell r="D2045" t="str">
            <v>iStar</v>
          </cell>
          <cell r="E2045" t="str">
            <v>Zero-Coupon</v>
          </cell>
        </row>
        <row r="2046">
          <cell r="A2046" t="str">
            <v>313589RY1</v>
          </cell>
          <cell r="B2046" t="str">
            <v>x313589RY1</v>
          </cell>
          <cell r="C2046" t="str">
            <v>Match</v>
          </cell>
          <cell r="D2046" t="str">
            <v>iStar</v>
          </cell>
          <cell r="E2046" t="str">
            <v>Zero-Coupon</v>
          </cell>
        </row>
        <row r="2047">
          <cell r="A2047" t="str">
            <v>313589RY1</v>
          </cell>
          <cell r="B2047" t="str">
            <v>x313589RY1</v>
          </cell>
          <cell r="C2047" t="str">
            <v>Match</v>
          </cell>
          <cell r="D2047" t="str">
            <v>iStar</v>
          </cell>
          <cell r="E2047" t="str">
            <v>Zero-Coupon</v>
          </cell>
        </row>
        <row r="2048">
          <cell r="A2048" t="str">
            <v>313589RY1</v>
          </cell>
          <cell r="B2048" t="str">
            <v>x313589RY1</v>
          </cell>
          <cell r="C2048" t="str">
            <v>Match</v>
          </cell>
          <cell r="D2048" t="str">
            <v>iStar</v>
          </cell>
          <cell r="E2048" t="str">
            <v>Zero-Coupon</v>
          </cell>
        </row>
        <row r="2049">
          <cell r="A2049" t="str">
            <v>313589RY1</v>
          </cell>
          <cell r="B2049" t="str">
            <v>x313589RY1</v>
          </cell>
          <cell r="C2049" t="str">
            <v>Match</v>
          </cell>
          <cell r="D2049" t="str">
            <v>iStar</v>
          </cell>
          <cell r="E2049" t="str">
            <v>Zero-Coupon</v>
          </cell>
        </row>
        <row r="2050">
          <cell r="A2050" t="str">
            <v>313589RY1</v>
          </cell>
          <cell r="B2050" t="str">
            <v>x313589RY1</v>
          </cell>
          <cell r="C2050" t="str">
            <v>Match</v>
          </cell>
          <cell r="D2050" t="str">
            <v>iStar</v>
          </cell>
          <cell r="E2050" t="str">
            <v>Zero-Coupon</v>
          </cell>
        </row>
        <row r="2051">
          <cell r="A2051" t="str">
            <v>313589RY1</v>
          </cell>
          <cell r="B2051" t="str">
            <v>x313589RY1</v>
          </cell>
          <cell r="C2051" t="str">
            <v>Match</v>
          </cell>
          <cell r="D2051" t="str">
            <v>iStar</v>
          </cell>
          <cell r="E2051" t="str">
            <v>Zero-Coupon</v>
          </cell>
        </row>
        <row r="2052">
          <cell r="A2052" t="str">
            <v>313589RY1</v>
          </cell>
          <cell r="B2052" t="str">
            <v>x313589RY1</v>
          </cell>
          <cell r="C2052" t="str">
            <v>Match</v>
          </cell>
          <cell r="D2052" t="str">
            <v>iStar</v>
          </cell>
          <cell r="E2052" t="str">
            <v>Zero-Coupon</v>
          </cell>
        </row>
        <row r="2053">
          <cell r="A2053" t="str">
            <v>313589RY1</v>
          </cell>
          <cell r="B2053" t="str">
            <v>x313589RY1</v>
          </cell>
          <cell r="C2053" t="str">
            <v>Match</v>
          </cell>
          <cell r="D2053" t="str">
            <v>iStar</v>
          </cell>
          <cell r="E2053" t="str">
            <v>Zero-Coupon</v>
          </cell>
        </row>
        <row r="2054">
          <cell r="A2054" t="str">
            <v>313589RY1</v>
          </cell>
          <cell r="B2054" t="str">
            <v>x313589RY1</v>
          </cell>
          <cell r="C2054" t="str">
            <v>Match</v>
          </cell>
          <cell r="D2054" t="str">
            <v>iStar</v>
          </cell>
          <cell r="E2054" t="str">
            <v>Zero-Coupon</v>
          </cell>
        </row>
        <row r="2055">
          <cell r="A2055" t="str">
            <v>313589RY1</v>
          </cell>
          <cell r="B2055" t="str">
            <v>x313589RY1</v>
          </cell>
          <cell r="C2055" t="str">
            <v>Match</v>
          </cell>
          <cell r="D2055" t="str">
            <v>iStar</v>
          </cell>
          <cell r="E2055" t="str">
            <v>Zero-Coupon</v>
          </cell>
        </row>
        <row r="2056">
          <cell r="A2056" t="str">
            <v>313589RY1</v>
          </cell>
          <cell r="B2056" t="str">
            <v>x313589RY1</v>
          </cell>
          <cell r="C2056" t="str">
            <v>Match</v>
          </cell>
          <cell r="D2056" t="str">
            <v>iStar</v>
          </cell>
          <cell r="E2056" t="str">
            <v>Zero-Coupon</v>
          </cell>
        </row>
        <row r="2057">
          <cell r="A2057" t="str">
            <v>313589RY1</v>
          </cell>
          <cell r="B2057" t="str">
            <v>x313589RY1</v>
          </cell>
          <cell r="C2057" t="str">
            <v>Match</v>
          </cell>
          <cell r="D2057" t="str">
            <v>iStar</v>
          </cell>
          <cell r="E2057" t="str">
            <v>Zero-Coupon</v>
          </cell>
        </row>
        <row r="2058">
          <cell r="A2058" t="str">
            <v>313589RY1</v>
          </cell>
          <cell r="B2058" t="str">
            <v>x313589RY1</v>
          </cell>
          <cell r="C2058" t="str">
            <v>Match</v>
          </cell>
          <cell r="D2058" t="str">
            <v>iStar</v>
          </cell>
          <cell r="E2058" t="str">
            <v>Zero-Coupon</v>
          </cell>
        </row>
        <row r="2059">
          <cell r="A2059" t="str">
            <v>313589RY1</v>
          </cell>
          <cell r="B2059" t="str">
            <v>x313589RY1</v>
          </cell>
          <cell r="C2059" t="str">
            <v>Match</v>
          </cell>
          <cell r="D2059" t="str">
            <v>iStar</v>
          </cell>
          <cell r="E2059" t="str">
            <v>Zero-Coupon</v>
          </cell>
        </row>
        <row r="2060">
          <cell r="A2060" t="str">
            <v>313589RY1</v>
          </cell>
          <cell r="B2060" t="str">
            <v>x313589RY1</v>
          </cell>
          <cell r="C2060" t="str">
            <v>Match</v>
          </cell>
          <cell r="D2060" t="str">
            <v>iStar</v>
          </cell>
          <cell r="E2060" t="str">
            <v>Zero-Coupon</v>
          </cell>
        </row>
        <row r="2061">
          <cell r="A2061" t="str">
            <v>313589RY1</v>
          </cell>
          <cell r="B2061" t="str">
            <v>x313589RY1</v>
          </cell>
          <cell r="C2061" t="str">
            <v>Match</v>
          </cell>
          <cell r="D2061" t="str">
            <v>iStar</v>
          </cell>
          <cell r="E2061" t="str">
            <v>Zero-Coupon</v>
          </cell>
        </row>
        <row r="2062">
          <cell r="A2062" t="str">
            <v>313589RY1</v>
          </cell>
          <cell r="B2062" t="str">
            <v>x313589RY1</v>
          </cell>
          <cell r="C2062" t="str">
            <v>Match</v>
          </cell>
          <cell r="D2062" t="str">
            <v>iStar</v>
          </cell>
          <cell r="E2062" t="str">
            <v>Zero-Coupon</v>
          </cell>
        </row>
        <row r="2063">
          <cell r="A2063" t="str">
            <v>313589RY1</v>
          </cell>
          <cell r="B2063" t="str">
            <v>x313589RY1</v>
          </cell>
          <cell r="C2063" t="str">
            <v>Match</v>
          </cell>
          <cell r="D2063" t="str">
            <v>iStar</v>
          </cell>
          <cell r="E2063" t="str">
            <v>Zero-Coupon</v>
          </cell>
        </row>
        <row r="2064">
          <cell r="A2064" t="str">
            <v>313589RY1</v>
          </cell>
          <cell r="B2064" t="str">
            <v>x313589RY1</v>
          </cell>
          <cell r="C2064" t="str">
            <v>Match</v>
          </cell>
          <cell r="D2064" t="str">
            <v>iStar</v>
          </cell>
          <cell r="E2064" t="str">
            <v>Zero-Coupon</v>
          </cell>
        </row>
        <row r="2065">
          <cell r="A2065" t="str">
            <v>313589RY1</v>
          </cell>
          <cell r="B2065" t="str">
            <v>x313589RY1</v>
          </cell>
          <cell r="C2065" t="str">
            <v>Match</v>
          </cell>
          <cell r="D2065" t="str">
            <v>iStar</v>
          </cell>
          <cell r="E2065" t="str">
            <v>Zero-Coupon</v>
          </cell>
        </row>
        <row r="2066">
          <cell r="A2066" t="str">
            <v>313589RY1</v>
          </cell>
          <cell r="B2066" t="str">
            <v>x313589RY1</v>
          </cell>
          <cell r="C2066" t="str">
            <v>Match</v>
          </cell>
          <cell r="D2066" t="str">
            <v>iStar</v>
          </cell>
          <cell r="E2066" t="str">
            <v>Zero-Coupon</v>
          </cell>
        </row>
        <row r="2067">
          <cell r="A2067" t="str">
            <v>313589RY1</v>
          </cell>
          <cell r="B2067" t="str">
            <v>x313589RY1</v>
          </cell>
          <cell r="C2067" t="str">
            <v>Match</v>
          </cell>
          <cell r="D2067" t="str">
            <v>iStar</v>
          </cell>
          <cell r="E2067" t="str">
            <v>Zero-Coupon</v>
          </cell>
        </row>
        <row r="2068">
          <cell r="A2068" t="str">
            <v>313589RY1</v>
          </cell>
          <cell r="B2068" t="str">
            <v>x313589RY1</v>
          </cell>
          <cell r="C2068" t="str">
            <v>Match</v>
          </cell>
          <cell r="D2068" t="str">
            <v>iStar</v>
          </cell>
          <cell r="E2068" t="str">
            <v>Zero-Coupon</v>
          </cell>
        </row>
        <row r="2069">
          <cell r="A2069" t="str">
            <v>313589RY1</v>
          </cell>
          <cell r="B2069" t="str">
            <v>x313589RY1</v>
          </cell>
          <cell r="C2069" t="str">
            <v>Match</v>
          </cell>
          <cell r="D2069" t="str">
            <v>iStar</v>
          </cell>
          <cell r="E2069" t="str">
            <v>Zero-Coupon</v>
          </cell>
        </row>
        <row r="2070">
          <cell r="A2070" t="str">
            <v>313589RY1</v>
          </cell>
          <cell r="B2070" t="str">
            <v>x313589RY1</v>
          </cell>
          <cell r="C2070" t="str">
            <v>Match</v>
          </cell>
          <cell r="D2070" t="str">
            <v>iStar</v>
          </cell>
          <cell r="E2070" t="str">
            <v>Zero-Coupon</v>
          </cell>
        </row>
        <row r="2071">
          <cell r="A2071" t="str">
            <v>313589RY1</v>
          </cell>
          <cell r="B2071" t="str">
            <v>x313589RY1</v>
          </cell>
          <cell r="C2071" t="str">
            <v>Match</v>
          </cell>
          <cell r="D2071" t="str">
            <v>iStar</v>
          </cell>
          <cell r="E2071" t="str">
            <v>Zero-Coupon</v>
          </cell>
        </row>
        <row r="2072">
          <cell r="A2072" t="str">
            <v>313589RY1</v>
          </cell>
          <cell r="B2072" t="str">
            <v>x313589RY1</v>
          </cell>
          <cell r="C2072" t="str">
            <v>Match</v>
          </cell>
          <cell r="D2072" t="str">
            <v>iStar</v>
          </cell>
          <cell r="E2072" t="str">
            <v>Zero-Coupon</v>
          </cell>
        </row>
        <row r="2073">
          <cell r="A2073" t="str">
            <v>313589RY1</v>
          </cell>
          <cell r="B2073" t="str">
            <v>x313589RY1</v>
          </cell>
          <cell r="C2073" t="str">
            <v>Match</v>
          </cell>
          <cell r="D2073" t="str">
            <v>iStar</v>
          </cell>
          <cell r="E2073" t="str">
            <v>Zero-Coupon</v>
          </cell>
        </row>
        <row r="2074">
          <cell r="A2074" t="str">
            <v>313589RY1</v>
          </cell>
          <cell r="B2074" t="str">
            <v>x313589RY1</v>
          </cell>
          <cell r="C2074" t="str">
            <v>Match</v>
          </cell>
          <cell r="D2074" t="str">
            <v>iStar</v>
          </cell>
          <cell r="E2074" t="str">
            <v>Zero-Coupon</v>
          </cell>
        </row>
        <row r="2075">
          <cell r="A2075" t="str">
            <v>313589RY1</v>
          </cell>
          <cell r="B2075" t="str">
            <v>x313589RY1</v>
          </cell>
          <cell r="C2075" t="str">
            <v>Match</v>
          </cell>
          <cell r="D2075" t="str">
            <v>iStar</v>
          </cell>
          <cell r="E2075" t="str">
            <v>Zero-Coupon</v>
          </cell>
        </row>
        <row r="2076">
          <cell r="A2076" t="str">
            <v>313589RY1</v>
          </cell>
          <cell r="B2076" t="str">
            <v>x313589RY1</v>
          </cell>
          <cell r="C2076" t="str">
            <v>Match</v>
          </cell>
          <cell r="D2076" t="str">
            <v>iStar</v>
          </cell>
          <cell r="E2076" t="str">
            <v>Zero-Coupon</v>
          </cell>
        </row>
        <row r="2077">
          <cell r="A2077" t="str">
            <v>313589RY1</v>
          </cell>
          <cell r="B2077" t="str">
            <v>x313589RY1</v>
          </cell>
          <cell r="C2077" t="str">
            <v>Match</v>
          </cell>
          <cell r="D2077" t="str">
            <v>iStar</v>
          </cell>
          <cell r="E2077" t="str">
            <v>Zero-Coupon</v>
          </cell>
        </row>
        <row r="2078">
          <cell r="A2078" t="str">
            <v>313589RY1</v>
          </cell>
          <cell r="B2078" t="str">
            <v>x313589RY1</v>
          </cell>
          <cell r="C2078" t="str">
            <v>Match</v>
          </cell>
          <cell r="D2078" t="str">
            <v>iStar</v>
          </cell>
          <cell r="E2078" t="str">
            <v>Zero-Coupon</v>
          </cell>
        </row>
        <row r="2079">
          <cell r="A2079" t="str">
            <v>313589RY1</v>
          </cell>
          <cell r="B2079" t="str">
            <v>x313589RY1</v>
          </cell>
          <cell r="C2079" t="str">
            <v>Match</v>
          </cell>
          <cell r="D2079" t="str">
            <v>iStar</v>
          </cell>
          <cell r="E2079" t="str">
            <v>Zero-Coupon</v>
          </cell>
        </row>
        <row r="2080">
          <cell r="A2080" t="str">
            <v>313589RY1</v>
          </cell>
          <cell r="B2080" t="str">
            <v>x313589RY1</v>
          </cell>
          <cell r="C2080" t="str">
            <v>Match</v>
          </cell>
          <cell r="D2080" t="str">
            <v>iStar</v>
          </cell>
          <cell r="E2080" t="str">
            <v>Zero-Coupon</v>
          </cell>
        </row>
        <row r="2081">
          <cell r="A2081" t="str">
            <v>313589RY1</v>
          </cell>
          <cell r="B2081" t="str">
            <v>x313589RY1</v>
          </cell>
          <cell r="C2081" t="str">
            <v>Match</v>
          </cell>
          <cell r="D2081" t="str">
            <v>iStar</v>
          </cell>
          <cell r="E2081" t="str">
            <v>Zero-Coupon</v>
          </cell>
        </row>
        <row r="2082">
          <cell r="A2082" t="str">
            <v>313589RY1</v>
          </cell>
          <cell r="B2082" t="str">
            <v>x313589RY1</v>
          </cell>
          <cell r="C2082" t="str">
            <v>Match</v>
          </cell>
          <cell r="D2082" t="str">
            <v>iStar</v>
          </cell>
          <cell r="E2082" t="str">
            <v>Zero-Coupon</v>
          </cell>
        </row>
        <row r="2083">
          <cell r="A2083" t="str">
            <v>313589RY1</v>
          </cell>
          <cell r="B2083" t="str">
            <v>x313589RY1</v>
          </cell>
          <cell r="C2083" t="str">
            <v>Match</v>
          </cell>
          <cell r="D2083" t="str">
            <v>iStar</v>
          </cell>
          <cell r="E2083" t="str">
            <v>Zero-Coupon</v>
          </cell>
        </row>
        <row r="2084">
          <cell r="A2084" t="str">
            <v>313589RY1</v>
          </cell>
          <cell r="B2084" t="str">
            <v>x313589RY1</v>
          </cell>
          <cell r="C2084" t="str">
            <v>Match</v>
          </cell>
          <cell r="D2084" t="str">
            <v>iStar</v>
          </cell>
          <cell r="E2084" t="str">
            <v>Zero-Coupon</v>
          </cell>
        </row>
        <row r="2085">
          <cell r="A2085" t="str">
            <v>313589RY1</v>
          </cell>
          <cell r="B2085" t="str">
            <v>x313589RY1</v>
          </cell>
          <cell r="C2085" t="str">
            <v>Match</v>
          </cell>
          <cell r="D2085" t="str">
            <v>iStar</v>
          </cell>
          <cell r="E2085" t="str">
            <v>Zero-Coupon</v>
          </cell>
        </row>
        <row r="2086">
          <cell r="A2086" t="str">
            <v>313589RY1</v>
          </cell>
          <cell r="B2086" t="str">
            <v>x313589RY1</v>
          </cell>
          <cell r="C2086" t="str">
            <v>Match</v>
          </cell>
          <cell r="D2086" t="str">
            <v>iStar</v>
          </cell>
          <cell r="E2086" t="str">
            <v>Zero-Coupon</v>
          </cell>
        </row>
        <row r="2087">
          <cell r="A2087" t="str">
            <v>313589RY1</v>
          </cell>
          <cell r="B2087" t="str">
            <v>x313589RY1</v>
          </cell>
          <cell r="C2087" t="str">
            <v>Match</v>
          </cell>
          <cell r="D2087" t="str">
            <v>iStar</v>
          </cell>
          <cell r="E2087" t="str">
            <v>Zero-Coupon</v>
          </cell>
        </row>
        <row r="2088">
          <cell r="A2088" t="str">
            <v>313589RY1</v>
          </cell>
          <cell r="B2088" t="str">
            <v>x313589RY1</v>
          </cell>
          <cell r="C2088" t="str">
            <v>Match</v>
          </cell>
          <cell r="D2088" t="str">
            <v>iStar</v>
          </cell>
          <cell r="E2088" t="str">
            <v>Zero-Coupon</v>
          </cell>
        </row>
        <row r="2089">
          <cell r="A2089" t="str">
            <v>313589RY1</v>
          </cell>
          <cell r="B2089" t="str">
            <v>x313589RY1</v>
          </cell>
          <cell r="C2089" t="str">
            <v>Match</v>
          </cell>
          <cell r="D2089" t="str">
            <v>iStar</v>
          </cell>
          <cell r="E2089" t="str">
            <v>Zero-Coupon</v>
          </cell>
        </row>
        <row r="2090">
          <cell r="A2090" t="str">
            <v>313589RY1</v>
          </cell>
          <cell r="B2090" t="str">
            <v>x313589RY1</v>
          </cell>
          <cell r="C2090" t="str">
            <v>Match</v>
          </cell>
          <cell r="D2090" t="str">
            <v>iStar</v>
          </cell>
          <cell r="E2090" t="str">
            <v>Zero-Coupon</v>
          </cell>
        </row>
        <row r="2091">
          <cell r="A2091" t="str">
            <v>313589RY1</v>
          </cell>
          <cell r="B2091" t="str">
            <v>x313589RY1</v>
          </cell>
          <cell r="C2091" t="str">
            <v>Match</v>
          </cell>
          <cell r="D2091" t="str">
            <v>iStar</v>
          </cell>
          <cell r="E2091" t="str">
            <v>Zero-Coupon</v>
          </cell>
        </row>
        <row r="2092">
          <cell r="A2092" t="str">
            <v>313589RY1</v>
          </cell>
          <cell r="B2092" t="str">
            <v>x313589RY1</v>
          </cell>
          <cell r="C2092" t="str">
            <v>Match</v>
          </cell>
          <cell r="D2092" t="str">
            <v>iStar</v>
          </cell>
          <cell r="E2092" t="str">
            <v>Zero-Coupon</v>
          </cell>
        </row>
        <row r="2093">
          <cell r="A2093" t="str">
            <v>313589RY1</v>
          </cell>
          <cell r="B2093" t="str">
            <v>x313589RY1</v>
          </cell>
          <cell r="C2093" t="str">
            <v>Match</v>
          </cell>
          <cell r="D2093" t="str">
            <v>iStar</v>
          </cell>
          <cell r="E2093" t="str">
            <v>Zero-Coupon</v>
          </cell>
        </row>
        <row r="2094">
          <cell r="A2094" t="str">
            <v>313589RY1</v>
          </cell>
          <cell r="B2094" t="str">
            <v>x313589RY1</v>
          </cell>
          <cell r="C2094" t="str">
            <v>Match</v>
          </cell>
          <cell r="D2094" t="str">
            <v>iStar</v>
          </cell>
          <cell r="E2094" t="str">
            <v>Zero-Coupon</v>
          </cell>
        </row>
        <row r="2095">
          <cell r="A2095" t="str">
            <v>313589RY1</v>
          </cell>
          <cell r="B2095" t="str">
            <v>x313589RY1</v>
          </cell>
          <cell r="C2095" t="str">
            <v>Match</v>
          </cell>
          <cell r="D2095" t="str">
            <v>iStar</v>
          </cell>
          <cell r="E2095" t="str">
            <v>Zero-Coupon</v>
          </cell>
        </row>
        <row r="2096">
          <cell r="A2096" t="str">
            <v>313589RY1</v>
          </cell>
          <cell r="B2096" t="str">
            <v>x313589RY1</v>
          </cell>
          <cell r="C2096" t="str">
            <v>Match</v>
          </cell>
          <cell r="D2096" t="str">
            <v>iStar</v>
          </cell>
          <cell r="E2096" t="str">
            <v>Zero-Coupon</v>
          </cell>
        </row>
        <row r="2097">
          <cell r="A2097" t="str">
            <v>313589RY1</v>
          </cell>
          <cell r="B2097" t="str">
            <v>x313589RY1</v>
          </cell>
          <cell r="C2097" t="str">
            <v>Match</v>
          </cell>
          <cell r="D2097" t="str">
            <v>iStar</v>
          </cell>
          <cell r="E2097" t="str">
            <v>Zero-Coupon</v>
          </cell>
        </row>
        <row r="2098">
          <cell r="A2098" t="str">
            <v>313589RY1</v>
          </cell>
          <cell r="B2098" t="str">
            <v>x313589RY1</v>
          </cell>
          <cell r="C2098" t="str">
            <v>Match</v>
          </cell>
          <cell r="D2098" t="str">
            <v>iStar</v>
          </cell>
          <cell r="E2098" t="str">
            <v>Zero-Coupon</v>
          </cell>
        </row>
        <row r="2099">
          <cell r="A2099" t="str">
            <v>313589RY1</v>
          </cell>
          <cell r="B2099" t="str">
            <v>x313589RY1</v>
          </cell>
          <cell r="C2099" t="str">
            <v>Match</v>
          </cell>
          <cell r="D2099" t="str">
            <v>iStar</v>
          </cell>
          <cell r="E2099" t="str">
            <v>Zero-Coupon</v>
          </cell>
        </row>
        <row r="2100">
          <cell r="A2100" t="str">
            <v>313589RY1</v>
          </cell>
          <cell r="B2100" t="str">
            <v>x313589RY1</v>
          </cell>
          <cell r="C2100" t="str">
            <v>Match</v>
          </cell>
          <cell r="D2100" t="str">
            <v>iStar</v>
          </cell>
          <cell r="E2100" t="str">
            <v>Zero-Coupon</v>
          </cell>
        </row>
        <row r="2101">
          <cell r="A2101" t="str">
            <v>313589RY1</v>
          </cell>
          <cell r="B2101" t="str">
            <v>x313589RY1</v>
          </cell>
          <cell r="C2101" t="str">
            <v>Match</v>
          </cell>
          <cell r="D2101" t="str">
            <v>iStar</v>
          </cell>
          <cell r="E2101" t="str">
            <v>Zero-Coupon</v>
          </cell>
        </row>
        <row r="2102">
          <cell r="A2102" t="str">
            <v>313589RY1</v>
          </cell>
          <cell r="B2102" t="str">
            <v>x313589RY1</v>
          </cell>
          <cell r="C2102" t="str">
            <v>Match</v>
          </cell>
          <cell r="D2102" t="str">
            <v>iStar</v>
          </cell>
          <cell r="E2102" t="str">
            <v>Zero-Coupon</v>
          </cell>
        </row>
        <row r="2103">
          <cell r="A2103" t="str">
            <v>313589RY1</v>
          </cell>
          <cell r="B2103" t="str">
            <v>x313589RY1</v>
          </cell>
          <cell r="C2103" t="str">
            <v>Match</v>
          </cell>
          <cell r="D2103" t="str">
            <v>iStar</v>
          </cell>
          <cell r="E2103" t="str">
            <v>Zero-Coupon</v>
          </cell>
        </row>
        <row r="2104">
          <cell r="A2104" t="str">
            <v>313589RY1</v>
          </cell>
          <cell r="B2104" t="str">
            <v>x313589RY1</v>
          </cell>
          <cell r="C2104" t="str">
            <v>Match</v>
          </cell>
          <cell r="D2104" t="str">
            <v>iStar</v>
          </cell>
          <cell r="E2104" t="str">
            <v>Zero-Coupon</v>
          </cell>
        </row>
        <row r="2105">
          <cell r="A2105" t="str">
            <v>313589RY1</v>
          </cell>
          <cell r="B2105" t="str">
            <v>x313589RY1</v>
          </cell>
          <cell r="C2105" t="str">
            <v>Match</v>
          </cell>
          <cell r="D2105" t="str">
            <v>iStar</v>
          </cell>
          <cell r="E2105" t="str">
            <v>Zero-Coupon</v>
          </cell>
        </row>
        <row r="2106">
          <cell r="A2106" t="str">
            <v>313589RY1</v>
          </cell>
          <cell r="B2106" t="str">
            <v>x313589RY1</v>
          </cell>
          <cell r="C2106" t="str">
            <v>Match</v>
          </cell>
          <cell r="D2106" t="str">
            <v>iStar</v>
          </cell>
          <cell r="E2106" t="str">
            <v>Zero-Coupon</v>
          </cell>
        </row>
        <row r="2107">
          <cell r="A2107" t="str">
            <v>313589RY1</v>
          </cell>
          <cell r="B2107" t="str">
            <v>x313589RY1</v>
          </cell>
          <cell r="C2107" t="str">
            <v>Match</v>
          </cell>
          <cell r="D2107" t="str">
            <v>iStar</v>
          </cell>
          <cell r="E2107" t="str">
            <v>Zero-Coupon</v>
          </cell>
        </row>
        <row r="2108">
          <cell r="A2108" t="str">
            <v>313589RY1</v>
          </cell>
          <cell r="B2108" t="str">
            <v>x313589RY1</v>
          </cell>
          <cell r="C2108" t="str">
            <v>Match</v>
          </cell>
          <cell r="D2108" t="str">
            <v>iStar</v>
          </cell>
          <cell r="E2108" t="str">
            <v>Zero-Coupon</v>
          </cell>
        </row>
        <row r="2109">
          <cell r="A2109" t="str">
            <v>313589RY1</v>
          </cell>
          <cell r="B2109" t="str">
            <v>x313589RY1</v>
          </cell>
          <cell r="C2109" t="str">
            <v>Match</v>
          </cell>
          <cell r="D2109" t="str">
            <v>iStar</v>
          </cell>
          <cell r="E2109" t="str">
            <v>Zero-Coupon</v>
          </cell>
        </row>
        <row r="2110">
          <cell r="A2110" t="str">
            <v>313589RY1</v>
          </cell>
          <cell r="B2110" t="str">
            <v>x313589RY1</v>
          </cell>
          <cell r="C2110" t="str">
            <v>Match</v>
          </cell>
          <cell r="D2110" t="str">
            <v>iStar</v>
          </cell>
          <cell r="E2110" t="str">
            <v>Zero-Coupon</v>
          </cell>
        </row>
        <row r="2111">
          <cell r="A2111" t="str">
            <v>313589RY1</v>
          </cell>
          <cell r="B2111" t="str">
            <v>x313589RY1</v>
          </cell>
          <cell r="C2111" t="str">
            <v>Match</v>
          </cell>
          <cell r="D2111" t="str">
            <v>iStar</v>
          </cell>
          <cell r="E2111" t="str">
            <v>Zero-Coupon</v>
          </cell>
        </row>
        <row r="2112">
          <cell r="A2112" t="str">
            <v>313589RY1</v>
          </cell>
          <cell r="B2112" t="str">
            <v>x313589RY1</v>
          </cell>
          <cell r="C2112" t="str">
            <v>Match</v>
          </cell>
          <cell r="D2112" t="str">
            <v>iStar</v>
          </cell>
          <cell r="E2112" t="str">
            <v>Zero-Coupon</v>
          </cell>
        </row>
        <row r="2113">
          <cell r="A2113" t="str">
            <v>313589RY1</v>
          </cell>
          <cell r="B2113" t="str">
            <v>x313589RY1</v>
          </cell>
          <cell r="C2113" t="str">
            <v>Match</v>
          </cell>
          <cell r="D2113" t="str">
            <v>iStar</v>
          </cell>
          <cell r="E2113" t="str">
            <v>Zero-Coupon</v>
          </cell>
        </row>
        <row r="2114">
          <cell r="A2114" t="str">
            <v>313589RY1</v>
          </cell>
          <cell r="B2114" t="str">
            <v>x313589RY1</v>
          </cell>
          <cell r="C2114" t="str">
            <v>Match</v>
          </cell>
          <cell r="D2114" t="str">
            <v>iStar</v>
          </cell>
          <cell r="E2114" t="str">
            <v>Zero-Coupon</v>
          </cell>
        </row>
        <row r="2115">
          <cell r="A2115" t="str">
            <v>313589RY1</v>
          </cell>
          <cell r="B2115" t="str">
            <v>x313589RY1</v>
          </cell>
          <cell r="C2115" t="str">
            <v>Match</v>
          </cell>
          <cell r="D2115" t="str">
            <v>iStar</v>
          </cell>
          <cell r="E2115" t="str">
            <v>Zero-Coupon</v>
          </cell>
        </row>
        <row r="2116">
          <cell r="A2116" t="str">
            <v>313589RY1</v>
          </cell>
          <cell r="B2116" t="str">
            <v>x313589RY1</v>
          </cell>
          <cell r="C2116" t="str">
            <v>Match</v>
          </cell>
          <cell r="D2116" t="str">
            <v>iStar</v>
          </cell>
          <cell r="E2116" t="str">
            <v>Zero-Coupon</v>
          </cell>
        </row>
        <row r="2117">
          <cell r="A2117" t="str">
            <v>313589RY1</v>
          </cell>
          <cell r="B2117" t="str">
            <v>x313589RY1</v>
          </cell>
          <cell r="C2117" t="str">
            <v>Match</v>
          </cell>
          <cell r="D2117" t="str">
            <v>iStar</v>
          </cell>
          <cell r="E2117" t="str">
            <v>Zero-Coupon</v>
          </cell>
        </row>
        <row r="2118">
          <cell r="A2118" t="str">
            <v>313589RY1</v>
          </cell>
          <cell r="B2118" t="str">
            <v>x313589RY1</v>
          </cell>
          <cell r="C2118" t="str">
            <v>Match</v>
          </cell>
          <cell r="D2118" t="str">
            <v>iStar</v>
          </cell>
          <cell r="E2118" t="str">
            <v>Zero-Coupon</v>
          </cell>
        </row>
        <row r="2119">
          <cell r="A2119" t="str">
            <v>313589RY1</v>
          </cell>
          <cell r="B2119" t="str">
            <v>x313589RY1</v>
          </cell>
          <cell r="C2119" t="str">
            <v>Match</v>
          </cell>
          <cell r="D2119" t="str">
            <v>iStar</v>
          </cell>
          <cell r="E2119" t="str">
            <v>Zero-Coupon</v>
          </cell>
        </row>
        <row r="2120">
          <cell r="A2120" t="str">
            <v>313589RY1</v>
          </cell>
          <cell r="B2120" t="str">
            <v>x313589RY1</v>
          </cell>
          <cell r="C2120" t="str">
            <v>Match</v>
          </cell>
          <cell r="D2120" t="str">
            <v>iStar</v>
          </cell>
          <cell r="E2120" t="str">
            <v>Zero-Coupon</v>
          </cell>
        </row>
        <row r="2121">
          <cell r="A2121" t="str">
            <v>313589RY1</v>
          </cell>
          <cell r="B2121" t="str">
            <v>x313589RY1</v>
          </cell>
          <cell r="C2121" t="str">
            <v>Match</v>
          </cell>
          <cell r="D2121" t="str">
            <v>iStar</v>
          </cell>
          <cell r="E2121" t="str">
            <v>Zero-Coupon</v>
          </cell>
        </row>
        <row r="2122">
          <cell r="A2122" t="str">
            <v>313589RY1</v>
          </cell>
          <cell r="B2122" t="str">
            <v>x313589RY1</v>
          </cell>
          <cell r="C2122" t="str">
            <v>Match</v>
          </cell>
          <cell r="D2122" t="str">
            <v>iStar</v>
          </cell>
          <cell r="E2122" t="str">
            <v>Zero-Coupon</v>
          </cell>
        </row>
        <row r="2123">
          <cell r="A2123" t="str">
            <v>313589RY1</v>
          </cell>
          <cell r="B2123" t="str">
            <v>x313589RY1</v>
          </cell>
          <cell r="C2123" t="str">
            <v>Match</v>
          </cell>
          <cell r="D2123" t="str">
            <v>iStar</v>
          </cell>
          <cell r="E2123" t="str">
            <v>Zero-Coupon</v>
          </cell>
        </row>
        <row r="2124">
          <cell r="A2124" t="str">
            <v>313589RY1</v>
          </cell>
          <cell r="B2124" t="str">
            <v>x313589RY1</v>
          </cell>
          <cell r="C2124" t="str">
            <v>Match</v>
          </cell>
          <cell r="D2124" t="str">
            <v>iStar</v>
          </cell>
          <cell r="E2124" t="str">
            <v>Zero-Coupon</v>
          </cell>
        </row>
        <row r="2125">
          <cell r="A2125" t="str">
            <v>313589RY1</v>
          </cell>
          <cell r="B2125" t="str">
            <v>x313589RY1</v>
          </cell>
          <cell r="C2125" t="str">
            <v>Match</v>
          </cell>
          <cell r="D2125" t="str">
            <v>iStar</v>
          </cell>
          <cell r="E2125" t="str">
            <v>Zero-Coupon</v>
          </cell>
        </row>
        <row r="2126">
          <cell r="A2126" t="str">
            <v>313589RY1</v>
          </cell>
          <cell r="B2126" t="str">
            <v>x313589RY1</v>
          </cell>
          <cell r="C2126" t="str">
            <v>Match</v>
          </cell>
          <cell r="D2126" t="str">
            <v>iStar</v>
          </cell>
          <cell r="E2126" t="str">
            <v>Zero-Coupon</v>
          </cell>
        </row>
        <row r="2127">
          <cell r="A2127" t="str">
            <v>313589RY1</v>
          </cell>
          <cell r="B2127" t="str">
            <v>x313589RY1</v>
          </cell>
          <cell r="C2127" t="str">
            <v>Match</v>
          </cell>
          <cell r="D2127" t="str">
            <v>iStar</v>
          </cell>
          <cell r="E2127" t="str">
            <v>Zero-Coupon</v>
          </cell>
        </row>
        <row r="2128">
          <cell r="A2128" t="str">
            <v>313589RY1</v>
          </cell>
          <cell r="B2128" t="str">
            <v>x313589RY1</v>
          </cell>
          <cell r="C2128" t="str">
            <v>Match</v>
          </cell>
          <cell r="D2128" t="str">
            <v>iStar</v>
          </cell>
          <cell r="E2128" t="str">
            <v>Zero-Coupon</v>
          </cell>
        </row>
        <row r="2129">
          <cell r="A2129" t="str">
            <v>313589RY1</v>
          </cell>
          <cell r="B2129" t="str">
            <v>x313589RY1</v>
          </cell>
          <cell r="C2129" t="str">
            <v>Match</v>
          </cell>
          <cell r="D2129" t="str">
            <v>iStar</v>
          </cell>
          <cell r="E2129" t="str">
            <v>Zero-Coupon</v>
          </cell>
        </row>
        <row r="2130">
          <cell r="A2130" t="str">
            <v>313589RY1</v>
          </cell>
          <cell r="B2130" t="str">
            <v>x313589RY1</v>
          </cell>
          <cell r="C2130" t="str">
            <v>Match</v>
          </cell>
          <cell r="D2130" t="str">
            <v>iStar</v>
          </cell>
          <cell r="E2130" t="str">
            <v>Zero-Coupon</v>
          </cell>
        </row>
        <row r="2131">
          <cell r="A2131" t="str">
            <v>313589RY1</v>
          </cell>
          <cell r="B2131" t="str">
            <v>x313589RY1</v>
          </cell>
          <cell r="C2131" t="str">
            <v>Match</v>
          </cell>
          <cell r="D2131" t="str">
            <v>iStar</v>
          </cell>
          <cell r="E2131" t="str">
            <v>Zero-Coupon</v>
          </cell>
        </row>
        <row r="2132">
          <cell r="A2132" t="str">
            <v>313589RY1</v>
          </cell>
          <cell r="B2132" t="str">
            <v>x313589RY1</v>
          </cell>
          <cell r="C2132" t="str">
            <v>Match</v>
          </cell>
          <cell r="D2132" t="str">
            <v>iStar</v>
          </cell>
          <cell r="E2132" t="str">
            <v>Zero-Coupon</v>
          </cell>
        </row>
        <row r="2133">
          <cell r="A2133" t="str">
            <v>313589RY1</v>
          </cell>
          <cell r="B2133" t="str">
            <v>x313589RY1</v>
          </cell>
          <cell r="C2133" t="str">
            <v>Match</v>
          </cell>
          <cell r="D2133" t="str">
            <v>iStar</v>
          </cell>
          <cell r="E2133" t="str">
            <v>Zero-Coupon</v>
          </cell>
        </row>
        <row r="2134">
          <cell r="A2134" t="str">
            <v>313589RY1</v>
          </cell>
          <cell r="B2134" t="str">
            <v>x313589RY1</v>
          </cell>
          <cell r="C2134" t="str">
            <v>Match</v>
          </cell>
          <cell r="D2134" t="str">
            <v>iStar</v>
          </cell>
          <cell r="E2134" t="str">
            <v>Zero-Coupon</v>
          </cell>
        </row>
        <row r="2135">
          <cell r="A2135" t="str">
            <v>313589RZ8</v>
          </cell>
          <cell r="B2135" t="str">
            <v>x313589RZ8</v>
          </cell>
          <cell r="C2135" t="str">
            <v>Match</v>
          </cell>
          <cell r="D2135" t="str">
            <v>iStar</v>
          </cell>
          <cell r="E2135" t="str">
            <v>Zero-Coupon</v>
          </cell>
        </row>
        <row r="2136">
          <cell r="A2136" t="str">
            <v>313589RZ8</v>
          </cell>
          <cell r="B2136" t="str">
            <v>x313589RZ8</v>
          </cell>
          <cell r="C2136" t="str">
            <v>Match</v>
          </cell>
          <cell r="D2136" t="str">
            <v>iStar</v>
          </cell>
          <cell r="E2136" t="str">
            <v>Zero-Coupon</v>
          </cell>
        </row>
        <row r="2137">
          <cell r="A2137" t="str">
            <v>313589RZ8</v>
          </cell>
          <cell r="B2137" t="str">
            <v>x313589RZ8</v>
          </cell>
          <cell r="C2137" t="str">
            <v>Match</v>
          </cell>
          <cell r="D2137" t="str">
            <v>iStar</v>
          </cell>
          <cell r="E2137" t="str">
            <v>Zero-Coupon</v>
          </cell>
        </row>
        <row r="2138">
          <cell r="A2138" t="str">
            <v>313589RZ8</v>
          </cell>
          <cell r="B2138" t="str">
            <v>x313589RZ8</v>
          </cell>
          <cell r="C2138" t="str">
            <v>Match</v>
          </cell>
          <cell r="D2138" t="str">
            <v>iStar</v>
          </cell>
          <cell r="E2138" t="str">
            <v>Zero-Coupon</v>
          </cell>
        </row>
        <row r="2139">
          <cell r="A2139" t="str">
            <v>313589RZ8</v>
          </cell>
          <cell r="B2139" t="str">
            <v>x313589RZ8</v>
          </cell>
          <cell r="C2139" t="str">
            <v>Match</v>
          </cell>
          <cell r="D2139" t="str">
            <v>iStar</v>
          </cell>
          <cell r="E2139" t="str">
            <v>Zero-Coupon</v>
          </cell>
        </row>
        <row r="2140">
          <cell r="A2140" t="str">
            <v>313589RZ8</v>
          </cell>
          <cell r="B2140" t="str">
            <v>x313589RZ8</v>
          </cell>
          <cell r="C2140" t="str">
            <v>Match</v>
          </cell>
          <cell r="D2140" t="str">
            <v>iStar</v>
          </cell>
          <cell r="E2140" t="str">
            <v>Zero-Coupon</v>
          </cell>
        </row>
        <row r="2141">
          <cell r="A2141" t="str">
            <v>313589RZ8</v>
          </cell>
          <cell r="B2141" t="str">
            <v>x313589RZ8</v>
          </cell>
          <cell r="C2141" t="str">
            <v>Match</v>
          </cell>
          <cell r="D2141" t="str">
            <v>iStar</v>
          </cell>
          <cell r="E2141" t="str">
            <v>Zero-Coupon</v>
          </cell>
        </row>
        <row r="2142">
          <cell r="A2142" t="str">
            <v>313589RZ8</v>
          </cell>
          <cell r="B2142" t="str">
            <v>x313589RZ8</v>
          </cell>
          <cell r="C2142" t="str">
            <v>Match</v>
          </cell>
          <cell r="D2142" t="str">
            <v>iStar</v>
          </cell>
          <cell r="E2142" t="str">
            <v>Zero-Coupon</v>
          </cell>
        </row>
        <row r="2143">
          <cell r="A2143" t="str">
            <v>313589RZ8</v>
          </cell>
          <cell r="B2143" t="str">
            <v>x313589RZ8</v>
          </cell>
          <cell r="C2143" t="str">
            <v>Match</v>
          </cell>
          <cell r="D2143" t="str">
            <v>iStar</v>
          </cell>
          <cell r="E2143" t="str">
            <v>Zero-Coupon</v>
          </cell>
        </row>
        <row r="2144">
          <cell r="A2144" t="str">
            <v>313589RZ8</v>
          </cell>
          <cell r="B2144" t="str">
            <v>x313589RZ8</v>
          </cell>
          <cell r="C2144" t="str">
            <v>Match</v>
          </cell>
          <cell r="D2144" t="str">
            <v>iStar</v>
          </cell>
          <cell r="E2144" t="str">
            <v>Zero-Coupon</v>
          </cell>
        </row>
        <row r="2145">
          <cell r="A2145" t="str">
            <v>313589RZ8</v>
          </cell>
          <cell r="B2145" t="str">
            <v>x313589RZ8</v>
          </cell>
          <cell r="C2145" t="str">
            <v>Match</v>
          </cell>
          <cell r="D2145" t="str">
            <v>iStar</v>
          </cell>
          <cell r="E2145" t="str">
            <v>Zero-Coupon</v>
          </cell>
        </row>
        <row r="2146">
          <cell r="A2146" t="str">
            <v>313589RZ8</v>
          </cell>
          <cell r="B2146" t="str">
            <v>x313589RZ8</v>
          </cell>
          <cell r="C2146" t="str">
            <v>Match</v>
          </cell>
          <cell r="D2146" t="str">
            <v>iStar</v>
          </cell>
          <cell r="E2146" t="str">
            <v>Zero-Coupon</v>
          </cell>
        </row>
        <row r="2147">
          <cell r="A2147" t="str">
            <v>313589RZ8</v>
          </cell>
          <cell r="B2147" t="str">
            <v>x313589RZ8</v>
          </cell>
          <cell r="C2147" t="str">
            <v>Match</v>
          </cell>
          <cell r="D2147" t="str">
            <v>iStar</v>
          </cell>
          <cell r="E2147" t="str">
            <v>Zero-Coupon</v>
          </cell>
        </row>
        <row r="2148">
          <cell r="A2148" t="str">
            <v>313589RZ8</v>
          </cell>
          <cell r="B2148" t="str">
            <v>x313589RZ8</v>
          </cell>
          <cell r="C2148" t="str">
            <v>Match</v>
          </cell>
          <cell r="D2148" t="str">
            <v>iStar</v>
          </cell>
          <cell r="E2148" t="str">
            <v>Zero-Coupon</v>
          </cell>
        </row>
        <row r="2149">
          <cell r="A2149" t="str">
            <v>313589RZ8</v>
          </cell>
          <cell r="B2149" t="str">
            <v>x313589RZ8</v>
          </cell>
          <cell r="C2149" t="str">
            <v>Match</v>
          </cell>
          <cell r="D2149" t="str">
            <v>iStar</v>
          </cell>
          <cell r="E2149" t="str">
            <v>Zero-Coupon</v>
          </cell>
        </row>
        <row r="2150">
          <cell r="A2150" t="str">
            <v>313589RZ8</v>
          </cell>
          <cell r="B2150" t="str">
            <v>x313589RZ8</v>
          </cell>
          <cell r="C2150" t="str">
            <v>Match</v>
          </cell>
          <cell r="D2150" t="str">
            <v>iStar</v>
          </cell>
          <cell r="E2150" t="str">
            <v>Zero-Coupon</v>
          </cell>
        </row>
        <row r="2151">
          <cell r="A2151" t="str">
            <v>313589RZ8</v>
          </cell>
          <cell r="B2151" t="str">
            <v>x313589RZ8</v>
          </cell>
          <cell r="C2151" t="str">
            <v>Match</v>
          </cell>
          <cell r="D2151" t="str">
            <v>iStar</v>
          </cell>
          <cell r="E2151" t="str">
            <v>Zero-Coupon</v>
          </cell>
        </row>
        <row r="2152">
          <cell r="A2152" t="str">
            <v>313589RZ8</v>
          </cell>
          <cell r="B2152" t="str">
            <v>x313589RZ8</v>
          </cell>
          <cell r="C2152" t="str">
            <v>Match</v>
          </cell>
          <cell r="D2152" t="str">
            <v>iStar</v>
          </cell>
          <cell r="E2152" t="str">
            <v>Zero-Coupon</v>
          </cell>
        </row>
        <row r="2153">
          <cell r="A2153" t="str">
            <v>313589RZ8</v>
          </cell>
          <cell r="B2153" t="str">
            <v>x313589RZ8</v>
          </cell>
          <cell r="C2153" t="str">
            <v>Match</v>
          </cell>
          <cell r="D2153" t="str">
            <v>iStar</v>
          </cell>
          <cell r="E2153" t="str">
            <v>Zero-Coupon</v>
          </cell>
        </row>
        <row r="2154">
          <cell r="A2154" t="str">
            <v>313589RZ8</v>
          </cell>
          <cell r="B2154" t="str">
            <v>x313589RZ8</v>
          </cell>
          <cell r="C2154" t="str">
            <v>Match</v>
          </cell>
          <cell r="D2154" t="str">
            <v>iStar</v>
          </cell>
          <cell r="E2154" t="str">
            <v>Zero-Coupon</v>
          </cell>
        </row>
        <row r="2155">
          <cell r="A2155" t="str">
            <v>313589RZ8</v>
          </cell>
          <cell r="B2155" t="str">
            <v>x313589RZ8</v>
          </cell>
          <cell r="C2155" t="str">
            <v>Match</v>
          </cell>
          <cell r="D2155" t="str">
            <v>iStar</v>
          </cell>
          <cell r="E2155" t="str">
            <v>Zero-Coupon</v>
          </cell>
        </row>
        <row r="2156">
          <cell r="A2156" t="str">
            <v>313589RZ8</v>
          </cell>
          <cell r="B2156" t="str">
            <v>x313589RZ8</v>
          </cell>
          <cell r="C2156" t="str">
            <v>Match</v>
          </cell>
          <cell r="D2156" t="str">
            <v>iStar</v>
          </cell>
          <cell r="E2156" t="str">
            <v>Zero-Coupon</v>
          </cell>
        </row>
        <row r="2157">
          <cell r="A2157" t="str">
            <v>313589RZ8</v>
          </cell>
          <cell r="B2157" t="str">
            <v>x313589RZ8</v>
          </cell>
          <cell r="C2157" t="str">
            <v>Match</v>
          </cell>
          <cell r="D2157" t="str">
            <v>iStar</v>
          </cell>
          <cell r="E2157" t="str">
            <v>Zero-Coupon</v>
          </cell>
        </row>
        <row r="2158">
          <cell r="A2158" t="str">
            <v>313589RZ8</v>
          </cell>
          <cell r="B2158" t="str">
            <v>x313589RZ8</v>
          </cell>
          <cell r="C2158" t="str">
            <v>Match</v>
          </cell>
          <cell r="D2158" t="str">
            <v>iStar</v>
          </cell>
          <cell r="E2158" t="str">
            <v>Zero-Coupon</v>
          </cell>
        </row>
        <row r="2159">
          <cell r="A2159" t="str">
            <v>313589RZ8</v>
          </cell>
          <cell r="B2159" t="str">
            <v>x313589RZ8</v>
          </cell>
          <cell r="C2159" t="str">
            <v>Match</v>
          </cell>
          <cell r="D2159" t="str">
            <v>iStar</v>
          </cell>
          <cell r="E2159" t="str">
            <v>Zero-Coupon</v>
          </cell>
        </row>
        <row r="2160">
          <cell r="A2160" t="str">
            <v>313589RZ8</v>
          </cell>
          <cell r="B2160" t="str">
            <v>x313589RZ8</v>
          </cell>
          <cell r="C2160" t="str">
            <v>Match</v>
          </cell>
          <cell r="D2160" t="str">
            <v>iStar</v>
          </cell>
          <cell r="E2160" t="str">
            <v>Zero-Coupon</v>
          </cell>
        </row>
        <row r="2161">
          <cell r="A2161" t="str">
            <v>313589RZ8</v>
          </cell>
          <cell r="B2161" t="str">
            <v>x313589RZ8</v>
          </cell>
          <cell r="C2161" t="str">
            <v>Match</v>
          </cell>
          <cell r="D2161" t="str">
            <v>iStar</v>
          </cell>
          <cell r="E2161" t="str">
            <v>Zero-Coupon</v>
          </cell>
        </row>
        <row r="2162">
          <cell r="A2162" t="str">
            <v>313589RZ8</v>
          </cell>
          <cell r="B2162" t="str">
            <v>x313589RZ8</v>
          </cell>
          <cell r="C2162" t="str">
            <v>Match</v>
          </cell>
          <cell r="D2162" t="str">
            <v>iStar</v>
          </cell>
          <cell r="E2162" t="str">
            <v>Zero-Coupon</v>
          </cell>
        </row>
        <row r="2163">
          <cell r="A2163" t="str">
            <v>313589RZ8</v>
          </cell>
          <cell r="B2163" t="str">
            <v>x313589RZ8</v>
          </cell>
          <cell r="C2163" t="str">
            <v>Match</v>
          </cell>
          <cell r="D2163" t="str">
            <v>iStar</v>
          </cell>
          <cell r="E2163" t="str">
            <v>Zero-Coupon</v>
          </cell>
        </row>
        <row r="2164">
          <cell r="A2164" t="str">
            <v>313589RZ8</v>
          </cell>
          <cell r="B2164" t="str">
            <v>x313589RZ8</v>
          </cell>
          <cell r="C2164" t="str">
            <v>Match</v>
          </cell>
          <cell r="D2164" t="str">
            <v>iStar</v>
          </cell>
          <cell r="E2164" t="str">
            <v>Zero-Coupon</v>
          </cell>
        </row>
        <row r="2165">
          <cell r="A2165" t="str">
            <v>313589RZ8</v>
          </cell>
          <cell r="B2165" t="str">
            <v>x313589RZ8</v>
          </cell>
          <cell r="C2165" t="str">
            <v>Match</v>
          </cell>
          <cell r="D2165" t="str">
            <v>iStar</v>
          </cell>
          <cell r="E2165" t="str">
            <v>Zero-Coupon</v>
          </cell>
        </row>
        <row r="2166">
          <cell r="A2166" t="str">
            <v>313589RZ8</v>
          </cell>
          <cell r="B2166" t="str">
            <v>x313589RZ8</v>
          </cell>
          <cell r="C2166" t="str">
            <v>Match</v>
          </cell>
          <cell r="D2166" t="str">
            <v>iStar</v>
          </cell>
          <cell r="E2166" t="str">
            <v>Zero-Coupon</v>
          </cell>
        </row>
        <row r="2167">
          <cell r="A2167" t="str">
            <v>313589RZ8</v>
          </cell>
          <cell r="B2167" t="str">
            <v>x313589RZ8</v>
          </cell>
          <cell r="C2167" t="str">
            <v>Match</v>
          </cell>
          <cell r="D2167" t="str">
            <v>iStar</v>
          </cell>
          <cell r="E2167" t="str">
            <v>Zero-Coupon</v>
          </cell>
        </row>
        <row r="2168">
          <cell r="A2168" t="str">
            <v>313589RZ8</v>
          </cell>
          <cell r="B2168" t="str">
            <v>x313589RZ8</v>
          </cell>
          <cell r="C2168" t="str">
            <v>Match</v>
          </cell>
          <cell r="D2168" t="str">
            <v>iStar</v>
          </cell>
          <cell r="E2168" t="str">
            <v>Zero-Coupon</v>
          </cell>
        </row>
        <row r="2169">
          <cell r="A2169" t="str">
            <v>313589RZ8</v>
          </cell>
          <cell r="B2169" t="str">
            <v>x313589RZ8</v>
          </cell>
          <cell r="C2169" t="str">
            <v>Match</v>
          </cell>
          <cell r="D2169" t="str">
            <v>iStar</v>
          </cell>
          <cell r="E2169" t="str">
            <v>Zero-Coupon</v>
          </cell>
        </row>
        <row r="2170">
          <cell r="A2170" t="str">
            <v>313589RZ8</v>
          </cell>
          <cell r="B2170" t="str">
            <v>x313589RZ8</v>
          </cell>
          <cell r="C2170" t="str">
            <v>Match</v>
          </cell>
          <cell r="D2170" t="str">
            <v>iStar</v>
          </cell>
          <cell r="E2170" t="str">
            <v>Zero-Coupon</v>
          </cell>
        </row>
        <row r="2171">
          <cell r="A2171" t="str">
            <v>313589RZ8</v>
          </cell>
          <cell r="B2171" t="str">
            <v>x313589RZ8</v>
          </cell>
          <cell r="C2171" t="str">
            <v>Match</v>
          </cell>
          <cell r="D2171" t="str">
            <v>iStar</v>
          </cell>
          <cell r="E2171" t="str">
            <v>Zero-Coupon</v>
          </cell>
        </row>
        <row r="2172">
          <cell r="A2172" t="str">
            <v>313589RZ8</v>
          </cell>
          <cell r="B2172" t="str">
            <v>x313589RZ8</v>
          </cell>
          <cell r="C2172" t="str">
            <v>Match</v>
          </cell>
          <cell r="D2172" t="str">
            <v>iStar</v>
          </cell>
          <cell r="E2172" t="str">
            <v>Zero-Coupon</v>
          </cell>
        </row>
        <row r="2173">
          <cell r="A2173" t="str">
            <v>313589RZ8</v>
          </cell>
          <cell r="B2173" t="str">
            <v>x313589RZ8</v>
          </cell>
          <cell r="C2173" t="str">
            <v>Match</v>
          </cell>
          <cell r="D2173" t="str">
            <v>iStar</v>
          </cell>
          <cell r="E2173" t="str">
            <v>Zero-Coupon</v>
          </cell>
        </row>
        <row r="2174">
          <cell r="A2174" t="str">
            <v>313589RZ8</v>
          </cell>
          <cell r="B2174" t="str">
            <v>x313589RZ8</v>
          </cell>
          <cell r="C2174" t="str">
            <v>Match</v>
          </cell>
          <cell r="D2174" t="str">
            <v>iStar</v>
          </cell>
          <cell r="E2174" t="str">
            <v>Zero-Coupon</v>
          </cell>
        </row>
        <row r="2175">
          <cell r="A2175" t="str">
            <v>313589RZ8</v>
          </cell>
          <cell r="B2175" t="str">
            <v>x313589RZ8</v>
          </cell>
          <cell r="C2175" t="str">
            <v>Match</v>
          </cell>
          <cell r="D2175" t="str">
            <v>iStar</v>
          </cell>
          <cell r="E2175" t="str">
            <v>Zero-Coupon</v>
          </cell>
        </row>
        <row r="2176">
          <cell r="A2176" t="str">
            <v>313589RZ8</v>
          </cell>
          <cell r="B2176" t="str">
            <v>x313589RZ8</v>
          </cell>
          <cell r="C2176" t="str">
            <v>Match</v>
          </cell>
          <cell r="D2176" t="str">
            <v>iStar</v>
          </cell>
          <cell r="E2176" t="str">
            <v>Zero-Coupon</v>
          </cell>
        </row>
        <row r="2177">
          <cell r="A2177" t="str">
            <v>313589RZ8</v>
          </cell>
          <cell r="B2177" t="str">
            <v>x313589RZ8</v>
          </cell>
          <cell r="C2177" t="str">
            <v>Match</v>
          </cell>
          <cell r="D2177" t="str">
            <v>iStar</v>
          </cell>
          <cell r="E2177" t="str">
            <v>Zero-Coupon</v>
          </cell>
        </row>
        <row r="2178">
          <cell r="A2178" t="str">
            <v>313589RZ8</v>
          </cell>
          <cell r="B2178" t="str">
            <v>x313589RZ8</v>
          </cell>
          <cell r="C2178" t="str">
            <v>Match</v>
          </cell>
          <cell r="D2178" t="str">
            <v>iStar</v>
          </cell>
          <cell r="E2178" t="str">
            <v>Zero-Coupon</v>
          </cell>
        </row>
        <row r="2179">
          <cell r="A2179" t="str">
            <v>313589RZ8</v>
          </cell>
          <cell r="B2179" t="str">
            <v>x313589RZ8</v>
          </cell>
          <cell r="C2179" t="str">
            <v>Match</v>
          </cell>
          <cell r="D2179" t="str">
            <v>iStar</v>
          </cell>
          <cell r="E2179" t="str">
            <v>Zero-Coupon</v>
          </cell>
        </row>
        <row r="2180">
          <cell r="A2180" t="str">
            <v>313589RZ8</v>
          </cell>
          <cell r="B2180" t="str">
            <v>x313589RZ8</v>
          </cell>
          <cell r="C2180" t="str">
            <v>Match</v>
          </cell>
          <cell r="D2180" t="str">
            <v>iStar</v>
          </cell>
          <cell r="E2180" t="str">
            <v>Zero-Coupon</v>
          </cell>
        </row>
        <row r="2181">
          <cell r="A2181" t="str">
            <v>313589RZ8</v>
          </cell>
          <cell r="B2181" t="str">
            <v>x313589RZ8</v>
          </cell>
          <cell r="C2181" t="str">
            <v>Match</v>
          </cell>
          <cell r="D2181" t="str">
            <v>iStar</v>
          </cell>
          <cell r="E2181" t="str">
            <v>Zero-Coupon</v>
          </cell>
        </row>
        <row r="2182">
          <cell r="A2182" t="str">
            <v>313589RZ8</v>
          </cell>
          <cell r="B2182" t="str">
            <v>x313589RZ8</v>
          </cell>
          <cell r="C2182" t="str">
            <v>Match</v>
          </cell>
          <cell r="D2182" t="str">
            <v>iStar</v>
          </cell>
          <cell r="E2182" t="str">
            <v>Zero-Coupon</v>
          </cell>
        </row>
        <row r="2183">
          <cell r="A2183" t="str">
            <v>313589RZ8</v>
          </cell>
          <cell r="B2183" t="str">
            <v>x313589RZ8</v>
          </cell>
          <cell r="C2183" t="str">
            <v>Match</v>
          </cell>
          <cell r="D2183" t="str">
            <v>iStar</v>
          </cell>
          <cell r="E2183" t="str">
            <v>Zero-Coupon</v>
          </cell>
        </row>
        <row r="2184">
          <cell r="A2184" t="str">
            <v>313589RZ8</v>
          </cell>
          <cell r="B2184" t="str">
            <v>x313589RZ8</v>
          </cell>
          <cell r="C2184" t="str">
            <v>Match</v>
          </cell>
          <cell r="D2184" t="str">
            <v>iStar</v>
          </cell>
          <cell r="E2184" t="str">
            <v>Zero-Coupon</v>
          </cell>
        </row>
        <row r="2185">
          <cell r="A2185" t="str">
            <v>313589RZ8</v>
          </cell>
          <cell r="B2185" t="str">
            <v>x313589RZ8</v>
          </cell>
          <cell r="C2185" t="str">
            <v>Match</v>
          </cell>
          <cell r="D2185" t="str">
            <v>iStar</v>
          </cell>
          <cell r="E2185" t="str">
            <v>Zero-Coupon</v>
          </cell>
        </row>
        <row r="2186">
          <cell r="A2186" t="str">
            <v>313589RZ8</v>
          </cell>
          <cell r="B2186" t="str">
            <v>x313589RZ8</v>
          </cell>
          <cell r="C2186" t="str">
            <v>Match</v>
          </cell>
          <cell r="D2186" t="str">
            <v>iStar</v>
          </cell>
          <cell r="E2186" t="str">
            <v>Zero-Coupon</v>
          </cell>
        </row>
        <row r="2187">
          <cell r="A2187" t="str">
            <v>313589RZ8</v>
          </cell>
          <cell r="B2187" t="str">
            <v>x313589RZ8</v>
          </cell>
          <cell r="C2187" t="str">
            <v>Match</v>
          </cell>
          <cell r="D2187" t="str">
            <v>iStar</v>
          </cell>
          <cell r="E2187" t="str">
            <v>Zero-Coupon</v>
          </cell>
        </row>
        <row r="2188">
          <cell r="A2188" t="str">
            <v>313589RZ8</v>
          </cell>
          <cell r="B2188" t="str">
            <v>x313589RZ8</v>
          </cell>
          <cell r="C2188" t="str">
            <v>Match</v>
          </cell>
          <cell r="D2188" t="str">
            <v>iStar</v>
          </cell>
          <cell r="E2188" t="str">
            <v>Zero-Coupon</v>
          </cell>
        </row>
        <row r="2189">
          <cell r="A2189" t="str">
            <v>313589RZ8</v>
          </cell>
          <cell r="B2189" t="str">
            <v>x313589RZ8</v>
          </cell>
          <cell r="C2189" t="str">
            <v>Match</v>
          </cell>
          <cell r="D2189" t="str">
            <v>iStar</v>
          </cell>
          <cell r="E2189" t="str">
            <v>Zero-Coupon</v>
          </cell>
        </row>
        <row r="2190">
          <cell r="A2190" t="str">
            <v>313589RZ8</v>
          </cell>
          <cell r="B2190" t="str">
            <v>x313589RZ8</v>
          </cell>
          <cell r="C2190" t="str">
            <v>Match</v>
          </cell>
          <cell r="D2190" t="str">
            <v>iStar</v>
          </cell>
          <cell r="E2190" t="str">
            <v>Zero-Coupon</v>
          </cell>
        </row>
        <row r="2191">
          <cell r="A2191" t="str">
            <v>313589RZ8</v>
          </cell>
          <cell r="B2191" t="str">
            <v>x313589RZ8</v>
          </cell>
          <cell r="C2191" t="str">
            <v>Match</v>
          </cell>
          <cell r="D2191" t="str">
            <v>iStar</v>
          </cell>
          <cell r="E2191" t="str">
            <v>Zero-Coupon</v>
          </cell>
        </row>
        <row r="2192">
          <cell r="A2192" t="str">
            <v>313589RZ8</v>
          </cell>
          <cell r="B2192" t="str">
            <v>x313589RZ8</v>
          </cell>
          <cell r="C2192" t="str">
            <v>Match</v>
          </cell>
          <cell r="D2192" t="str">
            <v>iStar</v>
          </cell>
          <cell r="E2192" t="str">
            <v>Zero-Coupon</v>
          </cell>
        </row>
        <row r="2193">
          <cell r="A2193" t="str">
            <v>313589RZ8</v>
          </cell>
          <cell r="B2193" t="str">
            <v>x313589RZ8</v>
          </cell>
          <cell r="C2193" t="str">
            <v>Match</v>
          </cell>
          <cell r="D2193" t="str">
            <v>iStar</v>
          </cell>
          <cell r="E2193" t="str">
            <v>Zero-Coupon</v>
          </cell>
        </row>
        <row r="2194">
          <cell r="A2194" t="str">
            <v>313589RZ8</v>
          </cell>
          <cell r="B2194" t="str">
            <v>x313589RZ8</v>
          </cell>
          <cell r="C2194" t="str">
            <v>Match</v>
          </cell>
          <cell r="D2194" t="str">
            <v>iStar</v>
          </cell>
          <cell r="E2194" t="str">
            <v>Zero-Coupon</v>
          </cell>
        </row>
        <row r="2195">
          <cell r="A2195" t="str">
            <v>313589RZ8</v>
          </cell>
          <cell r="B2195" t="str">
            <v>x313589RZ8</v>
          </cell>
          <cell r="C2195" t="str">
            <v>Match</v>
          </cell>
          <cell r="D2195" t="str">
            <v>iStar</v>
          </cell>
          <cell r="E2195" t="str">
            <v>Zero-Coupon</v>
          </cell>
        </row>
        <row r="2196">
          <cell r="A2196" t="str">
            <v>313589RZ8</v>
          </cell>
          <cell r="B2196" t="str">
            <v>x313589RZ8</v>
          </cell>
          <cell r="C2196" t="str">
            <v>Match</v>
          </cell>
          <cell r="D2196" t="str">
            <v>iStar</v>
          </cell>
          <cell r="E2196" t="str">
            <v>Zero-Coupon</v>
          </cell>
        </row>
        <row r="2197">
          <cell r="A2197" t="str">
            <v>313589RZ8</v>
          </cell>
          <cell r="B2197" t="str">
            <v>x313589RZ8</v>
          </cell>
          <cell r="C2197" t="str">
            <v>Match</v>
          </cell>
          <cell r="D2197" t="str">
            <v>iStar</v>
          </cell>
          <cell r="E2197" t="str">
            <v>Zero-Coupon</v>
          </cell>
        </row>
        <row r="2198">
          <cell r="A2198" t="str">
            <v>313589RZ8</v>
          </cell>
          <cell r="B2198" t="str">
            <v>x313589RZ8</v>
          </cell>
          <cell r="C2198" t="str">
            <v>Match</v>
          </cell>
          <cell r="D2198" t="str">
            <v>iStar</v>
          </cell>
          <cell r="E2198" t="str">
            <v>Zero-Coupon</v>
          </cell>
        </row>
        <row r="2199">
          <cell r="A2199" t="str">
            <v>313589RZ8</v>
          </cell>
          <cell r="B2199" t="str">
            <v>x313589RZ8</v>
          </cell>
          <cell r="C2199" t="str">
            <v>Match</v>
          </cell>
          <cell r="D2199" t="str">
            <v>iStar</v>
          </cell>
          <cell r="E2199" t="str">
            <v>Zero-Coupon</v>
          </cell>
        </row>
        <row r="2200">
          <cell r="A2200" t="str">
            <v>313589RZ8</v>
          </cell>
          <cell r="B2200" t="str">
            <v>x313589RZ8</v>
          </cell>
          <cell r="C2200" t="str">
            <v>Match</v>
          </cell>
          <cell r="D2200" t="str">
            <v>iStar</v>
          </cell>
          <cell r="E2200" t="str">
            <v>Zero-Coupon</v>
          </cell>
        </row>
        <row r="2201">
          <cell r="A2201" t="str">
            <v>313589RZ8</v>
          </cell>
          <cell r="B2201" t="str">
            <v>x313589RZ8</v>
          </cell>
          <cell r="C2201" t="str">
            <v>Match</v>
          </cell>
          <cell r="D2201" t="str">
            <v>iStar</v>
          </cell>
          <cell r="E2201" t="str">
            <v>Zero-Coupon</v>
          </cell>
        </row>
        <row r="2202">
          <cell r="A2202" t="str">
            <v>313589RZ8</v>
          </cell>
          <cell r="B2202" t="str">
            <v>x313589RZ8</v>
          </cell>
          <cell r="C2202" t="str">
            <v>Match</v>
          </cell>
          <cell r="D2202" t="str">
            <v>iStar</v>
          </cell>
          <cell r="E2202" t="str">
            <v>Zero-Coupon</v>
          </cell>
        </row>
        <row r="2203">
          <cell r="A2203" t="str">
            <v>313589RZ8</v>
          </cell>
          <cell r="B2203" t="str">
            <v>x313589RZ8</v>
          </cell>
          <cell r="C2203" t="str">
            <v>Match</v>
          </cell>
          <cell r="D2203" t="str">
            <v>iStar</v>
          </cell>
          <cell r="E2203" t="str">
            <v>Zero-Coupon</v>
          </cell>
        </row>
        <row r="2204">
          <cell r="A2204" t="str">
            <v>313589RZ8</v>
          </cell>
          <cell r="B2204" t="str">
            <v>x313589RZ8</v>
          </cell>
          <cell r="C2204" t="str">
            <v>Match</v>
          </cell>
          <cell r="D2204" t="str">
            <v>iStar</v>
          </cell>
          <cell r="E2204" t="str">
            <v>Zero-Coupon</v>
          </cell>
        </row>
        <row r="2205">
          <cell r="A2205" t="str">
            <v>313589RZ8</v>
          </cell>
          <cell r="B2205" t="str">
            <v>x313589RZ8</v>
          </cell>
          <cell r="C2205" t="str">
            <v>Match</v>
          </cell>
          <cell r="D2205" t="str">
            <v>iStar</v>
          </cell>
          <cell r="E2205" t="str">
            <v>Zero-Coupon</v>
          </cell>
        </row>
        <row r="2206">
          <cell r="A2206" t="str">
            <v>313589RZ8</v>
          </cell>
          <cell r="B2206" t="str">
            <v>x313589RZ8</v>
          </cell>
          <cell r="C2206" t="str">
            <v>Match</v>
          </cell>
          <cell r="D2206" t="str">
            <v>iStar</v>
          </cell>
          <cell r="E2206" t="str">
            <v>Zero-Coupon</v>
          </cell>
        </row>
        <row r="2207">
          <cell r="A2207" t="str">
            <v>313589RZ8</v>
          </cell>
          <cell r="B2207" t="str">
            <v>x313589RZ8</v>
          </cell>
          <cell r="C2207" t="str">
            <v>Match</v>
          </cell>
          <cell r="D2207" t="str">
            <v>iStar</v>
          </cell>
          <cell r="E2207" t="str">
            <v>Zero-Coupon</v>
          </cell>
        </row>
        <row r="2208">
          <cell r="A2208" t="str">
            <v>313589RZ8</v>
          </cell>
          <cell r="B2208" t="str">
            <v>x313589RZ8</v>
          </cell>
          <cell r="C2208" t="str">
            <v>Match</v>
          </cell>
          <cell r="D2208" t="str">
            <v>iStar</v>
          </cell>
          <cell r="E2208" t="str">
            <v>Zero-Coupon</v>
          </cell>
        </row>
        <row r="2209">
          <cell r="A2209" t="str">
            <v>313589RZ8</v>
          </cell>
          <cell r="B2209" t="str">
            <v>x313589RZ8</v>
          </cell>
          <cell r="C2209" t="str">
            <v>Match</v>
          </cell>
          <cell r="D2209" t="str">
            <v>iStar</v>
          </cell>
          <cell r="E2209" t="str">
            <v>Zero-Coupon</v>
          </cell>
        </row>
        <row r="2210">
          <cell r="A2210" t="str">
            <v>313589RZ8</v>
          </cell>
          <cell r="B2210" t="str">
            <v>x313589RZ8</v>
          </cell>
          <cell r="C2210" t="str">
            <v>Match</v>
          </cell>
          <cell r="D2210" t="str">
            <v>iStar</v>
          </cell>
          <cell r="E2210" t="str">
            <v>Zero-Coupon</v>
          </cell>
        </row>
        <row r="2211">
          <cell r="A2211" t="str">
            <v>313589S38</v>
          </cell>
          <cell r="B2211" t="str">
            <v>x313589S38</v>
          </cell>
          <cell r="C2211" t="str">
            <v>Match</v>
          </cell>
          <cell r="D2211" t="str">
            <v>iStar</v>
          </cell>
          <cell r="E2211" t="str">
            <v>Zero-Coupon</v>
          </cell>
        </row>
        <row r="2212">
          <cell r="A2212" t="str">
            <v>313589SA2</v>
          </cell>
          <cell r="B2212" t="str">
            <v>x313589SA2</v>
          </cell>
          <cell r="C2212" t="str">
            <v>Match</v>
          </cell>
          <cell r="D2212" t="str">
            <v>iStar</v>
          </cell>
          <cell r="E2212" t="str">
            <v>Zero-Coupon</v>
          </cell>
        </row>
        <row r="2213">
          <cell r="A2213" t="str">
            <v>313589SA2</v>
          </cell>
          <cell r="B2213" t="str">
            <v>x313589SA2</v>
          </cell>
          <cell r="C2213" t="str">
            <v>Match</v>
          </cell>
          <cell r="D2213" t="str">
            <v>iStar</v>
          </cell>
          <cell r="E2213" t="str">
            <v>Zero-Coupon</v>
          </cell>
        </row>
        <row r="2214">
          <cell r="A2214" t="str">
            <v>313589SA2</v>
          </cell>
          <cell r="B2214" t="str">
            <v>x313589SA2</v>
          </cell>
          <cell r="C2214" t="str">
            <v>Match</v>
          </cell>
          <cell r="D2214" t="str">
            <v>iStar</v>
          </cell>
          <cell r="E2214" t="str">
            <v>Zero-Coupon</v>
          </cell>
        </row>
        <row r="2215">
          <cell r="A2215" t="str">
            <v>313589SA2</v>
          </cell>
          <cell r="B2215" t="str">
            <v>x313589SA2</v>
          </cell>
          <cell r="C2215" t="str">
            <v>Match</v>
          </cell>
          <cell r="D2215" t="str">
            <v>iStar</v>
          </cell>
          <cell r="E2215" t="str">
            <v>Zero-Coupon</v>
          </cell>
        </row>
        <row r="2216">
          <cell r="A2216" t="str">
            <v>313589SA2</v>
          </cell>
          <cell r="B2216" t="str">
            <v>x313589SA2</v>
          </cell>
          <cell r="C2216" t="str">
            <v>Match</v>
          </cell>
          <cell r="D2216" t="str">
            <v>iStar</v>
          </cell>
          <cell r="E2216" t="str">
            <v>Zero-Coupon</v>
          </cell>
        </row>
        <row r="2217">
          <cell r="A2217" t="str">
            <v>313589SA2</v>
          </cell>
          <cell r="B2217" t="str">
            <v>x313589SA2</v>
          </cell>
          <cell r="C2217" t="str">
            <v>Match</v>
          </cell>
          <cell r="D2217" t="str">
            <v>iStar</v>
          </cell>
          <cell r="E2217" t="str">
            <v>Zero-Coupon</v>
          </cell>
        </row>
        <row r="2218">
          <cell r="A2218" t="str">
            <v>313589SA2</v>
          </cell>
          <cell r="B2218" t="str">
            <v>x313589SA2</v>
          </cell>
          <cell r="C2218" t="str">
            <v>Match</v>
          </cell>
          <cell r="D2218" t="str">
            <v>iStar</v>
          </cell>
          <cell r="E2218" t="str">
            <v>Zero-Coupon</v>
          </cell>
        </row>
        <row r="2219">
          <cell r="A2219" t="str">
            <v>313589SA2</v>
          </cell>
          <cell r="B2219" t="str">
            <v>x313589SA2</v>
          </cell>
          <cell r="C2219" t="str">
            <v>Match</v>
          </cell>
          <cell r="D2219" t="str">
            <v>iStar</v>
          </cell>
          <cell r="E2219" t="str">
            <v>Zero-Coupon</v>
          </cell>
        </row>
        <row r="2220">
          <cell r="A2220" t="str">
            <v>313589SA2</v>
          </cell>
          <cell r="B2220" t="str">
            <v>x313589SA2</v>
          </cell>
          <cell r="C2220" t="str">
            <v>Match</v>
          </cell>
          <cell r="D2220" t="str">
            <v>iStar</v>
          </cell>
          <cell r="E2220" t="str">
            <v>Zero-Coupon</v>
          </cell>
        </row>
        <row r="2221">
          <cell r="A2221" t="str">
            <v>313589SA2</v>
          </cell>
          <cell r="B2221" t="str">
            <v>x313589SA2</v>
          </cell>
          <cell r="C2221" t="str">
            <v>Match</v>
          </cell>
          <cell r="D2221" t="str">
            <v>iStar</v>
          </cell>
          <cell r="E2221" t="str">
            <v>Zero-Coupon</v>
          </cell>
        </row>
        <row r="2222">
          <cell r="A2222" t="str">
            <v>313589SA2</v>
          </cell>
          <cell r="B2222" t="str">
            <v>x313589SA2</v>
          </cell>
          <cell r="C2222" t="str">
            <v>Match</v>
          </cell>
          <cell r="D2222" t="str">
            <v>iStar</v>
          </cell>
          <cell r="E2222" t="str">
            <v>Zero-Coupon</v>
          </cell>
        </row>
        <row r="2223">
          <cell r="A2223" t="str">
            <v>313589SA2</v>
          </cell>
          <cell r="B2223" t="str">
            <v>x313589SA2</v>
          </cell>
          <cell r="C2223" t="str">
            <v>Match</v>
          </cell>
          <cell r="D2223" t="str">
            <v>iStar</v>
          </cell>
          <cell r="E2223" t="str">
            <v>Zero-Coupon</v>
          </cell>
        </row>
        <row r="2224">
          <cell r="A2224" t="str">
            <v>313589SA2</v>
          </cell>
          <cell r="B2224" t="str">
            <v>x313589SA2</v>
          </cell>
          <cell r="C2224" t="str">
            <v>Match</v>
          </cell>
          <cell r="D2224" t="str">
            <v>iStar</v>
          </cell>
          <cell r="E2224" t="str">
            <v>Zero-Coupon</v>
          </cell>
        </row>
        <row r="2225">
          <cell r="A2225" t="str">
            <v>313589SA2</v>
          </cell>
          <cell r="B2225" t="str">
            <v>x313589SA2</v>
          </cell>
          <cell r="C2225" t="str">
            <v>Match</v>
          </cell>
          <cell r="D2225" t="str">
            <v>iStar</v>
          </cell>
          <cell r="E2225" t="str">
            <v>Zero-Coupon</v>
          </cell>
        </row>
        <row r="2226">
          <cell r="A2226" t="str">
            <v>313589SA2</v>
          </cell>
          <cell r="B2226" t="str">
            <v>x313589SA2</v>
          </cell>
          <cell r="C2226" t="str">
            <v>Match</v>
          </cell>
          <cell r="D2226" t="str">
            <v>iStar</v>
          </cell>
          <cell r="E2226" t="str">
            <v>Zero-Coupon</v>
          </cell>
        </row>
        <row r="2227">
          <cell r="A2227" t="str">
            <v>313589SA2</v>
          </cell>
          <cell r="B2227" t="str">
            <v>x313589SA2</v>
          </cell>
          <cell r="C2227" t="str">
            <v>Match</v>
          </cell>
          <cell r="D2227" t="str">
            <v>iStar</v>
          </cell>
          <cell r="E2227" t="str">
            <v>Zero-Coupon</v>
          </cell>
        </row>
        <row r="2228">
          <cell r="A2228" t="str">
            <v>313589SA2</v>
          </cell>
          <cell r="B2228" t="str">
            <v>x313589SA2</v>
          </cell>
          <cell r="C2228" t="str">
            <v>Match</v>
          </cell>
          <cell r="D2228" t="str">
            <v>iStar</v>
          </cell>
          <cell r="E2228" t="str">
            <v>Zero-Coupon</v>
          </cell>
        </row>
        <row r="2229">
          <cell r="A2229" t="str">
            <v>313589SA2</v>
          </cell>
          <cell r="B2229" t="str">
            <v>x313589SA2</v>
          </cell>
          <cell r="C2229" t="str">
            <v>Match</v>
          </cell>
          <cell r="D2229" t="str">
            <v>iStar</v>
          </cell>
          <cell r="E2229" t="str">
            <v>Zero-Coupon</v>
          </cell>
        </row>
        <row r="2230">
          <cell r="A2230" t="str">
            <v>313589SA2</v>
          </cell>
          <cell r="B2230" t="str">
            <v>x313589SA2</v>
          </cell>
          <cell r="C2230" t="str">
            <v>Match</v>
          </cell>
          <cell r="D2230" t="str">
            <v>iStar</v>
          </cell>
          <cell r="E2230" t="str">
            <v>Zero-Coupon</v>
          </cell>
        </row>
        <row r="2231">
          <cell r="A2231" t="str">
            <v>313589SA2</v>
          </cell>
          <cell r="B2231" t="str">
            <v>x313589SA2</v>
          </cell>
          <cell r="C2231" t="str">
            <v>Match</v>
          </cell>
          <cell r="D2231" t="str">
            <v>iStar</v>
          </cell>
          <cell r="E2231" t="str">
            <v>Zero-Coupon</v>
          </cell>
        </row>
        <row r="2232">
          <cell r="A2232" t="str">
            <v>313589SA2</v>
          </cell>
          <cell r="B2232" t="str">
            <v>x313589SA2</v>
          </cell>
          <cell r="C2232" t="str">
            <v>Match</v>
          </cell>
          <cell r="D2232" t="str">
            <v>iStar</v>
          </cell>
          <cell r="E2232" t="str">
            <v>Zero-Coupon</v>
          </cell>
        </row>
        <row r="2233">
          <cell r="A2233" t="str">
            <v>313589SA2</v>
          </cell>
          <cell r="B2233" t="str">
            <v>x313589SA2</v>
          </cell>
          <cell r="C2233" t="str">
            <v>Match</v>
          </cell>
          <cell r="D2233" t="str">
            <v>iStar</v>
          </cell>
          <cell r="E2233" t="str">
            <v>Zero-Coupon</v>
          </cell>
        </row>
        <row r="2234">
          <cell r="A2234" t="str">
            <v>313589SA2</v>
          </cell>
          <cell r="B2234" t="str">
            <v>x313589SA2</v>
          </cell>
          <cell r="C2234" t="str">
            <v>Match</v>
          </cell>
          <cell r="D2234" t="str">
            <v>iStar</v>
          </cell>
          <cell r="E2234" t="str">
            <v>Zero-Coupon</v>
          </cell>
        </row>
        <row r="2235">
          <cell r="A2235" t="str">
            <v>313589SA2</v>
          </cell>
          <cell r="B2235" t="str">
            <v>x313589SA2</v>
          </cell>
          <cell r="C2235" t="str">
            <v>Match</v>
          </cell>
          <cell r="D2235" t="str">
            <v>iStar</v>
          </cell>
          <cell r="E2235" t="str">
            <v>Zero-Coupon</v>
          </cell>
        </row>
        <row r="2236">
          <cell r="A2236" t="str">
            <v>313589SA2</v>
          </cell>
          <cell r="B2236" t="str">
            <v>x313589SA2</v>
          </cell>
          <cell r="C2236" t="str">
            <v>Match</v>
          </cell>
          <cell r="D2236" t="str">
            <v>iStar</v>
          </cell>
          <cell r="E2236" t="str">
            <v>Zero-Coupon</v>
          </cell>
        </row>
        <row r="2237">
          <cell r="A2237" t="str">
            <v>313589SA2</v>
          </cell>
          <cell r="B2237" t="str">
            <v>x313589SA2</v>
          </cell>
          <cell r="C2237" t="str">
            <v>Match</v>
          </cell>
          <cell r="D2237" t="str">
            <v>iStar</v>
          </cell>
          <cell r="E2237" t="str">
            <v>Zero-Coupon</v>
          </cell>
        </row>
        <row r="2238">
          <cell r="A2238" t="str">
            <v>313589SA2</v>
          </cell>
          <cell r="B2238" t="str">
            <v>x313589SA2</v>
          </cell>
          <cell r="C2238" t="str">
            <v>Match</v>
          </cell>
          <cell r="D2238" t="str">
            <v>iStar</v>
          </cell>
          <cell r="E2238" t="str">
            <v>Zero-Coupon</v>
          </cell>
        </row>
        <row r="2239">
          <cell r="A2239" t="str">
            <v>313589SA2</v>
          </cell>
          <cell r="B2239" t="str">
            <v>x313589SA2</v>
          </cell>
          <cell r="C2239" t="str">
            <v>Match</v>
          </cell>
          <cell r="D2239" t="str">
            <v>iStar</v>
          </cell>
          <cell r="E2239" t="str">
            <v>Zero-Coupon</v>
          </cell>
        </row>
        <row r="2240">
          <cell r="A2240" t="str">
            <v>313589SA2</v>
          </cell>
          <cell r="B2240" t="str">
            <v>x313589SA2</v>
          </cell>
          <cell r="C2240" t="str">
            <v>Match</v>
          </cell>
          <cell r="D2240" t="str">
            <v>iStar</v>
          </cell>
          <cell r="E2240" t="str">
            <v>Zero-Coupon</v>
          </cell>
        </row>
        <row r="2241">
          <cell r="A2241" t="str">
            <v>313589SA2</v>
          </cell>
          <cell r="B2241" t="str">
            <v>x313589SA2</v>
          </cell>
          <cell r="C2241" t="str">
            <v>Match</v>
          </cell>
          <cell r="D2241" t="str">
            <v>iStar</v>
          </cell>
          <cell r="E2241" t="str">
            <v>Zero-Coupon</v>
          </cell>
        </row>
        <row r="2242">
          <cell r="A2242" t="str">
            <v>313589SA2</v>
          </cell>
          <cell r="B2242" t="str">
            <v>x313589SA2</v>
          </cell>
          <cell r="C2242" t="str">
            <v>Match</v>
          </cell>
          <cell r="D2242" t="str">
            <v>iStar</v>
          </cell>
          <cell r="E2242" t="str">
            <v>Zero-Coupon</v>
          </cell>
        </row>
        <row r="2243">
          <cell r="A2243" t="str">
            <v>313589SA2</v>
          </cell>
          <cell r="B2243" t="str">
            <v>x313589SA2</v>
          </cell>
          <cell r="C2243" t="str">
            <v>Match</v>
          </cell>
          <cell r="D2243" t="str">
            <v>iStar</v>
          </cell>
          <cell r="E2243" t="str">
            <v>Zero-Coupon</v>
          </cell>
        </row>
        <row r="2244">
          <cell r="A2244" t="str">
            <v>313589SA2</v>
          </cell>
          <cell r="B2244" t="str">
            <v>x313589SA2</v>
          </cell>
          <cell r="C2244" t="str">
            <v>Match</v>
          </cell>
          <cell r="D2244" t="str">
            <v>iStar</v>
          </cell>
          <cell r="E2244" t="str">
            <v>Zero-Coupon</v>
          </cell>
        </row>
        <row r="2245">
          <cell r="A2245" t="str">
            <v>313589SA2</v>
          </cell>
          <cell r="B2245" t="str">
            <v>x313589SA2</v>
          </cell>
          <cell r="C2245" t="str">
            <v>Match</v>
          </cell>
          <cell r="D2245" t="str">
            <v>iStar</v>
          </cell>
          <cell r="E2245" t="str">
            <v>Zero-Coupon</v>
          </cell>
        </row>
        <row r="2246">
          <cell r="A2246" t="str">
            <v>313589SA2</v>
          </cell>
          <cell r="B2246" t="str">
            <v>x313589SA2</v>
          </cell>
          <cell r="C2246" t="str">
            <v>Match</v>
          </cell>
          <cell r="D2246" t="str">
            <v>iStar</v>
          </cell>
          <cell r="E2246" t="str">
            <v>Zero-Coupon</v>
          </cell>
        </row>
        <row r="2247">
          <cell r="A2247" t="str">
            <v>313589SA2</v>
          </cell>
          <cell r="B2247" t="str">
            <v>x313589SA2</v>
          </cell>
          <cell r="C2247" t="str">
            <v>Match</v>
          </cell>
          <cell r="D2247" t="str">
            <v>iStar</v>
          </cell>
          <cell r="E2247" t="str">
            <v>Zero-Coupon</v>
          </cell>
        </row>
        <row r="2248">
          <cell r="A2248" t="str">
            <v>313589SA2</v>
          </cell>
          <cell r="B2248" t="str">
            <v>x313589SA2</v>
          </cell>
          <cell r="C2248" t="str">
            <v>Match</v>
          </cell>
          <cell r="D2248" t="str">
            <v>iStar</v>
          </cell>
          <cell r="E2248" t="str">
            <v>Zero-Coupon</v>
          </cell>
        </row>
        <row r="2249">
          <cell r="A2249" t="str">
            <v>313589SA2</v>
          </cell>
          <cell r="B2249" t="str">
            <v>x313589SA2</v>
          </cell>
          <cell r="C2249" t="str">
            <v>Match</v>
          </cell>
          <cell r="D2249" t="str">
            <v>iStar</v>
          </cell>
          <cell r="E2249" t="str">
            <v>Zero-Coupon</v>
          </cell>
        </row>
        <row r="2250">
          <cell r="A2250" t="str">
            <v>313589SA2</v>
          </cell>
          <cell r="B2250" t="str">
            <v>x313589SA2</v>
          </cell>
          <cell r="C2250" t="str">
            <v>Match</v>
          </cell>
          <cell r="D2250" t="str">
            <v>iStar</v>
          </cell>
          <cell r="E2250" t="str">
            <v>Zero-Coupon</v>
          </cell>
        </row>
        <row r="2251">
          <cell r="A2251" t="str">
            <v>313589SA2</v>
          </cell>
          <cell r="B2251" t="str">
            <v>x313589SA2</v>
          </cell>
          <cell r="C2251" t="str">
            <v>Match</v>
          </cell>
          <cell r="D2251" t="str">
            <v>iStar</v>
          </cell>
          <cell r="E2251" t="str">
            <v>Zero-Coupon</v>
          </cell>
        </row>
        <row r="2252">
          <cell r="A2252" t="str">
            <v>313589SA2</v>
          </cell>
          <cell r="B2252" t="str">
            <v>x313589SA2</v>
          </cell>
          <cell r="C2252" t="str">
            <v>Match</v>
          </cell>
          <cell r="D2252" t="str">
            <v>iStar</v>
          </cell>
          <cell r="E2252" t="str">
            <v>Zero-Coupon</v>
          </cell>
        </row>
        <row r="2253">
          <cell r="A2253" t="str">
            <v>313589SA2</v>
          </cell>
          <cell r="B2253" t="str">
            <v>x313589SA2</v>
          </cell>
          <cell r="C2253" t="str">
            <v>Match</v>
          </cell>
          <cell r="D2253" t="str">
            <v>iStar</v>
          </cell>
          <cell r="E2253" t="str">
            <v>Zero-Coupon</v>
          </cell>
        </row>
        <row r="2254">
          <cell r="A2254" t="str">
            <v>313589SA2</v>
          </cell>
          <cell r="B2254" t="str">
            <v>x313589SA2</v>
          </cell>
          <cell r="C2254" t="str">
            <v>Match</v>
          </cell>
          <cell r="D2254" t="str">
            <v>iStar</v>
          </cell>
          <cell r="E2254" t="str">
            <v>Zero-Coupon</v>
          </cell>
        </row>
        <row r="2255">
          <cell r="A2255" t="str">
            <v>313589SA2</v>
          </cell>
          <cell r="B2255" t="str">
            <v>x313589SA2</v>
          </cell>
          <cell r="C2255" t="str">
            <v>Match</v>
          </cell>
          <cell r="D2255" t="str">
            <v>iStar</v>
          </cell>
          <cell r="E2255" t="str">
            <v>Zero-Coupon</v>
          </cell>
        </row>
        <row r="2256">
          <cell r="A2256" t="str">
            <v>313589SA2</v>
          </cell>
          <cell r="B2256" t="str">
            <v>x313589SA2</v>
          </cell>
          <cell r="C2256" t="str">
            <v>Match</v>
          </cell>
          <cell r="D2256" t="str">
            <v>iStar</v>
          </cell>
          <cell r="E2256" t="str">
            <v>Zero-Coupon</v>
          </cell>
        </row>
        <row r="2257">
          <cell r="A2257" t="str">
            <v>313589SA2</v>
          </cell>
          <cell r="B2257" t="str">
            <v>x313589SA2</v>
          </cell>
          <cell r="C2257" t="str">
            <v>Match</v>
          </cell>
          <cell r="D2257" t="str">
            <v>iStar</v>
          </cell>
          <cell r="E2257" t="str">
            <v>Zero-Coupon</v>
          </cell>
        </row>
        <row r="2258">
          <cell r="A2258" t="str">
            <v>313589SA2</v>
          </cell>
          <cell r="B2258" t="str">
            <v>x313589SA2</v>
          </cell>
          <cell r="C2258" t="str">
            <v>Match</v>
          </cell>
          <cell r="D2258" t="str">
            <v>iStar</v>
          </cell>
          <cell r="E2258" t="str">
            <v>Zero-Coupon</v>
          </cell>
        </row>
        <row r="2259">
          <cell r="A2259" t="str">
            <v>313589SA2</v>
          </cell>
          <cell r="B2259" t="str">
            <v>x313589SA2</v>
          </cell>
          <cell r="C2259" t="str">
            <v>Match</v>
          </cell>
          <cell r="D2259" t="str">
            <v>iStar</v>
          </cell>
          <cell r="E2259" t="str">
            <v>Zero-Coupon</v>
          </cell>
        </row>
        <row r="2260">
          <cell r="A2260" t="str">
            <v>313589SA2</v>
          </cell>
          <cell r="B2260" t="str">
            <v>x313589SA2</v>
          </cell>
          <cell r="C2260" t="str">
            <v>Match</v>
          </cell>
          <cell r="D2260" t="str">
            <v>iStar</v>
          </cell>
          <cell r="E2260" t="str">
            <v>Zero-Coupon</v>
          </cell>
        </row>
        <row r="2261">
          <cell r="A2261" t="str">
            <v>313589SA2</v>
          </cell>
          <cell r="B2261" t="str">
            <v>x313589SA2</v>
          </cell>
          <cell r="C2261" t="str">
            <v>Match</v>
          </cell>
          <cell r="D2261" t="str">
            <v>iStar</v>
          </cell>
          <cell r="E2261" t="str">
            <v>Zero-Coupon</v>
          </cell>
        </row>
        <row r="2262">
          <cell r="A2262" t="str">
            <v>313589SA2</v>
          </cell>
          <cell r="B2262" t="str">
            <v>x313589SA2</v>
          </cell>
          <cell r="C2262" t="str">
            <v>Match</v>
          </cell>
          <cell r="D2262" t="str">
            <v>iStar</v>
          </cell>
          <cell r="E2262" t="str">
            <v>Zero-Coupon</v>
          </cell>
        </row>
        <row r="2263">
          <cell r="A2263" t="str">
            <v>313589SA2</v>
          </cell>
          <cell r="B2263" t="str">
            <v>x313589SA2</v>
          </cell>
          <cell r="C2263" t="str">
            <v>Match</v>
          </cell>
          <cell r="D2263" t="str">
            <v>iStar</v>
          </cell>
          <cell r="E2263" t="str">
            <v>Zero-Coupon</v>
          </cell>
        </row>
        <row r="2264">
          <cell r="A2264" t="str">
            <v>313589SA2</v>
          </cell>
          <cell r="B2264" t="str">
            <v>x313589SA2</v>
          </cell>
          <cell r="C2264" t="str">
            <v>Match</v>
          </cell>
          <cell r="D2264" t="str">
            <v>iStar</v>
          </cell>
          <cell r="E2264" t="str">
            <v>Zero-Coupon</v>
          </cell>
        </row>
        <row r="2265">
          <cell r="A2265" t="str">
            <v>313589SA2</v>
          </cell>
          <cell r="B2265" t="str">
            <v>x313589SA2</v>
          </cell>
          <cell r="C2265" t="str">
            <v>Match</v>
          </cell>
          <cell r="D2265" t="str">
            <v>iStar</v>
          </cell>
          <cell r="E2265" t="str">
            <v>Zero-Coupon</v>
          </cell>
        </row>
        <row r="2266">
          <cell r="A2266" t="str">
            <v>313589SA2</v>
          </cell>
          <cell r="B2266" t="str">
            <v>x313589SA2</v>
          </cell>
          <cell r="C2266" t="str">
            <v>Match</v>
          </cell>
          <cell r="D2266" t="str">
            <v>iStar</v>
          </cell>
          <cell r="E2266" t="str">
            <v>Zero-Coupon</v>
          </cell>
        </row>
        <row r="2267">
          <cell r="A2267" t="str">
            <v>313589SA2</v>
          </cell>
          <cell r="B2267" t="str">
            <v>x313589SA2</v>
          </cell>
          <cell r="C2267" t="str">
            <v>Match</v>
          </cell>
          <cell r="D2267" t="str">
            <v>iStar</v>
          </cell>
          <cell r="E2267" t="str">
            <v>Zero-Coupon</v>
          </cell>
        </row>
        <row r="2268">
          <cell r="A2268" t="str">
            <v>313589SA2</v>
          </cell>
          <cell r="B2268" t="str">
            <v>x313589SA2</v>
          </cell>
          <cell r="C2268" t="str">
            <v>Match</v>
          </cell>
          <cell r="D2268" t="str">
            <v>iStar</v>
          </cell>
          <cell r="E2268" t="str">
            <v>Zero-Coupon</v>
          </cell>
        </row>
        <row r="2269">
          <cell r="A2269" t="str">
            <v>313589SA2</v>
          </cell>
          <cell r="B2269" t="str">
            <v>x313589SA2</v>
          </cell>
          <cell r="C2269" t="str">
            <v>Match</v>
          </cell>
          <cell r="D2269" t="str">
            <v>iStar</v>
          </cell>
          <cell r="E2269" t="str">
            <v>Zero-Coupon</v>
          </cell>
        </row>
        <row r="2270">
          <cell r="A2270" t="str">
            <v>313589SA2</v>
          </cell>
          <cell r="B2270" t="str">
            <v>x313589SA2</v>
          </cell>
          <cell r="C2270" t="str">
            <v>Match</v>
          </cell>
          <cell r="D2270" t="str">
            <v>iStar</v>
          </cell>
          <cell r="E2270" t="str">
            <v>Zero-Coupon</v>
          </cell>
        </row>
        <row r="2271">
          <cell r="A2271" t="str">
            <v>313589SA2</v>
          </cell>
          <cell r="B2271" t="str">
            <v>x313589SA2</v>
          </cell>
          <cell r="C2271" t="str">
            <v>Match</v>
          </cell>
          <cell r="D2271" t="str">
            <v>iStar</v>
          </cell>
          <cell r="E2271" t="str">
            <v>Zero-Coupon</v>
          </cell>
        </row>
        <row r="2272">
          <cell r="A2272" t="str">
            <v>313589SA2</v>
          </cell>
          <cell r="B2272" t="str">
            <v>x313589SA2</v>
          </cell>
          <cell r="C2272" t="str">
            <v>Match</v>
          </cell>
          <cell r="D2272" t="str">
            <v>iStar</v>
          </cell>
          <cell r="E2272" t="str">
            <v>Zero-Coupon</v>
          </cell>
        </row>
        <row r="2273">
          <cell r="A2273" t="str">
            <v>313589SA2</v>
          </cell>
          <cell r="B2273" t="str">
            <v>x313589SA2</v>
          </cell>
          <cell r="C2273" t="str">
            <v>Match</v>
          </cell>
          <cell r="D2273" t="str">
            <v>iStar</v>
          </cell>
          <cell r="E2273" t="str">
            <v>Zero-Coupon</v>
          </cell>
        </row>
        <row r="2274">
          <cell r="A2274" t="str">
            <v>313589SA2</v>
          </cell>
          <cell r="B2274" t="str">
            <v>x313589SA2</v>
          </cell>
          <cell r="C2274" t="str">
            <v>Match</v>
          </cell>
          <cell r="D2274" t="str">
            <v>iStar</v>
          </cell>
          <cell r="E2274" t="str">
            <v>Zero-Coupon</v>
          </cell>
        </row>
        <row r="2275">
          <cell r="A2275" t="str">
            <v>313589SA2</v>
          </cell>
          <cell r="B2275" t="str">
            <v>x313589SA2</v>
          </cell>
          <cell r="C2275" t="str">
            <v>Match</v>
          </cell>
          <cell r="D2275" t="str">
            <v>iStar</v>
          </cell>
          <cell r="E2275" t="str">
            <v>Zero-Coupon</v>
          </cell>
        </row>
        <row r="2276">
          <cell r="A2276" t="str">
            <v>313589SA2</v>
          </cell>
          <cell r="B2276" t="str">
            <v>x313589SA2</v>
          </cell>
          <cell r="C2276" t="str">
            <v>Match</v>
          </cell>
          <cell r="D2276" t="str">
            <v>iStar</v>
          </cell>
          <cell r="E2276" t="str">
            <v>Zero-Coupon</v>
          </cell>
        </row>
        <row r="2277">
          <cell r="A2277" t="str">
            <v>313589SA2</v>
          </cell>
          <cell r="B2277" t="str">
            <v>x313589SA2</v>
          </cell>
          <cell r="C2277" t="str">
            <v>Match</v>
          </cell>
          <cell r="D2277" t="str">
            <v>iStar</v>
          </cell>
          <cell r="E2277" t="str">
            <v>Zero-Coupon</v>
          </cell>
        </row>
        <row r="2278">
          <cell r="A2278" t="str">
            <v>313589SA2</v>
          </cell>
          <cell r="B2278" t="str">
            <v>x313589SA2</v>
          </cell>
          <cell r="C2278" t="str">
            <v>Match</v>
          </cell>
          <cell r="D2278" t="str">
            <v>iStar</v>
          </cell>
          <cell r="E2278" t="str">
            <v>Zero-Coupon</v>
          </cell>
        </row>
        <row r="2279">
          <cell r="A2279" t="str">
            <v>313589SA2</v>
          </cell>
          <cell r="B2279" t="str">
            <v>x313589SA2</v>
          </cell>
          <cell r="C2279" t="str">
            <v>Match</v>
          </cell>
          <cell r="D2279" t="str">
            <v>iStar</v>
          </cell>
          <cell r="E2279" t="str">
            <v>Zero-Coupon</v>
          </cell>
        </row>
        <row r="2280">
          <cell r="A2280" t="str">
            <v>313589SA2</v>
          </cell>
          <cell r="B2280" t="str">
            <v>x313589SA2</v>
          </cell>
          <cell r="C2280" t="str">
            <v>Match</v>
          </cell>
          <cell r="D2280" t="str">
            <v>iStar</v>
          </cell>
          <cell r="E2280" t="str">
            <v>Zero-Coupon</v>
          </cell>
        </row>
        <row r="2281">
          <cell r="A2281" t="str">
            <v>313589SA2</v>
          </cell>
          <cell r="B2281" t="str">
            <v>x313589SA2</v>
          </cell>
          <cell r="C2281" t="str">
            <v>Match</v>
          </cell>
          <cell r="D2281" t="str">
            <v>iStar</v>
          </cell>
          <cell r="E2281" t="str">
            <v>Zero-Coupon</v>
          </cell>
        </row>
        <row r="2282">
          <cell r="A2282" t="str">
            <v>313589SA2</v>
          </cell>
          <cell r="B2282" t="str">
            <v>x313589SA2</v>
          </cell>
          <cell r="C2282" t="str">
            <v>Match</v>
          </cell>
          <cell r="D2282" t="str">
            <v>iStar</v>
          </cell>
          <cell r="E2282" t="str">
            <v>Zero-Coupon</v>
          </cell>
        </row>
        <row r="2283">
          <cell r="A2283" t="str">
            <v>313589SA2</v>
          </cell>
          <cell r="B2283" t="str">
            <v>x313589SA2</v>
          </cell>
          <cell r="C2283" t="str">
            <v>Match</v>
          </cell>
          <cell r="D2283" t="str">
            <v>iStar</v>
          </cell>
          <cell r="E2283" t="str">
            <v>Zero-Coupon</v>
          </cell>
        </row>
        <row r="2284">
          <cell r="A2284" t="str">
            <v>313589SA2</v>
          </cell>
          <cell r="B2284" t="str">
            <v>x313589SA2</v>
          </cell>
          <cell r="C2284" t="str">
            <v>Match</v>
          </cell>
          <cell r="D2284" t="str">
            <v>iStar</v>
          </cell>
          <cell r="E2284" t="str">
            <v>Zero-Coupon</v>
          </cell>
        </row>
        <row r="2285">
          <cell r="A2285" t="str">
            <v>313589SA2</v>
          </cell>
          <cell r="B2285" t="str">
            <v>x313589SA2</v>
          </cell>
          <cell r="C2285" t="str">
            <v>Match</v>
          </cell>
          <cell r="D2285" t="str">
            <v>iStar</v>
          </cell>
          <cell r="E2285" t="str">
            <v>Zero-Coupon</v>
          </cell>
        </row>
        <row r="2286">
          <cell r="A2286" t="str">
            <v>313589SA2</v>
          </cell>
          <cell r="B2286" t="str">
            <v>x313589SA2</v>
          </cell>
          <cell r="C2286" t="str">
            <v>Match</v>
          </cell>
          <cell r="D2286" t="str">
            <v>iStar</v>
          </cell>
          <cell r="E2286" t="str">
            <v>Zero-Coupon</v>
          </cell>
        </row>
        <row r="2287">
          <cell r="A2287" t="str">
            <v>313589SA2</v>
          </cell>
          <cell r="B2287" t="str">
            <v>x313589SA2</v>
          </cell>
          <cell r="C2287" t="str">
            <v>Match</v>
          </cell>
          <cell r="D2287" t="str">
            <v>iStar</v>
          </cell>
          <cell r="E2287" t="str">
            <v>Zero-Coupon</v>
          </cell>
        </row>
        <row r="2288">
          <cell r="A2288" t="str">
            <v>313589SD6</v>
          </cell>
          <cell r="B2288" t="str">
            <v>x313589SD6</v>
          </cell>
          <cell r="C2288" t="str">
            <v>Match</v>
          </cell>
          <cell r="D2288" t="str">
            <v>iStar</v>
          </cell>
          <cell r="E2288" t="str">
            <v>Zero-Coupon</v>
          </cell>
        </row>
        <row r="2289">
          <cell r="A2289" t="str">
            <v>313589SD6</v>
          </cell>
          <cell r="B2289" t="str">
            <v>x313589SD6</v>
          </cell>
          <cell r="C2289" t="str">
            <v>Match</v>
          </cell>
          <cell r="D2289" t="str">
            <v>iStar</v>
          </cell>
          <cell r="E2289" t="str">
            <v>Zero-Coupon</v>
          </cell>
        </row>
        <row r="2290">
          <cell r="A2290" t="str">
            <v>313589SD6</v>
          </cell>
          <cell r="B2290" t="str">
            <v>x313589SD6</v>
          </cell>
          <cell r="C2290" t="str">
            <v>Match</v>
          </cell>
          <cell r="D2290" t="str">
            <v>iStar</v>
          </cell>
          <cell r="E2290" t="str">
            <v>Zero-Coupon</v>
          </cell>
        </row>
        <row r="2291">
          <cell r="A2291" t="str">
            <v>313589SD6</v>
          </cell>
          <cell r="B2291" t="str">
            <v>x313589SD6</v>
          </cell>
          <cell r="C2291" t="str">
            <v>Match</v>
          </cell>
          <cell r="D2291" t="str">
            <v>iStar</v>
          </cell>
          <cell r="E2291" t="str">
            <v>Zero-Coupon</v>
          </cell>
        </row>
        <row r="2292">
          <cell r="A2292" t="str">
            <v>313589SD6</v>
          </cell>
          <cell r="B2292" t="str">
            <v>x313589SD6</v>
          </cell>
          <cell r="C2292" t="str">
            <v>Match</v>
          </cell>
          <cell r="D2292" t="str">
            <v>iStar</v>
          </cell>
          <cell r="E2292" t="str">
            <v>Zero-Coupon</v>
          </cell>
        </row>
        <row r="2293">
          <cell r="A2293" t="str">
            <v>313589SD6</v>
          </cell>
          <cell r="B2293" t="str">
            <v>x313589SD6</v>
          </cell>
          <cell r="C2293" t="str">
            <v>Match</v>
          </cell>
          <cell r="D2293" t="str">
            <v>iStar</v>
          </cell>
          <cell r="E2293" t="str">
            <v>Zero-Coupon</v>
          </cell>
        </row>
        <row r="2294">
          <cell r="A2294" t="str">
            <v>313589SD6</v>
          </cell>
          <cell r="B2294" t="str">
            <v>x313589SD6</v>
          </cell>
          <cell r="C2294" t="str">
            <v>Match</v>
          </cell>
          <cell r="D2294" t="str">
            <v>iStar</v>
          </cell>
          <cell r="E2294" t="str">
            <v>Zero-Coupon</v>
          </cell>
        </row>
        <row r="2295">
          <cell r="A2295" t="str">
            <v>313589SD6</v>
          </cell>
          <cell r="B2295" t="str">
            <v>x313589SD6</v>
          </cell>
          <cell r="C2295" t="str">
            <v>Match</v>
          </cell>
          <cell r="D2295" t="str">
            <v>iStar</v>
          </cell>
          <cell r="E2295" t="str">
            <v>Zero-Coupon</v>
          </cell>
        </row>
        <row r="2296">
          <cell r="A2296" t="str">
            <v>313589SD6</v>
          </cell>
          <cell r="B2296" t="str">
            <v>x313589SD6</v>
          </cell>
          <cell r="C2296" t="str">
            <v>Match</v>
          </cell>
          <cell r="D2296" t="str">
            <v>iStar</v>
          </cell>
          <cell r="E2296" t="str">
            <v>Zero-Coupon</v>
          </cell>
        </row>
        <row r="2297">
          <cell r="A2297" t="str">
            <v>313589SD6</v>
          </cell>
          <cell r="B2297" t="str">
            <v>x313589SD6</v>
          </cell>
          <cell r="C2297" t="str">
            <v>Match</v>
          </cell>
          <cell r="D2297" t="str">
            <v>iStar</v>
          </cell>
          <cell r="E2297" t="str">
            <v>Zero-Coupon</v>
          </cell>
        </row>
        <row r="2298">
          <cell r="A2298" t="str">
            <v>313589SD6</v>
          </cell>
          <cell r="B2298" t="str">
            <v>x313589SD6</v>
          </cell>
          <cell r="C2298" t="str">
            <v>Match</v>
          </cell>
          <cell r="D2298" t="str">
            <v>iStar</v>
          </cell>
          <cell r="E2298" t="str">
            <v>Zero-Coupon</v>
          </cell>
        </row>
        <row r="2299">
          <cell r="A2299" t="str">
            <v>313589SD6</v>
          </cell>
          <cell r="B2299" t="str">
            <v>x313589SD6</v>
          </cell>
          <cell r="C2299" t="str">
            <v>Match</v>
          </cell>
          <cell r="D2299" t="str">
            <v>iStar</v>
          </cell>
          <cell r="E2299" t="str">
            <v>Zero-Coupon</v>
          </cell>
        </row>
        <row r="2300">
          <cell r="A2300" t="str">
            <v>313589SD6</v>
          </cell>
          <cell r="B2300" t="str">
            <v>x313589SD6</v>
          </cell>
          <cell r="C2300" t="str">
            <v>Match</v>
          </cell>
          <cell r="D2300" t="str">
            <v>iStar</v>
          </cell>
          <cell r="E2300" t="str">
            <v>Zero-Coupon</v>
          </cell>
        </row>
        <row r="2301">
          <cell r="A2301" t="str">
            <v>313589SD6</v>
          </cell>
          <cell r="B2301" t="str">
            <v>x313589SD6</v>
          </cell>
          <cell r="C2301" t="str">
            <v>Match</v>
          </cell>
          <cell r="D2301" t="str">
            <v>iStar</v>
          </cell>
          <cell r="E2301" t="str">
            <v>Zero-Coupon</v>
          </cell>
        </row>
        <row r="2302">
          <cell r="A2302" t="str">
            <v>313589SD6</v>
          </cell>
          <cell r="B2302" t="str">
            <v>x313589SD6</v>
          </cell>
          <cell r="C2302" t="str">
            <v>Match</v>
          </cell>
          <cell r="D2302" t="str">
            <v>iStar</v>
          </cell>
          <cell r="E2302" t="str">
            <v>Zero-Coupon</v>
          </cell>
        </row>
        <row r="2303">
          <cell r="A2303" t="str">
            <v>313589SD6</v>
          </cell>
          <cell r="B2303" t="str">
            <v>x313589SD6</v>
          </cell>
          <cell r="C2303" t="str">
            <v>Match</v>
          </cell>
          <cell r="D2303" t="str">
            <v>iStar</v>
          </cell>
          <cell r="E2303" t="str">
            <v>Zero-Coupon</v>
          </cell>
        </row>
        <row r="2304">
          <cell r="A2304" t="str">
            <v>313589SD6</v>
          </cell>
          <cell r="B2304" t="str">
            <v>x313589SD6</v>
          </cell>
          <cell r="C2304" t="str">
            <v>Match</v>
          </cell>
          <cell r="D2304" t="str">
            <v>iStar</v>
          </cell>
          <cell r="E2304" t="str">
            <v>Zero-Coupon</v>
          </cell>
        </row>
        <row r="2305">
          <cell r="A2305" t="str">
            <v>313589SD6</v>
          </cell>
          <cell r="B2305" t="str">
            <v>x313589SD6</v>
          </cell>
          <cell r="C2305" t="str">
            <v>Match</v>
          </cell>
          <cell r="D2305" t="str">
            <v>iStar</v>
          </cell>
          <cell r="E2305" t="str">
            <v>Zero-Coupon</v>
          </cell>
        </row>
        <row r="2306">
          <cell r="A2306" t="str">
            <v>313589SD6</v>
          </cell>
          <cell r="B2306" t="str">
            <v>x313589SD6</v>
          </cell>
          <cell r="C2306" t="str">
            <v>Match</v>
          </cell>
          <cell r="D2306" t="str">
            <v>iStar</v>
          </cell>
          <cell r="E2306" t="str">
            <v>Zero-Coupon</v>
          </cell>
        </row>
        <row r="2307">
          <cell r="A2307" t="str">
            <v>313589SD6</v>
          </cell>
          <cell r="B2307" t="str">
            <v>x313589SD6</v>
          </cell>
          <cell r="C2307" t="str">
            <v>Match</v>
          </cell>
          <cell r="D2307" t="str">
            <v>iStar</v>
          </cell>
          <cell r="E2307" t="str">
            <v>Zero-Coupon</v>
          </cell>
        </row>
        <row r="2308">
          <cell r="A2308" t="str">
            <v>313589SD6</v>
          </cell>
          <cell r="B2308" t="str">
            <v>x313589SD6</v>
          </cell>
          <cell r="C2308" t="str">
            <v>Match</v>
          </cell>
          <cell r="D2308" t="str">
            <v>iStar</v>
          </cell>
          <cell r="E2308" t="str">
            <v>Zero-Coupon</v>
          </cell>
        </row>
        <row r="2309">
          <cell r="A2309" t="str">
            <v>313589SD6</v>
          </cell>
          <cell r="B2309" t="str">
            <v>x313589SD6</v>
          </cell>
          <cell r="C2309" t="str">
            <v>Match</v>
          </cell>
          <cell r="D2309" t="str">
            <v>iStar</v>
          </cell>
          <cell r="E2309" t="str">
            <v>Zero-Coupon</v>
          </cell>
        </row>
        <row r="2310">
          <cell r="A2310" t="str">
            <v>313589SD6</v>
          </cell>
          <cell r="B2310" t="str">
            <v>x313589SD6</v>
          </cell>
          <cell r="C2310" t="str">
            <v>Match</v>
          </cell>
          <cell r="D2310" t="str">
            <v>iStar</v>
          </cell>
          <cell r="E2310" t="str">
            <v>Zero-Coupon</v>
          </cell>
        </row>
        <row r="2311">
          <cell r="A2311" t="str">
            <v>313589SD6</v>
          </cell>
          <cell r="B2311" t="str">
            <v>x313589SD6</v>
          </cell>
          <cell r="C2311" t="str">
            <v>Match</v>
          </cell>
          <cell r="D2311" t="str">
            <v>iStar</v>
          </cell>
          <cell r="E2311" t="str">
            <v>Zero-Coupon</v>
          </cell>
        </row>
        <row r="2312">
          <cell r="A2312" t="str">
            <v>313589SD6</v>
          </cell>
          <cell r="B2312" t="str">
            <v>x313589SD6</v>
          </cell>
          <cell r="C2312" t="str">
            <v>Match</v>
          </cell>
          <cell r="D2312" t="str">
            <v>iStar</v>
          </cell>
          <cell r="E2312" t="str">
            <v>Zero-Coupon</v>
          </cell>
        </row>
        <row r="2313">
          <cell r="A2313" t="str">
            <v>313589SD6</v>
          </cell>
          <cell r="B2313" t="str">
            <v>x313589SD6</v>
          </cell>
          <cell r="C2313" t="str">
            <v>Match</v>
          </cell>
          <cell r="D2313" t="str">
            <v>iStar</v>
          </cell>
          <cell r="E2313" t="str">
            <v>Zero-Coupon</v>
          </cell>
        </row>
        <row r="2314">
          <cell r="A2314" t="str">
            <v>313589SD6</v>
          </cell>
          <cell r="B2314" t="str">
            <v>x313589SD6</v>
          </cell>
          <cell r="C2314" t="str">
            <v>Match</v>
          </cell>
          <cell r="D2314" t="str">
            <v>iStar</v>
          </cell>
          <cell r="E2314" t="str">
            <v>Zero-Coupon</v>
          </cell>
        </row>
        <row r="2315">
          <cell r="A2315" t="str">
            <v>313589SD6</v>
          </cell>
          <cell r="B2315" t="str">
            <v>x313589SD6</v>
          </cell>
          <cell r="C2315" t="str">
            <v>Match</v>
          </cell>
          <cell r="D2315" t="str">
            <v>iStar</v>
          </cell>
          <cell r="E2315" t="str">
            <v>Zero-Coupon</v>
          </cell>
        </row>
        <row r="2316">
          <cell r="A2316" t="str">
            <v>313589SD6</v>
          </cell>
          <cell r="B2316" t="str">
            <v>x313589SD6</v>
          </cell>
          <cell r="C2316" t="str">
            <v>Match</v>
          </cell>
          <cell r="D2316" t="str">
            <v>iStar</v>
          </cell>
          <cell r="E2316" t="str">
            <v>Zero-Coupon</v>
          </cell>
        </row>
        <row r="2317">
          <cell r="A2317" t="str">
            <v>313589SD6</v>
          </cell>
          <cell r="B2317" t="str">
            <v>x313589SD6</v>
          </cell>
          <cell r="C2317" t="str">
            <v>Match</v>
          </cell>
          <cell r="D2317" t="str">
            <v>iStar</v>
          </cell>
          <cell r="E2317" t="str">
            <v>Zero-Coupon</v>
          </cell>
        </row>
        <row r="2318">
          <cell r="A2318" t="str">
            <v>313589SD6</v>
          </cell>
          <cell r="B2318" t="str">
            <v>x313589SD6</v>
          </cell>
          <cell r="C2318" t="str">
            <v>Match</v>
          </cell>
          <cell r="D2318" t="str">
            <v>iStar</v>
          </cell>
          <cell r="E2318" t="str">
            <v>Zero-Coupon</v>
          </cell>
        </row>
        <row r="2319">
          <cell r="A2319" t="str">
            <v>313589SD6</v>
          </cell>
          <cell r="B2319" t="str">
            <v>x313589SD6</v>
          </cell>
          <cell r="C2319" t="str">
            <v>Match</v>
          </cell>
          <cell r="D2319" t="str">
            <v>iStar</v>
          </cell>
          <cell r="E2319" t="str">
            <v>Zero-Coupon</v>
          </cell>
        </row>
        <row r="2320">
          <cell r="A2320" t="str">
            <v>313589SD6</v>
          </cell>
          <cell r="B2320" t="str">
            <v>x313589SD6</v>
          </cell>
          <cell r="C2320" t="str">
            <v>Match</v>
          </cell>
          <cell r="D2320" t="str">
            <v>iStar</v>
          </cell>
          <cell r="E2320" t="str">
            <v>Zero-Coupon</v>
          </cell>
        </row>
        <row r="2321">
          <cell r="A2321" t="str">
            <v>313589SD6</v>
          </cell>
          <cell r="B2321" t="str">
            <v>x313589SD6</v>
          </cell>
          <cell r="C2321" t="str">
            <v>Match</v>
          </cell>
          <cell r="D2321" t="str">
            <v>iStar</v>
          </cell>
          <cell r="E2321" t="str">
            <v>Zero-Coupon</v>
          </cell>
        </row>
        <row r="2322">
          <cell r="A2322" t="str">
            <v>313589SD6</v>
          </cell>
          <cell r="B2322" t="str">
            <v>x313589SD6</v>
          </cell>
          <cell r="C2322" t="str">
            <v>Match</v>
          </cell>
          <cell r="D2322" t="str">
            <v>iStar</v>
          </cell>
          <cell r="E2322" t="str">
            <v>Zero-Coupon</v>
          </cell>
        </row>
        <row r="2323">
          <cell r="A2323" t="str">
            <v>313589SD6</v>
          </cell>
          <cell r="B2323" t="str">
            <v>x313589SD6</v>
          </cell>
          <cell r="C2323" t="str">
            <v>Match</v>
          </cell>
          <cell r="D2323" t="str">
            <v>iStar</v>
          </cell>
          <cell r="E2323" t="str">
            <v>Zero-Coupon</v>
          </cell>
        </row>
        <row r="2324">
          <cell r="A2324" t="str">
            <v>313589SD6</v>
          </cell>
          <cell r="B2324" t="str">
            <v>x313589SD6</v>
          </cell>
          <cell r="C2324" t="str">
            <v>Match</v>
          </cell>
          <cell r="D2324" t="str">
            <v>iStar</v>
          </cell>
          <cell r="E2324" t="str">
            <v>Zero-Coupon</v>
          </cell>
        </row>
        <row r="2325">
          <cell r="A2325" t="str">
            <v>313589SD6</v>
          </cell>
          <cell r="B2325" t="str">
            <v>x313589SD6</v>
          </cell>
          <cell r="C2325" t="str">
            <v>Match</v>
          </cell>
          <cell r="D2325" t="str">
            <v>iStar</v>
          </cell>
          <cell r="E2325" t="str">
            <v>Zero-Coupon</v>
          </cell>
        </row>
        <row r="2326">
          <cell r="A2326" t="str">
            <v>313589SD6</v>
          </cell>
          <cell r="B2326" t="str">
            <v>x313589SD6</v>
          </cell>
          <cell r="C2326" t="str">
            <v>Match</v>
          </cell>
          <cell r="D2326" t="str">
            <v>iStar</v>
          </cell>
          <cell r="E2326" t="str">
            <v>Zero-Coupon</v>
          </cell>
        </row>
        <row r="2327">
          <cell r="A2327" t="str">
            <v>313589SD6</v>
          </cell>
          <cell r="B2327" t="str">
            <v>x313589SD6</v>
          </cell>
          <cell r="C2327" t="str">
            <v>Match</v>
          </cell>
          <cell r="D2327" t="str">
            <v>iStar</v>
          </cell>
          <cell r="E2327" t="str">
            <v>Zero-Coupon</v>
          </cell>
        </row>
        <row r="2328">
          <cell r="A2328" t="str">
            <v>313589SD6</v>
          </cell>
          <cell r="B2328" t="str">
            <v>x313589SD6</v>
          </cell>
          <cell r="C2328" t="str">
            <v>Match</v>
          </cell>
          <cell r="D2328" t="str">
            <v>iStar</v>
          </cell>
          <cell r="E2328" t="str">
            <v>Zero-Coupon</v>
          </cell>
        </row>
        <row r="2329">
          <cell r="A2329" t="str">
            <v>313589SD6</v>
          </cell>
          <cell r="B2329" t="str">
            <v>x313589SD6</v>
          </cell>
          <cell r="C2329" t="str">
            <v>Match</v>
          </cell>
          <cell r="D2329" t="str">
            <v>iStar</v>
          </cell>
          <cell r="E2329" t="str">
            <v>Zero-Coupon</v>
          </cell>
        </row>
        <row r="2330">
          <cell r="A2330" t="str">
            <v>313589SD6</v>
          </cell>
          <cell r="B2330" t="str">
            <v>x313589SD6</v>
          </cell>
          <cell r="C2330" t="str">
            <v>Match</v>
          </cell>
          <cell r="D2330" t="str">
            <v>iStar</v>
          </cell>
          <cell r="E2330" t="str">
            <v>Zero-Coupon</v>
          </cell>
        </row>
        <row r="2331">
          <cell r="A2331" t="str">
            <v>313589SD6</v>
          </cell>
          <cell r="B2331" t="str">
            <v>x313589SD6</v>
          </cell>
          <cell r="C2331" t="str">
            <v>Match</v>
          </cell>
          <cell r="D2331" t="str">
            <v>iStar</v>
          </cell>
          <cell r="E2331" t="str">
            <v>Zero-Coupon</v>
          </cell>
        </row>
        <row r="2332">
          <cell r="A2332" t="str">
            <v>313589SD6</v>
          </cell>
          <cell r="B2332" t="str">
            <v>x313589SD6</v>
          </cell>
          <cell r="C2332" t="str">
            <v>Match</v>
          </cell>
          <cell r="D2332" t="str">
            <v>iStar</v>
          </cell>
          <cell r="E2332" t="str">
            <v>Zero-Coupon</v>
          </cell>
        </row>
        <row r="2333">
          <cell r="A2333" t="str">
            <v>313589SD6</v>
          </cell>
          <cell r="B2333" t="str">
            <v>x313589SD6</v>
          </cell>
          <cell r="C2333" t="str">
            <v>Match</v>
          </cell>
          <cell r="D2333" t="str">
            <v>iStar</v>
          </cell>
          <cell r="E2333" t="str">
            <v>Zero-Coupon</v>
          </cell>
        </row>
        <row r="2334">
          <cell r="A2334" t="str">
            <v>313589SD6</v>
          </cell>
          <cell r="B2334" t="str">
            <v>x313589SD6</v>
          </cell>
          <cell r="C2334" t="str">
            <v>Match</v>
          </cell>
          <cell r="D2334" t="str">
            <v>iStar</v>
          </cell>
          <cell r="E2334" t="str">
            <v>Zero-Coupon</v>
          </cell>
        </row>
        <row r="2335">
          <cell r="A2335" t="str">
            <v>313589SD6</v>
          </cell>
          <cell r="B2335" t="str">
            <v>x313589SD6</v>
          </cell>
          <cell r="C2335" t="str">
            <v>Match</v>
          </cell>
          <cell r="D2335" t="str">
            <v>iStar</v>
          </cell>
          <cell r="E2335" t="str">
            <v>Zero-Coupon</v>
          </cell>
        </row>
        <row r="2336">
          <cell r="A2336" t="str">
            <v>313589SD6</v>
          </cell>
          <cell r="B2336" t="str">
            <v>x313589SD6</v>
          </cell>
          <cell r="C2336" t="str">
            <v>Match</v>
          </cell>
          <cell r="D2336" t="str">
            <v>iStar</v>
          </cell>
          <cell r="E2336" t="str">
            <v>Zero-Coupon</v>
          </cell>
        </row>
        <row r="2337">
          <cell r="A2337" t="str">
            <v>313589SD6</v>
          </cell>
          <cell r="B2337" t="str">
            <v>x313589SD6</v>
          </cell>
          <cell r="C2337" t="str">
            <v>Match</v>
          </cell>
          <cell r="D2337" t="str">
            <v>iStar</v>
          </cell>
          <cell r="E2337" t="str">
            <v>Zero-Coupon</v>
          </cell>
        </row>
        <row r="2338">
          <cell r="A2338" t="str">
            <v>313589SD6</v>
          </cell>
          <cell r="B2338" t="str">
            <v>x313589SD6</v>
          </cell>
          <cell r="C2338" t="str">
            <v>Match</v>
          </cell>
          <cell r="D2338" t="str">
            <v>iStar</v>
          </cell>
          <cell r="E2338" t="str">
            <v>Zero-Coupon</v>
          </cell>
        </row>
        <row r="2339">
          <cell r="A2339" t="str">
            <v>313589SD6</v>
          </cell>
          <cell r="B2339" t="str">
            <v>x313589SD6</v>
          </cell>
          <cell r="C2339" t="str">
            <v>Match</v>
          </cell>
          <cell r="D2339" t="str">
            <v>iStar</v>
          </cell>
          <cell r="E2339" t="str">
            <v>Zero-Coupon</v>
          </cell>
        </row>
        <row r="2340">
          <cell r="A2340" t="str">
            <v>313589SD6</v>
          </cell>
          <cell r="B2340" t="str">
            <v>x313589SD6</v>
          </cell>
          <cell r="C2340" t="str">
            <v>Match</v>
          </cell>
          <cell r="D2340" t="str">
            <v>iStar</v>
          </cell>
          <cell r="E2340" t="str">
            <v>Zero-Coupon</v>
          </cell>
        </row>
        <row r="2341">
          <cell r="A2341" t="str">
            <v>313589SD6</v>
          </cell>
          <cell r="B2341" t="str">
            <v>x313589SD6</v>
          </cell>
          <cell r="C2341" t="str">
            <v>Match</v>
          </cell>
          <cell r="D2341" t="str">
            <v>iStar</v>
          </cell>
          <cell r="E2341" t="str">
            <v>Zero-Coupon</v>
          </cell>
        </row>
        <row r="2342">
          <cell r="A2342" t="str">
            <v>313589SD6</v>
          </cell>
          <cell r="B2342" t="str">
            <v>x313589SD6</v>
          </cell>
          <cell r="C2342" t="str">
            <v>Match</v>
          </cell>
          <cell r="D2342" t="str">
            <v>iStar</v>
          </cell>
          <cell r="E2342" t="str">
            <v>Zero-Coupon</v>
          </cell>
        </row>
        <row r="2343">
          <cell r="A2343" t="str">
            <v>313589SD6</v>
          </cell>
          <cell r="B2343" t="str">
            <v>x313589SD6</v>
          </cell>
          <cell r="C2343" t="str">
            <v>Match</v>
          </cell>
          <cell r="D2343" t="str">
            <v>iStar</v>
          </cell>
          <cell r="E2343" t="str">
            <v>Zero-Coupon</v>
          </cell>
        </row>
        <row r="2344">
          <cell r="A2344" t="str">
            <v>313589SD6</v>
          </cell>
          <cell r="B2344" t="str">
            <v>x313589SD6</v>
          </cell>
          <cell r="C2344" t="str">
            <v>Match</v>
          </cell>
          <cell r="D2344" t="str">
            <v>iStar</v>
          </cell>
          <cell r="E2344" t="str">
            <v>Zero-Coupon</v>
          </cell>
        </row>
        <row r="2345">
          <cell r="A2345" t="str">
            <v>313589SD6</v>
          </cell>
          <cell r="B2345" t="str">
            <v>x313589SD6</v>
          </cell>
          <cell r="C2345" t="str">
            <v>Match</v>
          </cell>
          <cell r="D2345" t="str">
            <v>iStar</v>
          </cell>
          <cell r="E2345" t="str">
            <v>Zero-Coupon</v>
          </cell>
        </row>
        <row r="2346">
          <cell r="A2346" t="str">
            <v>313589SD6</v>
          </cell>
          <cell r="B2346" t="str">
            <v>x313589SD6</v>
          </cell>
          <cell r="C2346" t="str">
            <v>Match</v>
          </cell>
          <cell r="D2346" t="str">
            <v>iStar</v>
          </cell>
          <cell r="E2346" t="str">
            <v>Zero-Coupon</v>
          </cell>
        </row>
        <row r="2347">
          <cell r="A2347" t="str">
            <v>313589SD6</v>
          </cell>
          <cell r="B2347" t="str">
            <v>x313589SD6</v>
          </cell>
          <cell r="C2347" t="str">
            <v>Match</v>
          </cell>
          <cell r="D2347" t="str">
            <v>iStar</v>
          </cell>
          <cell r="E2347" t="str">
            <v>Zero-Coupon</v>
          </cell>
        </row>
        <row r="2348">
          <cell r="A2348" t="str">
            <v>313589SD6</v>
          </cell>
          <cell r="B2348" t="str">
            <v>x313589SD6</v>
          </cell>
          <cell r="C2348" t="str">
            <v>Match</v>
          </cell>
          <cell r="D2348" t="str">
            <v>iStar</v>
          </cell>
          <cell r="E2348" t="str">
            <v>Zero-Coupon</v>
          </cell>
        </row>
        <row r="2349">
          <cell r="A2349" t="str">
            <v>313589SD6</v>
          </cell>
          <cell r="B2349" t="str">
            <v>x313589SD6</v>
          </cell>
          <cell r="C2349" t="str">
            <v>Match</v>
          </cell>
          <cell r="D2349" t="str">
            <v>iStar</v>
          </cell>
          <cell r="E2349" t="str">
            <v>Zero-Coupon</v>
          </cell>
        </row>
        <row r="2350">
          <cell r="A2350" t="str">
            <v>313589SD6</v>
          </cell>
          <cell r="B2350" t="str">
            <v>x313589SD6</v>
          </cell>
          <cell r="C2350" t="str">
            <v>Match</v>
          </cell>
          <cell r="D2350" t="str">
            <v>iStar</v>
          </cell>
          <cell r="E2350" t="str">
            <v>Zero-Coupon</v>
          </cell>
        </row>
        <row r="2351">
          <cell r="A2351" t="str">
            <v>313589SD6</v>
          </cell>
          <cell r="B2351" t="str">
            <v>x313589SD6</v>
          </cell>
          <cell r="C2351" t="str">
            <v>Match</v>
          </cell>
          <cell r="D2351" t="str">
            <v>iStar</v>
          </cell>
          <cell r="E2351" t="str">
            <v>Zero-Coupon</v>
          </cell>
        </row>
        <row r="2352">
          <cell r="A2352" t="str">
            <v>313589SD6</v>
          </cell>
          <cell r="B2352" t="str">
            <v>x313589SD6</v>
          </cell>
          <cell r="C2352" t="str">
            <v>Match</v>
          </cell>
          <cell r="D2352" t="str">
            <v>iStar</v>
          </cell>
          <cell r="E2352" t="str">
            <v>Zero-Coupon</v>
          </cell>
        </row>
        <row r="2353">
          <cell r="A2353" t="str">
            <v>313589SD6</v>
          </cell>
          <cell r="B2353" t="str">
            <v>x313589SD6</v>
          </cell>
          <cell r="C2353" t="str">
            <v>Match</v>
          </cell>
          <cell r="D2353" t="str">
            <v>iStar</v>
          </cell>
          <cell r="E2353" t="str">
            <v>Zero-Coupon</v>
          </cell>
        </row>
        <row r="2354">
          <cell r="A2354" t="str">
            <v>313589SD6</v>
          </cell>
          <cell r="B2354" t="str">
            <v>x313589SD6</v>
          </cell>
          <cell r="C2354" t="str">
            <v>Match</v>
          </cell>
          <cell r="D2354" t="str">
            <v>iStar</v>
          </cell>
          <cell r="E2354" t="str">
            <v>Zero-Coupon</v>
          </cell>
        </row>
        <row r="2355">
          <cell r="A2355" t="str">
            <v>313589SD6</v>
          </cell>
          <cell r="B2355" t="str">
            <v>x313589SD6</v>
          </cell>
          <cell r="C2355" t="str">
            <v>Match</v>
          </cell>
          <cell r="D2355" t="str">
            <v>iStar</v>
          </cell>
          <cell r="E2355" t="str">
            <v>Zero-Coupon</v>
          </cell>
        </row>
        <row r="2356">
          <cell r="A2356" t="str">
            <v>313589SD6</v>
          </cell>
          <cell r="B2356" t="str">
            <v>x313589SD6</v>
          </cell>
          <cell r="C2356" t="str">
            <v>Match</v>
          </cell>
          <cell r="D2356" t="str">
            <v>iStar</v>
          </cell>
          <cell r="E2356" t="str">
            <v>Zero-Coupon</v>
          </cell>
        </row>
        <row r="2357">
          <cell r="A2357" t="str">
            <v>313589SD6</v>
          </cell>
          <cell r="B2357" t="str">
            <v>x313589SD6</v>
          </cell>
          <cell r="C2357" t="str">
            <v>Match</v>
          </cell>
          <cell r="D2357" t="str">
            <v>iStar</v>
          </cell>
          <cell r="E2357" t="str">
            <v>Zero-Coupon</v>
          </cell>
        </row>
        <row r="2358">
          <cell r="A2358" t="str">
            <v>313589SD6</v>
          </cell>
          <cell r="B2358" t="str">
            <v>x313589SD6</v>
          </cell>
          <cell r="C2358" t="str">
            <v>Match</v>
          </cell>
          <cell r="D2358" t="str">
            <v>iStar</v>
          </cell>
          <cell r="E2358" t="str">
            <v>Zero-Coupon</v>
          </cell>
        </row>
        <row r="2359">
          <cell r="A2359" t="str">
            <v>313589SD6</v>
          </cell>
          <cell r="B2359" t="str">
            <v>x313589SD6</v>
          </cell>
          <cell r="C2359" t="str">
            <v>Match</v>
          </cell>
          <cell r="D2359" t="str">
            <v>iStar</v>
          </cell>
          <cell r="E2359" t="str">
            <v>Zero-Coupon</v>
          </cell>
        </row>
        <row r="2360">
          <cell r="A2360" t="str">
            <v>313589SD6</v>
          </cell>
          <cell r="B2360" t="str">
            <v>x313589SD6</v>
          </cell>
          <cell r="C2360" t="str">
            <v>Match</v>
          </cell>
          <cell r="D2360" t="str">
            <v>iStar</v>
          </cell>
          <cell r="E2360" t="str">
            <v>Zero-Coupon</v>
          </cell>
        </row>
        <row r="2361">
          <cell r="A2361" t="str">
            <v>313589SD6</v>
          </cell>
          <cell r="B2361" t="str">
            <v>x313589SD6</v>
          </cell>
          <cell r="C2361" t="str">
            <v>Match</v>
          </cell>
          <cell r="D2361" t="str">
            <v>iStar</v>
          </cell>
          <cell r="E2361" t="str">
            <v>Zero-Coupon</v>
          </cell>
        </row>
        <row r="2362">
          <cell r="A2362" t="str">
            <v>313589SD6</v>
          </cell>
          <cell r="B2362" t="str">
            <v>x313589SD6</v>
          </cell>
          <cell r="C2362" t="str">
            <v>Match</v>
          </cell>
          <cell r="D2362" t="str">
            <v>iStar</v>
          </cell>
          <cell r="E2362" t="str">
            <v>Zero-Coupon</v>
          </cell>
        </row>
        <row r="2363">
          <cell r="A2363" t="str">
            <v>313589SD6</v>
          </cell>
          <cell r="B2363" t="str">
            <v>x313589SD6</v>
          </cell>
          <cell r="C2363" t="str">
            <v>Match</v>
          </cell>
          <cell r="D2363" t="str">
            <v>iStar</v>
          </cell>
          <cell r="E2363" t="str">
            <v>Zero-Coupon</v>
          </cell>
        </row>
        <row r="2364">
          <cell r="A2364" t="str">
            <v>313589SD6</v>
          </cell>
          <cell r="B2364" t="str">
            <v>x313589SD6</v>
          </cell>
          <cell r="C2364" t="str">
            <v>Match</v>
          </cell>
          <cell r="D2364" t="str">
            <v>iStar</v>
          </cell>
          <cell r="E2364" t="str">
            <v>Zero-Coupon</v>
          </cell>
        </row>
        <row r="2365">
          <cell r="A2365" t="str">
            <v>313589SD6</v>
          </cell>
          <cell r="B2365" t="str">
            <v>x313589SD6</v>
          </cell>
          <cell r="C2365" t="str">
            <v>Match</v>
          </cell>
          <cell r="D2365" t="str">
            <v>iStar</v>
          </cell>
          <cell r="E2365" t="str">
            <v>Zero-Coupon</v>
          </cell>
        </row>
        <row r="2366">
          <cell r="A2366" t="str">
            <v>313589SD6</v>
          </cell>
          <cell r="B2366" t="str">
            <v>x313589SD6</v>
          </cell>
          <cell r="C2366" t="str">
            <v>Match</v>
          </cell>
          <cell r="D2366" t="str">
            <v>iStar</v>
          </cell>
          <cell r="E2366" t="str">
            <v>Zero-Coupon</v>
          </cell>
        </row>
        <row r="2367">
          <cell r="A2367" t="str">
            <v>313589SD6</v>
          </cell>
          <cell r="B2367" t="str">
            <v>x313589SD6</v>
          </cell>
          <cell r="C2367" t="str">
            <v>Match</v>
          </cell>
          <cell r="D2367" t="str">
            <v>iStar</v>
          </cell>
          <cell r="E2367" t="str">
            <v>Zero-Coupon</v>
          </cell>
        </row>
        <row r="2368">
          <cell r="A2368" t="str">
            <v>313589SD6</v>
          </cell>
          <cell r="B2368" t="str">
            <v>x313589SD6</v>
          </cell>
          <cell r="C2368" t="str">
            <v>Match</v>
          </cell>
          <cell r="D2368" t="str">
            <v>iStar</v>
          </cell>
          <cell r="E2368" t="str">
            <v>Zero-Coupon</v>
          </cell>
        </row>
        <row r="2369">
          <cell r="A2369" t="str">
            <v>313589SD6</v>
          </cell>
          <cell r="B2369" t="str">
            <v>x313589SD6</v>
          </cell>
          <cell r="C2369" t="str">
            <v>Match</v>
          </cell>
          <cell r="D2369" t="str">
            <v>iStar</v>
          </cell>
          <cell r="E2369" t="str">
            <v>Zero-Coupon</v>
          </cell>
        </row>
        <row r="2370">
          <cell r="A2370" t="str">
            <v>313589SD6</v>
          </cell>
          <cell r="B2370" t="str">
            <v>x313589SD6</v>
          </cell>
          <cell r="C2370" t="str">
            <v>Match</v>
          </cell>
          <cell r="D2370" t="str">
            <v>iStar</v>
          </cell>
          <cell r="E2370" t="str">
            <v>Zero-Coupon</v>
          </cell>
        </row>
        <row r="2371">
          <cell r="A2371" t="str">
            <v>313589SD6</v>
          </cell>
          <cell r="B2371" t="str">
            <v>x313589SD6</v>
          </cell>
          <cell r="C2371" t="str">
            <v>Match</v>
          </cell>
          <cell r="D2371" t="str">
            <v>iStar</v>
          </cell>
          <cell r="E2371" t="str">
            <v>Zero-Coupon</v>
          </cell>
        </row>
        <row r="2372">
          <cell r="A2372" t="str">
            <v>313589SD6</v>
          </cell>
          <cell r="B2372" t="str">
            <v>x313589SD6</v>
          </cell>
          <cell r="C2372" t="str">
            <v>Match</v>
          </cell>
          <cell r="D2372" t="str">
            <v>iStar</v>
          </cell>
          <cell r="E2372" t="str">
            <v>Zero-Coupon</v>
          </cell>
        </row>
        <row r="2373">
          <cell r="A2373" t="str">
            <v>313589SE4</v>
          </cell>
          <cell r="B2373" t="str">
            <v>x313589SE4</v>
          </cell>
          <cell r="C2373" t="str">
            <v>Match</v>
          </cell>
          <cell r="D2373" t="str">
            <v>iStar</v>
          </cell>
          <cell r="E2373" t="str">
            <v>Zero-Coupon</v>
          </cell>
        </row>
        <row r="2374">
          <cell r="A2374" t="str">
            <v>313589SE4</v>
          </cell>
          <cell r="B2374" t="str">
            <v>x313589SE4</v>
          </cell>
          <cell r="C2374" t="str">
            <v>Match</v>
          </cell>
          <cell r="D2374" t="str">
            <v>iStar</v>
          </cell>
          <cell r="E2374" t="str">
            <v>Zero-Coupon</v>
          </cell>
        </row>
        <row r="2375">
          <cell r="A2375" t="str">
            <v>313589SE4</v>
          </cell>
          <cell r="B2375" t="str">
            <v>x313589SE4</v>
          </cell>
          <cell r="C2375" t="str">
            <v>Match</v>
          </cell>
          <cell r="D2375" t="str">
            <v>iStar</v>
          </cell>
          <cell r="E2375" t="str">
            <v>Zero-Coupon</v>
          </cell>
        </row>
        <row r="2376">
          <cell r="A2376" t="str">
            <v>313589SE4</v>
          </cell>
          <cell r="B2376" t="str">
            <v>x313589SE4</v>
          </cell>
          <cell r="C2376" t="str">
            <v>Match</v>
          </cell>
          <cell r="D2376" t="str">
            <v>iStar</v>
          </cell>
          <cell r="E2376" t="str">
            <v>Zero-Coupon</v>
          </cell>
        </row>
        <row r="2377">
          <cell r="A2377" t="str">
            <v>313589SE4</v>
          </cell>
          <cell r="B2377" t="str">
            <v>x313589SE4</v>
          </cell>
          <cell r="C2377" t="str">
            <v>Match</v>
          </cell>
          <cell r="D2377" t="str">
            <v>iStar</v>
          </cell>
          <cell r="E2377" t="str">
            <v>Zero-Coupon</v>
          </cell>
        </row>
        <row r="2378">
          <cell r="A2378" t="str">
            <v>313589SE4</v>
          </cell>
          <cell r="B2378" t="str">
            <v>x313589SE4</v>
          </cell>
          <cell r="C2378" t="str">
            <v>Match</v>
          </cell>
          <cell r="D2378" t="str">
            <v>iStar</v>
          </cell>
          <cell r="E2378" t="str">
            <v>Zero-Coupon</v>
          </cell>
        </row>
        <row r="2379">
          <cell r="A2379" t="str">
            <v>313589SE4</v>
          </cell>
          <cell r="B2379" t="str">
            <v>x313589SE4</v>
          </cell>
          <cell r="C2379" t="str">
            <v>Match</v>
          </cell>
          <cell r="D2379" t="str">
            <v>iStar</v>
          </cell>
          <cell r="E2379" t="str">
            <v>Zero-Coupon</v>
          </cell>
        </row>
        <row r="2380">
          <cell r="A2380" t="str">
            <v>313589SE4</v>
          </cell>
          <cell r="B2380" t="str">
            <v>x313589SE4</v>
          </cell>
          <cell r="C2380" t="str">
            <v>Match</v>
          </cell>
          <cell r="D2380" t="str">
            <v>iStar</v>
          </cell>
          <cell r="E2380" t="str">
            <v>Zero-Coupon</v>
          </cell>
        </row>
        <row r="2381">
          <cell r="A2381" t="str">
            <v>313589SE4</v>
          </cell>
          <cell r="B2381" t="str">
            <v>x313589SE4</v>
          </cell>
          <cell r="C2381" t="str">
            <v>Match</v>
          </cell>
          <cell r="D2381" t="str">
            <v>iStar</v>
          </cell>
          <cell r="E2381" t="str">
            <v>Zero-Coupon</v>
          </cell>
        </row>
        <row r="2382">
          <cell r="A2382" t="str">
            <v>313589SE4</v>
          </cell>
          <cell r="B2382" t="str">
            <v>x313589SE4</v>
          </cell>
          <cell r="C2382" t="str">
            <v>Match</v>
          </cell>
          <cell r="D2382" t="str">
            <v>iStar</v>
          </cell>
          <cell r="E2382" t="str">
            <v>Zero-Coupon</v>
          </cell>
        </row>
        <row r="2383">
          <cell r="A2383" t="str">
            <v>313589SE4</v>
          </cell>
          <cell r="B2383" t="str">
            <v>x313589SE4</v>
          </cell>
          <cell r="C2383" t="str">
            <v>Match</v>
          </cell>
          <cell r="D2383" t="str">
            <v>iStar</v>
          </cell>
          <cell r="E2383" t="str">
            <v>Zero-Coupon</v>
          </cell>
        </row>
        <row r="2384">
          <cell r="A2384" t="str">
            <v>313589SE4</v>
          </cell>
          <cell r="B2384" t="str">
            <v>x313589SE4</v>
          </cell>
          <cell r="C2384" t="str">
            <v>Match</v>
          </cell>
          <cell r="D2384" t="str">
            <v>iStar</v>
          </cell>
          <cell r="E2384" t="str">
            <v>Zero-Coupon</v>
          </cell>
        </row>
        <row r="2385">
          <cell r="A2385" t="str">
            <v>313589SE4</v>
          </cell>
          <cell r="B2385" t="str">
            <v>x313589SE4</v>
          </cell>
          <cell r="C2385" t="str">
            <v>Match</v>
          </cell>
          <cell r="D2385" t="str">
            <v>iStar</v>
          </cell>
          <cell r="E2385" t="str">
            <v>Zero-Coupon</v>
          </cell>
        </row>
        <row r="2386">
          <cell r="A2386" t="str">
            <v>313589SE4</v>
          </cell>
          <cell r="B2386" t="str">
            <v>x313589SE4</v>
          </cell>
          <cell r="C2386" t="str">
            <v>Match</v>
          </cell>
          <cell r="D2386" t="str">
            <v>iStar</v>
          </cell>
          <cell r="E2386" t="str">
            <v>Zero-Coupon</v>
          </cell>
        </row>
        <row r="2387">
          <cell r="A2387" t="str">
            <v>313589SE4</v>
          </cell>
          <cell r="B2387" t="str">
            <v>x313589SE4</v>
          </cell>
          <cell r="C2387" t="str">
            <v>Match</v>
          </cell>
          <cell r="D2387" t="str">
            <v>iStar</v>
          </cell>
          <cell r="E2387" t="str">
            <v>Zero-Coupon</v>
          </cell>
        </row>
        <row r="2388">
          <cell r="A2388" t="str">
            <v>313589SE4</v>
          </cell>
          <cell r="B2388" t="str">
            <v>x313589SE4</v>
          </cell>
          <cell r="C2388" t="str">
            <v>Match</v>
          </cell>
          <cell r="D2388" t="str">
            <v>iStar</v>
          </cell>
          <cell r="E2388" t="str">
            <v>Zero-Coupon</v>
          </cell>
        </row>
        <row r="2389">
          <cell r="A2389" t="str">
            <v>313589SE4</v>
          </cell>
          <cell r="B2389" t="str">
            <v>x313589SE4</v>
          </cell>
          <cell r="C2389" t="str">
            <v>Match</v>
          </cell>
          <cell r="D2389" t="str">
            <v>iStar</v>
          </cell>
          <cell r="E2389" t="str">
            <v>Zero-Coupon</v>
          </cell>
        </row>
        <row r="2390">
          <cell r="A2390" t="str">
            <v>313589SE4</v>
          </cell>
          <cell r="B2390" t="str">
            <v>x313589SE4</v>
          </cell>
          <cell r="C2390" t="str">
            <v>Match</v>
          </cell>
          <cell r="D2390" t="str">
            <v>iStar</v>
          </cell>
          <cell r="E2390" t="str">
            <v>Zero-Coupon</v>
          </cell>
        </row>
        <row r="2391">
          <cell r="A2391" t="str">
            <v>313589SF1</v>
          </cell>
          <cell r="B2391" t="str">
            <v>x313589SF1</v>
          </cell>
          <cell r="C2391" t="str">
            <v>Match</v>
          </cell>
          <cell r="D2391" t="str">
            <v>iStar</v>
          </cell>
          <cell r="E2391" t="str">
            <v>Zero-Coupon</v>
          </cell>
        </row>
        <row r="2392">
          <cell r="A2392" t="str">
            <v>313589SF1</v>
          </cell>
          <cell r="B2392" t="str">
            <v>x313589SF1</v>
          </cell>
          <cell r="C2392" t="str">
            <v>Match</v>
          </cell>
          <cell r="D2392" t="str">
            <v>iStar</v>
          </cell>
          <cell r="E2392" t="str">
            <v>Zero-Coupon</v>
          </cell>
        </row>
        <row r="2393">
          <cell r="A2393" t="str">
            <v>313589SF1</v>
          </cell>
          <cell r="B2393" t="str">
            <v>x313589SF1</v>
          </cell>
          <cell r="C2393" t="str">
            <v>Match</v>
          </cell>
          <cell r="D2393" t="str">
            <v>iStar</v>
          </cell>
          <cell r="E2393" t="str">
            <v>Zero-Coupon</v>
          </cell>
        </row>
        <row r="2394">
          <cell r="A2394" t="str">
            <v>313589SF1</v>
          </cell>
          <cell r="B2394" t="str">
            <v>x313589SF1</v>
          </cell>
          <cell r="C2394" t="str">
            <v>Match</v>
          </cell>
          <cell r="D2394" t="str">
            <v>iStar</v>
          </cell>
          <cell r="E2394" t="str">
            <v>Zero-Coupon</v>
          </cell>
        </row>
        <row r="2395">
          <cell r="A2395" t="str">
            <v>313589SF1</v>
          </cell>
          <cell r="B2395" t="str">
            <v>x313589SF1</v>
          </cell>
          <cell r="C2395" t="str">
            <v>Match</v>
          </cell>
          <cell r="D2395" t="str">
            <v>iStar</v>
          </cell>
          <cell r="E2395" t="str">
            <v>Zero-Coupon</v>
          </cell>
        </row>
        <row r="2396">
          <cell r="A2396" t="str">
            <v>313589SF1</v>
          </cell>
          <cell r="B2396" t="str">
            <v>x313589SF1</v>
          </cell>
          <cell r="C2396" t="str">
            <v>Match</v>
          </cell>
          <cell r="D2396" t="str">
            <v>iStar</v>
          </cell>
          <cell r="E2396" t="str">
            <v>Zero-Coupon</v>
          </cell>
        </row>
        <row r="2397">
          <cell r="A2397" t="str">
            <v>313589SF1</v>
          </cell>
          <cell r="B2397" t="str">
            <v>x313589SF1</v>
          </cell>
          <cell r="C2397" t="str">
            <v>Match</v>
          </cell>
          <cell r="D2397" t="str">
            <v>iStar</v>
          </cell>
          <cell r="E2397" t="str">
            <v>Zero-Coupon</v>
          </cell>
        </row>
        <row r="2398">
          <cell r="A2398" t="str">
            <v>313589SF1</v>
          </cell>
          <cell r="B2398" t="str">
            <v>x313589SF1</v>
          </cell>
          <cell r="C2398" t="str">
            <v>Match</v>
          </cell>
          <cell r="D2398" t="str">
            <v>iStar</v>
          </cell>
          <cell r="E2398" t="str">
            <v>Zero-Coupon</v>
          </cell>
        </row>
        <row r="2399">
          <cell r="A2399" t="str">
            <v>313589SF1</v>
          </cell>
          <cell r="B2399" t="str">
            <v>x313589SF1</v>
          </cell>
          <cell r="C2399" t="str">
            <v>Match</v>
          </cell>
          <cell r="D2399" t="str">
            <v>iStar</v>
          </cell>
          <cell r="E2399" t="str">
            <v>Zero-Coupon</v>
          </cell>
        </row>
        <row r="2400">
          <cell r="A2400" t="str">
            <v>313589SF1</v>
          </cell>
          <cell r="B2400" t="str">
            <v>x313589SF1</v>
          </cell>
          <cell r="C2400" t="str">
            <v>Match</v>
          </cell>
          <cell r="D2400" t="str">
            <v>iStar</v>
          </cell>
          <cell r="E2400" t="str">
            <v>Zero-Coupon</v>
          </cell>
        </row>
        <row r="2401">
          <cell r="A2401" t="str">
            <v>313589SF1</v>
          </cell>
          <cell r="B2401" t="str">
            <v>x313589SF1</v>
          </cell>
          <cell r="C2401" t="str">
            <v>Match</v>
          </cell>
          <cell r="D2401" t="str">
            <v>iStar</v>
          </cell>
          <cell r="E2401" t="str">
            <v>Zero-Coupon</v>
          </cell>
        </row>
        <row r="2402">
          <cell r="A2402" t="str">
            <v>313589SF1</v>
          </cell>
          <cell r="B2402" t="str">
            <v>x313589SF1</v>
          </cell>
          <cell r="C2402" t="str">
            <v>Match</v>
          </cell>
          <cell r="D2402" t="str">
            <v>iStar</v>
          </cell>
          <cell r="E2402" t="str">
            <v>Zero-Coupon</v>
          </cell>
        </row>
        <row r="2403">
          <cell r="A2403" t="str">
            <v>313589SF1</v>
          </cell>
          <cell r="B2403" t="str">
            <v>x313589SF1</v>
          </cell>
          <cell r="C2403" t="str">
            <v>Match</v>
          </cell>
          <cell r="D2403" t="str">
            <v>iStar</v>
          </cell>
          <cell r="E2403" t="str">
            <v>Zero-Coupon</v>
          </cell>
        </row>
        <row r="2404">
          <cell r="A2404" t="str">
            <v>313589SF1</v>
          </cell>
          <cell r="B2404" t="str">
            <v>x313589SF1</v>
          </cell>
          <cell r="C2404" t="str">
            <v>Match</v>
          </cell>
          <cell r="D2404" t="str">
            <v>iStar</v>
          </cell>
          <cell r="E2404" t="str">
            <v>Zero-Coupon</v>
          </cell>
        </row>
        <row r="2405">
          <cell r="A2405" t="str">
            <v>313589SF1</v>
          </cell>
          <cell r="B2405" t="str">
            <v>x313589SF1</v>
          </cell>
          <cell r="C2405" t="str">
            <v>Match</v>
          </cell>
          <cell r="D2405" t="str">
            <v>iStar</v>
          </cell>
          <cell r="E2405" t="str">
            <v>Zero-Coupon</v>
          </cell>
        </row>
        <row r="2406">
          <cell r="A2406" t="str">
            <v>313589SF1</v>
          </cell>
          <cell r="B2406" t="str">
            <v>x313589SF1</v>
          </cell>
          <cell r="C2406" t="str">
            <v>Match</v>
          </cell>
          <cell r="D2406" t="str">
            <v>iStar</v>
          </cell>
          <cell r="E2406" t="str">
            <v>Zero-Coupon</v>
          </cell>
        </row>
        <row r="2407">
          <cell r="A2407" t="str">
            <v>313589SF1</v>
          </cell>
          <cell r="B2407" t="str">
            <v>x313589SF1</v>
          </cell>
          <cell r="C2407" t="str">
            <v>Match</v>
          </cell>
          <cell r="D2407" t="str">
            <v>iStar</v>
          </cell>
          <cell r="E2407" t="str">
            <v>Zero-Coupon</v>
          </cell>
        </row>
        <row r="2408">
          <cell r="A2408" t="str">
            <v>313589SF1</v>
          </cell>
          <cell r="B2408" t="str">
            <v>x313589SF1</v>
          </cell>
          <cell r="C2408" t="str">
            <v>Match</v>
          </cell>
          <cell r="D2408" t="str">
            <v>iStar</v>
          </cell>
          <cell r="E2408" t="str">
            <v>Zero-Coupon</v>
          </cell>
        </row>
        <row r="2409">
          <cell r="A2409" t="str">
            <v>313589SF1</v>
          </cell>
          <cell r="B2409" t="str">
            <v>x313589SF1</v>
          </cell>
          <cell r="C2409" t="str">
            <v>Match</v>
          </cell>
          <cell r="D2409" t="str">
            <v>iStar</v>
          </cell>
          <cell r="E2409" t="str">
            <v>Zero-Coupon</v>
          </cell>
        </row>
        <row r="2410">
          <cell r="A2410" t="str">
            <v>313589SF1</v>
          </cell>
          <cell r="B2410" t="str">
            <v>x313589SF1</v>
          </cell>
          <cell r="C2410" t="str">
            <v>Match</v>
          </cell>
          <cell r="D2410" t="str">
            <v>iStar</v>
          </cell>
          <cell r="E2410" t="str">
            <v>Zero-Coupon</v>
          </cell>
        </row>
        <row r="2411">
          <cell r="A2411" t="str">
            <v>313589SF1</v>
          </cell>
          <cell r="B2411" t="str">
            <v>x313589SF1</v>
          </cell>
          <cell r="C2411" t="str">
            <v>Match</v>
          </cell>
          <cell r="D2411" t="str">
            <v>iStar</v>
          </cell>
          <cell r="E2411" t="str">
            <v>Zero-Coupon</v>
          </cell>
        </row>
        <row r="2412">
          <cell r="A2412" t="str">
            <v>313589SF1</v>
          </cell>
          <cell r="B2412" t="str">
            <v>x313589SF1</v>
          </cell>
          <cell r="C2412" t="str">
            <v>Match</v>
          </cell>
          <cell r="D2412" t="str">
            <v>iStar</v>
          </cell>
          <cell r="E2412" t="str">
            <v>Zero-Coupon</v>
          </cell>
        </row>
        <row r="2413">
          <cell r="A2413" t="str">
            <v>313589SF1</v>
          </cell>
          <cell r="B2413" t="str">
            <v>x313589SF1</v>
          </cell>
          <cell r="C2413" t="str">
            <v>Match</v>
          </cell>
          <cell r="D2413" t="str">
            <v>iStar</v>
          </cell>
          <cell r="E2413" t="str">
            <v>Zero-Coupon</v>
          </cell>
        </row>
        <row r="2414">
          <cell r="A2414" t="str">
            <v>313589SF1</v>
          </cell>
          <cell r="B2414" t="str">
            <v>x313589SF1</v>
          </cell>
          <cell r="C2414" t="str">
            <v>Match</v>
          </cell>
          <cell r="D2414" t="str">
            <v>iStar</v>
          </cell>
          <cell r="E2414" t="str">
            <v>Zero-Coupon</v>
          </cell>
        </row>
        <row r="2415">
          <cell r="A2415" t="str">
            <v>313589SF1</v>
          </cell>
          <cell r="B2415" t="str">
            <v>x313589SF1</v>
          </cell>
          <cell r="C2415" t="str">
            <v>Match</v>
          </cell>
          <cell r="D2415" t="str">
            <v>iStar</v>
          </cell>
          <cell r="E2415" t="str">
            <v>Zero-Coupon</v>
          </cell>
        </row>
        <row r="2416">
          <cell r="A2416" t="str">
            <v>313589SF1</v>
          </cell>
          <cell r="B2416" t="str">
            <v>x313589SF1</v>
          </cell>
          <cell r="C2416" t="str">
            <v>Match</v>
          </cell>
          <cell r="D2416" t="str">
            <v>iStar</v>
          </cell>
          <cell r="E2416" t="str">
            <v>Zero-Coupon</v>
          </cell>
        </row>
        <row r="2417">
          <cell r="A2417" t="str">
            <v>313589SF1</v>
          </cell>
          <cell r="B2417" t="str">
            <v>x313589SF1</v>
          </cell>
          <cell r="C2417" t="str">
            <v>Match</v>
          </cell>
          <cell r="D2417" t="str">
            <v>iStar</v>
          </cell>
          <cell r="E2417" t="str">
            <v>Zero-Coupon</v>
          </cell>
        </row>
        <row r="2418">
          <cell r="A2418" t="str">
            <v>313589SF1</v>
          </cell>
          <cell r="B2418" t="str">
            <v>x313589SF1</v>
          </cell>
          <cell r="C2418" t="str">
            <v>Match</v>
          </cell>
          <cell r="D2418" t="str">
            <v>iStar</v>
          </cell>
          <cell r="E2418" t="str">
            <v>Zero-Coupon</v>
          </cell>
        </row>
        <row r="2419">
          <cell r="A2419" t="str">
            <v>313589SF1</v>
          </cell>
          <cell r="B2419" t="str">
            <v>x313589SF1</v>
          </cell>
          <cell r="C2419" t="str">
            <v>Match</v>
          </cell>
          <cell r="D2419" t="str">
            <v>iStar</v>
          </cell>
          <cell r="E2419" t="str">
            <v>Zero-Coupon</v>
          </cell>
        </row>
        <row r="2420">
          <cell r="A2420" t="str">
            <v>313589SF1</v>
          </cell>
          <cell r="B2420" t="str">
            <v>x313589SF1</v>
          </cell>
          <cell r="C2420" t="str">
            <v>Match</v>
          </cell>
          <cell r="D2420" t="str">
            <v>iStar</v>
          </cell>
          <cell r="E2420" t="str">
            <v>Zero-Coupon</v>
          </cell>
        </row>
        <row r="2421">
          <cell r="A2421" t="str">
            <v>313589SF1</v>
          </cell>
          <cell r="B2421" t="str">
            <v>x313589SF1</v>
          </cell>
          <cell r="C2421" t="str">
            <v>Match</v>
          </cell>
          <cell r="D2421" t="str">
            <v>iStar</v>
          </cell>
          <cell r="E2421" t="str">
            <v>Zero-Coupon</v>
          </cell>
        </row>
        <row r="2422">
          <cell r="A2422" t="str">
            <v>313589SF1</v>
          </cell>
          <cell r="B2422" t="str">
            <v>x313589SF1</v>
          </cell>
          <cell r="C2422" t="str">
            <v>Match</v>
          </cell>
          <cell r="D2422" t="str">
            <v>iStar</v>
          </cell>
          <cell r="E2422" t="str">
            <v>Zero-Coupon</v>
          </cell>
        </row>
        <row r="2423">
          <cell r="A2423" t="str">
            <v>313589SF1</v>
          </cell>
          <cell r="B2423" t="str">
            <v>x313589SF1</v>
          </cell>
          <cell r="C2423" t="str">
            <v>Match</v>
          </cell>
          <cell r="D2423" t="str">
            <v>iStar</v>
          </cell>
          <cell r="E2423" t="str">
            <v>Zero-Coupon</v>
          </cell>
        </row>
        <row r="2424">
          <cell r="A2424" t="str">
            <v>313589SF1</v>
          </cell>
          <cell r="B2424" t="str">
            <v>x313589SF1</v>
          </cell>
          <cell r="C2424" t="str">
            <v>Match</v>
          </cell>
          <cell r="D2424" t="str">
            <v>iStar</v>
          </cell>
          <cell r="E2424" t="str">
            <v>Zero-Coupon</v>
          </cell>
        </row>
        <row r="2425">
          <cell r="A2425" t="str">
            <v>313589SF1</v>
          </cell>
          <cell r="B2425" t="str">
            <v>x313589SF1</v>
          </cell>
          <cell r="C2425" t="str">
            <v>Match</v>
          </cell>
          <cell r="D2425" t="str">
            <v>iStar</v>
          </cell>
          <cell r="E2425" t="str">
            <v>Zero-Coupon</v>
          </cell>
        </row>
        <row r="2426">
          <cell r="A2426" t="str">
            <v>313589SF1</v>
          </cell>
          <cell r="B2426" t="str">
            <v>x313589SF1</v>
          </cell>
          <cell r="C2426" t="str">
            <v>Match</v>
          </cell>
          <cell r="D2426" t="str">
            <v>iStar</v>
          </cell>
          <cell r="E2426" t="str">
            <v>Zero-Coupon</v>
          </cell>
        </row>
        <row r="2427">
          <cell r="A2427" t="str">
            <v>313589SF1</v>
          </cell>
          <cell r="B2427" t="str">
            <v>x313589SF1</v>
          </cell>
          <cell r="C2427" t="str">
            <v>Match</v>
          </cell>
          <cell r="D2427" t="str">
            <v>iStar</v>
          </cell>
          <cell r="E2427" t="str">
            <v>Zero-Coupon</v>
          </cell>
        </row>
        <row r="2428">
          <cell r="A2428" t="str">
            <v>313589SF1</v>
          </cell>
          <cell r="B2428" t="str">
            <v>x313589SF1</v>
          </cell>
          <cell r="C2428" t="str">
            <v>Match</v>
          </cell>
          <cell r="D2428" t="str">
            <v>iStar</v>
          </cell>
          <cell r="E2428" t="str">
            <v>Zero-Coupon</v>
          </cell>
        </row>
        <row r="2429">
          <cell r="A2429" t="str">
            <v>313589SF1</v>
          </cell>
          <cell r="B2429" t="str">
            <v>x313589SF1</v>
          </cell>
          <cell r="C2429" t="str">
            <v>Match</v>
          </cell>
          <cell r="D2429" t="str">
            <v>iStar</v>
          </cell>
          <cell r="E2429" t="str">
            <v>Zero-Coupon</v>
          </cell>
        </row>
        <row r="2430">
          <cell r="A2430" t="str">
            <v>313589SF1</v>
          </cell>
          <cell r="B2430" t="str">
            <v>x313589SF1</v>
          </cell>
          <cell r="C2430" t="str">
            <v>Match</v>
          </cell>
          <cell r="D2430" t="str">
            <v>iStar</v>
          </cell>
          <cell r="E2430" t="str">
            <v>Zero-Coupon</v>
          </cell>
        </row>
        <row r="2431">
          <cell r="A2431" t="str">
            <v>313589SF1</v>
          </cell>
          <cell r="B2431" t="str">
            <v>x313589SF1</v>
          </cell>
          <cell r="C2431" t="str">
            <v>Match</v>
          </cell>
          <cell r="D2431" t="str">
            <v>iStar</v>
          </cell>
          <cell r="E2431" t="str">
            <v>Zero-Coupon</v>
          </cell>
        </row>
        <row r="2432">
          <cell r="A2432" t="str">
            <v>313589SF1</v>
          </cell>
          <cell r="B2432" t="str">
            <v>x313589SF1</v>
          </cell>
          <cell r="C2432" t="str">
            <v>Match</v>
          </cell>
          <cell r="D2432" t="str">
            <v>iStar</v>
          </cell>
          <cell r="E2432" t="str">
            <v>Zero-Coupon</v>
          </cell>
        </row>
        <row r="2433">
          <cell r="A2433" t="str">
            <v>313589SF1</v>
          </cell>
          <cell r="B2433" t="str">
            <v>x313589SF1</v>
          </cell>
          <cell r="C2433" t="str">
            <v>Match</v>
          </cell>
          <cell r="D2433" t="str">
            <v>iStar</v>
          </cell>
          <cell r="E2433" t="str">
            <v>Zero-Coupon</v>
          </cell>
        </row>
        <row r="2434">
          <cell r="A2434" t="str">
            <v>313589SF1</v>
          </cell>
          <cell r="B2434" t="str">
            <v>x313589SF1</v>
          </cell>
          <cell r="C2434" t="str">
            <v>Match</v>
          </cell>
          <cell r="D2434" t="str">
            <v>iStar</v>
          </cell>
          <cell r="E2434" t="str">
            <v>Zero-Coupon</v>
          </cell>
        </row>
        <row r="2435">
          <cell r="A2435" t="str">
            <v>313589SF1</v>
          </cell>
          <cell r="B2435" t="str">
            <v>x313589SF1</v>
          </cell>
          <cell r="C2435" t="str">
            <v>Match</v>
          </cell>
          <cell r="D2435" t="str">
            <v>iStar</v>
          </cell>
          <cell r="E2435" t="str">
            <v>Zero-Coupon</v>
          </cell>
        </row>
        <row r="2436">
          <cell r="A2436" t="str">
            <v>313589SF1</v>
          </cell>
          <cell r="B2436" t="str">
            <v>x313589SF1</v>
          </cell>
          <cell r="C2436" t="str">
            <v>Match</v>
          </cell>
          <cell r="D2436" t="str">
            <v>iStar</v>
          </cell>
          <cell r="E2436" t="str">
            <v>Zero-Coupon</v>
          </cell>
        </row>
        <row r="2437">
          <cell r="A2437" t="str">
            <v>313589SF1</v>
          </cell>
          <cell r="B2437" t="str">
            <v>x313589SF1</v>
          </cell>
          <cell r="C2437" t="str">
            <v>Match</v>
          </cell>
          <cell r="D2437" t="str">
            <v>iStar</v>
          </cell>
          <cell r="E2437" t="str">
            <v>Zero-Coupon</v>
          </cell>
        </row>
        <row r="2438">
          <cell r="A2438" t="str">
            <v>313589SF1</v>
          </cell>
          <cell r="B2438" t="str">
            <v>x313589SF1</v>
          </cell>
          <cell r="C2438" t="str">
            <v>Match</v>
          </cell>
          <cell r="D2438" t="str">
            <v>iStar</v>
          </cell>
          <cell r="E2438" t="str">
            <v>Zero-Coupon</v>
          </cell>
        </row>
        <row r="2439">
          <cell r="A2439" t="str">
            <v>313589SF1</v>
          </cell>
          <cell r="B2439" t="str">
            <v>x313589SF1</v>
          </cell>
          <cell r="C2439" t="str">
            <v>Match</v>
          </cell>
          <cell r="D2439" t="str">
            <v>iStar</v>
          </cell>
          <cell r="E2439" t="str">
            <v>Zero-Coupon</v>
          </cell>
        </row>
        <row r="2440">
          <cell r="A2440" t="str">
            <v>313589SF1</v>
          </cell>
          <cell r="B2440" t="str">
            <v>x313589SF1</v>
          </cell>
          <cell r="C2440" t="str">
            <v>Match</v>
          </cell>
          <cell r="D2440" t="str">
            <v>iStar</v>
          </cell>
          <cell r="E2440" t="str">
            <v>Zero-Coupon</v>
          </cell>
        </row>
        <row r="2441">
          <cell r="A2441" t="str">
            <v>313589SF1</v>
          </cell>
          <cell r="B2441" t="str">
            <v>x313589SF1</v>
          </cell>
          <cell r="C2441" t="str">
            <v>Match</v>
          </cell>
          <cell r="D2441" t="str">
            <v>iStar</v>
          </cell>
          <cell r="E2441" t="str">
            <v>Zero-Coupon</v>
          </cell>
        </row>
        <row r="2442">
          <cell r="A2442" t="str">
            <v>313589SF1</v>
          </cell>
          <cell r="B2442" t="str">
            <v>x313589SF1</v>
          </cell>
          <cell r="C2442" t="str">
            <v>Match</v>
          </cell>
          <cell r="D2442" t="str">
            <v>iStar</v>
          </cell>
          <cell r="E2442" t="str">
            <v>Zero-Coupon</v>
          </cell>
        </row>
        <row r="2443">
          <cell r="A2443" t="str">
            <v>313589SF1</v>
          </cell>
          <cell r="B2443" t="str">
            <v>x313589SF1</v>
          </cell>
          <cell r="C2443" t="str">
            <v>Match</v>
          </cell>
          <cell r="D2443" t="str">
            <v>iStar</v>
          </cell>
          <cell r="E2443" t="str">
            <v>Zero-Coupon</v>
          </cell>
        </row>
        <row r="2444">
          <cell r="A2444" t="str">
            <v>313589SF1</v>
          </cell>
          <cell r="B2444" t="str">
            <v>x313589SF1</v>
          </cell>
          <cell r="C2444" t="str">
            <v>Match</v>
          </cell>
          <cell r="D2444" t="str">
            <v>iStar</v>
          </cell>
          <cell r="E2444" t="str">
            <v>Zero-Coupon</v>
          </cell>
        </row>
        <row r="2445">
          <cell r="A2445" t="str">
            <v>313589SF1</v>
          </cell>
          <cell r="B2445" t="str">
            <v>x313589SF1</v>
          </cell>
          <cell r="C2445" t="str">
            <v>Match</v>
          </cell>
          <cell r="D2445" t="str">
            <v>iStar</v>
          </cell>
          <cell r="E2445" t="str">
            <v>Zero-Coupon</v>
          </cell>
        </row>
        <row r="2446">
          <cell r="A2446" t="str">
            <v>313589SF1</v>
          </cell>
          <cell r="B2446" t="str">
            <v>x313589SF1</v>
          </cell>
          <cell r="C2446" t="str">
            <v>Match</v>
          </cell>
          <cell r="D2446" t="str">
            <v>iStar</v>
          </cell>
          <cell r="E2446" t="str">
            <v>Zero-Coupon</v>
          </cell>
        </row>
        <row r="2447">
          <cell r="A2447" t="str">
            <v>313589SF1</v>
          </cell>
          <cell r="B2447" t="str">
            <v>x313589SF1</v>
          </cell>
          <cell r="C2447" t="str">
            <v>Match</v>
          </cell>
          <cell r="D2447" t="str">
            <v>iStar</v>
          </cell>
          <cell r="E2447" t="str">
            <v>Zero-Coupon</v>
          </cell>
        </row>
        <row r="2448">
          <cell r="A2448" t="str">
            <v>313589SF1</v>
          </cell>
          <cell r="B2448" t="str">
            <v>x313589SF1</v>
          </cell>
          <cell r="C2448" t="str">
            <v>Match</v>
          </cell>
          <cell r="D2448" t="str">
            <v>iStar</v>
          </cell>
          <cell r="E2448" t="str">
            <v>Zero-Coupon</v>
          </cell>
        </row>
        <row r="2449">
          <cell r="A2449" t="str">
            <v>313589SG9</v>
          </cell>
          <cell r="B2449" t="str">
            <v>x313589SG9</v>
          </cell>
          <cell r="C2449" t="str">
            <v>Match</v>
          </cell>
          <cell r="D2449" t="str">
            <v>iStar</v>
          </cell>
          <cell r="E2449" t="str">
            <v>Zero-Coupon</v>
          </cell>
        </row>
        <row r="2450">
          <cell r="A2450" t="str">
            <v>313589SG9</v>
          </cell>
          <cell r="B2450" t="str">
            <v>x313589SG9</v>
          </cell>
          <cell r="C2450" t="str">
            <v>Match</v>
          </cell>
          <cell r="D2450" t="str">
            <v>iStar</v>
          </cell>
          <cell r="E2450" t="str">
            <v>Zero-Coupon</v>
          </cell>
        </row>
        <row r="2451">
          <cell r="A2451" t="str">
            <v>313589SG9</v>
          </cell>
          <cell r="B2451" t="str">
            <v>x313589SG9</v>
          </cell>
          <cell r="C2451" t="str">
            <v>Match</v>
          </cell>
          <cell r="D2451" t="str">
            <v>iStar</v>
          </cell>
          <cell r="E2451" t="str">
            <v>Zero-Coupon</v>
          </cell>
        </row>
        <row r="2452">
          <cell r="A2452" t="str">
            <v>313589SG9</v>
          </cell>
          <cell r="B2452" t="str">
            <v>x313589SG9</v>
          </cell>
          <cell r="C2452" t="str">
            <v>Match</v>
          </cell>
          <cell r="D2452" t="str">
            <v>iStar</v>
          </cell>
          <cell r="E2452" t="str">
            <v>Zero-Coupon</v>
          </cell>
        </row>
        <row r="2453">
          <cell r="A2453" t="str">
            <v>313589SG9</v>
          </cell>
          <cell r="B2453" t="str">
            <v>x313589SG9</v>
          </cell>
          <cell r="C2453" t="str">
            <v>Match</v>
          </cell>
          <cell r="D2453" t="str">
            <v>iStar</v>
          </cell>
          <cell r="E2453" t="str">
            <v>Zero-Coupon</v>
          </cell>
        </row>
        <row r="2454">
          <cell r="A2454" t="str">
            <v>313589SG9</v>
          </cell>
          <cell r="B2454" t="str">
            <v>x313589SG9</v>
          </cell>
          <cell r="C2454" t="str">
            <v>Match</v>
          </cell>
          <cell r="D2454" t="str">
            <v>iStar</v>
          </cell>
          <cell r="E2454" t="str">
            <v>Zero-Coupon</v>
          </cell>
        </row>
        <row r="2455">
          <cell r="A2455" t="str">
            <v>313589SG9</v>
          </cell>
          <cell r="B2455" t="str">
            <v>x313589SG9</v>
          </cell>
          <cell r="C2455" t="str">
            <v>Match</v>
          </cell>
          <cell r="D2455" t="str">
            <v>iStar</v>
          </cell>
          <cell r="E2455" t="str">
            <v>Zero-Coupon</v>
          </cell>
        </row>
        <row r="2456">
          <cell r="A2456" t="str">
            <v>313589SG9</v>
          </cell>
          <cell r="B2456" t="str">
            <v>x313589SG9</v>
          </cell>
          <cell r="C2456" t="str">
            <v>Match</v>
          </cell>
          <cell r="D2456" t="str">
            <v>iStar</v>
          </cell>
          <cell r="E2456" t="str">
            <v>Zero-Coupon</v>
          </cell>
        </row>
        <row r="2457">
          <cell r="A2457" t="str">
            <v>313589SG9</v>
          </cell>
          <cell r="B2457" t="str">
            <v>x313589SG9</v>
          </cell>
          <cell r="C2457" t="str">
            <v>Match</v>
          </cell>
          <cell r="D2457" t="str">
            <v>iStar</v>
          </cell>
          <cell r="E2457" t="str">
            <v>Zero-Coupon</v>
          </cell>
        </row>
        <row r="2458">
          <cell r="A2458" t="str">
            <v>313589SG9</v>
          </cell>
          <cell r="B2458" t="str">
            <v>x313589SG9</v>
          </cell>
          <cell r="C2458" t="str">
            <v>Match</v>
          </cell>
          <cell r="D2458" t="str">
            <v>iStar</v>
          </cell>
          <cell r="E2458" t="str">
            <v>Zero-Coupon</v>
          </cell>
        </row>
        <row r="2459">
          <cell r="A2459" t="str">
            <v>313589SG9</v>
          </cell>
          <cell r="B2459" t="str">
            <v>x313589SG9</v>
          </cell>
          <cell r="C2459" t="str">
            <v>Match</v>
          </cell>
          <cell r="D2459" t="str">
            <v>iStar</v>
          </cell>
          <cell r="E2459" t="str">
            <v>Zero-Coupon</v>
          </cell>
        </row>
        <row r="2460">
          <cell r="A2460" t="str">
            <v>313589SG9</v>
          </cell>
          <cell r="B2460" t="str">
            <v>x313589SG9</v>
          </cell>
          <cell r="C2460" t="str">
            <v>Match</v>
          </cell>
          <cell r="D2460" t="str">
            <v>iStar</v>
          </cell>
          <cell r="E2460" t="str">
            <v>Zero-Coupon</v>
          </cell>
        </row>
        <row r="2461">
          <cell r="A2461" t="str">
            <v>313589SG9</v>
          </cell>
          <cell r="B2461" t="str">
            <v>x313589SG9</v>
          </cell>
          <cell r="C2461" t="str">
            <v>Match</v>
          </cell>
          <cell r="D2461" t="str">
            <v>iStar</v>
          </cell>
          <cell r="E2461" t="str">
            <v>Zero-Coupon</v>
          </cell>
        </row>
        <row r="2462">
          <cell r="A2462" t="str">
            <v>313589SG9</v>
          </cell>
          <cell r="B2462" t="str">
            <v>x313589SG9</v>
          </cell>
          <cell r="C2462" t="str">
            <v>Match</v>
          </cell>
          <cell r="D2462" t="str">
            <v>iStar</v>
          </cell>
          <cell r="E2462" t="str">
            <v>Zero-Coupon</v>
          </cell>
        </row>
        <row r="2463">
          <cell r="A2463" t="str">
            <v>313589SG9</v>
          </cell>
          <cell r="B2463" t="str">
            <v>x313589SG9</v>
          </cell>
          <cell r="C2463" t="str">
            <v>Match</v>
          </cell>
          <cell r="D2463" t="str">
            <v>iStar</v>
          </cell>
          <cell r="E2463" t="str">
            <v>Zero-Coupon</v>
          </cell>
        </row>
        <row r="2464">
          <cell r="A2464" t="str">
            <v>313589SG9</v>
          </cell>
          <cell r="B2464" t="str">
            <v>x313589SG9</v>
          </cell>
          <cell r="C2464" t="str">
            <v>Match</v>
          </cell>
          <cell r="D2464" t="str">
            <v>iStar</v>
          </cell>
          <cell r="E2464" t="str">
            <v>Zero-Coupon</v>
          </cell>
        </row>
        <row r="2465">
          <cell r="A2465" t="str">
            <v>313589SG9</v>
          </cell>
          <cell r="B2465" t="str">
            <v>x313589SG9</v>
          </cell>
          <cell r="C2465" t="str">
            <v>Match</v>
          </cell>
          <cell r="D2465" t="str">
            <v>iStar</v>
          </cell>
          <cell r="E2465" t="str">
            <v>Zero-Coupon</v>
          </cell>
        </row>
        <row r="2466">
          <cell r="A2466" t="str">
            <v>313589SG9</v>
          </cell>
          <cell r="B2466" t="str">
            <v>x313589SG9</v>
          </cell>
          <cell r="C2466" t="str">
            <v>Match</v>
          </cell>
          <cell r="D2466" t="str">
            <v>iStar</v>
          </cell>
          <cell r="E2466" t="str">
            <v>Zero-Coupon</v>
          </cell>
        </row>
        <row r="2467">
          <cell r="A2467" t="str">
            <v>313589SG9</v>
          </cell>
          <cell r="B2467" t="str">
            <v>x313589SG9</v>
          </cell>
          <cell r="C2467" t="str">
            <v>Match</v>
          </cell>
          <cell r="D2467" t="str">
            <v>iStar</v>
          </cell>
          <cell r="E2467" t="str">
            <v>Zero-Coupon</v>
          </cell>
        </row>
        <row r="2468">
          <cell r="A2468" t="str">
            <v>313589SG9</v>
          </cell>
          <cell r="B2468" t="str">
            <v>x313589SG9</v>
          </cell>
          <cell r="C2468" t="str">
            <v>Match</v>
          </cell>
          <cell r="D2468" t="str">
            <v>iStar</v>
          </cell>
          <cell r="E2468" t="str">
            <v>Zero-Coupon</v>
          </cell>
        </row>
        <row r="2469">
          <cell r="A2469" t="str">
            <v>313589SG9</v>
          </cell>
          <cell r="B2469" t="str">
            <v>x313589SG9</v>
          </cell>
          <cell r="C2469" t="str">
            <v>Match</v>
          </cell>
          <cell r="D2469" t="str">
            <v>iStar</v>
          </cell>
          <cell r="E2469" t="str">
            <v>Zero-Coupon</v>
          </cell>
        </row>
        <row r="2470">
          <cell r="A2470" t="str">
            <v>313589SG9</v>
          </cell>
          <cell r="B2470" t="str">
            <v>x313589SG9</v>
          </cell>
          <cell r="C2470" t="str">
            <v>Match</v>
          </cell>
          <cell r="D2470" t="str">
            <v>iStar</v>
          </cell>
          <cell r="E2470" t="str">
            <v>Zero-Coupon</v>
          </cell>
        </row>
        <row r="2471">
          <cell r="A2471" t="str">
            <v>313589SG9</v>
          </cell>
          <cell r="B2471" t="str">
            <v>x313589SG9</v>
          </cell>
          <cell r="C2471" t="str">
            <v>Match</v>
          </cell>
          <cell r="D2471" t="str">
            <v>iStar</v>
          </cell>
          <cell r="E2471" t="str">
            <v>Zero-Coupon</v>
          </cell>
        </row>
        <row r="2472">
          <cell r="A2472" t="str">
            <v>313589SG9</v>
          </cell>
          <cell r="B2472" t="str">
            <v>x313589SG9</v>
          </cell>
          <cell r="C2472" t="str">
            <v>Match</v>
          </cell>
          <cell r="D2472" t="str">
            <v>iStar</v>
          </cell>
          <cell r="E2472" t="str">
            <v>Zero-Coupon</v>
          </cell>
        </row>
        <row r="2473">
          <cell r="A2473" t="str">
            <v>313589SG9</v>
          </cell>
          <cell r="B2473" t="str">
            <v>x313589SG9</v>
          </cell>
          <cell r="C2473" t="str">
            <v>Match</v>
          </cell>
          <cell r="D2473" t="str">
            <v>iStar</v>
          </cell>
          <cell r="E2473" t="str">
            <v>Zero-Coupon</v>
          </cell>
        </row>
        <row r="2474">
          <cell r="A2474" t="str">
            <v>313589SG9</v>
          </cell>
          <cell r="B2474" t="str">
            <v>x313589SG9</v>
          </cell>
          <cell r="C2474" t="str">
            <v>Match</v>
          </cell>
          <cell r="D2474" t="str">
            <v>iStar</v>
          </cell>
          <cell r="E2474" t="str">
            <v>Zero-Coupon</v>
          </cell>
        </row>
        <row r="2475">
          <cell r="A2475" t="str">
            <v>313589SG9</v>
          </cell>
          <cell r="B2475" t="str">
            <v>x313589SG9</v>
          </cell>
          <cell r="C2475" t="str">
            <v>Match</v>
          </cell>
          <cell r="D2475" t="str">
            <v>iStar</v>
          </cell>
          <cell r="E2475" t="str">
            <v>Zero-Coupon</v>
          </cell>
        </row>
        <row r="2476">
          <cell r="A2476" t="str">
            <v>313589SG9</v>
          </cell>
          <cell r="B2476" t="str">
            <v>x313589SG9</v>
          </cell>
          <cell r="C2476" t="str">
            <v>Match</v>
          </cell>
          <cell r="D2476" t="str">
            <v>iStar</v>
          </cell>
          <cell r="E2476" t="str">
            <v>Zero-Coupon</v>
          </cell>
        </row>
        <row r="2477">
          <cell r="A2477" t="str">
            <v>313589SG9</v>
          </cell>
          <cell r="B2477" t="str">
            <v>x313589SG9</v>
          </cell>
          <cell r="C2477" t="str">
            <v>Match</v>
          </cell>
          <cell r="D2477" t="str">
            <v>iStar</v>
          </cell>
          <cell r="E2477" t="str">
            <v>Zero-Coupon</v>
          </cell>
        </row>
        <row r="2478">
          <cell r="A2478" t="str">
            <v>313589SG9</v>
          </cell>
          <cell r="B2478" t="str">
            <v>x313589SG9</v>
          </cell>
          <cell r="C2478" t="str">
            <v>Match</v>
          </cell>
          <cell r="D2478" t="str">
            <v>iStar</v>
          </cell>
          <cell r="E2478" t="str">
            <v>Zero-Coupon</v>
          </cell>
        </row>
        <row r="2479">
          <cell r="A2479" t="str">
            <v>313589SG9</v>
          </cell>
          <cell r="B2479" t="str">
            <v>x313589SG9</v>
          </cell>
          <cell r="C2479" t="str">
            <v>Match</v>
          </cell>
          <cell r="D2479" t="str">
            <v>iStar</v>
          </cell>
          <cell r="E2479" t="str">
            <v>Zero-Coupon</v>
          </cell>
        </row>
        <row r="2480">
          <cell r="A2480" t="str">
            <v>313589SG9</v>
          </cell>
          <cell r="B2480" t="str">
            <v>x313589SG9</v>
          </cell>
          <cell r="C2480" t="str">
            <v>Match</v>
          </cell>
          <cell r="D2480" t="str">
            <v>iStar</v>
          </cell>
          <cell r="E2480" t="str">
            <v>Zero-Coupon</v>
          </cell>
        </row>
        <row r="2481">
          <cell r="A2481" t="str">
            <v>313589SG9</v>
          </cell>
          <cell r="B2481" t="str">
            <v>x313589SG9</v>
          </cell>
          <cell r="C2481" t="str">
            <v>Match</v>
          </cell>
          <cell r="D2481" t="str">
            <v>iStar</v>
          </cell>
          <cell r="E2481" t="str">
            <v>Zero-Coupon</v>
          </cell>
        </row>
        <row r="2482">
          <cell r="A2482" t="str">
            <v>313589SG9</v>
          </cell>
          <cell r="B2482" t="str">
            <v>x313589SG9</v>
          </cell>
          <cell r="C2482" t="str">
            <v>Match</v>
          </cell>
          <cell r="D2482" t="str">
            <v>iStar</v>
          </cell>
          <cell r="E2482" t="str">
            <v>Zero-Coupon</v>
          </cell>
        </row>
        <row r="2483">
          <cell r="A2483" t="str">
            <v>313589SG9</v>
          </cell>
          <cell r="B2483" t="str">
            <v>x313589SG9</v>
          </cell>
          <cell r="C2483" t="str">
            <v>Match</v>
          </cell>
          <cell r="D2483" t="str">
            <v>iStar</v>
          </cell>
          <cell r="E2483" t="str">
            <v>Zero-Coupon</v>
          </cell>
        </row>
        <row r="2484">
          <cell r="A2484" t="str">
            <v>313589SG9</v>
          </cell>
          <cell r="B2484" t="str">
            <v>x313589SG9</v>
          </cell>
          <cell r="C2484" t="str">
            <v>Match</v>
          </cell>
          <cell r="D2484" t="str">
            <v>iStar</v>
          </cell>
          <cell r="E2484" t="str">
            <v>Zero-Coupon</v>
          </cell>
        </row>
        <row r="2485">
          <cell r="A2485" t="str">
            <v>313589SG9</v>
          </cell>
          <cell r="B2485" t="str">
            <v>x313589SG9</v>
          </cell>
          <cell r="C2485" t="str">
            <v>Match</v>
          </cell>
          <cell r="D2485" t="str">
            <v>iStar</v>
          </cell>
          <cell r="E2485" t="str">
            <v>Zero-Coupon</v>
          </cell>
        </row>
        <row r="2486">
          <cell r="A2486" t="str">
            <v>313589SG9</v>
          </cell>
          <cell r="B2486" t="str">
            <v>x313589SG9</v>
          </cell>
          <cell r="C2486" t="str">
            <v>Match</v>
          </cell>
          <cell r="D2486" t="str">
            <v>iStar</v>
          </cell>
          <cell r="E2486" t="str">
            <v>Zero-Coupon</v>
          </cell>
        </row>
        <row r="2487">
          <cell r="A2487" t="str">
            <v>313589SG9</v>
          </cell>
          <cell r="B2487" t="str">
            <v>x313589SG9</v>
          </cell>
          <cell r="C2487" t="str">
            <v>Match</v>
          </cell>
          <cell r="D2487" t="str">
            <v>iStar</v>
          </cell>
          <cell r="E2487" t="str">
            <v>Zero-Coupon</v>
          </cell>
        </row>
        <row r="2488">
          <cell r="A2488" t="str">
            <v>313589SG9</v>
          </cell>
          <cell r="B2488" t="str">
            <v>x313589SG9</v>
          </cell>
          <cell r="C2488" t="str">
            <v>Match</v>
          </cell>
          <cell r="D2488" t="str">
            <v>iStar</v>
          </cell>
          <cell r="E2488" t="str">
            <v>Zero-Coupon</v>
          </cell>
        </row>
        <row r="2489">
          <cell r="A2489" t="str">
            <v>313589SG9</v>
          </cell>
          <cell r="B2489" t="str">
            <v>x313589SG9</v>
          </cell>
          <cell r="C2489" t="str">
            <v>Match</v>
          </cell>
          <cell r="D2489" t="str">
            <v>iStar</v>
          </cell>
          <cell r="E2489" t="str">
            <v>Zero-Coupon</v>
          </cell>
        </row>
        <row r="2490">
          <cell r="A2490" t="str">
            <v>313589SG9</v>
          </cell>
          <cell r="B2490" t="str">
            <v>x313589SG9</v>
          </cell>
          <cell r="C2490" t="str">
            <v>Match</v>
          </cell>
          <cell r="D2490" t="str">
            <v>iStar</v>
          </cell>
          <cell r="E2490" t="str">
            <v>Zero-Coupon</v>
          </cell>
        </row>
        <row r="2491">
          <cell r="A2491" t="str">
            <v>313589SG9</v>
          </cell>
          <cell r="B2491" t="str">
            <v>x313589SG9</v>
          </cell>
          <cell r="C2491" t="str">
            <v>Match</v>
          </cell>
          <cell r="D2491" t="str">
            <v>iStar</v>
          </cell>
          <cell r="E2491" t="str">
            <v>Zero-Coupon</v>
          </cell>
        </row>
        <row r="2492">
          <cell r="A2492" t="str">
            <v>313589SG9</v>
          </cell>
          <cell r="B2492" t="str">
            <v>x313589SG9</v>
          </cell>
          <cell r="C2492" t="str">
            <v>Match</v>
          </cell>
          <cell r="D2492" t="str">
            <v>iStar</v>
          </cell>
          <cell r="E2492" t="str">
            <v>Zero-Coupon</v>
          </cell>
        </row>
        <row r="2493">
          <cell r="A2493" t="str">
            <v>313589SG9</v>
          </cell>
          <cell r="B2493" t="str">
            <v>x313589SG9</v>
          </cell>
          <cell r="C2493" t="str">
            <v>Match</v>
          </cell>
          <cell r="D2493" t="str">
            <v>iStar</v>
          </cell>
          <cell r="E2493" t="str">
            <v>Zero-Coupon</v>
          </cell>
        </row>
        <row r="2494">
          <cell r="A2494" t="str">
            <v>313589SG9</v>
          </cell>
          <cell r="B2494" t="str">
            <v>x313589SG9</v>
          </cell>
          <cell r="C2494" t="str">
            <v>Match</v>
          </cell>
          <cell r="D2494" t="str">
            <v>iStar</v>
          </cell>
          <cell r="E2494" t="str">
            <v>Zero-Coupon</v>
          </cell>
        </row>
        <row r="2495">
          <cell r="A2495" t="str">
            <v>313589SG9</v>
          </cell>
          <cell r="B2495" t="str">
            <v>x313589SG9</v>
          </cell>
          <cell r="C2495" t="str">
            <v>Match</v>
          </cell>
          <cell r="D2495" t="str">
            <v>iStar</v>
          </cell>
          <cell r="E2495" t="str">
            <v>Zero-Coupon</v>
          </cell>
        </row>
        <row r="2496">
          <cell r="A2496" t="str">
            <v>313589SG9</v>
          </cell>
          <cell r="B2496" t="str">
            <v>x313589SG9</v>
          </cell>
          <cell r="C2496" t="str">
            <v>Match</v>
          </cell>
          <cell r="D2496" t="str">
            <v>iStar</v>
          </cell>
          <cell r="E2496" t="str">
            <v>Zero-Coupon</v>
          </cell>
        </row>
        <row r="2497">
          <cell r="A2497" t="str">
            <v>313589SG9</v>
          </cell>
          <cell r="B2497" t="str">
            <v>x313589SG9</v>
          </cell>
          <cell r="C2497" t="str">
            <v>Match</v>
          </cell>
          <cell r="D2497" t="str">
            <v>iStar</v>
          </cell>
          <cell r="E2497" t="str">
            <v>Zero-Coupon</v>
          </cell>
        </row>
        <row r="2498">
          <cell r="A2498" t="str">
            <v>313589SG9</v>
          </cell>
          <cell r="B2498" t="str">
            <v>x313589SG9</v>
          </cell>
          <cell r="C2498" t="str">
            <v>Match</v>
          </cell>
          <cell r="D2498" t="str">
            <v>iStar</v>
          </cell>
          <cell r="E2498" t="str">
            <v>Zero-Coupon</v>
          </cell>
        </row>
        <row r="2499">
          <cell r="A2499" t="str">
            <v>313589SG9</v>
          </cell>
          <cell r="B2499" t="str">
            <v>x313589SG9</v>
          </cell>
          <cell r="C2499" t="str">
            <v>Match</v>
          </cell>
          <cell r="D2499" t="str">
            <v>iStar</v>
          </cell>
          <cell r="E2499" t="str">
            <v>Zero-Coupon</v>
          </cell>
        </row>
        <row r="2500">
          <cell r="A2500" t="str">
            <v>313589SG9</v>
          </cell>
          <cell r="B2500" t="str">
            <v>x313589SG9</v>
          </cell>
          <cell r="C2500" t="str">
            <v>Match</v>
          </cell>
          <cell r="D2500" t="str">
            <v>iStar</v>
          </cell>
          <cell r="E2500" t="str">
            <v>Zero-Coupon</v>
          </cell>
        </row>
        <row r="2501">
          <cell r="A2501" t="str">
            <v>313589SG9</v>
          </cell>
          <cell r="B2501" t="str">
            <v>x313589SG9</v>
          </cell>
          <cell r="C2501" t="str">
            <v>Match</v>
          </cell>
          <cell r="D2501" t="str">
            <v>iStar</v>
          </cell>
          <cell r="E2501" t="str">
            <v>Zero-Coupon</v>
          </cell>
        </row>
        <row r="2502">
          <cell r="A2502" t="str">
            <v>313589SG9</v>
          </cell>
          <cell r="B2502" t="str">
            <v>x313589SG9</v>
          </cell>
          <cell r="C2502" t="str">
            <v>Match</v>
          </cell>
          <cell r="D2502" t="str">
            <v>iStar</v>
          </cell>
          <cell r="E2502" t="str">
            <v>Zero-Coupon</v>
          </cell>
        </row>
        <row r="2503">
          <cell r="A2503" t="str">
            <v>313589SG9</v>
          </cell>
          <cell r="B2503" t="str">
            <v>x313589SG9</v>
          </cell>
          <cell r="C2503" t="str">
            <v>Match</v>
          </cell>
          <cell r="D2503" t="str">
            <v>iStar</v>
          </cell>
          <cell r="E2503" t="str">
            <v>Zero-Coupon</v>
          </cell>
        </row>
        <row r="2504">
          <cell r="A2504" t="str">
            <v>313589SG9</v>
          </cell>
          <cell r="B2504" t="str">
            <v>x313589SG9</v>
          </cell>
          <cell r="C2504" t="str">
            <v>Match</v>
          </cell>
          <cell r="D2504" t="str">
            <v>iStar</v>
          </cell>
          <cell r="E2504" t="str">
            <v>Zero-Coupon</v>
          </cell>
        </row>
        <row r="2505">
          <cell r="A2505" t="str">
            <v>313589SG9</v>
          </cell>
          <cell r="B2505" t="str">
            <v>x313589SG9</v>
          </cell>
          <cell r="C2505" t="str">
            <v>Match</v>
          </cell>
          <cell r="D2505" t="str">
            <v>iStar</v>
          </cell>
          <cell r="E2505" t="str">
            <v>Zero-Coupon</v>
          </cell>
        </row>
        <row r="2506">
          <cell r="A2506" t="str">
            <v>313589SG9</v>
          </cell>
          <cell r="B2506" t="str">
            <v>x313589SG9</v>
          </cell>
          <cell r="C2506" t="str">
            <v>Match</v>
          </cell>
          <cell r="D2506" t="str">
            <v>iStar</v>
          </cell>
          <cell r="E2506" t="str">
            <v>Zero-Coupon</v>
          </cell>
        </row>
        <row r="2507">
          <cell r="A2507" t="str">
            <v>313589SG9</v>
          </cell>
          <cell r="B2507" t="str">
            <v>x313589SG9</v>
          </cell>
          <cell r="C2507" t="str">
            <v>Match</v>
          </cell>
          <cell r="D2507" t="str">
            <v>iStar</v>
          </cell>
          <cell r="E2507" t="str">
            <v>Zero-Coupon</v>
          </cell>
        </row>
        <row r="2508">
          <cell r="A2508" t="str">
            <v>313589SG9</v>
          </cell>
          <cell r="B2508" t="str">
            <v>x313589SG9</v>
          </cell>
          <cell r="C2508" t="str">
            <v>Match</v>
          </cell>
          <cell r="D2508" t="str">
            <v>iStar</v>
          </cell>
          <cell r="E2508" t="str">
            <v>Zero-Coupon</v>
          </cell>
        </row>
        <row r="2509">
          <cell r="A2509" t="str">
            <v>313589SG9</v>
          </cell>
          <cell r="B2509" t="str">
            <v>x313589SG9</v>
          </cell>
          <cell r="C2509" t="str">
            <v>Match</v>
          </cell>
          <cell r="D2509" t="str">
            <v>iStar</v>
          </cell>
          <cell r="E2509" t="str">
            <v>Zero-Coupon</v>
          </cell>
        </row>
        <row r="2510">
          <cell r="A2510" t="str">
            <v>313589SG9</v>
          </cell>
          <cell r="B2510" t="str">
            <v>x313589SG9</v>
          </cell>
          <cell r="C2510" t="str">
            <v>Match</v>
          </cell>
          <cell r="D2510" t="str">
            <v>iStar</v>
          </cell>
          <cell r="E2510" t="str">
            <v>Zero-Coupon</v>
          </cell>
        </row>
        <row r="2511">
          <cell r="A2511" t="str">
            <v>313589SG9</v>
          </cell>
          <cell r="B2511" t="str">
            <v>x313589SG9</v>
          </cell>
          <cell r="C2511" t="str">
            <v>Match</v>
          </cell>
          <cell r="D2511" t="str">
            <v>iStar</v>
          </cell>
          <cell r="E2511" t="str">
            <v>Zero-Coupon</v>
          </cell>
        </row>
        <row r="2512">
          <cell r="A2512" t="str">
            <v>313589SG9</v>
          </cell>
          <cell r="B2512" t="str">
            <v>x313589SG9</v>
          </cell>
          <cell r="C2512" t="str">
            <v>Match</v>
          </cell>
          <cell r="D2512" t="str">
            <v>iStar</v>
          </cell>
          <cell r="E2512" t="str">
            <v>Zero-Coupon</v>
          </cell>
        </row>
        <row r="2513">
          <cell r="A2513" t="str">
            <v>313589SG9</v>
          </cell>
          <cell r="B2513" t="str">
            <v>x313589SG9</v>
          </cell>
          <cell r="C2513" t="str">
            <v>Match</v>
          </cell>
          <cell r="D2513" t="str">
            <v>iStar</v>
          </cell>
          <cell r="E2513" t="str">
            <v>Zero-Coupon</v>
          </cell>
        </row>
        <row r="2514">
          <cell r="A2514" t="str">
            <v>313589SG9</v>
          </cell>
          <cell r="B2514" t="str">
            <v>x313589SG9</v>
          </cell>
          <cell r="C2514" t="str">
            <v>Match</v>
          </cell>
          <cell r="D2514" t="str">
            <v>iStar</v>
          </cell>
          <cell r="E2514" t="str">
            <v>Zero-Coupon</v>
          </cell>
        </row>
        <row r="2515">
          <cell r="A2515" t="str">
            <v>313589SG9</v>
          </cell>
          <cell r="B2515" t="str">
            <v>x313589SG9</v>
          </cell>
          <cell r="C2515" t="str">
            <v>Match</v>
          </cell>
          <cell r="D2515" t="str">
            <v>iStar</v>
          </cell>
          <cell r="E2515" t="str">
            <v>Zero-Coupon</v>
          </cell>
        </row>
        <row r="2516">
          <cell r="A2516" t="str">
            <v>313589SG9</v>
          </cell>
          <cell r="B2516" t="str">
            <v>x313589SG9</v>
          </cell>
          <cell r="C2516" t="str">
            <v>Match</v>
          </cell>
          <cell r="D2516" t="str">
            <v>iStar</v>
          </cell>
          <cell r="E2516" t="str">
            <v>Zero-Coupon</v>
          </cell>
        </row>
        <row r="2517">
          <cell r="A2517" t="str">
            <v>313589SG9</v>
          </cell>
          <cell r="B2517" t="str">
            <v>x313589SG9</v>
          </cell>
          <cell r="C2517" t="str">
            <v>Match</v>
          </cell>
          <cell r="D2517" t="str">
            <v>iStar</v>
          </cell>
          <cell r="E2517" t="str">
            <v>Zero-Coupon</v>
          </cell>
        </row>
        <row r="2518">
          <cell r="A2518" t="str">
            <v>313589SG9</v>
          </cell>
          <cell r="B2518" t="str">
            <v>x313589SG9</v>
          </cell>
          <cell r="C2518" t="str">
            <v>Match</v>
          </cell>
          <cell r="D2518" t="str">
            <v>iStar</v>
          </cell>
          <cell r="E2518" t="str">
            <v>Zero-Coupon</v>
          </cell>
        </row>
        <row r="2519">
          <cell r="A2519" t="str">
            <v>313589SG9</v>
          </cell>
          <cell r="B2519" t="str">
            <v>x313589SG9</v>
          </cell>
          <cell r="C2519" t="str">
            <v>Match</v>
          </cell>
          <cell r="D2519" t="str">
            <v>iStar</v>
          </cell>
          <cell r="E2519" t="str">
            <v>Zero-Coupon</v>
          </cell>
        </row>
        <row r="2520">
          <cell r="A2520" t="str">
            <v>313589SG9</v>
          </cell>
          <cell r="B2520" t="str">
            <v>x313589SG9</v>
          </cell>
          <cell r="C2520" t="str">
            <v>Match</v>
          </cell>
          <cell r="D2520" t="str">
            <v>iStar</v>
          </cell>
          <cell r="E2520" t="str">
            <v>Zero-Coupon</v>
          </cell>
        </row>
        <row r="2521">
          <cell r="A2521" t="str">
            <v>313589SG9</v>
          </cell>
          <cell r="B2521" t="str">
            <v>x313589SG9</v>
          </cell>
          <cell r="C2521" t="str">
            <v>Match</v>
          </cell>
          <cell r="D2521" t="str">
            <v>iStar</v>
          </cell>
          <cell r="E2521" t="str">
            <v>Zero-Coupon</v>
          </cell>
        </row>
        <row r="2522">
          <cell r="A2522" t="str">
            <v>313589SG9</v>
          </cell>
          <cell r="B2522" t="str">
            <v>x313589SG9</v>
          </cell>
          <cell r="C2522" t="str">
            <v>Match</v>
          </cell>
          <cell r="D2522" t="str">
            <v>iStar</v>
          </cell>
          <cell r="E2522" t="str">
            <v>Zero-Coupon</v>
          </cell>
        </row>
        <row r="2523">
          <cell r="A2523" t="str">
            <v>313589SG9</v>
          </cell>
          <cell r="B2523" t="str">
            <v>x313589SG9</v>
          </cell>
          <cell r="C2523" t="str">
            <v>Match</v>
          </cell>
          <cell r="D2523" t="str">
            <v>iStar</v>
          </cell>
          <cell r="E2523" t="str">
            <v>Zero-Coupon</v>
          </cell>
        </row>
        <row r="2524">
          <cell r="A2524" t="str">
            <v>313589SG9</v>
          </cell>
          <cell r="B2524" t="str">
            <v>x313589SG9</v>
          </cell>
          <cell r="C2524" t="str">
            <v>Match</v>
          </cell>
          <cell r="D2524" t="str">
            <v>iStar</v>
          </cell>
          <cell r="E2524" t="str">
            <v>Zero-Coupon</v>
          </cell>
        </row>
        <row r="2525">
          <cell r="A2525" t="str">
            <v>313589SG9</v>
          </cell>
          <cell r="B2525" t="str">
            <v>x313589SG9</v>
          </cell>
          <cell r="C2525" t="str">
            <v>Match</v>
          </cell>
          <cell r="D2525" t="str">
            <v>iStar</v>
          </cell>
          <cell r="E2525" t="str">
            <v>Zero-Coupon</v>
          </cell>
        </row>
        <row r="2526">
          <cell r="A2526" t="str">
            <v>313589SG9</v>
          </cell>
          <cell r="B2526" t="str">
            <v>x313589SG9</v>
          </cell>
          <cell r="C2526" t="str">
            <v>Match</v>
          </cell>
          <cell r="D2526" t="str">
            <v>iStar</v>
          </cell>
          <cell r="E2526" t="str">
            <v>Zero-Coupon</v>
          </cell>
        </row>
        <row r="2527">
          <cell r="A2527" t="str">
            <v>313589SG9</v>
          </cell>
          <cell r="B2527" t="str">
            <v>x313589SG9</v>
          </cell>
          <cell r="C2527" t="str">
            <v>Match</v>
          </cell>
          <cell r="D2527" t="str">
            <v>iStar</v>
          </cell>
          <cell r="E2527" t="str">
            <v>Zero-Coupon</v>
          </cell>
        </row>
        <row r="2528">
          <cell r="A2528" t="str">
            <v>313589SG9</v>
          </cell>
          <cell r="B2528" t="str">
            <v>x313589SG9</v>
          </cell>
          <cell r="C2528" t="str">
            <v>Match</v>
          </cell>
          <cell r="D2528" t="str">
            <v>iStar</v>
          </cell>
          <cell r="E2528" t="str">
            <v>Zero-Coupon</v>
          </cell>
        </row>
        <row r="2529">
          <cell r="A2529" t="str">
            <v>313589SG9</v>
          </cell>
          <cell r="B2529" t="str">
            <v>x313589SG9</v>
          </cell>
          <cell r="C2529" t="str">
            <v>Match</v>
          </cell>
          <cell r="D2529" t="str">
            <v>iStar</v>
          </cell>
          <cell r="E2529" t="str">
            <v>Zero-Coupon</v>
          </cell>
        </row>
        <row r="2530">
          <cell r="A2530" t="str">
            <v>313589SG9</v>
          </cell>
          <cell r="B2530" t="str">
            <v>x313589SG9</v>
          </cell>
          <cell r="C2530" t="str">
            <v>Match</v>
          </cell>
          <cell r="D2530" t="str">
            <v>iStar</v>
          </cell>
          <cell r="E2530" t="str">
            <v>Zero-Coupon</v>
          </cell>
        </row>
        <row r="2531">
          <cell r="A2531" t="str">
            <v>313589SG9</v>
          </cell>
          <cell r="B2531" t="str">
            <v>x313589SG9</v>
          </cell>
          <cell r="C2531" t="str">
            <v>Match</v>
          </cell>
          <cell r="D2531" t="str">
            <v>iStar</v>
          </cell>
          <cell r="E2531" t="str">
            <v>Zero-Coupon</v>
          </cell>
        </row>
        <row r="2532">
          <cell r="A2532" t="str">
            <v>313589SG9</v>
          </cell>
          <cell r="B2532" t="str">
            <v>x313589SG9</v>
          </cell>
          <cell r="C2532" t="str">
            <v>Match</v>
          </cell>
          <cell r="D2532" t="str">
            <v>iStar</v>
          </cell>
          <cell r="E2532" t="str">
            <v>Zero-Coupon</v>
          </cell>
        </row>
        <row r="2533">
          <cell r="A2533" t="str">
            <v>313589SG9</v>
          </cell>
          <cell r="B2533" t="str">
            <v>x313589SG9</v>
          </cell>
          <cell r="C2533" t="str">
            <v>Match</v>
          </cell>
          <cell r="D2533" t="str">
            <v>iStar</v>
          </cell>
          <cell r="E2533" t="str">
            <v>Zero-Coupon</v>
          </cell>
        </row>
        <row r="2534">
          <cell r="A2534" t="str">
            <v>313589SG9</v>
          </cell>
          <cell r="B2534" t="str">
            <v>x313589SG9</v>
          </cell>
          <cell r="C2534" t="str">
            <v>Match</v>
          </cell>
          <cell r="D2534" t="str">
            <v>iStar</v>
          </cell>
          <cell r="E2534" t="str">
            <v>Zero-Coupon</v>
          </cell>
        </row>
        <row r="2535">
          <cell r="A2535" t="str">
            <v>313589SG9</v>
          </cell>
          <cell r="B2535" t="str">
            <v>x313589SG9</v>
          </cell>
          <cell r="C2535" t="str">
            <v>Match</v>
          </cell>
          <cell r="D2535" t="str">
            <v>iStar</v>
          </cell>
          <cell r="E2535" t="str">
            <v>Zero-Coupon</v>
          </cell>
        </row>
        <row r="2536">
          <cell r="A2536" t="str">
            <v>313589SG9</v>
          </cell>
          <cell r="B2536" t="str">
            <v>x313589SG9</v>
          </cell>
          <cell r="C2536" t="str">
            <v>Match</v>
          </cell>
          <cell r="D2536" t="str">
            <v>iStar</v>
          </cell>
          <cell r="E2536" t="str">
            <v>Zero-Coupon</v>
          </cell>
        </row>
        <row r="2537">
          <cell r="A2537" t="str">
            <v>313589SG9</v>
          </cell>
          <cell r="B2537" t="str">
            <v>x313589SG9</v>
          </cell>
          <cell r="C2537" t="str">
            <v>Match</v>
          </cell>
          <cell r="D2537" t="str">
            <v>iStar</v>
          </cell>
          <cell r="E2537" t="str">
            <v>Zero-Coupon</v>
          </cell>
        </row>
        <row r="2538">
          <cell r="A2538" t="str">
            <v>313589SG9</v>
          </cell>
          <cell r="B2538" t="str">
            <v>x313589SG9</v>
          </cell>
          <cell r="C2538" t="str">
            <v>Match</v>
          </cell>
          <cell r="D2538" t="str">
            <v>iStar</v>
          </cell>
          <cell r="E2538" t="str">
            <v>Zero-Coupon</v>
          </cell>
        </row>
        <row r="2539">
          <cell r="A2539" t="str">
            <v>313589SG9</v>
          </cell>
          <cell r="B2539" t="str">
            <v>x313589SG9</v>
          </cell>
          <cell r="C2539" t="str">
            <v>Match</v>
          </cell>
          <cell r="D2539" t="str">
            <v>iStar</v>
          </cell>
          <cell r="E2539" t="str">
            <v>Zero-Coupon</v>
          </cell>
        </row>
        <row r="2540">
          <cell r="A2540" t="str">
            <v>313589SG9</v>
          </cell>
          <cell r="B2540" t="str">
            <v>x313589SG9</v>
          </cell>
          <cell r="C2540" t="str">
            <v>Match</v>
          </cell>
          <cell r="D2540" t="str">
            <v>iStar</v>
          </cell>
          <cell r="E2540" t="str">
            <v>Zero-Coupon</v>
          </cell>
        </row>
        <row r="2541">
          <cell r="A2541" t="str">
            <v>313589SG9</v>
          </cell>
          <cell r="B2541" t="str">
            <v>x313589SG9</v>
          </cell>
          <cell r="C2541" t="str">
            <v>Match</v>
          </cell>
          <cell r="D2541" t="str">
            <v>iStar</v>
          </cell>
          <cell r="E2541" t="str">
            <v>Zero-Coupon</v>
          </cell>
        </row>
        <row r="2542">
          <cell r="A2542" t="str">
            <v>313589SG9</v>
          </cell>
          <cell r="B2542" t="str">
            <v>x313589SG9</v>
          </cell>
          <cell r="C2542" t="str">
            <v>Match</v>
          </cell>
          <cell r="D2542" t="str">
            <v>iStar</v>
          </cell>
          <cell r="E2542" t="str">
            <v>Zero-Coupon</v>
          </cell>
        </row>
        <row r="2543">
          <cell r="A2543" t="str">
            <v>313589SG9</v>
          </cell>
          <cell r="B2543" t="str">
            <v>x313589SG9</v>
          </cell>
          <cell r="C2543" t="str">
            <v>Match</v>
          </cell>
          <cell r="D2543" t="str">
            <v>iStar</v>
          </cell>
          <cell r="E2543" t="str">
            <v>Zero-Coupon</v>
          </cell>
        </row>
        <row r="2544">
          <cell r="A2544" t="str">
            <v>313589SG9</v>
          </cell>
          <cell r="B2544" t="str">
            <v>x313589SG9</v>
          </cell>
          <cell r="C2544" t="str">
            <v>Match</v>
          </cell>
          <cell r="D2544" t="str">
            <v>iStar</v>
          </cell>
          <cell r="E2544" t="str">
            <v>Zero-Coupon</v>
          </cell>
        </row>
        <row r="2545">
          <cell r="A2545" t="str">
            <v>313589SG9</v>
          </cell>
          <cell r="B2545" t="str">
            <v>x313589SG9</v>
          </cell>
          <cell r="C2545" t="str">
            <v>Match</v>
          </cell>
          <cell r="D2545" t="str">
            <v>iStar</v>
          </cell>
          <cell r="E2545" t="str">
            <v>Zero-Coupon</v>
          </cell>
        </row>
        <row r="2546">
          <cell r="A2546" t="str">
            <v>313589SG9</v>
          </cell>
          <cell r="B2546" t="str">
            <v>x313589SG9</v>
          </cell>
          <cell r="C2546" t="str">
            <v>Match</v>
          </cell>
          <cell r="D2546" t="str">
            <v>iStar</v>
          </cell>
          <cell r="E2546" t="str">
            <v>Zero-Coupon</v>
          </cell>
        </row>
        <row r="2547">
          <cell r="A2547" t="str">
            <v>313589SG9</v>
          </cell>
          <cell r="B2547" t="str">
            <v>x313589SG9</v>
          </cell>
          <cell r="C2547" t="str">
            <v>Match</v>
          </cell>
          <cell r="D2547" t="str">
            <v>iStar</v>
          </cell>
          <cell r="E2547" t="str">
            <v>Zero-Coupon</v>
          </cell>
        </row>
        <row r="2548">
          <cell r="A2548" t="str">
            <v>313589SG9</v>
          </cell>
          <cell r="B2548" t="str">
            <v>x313589SG9</v>
          </cell>
          <cell r="C2548" t="str">
            <v>Match</v>
          </cell>
          <cell r="D2548" t="str">
            <v>iStar</v>
          </cell>
          <cell r="E2548" t="str">
            <v>Zero-Coupon</v>
          </cell>
        </row>
        <row r="2549">
          <cell r="A2549" t="str">
            <v>313589SG9</v>
          </cell>
          <cell r="B2549" t="str">
            <v>x313589SG9</v>
          </cell>
          <cell r="C2549" t="str">
            <v>Match</v>
          </cell>
          <cell r="D2549" t="str">
            <v>iStar</v>
          </cell>
          <cell r="E2549" t="str">
            <v>Zero-Coupon</v>
          </cell>
        </row>
        <row r="2550">
          <cell r="A2550" t="str">
            <v>313589SH7</v>
          </cell>
          <cell r="B2550" t="str">
            <v>x313589SH7</v>
          </cell>
          <cell r="C2550" t="str">
            <v>Match</v>
          </cell>
          <cell r="D2550" t="str">
            <v>iStar</v>
          </cell>
          <cell r="E2550" t="str">
            <v>Zero-Coupon</v>
          </cell>
        </row>
        <row r="2551">
          <cell r="A2551" t="str">
            <v>313589SH7</v>
          </cell>
          <cell r="B2551" t="str">
            <v>x313589SH7</v>
          </cell>
          <cell r="C2551" t="str">
            <v>Match</v>
          </cell>
          <cell r="D2551" t="str">
            <v>iStar</v>
          </cell>
          <cell r="E2551" t="str">
            <v>Zero-Coupon</v>
          </cell>
        </row>
        <row r="2552">
          <cell r="A2552" t="str">
            <v>313589SH7</v>
          </cell>
          <cell r="B2552" t="str">
            <v>x313589SH7</v>
          </cell>
          <cell r="C2552" t="str">
            <v>Match</v>
          </cell>
          <cell r="D2552" t="str">
            <v>iStar</v>
          </cell>
          <cell r="E2552" t="str">
            <v>Zero-Coupon</v>
          </cell>
        </row>
        <row r="2553">
          <cell r="A2553" t="str">
            <v>313589SH7</v>
          </cell>
          <cell r="B2553" t="str">
            <v>x313589SH7</v>
          </cell>
          <cell r="C2553" t="str">
            <v>Match</v>
          </cell>
          <cell r="D2553" t="str">
            <v>iStar</v>
          </cell>
          <cell r="E2553" t="str">
            <v>Zero-Coupon</v>
          </cell>
        </row>
        <row r="2554">
          <cell r="A2554" t="str">
            <v>313589SH7</v>
          </cell>
          <cell r="B2554" t="str">
            <v>x313589SH7</v>
          </cell>
          <cell r="C2554" t="str">
            <v>Match</v>
          </cell>
          <cell r="D2554" t="str">
            <v>iStar</v>
          </cell>
          <cell r="E2554" t="str">
            <v>Zero-Coupon</v>
          </cell>
        </row>
        <row r="2555">
          <cell r="A2555" t="str">
            <v>313589SH7</v>
          </cell>
          <cell r="B2555" t="str">
            <v>x313589SH7</v>
          </cell>
          <cell r="C2555" t="str">
            <v>Match</v>
          </cell>
          <cell r="D2555" t="str">
            <v>iStar</v>
          </cell>
          <cell r="E2555" t="str">
            <v>Zero-Coupon</v>
          </cell>
        </row>
        <row r="2556">
          <cell r="A2556" t="str">
            <v>313589SH7</v>
          </cell>
          <cell r="B2556" t="str">
            <v>x313589SH7</v>
          </cell>
          <cell r="C2556" t="str">
            <v>Match</v>
          </cell>
          <cell r="D2556" t="str">
            <v>iStar</v>
          </cell>
          <cell r="E2556" t="str">
            <v>Zero-Coupon</v>
          </cell>
        </row>
        <row r="2557">
          <cell r="A2557" t="str">
            <v>313589SH7</v>
          </cell>
          <cell r="B2557" t="str">
            <v>x313589SH7</v>
          </cell>
          <cell r="C2557" t="str">
            <v>Match</v>
          </cell>
          <cell r="D2557" t="str">
            <v>iStar</v>
          </cell>
          <cell r="E2557" t="str">
            <v>Zero-Coupon</v>
          </cell>
        </row>
        <row r="2558">
          <cell r="A2558" t="str">
            <v>313589SH7</v>
          </cell>
          <cell r="B2558" t="str">
            <v>x313589SH7</v>
          </cell>
          <cell r="C2558" t="str">
            <v>Match</v>
          </cell>
          <cell r="D2558" t="str">
            <v>iStar</v>
          </cell>
          <cell r="E2558" t="str">
            <v>Zero-Coupon</v>
          </cell>
        </row>
        <row r="2559">
          <cell r="A2559" t="str">
            <v>313589SH7</v>
          </cell>
          <cell r="B2559" t="str">
            <v>x313589SH7</v>
          </cell>
          <cell r="C2559" t="str">
            <v>Match</v>
          </cell>
          <cell r="D2559" t="str">
            <v>iStar</v>
          </cell>
          <cell r="E2559" t="str">
            <v>Zero-Coupon</v>
          </cell>
        </row>
        <row r="2560">
          <cell r="A2560" t="str">
            <v>313589SH7</v>
          </cell>
          <cell r="B2560" t="str">
            <v>x313589SH7</v>
          </cell>
          <cell r="C2560" t="str">
            <v>Match</v>
          </cell>
          <cell r="D2560" t="str">
            <v>iStar</v>
          </cell>
          <cell r="E2560" t="str">
            <v>Zero-Coupon</v>
          </cell>
        </row>
        <row r="2561">
          <cell r="A2561" t="str">
            <v>313589SH7</v>
          </cell>
          <cell r="B2561" t="str">
            <v>x313589SH7</v>
          </cell>
          <cell r="C2561" t="str">
            <v>Match</v>
          </cell>
          <cell r="D2561" t="str">
            <v>iStar</v>
          </cell>
          <cell r="E2561" t="str">
            <v>Zero-Coupon</v>
          </cell>
        </row>
        <row r="2562">
          <cell r="A2562" t="str">
            <v>313589SH7</v>
          </cell>
          <cell r="B2562" t="str">
            <v>x313589SH7</v>
          </cell>
          <cell r="C2562" t="str">
            <v>Match</v>
          </cell>
          <cell r="D2562" t="str">
            <v>iStar</v>
          </cell>
          <cell r="E2562" t="str">
            <v>Zero-Coupon</v>
          </cell>
        </row>
        <row r="2563">
          <cell r="A2563" t="str">
            <v>313589SH7</v>
          </cell>
          <cell r="B2563" t="str">
            <v>x313589SH7</v>
          </cell>
          <cell r="C2563" t="str">
            <v>Match</v>
          </cell>
          <cell r="D2563" t="str">
            <v>iStar</v>
          </cell>
          <cell r="E2563" t="str">
            <v>Zero-Coupon</v>
          </cell>
        </row>
        <row r="2564">
          <cell r="A2564" t="str">
            <v>313589SH7</v>
          </cell>
          <cell r="B2564" t="str">
            <v>x313589SH7</v>
          </cell>
          <cell r="C2564" t="str">
            <v>Match</v>
          </cell>
          <cell r="D2564" t="str">
            <v>iStar</v>
          </cell>
          <cell r="E2564" t="str">
            <v>Zero-Coupon</v>
          </cell>
        </row>
        <row r="2565">
          <cell r="A2565" t="str">
            <v>313589SH7</v>
          </cell>
          <cell r="B2565" t="str">
            <v>x313589SH7</v>
          </cell>
          <cell r="C2565" t="str">
            <v>Match</v>
          </cell>
          <cell r="D2565" t="str">
            <v>iStar</v>
          </cell>
          <cell r="E2565" t="str">
            <v>Zero-Coupon</v>
          </cell>
        </row>
        <row r="2566">
          <cell r="A2566" t="str">
            <v>313589SH7</v>
          </cell>
          <cell r="B2566" t="str">
            <v>x313589SH7</v>
          </cell>
          <cell r="C2566" t="str">
            <v>Match</v>
          </cell>
          <cell r="D2566" t="str">
            <v>iStar</v>
          </cell>
          <cell r="E2566" t="str">
            <v>Zero-Coupon</v>
          </cell>
        </row>
        <row r="2567">
          <cell r="A2567" t="str">
            <v>313589SH7</v>
          </cell>
          <cell r="B2567" t="str">
            <v>x313589SH7</v>
          </cell>
          <cell r="C2567" t="str">
            <v>Match</v>
          </cell>
          <cell r="D2567" t="str">
            <v>iStar</v>
          </cell>
          <cell r="E2567" t="str">
            <v>Zero-Coupon</v>
          </cell>
        </row>
        <row r="2568">
          <cell r="A2568" t="str">
            <v>313589SH7</v>
          </cell>
          <cell r="B2568" t="str">
            <v>x313589SH7</v>
          </cell>
          <cell r="C2568" t="str">
            <v>Match</v>
          </cell>
          <cell r="D2568" t="str">
            <v>iStar</v>
          </cell>
          <cell r="E2568" t="str">
            <v>Zero-Coupon</v>
          </cell>
        </row>
        <row r="2569">
          <cell r="A2569" t="str">
            <v>313589SH7</v>
          </cell>
          <cell r="B2569" t="str">
            <v>x313589SH7</v>
          </cell>
          <cell r="C2569" t="str">
            <v>Match</v>
          </cell>
          <cell r="D2569" t="str">
            <v>iStar</v>
          </cell>
          <cell r="E2569" t="str">
            <v>Zero-Coupon</v>
          </cell>
        </row>
        <row r="2570">
          <cell r="A2570" t="str">
            <v>313589SH7</v>
          </cell>
          <cell r="B2570" t="str">
            <v>x313589SH7</v>
          </cell>
          <cell r="C2570" t="str">
            <v>Match</v>
          </cell>
          <cell r="D2570" t="str">
            <v>iStar</v>
          </cell>
          <cell r="E2570" t="str">
            <v>Zero-Coupon</v>
          </cell>
        </row>
        <row r="2571">
          <cell r="A2571" t="str">
            <v>313589SH7</v>
          </cell>
          <cell r="B2571" t="str">
            <v>x313589SH7</v>
          </cell>
          <cell r="C2571" t="str">
            <v>Match</v>
          </cell>
          <cell r="D2571" t="str">
            <v>iStar</v>
          </cell>
          <cell r="E2571" t="str">
            <v>Zero-Coupon</v>
          </cell>
        </row>
        <row r="2572">
          <cell r="A2572" t="str">
            <v>313589SH7</v>
          </cell>
          <cell r="B2572" t="str">
            <v>x313589SH7</v>
          </cell>
          <cell r="C2572" t="str">
            <v>Match</v>
          </cell>
          <cell r="D2572" t="str">
            <v>iStar</v>
          </cell>
          <cell r="E2572" t="str">
            <v>Zero-Coupon</v>
          </cell>
        </row>
        <row r="2573">
          <cell r="A2573" t="str">
            <v>313589SH7</v>
          </cell>
          <cell r="B2573" t="str">
            <v>x313589SH7</v>
          </cell>
          <cell r="C2573" t="str">
            <v>Match</v>
          </cell>
          <cell r="D2573" t="str">
            <v>iStar</v>
          </cell>
          <cell r="E2573" t="str">
            <v>Zero-Coupon</v>
          </cell>
        </row>
        <row r="2574">
          <cell r="A2574" t="str">
            <v>313589SH7</v>
          </cell>
          <cell r="B2574" t="str">
            <v>x313589SH7</v>
          </cell>
          <cell r="C2574" t="str">
            <v>Match</v>
          </cell>
          <cell r="D2574" t="str">
            <v>iStar</v>
          </cell>
          <cell r="E2574" t="str">
            <v>Zero-Coupon</v>
          </cell>
        </row>
        <row r="2575">
          <cell r="A2575" t="str">
            <v>313589SH7</v>
          </cell>
          <cell r="B2575" t="str">
            <v>x313589SH7</v>
          </cell>
          <cell r="C2575" t="str">
            <v>Match</v>
          </cell>
          <cell r="D2575" t="str">
            <v>iStar</v>
          </cell>
          <cell r="E2575" t="str">
            <v>Zero-Coupon</v>
          </cell>
        </row>
        <row r="2576">
          <cell r="A2576" t="str">
            <v>313589SH7</v>
          </cell>
          <cell r="B2576" t="str">
            <v>x313589SH7</v>
          </cell>
          <cell r="C2576" t="str">
            <v>Match</v>
          </cell>
          <cell r="D2576" t="str">
            <v>iStar</v>
          </cell>
          <cell r="E2576" t="str">
            <v>Zero-Coupon</v>
          </cell>
        </row>
        <row r="2577">
          <cell r="A2577" t="str">
            <v>313589SH7</v>
          </cell>
          <cell r="B2577" t="str">
            <v>x313589SH7</v>
          </cell>
          <cell r="C2577" t="str">
            <v>Match</v>
          </cell>
          <cell r="D2577" t="str">
            <v>iStar</v>
          </cell>
          <cell r="E2577" t="str">
            <v>Zero-Coupon</v>
          </cell>
        </row>
        <row r="2578">
          <cell r="A2578" t="str">
            <v>313589SH7</v>
          </cell>
          <cell r="B2578" t="str">
            <v>x313589SH7</v>
          </cell>
          <cell r="C2578" t="str">
            <v>Match</v>
          </cell>
          <cell r="D2578" t="str">
            <v>iStar</v>
          </cell>
          <cell r="E2578" t="str">
            <v>Zero-Coupon</v>
          </cell>
        </row>
        <row r="2579">
          <cell r="A2579" t="str">
            <v>313589SH7</v>
          </cell>
          <cell r="B2579" t="str">
            <v>x313589SH7</v>
          </cell>
          <cell r="C2579" t="str">
            <v>Match</v>
          </cell>
          <cell r="D2579" t="str">
            <v>iStar</v>
          </cell>
          <cell r="E2579" t="str">
            <v>Zero-Coupon</v>
          </cell>
        </row>
        <row r="2580">
          <cell r="A2580" t="str">
            <v>313589SH7</v>
          </cell>
          <cell r="B2580" t="str">
            <v>x313589SH7</v>
          </cell>
          <cell r="C2580" t="str">
            <v>Match</v>
          </cell>
          <cell r="D2580" t="str">
            <v>iStar</v>
          </cell>
          <cell r="E2580" t="str">
            <v>Zero-Coupon</v>
          </cell>
        </row>
        <row r="2581">
          <cell r="A2581" t="str">
            <v>313589SH7</v>
          </cell>
          <cell r="B2581" t="str">
            <v>x313589SH7</v>
          </cell>
          <cell r="C2581" t="str">
            <v>Match</v>
          </cell>
          <cell r="D2581" t="str">
            <v>iStar</v>
          </cell>
          <cell r="E2581" t="str">
            <v>Zero-Coupon</v>
          </cell>
        </row>
        <row r="2582">
          <cell r="A2582" t="str">
            <v>313589SH7</v>
          </cell>
          <cell r="B2582" t="str">
            <v>x313589SH7</v>
          </cell>
          <cell r="C2582" t="str">
            <v>Match</v>
          </cell>
          <cell r="D2582" t="str">
            <v>iStar</v>
          </cell>
          <cell r="E2582" t="str">
            <v>Zero-Coupon</v>
          </cell>
        </row>
        <row r="2583">
          <cell r="A2583" t="str">
            <v>313589SH7</v>
          </cell>
          <cell r="B2583" t="str">
            <v>x313589SH7</v>
          </cell>
          <cell r="C2583" t="str">
            <v>Match</v>
          </cell>
          <cell r="D2583" t="str">
            <v>iStar</v>
          </cell>
          <cell r="E2583" t="str">
            <v>Zero-Coupon</v>
          </cell>
        </row>
        <row r="2584">
          <cell r="A2584" t="str">
            <v>313589SH7</v>
          </cell>
          <cell r="B2584" t="str">
            <v>x313589SH7</v>
          </cell>
          <cell r="C2584" t="str">
            <v>Match</v>
          </cell>
          <cell r="D2584" t="str">
            <v>iStar</v>
          </cell>
          <cell r="E2584" t="str">
            <v>Zero-Coupon</v>
          </cell>
        </row>
        <row r="2585">
          <cell r="A2585" t="str">
            <v>313589SH7</v>
          </cell>
          <cell r="B2585" t="str">
            <v>x313589SH7</v>
          </cell>
          <cell r="C2585" t="str">
            <v>Match</v>
          </cell>
          <cell r="D2585" t="str">
            <v>iStar</v>
          </cell>
          <cell r="E2585" t="str">
            <v>Zero-Coupon</v>
          </cell>
        </row>
        <row r="2586">
          <cell r="A2586" t="str">
            <v>313589SH7</v>
          </cell>
          <cell r="B2586" t="str">
            <v>x313589SH7</v>
          </cell>
          <cell r="C2586" t="str">
            <v>Match</v>
          </cell>
          <cell r="D2586" t="str">
            <v>iStar</v>
          </cell>
          <cell r="E2586" t="str">
            <v>Zero-Coupon</v>
          </cell>
        </row>
        <row r="2587">
          <cell r="A2587" t="str">
            <v>313589SH7</v>
          </cell>
          <cell r="B2587" t="str">
            <v>x313589SH7</v>
          </cell>
          <cell r="C2587" t="str">
            <v>Match</v>
          </cell>
          <cell r="D2587" t="str">
            <v>iStar</v>
          </cell>
          <cell r="E2587" t="str">
            <v>Zero-Coupon</v>
          </cell>
        </row>
        <row r="2588">
          <cell r="A2588" t="str">
            <v>313589SH7</v>
          </cell>
          <cell r="B2588" t="str">
            <v>x313589SH7</v>
          </cell>
          <cell r="C2588" t="str">
            <v>Match</v>
          </cell>
          <cell r="D2588" t="str">
            <v>iStar</v>
          </cell>
          <cell r="E2588" t="str">
            <v>Zero-Coupon</v>
          </cell>
        </row>
        <row r="2589">
          <cell r="A2589" t="str">
            <v>313589SH7</v>
          </cell>
          <cell r="B2589" t="str">
            <v>x313589SH7</v>
          </cell>
          <cell r="C2589" t="str">
            <v>Match</v>
          </cell>
          <cell r="D2589" t="str">
            <v>iStar</v>
          </cell>
          <cell r="E2589" t="str">
            <v>Zero-Coupon</v>
          </cell>
        </row>
        <row r="2590">
          <cell r="A2590" t="str">
            <v>313589SH7</v>
          </cell>
          <cell r="B2590" t="str">
            <v>x313589SH7</v>
          </cell>
          <cell r="C2590" t="str">
            <v>Match</v>
          </cell>
          <cell r="D2590" t="str">
            <v>iStar</v>
          </cell>
          <cell r="E2590" t="str">
            <v>Zero-Coupon</v>
          </cell>
        </row>
        <row r="2591">
          <cell r="A2591" t="str">
            <v>313589SH7</v>
          </cell>
          <cell r="B2591" t="str">
            <v>x313589SH7</v>
          </cell>
          <cell r="C2591" t="str">
            <v>Match</v>
          </cell>
          <cell r="D2591" t="str">
            <v>iStar</v>
          </cell>
          <cell r="E2591" t="str">
            <v>Zero-Coupon</v>
          </cell>
        </row>
        <row r="2592">
          <cell r="A2592" t="str">
            <v>313589SH7</v>
          </cell>
          <cell r="B2592" t="str">
            <v>x313589SH7</v>
          </cell>
          <cell r="C2592" t="str">
            <v>Match</v>
          </cell>
          <cell r="D2592" t="str">
            <v>iStar</v>
          </cell>
          <cell r="E2592" t="str">
            <v>Zero-Coupon</v>
          </cell>
        </row>
        <row r="2593">
          <cell r="A2593" t="str">
            <v>313589SH7</v>
          </cell>
          <cell r="B2593" t="str">
            <v>x313589SH7</v>
          </cell>
          <cell r="C2593" t="str">
            <v>Match</v>
          </cell>
          <cell r="D2593" t="str">
            <v>iStar</v>
          </cell>
          <cell r="E2593" t="str">
            <v>Zero-Coupon</v>
          </cell>
        </row>
        <row r="2594">
          <cell r="A2594" t="str">
            <v>313589SH7</v>
          </cell>
          <cell r="B2594" t="str">
            <v>x313589SH7</v>
          </cell>
          <cell r="C2594" t="str">
            <v>Match</v>
          </cell>
          <cell r="D2594" t="str">
            <v>iStar</v>
          </cell>
          <cell r="E2594" t="str">
            <v>Zero-Coupon</v>
          </cell>
        </row>
        <row r="2595">
          <cell r="A2595" t="str">
            <v>313589SH7</v>
          </cell>
          <cell r="B2595" t="str">
            <v>x313589SH7</v>
          </cell>
          <cell r="C2595" t="str">
            <v>Match</v>
          </cell>
          <cell r="D2595" t="str">
            <v>iStar</v>
          </cell>
          <cell r="E2595" t="str">
            <v>Zero-Coupon</v>
          </cell>
        </row>
        <row r="2596">
          <cell r="A2596" t="str">
            <v>313589SH7</v>
          </cell>
          <cell r="B2596" t="str">
            <v>x313589SH7</v>
          </cell>
          <cell r="C2596" t="str">
            <v>Match</v>
          </cell>
          <cell r="D2596" t="str">
            <v>iStar</v>
          </cell>
          <cell r="E2596" t="str">
            <v>Zero-Coupon</v>
          </cell>
        </row>
        <row r="2597">
          <cell r="A2597" t="str">
            <v>313589SH7</v>
          </cell>
          <cell r="B2597" t="str">
            <v>x313589SH7</v>
          </cell>
          <cell r="C2597" t="str">
            <v>Match</v>
          </cell>
          <cell r="D2597" t="str">
            <v>iStar</v>
          </cell>
          <cell r="E2597" t="str">
            <v>Zero-Coupon</v>
          </cell>
        </row>
        <row r="2598">
          <cell r="A2598" t="str">
            <v>313589SH7</v>
          </cell>
          <cell r="B2598" t="str">
            <v>x313589SH7</v>
          </cell>
          <cell r="C2598" t="str">
            <v>Match</v>
          </cell>
          <cell r="D2598" t="str">
            <v>iStar</v>
          </cell>
          <cell r="E2598" t="str">
            <v>Zero-Coupon</v>
          </cell>
        </row>
        <row r="2599">
          <cell r="A2599" t="str">
            <v>313589SH7</v>
          </cell>
          <cell r="B2599" t="str">
            <v>x313589SH7</v>
          </cell>
          <cell r="C2599" t="str">
            <v>Match</v>
          </cell>
          <cell r="D2599" t="str">
            <v>iStar</v>
          </cell>
          <cell r="E2599" t="str">
            <v>Zero-Coupon</v>
          </cell>
        </row>
        <row r="2600">
          <cell r="A2600" t="str">
            <v>313589SH7</v>
          </cell>
          <cell r="B2600" t="str">
            <v>x313589SH7</v>
          </cell>
          <cell r="C2600" t="str">
            <v>Match</v>
          </cell>
          <cell r="D2600" t="str">
            <v>iStar</v>
          </cell>
          <cell r="E2600" t="str">
            <v>Zero-Coupon</v>
          </cell>
        </row>
        <row r="2601">
          <cell r="A2601" t="str">
            <v>313589SH7</v>
          </cell>
          <cell r="B2601" t="str">
            <v>x313589SH7</v>
          </cell>
          <cell r="C2601" t="str">
            <v>Match</v>
          </cell>
          <cell r="D2601" t="str">
            <v>iStar</v>
          </cell>
          <cell r="E2601" t="str">
            <v>Zero-Coupon</v>
          </cell>
        </row>
        <row r="2602">
          <cell r="A2602" t="str">
            <v>313589SH7</v>
          </cell>
          <cell r="B2602" t="str">
            <v>x313589SH7</v>
          </cell>
          <cell r="C2602" t="str">
            <v>Match</v>
          </cell>
          <cell r="D2602" t="str">
            <v>iStar</v>
          </cell>
          <cell r="E2602" t="str">
            <v>Zero-Coupon</v>
          </cell>
        </row>
        <row r="2603">
          <cell r="A2603" t="str">
            <v>313589SH7</v>
          </cell>
          <cell r="B2603" t="str">
            <v>x313589SH7</v>
          </cell>
          <cell r="C2603" t="str">
            <v>Match</v>
          </cell>
          <cell r="D2603" t="str">
            <v>iStar</v>
          </cell>
          <cell r="E2603" t="str">
            <v>Zero-Coupon</v>
          </cell>
        </row>
        <row r="2604">
          <cell r="A2604" t="str">
            <v>313589SH7</v>
          </cell>
          <cell r="B2604" t="str">
            <v>x313589SH7</v>
          </cell>
          <cell r="C2604" t="str">
            <v>Match</v>
          </cell>
          <cell r="D2604" t="str">
            <v>iStar</v>
          </cell>
          <cell r="E2604" t="str">
            <v>Zero-Coupon</v>
          </cell>
        </row>
        <row r="2605">
          <cell r="A2605" t="str">
            <v>313589SH7</v>
          </cell>
          <cell r="B2605" t="str">
            <v>x313589SH7</v>
          </cell>
          <cell r="C2605" t="str">
            <v>Match</v>
          </cell>
          <cell r="D2605" t="str">
            <v>iStar</v>
          </cell>
          <cell r="E2605" t="str">
            <v>Zero-Coupon</v>
          </cell>
        </row>
        <row r="2606">
          <cell r="A2606" t="str">
            <v>313589SH7</v>
          </cell>
          <cell r="B2606" t="str">
            <v>x313589SH7</v>
          </cell>
          <cell r="C2606" t="str">
            <v>Match</v>
          </cell>
          <cell r="D2606" t="str">
            <v>iStar</v>
          </cell>
          <cell r="E2606" t="str">
            <v>Zero-Coupon</v>
          </cell>
        </row>
        <row r="2607">
          <cell r="A2607" t="str">
            <v>313589SH7</v>
          </cell>
          <cell r="B2607" t="str">
            <v>x313589SH7</v>
          </cell>
          <cell r="C2607" t="str">
            <v>Match</v>
          </cell>
          <cell r="D2607" t="str">
            <v>iStar</v>
          </cell>
          <cell r="E2607" t="str">
            <v>Zero-Coupon</v>
          </cell>
        </row>
        <row r="2608">
          <cell r="A2608" t="str">
            <v>313589SH7</v>
          </cell>
          <cell r="B2608" t="str">
            <v>x313589SH7</v>
          </cell>
          <cell r="C2608" t="str">
            <v>Match</v>
          </cell>
          <cell r="D2608" t="str">
            <v>iStar</v>
          </cell>
          <cell r="E2608" t="str">
            <v>Zero-Coupon</v>
          </cell>
        </row>
        <row r="2609">
          <cell r="A2609" t="str">
            <v>313589SH7</v>
          </cell>
          <cell r="B2609" t="str">
            <v>x313589SH7</v>
          </cell>
          <cell r="C2609" t="str">
            <v>Match</v>
          </cell>
          <cell r="D2609" t="str">
            <v>iStar</v>
          </cell>
          <cell r="E2609" t="str">
            <v>Zero-Coupon</v>
          </cell>
        </row>
        <row r="2610">
          <cell r="A2610" t="str">
            <v>313589SH7</v>
          </cell>
          <cell r="B2610" t="str">
            <v>x313589SH7</v>
          </cell>
          <cell r="C2610" t="str">
            <v>Match</v>
          </cell>
          <cell r="D2610" t="str">
            <v>iStar</v>
          </cell>
          <cell r="E2610" t="str">
            <v>Zero-Coupon</v>
          </cell>
        </row>
        <row r="2611">
          <cell r="A2611" t="str">
            <v>313589SH7</v>
          </cell>
          <cell r="B2611" t="str">
            <v>x313589SH7</v>
          </cell>
          <cell r="C2611" t="str">
            <v>Match</v>
          </cell>
          <cell r="D2611" t="str">
            <v>iStar</v>
          </cell>
          <cell r="E2611" t="str">
            <v>Zero-Coupon</v>
          </cell>
        </row>
        <row r="2612">
          <cell r="A2612" t="str">
            <v>313589SH7</v>
          </cell>
          <cell r="B2612" t="str">
            <v>x313589SH7</v>
          </cell>
          <cell r="C2612" t="str">
            <v>Match</v>
          </cell>
          <cell r="D2612" t="str">
            <v>iStar</v>
          </cell>
          <cell r="E2612" t="str">
            <v>Zero-Coupon</v>
          </cell>
        </row>
        <row r="2613">
          <cell r="A2613" t="str">
            <v>313589SH7</v>
          </cell>
          <cell r="B2613" t="str">
            <v>x313589SH7</v>
          </cell>
          <cell r="C2613" t="str">
            <v>Match</v>
          </cell>
          <cell r="D2613" t="str">
            <v>iStar</v>
          </cell>
          <cell r="E2613" t="str">
            <v>Zero-Coupon</v>
          </cell>
        </row>
        <row r="2614">
          <cell r="A2614" t="str">
            <v>313589SH7</v>
          </cell>
          <cell r="B2614" t="str">
            <v>x313589SH7</v>
          </cell>
          <cell r="C2614" t="str">
            <v>Match</v>
          </cell>
          <cell r="D2614" t="str">
            <v>iStar</v>
          </cell>
          <cell r="E2614" t="str">
            <v>Zero-Coupon</v>
          </cell>
        </row>
        <row r="2615">
          <cell r="A2615" t="str">
            <v>313589SH7</v>
          </cell>
          <cell r="B2615" t="str">
            <v>x313589SH7</v>
          </cell>
          <cell r="C2615" t="str">
            <v>Match</v>
          </cell>
          <cell r="D2615" t="str">
            <v>iStar</v>
          </cell>
          <cell r="E2615" t="str">
            <v>Zero-Coupon</v>
          </cell>
        </row>
        <row r="2616">
          <cell r="A2616" t="str">
            <v>313589SH7</v>
          </cell>
          <cell r="B2616" t="str">
            <v>x313589SH7</v>
          </cell>
          <cell r="C2616" t="str">
            <v>Match</v>
          </cell>
          <cell r="D2616" t="str">
            <v>iStar</v>
          </cell>
          <cell r="E2616" t="str">
            <v>Zero-Coupon</v>
          </cell>
        </row>
        <row r="2617">
          <cell r="A2617" t="str">
            <v>313589SH7</v>
          </cell>
          <cell r="B2617" t="str">
            <v>x313589SH7</v>
          </cell>
          <cell r="C2617" t="str">
            <v>Match</v>
          </cell>
          <cell r="D2617" t="str">
            <v>iStar</v>
          </cell>
          <cell r="E2617" t="str">
            <v>Zero-Coupon</v>
          </cell>
        </row>
        <row r="2618">
          <cell r="A2618" t="str">
            <v>313589SH7</v>
          </cell>
          <cell r="B2618" t="str">
            <v>x313589SH7</v>
          </cell>
          <cell r="C2618" t="str">
            <v>Match</v>
          </cell>
          <cell r="D2618" t="str">
            <v>iStar</v>
          </cell>
          <cell r="E2618" t="str">
            <v>Zero-Coupon</v>
          </cell>
        </row>
        <row r="2619">
          <cell r="A2619" t="str">
            <v>313589SH7</v>
          </cell>
          <cell r="B2619" t="str">
            <v>x313589SH7</v>
          </cell>
          <cell r="C2619" t="str">
            <v>Match</v>
          </cell>
          <cell r="D2619" t="str">
            <v>iStar</v>
          </cell>
          <cell r="E2619" t="str">
            <v>Zero-Coupon</v>
          </cell>
        </row>
        <row r="2620">
          <cell r="A2620" t="str">
            <v>313589SH7</v>
          </cell>
          <cell r="B2620" t="str">
            <v>x313589SH7</v>
          </cell>
          <cell r="C2620" t="str">
            <v>Match</v>
          </cell>
          <cell r="D2620" t="str">
            <v>iStar</v>
          </cell>
          <cell r="E2620" t="str">
            <v>Zero-Coupon</v>
          </cell>
        </row>
        <row r="2621">
          <cell r="A2621" t="str">
            <v>313589SH7</v>
          </cell>
          <cell r="B2621" t="str">
            <v>x313589SH7</v>
          </cell>
          <cell r="C2621" t="str">
            <v>Match</v>
          </cell>
          <cell r="D2621" t="str">
            <v>iStar</v>
          </cell>
          <cell r="E2621" t="str">
            <v>Zero-Coupon</v>
          </cell>
        </row>
        <row r="2622">
          <cell r="A2622" t="str">
            <v>313589SH7</v>
          </cell>
          <cell r="B2622" t="str">
            <v>x313589SH7</v>
          </cell>
          <cell r="C2622" t="str">
            <v>Match</v>
          </cell>
          <cell r="D2622" t="str">
            <v>iStar</v>
          </cell>
          <cell r="E2622" t="str">
            <v>Zero-Coupon</v>
          </cell>
        </row>
        <row r="2623">
          <cell r="A2623" t="str">
            <v>313589SH7</v>
          </cell>
          <cell r="B2623" t="str">
            <v>x313589SH7</v>
          </cell>
          <cell r="C2623" t="str">
            <v>Match</v>
          </cell>
          <cell r="D2623" t="str">
            <v>iStar</v>
          </cell>
          <cell r="E2623" t="str">
            <v>Zero-Coupon</v>
          </cell>
        </row>
        <row r="2624">
          <cell r="A2624" t="str">
            <v>313589SH7</v>
          </cell>
          <cell r="B2624" t="str">
            <v>x313589SH7</v>
          </cell>
          <cell r="C2624" t="str">
            <v>Match</v>
          </cell>
          <cell r="D2624" t="str">
            <v>iStar</v>
          </cell>
          <cell r="E2624" t="str">
            <v>Zero-Coupon</v>
          </cell>
        </row>
        <row r="2625">
          <cell r="A2625" t="str">
            <v>313589SH7</v>
          </cell>
          <cell r="B2625" t="str">
            <v>x313589SH7</v>
          </cell>
          <cell r="C2625" t="str">
            <v>Match</v>
          </cell>
          <cell r="D2625" t="str">
            <v>iStar</v>
          </cell>
          <cell r="E2625" t="str">
            <v>Zero-Coupon</v>
          </cell>
        </row>
        <row r="2626">
          <cell r="A2626" t="str">
            <v>313589SH7</v>
          </cell>
          <cell r="B2626" t="str">
            <v>x313589SH7</v>
          </cell>
          <cell r="C2626" t="str">
            <v>Match</v>
          </cell>
          <cell r="D2626" t="str">
            <v>iStar</v>
          </cell>
          <cell r="E2626" t="str">
            <v>Zero-Coupon</v>
          </cell>
        </row>
        <row r="2627">
          <cell r="A2627" t="str">
            <v>313589SH7</v>
          </cell>
          <cell r="B2627" t="str">
            <v>x313589SH7</v>
          </cell>
          <cell r="C2627" t="str">
            <v>Match</v>
          </cell>
          <cell r="D2627" t="str">
            <v>iStar</v>
          </cell>
          <cell r="E2627" t="str">
            <v>Zero-Coupon</v>
          </cell>
        </row>
        <row r="2628">
          <cell r="A2628" t="str">
            <v>313589SH7</v>
          </cell>
          <cell r="B2628" t="str">
            <v>x313589SH7</v>
          </cell>
          <cell r="C2628" t="str">
            <v>Match</v>
          </cell>
          <cell r="D2628" t="str">
            <v>iStar</v>
          </cell>
          <cell r="E2628" t="str">
            <v>Zero-Coupon</v>
          </cell>
        </row>
        <row r="2629">
          <cell r="A2629" t="str">
            <v>313589SH7</v>
          </cell>
          <cell r="B2629" t="str">
            <v>x313589SH7</v>
          </cell>
          <cell r="C2629" t="str">
            <v>Match</v>
          </cell>
          <cell r="D2629" t="str">
            <v>iStar</v>
          </cell>
          <cell r="E2629" t="str">
            <v>Zero-Coupon</v>
          </cell>
        </row>
        <row r="2630">
          <cell r="A2630" t="str">
            <v>313589SH7</v>
          </cell>
          <cell r="B2630" t="str">
            <v>x313589SH7</v>
          </cell>
          <cell r="C2630" t="str">
            <v>Match</v>
          </cell>
          <cell r="D2630" t="str">
            <v>iStar</v>
          </cell>
          <cell r="E2630" t="str">
            <v>Zero-Coupon</v>
          </cell>
        </row>
        <row r="2631">
          <cell r="A2631" t="str">
            <v>313589SH7</v>
          </cell>
          <cell r="B2631" t="str">
            <v>x313589SH7</v>
          </cell>
          <cell r="C2631" t="str">
            <v>Match</v>
          </cell>
          <cell r="D2631" t="str">
            <v>iStar</v>
          </cell>
          <cell r="E2631" t="str">
            <v>Zero-Coupon</v>
          </cell>
        </row>
        <row r="2632">
          <cell r="A2632" t="str">
            <v>313589SH7</v>
          </cell>
          <cell r="B2632" t="str">
            <v>x313589SH7</v>
          </cell>
          <cell r="C2632" t="str">
            <v>Match</v>
          </cell>
          <cell r="D2632" t="str">
            <v>iStar</v>
          </cell>
          <cell r="E2632" t="str">
            <v>Zero-Coupon</v>
          </cell>
        </row>
        <row r="2633">
          <cell r="A2633" t="str">
            <v>313589SH7</v>
          </cell>
          <cell r="B2633" t="str">
            <v>x313589SH7</v>
          </cell>
          <cell r="C2633" t="str">
            <v>Match</v>
          </cell>
          <cell r="D2633" t="str">
            <v>iStar</v>
          </cell>
          <cell r="E2633" t="str">
            <v>Zero-Coupon</v>
          </cell>
        </row>
        <row r="2634">
          <cell r="A2634" t="str">
            <v>313589SH7</v>
          </cell>
          <cell r="B2634" t="str">
            <v>x313589SH7</v>
          </cell>
          <cell r="C2634" t="str">
            <v>Match</v>
          </cell>
          <cell r="D2634" t="str">
            <v>iStar</v>
          </cell>
          <cell r="E2634" t="str">
            <v>Zero-Coupon</v>
          </cell>
        </row>
        <row r="2635">
          <cell r="A2635" t="str">
            <v>313589SH7</v>
          </cell>
          <cell r="B2635" t="str">
            <v>x313589SH7</v>
          </cell>
          <cell r="C2635" t="str">
            <v>Match</v>
          </cell>
          <cell r="D2635" t="str">
            <v>iStar</v>
          </cell>
          <cell r="E2635" t="str">
            <v>Zero-Coupon</v>
          </cell>
        </row>
        <row r="2636">
          <cell r="A2636" t="str">
            <v>313589SL8</v>
          </cell>
          <cell r="B2636" t="str">
            <v>x313589SL8</v>
          </cell>
          <cell r="C2636" t="str">
            <v>Match</v>
          </cell>
          <cell r="D2636" t="str">
            <v>iStar</v>
          </cell>
          <cell r="E2636" t="str">
            <v>Zero-Coupon</v>
          </cell>
        </row>
        <row r="2637">
          <cell r="A2637" t="str">
            <v>313589SL8</v>
          </cell>
          <cell r="B2637" t="str">
            <v>x313589SL8</v>
          </cell>
          <cell r="C2637" t="str">
            <v>Match</v>
          </cell>
          <cell r="D2637" t="str">
            <v>iStar</v>
          </cell>
          <cell r="E2637" t="str">
            <v>Zero-Coupon</v>
          </cell>
        </row>
        <row r="2638">
          <cell r="A2638" t="str">
            <v>313589SL8</v>
          </cell>
          <cell r="B2638" t="str">
            <v>x313589SL8</v>
          </cell>
          <cell r="C2638" t="str">
            <v>Match</v>
          </cell>
          <cell r="D2638" t="str">
            <v>iStar</v>
          </cell>
          <cell r="E2638" t="str">
            <v>Zero-Coupon</v>
          </cell>
        </row>
        <row r="2639">
          <cell r="A2639" t="str">
            <v>313589SL8</v>
          </cell>
          <cell r="B2639" t="str">
            <v>x313589SL8</v>
          </cell>
          <cell r="C2639" t="str">
            <v>Match</v>
          </cell>
          <cell r="D2639" t="str">
            <v>iStar</v>
          </cell>
          <cell r="E2639" t="str">
            <v>Zero-Coupon</v>
          </cell>
        </row>
        <row r="2640">
          <cell r="A2640" t="str">
            <v>313589SL8</v>
          </cell>
          <cell r="B2640" t="str">
            <v>x313589SL8</v>
          </cell>
          <cell r="C2640" t="str">
            <v>Match</v>
          </cell>
          <cell r="D2640" t="str">
            <v>iStar</v>
          </cell>
          <cell r="E2640" t="str">
            <v>Zero-Coupon</v>
          </cell>
        </row>
        <row r="2641">
          <cell r="A2641" t="str">
            <v>313589SL8</v>
          </cell>
          <cell r="B2641" t="str">
            <v>x313589SL8</v>
          </cell>
          <cell r="C2641" t="str">
            <v>Match</v>
          </cell>
          <cell r="D2641" t="str">
            <v>iStar</v>
          </cell>
          <cell r="E2641" t="str">
            <v>Zero-Coupon</v>
          </cell>
        </row>
        <row r="2642">
          <cell r="A2642" t="str">
            <v>313589SL8</v>
          </cell>
          <cell r="B2642" t="str">
            <v>x313589SL8</v>
          </cell>
          <cell r="C2642" t="str">
            <v>Match</v>
          </cell>
          <cell r="D2642" t="str">
            <v>iStar</v>
          </cell>
          <cell r="E2642" t="str">
            <v>Zero-Coupon</v>
          </cell>
        </row>
        <row r="2643">
          <cell r="A2643" t="str">
            <v>313589SL8</v>
          </cell>
          <cell r="B2643" t="str">
            <v>x313589SL8</v>
          </cell>
          <cell r="C2643" t="str">
            <v>Match</v>
          </cell>
          <cell r="D2643" t="str">
            <v>iStar</v>
          </cell>
          <cell r="E2643" t="str">
            <v>Zero-Coupon</v>
          </cell>
        </row>
        <row r="2644">
          <cell r="A2644" t="str">
            <v>313589SL8</v>
          </cell>
          <cell r="B2644" t="str">
            <v>x313589SL8</v>
          </cell>
          <cell r="C2644" t="str">
            <v>Match</v>
          </cell>
          <cell r="D2644" t="str">
            <v>iStar</v>
          </cell>
          <cell r="E2644" t="str">
            <v>Zero-Coupon</v>
          </cell>
        </row>
        <row r="2645">
          <cell r="A2645" t="str">
            <v>313589SL8</v>
          </cell>
          <cell r="B2645" t="str">
            <v>x313589SL8</v>
          </cell>
          <cell r="C2645" t="str">
            <v>Match</v>
          </cell>
          <cell r="D2645" t="str">
            <v>iStar</v>
          </cell>
          <cell r="E2645" t="str">
            <v>Zero-Coupon</v>
          </cell>
        </row>
        <row r="2646">
          <cell r="A2646" t="str">
            <v>313589SL8</v>
          </cell>
          <cell r="B2646" t="str">
            <v>x313589SL8</v>
          </cell>
          <cell r="C2646" t="str">
            <v>Match</v>
          </cell>
          <cell r="D2646" t="str">
            <v>iStar</v>
          </cell>
          <cell r="E2646" t="str">
            <v>Zero-Coupon</v>
          </cell>
        </row>
        <row r="2647">
          <cell r="A2647" t="str">
            <v>313589SL8</v>
          </cell>
          <cell r="B2647" t="str">
            <v>x313589SL8</v>
          </cell>
          <cell r="C2647" t="str">
            <v>Match</v>
          </cell>
          <cell r="D2647" t="str">
            <v>iStar</v>
          </cell>
          <cell r="E2647" t="str">
            <v>Zero-Coupon</v>
          </cell>
        </row>
        <row r="2648">
          <cell r="A2648" t="str">
            <v>313589SL8</v>
          </cell>
          <cell r="B2648" t="str">
            <v>x313589SL8</v>
          </cell>
          <cell r="C2648" t="str">
            <v>Match</v>
          </cell>
          <cell r="D2648" t="str">
            <v>iStar</v>
          </cell>
          <cell r="E2648" t="str">
            <v>Zero-Coupon</v>
          </cell>
        </row>
        <row r="2649">
          <cell r="A2649" t="str">
            <v>313589SL8</v>
          </cell>
          <cell r="B2649" t="str">
            <v>x313589SL8</v>
          </cell>
          <cell r="C2649" t="str">
            <v>Match</v>
          </cell>
          <cell r="D2649" t="str">
            <v>iStar</v>
          </cell>
          <cell r="E2649" t="str">
            <v>Zero-Coupon</v>
          </cell>
        </row>
        <row r="2650">
          <cell r="A2650" t="str">
            <v>313589SL8</v>
          </cell>
          <cell r="B2650" t="str">
            <v>x313589SL8</v>
          </cell>
          <cell r="C2650" t="str">
            <v>Match</v>
          </cell>
          <cell r="D2650" t="str">
            <v>iStar</v>
          </cell>
          <cell r="E2650" t="str">
            <v>Zero-Coupon</v>
          </cell>
        </row>
        <row r="2651">
          <cell r="A2651" t="str">
            <v>313589SL8</v>
          </cell>
          <cell r="B2651" t="str">
            <v>x313589SL8</v>
          </cell>
          <cell r="C2651" t="str">
            <v>Match</v>
          </cell>
          <cell r="D2651" t="str">
            <v>iStar</v>
          </cell>
          <cell r="E2651" t="str">
            <v>Zero-Coupon</v>
          </cell>
        </row>
        <row r="2652">
          <cell r="A2652" t="str">
            <v>313589SL8</v>
          </cell>
          <cell r="B2652" t="str">
            <v>x313589SL8</v>
          </cell>
          <cell r="C2652" t="str">
            <v>Match</v>
          </cell>
          <cell r="D2652" t="str">
            <v>iStar</v>
          </cell>
          <cell r="E2652" t="str">
            <v>Zero-Coupon</v>
          </cell>
        </row>
        <row r="2653">
          <cell r="A2653" t="str">
            <v>313589SL8</v>
          </cell>
          <cell r="B2653" t="str">
            <v>x313589SL8</v>
          </cell>
          <cell r="C2653" t="str">
            <v>Match</v>
          </cell>
          <cell r="D2653" t="str">
            <v>iStar</v>
          </cell>
          <cell r="E2653" t="str">
            <v>Zero-Coupon</v>
          </cell>
        </row>
        <row r="2654">
          <cell r="A2654" t="str">
            <v>313589SL8</v>
          </cell>
          <cell r="B2654" t="str">
            <v>x313589SL8</v>
          </cell>
          <cell r="C2654" t="str">
            <v>Match</v>
          </cell>
          <cell r="D2654" t="str">
            <v>iStar</v>
          </cell>
          <cell r="E2654" t="str">
            <v>Zero-Coupon</v>
          </cell>
        </row>
        <row r="2655">
          <cell r="A2655" t="str">
            <v>313589SL8</v>
          </cell>
          <cell r="B2655" t="str">
            <v>x313589SL8</v>
          </cell>
          <cell r="C2655" t="str">
            <v>Match</v>
          </cell>
          <cell r="D2655" t="str">
            <v>iStar</v>
          </cell>
          <cell r="E2655" t="str">
            <v>Zero-Coupon</v>
          </cell>
        </row>
        <row r="2656">
          <cell r="A2656" t="str">
            <v>313589SL8</v>
          </cell>
          <cell r="B2656" t="str">
            <v>x313589SL8</v>
          </cell>
          <cell r="C2656" t="str">
            <v>Match</v>
          </cell>
          <cell r="D2656" t="str">
            <v>iStar</v>
          </cell>
          <cell r="E2656" t="str">
            <v>Zero-Coupon</v>
          </cell>
        </row>
        <row r="2657">
          <cell r="A2657" t="str">
            <v>313589SL8</v>
          </cell>
          <cell r="B2657" t="str">
            <v>x313589SL8</v>
          </cell>
          <cell r="C2657" t="str">
            <v>Match</v>
          </cell>
          <cell r="D2657" t="str">
            <v>iStar</v>
          </cell>
          <cell r="E2657" t="str">
            <v>Zero-Coupon</v>
          </cell>
        </row>
        <row r="2658">
          <cell r="A2658" t="str">
            <v>313589SL8</v>
          </cell>
          <cell r="B2658" t="str">
            <v>x313589SL8</v>
          </cell>
          <cell r="C2658" t="str">
            <v>Match</v>
          </cell>
          <cell r="D2658" t="str">
            <v>iStar</v>
          </cell>
          <cell r="E2658" t="str">
            <v>Zero-Coupon</v>
          </cell>
        </row>
        <row r="2659">
          <cell r="A2659" t="str">
            <v>313589SL8</v>
          </cell>
          <cell r="B2659" t="str">
            <v>x313589SL8</v>
          </cell>
          <cell r="C2659" t="str">
            <v>Match</v>
          </cell>
          <cell r="D2659" t="str">
            <v>iStar</v>
          </cell>
          <cell r="E2659" t="str">
            <v>Zero-Coupon</v>
          </cell>
        </row>
        <row r="2660">
          <cell r="A2660" t="str">
            <v>313589SL8</v>
          </cell>
          <cell r="B2660" t="str">
            <v>x313589SL8</v>
          </cell>
          <cell r="C2660" t="str">
            <v>Match</v>
          </cell>
          <cell r="D2660" t="str">
            <v>iStar</v>
          </cell>
          <cell r="E2660" t="str">
            <v>Zero-Coupon</v>
          </cell>
        </row>
        <row r="2661">
          <cell r="A2661" t="str">
            <v>313589SL8</v>
          </cell>
          <cell r="B2661" t="str">
            <v>x313589SL8</v>
          </cell>
          <cell r="C2661" t="str">
            <v>Match</v>
          </cell>
          <cell r="D2661" t="str">
            <v>iStar</v>
          </cell>
          <cell r="E2661" t="str">
            <v>Zero-Coupon</v>
          </cell>
        </row>
        <row r="2662">
          <cell r="A2662" t="str">
            <v>313589SL8</v>
          </cell>
          <cell r="B2662" t="str">
            <v>x313589SL8</v>
          </cell>
          <cell r="C2662" t="str">
            <v>Match</v>
          </cell>
          <cell r="D2662" t="str">
            <v>iStar</v>
          </cell>
          <cell r="E2662" t="str">
            <v>Zero-Coupon</v>
          </cell>
        </row>
        <row r="2663">
          <cell r="A2663" t="str">
            <v>313589SL8</v>
          </cell>
          <cell r="B2663" t="str">
            <v>x313589SL8</v>
          </cell>
          <cell r="C2663" t="str">
            <v>Match</v>
          </cell>
          <cell r="D2663" t="str">
            <v>iStar</v>
          </cell>
          <cell r="E2663" t="str">
            <v>Zero-Coupon</v>
          </cell>
        </row>
        <row r="2664">
          <cell r="A2664" t="str">
            <v>313589SL8</v>
          </cell>
          <cell r="B2664" t="str">
            <v>x313589SL8</v>
          </cell>
          <cell r="C2664" t="str">
            <v>Match</v>
          </cell>
          <cell r="D2664" t="str">
            <v>iStar</v>
          </cell>
          <cell r="E2664" t="str">
            <v>Zero-Coupon</v>
          </cell>
        </row>
        <row r="2665">
          <cell r="A2665" t="str">
            <v>313589SL8</v>
          </cell>
          <cell r="B2665" t="str">
            <v>x313589SL8</v>
          </cell>
          <cell r="C2665" t="str">
            <v>Match</v>
          </cell>
          <cell r="D2665" t="str">
            <v>iStar</v>
          </cell>
          <cell r="E2665" t="str">
            <v>Zero-Coupon</v>
          </cell>
        </row>
        <row r="2666">
          <cell r="A2666" t="str">
            <v>313589SL8</v>
          </cell>
          <cell r="B2666" t="str">
            <v>x313589SL8</v>
          </cell>
          <cell r="C2666" t="str">
            <v>Match</v>
          </cell>
          <cell r="D2666" t="str">
            <v>iStar</v>
          </cell>
          <cell r="E2666" t="str">
            <v>Zero-Coupon</v>
          </cell>
        </row>
        <row r="2667">
          <cell r="A2667" t="str">
            <v>313589SL8</v>
          </cell>
          <cell r="B2667" t="str">
            <v>x313589SL8</v>
          </cell>
          <cell r="C2667" t="str">
            <v>Match</v>
          </cell>
          <cell r="D2667" t="str">
            <v>iStar</v>
          </cell>
          <cell r="E2667" t="str">
            <v>Zero-Coupon</v>
          </cell>
        </row>
        <row r="2668">
          <cell r="A2668" t="str">
            <v>313589SL8</v>
          </cell>
          <cell r="B2668" t="str">
            <v>x313589SL8</v>
          </cell>
          <cell r="C2668" t="str">
            <v>Match</v>
          </cell>
          <cell r="D2668" t="str">
            <v>iStar</v>
          </cell>
          <cell r="E2668" t="str">
            <v>Zero-Coupon</v>
          </cell>
        </row>
        <row r="2669">
          <cell r="A2669" t="str">
            <v>313589SL8</v>
          </cell>
          <cell r="B2669" t="str">
            <v>x313589SL8</v>
          </cell>
          <cell r="C2669" t="str">
            <v>Match</v>
          </cell>
          <cell r="D2669" t="str">
            <v>iStar</v>
          </cell>
          <cell r="E2669" t="str">
            <v>Zero-Coupon</v>
          </cell>
        </row>
        <row r="2670">
          <cell r="A2670" t="str">
            <v>313589SL8</v>
          </cell>
          <cell r="B2670" t="str">
            <v>x313589SL8</v>
          </cell>
          <cell r="C2670" t="str">
            <v>Match</v>
          </cell>
          <cell r="D2670" t="str">
            <v>iStar</v>
          </cell>
          <cell r="E2670" t="str">
            <v>Zero-Coupon</v>
          </cell>
        </row>
        <row r="2671">
          <cell r="A2671" t="str">
            <v>313589SL8</v>
          </cell>
          <cell r="B2671" t="str">
            <v>x313589SL8</v>
          </cell>
          <cell r="C2671" t="str">
            <v>Match</v>
          </cell>
          <cell r="D2671" t="str">
            <v>iStar</v>
          </cell>
          <cell r="E2671" t="str">
            <v>Zero-Coupon</v>
          </cell>
        </row>
        <row r="2672">
          <cell r="A2672" t="str">
            <v>313589SL8</v>
          </cell>
          <cell r="B2672" t="str">
            <v>x313589SL8</v>
          </cell>
          <cell r="C2672" t="str">
            <v>Match</v>
          </cell>
          <cell r="D2672" t="str">
            <v>iStar</v>
          </cell>
          <cell r="E2672" t="str">
            <v>Zero-Coupon</v>
          </cell>
        </row>
        <row r="2673">
          <cell r="A2673" t="str">
            <v>313589SL8</v>
          </cell>
          <cell r="B2673" t="str">
            <v>x313589SL8</v>
          </cell>
          <cell r="C2673" t="str">
            <v>Match</v>
          </cell>
          <cell r="D2673" t="str">
            <v>iStar</v>
          </cell>
          <cell r="E2673" t="str">
            <v>Zero-Coupon</v>
          </cell>
        </row>
        <row r="2674">
          <cell r="A2674" t="str">
            <v>313589SL8</v>
          </cell>
          <cell r="B2674" t="str">
            <v>x313589SL8</v>
          </cell>
          <cell r="C2674" t="str">
            <v>Match</v>
          </cell>
          <cell r="D2674" t="str">
            <v>iStar</v>
          </cell>
          <cell r="E2674" t="str">
            <v>Zero-Coupon</v>
          </cell>
        </row>
        <row r="2675">
          <cell r="A2675" t="str">
            <v>313589SL8</v>
          </cell>
          <cell r="B2675" t="str">
            <v>x313589SL8</v>
          </cell>
          <cell r="C2675" t="str">
            <v>Match</v>
          </cell>
          <cell r="D2675" t="str">
            <v>iStar</v>
          </cell>
          <cell r="E2675" t="str">
            <v>Zero-Coupon</v>
          </cell>
        </row>
        <row r="2676">
          <cell r="A2676" t="str">
            <v>313589SL8</v>
          </cell>
          <cell r="B2676" t="str">
            <v>x313589SL8</v>
          </cell>
          <cell r="C2676" t="str">
            <v>Match</v>
          </cell>
          <cell r="D2676" t="str">
            <v>iStar</v>
          </cell>
          <cell r="E2676" t="str">
            <v>Zero-Coupon</v>
          </cell>
        </row>
        <row r="2677">
          <cell r="A2677" t="str">
            <v>313589SL8</v>
          </cell>
          <cell r="B2677" t="str">
            <v>x313589SL8</v>
          </cell>
          <cell r="C2677" t="str">
            <v>Match</v>
          </cell>
          <cell r="D2677" t="str">
            <v>iStar</v>
          </cell>
          <cell r="E2677" t="str">
            <v>Zero-Coupon</v>
          </cell>
        </row>
        <row r="2678">
          <cell r="A2678" t="str">
            <v>313589SL8</v>
          </cell>
          <cell r="B2678" t="str">
            <v>x313589SL8</v>
          </cell>
          <cell r="C2678" t="str">
            <v>Match</v>
          </cell>
          <cell r="D2678" t="str">
            <v>iStar</v>
          </cell>
          <cell r="E2678" t="str">
            <v>Zero-Coupon</v>
          </cell>
        </row>
        <row r="2679">
          <cell r="A2679" t="str">
            <v>313589SL8</v>
          </cell>
          <cell r="B2679" t="str">
            <v>x313589SL8</v>
          </cell>
          <cell r="C2679" t="str">
            <v>Match</v>
          </cell>
          <cell r="D2679" t="str">
            <v>iStar</v>
          </cell>
          <cell r="E2679" t="str">
            <v>Zero-Coupon</v>
          </cell>
        </row>
        <row r="2680">
          <cell r="A2680" t="str">
            <v>313589SL8</v>
          </cell>
          <cell r="B2680" t="str">
            <v>x313589SL8</v>
          </cell>
          <cell r="C2680" t="str">
            <v>Match</v>
          </cell>
          <cell r="D2680" t="str">
            <v>iStar</v>
          </cell>
          <cell r="E2680" t="str">
            <v>Zero-Coupon</v>
          </cell>
        </row>
        <row r="2681">
          <cell r="A2681" t="str">
            <v>313589SL8</v>
          </cell>
          <cell r="B2681" t="str">
            <v>x313589SL8</v>
          </cell>
          <cell r="C2681" t="str">
            <v>Match</v>
          </cell>
          <cell r="D2681" t="str">
            <v>iStar</v>
          </cell>
          <cell r="E2681" t="str">
            <v>Zero-Coupon</v>
          </cell>
        </row>
        <row r="2682">
          <cell r="A2682" t="str">
            <v>313589SM6</v>
          </cell>
          <cell r="B2682" t="str">
            <v>x313589SM6</v>
          </cell>
          <cell r="C2682" t="str">
            <v>Match</v>
          </cell>
          <cell r="D2682" t="str">
            <v>iStar</v>
          </cell>
          <cell r="E2682" t="str">
            <v>Zero-Coupon</v>
          </cell>
        </row>
        <row r="2683">
          <cell r="A2683" t="str">
            <v>313589SM6</v>
          </cell>
          <cell r="B2683" t="str">
            <v>x313589SM6</v>
          </cell>
          <cell r="C2683" t="str">
            <v>Match</v>
          </cell>
          <cell r="D2683" t="str">
            <v>iStar</v>
          </cell>
          <cell r="E2683" t="str">
            <v>Zero-Coupon</v>
          </cell>
        </row>
        <row r="2684">
          <cell r="A2684" t="str">
            <v>313589SM6</v>
          </cell>
          <cell r="B2684" t="str">
            <v>x313589SM6</v>
          </cell>
          <cell r="C2684" t="str">
            <v>Match</v>
          </cell>
          <cell r="D2684" t="str">
            <v>iStar</v>
          </cell>
          <cell r="E2684" t="str">
            <v>Zero-Coupon</v>
          </cell>
        </row>
        <row r="2685">
          <cell r="A2685" t="str">
            <v>313589SM6</v>
          </cell>
          <cell r="B2685" t="str">
            <v>x313589SM6</v>
          </cell>
          <cell r="C2685" t="str">
            <v>Match</v>
          </cell>
          <cell r="D2685" t="str">
            <v>iStar</v>
          </cell>
          <cell r="E2685" t="str">
            <v>Zero-Coupon</v>
          </cell>
        </row>
        <row r="2686">
          <cell r="A2686" t="str">
            <v>313589SM6</v>
          </cell>
          <cell r="B2686" t="str">
            <v>x313589SM6</v>
          </cell>
          <cell r="C2686" t="str">
            <v>Match</v>
          </cell>
          <cell r="D2686" t="str">
            <v>iStar</v>
          </cell>
          <cell r="E2686" t="str">
            <v>Zero-Coupon</v>
          </cell>
        </row>
        <row r="2687">
          <cell r="A2687" t="str">
            <v>313589SM6</v>
          </cell>
          <cell r="B2687" t="str">
            <v>x313589SM6</v>
          </cell>
          <cell r="C2687" t="str">
            <v>Match</v>
          </cell>
          <cell r="D2687" t="str">
            <v>iStar</v>
          </cell>
          <cell r="E2687" t="str">
            <v>Zero-Coupon</v>
          </cell>
        </row>
        <row r="2688">
          <cell r="A2688" t="str">
            <v>313589SM6</v>
          </cell>
          <cell r="B2688" t="str">
            <v>x313589SM6</v>
          </cell>
          <cell r="C2688" t="str">
            <v>Match</v>
          </cell>
          <cell r="D2688" t="str">
            <v>iStar</v>
          </cell>
          <cell r="E2688" t="str">
            <v>Zero-Coupon</v>
          </cell>
        </row>
        <row r="2689">
          <cell r="A2689" t="str">
            <v>313589SM6</v>
          </cell>
          <cell r="B2689" t="str">
            <v>x313589SM6</v>
          </cell>
          <cell r="C2689" t="str">
            <v>Match</v>
          </cell>
          <cell r="D2689" t="str">
            <v>iStar</v>
          </cell>
          <cell r="E2689" t="str">
            <v>Zero-Coupon</v>
          </cell>
        </row>
        <row r="2690">
          <cell r="A2690" t="str">
            <v>313589SM6</v>
          </cell>
          <cell r="B2690" t="str">
            <v>x313589SM6</v>
          </cell>
          <cell r="C2690" t="str">
            <v>Match</v>
          </cell>
          <cell r="D2690" t="str">
            <v>iStar</v>
          </cell>
          <cell r="E2690" t="str">
            <v>Zero-Coupon</v>
          </cell>
        </row>
        <row r="2691">
          <cell r="A2691" t="str">
            <v>313589SM6</v>
          </cell>
          <cell r="B2691" t="str">
            <v>x313589SM6</v>
          </cell>
          <cell r="C2691" t="str">
            <v>Match</v>
          </cell>
          <cell r="D2691" t="str">
            <v>iStar</v>
          </cell>
          <cell r="E2691" t="str">
            <v>Zero-Coupon</v>
          </cell>
        </row>
        <row r="2692">
          <cell r="A2692" t="str">
            <v>313589SM6</v>
          </cell>
          <cell r="B2692" t="str">
            <v>x313589SM6</v>
          </cell>
          <cell r="C2692" t="str">
            <v>Match</v>
          </cell>
          <cell r="D2692" t="str">
            <v>iStar</v>
          </cell>
          <cell r="E2692" t="str">
            <v>Zero-Coupon</v>
          </cell>
        </row>
        <row r="2693">
          <cell r="A2693" t="str">
            <v>313589SM6</v>
          </cell>
          <cell r="B2693" t="str">
            <v>x313589SM6</v>
          </cell>
          <cell r="C2693" t="str">
            <v>Match</v>
          </cell>
          <cell r="D2693" t="str">
            <v>iStar</v>
          </cell>
          <cell r="E2693" t="str">
            <v>Zero-Coupon</v>
          </cell>
        </row>
        <row r="2694">
          <cell r="A2694" t="str">
            <v>313589SM6</v>
          </cell>
          <cell r="B2694" t="str">
            <v>x313589SM6</v>
          </cell>
          <cell r="C2694" t="str">
            <v>Match</v>
          </cell>
          <cell r="D2694" t="str">
            <v>iStar</v>
          </cell>
          <cell r="E2694" t="str">
            <v>Zero-Coupon</v>
          </cell>
        </row>
        <row r="2695">
          <cell r="A2695" t="str">
            <v>313589SM6</v>
          </cell>
          <cell r="B2695" t="str">
            <v>x313589SM6</v>
          </cell>
          <cell r="C2695" t="str">
            <v>Match</v>
          </cell>
          <cell r="D2695" t="str">
            <v>iStar</v>
          </cell>
          <cell r="E2695" t="str">
            <v>Zero-Coupon</v>
          </cell>
        </row>
        <row r="2696">
          <cell r="A2696" t="str">
            <v>313589SM6</v>
          </cell>
          <cell r="B2696" t="str">
            <v>x313589SM6</v>
          </cell>
          <cell r="C2696" t="str">
            <v>Match</v>
          </cell>
          <cell r="D2696" t="str">
            <v>iStar</v>
          </cell>
          <cell r="E2696" t="str">
            <v>Zero-Coupon</v>
          </cell>
        </row>
        <row r="2697">
          <cell r="A2697" t="str">
            <v>313589SM6</v>
          </cell>
          <cell r="B2697" t="str">
            <v>x313589SM6</v>
          </cell>
          <cell r="C2697" t="str">
            <v>Match</v>
          </cell>
          <cell r="D2697" t="str">
            <v>iStar</v>
          </cell>
          <cell r="E2697" t="str">
            <v>Zero-Coupon</v>
          </cell>
        </row>
        <row r="2698">
          <cell r="A2698" t="str">
            <v>313589SM6</v>
          </cell>
          <cell r="B2698" t="str">
            <v>x313589SM6</v>
          </cell>
          <cell r="C2698" t="str">
            <v>Match</v>
          </cell>
          <cell r="D2698" t="str">
            <v>iStar</v>
          </cell>
          <cell r="E2698" t="str">
            <v>Zero-Coupon</v>
          </cell>
        </row>
        <row r="2699">
          <cell r="A2699" t="str">
            <v>313589SM6</v>
          </cell>
          <cell r="B2699" t="str">
            <v>x313589SM6</v>
          </cell>
          <cell r="C2699" t="str">
            <v>Match</v>
          </cell>
          <cell r="D2699" t="str">
            <v>iStar</v>
          </cell>
          <cell r="E2699" t="str">
            <v>Zero-Coupon</v>
          </cell>
        </row>
        <row r="2700">
          <cell r="A2700" t="str">
            <v>313589SM6</v>
          </cell>
          <cell r="B2700" t="str">
            <v>x313589SM6</v>
          </cell>
          <cell r="C2700" t="str">
            <v>Match</v>
          </cell>
          <cell r="D2700" t="str">
            <v>iStar</v>
          </cell>
          <cell r="E2700" t="str">
            <v>Zero-Coupon</v>
          </cell>
        </row>
        <row r="2701">
          <cell r="A2701" t="str">
            <v>313589SM6</v>
          </cell>
          <cell r="B2701" t="str">
            <v>x313589SM6</v>
          </cell>
          <cell r="C2701" t="str">
            <v>Match</v>
          </cell>
          <cell r="D2701" t="str">
            <v>iStar</v>
          </cell>
          <cell r="E2701" t="str">
            <v>Zero-Coupon</v>
          </cell>
        </row>
        <row r="2702">
          <cell r="A2702" t="str">
            <v>313589SM6</v>
          </cell>
          <cell r="B2702" t="str">
            <v>x313589SM6</v>
          </cell>
          <cell r="C2702" t="str">
            <v>Match</v>
          </cell>
          <cell r="D2702" t="str">
            <v>iStar</v>
          </cell>
          <cell r="E2702" t="str">
            <v>Zero-Coupon</v>
          </cell>
        </row>
        <row r="2703">
          <cell r="A2703" t="str">
            <v>313589SM6</v>
          </cell>
          <cell r="B2703" t="str">
            <v>x313589SM6</v>
          </cell>
          <cell r="C2703" t="str">
            <v>Match</v>
          </cell>
          <cell r="D2703" t="str">
            <v>iStar</v>
          </cell>
          <cell r="E2703" t="str">
            <v>Zero-Coupon</v>
          </cell>
        </row>
        <row r="2704">
          <cell r="A2704" t="str">
            <v>313589SM6</v>
          </cell>
          <cell r="B2704" t="str">
            <v>x313589SM6</v>
          </cell>
          <cell r="C2704" t="str">
            <v>Match</v>
          </cell>
          <cell r="D2704" t="str">
            <v>iStar</v>
          </cell>
          <cell r="E2704" t="str">
            <v>Zero-Coupon</v>
          </cell>
        </row>
        <row r="2705">
          <cell r="A2705" t="str">
            <v>313589SM6</v>
          </cell>
          <cell r="B2705" t="str">
            <v>x313589SM6</v>
          </cell>
          <cell r="C2705" t="str">
            <v>Match</v>
          </cell>
          <cell r="D2705" t="str">
            <v>iStar</v>
          </cell>
          <cell r="E2705" t="str">
            <v>Zero-Coupon</v>
          </cell>
        </row>
        <row r="2706">
          <cell r="A2706" t="str">
            <v>313589SM6</v>
          </cell>
          <cell r="B2706" t="str">
            <v>x313589SM6</v>
          </cell>
          <cell r="C2706" t="str">
            <v>Match</v>
          </cell>
          <cell r="D2706" t="str">
            <v>iStar</v>
          </cell>
          <cell r="E2706" t="str">
            <v>Zero-Coupon</v>
          </cell>
        </row>
        <row r="2707">
          <cell r="A2707" t="str">
            <v>313589SM6</v>
          </cell>
          <cell r="B2707" t="str">
            <v>x313589SM6</v>
          </cell>
          <cell r="C2707" t="str">
            <v>Match</v>
          </cell>
          <cell r="D2707" t="str">
            <v>iStar</v>
          </cell>
          <cell r="E2707" t="str">
            <v>Zero-Coupon</v>
          </cell>
        </row>
        <row r="2708">
          <cell r="A2708" t="str">
            <v>313589SM6</v>
          </cell>
          <cell r="B2708" t="str">
            <v>x313589SM6</v>
          </cell>
          <cell r="C2708" t="str">
            <v>Match</v>
          </cell>
          <cell r="D2708" t="str">
            <v>iStar</v>
          </cell>
          <cell r="E2708" t="str">
            <v>Zero-Coupon</v>
          </cell>
        </row>
        <row r="2709">
          <cell r="A2709" t="str">
            <v>313589SM6</v>
          </cell>
          <cell r="B2709" t="str">
            <v>x313589SM6</v>
          </cell>
          <cell r="C2709" t="str">
            <v>Match</v>
          </cell>
          <cell r="D2709" t="str">
            <v>iStar</v>
          </cell>
          <cell r="E2709" t="str">
            <v>Zero-Coupon</v>
          </cell>
        </row>
        <row r="2710">
          <cell r="A2710" t="str">
            <v>313589SM6</v>
          </cell>
          <cell r="B2710" t="str">
            <v>x313589SM6</v>
          </cell>
          <cell r="C2710" t="str">
            <v>Match</v>
          </cell>
          <cell r="D2710" t="str">
            <v>iStar</v>
          </cell>
          <cell r="E2710" t="str">
            <v>Zero-Coupon</v>
          </cell>
        </row>
        <row r="2711">
          <cell r="A2711" t="str">
            <v>313589SM6</v>
          </cell>
          <cell r="B2711" t="str">
            <v>x313589SM6</v>
          </cell>
          <cell r="C2711" t="str">
            <v>Match</v>
          </cell>
          <cell r="D2711" t="str">
            <v>iStar</v>
          </cell>
          <cell r="E2711" t="str">
            <v>Zero-Coupon</v>
          </cell>
        </row>
        <row r="2712">
          <cell r="A2712" t="str">
            <v>313589SM6</v>
          </cell>
          <cell r="B2712" t="str">
            <v>x313589SM6</v>
          </cell>
          <cell r="C2712" t="str">
            <v>Match</v>
          </cell>
          <cell r="D2712" t="str">
            <v>iStar</v>
          </cell>
          <cell r="E2712" t="str">
            <v>Zero-Coupon</v>
          </cell>
        </row>
        <row r="2713">
          <cell r="A2713" t="str">
            <v>313589SM6</v>
          </cell>
          <cell r="B2713" t="str">
            <v>x313589SM6</v>
          </cell>
          <cell r="C2713" t="str">
            <v>Match</v>
          </cell>
          <cell r="D2713" t="str">
            <v>iStar</v>
          </cell>
          <cell r="E2713" t="str">
            <v>Zero-Coupon</v>
          </cell>
        </row>
        <row r="2714">
          <cell r="A2714" t="str">
            <v>313589SM6</v>
          </cell>
          <cell r="B2714" t="str">
            <v>x313589SM6</v>
          </cell>
          <cell r="C2714" t="str">
            <v>Match</v>
          </cell>
          <cell r="D2714" t="str">
            <v>iStar</v>
          </cell>
          <cell r="E2714" t="str">
            <v>Zero-Coupon</v>
          </cell>
        </row>
        <row r="2715">
          <cell r="A2715" t="str">
            <v>313589SM6</v>
          </cell>
          <cell r="B2715" t="str">
            <v>x313589SM6</v>
          </cell>
          <cell r="C2715" t="str">
            <v>Match</v>
          </cell>
          <cell r="D2715" t="str">
            <v>iStar</v>
          </cell>
          <cell r="E2715" t="str">
            <v>Zero-Coupon</v>
          </cell>
        </row>
        <row r="2716">
          <cell r="A2716" t="str">
            <v>313589SM6</v>
          </cell>
          <cell r="B2716" t="str">
            <v>x313589SM6</v>
          </cell>
          <cell r="C2716" t="str">
            <v>Match</v>
          </cell>
          <cell r="D2716" t="str">
            <v>iStar</v>
          </cell>
          <cell r="E2716" t="str">
            <v>Zero-Coupon</v>
          </cell>
        </row>
        <row r="2717">
          <cell r="A2717" t="str">
            <v>313589SM6</v>
          </cell>
          <cell r="B2717" t="str">
            <v>x313589SM6</v>
          </cell>
          <cell r="C2717" t="str">
            <v>Match</v>
          </cell>
          <cell r="D2717" t="str">
            <v>iStar</v>
          </cell>
          <cell r="E2717" t="str">
            <v>Zero-Coupon</v>
          </cell>
        </row>
        <row r="2718">
          <cell r="A2718" t="str">
            <v>313589SM6</v>
          </cell>
          <cell r="B2718" t="str">
            <v>x313589SM6</v>
          </cell>
          <cell r="C2718" t="str">
            <v>Match</v>
          </cell>
          <cell r="D2718" t="str">
            <v>iStar</v>
          </cell>
          <cell r="E2718" t="str">
            <v>Zero-Coupon</v>
          </cell>
        </row>
        <row r="2719">
          <cell r="A2719" t="str">
            <v>313589SM6</v>
          </cell>
          <cell r="B2719" t="str">
            <v>x313589SM6</v>
          </cell>
          <cell r="C2719" t="str">
            <v>Match</v>
          </cell>
          <cell r="D2719" t="str">
            <v>iStar</v>
          </cell>
          <cell r="E2719" t="str">
            <v>Zero-Coupon</v>
          </cell>
        </row>
        <row r="2720">
          <cell r="A2720" t="str">
            <v>313589SM6</v>
          </cell>
          <cell r="B2720" t="str">
            <v>x313589SM6</v>
          </cell>
          <cell r="C2720" t="str">
            <v>Match</v>
          </cell>
          <cell r="D2720" t="str">
            <v>iStar</v>
          </cell>
          <cell r="E2720" t="str">
            <v>Zero-Coupon</v>
          </cell>
        </row>
        <row r="2721">
          <cell r="A2721" t="str">
            <v>313589SM6</v>
          </cell>
          <cell r="B2721" t="str">
            <v>x313589SM6</v>
          </cell>
          <cell r="C2721" t="str">
            <v>Match</v>
          </cell>
          <cell r="D2721" t="str">
            <v>iStar</v>
          </cell>
          <cell r="E2721" t="str">
            <v>Zero-Coupon</v>
          </cell>
        </row>
        <row r="2722">
          <cell r="A2722" t="str">
            <v>313589SM6</v>
          </cell>
          <cell r="B2722" t="str">
            <v>x313589SM6</v>
          </cell>
          <cell r="C2722" t="str">
            <v>Match</v>
          </cell>
          <cell r="D2722" t="str">
            <v>iStar</v>
          </cell>
          <cell r="E2722" t="str">
            <v>Zero-Coupon</v>
          </cell>
        </row>
        <row r="2723">
          <cell r="A2723" t="str">
            <v>313589SM6</v>
          </cell>
          <cell r="B2723" t="str">
            <v>x313589SM6</v>
          </cell>
          <cell r="C2723" t="str">
            <v>Match</v>
          </cell>
          <cell r="D2723" t="str">
            <v>iStar</v>
          </cell>
          <cell r="E2723" t="str">
            <v>Zero-Coupon</v>
          </cell>
        </row>
        <row r="2724">
          <cell r="A2724" t="str">
            <v>313589SM6</v>
          </cell>
          <cell r="B2724" t="str">
            <v>x313589SM6</v>
          </cell>
          <cell r="C2724" t="str">
            <v>Match</v>
          </cell>
          <cell r="D2724" t="str">
            <v>iStar</v>
          </cell>
          <cell r="E2724" t="str">
            <v>Zero-Coupon</v>
          </cell>
        </row>
        <row r="2725">
          <cell r="A2725" t="str">
            <v>313589SM6</v>
          </cell>
          <cell r="B2725" t="str">
            <v>x313589SM6</v>
          </cell>
          <cell r="C2725" t="str">
            <v>Match</v>
          </cell>
          <cell r="D2725" t="str">
            <v>iStar</v>
          </cell>
          <cell r="E2725" t="str">
            <v>Zero-Coupon</v>
          </cell>
        </row>
        <row r="2726">
          <cell r="A2726" t="str">
            <v>313589SM6</v>
          </cell>
          <cell r="B2726" t="str">
            <v>x313589SM6</v>
          </cell>
          <cell r="C2726" t="str">
            <v>Match</v>
          </cell>
          <cell r="D2726" t="str">
            <v>iStar</v>
          </cell>
          <cell r="E2726" t="str">
            <v>Zero-Coupon</v>
          </cell>
        </row>
        <row r="2727">
          <cell r="A2727" t="str">
            <v>313589SM6</v>
          </cell>
          <cell r="B2727" t="str">
            <v>x313589SM6</v>
          </cell>
          <cell r="C2727" t="str">
            <v>Match</v>
          </cell>
          <cell r="D2727" t="str">
            <v>iStar</v>
          </cell>
          <cell r="E2727" t="str">
            <v>Zero-Coupon</v>
          </cell>
        </row>
        <row r="2728">
          <cell r="A2728" t="str">
            <v>313589SN4</v>
          </cell>
          <cell r="B2728" t="str">
            <v>x313589SN4</v>
          </cell>
          <cell r="C2728" t="str">
            <v>Match</v>
          </cell>
          <cell r="D2728" t="str">
            <v>iStar</v>
          </cell>
          <cell r="E2728" t="str">
            <v>Zero-Coupon</v>
          </cell>
        </row>
        <row r="2729">
          <cell r="A2729" t="str">
            <v>313589SN4</v>
          </cell>
          <cell r="B2729" t="str">
            <v>x313589SN4</v>
          </cell>
          <cell r="C2729" t="str">
            <v>Match</v>
          </cell>
          <cell r="D2729" t="str">
            <v>iStar</v>
          </cell>
          <cell r="E2729" t="str">
            <v>Zero-Coupon</v>
          </cell>
        </row>
        <row r="2730">
          <cell r="A2730" t="str">
            <v>313589SN4</v>
          </cell>
          <cell r="B2730" t="str">
            <v>x313589SN4</v>
          </cell>
          <cell r="C2730" t="str">
            <v>Match</v>
          </cell>
          <cell r="D2730" t="str">
            <v>iStar</v>
          </cell>
          <cell r="E2730" t="str">
            <v>Zero-Coupon</v>
          </cell>
        </row>
        <row r="2731">
          <cell r="A2731" t="str">
            <v>313589SN4</v>
          </cell>
          <cell r="B2731" t="str">
            <v>x313589SN4</v>
          </cell>
          <cell r="C2731" t="str">
            <v>Match</v>
          </cell>
          <cell r="D2731" t="str">
            <v>iStar</v>
          </cell>
          <cell r="E2731" t="str">
            <v>Zero-Coupon</v>
          </cell>
        </row>
        <row r="2732">
          <cell r="A2732" t="str">
            <v>313589SN4</v>
          </cell>
          <cell r="B2732" t="str">
            <v>x313589SN4</v>
          </cell>
          <cell r="C2732" t="str">
            <v>Match</v>
          </cell>
          <cell r="D2732" t="str">
            <v>iStar</v>
          </cell>
          <cell r="E2732" t="str">
            <v>Zero-Coupon</v>
          </cell>
        </row>
        <row r="2733">
          <cell r="A2733" t="str">
            <v>313589SN4</v>
          </cell>
          <cell r="B2733" t="str">
            <v>x313589SN4</v>
          </cell>
          <cell r="C2733" t="str">
            <v>Match</v>
          </cell>
          <cell r="D2733" t="str">
            <v>iStar</v>
          </cell>
          <cell r="E2733" t="str">
            <v>Zero-Coupon</v>
          </cell>
        </row>
        <row r="2734">
          <cell r="A2734" t="str">
            <v>313589SN4</v>
          </cell>
          <cell r="B2734" t="str">
            <v>x313589SN4</v>
          </cell>
          <cell r="C2734" t="str">
            <v>Match</v>
          </cell>
          <cell r="D2734" t="str">
            <v>iStar</v>
          </cell>
          <cell r="E2734" t="str">
            <v>Zero-Coupon</v>
          </cell>
        </row>
        <row r="2735">
          <cell r="A2735" t="str">
            <v>313589SN4</v>
          </cell>
          <cell r="B2735" t="str">
            <v>x313589SN4</v>
          </cell>
          <cell r="C2735" t="str">
            <v>Match</v>
          </cell>
          <cell r="D2735" t="str">
            <v>iStar</v>
          </cell>
          <cell r="E2735" t="str">
            <v>Zero-Coupon</v>
          </cell>
        </row>
        <row r="2736">
          <cell r="A2736" t="str">
            <v>313589SN4</v>
          </cell>
          <cell r="B2736" t="str">
            <v>x313589SN4</v>
          </cell>
          <cell r="C2736" t="str">
            <v>Match</v>
          </cell>
          <cell r="D2736" t="str">
            <v>iStar</v>
          </cell>
          <cell r="E2736" t="str">
            <v>Zero-Coupon</v>
          </cell>
        </row>
        <row r="2737">
          <cell r="A2737" t="str">
            <v>313589SN4</v>
          </cell>
          <cell r="B2737" t="str">
            <v>x313589SN4</v>
          </cell>
          <cell r="C2737" t="str">
            <v>Match</v>
          </cell>
          <cell r="D2737" t="str">
            <v>iStar</v>
          </cell>
          <cell r="E2737" t="str">
            <v>Zero-Coupon</v>
          </cell>
        </row>
        <row r="2738">
          <cell r="A2738" t="str">
            <v>313589SN4</v>
          </cell>
          <cell r="B2738" t="str">
            <v>x313589SN4</v>
          </cell>
          <cell r="C2738" t="str">
            <v>Match</v>
          </cell>
          <cell r="D2738" t="str">
            <v>iStar</v>
          </cell>
          <cell r="E2738" t="str">
            <v>Zero-Coupon</v>
          </cell>
        </row>
        <row r="2739">
          <cell r="A2739" t="str">
            <v>313589SN4</v>
          </cell>
          <cell r="B2739" t="str">
            <v>x313589SN4</v>
          </cell>
          <cell r="C2739" t="str">
            <v>Match</v>
          </cell>
          <cell r="D2739" t="str">
            <v>iStar</v>
          </cell>
          <cell r="E2739" t="str">
            <v>Zero-Coupon</v>
          </cell>
        </row>
        <row r="2740">
          <cell r="A2740" t="str">
            <v>313589SN4</v>
          </cell>
          <cell r="B2740" t="str">
            <v>x313589SN4</v>
          </cell>
          <cell r="C2740" t="str">
            <v>Match</v>
          </cell>
          <cell r="D2740" t="str">
            <v>iStar</v>
          </cell>
          <cell r="E2740" t="str">
            <v>Zero-Coupon</v>
          </cell>
        </row>
        <row r="2741">
          <cell r="A2741" t="str">
            <v>313589SN4</v>
          </cell>
          <cell r="B2741" t="str">
            <v>x313589SN4</v>
          </cell>
          <cell r="C2741" t="str">
            <v>Match</v>
          </cell>
          <cell r="D2741" t="str">
            <v>iStar</v>
          </cell>
          <cell r="E2741" t="str">
            <v>Zero-Coupon</v>
          </cell>
        </row>
        <row r="2742">
          <cell r="A2742" t="str">
            <v>313589SN4</v>
          </cell>
          <cell r="B2742" t="str">
            <v>x313589SN4</v>
          </cell>
          <cell r="C2742" t="str">
            <v>Match</v>
          </cell>
          <cell r="D2742" t="str">
            <v>iStar</v>
          </cell>
          <cell r="E2742" t="str">
            <v>Zero-Coupon</v>
          </cell>
        </row>
        <row r="2743">
          <cell r="A2743" t="str">
            <v>313589SN4</v>
          </cell>
          <cell r="B2743" t="str">
            <v>x313589SN4</v>
          </cell>
          <cell r="C2743" t="str">
            <v>Match</v>
          </cell>
          <cell r="D2743" t="str">
            <v>iStar</v>
          </cell>
          <cell r="E2743" t="str">
            <v>Zero-Coupon</v>
          </cell>
        </row>
        <row r="2744">
          <cell r="A2744" t="str">
            <v>313589SN4</v>
          </cell>
          <cell r="B2744" t="str">
            <v>x313589SN4</v>
          </cell>
          <cell r="C2744" t="str">
            <v>Match</v>
          </cell>
          <cell r="D2744" t="str">
            <v>iStar</v>
          </cell>
          <cell r="E2744" t="str">
            <v>Zero-Coupon</v>
          </cell>
        </row>
        <row r="2745">
          <cell r="A2745" t="str">
            <v>313589SN4</v>
          </cell>
          <cell r="B2745" t="str">
            <v>x313589SN4</v>
          </cell>
          <cell r="C2745" t="str">
            <v>Match</v>
          </cell>
          <cell r="D2745" t="str">
            <v>iStar</v>
          </cell>
          <cell r="E2745" t="str">
            <v>Zero-Coupon</v>
          </cell>
        </row>
        <row r="2746">
          <cell r="A2746" t="str">
            <v>313589SN4</v>
          </cell>
          <cell r="B2746" t="str">
            <v>x313589SN4</v>
          </cell>
          <cell r="C2746" t="str">
            <v>Match</v>
          </cell>
          <cell r="D2746" t="str">
            <v>iStar</v>
          </cell>
          <cell r="E2746" t="str">
            <v>Zero-Coupon</v>
          </cell>
        </row>
        <row r="2747">
          <cell r="A2747" t="str">
            <v>313589SN4</v>
          </cell>
          <cell r="B2747" t="str">
            <v>x313589SN4</v>
          </cell>
          <cell r="C2747" t="str">
            <v>Match</v>
          </cell>
          <cell r="D2747" t="str">
            <v>iStar</v>
          </cell>
          <cell r="E2747" t="str">
            <v>Zero-Coupon</v>
          </cell>
        </row>
        <row r="2748">
          <cell r="A2748" t="str">
            <v>313589SN4</v>
          </cell>
          <cell r="B2748" t="str">
            <v>x313589SN4</v>
          </cell>
          <cell r="C2748" t="str">
            <v>Match</v>
          </cell>
          <cell r="D2748" t="str">
            <v>iStar</v>
          </cell>
          <cell r="E2748" t="str">
            <v>Zero-Coupon</v>
          </cell>
        </row>
        <row r="2749">
          <cell r="A2749" t="str">
            <v>313589SN4</v>
          </cell>
          <cell r="B2749" t="str">
            <v>x313589SN4</v>
          </cell>
          <cell r="C2749" t="str">
            <v>Match</v>
          </cell>
          <cell r="D2749" t="str">
            <v>iStar</v>
          </cell>
          <cell r="E2749" t="str">
            <v>Zero-Coupon</v>
          </cell>
        </row>
        <row r="2750">
          <cell r="A2750" t="str">
            <v>313589SN4</v>
          </cell>
          <cell r="B2750" t="str">
            <v>x313589SN4</v>
          </cell>
          <cell r="C2750" t="str">
            <v>Match</v>
          </cell>
          <cell r="D2750" t="str">
            <v>iStar</v>
          </cell>
          <cell r="E2750" t="str">
            <v>Zero-Coupon</v>
          </cell>
        </row>
        <row r="2751">
          <cell r="A2751" t="str">
            <v>313589SN4</v>
          </cell>
          <cell r="B2751" t="str">
            <v>x313589SN4</v>
          </cell>
          <cell r="C2751" t="str">
            <v>Match</v>
          </cell>
          <cell r="D2751" t="str">
            <v>iStar</v>
          </cell>
          <cell r="E2751" t="str">
            <v>Zero-Coupon</v>
          </cell>
        </row>
        <row r="2752">
          <cell r="A2752" t="str">
            <v>313589SN4</v>
          </cell>
          <cell r="B2752" t="str">
            <v>x313589SN4</v>
          </cell>
          <cell r="C2752" t="str">
            <v>Match</v>
          </cell>
          <cell r="D2752" t="str">
            <v>iStar</v>
          </cell>
          <cell r="E2752" t="str">
            <v>Zero-Coupon</v>
          </cell>
        </row>
        <row r="2753">
          <cell r="A2753" t="str">
            <v>313589SN4</v>
          </cell>
          <cell r="B2753" t="str">
            <v>x313589SN4</v>
          </cell>
          <cell r="C2753" t="str">
            <v>Match</v>
          </cell>
          <cell r="D2753" t="str">
            <v>iStar</v>
          </cell>
          <cell r="E2753" t="str">
            <v>Zero-Coupon</v>
          </cell>
        </row>
        <row r="2754">
          <cell r="A2754" t="str">
            <v>313589SN4</v>
          </cell>
          <cell r="B2754" t="str">
            <v>x313589SN4</v>
          </cell>
          <cell r="C2754" t="str">
            <v>Match</v>
          </cell>
          <cell r="D2754" t="str">
            <v>iStar</v>
          </cell>
          <cell r="E2754" t="str">
            <v>Zero-Coupon</v>
          </cell>
        </row>
        <row r="2755">
          <cell r="A2755" t="str">
            <v>313589SN4</v>
          </cell>
          <cell r="B2755" t="str">
            <v>x313589SN4</v>
          </cell>
          <cell r="C2755" t="str">
            <v>Match</v>
          </cell>
          <cell r="D2755" t="str">
            <v>iStar</v>
          </cell>
          <cell r="E2755" t="str">
            <v>Zero-Coupon</v>
          </cell>
        </row>
        <row r="2756">
          <cell r="A2756" t="str">
            <v>313589SN4</v>
          </cell>
          <cell r="B2756" t="str">
            <v>x313589SN4</v>
          </cell>
          <cell r="C2756" t="str">
            <v>Match</v>
          </cell>
          <cell r="D2756" t="str">
            <v>iStar</v>
          </cell>
          <cell r="E2756" t="str">
            <v>Zero-Coupon</v>
          </cell>
        </row>
        <row r="2757">
          <cell r="A2757" t="str">
            <v>313589SN4</v>
          </cell>
          <cell r="B2757" t="str">
            <v>x313589SN4</v>
          </cell>
          <cell r="C2757" t="str">
            <v>Match</v>
          </cell>
          <cell r="D2757" t="str">
            <v>iStar</v>
          </cell>
          <cell r="E2757" t="str">
            <v>Zero-Coupon</v>
          </cell>
        </row>
        <row r="2758">
          <cell r="A2758" t="str">
            <v>313589SN4</v>
          </cell>
          <cell r="B2758" t="str">
            <v>x313589SN4</v>
          </cell>
          <cell r="C2758" t="str">
            <v>Match</v>
          </cell>
          <cell r="D2758" t="str">
            <v>iStar</v>
          </cell>
          <cell r="E2758" t="str">
            <v>Zero-Coupon</v>
          </cell>
        </row>
        <row r="2759">
          <cell r="A2759" t="str">
            <v>313589SN4</v>
          </cell>
          <cell r="B2759" t="str">
            <v>x313589SN4</v>
          </cell>
          <cell r="C2759" t="str">
            <v>Match</v>
          </cell>
          <cell r="D2759" t="str">
            <v>iStar</v>
          </cell>
          <cell r="E2759" t="str">
            <v>Zero-Coupon</v>
          </cell>
        </row>
        <row r="2760">
          <cell r="A2760" t="str">
            <v>313589SN4</v>
          </cell>
          <cell r="B2760" t="str">
            <v>x313589SN4</v>
          </cell>
          <cell r="C2760" t="str">
            <v>Match</v>
          </cell>
          <cell r="D2760" t="str">
            <v>iStar</v>
          </cell>
          <cell r="E2760" t="str">
            <v>Zero-Coupon</v>
          </cell>
        </row>
        <row r="2761">
          <cell r="A2761" t="str">
            <v>313589SN4</v>
          </cell>
          <cell r="B2761" t="str">
            <v>x313589SN4</v>
          </cell>
          <cell r="C2761" t="str">
            <v>Match</v>
          </cell>
          <cell r="D2761" t="str">
            <v>iStar</v>
          </cell>
          <cell r="E2761" t="str">
            <v>Zero-Coupon</v>
          </cell>
        </row>
        <row r="2762">
          <cell r="A2762" t="str">
            <v>313589SN4</v>
          </cell>
          <cell r="B2762" t="str">
            <v>x313589SN4</v>
          </cell>
          <cell r="C2762" t="str">
            <v>Match</v>
          </cell>
          <cell r="D2762" t="str">
            <v>iStar</v>
          </cell>
          <cell r="E2762" t="str">
            <v>Zero-Coupon</v>
          </cell>
        </row>
        <row r="2763">
          <cell r="A2763" t="str">
            <v>313589SN4</v>
          </cell>
          <cell r="B2763" t="str">
            <v>x313589SN4</v>
          </cell>
          <cell r="C2763" t="str">
            <v>Match</v>
          </cell>
          <cell r="D2763" t="str">
            <v>iStar</v>
          </cell>
          <cell r="E2763" t="str">
            <v>Zero-Coupon</v>
          </cell>
        </row>
        <row r="2764">
          <cell r="A2764" t="str">
            <v>313589SN4</v>
          </cell>
          <cell r="B2764" t="str">
            <v>x313589SN4</v>
          </cell>
          <cell r="C2764" t="str">
            <v>Match</v>
          </cell>
          <cell r="D2764" t="str">
            <v>iStar</v>
          </cell>
          <cell r="E2764" t="str">
            <v>Zero-Coupon</v>
          </cell>
        </row>
        <row r="2765">
          <cell r="A2765" t="str">
            <v>313589SN4</v>
          </cell>
          <cell r="B2765" t="str">
            <v>x313589SN4</v>
          </cell>
          <cell r="C2765" t="str">
            <v>Match</v>
          </cell>
          <cell r="D2765" t="str">
            <v>iStar</v>
          </cell>
          <cell r="E2765" t="str">
            <v>Zero-Coupon</v>
          </cell>
        </row>
        <row r="2766">
          <cell r="A2766" t="str">
            <v>313589SN4</v>
          </cell>
          <cell r="B2766" t="str">
            <v>x313589SN4</v>
          </cell>
          <cell r="C2766" t="str">
            <v>Match</v>
          </cell>
          <cell r="D2766" t="str">
            <v>iStar</v>
          </cell>
          <cell r="E2766" t="str">
            <v>Zero-Coupon</v>
          </cell>
        </row>
        <row r="2767">
          <cell r="A2767" t="str">
            <v>313589SN4</v>
          </cell>
          <cell r="B2767" t="str">
            <v>x313589SN4</v>
          </cell>
          <cell r="C2767" t="str">
            <v>Match</v>
          </cell>
          <cell r="D2767" t="str">
            <v>iStar</v>
          </cell>
          <cell r="E2767" t="str">
            <v>Zero-Coupon</v>
          </cell>
        </row>
        <row r="2768">
          <cell r="A2768" t="str">
            <v>313589SN4</v>
          </cell>
          <cell r="B2768" t="str">
            <v>x313589SN4</v>
          </cell>
          <cell r="C2768" t="str">
            <v>Match</v>
          </cell>
          <cell r="D2768" t="str">
            <v>iStar</v>
          </cell>
          <cell r="E2768" t="str">
            <v>Zero-Coupon</v>
          </cell>
        </row>
        <row r="2769">
          <cell r="A2769" t="str">
            <v>313589SN4</v>
          </cell>
          <cell r="B2769" t="str">
            <v>x313589SN4</v>
          </cell>
          <cell r="C2769" t="str">
            <v>Match</v>
          </cell>
          <cell r="D2769" t="str">
            <v>iStar</v>
          </cell>
          <cell r="E2769" t="str">
            <v>Zero-Coupon</v>
          </cell>
        </row>
        <row r="2770">
          <cell r="A2770" t="str">
            <v>313589SN4</v>
          </cell>
          <cell r="B2770" t="str">
            <v>x313589SN4</v>
          </cell>
          <cell r="C2770" t="str">
            <v>Match</v>
          </cell>
          <cell r="D2770" t="str">
            <v>iStar</v>
          </cell>
          <cell r="E2770" t="str">
            <v>Zero-Coupon</v>
          </cell>
        </row>
        <row r="2771">
          <cell r="A2771" t="str">
            <v>313589SN4</v>
          </cell>
          <cell r="B2771" t="str">
            <v>x313589SN4</v>
          </cell>
          <cell r="C2771" t="str">
            <v>Match</v>
          </cell>
          <cell r="D2771" t="str">
            <v>iStar</v>
          </cell>
          <cell r="E2771" t="str">
            <v>Zero-Coupon</v>
          </cell>
        </row>
        <row r="2772">
          <cell r="A2772" t="str">
            <v>313589SN4</v>
          </cell>
          <cell r="B2772" t="str">
            <v>x313589SN4</v>
          </cell>
          <cell r="C2772" t="str">
            <v>Match</v>
          </cell>
          <cell r="D2772" t="str">
            <v>iStar</v>
          </cell>
          <cell r="E2772" t="str">
            <v>Zero-Coupon</v>
          </cell>
        </row>
        <row r="2773">
          <cell r="A2773" t="str">
            <v>313589SN4</v>
          </cell>
          <cell r="B2773" t="str">
            <v>x313589SN4</v>
          </cell>
          <cell r="C2773" t="str">
            <v>Match</v>
          </cell>
          <cell r="D2773" t="str">
            <v>iStar</v>
          </cell>
          <cell r="E2773" t="str">
            <v>Zero-Coupon</v>
          </cell>
        </row>
        <row r="2774">
          <cell r="A2774" t="str">
            <v>313589SN4</v>
          </cell>
          <cell r="B2774" t="str">
            <v>x313589SN4</v>
          </cell>
          <cell r="C2774" t="str">
            <v>Match</v>
          </cell>
          <cell r="D2774" t="str">
            <v>iStar</v>
          </cell>
          <cell r="E2774" t="str">
            <v>Zero-Coupon</v>
          </cell>
        </row>
        <row r="2775">
          <cell r="A2775" t="str">
            <v>313589SN4</v>
          </cell>
          <cell r="B2775" t="str">
            <v>x313589SN4</v>
          </cell>
          <cell r="C2775" t="str">
            <v>Match</v>
          </cell>
          <cell r="D2775" t="str">
            <v>iStar</v>
          </cell>
          <cell r="E2775" t="str">
            <v>Zero-Coupon</v>
          </cell>
        </row>
        <row r="2776">
          <cell r="A2776" t="str">
            <v>313589SN4</v>
          </cell>
          <cell r="B2776" t="str">
            <v>x313589SN4</v>
          </cell>
          <cell r="C2776" t="str">
            <v>Match</v>
          </cell>
          <cell r="D2776" t="str">
            <v>iStar</v>
          </cell>
          <cell r="E2776" t="str">
            <v>Zero-Coupon</v>
          </cell>
        </row>
        <row r="2777">
          <cell r="A2777" t="str">
            <v>313589SN4</v>
          </cell>
          <cell r="B2777" t="str">
            <v>x313589SN4</v>
          </cell>
          <cell r="C2777" t="str">
            <v>Match</v>
          </cell>
          <cell r="D2777" t="str">
            <v>iStar</v>
          </cell>
          <cell r="E2777" t="str">
            <v>Zero-Coupon</v>
          </cell>
        </row>
        <row r="2778">
          <cell r="A2778" t="str">
            <v>313589SN4</v>
          </cell>
          <cell r="B2778" t="str">
            <v>x313589SN4</v>
          </cell>
          <cell r="C2778" t="str">
            <v>Match</v>
          </cell>
          <cell r="D2778" t="str">
            <v>iStar</v>
          </cell>
          <cell r="E2778" t="str">
            <v>Zero-Coupon</v>
          </cell>
        </row>
        <row r="2779">
          <cell r="A2779" t="str">
            <v>313589SN4</v>
          </cell>
          <cell r="B2779" t="str">
            <v>x313589SN4</v>
          </cell>
          <cell r="C2779" t="str">
            <v>Match</v>
          </cell>
          <cell r="D2779" t="str">
            <v>iStar</v>
          </cell>
          <cell r="E2779" t="str">
            <v>Zero-Coupon</v>
          </cell>
        </row>
        <row r="2780">
          <cell r="A2780" t="str">
            <v>313589SN4</v>
          </cell>
          <cell r="B2780" t="str">
            <v>x313589SN4</v>
          </cell>
          <cell r="C2780" t="str">
            <v>Match</v>
          </cell>
          <cell r="D2780" t="str">
            <v>iStar</v>
          </cell>
          <cell r="E2780" t="str">
            <v>Zero-Coupon</v>
          </cell>
        </row>
        <row r="2781">
          <cell r="A2781" t="str">
            <v>313589SN4</v>
          </cell>
          <cell r="B2781" t="str">
            <v>x313589SN4</v>
          </cell>
          <cell r="C2781" t="str">
            <v>Match</v>
          </cell>
          <cell r="D2781" t="str">
            <v>iStar</v>
          </cell>
          <cell r="E2781" t="str">
            <v>Zero-Coupon</v>
          </cell>
        </row>
        <row r="2782">
          <cell r="A2782" t="str">
            <v>313589SN4</v>
          </cell>
          <cell r="B2782" t="str">
            <v>x313589SN4</v>
          </cell>
          <cell r="C2782" t="str">
            <v>Match</v>
          </cell>
          <cell r="D2782" t="str">
            <v>iStar</v>
          </cell>
          <cell r="E2782" t="str">
            <v>Zero-Coupon</v>
          </cell>
        </row>
        <row r="2783">
          <cell r="A2783" t="str">
            <v>313589SN4</v>
          </cell>
          <cell r="B2783" t="str">
            <v>x313589SN4</v>
          </cell>
          <cell r="C2783" t="str">
            <v>Match</v>
          </cell>
          <cell r="D2783" t="str">
            <v>iStar</v>
          </cell>
          <cell r="E2783" t="str">
            <v>Zero-Coupon</v>
          </cell>
        </row>
        <row r="2784">
          <cell r="A2784" t="str">
            <v>313589SN4</v>
          </cell>
          <cell r="B2784" t="str">
            <v>x313589SN4</v>
          </cell>
          <cell r="C2784" t="str">
            <v>Match</v>
          </cell>
          <cell r="D2784" t="str">
            <v>iStar</v>
          </cell>
          <cell r="E2784" t="str">
            <v>Zero-Coupon</v>
          </cell>
        </row>
        <row r="2785">
          <cell r="A2785" t="str">
            <v>313589SN4</v>
          </cell>
          <cell r="B2785" t="str">
            <v>x313589SN4</v>
          </cell>
          <cell r="C2785" t="str">
            <v>Match</v>
          </cell>
          <cell r="D2785" t="str">
            <v>iStar</v>
          </cell>
          <cell r="E2785" t="str">
            <v>Zero-Coupon</v>
          </cell>
        </row>
        <row r="2786">
          <cell r="A2786" t="str">
            <v>313589SN4</v>
          </cell>
          <cell r="B2786" t="str">
            <v>x313589SN4</v>
          </cell>
          <cell r="C2786" t="str">
            <v>Match</v>
          </cell>
          <cell r="D2786" t="str">
            <v>iStar</v>
          </cell>
          <cell r="E2786" t="str">
            <v>Zero-Coupon</v>
          </cell>
        </row>
        <row r="2787">
          <cell r="A2787" t="str">
            <v>313589SN4</v>
          </cell>
          <cell r="B2787" t="str">
            <v>x313589SN4</v>
          </cell>
          <cell r="C2787" t="str">
            <v>Match</v>
          </cell>
          <cell r="D2787" t="str">
            <v>iStar</v>
          </cell>
          <cell r="E2787" t="str">
            <v>Zero-Coupon</v>
          </cell>
        </row>
        <row r="2788">
          <cell r="A2788" t="str">
            <v>313589SN4</v>
          </cell>
          <cell r="B2788" t="str">
            <v>x313589SN4</v>
          </cell>
          <cell r="C2788" t="str">
            <v>Match</v>
          </cell>
          <cell r="D2788" t="str">
            <v>iStar</v>
          </cell>
          <cell r="E2788" t="str">
            <v>Zero-Coupon</v>
          </cell>
        </row>
        <row r="2789">
          <cell r="A2789" t="str">
            <v>313589SN4</v>
          </cell>
          <cell r="B2789" t="str">
            <v>x313589SN4</v>
          </cell>
          <cell r="C2789" t="str">
            <v>Match</v>
          </cell>
          <cell r="D2789" t="str">
            <v>iStar</v>
          </cell>
          <cell r="E2789" t="str">
            <v>Zero-Coupon</v>
          </cell>
        </row>
        <row r="2790">
          <cell r="A2790" t="str">
            <v>313589SN4</v>
          </cell>
          <cell r="B2790" t="str">
            <v>x313589SN4</v>
          </cell>
          <cell r="C2790" t="str">
            <v>Match</v>
          </cell>
          <cell r="D2790" t="str">
            <v>iStar</v>
          </cell>
          <cell r="E2790" t="str">
            <v>Zero-Coupon</v>
          </cell>
        </row>
        <row r="2791">
          <cell r="A2791" t="str">
            <v>313589SN4</v>
          </cell>
          <cell r="B2791" t="str">
            <v>x313589SN4</v>
          </cell>
          <cell r="C2791" t="str">
            <v>Match</v>
          </cell>
          <cell r="D2791" t="str">
            <v>iStar</v>
          </cell>
          <cell r="E2791" t="str">
            <v>Zero-Coupon</v>
          </cell>
        </row>
        <row r="2792">
          <cell r="A2792" t="str">
            <v>313589SN4</v>
          </cell>
          <cell r="B2792" t="str">
            <v>x313589SN4</v>
          </cell>
          <cell r="C2792" t="str">
            <v>Match</v>
          </cell>
          <cell r="D2792" t="str">
            <v>iStar</v>
          </cell>
          <cell r="E2792" t="str">
            <v>Zero-Coupon</v>
          </cell>
        </row>
        <row r="2793">
          <cell r="A2793" t="str">
            <v>313589SN4</v>
          </cell>
          <cell r="B2793" t="str">
            <v>x313589SN4</v>
          </cell>
          <cell r="C2793" t="str">
            <v>Match</v>
          </cell>
          <cell r="D2793" t="str">
            <v>iStar</v>
          </cell>
          <cell r="E2793" t="str">
            <v>Zero-Coupon</v>
          </cell>
        </row>
        <row r="2794">
          <cell r="A2794" t="str">
            <v>313589SN4</v>
          </cell>
          <cell r="B2794" t="str">
            <v>x313589SN4</v>
          </cell>
          <cell r="C2794" t="str">
            <v>Match</v>
          </cell>
          <cell r="D2794" t="str">
            <v>iStar</v>
          </cell>
          <cell r="E2794" t="str">
            <v>Zero-Coupon</v>
          </cell>
        </row>
        <row r="2795">
          <cell r="A2795" t="str">
            <v>313589SN4</v>
          </cell>
          <cell r="B2795" t="str">
            <v>x313589SN4</v>
          </cell>
          <cell r="C2795" t="str">
            <v>Match</v>
          </cell>
          <cell r="D2795" t="str">
            <v>iStar</v>
          </cell>
          <cell r="E2795" t="str">
            <v>Zero-Coupon</v>
          </cell>
        </row>
        <row r="2796">
          <cell r="A2796" t="str">
            <v>313589SN4</v>
          </cell>
          <cell r="B2796" t="str">
            <v>x313589SN4</v>
          </cell>
          <cell r="C2796" t="str">
            <v>Match</v>
          </cell>
          <cell r="D2796" t="str">
            <v>iStar</v>
          </cell>
          <cell r="E2796" t="str">
            <v>Zero-Coupon</v>
          </cell>
        </row>
        <row r="2797">
          <cell r="A2797" t="str">
            <v>313589SN4</v>
          </cell>
          <cell r="B2797" t="str">
            <v>x313589SN4</v>
          </cell>
          <cell r="C2797" t="str">
            <v>Match</v>
          </cell>
          <cell r="D2797" t="str">
            <v>iStar</v>
          </cell>
          <cell r="E2797" t="str">
            <v>Zero-Coupon</v>
          </cell>
        </row>
        <row r="2798">
          <cell r="A2798" t="str">
            <v>313589SN4</v>
          </cell>
          <cell r="B2798" t="str">
            <v>x313589SN4</v>
          </cell>
          <cell r="C2798" t="str">
            <v>Match</v>
          </cell>
          <cell r="D2798" t="str">
            <v>iStar</v>
          </cell>
          <cell r="E2798" t="str">
            <v>Zero-Coupon</v>
          </cell>
        </row>
        <row r="2799">
          <cell r="A2799" t="str">
            <v>313589SN4</v>
          </cell>
          <cell r="B2799" t="str">
            <v>x313589SN4</v>
          </cell>
          <cell r="C2799" t="str">
            <v>Match</v>
          </cell>
          <cell r="D2799" t="str">
            <v>iStar</v>
          </cell>
          <cell r="E2799" t="str">
            <v>Zero-Coupon</v>
          </cell>
        </row>
        <row r="2800">
          <cell r="A2800" t="str">
            <v>313589SN4</v>
          </cell>
          <cell r="B2800" t="str">
            <v>x313589SN4</v>
          </cell>
          <cell r="C2800" t="str">
            <v>Match</v>
          </cell>
          <cell r="D2800" t="str">
            <v>iStar</v>
          </cell>
          <cell r="E2800" t="str">
            <v>Zero-Coupon</v>
          </cell>
        </row>
        <row r="2801">
          <cell r="A2801" t="str">
            <v>313589SN4</v>
          </cell>
          <cell r="B2801" t="str">
            <v>x313589SN4</v>
          </cell>
          <cell r="C2801" t="str">
            <v>Match</v>
          </cell>
          <cell r="D2801" t="str">
            <v>iStar</v>
          </cell>
          <cell r="E2801" t="str">
            <v>Zero-Coupon</v>
          </cell>
        </row>
        <row r="2802">
          <cell r="A2802" t="str">
            <v>313589SN4</v>
          </cell>
          <cell r="B2802" t="str">
            <v>x313589SN4</v>
          </cell>
          <cell r="C2802" t="str">
            <v>Match</v>
          </cell>
          <cell r="D2802" t="str">
            <v>iStar</v>
          </cell>
          <cell r="E2802" t="str">
            <v>Zero-Coupon</v>
          </cell>
        </row>
        <row r="2803">
          <cell r="A2803" t="str">
            <v>313589SN4</v>
          </cell>
          <cell r="B2803" t="str">
            <v>x313589SN4</v>
          </cell>
          <cell r="C2803" t="str">
            <v>Match</v>
          </cell>
          <cell r="D2803" t="str">
            <v>iStar</v>
          </cell>
          <cell r="E2803" t="str">
            <v>Zero-Coupon</v>
          </cell>
        </row>
        <row r="2804">
          <cell r="A2804" t="str">
            <v>313589SN4</v>
          </cell>
          <cell r="B2804" t="str">
            <v>x313589SN4</v>
          </cell>
          <cell r="C2804" t="str">
            <v>Match</v>
          </cell>
          <cell r="D2804" t="str">
            <v>iStar</v>
          </cell>
          <cell r="E2804" t="str">
            <v>Zero-Coupon</v>
          </cell>
        </row>
        <row r="2805">
          <cell r="A2805" t="str">
            <v>313589SN4</v>
          </cell>
          <cell r="B2805" t="str">
            <v>x313589SN4</v>
          </cell>
          <cell r="C2805" t="str">
            <v>Match</v>
          </cell>
          <cell r="D2805" t="str">
            <v>iStar</v>
          </cell>
          <cell r="E2805" t="str">
            <v>Zero-Coupon</v>
          </cell>
        </row>
        <row r="2806">
          <cell r="A2806" t="str">
            <v>313589SN4</v>
          </cell>
          <cell r="B2806" t="str">
            <v>x313589SN4</v>
          </cell>
          <cell r="C2806" t="str">
            <v>Match</v>
          </cell>
          <cell r="D2806" t="str">
            <v>iStar</v>
          </cell>
          <cell r="E2806" t="str">
            <v>Zero-Coupon</v>
          </cell>
        </row>
        <row r="2807">
          <cell r="A2807" t="str">
            <v>313589SN4</v>
          </cell>
          <cell r="B2807" t="str">
            <v>x313589SN4</v>
          </cell>
          <cell r="C2807" t="str">
            <v>Match</v>
          </cell>
          <cell r="D2807" t="str">
            <v>iStar</v>
          </cell>
          <cell r="E2807" t="str">
            <v>Zero-Coupon</v>
          </cell>
        </row>
        <row r="2808">
          <cell r="A2808" t="str">
            <v>313589SN4</v>
          </cell>
          <cell r="B2808" t="str">
            <v>x313589SN4</v>
          </cell>
          <cell r="C2808" t="str">
            <v>Match</v>
          </cell>
          <cell r="D2808" t="str">
            <v>iStar</v>
          </cell>
          <cell r="E2808" t="str">
            <v>Zero-Coupon</v>
          </cell>
        </row>
        <row r="2809">
          <cell r="A2809" t="str">
            <v>313589SN4</v>
          </cell>
          <cell r="B2809" t="str">
            <v>x313589SN4</v>
          </cell>
          <cell r="C2809" t="str">
            <v>Match</v>
          </cell>
          <cell r="D2809" t="str">
            <v>iStar</v>
          </cell>
          <cell r="E2809" t="str">
            <v>Zero-Coupon</v>
          </cell>
        </row>
        <row r="2810">
          <cell r="A2810" t="str">
            <v>313589SN4</v>
          </cell>
          <cell r="B2810" t="str">
            <v>x313589SN4</v>
          </cell>
          <cell r="C2810" t="str">
            <v>Match</v>
          </cell>
          <cell r="D2810" t="str">
            <v>iStar</v>
          </cell>
          <cell r="E2810" t="str">
            <v>Zero-Coupon</v>
          </cell>
        </row>
        <row r="2811">
          <cell r="A2811" t="str">
            <v>313589SN4</v>
          </cell>
          <cell r="B2811" t="str">
            <v>x313589SN4</v>
          </cell>
          <cell r="C2811" t="str">
            <v>Match</v>
          </cell>
          <cell r="D2811" t="str">
            <v>iStar</v>
          </cell>
          <cell r="E2811" t="str">
            <v>Zero-Coupon</v>
          </cell>
        </row>
        <row r="2812">
          <cell r="A2812" t="str">
            <v>313589SN4</v>
          </cell>
          <cell r="B2812" t="str">
            <v>x313589SN4</v>
          </cell>
          <cell r="C2812" t="str">
            <v>Match</v>
          </cell>
          <cell r="D2812" t="str">
            <v>iStar</v>
          </cell>
          <cell r="E2812" t="str">
            <v>Zero-Coupon</v>
          </cell>
        </row>
        <row r="2813">
          <cell r="A2813" t="str">
            <v>313589SN4</v>
          </cell>
          <cell r="B2813" t="str">
            <v>x313589SN4</v>
          </cell>
          <cell r="C2813" t="str">
            <v>Match</v>
          </cell>
          <cell r="D2813" t="str">
            <v>iStar</v>
          </cell>
          <cell r="E2813" t="str">
            <v>Zero-Coupon</v>
          </cell>
        </row>
        <row r="2814">
          <cell r="A2814" t="str">
            <v>313589SN4</v>
          </cell>
          <cell r="B2814" t="str">
            <v>x313589SN4</v>
          </cell>
          <cell r="C2814" t="str">
            <v>Match</v>
          </cell>
          <cell r="D2814" t="str">
            <v>iStar</v>
          </cell>
          <cell r="E2814" t="str">
            <v>Zero-Coupon</v>
          </cell>
        </row>
        <row r="2815">
          <cell r="A2815" t="str">
            <v>313589SN4</v>
          </cell>
          <cell r="B2815" t="str">
            <v>x313589SN4</v>
          </cell>
          <cell r="C2815" t="str">
            <v>Match</v>
          </cell>
          <cell r="D2815" t="str">
            <v>iStar</v>
          </cell>
          <cell r="E2815" t="str">
            <v>Zero-Coupon</v>
          </cell>
        </row>
        <row r="2816">
          <cell r="A2816" t="str">
            <v>313589SN4</v>
          </cell>
          <cell r="B2816" t="str">
            <v>x313589SN4</v>
          </cell>
          <cell r="C2816" t="str">
            <v>Match</v>
          </cell>
          <cell r="D2816" t="str">
            <v>iStar</v>
          </cell>
          <cell r="E2816" t="str">
            <v>Zero-Coupon</v>
          </cell>
        </row>
        <row r="2817">
          <cell r="A2817" t="str">
            <v>313589SN4</v>
          </cell>
          <cell r="B2817" t="str">
            <v>x313589SN4</v>
          </cell>
          <cell r="C2817" t="str">
            <v>Match</v>
          </cell>
          <cell r="D2817" t="str">
            <v>iStar</v>
          </cell>
          <cell r="E2817" t="str">
            <v>Zero-Coupon</v>
          </cell>
        </row>
        <row r="2818">
          <cell r="A2818" t="str">
            <v>313589SN4</v>
          </cell>
          <cell r="B2818" t="str">
            <v>x313589SN4</v>
          </cell>
          <cell r="C2818" t="str">
            <v>Match</v>
          </cell>
          <cell r="D2818" t="str">
            <v>iStar</v>
          </cell>
          <cell r="E2818" t="str">
            <v>Zero-Coupon</v>
          </cell>
        </row>
        <row r="2819">
          <cell r="A2819" t="str">
            <v>313589SN4</v>
          </cell>
          <cell r="B2819" t="str">
            <v>x313589SN4</v>
          </cell>
          <cell r="C2819" t="str">
            <v>Match</v>
          </cell>
          <cell r="D2819" t="str">
            <v>iStar</v>
          </cell>
          <cell r="E2819" t="str">
            <v>Zero-Coupon</v>
          </cell>
        </row>
        <row r="2820">
          <cell r="A2820" t="str">
            <v>313589SN4</v>
          </cell>
          <cell r="B2820" t="str">
            <v>x313589SN4</v>
          </cell>
          <cell r="C2820" t="str">
            <v>Match</v>
          </cell>
          <cell r="D2820" t="str">
            <v>iStar</v>
          </cell>
          <cell r="E2820" t="str">
            <v>Zero-Coupon</v>
          </cell>
        </row>
        <row r="2821">
          <cell r="A2821" t="str">
            <v>313589SN4</v>
          </cell>
          <cell r="B2821" t="str">
            <v>x313589SN4</v>
          </cell>
          <cell r="C2821" t="str">
            <v>Match</v>
          </cell>
          <cell r="D2821" t="str">
            <v>iStar</v>
          </cell>
          <cell r="E2821" t="str">
            <v>Zero-Coupon</v>
          </cell>
        </row>
        <row r="2822">
          <cell r="A2822" t="str">
            <v>313589SN4</v>
          </cell>
          <cell r="B2822" t="str">
            <v>x313589SN4</v>
          </cell>
          <cell r="C2822" t="str">
            <v>Match</v>
          </cell>
          <cell r="D2822" t="str">
            <v>iStar</v>
          </cell>
          <cell r="E2822" t="str">
            <v>Zero-Coupon</v>
          </cell>
        </row>
        <row r="2823">
          <cell r="A2823" t="str">
            <v>313589SN4</v>
          </cell>
          <cell r="B2823" t="str">
            <v>x313589SN4</v>
          </cell>
          <cell r="C2823" t="str">
            <v>Match</v>
          </cell>
          <cell r="D2823" t="str">
            <v>iStar</v>
          </cell>
          <cell r="E2823" t="str">
            <v>Zero-Coupon</v>
          </cell>
        </row>
        <row r="2824">
          <cell r="A2824" t="str">
            <v>313589SN4</v>
          </cell>
          <cell r="B2824" t="str">
            <v>x313589SN4</v>
          </cell>
          <cell r="C2824" t="str">
            <v>Match</v>
          </cell>
          <cell r="D2824" t="str">
            <v>iStar</v>
          </cell>
          <cell r="E2824" t="str">
            <v>Zero-Coupon</v>
          </cell>
        </row>
        <row r="2825">
          <cell r="A2825" t="str">
            <v>313589SN4</v>
          </cell>
          <cell r="B2825" t="str">
            <v>x313589SN4</v>
          </cell>
          <cell r="C2825" t="str">
            <v>Match</v>
          </cell>
          <cell r="D2825" t="str">
            <v>iStar</v>
          </cell>
          <cell r="E2825" t="str">
            <v>Zero-Coupon</v>
          </cell>
        </row>
        <row r="2826">
          <cell r="A2826" t="str">
            <v>313589SN4</v>
          </cell>
          <cell r="B2826" t="str">
            <v>x313589SN4</v>
          </cell>
          <cell r="C2826" t="str">
            <v>Match</v>
          </cell>
          <cell r="D2826" t="str">
            <v>iStar</v>
          </cell>
          <cell r="E2826" t="str">
            <v>Zero-Coupon</v>
          </cell>
        </row>
        <row r="2827">
          <cell r="A2827" t="str">
            <v>313589SN4</v>
          </cell>
          <cell r="B2827" t="str">
            <v>x313589SN4</v>
          </cell>
          <cell r="C2827" t="str">
            <v>Match</v>
          </cell>
          <cell r="D2827" t="str">
            <v>iStar</v>
          </cell>
          <cell r="E2827" t="str">
            <v>Zero-Coupon</v>
          </cell>
        </row>
        <row r="2828">
          <cell r="A2828" t="str">
            <v>313589SN4</v>
          </cell>
          <cell r="B2828" t="str">
            <v>x313589SN4</v>
          </cell>
          <cell r="C2828" t="str">
            <v>Match</v>
          </cell>
          <cell r="D2828" t="str">
            <v>iStar</v>
          </cell>
          <cell r="E2828" t="str">
            <v>Zero-Coupon</v>
          </cell>
        </row>
        <row r="2829">
          <cell r="A2829" t="str">
            <v>313589SN4</v>
          </cell>
          <cell r="B2829" t="str">
            <v>x313589SN4</v>
          </cell>
          <cell r="C2829" t="str">
            <v>Match</v>
          </cell>
          <cell r="D2829" t="str">
            <v>iStar</v>
          </cell>
          <cell r="E2829" t="str">
            <v>Zero-Coupon</v>
          </cell>
        </row>
        <row r="2830">
          <cell r="A2830" t="str">
            <v>313589SN4</v>
          </cell>
          <cell r="B2830" t="str">
            <v>x313589SN4</v>
          </cell>
          <cell r="C2830" t="str">
            <v>Match</v>
          </cell>
          <cell r="D2830" t="str">
            <v>iStar</v>
          </cell>
          <cell r="E2830" t="str">
            <v>Zero-Coupon</v>
          </cell>
        </row>
        <row r="2831">
          <cell r="A2831" t="str">
            <v>313589SN4</v>
          </cell>
          <cell r="B2831" t="str">
            <v>x313589SN4</v>
          </cell>
          <cell r="C2831" t="str">
            <v>Match</v>
          </cell>
          <cell r="D2831" t="str">
            <v>iStar</v>
          </cell>
          <cell r="E2831" t="str">
            <v>Zero-Coupon</v>
          </cell>
        </row>
        <row r="2832">
          <cell r="A2832" t="str">
            <v>313589SN4</v>
          </cell>
          <cell r="B2832" t="str">
            <v>x313589SN4</v>
          </cell>
          <cell r="C2832" t="str">
            <v>Match</v>
          </cell>
          <cell r="D2832" t="str">
            <v>iStar</v>
          </cell>
          <cell r="E2832" t="str">
            <v>Zero-Coupon</v>
          </cell>
        </row>
        <row r="2833">
          <cell r="A2833" t="str">
            <v>313589SN4</v>
          </cell>
          <cell r="B2833" t="str">
            <v>x313589SN4</v>
          </cell>
          <cell r="C2833" t="str">
            <v>Match</v>
          </cell>
          <cell r="D2833" t="str">
            <v>iStar</v>
          </cell>
          <cell r="E2833" t="str">
            <v>Zero-Coupon</v>
          </cell>
        </row>
        <row r="2834">
          <cell r="A2834" t="str">
            <v>313589SN4</v>
          </cell>
          <cell r="B2834" t="str">
            <v>x313589SN4</v>
          </cell>
          <cell r="C2834" t="str">
            <v>Match</v>
          </cell>
          <cell r="D2834" t="str">
            <v>iStar</v>
          </cell>
          <cell r="E2834" t="str">
            <v>Zero-Coupon</v>
          </cell>
        </row>
        <row r="2835">
          <cell r="A2835" t="str">
            <v>313589SN4</v>
          </cell>
          <cell r="B2835" t="str">
            <v>x313589SN4</v>
          </cell>
          <cell r="C2835" t="str">
            <v>Match</v>
          </cell>
          <cell r="D2835" t="str">
            <v>iStar</v>
          </cell>
          <cell r="E2835" t="str">
            <v>Zero-Coupon</v>
          </cell>
        </row>
        <row r="2836">
          <cell r="A2836" t="str">
            <v>313589SN4</v>
          </cell>
          <cell r="B2836" t="str">
            <v>x313589SN4</v>
          </cell>
          <cell r="C2836" t="str">
            <v>Match</v>
          </cell>
          <cell r="D2836" t="str">
            <v>iStar</v>
          </cell>
          <cell r="E2836" t="str">
            <v>Zero-Coupon</v>
          </cell>
        </row>
        <row r="2837">
          <cell r="A2837" t="str">
            <v>313589SN4</v>
          </cell>
          <cell r="B2837" t="str">
            <v>x313589SN4</v>
          </cell>
          <cell r="C2837" t="str">
            <v>Match</v>
          </cell>
          <cell r="D2837" t="str">
            <v>iStar</v>
          </cell>
          <cell r="E2837" t="str">
            <v>Zero-Coupon</v>
          </cell>
        </row>
        <row r="2838">
          <cell r="A2838" t="str">
            <v>313589SN4</v>
          </cell>
          <cell r="B2838" t="str">
            <v>x313589SN4</v>
          </cell>
          <cell r="C2838" t="str">
            <v>Match</v>
          </cell>
          <cell r="D2838" t="str">
            <v>iStar</v>
          </cell>
          <cell r="E2838" t="str">
            <v>Zero-Coupon</v>
          </cell>
        </row>
        <row r="2839">
          <cell r="A2839" t="str">
            <v>313589SN4</v>
          </cell>
          <cell r="B2839" t="str">
            <v>x313589SN4</v>
          </cell>
          <cell r="C2839" t="str">
            <v>Match</v>
          </cell>
          <cell r="D2839" t="str">
            <v>iStar</v>
          </cell>
          <cell r="E2839" t="str">
            <v>Zero-Coupon</v>
          </cell>
        </row>
        <row r="2840">
          <cell r="A2840" t="str">
            <v>313589SN4</v>
          </cell>
          <cell r="B2840" t="str">
            <v>x313589SN4</v>
          </cell>
          <cell r="C2840" t="str">
            <v>Match</v>
          </cell>
          <cell r="D2840" t="str">
            <v>iStar</v>
          </cell>
          <cell r="E2840" t="str">
            <v>Zero-Coupon</v>
          </cell>
        </row>
        <row r="2841">
          <cell r="A2841" t="str">
            <v>313589SN4</v>
          </cell>
          <cell r="B2841" t="str">
            <v>x313589SN4</v>
          </cell>
          <cell r="C2841" t="str">
            <v>Match</v>
          </cell>
          <cell r="D2841" t="str">
            <v>iStar</v>
          </cell>
          <cell r="E2841" t="str">
            <v>Zero-Coupon</v>
          </cell>
        </row>
        <row r="2842">
          <cell r="A2842" t="str">
            <v>313589SN4</v>
          </cell>
          <cell r="B2842" t="str">
            <v>x313589SN4</v>
          </cell>
          <cell r="C2842" t="str">
            <v>Match</v>
          </cell>
          <cell r="D2842" t="str">
            <v>iStar</v>
          </cell>
          <cell r="E2842" t="str">
            <v>Zero-Coupon</v>
          </cell>
        </row>
        <row r="2843">
          <cell r="A2843" t="str">
            <v>313589SN4</v>
          </cell>
          <cell r="B2843" t="str">
            <v>x313589SN4</v>
          </cell>
          <cell r="C2843" t="str">
            <v>Match</v>
          </cell>
          <cell r="D2843" t="str">
            <v>iStar</v>
          </cell>
          <cell r="E2843" t="str">
            <v>Zero-Coupon</v>
          </cell>
        </row>
        <row r="2844">
          <cell r="A2844" t="str">
            <v>313589SN4</v>
          </cell>
          <cell r="B2844" t="str">
            <v>x313589SN4</v>
          </cell>
          <cell r="C2844" t="str">
            <v>Match</v>
          </cell>
          <cell r="D2844" t="str">
            <v>iStar</v>
          </cell>
          <cell r="E2844" t="str">
            <v>Zero-Coupon</v>
          </cell>
        </row>
        <row r="2845">
          <cell r="A2845" t="str">
            <v>313589SN4</v>
          </cell>
          <cell r="B2845" t="str">
            <v>x313589SN4</v>
          </cell>
          <cell r="C2845" t="str">
            <v>Match</v>
          </cell>
          <cell r="D2845" t="str">
            <v>iStar</v>
          </cell>
          <cell r="E2845" t="str">
            <v>Zero-Coupon</v>
          </cell>
        </row>
        <row r="2846">
          <cell r="A2846" t="str">
            <v>313589SN4</v>
          </cell>
          <cell r="B2846" t="str">
            <v>x313589SN4</v>
          </cell>
          <cell r="C2846" t="str">
            <v>Match</v>
          </cell>
          <cell r="D2846" t="str">
            <v>iStar</v>
          </cell>
          <cell r="E2846" t="str">
            <v>Zero-Coupon</v>
          </cell>
        </row>
        <row r="2847">
          <cell r="A2847" t="str">
            <v>313589SN4</v>
          </cell>
          <cell r="B2847" t="str">
            <v>x313589SN4</v>
          </cell>
          <cell r="C2847" t="str">
            <v>Match</v>
          </cell>
          <cell r="D2847" t="str">
            <v>iStar</v>
          </cell>
          <cell r="E2847" t="str">
            <v>Zero-Coupon</v>
          </cell>
        </row>
        <row r="2848">
          <cell r="A2848" t="str">
            <v>313589SN4</v>
          </cell>
          <cell r="B2848" t="str">
            <v>x313589SN4</v>
          </cell>
          <cell r="C2848" t="str">
            <v>Match</v>
          </cell>
          <cell r="D2848" t="str">
            <v>iStar</v>
          </cell>
          <cell r="E2848" t="str">
            <v>Zero-Coupon</v>
          </cell>
        </row>
        <row r="2849">
          <cell r="A2849" t="str">
            <v>313589SN4</v>
          </cell>
          <cell r="B2849" t="str">
            <v>x313589SN4</v>
          </cell>
          <cell r="C2849" t="str">
            <v>Match</v>
          </cell>
          <cell r="D2849" t="str">
            <v>iStar</v>
          </cell>
          <cell r="E2849" t="str">
            <v>Zero-Coupon</v>
          </cell>
        </row>
        <row r="2850">
          <cell r="A2850" t="str">
            <v>313589SN4</v>
          </cell>
          <cell r="B2850" t="str">
            <v>x313589SN4</v>
          </cell>
          <cell r="C2850" t="str">
            <v>Match</v>
          </cell>
          <cell r="D2850" t="str">
            <v>iStar</v>
          </cell>
          <cell r="E2850" t="str">
            <v>Zero-Coupon</v>
          </cell>
        </row>
        <row r="2851">
          <cell r="A2851" t="str">
            <v>313589SN4</v>
          </cell>
          <cell r="B2851" t="str">
            <v>x313589SN4</v>
          </cell>
          <cell r="C2851" t="str">
            <v>Match</v>
          </cell>
          <cell r="D2851" t="str">
            <v>iStar</v>
          </cell>
          <cell r="E2851" t="str">
            <v>Zero-Coupon</v>
          </cell>
        </row>
        <row r="2852">
          <cell r="A2852" t="str">
            <v>313589SN4</v>
          </cell>
          <cell r="B2852" t="str">
            <v>x313589SN4</v>
          </cell>
          <cell r="C2852" t="str">
            <v>Match</v>
          </cell>
          <cell r="D2852" t="str">
            <v>iStar</v>
          </cell>
          <cell r="E2852" t="str">
            <v>Zero-Coupon</v>
          </cell>
        </row>
        <row r="2853">
          <cell r="A2853" t="str">
            <v>313589SN4</v>
          </cell>
          <cell r="B2853" t="str">
            <v>x313589SN4</v>
          </cell>
          <cell r="C2853" t="str">
            <v>Match</v>
          </cell>
          <cell r="D2853" t="str">
            <v>iStar</v>
          </cell>
          <cell r="E2853" t="str">
            <v>Zero-Coupon</v>
          </cell>
        </row>
        <row r="2854">
          <cell r="A2854" t="str">
            <v>313589SN4</v>
          </cell>
          <cell r="B2854" t="str">
            <v>x313589SN4</v>
          </cell>
          <cell r="C2854" t="str">
            <v>Match</v>
          </cell>
          <cell r="D2854" t="str">
            <v>iStar</v>
          </cell>
          <cell r="E2854" t="str">
            <v>Zero-Coupon</v>
          </cell>
        </row>
        <row r="2855">
          <cell r="A2855" t="str">
            <v>313589SN4</v>
          </cell>
          <cell r="B2855" t="str">
            <v>x313589SN4</v>
          </cell>
          <cell r="C2855" t="str">
            <v>Match</v>
          </cell>
          <cell r="D2855" t="str">
            <v>iStar</v>
          </cell>
          <cell r="E2855" t="str">
            <v>Zero-Coupon</v>
          </cell>
        </row>
        <row r="2856">
          <cell r="A2856" t="str">
            <v>313589SN4</v>
          </cell>
          <cell r="B2856" t="str">
            <v>x313589SN4</v>
          </cell>
          <cell r="C2856" t="str">
            <v>Match</v>
          </cell>
          <cell r="D2856" t="str">
            <v>iStar</v>
          </cell>
          <cell r="E2856" t="str">
            <v>Zero-Coupon</v>
          </cell>
        </row>
        <row r="2857">
          <cell r="A2857" t="str">
            <v>313589SN4</v>
          </cell>
          <cell r="B2857" t="str">
            <v>x313589SN4</v>
          </cell>
          <cell r="C2857" t="str">
            <v>Match</v>
          </cell>
          <cell r="D2857" t="str">
            <v>iStar</v>
          </cell>
          <cell r="E2857" t="str">
            <v>Zero-Coupon</v>
          </cell>
        </row>
        <row r="2858">
          <cell r="A2858" t="str">
            <v>313589SN4</v>
          </cell>
          <cell r="B2858" t="str">
            <v>x313589SN4</v>
          </cell>
          <cell r="C2858" t="str">
            <v>Match</v>
          </cell>
          <cell r="D2858" t="str">
            <v>iStar</v>
          </cell>
          <cell r="E2858" t="str">
            <v>Zero-Coupon</v>
          </cell>
        </row>
        <row r="2859">
          <cell r="A2859" t="str">
            <v>313589SN4</v>
          </cell>
          <cell r="B2859" t="str">
            <v>x313589SN4</v>
          </cell>
          <cell r="C2859" t="str">
            <v>Match</v>
          </cell>
          <cell r="D2859" t="str">
            <v>iStar</v>
          </cell>
          <cell r="E2859" t="str">
            <v>Zero-Coupon</v>
          </cell>
        </row>
        <row r="2860">
          <cell r="A2860" t="str">
            <v>313589SN4</v>
          </cell>
          <cell r="B2860" t="str">
            <v>x313589SN4</v>
          </cell>
          <cell r="C2860" t="str">
            <v>Match</v>
          </cell>
          <cell r="D2860" t="str">
            <v>iStar</v>
          </cell>
          <cell r="E2860" t="str">
            <v>Zero-Coupon</v>
          </cell>
        </row>
        <row r="2861">
          <cell r="A2861" t="str">
            <v>313589SN4</v>
          </cell>
          <cell r="B2861" t="str">
            <v>x313589SN4</v>
          </cell>
          <cell r="C2861" t="str">
            <v>Match</v>
          </cell>
          <cell r="D2861" t="str">
            <v>iStar</v>
          </cell>
          <cell r="E2861" t="str">
            <v>Zero-Coupon</v>
          </cell>
        </row>
        <row r="2862">
          <cell r="A2862" t="str">
            <v>313589SN4</v>
          </cell>
          <cell r="B2862" t="str">
            <v>x313589SN4</v>
          </cell>
          <cell r="C2862" t="str">
            <v>Match</v>
          </cell>
          <cell r="D2862" t="str">
            <v>iStar</v>
          </cell>
          <cell r="E2862" t="str">
            <v>Zero-Coupon</v>
          </cell>
        </row>
        <row r="2863">
          <cell r="A2863" t="str">
            <v>313589SN4</v>
          </cell>
          <cell r="B2863" t="str">
            <v>x313589SN4</v>
          </cell>
          <cell r="C2863" t="str">
            <v>Match</v>
          </cell>
          <cell r="D2863" t="str">
            <v>iStar</v>
          </cell>
          <cell r="E2863" t="str">
            <v>Zero-Coupon</v>
          </cell>
        </row>
        <row r="2864">
          <cell r="A2864" t="str">
            <v>313589SN4</v>
          </cell>
          <cell r="B2864" t="str">
            <v>x313589SN4</v>
          </cell>
          <cell r="C2864" t="str">
            <v>Match</v>
          </cell>
          <cell r="D2864" t="str">
            <v>iStar</v>
          </cell>
          <cell r="E2864" t="str">
            <v>Zero-Coupon</v>
          </cell>
        </row>
        <row r="2865">
          <cell r="A2865" t="str">
            <v>313589SN4</v>
          </cell>
          <cell r="B2865" t="str">
            <v>x313589SN4</v>
          </cell>
          <cell r="C2865" t="str">
            <v>Match</v>
          </cell>
          <cell r="D2865" t="str">
            <v>iStar</v>
          </cell>
          <cell r="E2865" t="str">
            <v>Zero-Coupon</v>
          </cell>
        </row>
        <row r="2866">
          <cell r="A2866" t="str">
            <v>313589SN4</v>
          </cell>
          <cell r="B2866" t="str">
            <v>x313589SN4</v>
          </cell>
          <cell r="C2866" t="str">
            <v>Match</v>
          </cell>
          <cell r="D2866" t="str">
            <v>iStar</v>
          </cell>
          <cell r="E2866" t="str">
            <v>Zero-Coupon</v>
          </cell>
        </row>
        <row r="2867">
          <cell r="A2867" t="str">
            <v>313589SN4</v>
          </cell>
          <cell r="B2867" t="str">
            <v>x313589SN4</v>
          </cell>
          <cell r="C2867" t="str">
            <v>Match</v>
          </cell>
          <cell r="D2867" t="str">
            <v>iStar</v>
          </cell>
          <cell r="E2867" t="str">
            <v>Zero-Coupon</v>
          </cell>
        </row>
        <row r="2868">
          <cell r="A2868" t="str">
            <v>313589SN4</v>
          </cell>
          <cell r="B2868" t="str">
            <v>x313589SN4</v>
          </cell>
          <cell r="C2868" t="str">
            <v>Match</v>
          </cell>
          <cell r="D2868" t="str">
            <v>iStar</v>
          </cell>
          <cell r="E2868" t="str">
            <v>Zero-Coupon</v>
          </cell>
        </row>
        <row r="2869">
          <cell r="A2869" t="str">
            <v>313589SN4</v>
          </cell>
          <cell r="B2869" t="str">
            <v>x313589SN4</v>
          </cell>
          <cell r="C2869" t="str">
            <v>Match</v>
          </cell>
          <cell r="D2869" t="str">
            <v>iStar</v>
          </cell>
          <cell r="E2869" t="str">
            <v>Zero-Coupon</v>
          </cell>
        </row>
        <row r="2870">
          <cell r="A2870" t="str">
            <v>313589SN4</v>
          </cell>
          <cell r="B2870" t="str">
            <v>x313589SN4</v>
          </cell>
          <cell r="C2870" t="str">
            <v>Match</v>
          </cell>
          <cell r="D2870" t="str">
            <v>iStar</v>
          </cell>
          <cell r="E2870" t="str">
            <v>Zero-Coupon</v>
          </cell>
        </row>
        <row r="2871">
          <cell r="A2871" t="str">
            <v>313589SN4</v>
          </cell>
          <cell r="B2871" t="str">
            <v>x313589SN4</v>
          </cell>
          <cell r="C2871" t="str">
            <v>Match</v>
          </cell>
          <cell r="D2871" t="str">
            <v>iStar</v>
          </cell>
          <cell r="E2871" t="str">
            <v>Zero-Coupon</v>
          </cell>
        </row>
        <row r="2872">
          <cell r="A2872" t="str">
            <v>313589SN4</v>
          </cell>
          <cell r="B2872" t="str">
            <v>x313589SN4</v>
          </cell>
          <cell r="C2872" t="str">
            <v>Match</v>
          </cell>
          <cell r="D2872" t="str">
            <v>iStar</v>
          </cell>
          <cell r="E2872" t="str">
            <v>Zero-Coupon</v>
          </cell>
        </row>
        <row r="2873">
          <cell r="A2873" t="str">
            <v>313589SN4</v>
          </cell>
          <cell r="B2873" t="str">
            <v>x313589SN4</v>
          </cell>
          <cell r="C2873" t="str">
            <v>Match</v>
          </cell>
          <cell r="D2873" t="str">
            <v>iStar</v>
          </cell>
          <cell r="E2873" t="str">
            <v>Zero-Coupon</v>
          </cell>
        </row>
        <row r="2874">
          <cell r="A2874" t="str">
            <v>313589SN4</v>
          </cell>
          <cell r="B2874" t="str">
            <v>x313589SN4</v>
          </cell>
          <cell r="C2874" t="str">
            <v>Match</v>
          </cell>
          <cell r="D2874" t="str">
            <v>iStar</v>
          </cell>
          <cell r="E2874" t="str">
            <v>Zero-Coupon</v>
          </cell>
        </row>
        <row r="2875">
          <cell r="A2875" t="str">
            <v>313589SN4</v>
          </cell>
          <cell r="B2875" t="str">
            <v>x313589SN4</v>
          </cell>
          <cell r="C2875" t="str">
            <v>Match</v>
          </cell>
          <cell r="D2875" t="str">
            <v>iStar</v>
          </cell>
          <cell r="E2875" t="str">
            <v>Zero-Coupon</v>
          </cell>
        </row>
        <row r="2876">
          <cell r="A2876" t="str">
            <v>313589SN4</v>
          </cell>
          <cell r="B2876" t="str">
            <v>x313589SN4</v>
          </cell>
          <cell r="C2876" t="str">
            <v>Match</v>
          </cell>
          <cell r="D2876" t="str">
            <v>iStar</v>
          </cell>
          <cell r="E2876" t="str">
            <v>Zero-Coupon</v>
          </cell>
        </row>
        <row r="2877">
          <cell r="A2877" t="str">
            <v>313589SN4</v>
          </cell>
          <cell r="B2877" t="str">
            <v>x313589SN4</v>
          </cell>
          <cell r="C2877" t="str">
            <v>Match</v>
          </cell>
          <cell r="D2877" t="str">
            <v>iStar</v>
          </cell>
          <cell r="E2877" t="str">
            <v>Zero-Coupon</v>
          </cell>
        </row>
        <row r="2878">
          <cell r="A2878" t="str">
            <v>313589SN4</v>
          </cell>
          <cell r="B2878" t="str">
            <v>x313589SN4</v>
          </cell>
          <cell r="C2878" t="str">
            <v>Match</v>
          </cell>
          <cell r="D2878" t="str">
            <v>iStar</v>
          </cell>
          <cell r="E2878" t="str">
            <v>Zero-Coupon</v>
          </cell>
        </row>
        <row r="2879">
          <cell r="A2879" t="str">
            <v>313589SN4</v>
          </cell>
          <cell r="B2879" t="str">
            <v>x313589SN4</v>
          </cell>
          <cell r="C2879" t="str">
            <v>Match</v>
          </cell>
          <cell r="D2879" t="str">
            <v>iStar</v>
          </cell>
          <cell r="E2879" t="str">
            <v>Zero-Coupon</v>
          </cell>
        </row>
        <row r="2880">
          <cell r="A2880" t="str">
            <v>313589SN4</v>
          </cell>
          <cell r="B2880" t="str">
            <v>x313589SN4</v>
          </cell>
          <cell r="C2880" t="str">
            <v>Match</v>
          </cell>
          <cell r="D2880" t="str">
            <v>iStar</v>
          </cell>
          <cell r="E2880" t="str">
            <v>Zero-Coupon</v>
          </cell>
        </row>
        <row r="2881">
          <cell r="A2881" t="str">
            <v>313589SN4</v>
          </cell>
          <cell r="B2881" t="str">
            <v>x313589SN4</v>
          </cell>
          <cell r="C2881" t="str">
            <v>Match</v>
          </cell>
          <cell r="D2881" t="str">
            <v>iStar</v>
          </cell>
          <cell r="E2881" t="str">
            <v>Zero-Coupon</v>
          </cell>
        </row>
        <row r="2882">
          <cell r="A2882" t="str">
            <v>313589SN4</v>
          </cell>
          <cell r="B2882" t="str">
            <v>x313589SN4</v>
          </cell>
          <cell r="C2882" t="str">
            <v>Match</v>
          </cell>
          <cell r="D2882" t="str">
            <v>iStar</v>
          </cell>
          <cell r="E2882" t="str">
            <v>Zero-Coupon</v>
          </cell>
        </row>
        <row r="2883">
          <cell r="A2883" t="str">
            <v>313589SN4</v>
          </cell>
          <cell r="B2883" t="str">
            <v>x313589SN4</v>
          </cell>
          <cell r="C2883" t="str">
            <v>Match</v>
          </cell>
          <cell r="D2883" t="str">
            <v>iStar</v>
          </cell>
          <cell r="E2883" t="str">
            <v>Zero-Coupon</v>
          </cell>
        </row>
        <row r="2884">
          <cell r="A2884" t="str">
            <v>313589SN4</v>
          </cell>
          <cell r="B2884" t="str">
            <v>x313589SN4</v>
          </cell>
          <cell r="C2884" t="str">
            <v>Match</v>
          </cell>
          <cell r="D2884" t="str">
            <v>iStar</v>
          </cell>
          <cell r="E2884" t="str">
            <v>Zero-Coupon</v>
          </cell>
        </row>
        <row r="2885">
          <cell r="A2885" t="str">
            <v>313589SN4</v>
          </cell>
          <cell r="B2885" t="str">
            <v>x313589SN4</v>
          </cell>
          <cell r="C2885" t="str">
            <v>Match</v>
          </cell>
          <cell r="D2885" t="str">
            <v>iStar</v>
          </cell>
          <cell r="E2885" t="str">
            <v>Zero-Coupon</v>
          </cell>
        </row>
        <row r="2886">
          <cell r="A2886" t="str">
            <v>313589SN4</v>
          </cell>
          <cell r="B2886" t="str">
            <v>x313589SN4</v>
          </cell>
          <cell r="C2886" t="str">
            <v>Match</v>
          </cell>
          <cell r="D2886" t="str">
            <v>iStar</v>
          </cell>
          <cell r="E2886" t="str">
            <v>Zero-Coupon</v>
          </cell>
        </row>
        <row r="2887">
          <cell r="A2887" t="str">
            <v>313589SN4</v>
          </cell>
          <cell r="B2887" t="str">
            <v>x313589SN4</v>
          </cell>
          <cell r="C2887" t="str">
            <v>Match</v>
          </cell>
          <cell r="D2887" t="str">
            <v>iStar</v>
          </cell>
          <cell r="E2887" t="str">
            <v>Zero-Coupon</v>
          </cell>
        </row>
        <row r="2888">
          <cell r="A2888" t="str">
            <v>313589SN4</v>
          </cell>
          <cell r="B2888" t="str">
            <v>x313589SN4</v>
          </cell>
          <cell r="C2888" t="str">
            <v>Match</v>
          </cell>
          <cell r="D2888" t="str">
            <v>iStar</v>
          </cell>
          <cell r="E2888" t="str">
            <v>Zero-Coupon</v>
          </cell>
        </row>
        <row r="2889">
          <cell r="A2889" t="str">
            <v>313589SN4</v>
          </cell>
          <cell r="B2889" t="str">
            <v>x313589SN4</v>
          </cell>
          <cell r="C2889" t="str">
            <v>Match</v>
          </cell>
          <cell r="D2889" t="str">
            <v>iStar</v>
          </cell>
          <cell r="E2889" t="str">
            <v>Zero-Coupon</v>
          </cell>
        </row>
        <row r="2890">
          <cell r="A2890" t="str">
            <v>313589SN4</v>
          </cell>
          <cell r="B2890" t="str">
            <v>x313589SN4</v>
          </cell>
          <cell r="C2890" t="str">
            <v>Match</v>
          </cell>
          <cell r="D2890" t="str">
            <v>iStar</v>
          </cell>
          <cell r="E2890" t="str">
            <v>Zero-Coupon</v>
          </cell>
        </row>
        <row r="2891">
          <cell r="A2891" t="str">
            <v>313589SN4</v>
          </cell>
          <cell r="B2891" t="str">
            <v>x313589SN4</v>
          </cell>
          <cell r="C2891" t="str">
            <v>Match</v>
          </cell>
          <cell r="D2891" t="str">
            <v>iStar</v>
          </cell>
          <cell r="E2891" t="str">
            <v>Zero-Coupon</v>
          </cell>
        </row>
        <row r="2892">
          <cell r="A2892" t="str">
            <v>313589SN4</v>
          </cell>
          <cell r="B2892" t="str">
            <v>x313589SN4</v>
          </cell>
          <cell r="C2892" t="str">
            <v>Match</v>
          </cell>
          <cell r="D2892" t="str">
            <v>iStar</v>
          </cell>
          <cell r="E2892" t="str">
            <v>Zero-Coupon</v>
          </cell>
        </row>
        <row r="2893">
          <cell r="A2893" t="str">
            <v>313589SN4</v>
          </cell>
          <cell r="B2893" t="str">
            <v>x313589SN4</v>
          </cell>
          <cell r="C2893" t="str">
            <v>Match</v>
          </cell>
          <cell r="D2893" t="str">
            <v>iStar</v>
          </cell>
          <cell r="E2893" t="str">
            <v>Zero-Coupon</v>
          </cell>
        </row>
        <row r="2894">
          <cell r="A2894" t="str">
            <v>313589SN4</v>
          </cell>
          <cell r="B2894" t="str">
            <v>x313589SN4</v>
          </cell>
          <cell r="C2894" t="str">
            <v>Match</v>
          </cell>
          <cell r="D2894" t="str">
            <v>iStar</v>
          </cell>
          <cell r="E2894" t="str">
            <v>Zero-Coupon</v>
          </cell>
        </row>
        <row r="2895">
          <cell r="A2895" t="str">
            <v>313589SN4</v>
          </cell>
          <cell r="B2895" t="str">
            <v>x313589SN4</v>
          </cell>
          <cell r="C2895" t="str">
            <v>Match</v>
          </cell>
          <cell r="D2895" t="str">
            <v>iStar</v>
          </cell>
          <cell r="E2895" t="str">
            <v>Zero-Coupon</v>
          </cell>
        </row>
        <row r="2896">
          <cell r="A2896" t="str">
            <v>313589SN4</v>
          </cell>
          <cell r="B2896" t="str">
            <v>x313589SN4</v>
          </cell>
          <cell r="C2896" t="str">
            <v>Match</v>
          </cell>
          <cell r="D2896" t="str">
            <v>iStar</v>
          </cell>
          <cell r="E2896" t="str">
            <v>Zero-Coupon</v>
          </cell>
        </row>
        <row r="2897">
          <cell r="A2897" t="str">
            <v>313589SN4</v>
          </cell>
          <cell r="B2897" t="str">
            <v>x313589SN4</v>
          </cell>
          <cell r="C2897" t="str">
            <v>Match</v>
          </cell>
          <cell r="D2897" t="str">
            <v>iStar</v>
          </cell>
          <cell r="E2897" t="str">
            <v>Zero-Coupon</v>
          </cell>
        </row>
        <row r="2898">
          <cell r="A2898" t="str">
            <v>313589SN4</v>
          </cell>
          <cell r="B2898" t="str">
            <v>x313589SN4</v>
          </cell>
          <cell r="C2898" t="str">
            <v>Match</v>
          </cell>
          <cell r="D2898" t="str">
            <v>iStar</v>
          </cell>
          <cell r="E2898" t="str">
            <v>Zero-Coupon</v>
          </cell>
        </row>
        <row r="2899">
          <cell r="A2899" t="str">
            <v>313589SN4</v>
          </cell>
          <cell r="B2899" t="str">
            <v>x313589SN4</v>
          </cell>
          <cell r="C2899" t="str">
            <v>Match</v>
          </cell>
          <cell r="D2899" t="str">
            <v>iStar</v>
          </cell>
          <cell r="E2899" t="str">
            <v>Zero-Coupon</v>
          </cell>
        </row>
        <row r="2900">
          <cell r="A2900" t="str">
            <v>313589SN4</v>
          </cell>
          <cell r="B2900" t="str">
            <v>x313589SN4</v>
          </cell>
          <cell r="C2900" t="str">
            <v>Match</v>
          </cell>
          <cell r="D2900" t="str">
            <v>iStar</v>
          </cell>
          <cell r="E2900" t="str">
            <v>Zero-Coupon</v>
          </cell>
        </row>
        <row r="2901">
          <cell r="A2901" t="str">
            <v>313589SN4</v>
          </cell>
          <cell r="B2901" t="str">
            <v>x313589SN4</v>
          </cell>
          <cell r="C2901" t="str">
            <v>Match</v>
          </cell>
          <cell r="D2901" t="str">
            <v>iStar</v>
          </cell>
          <cell r="E2901" t="str">
            <v>Zero-Coupon</v>
          </cell>
        </row>
        <row r="2902">
          <cell r="A2902" t="str">
            <v>313589SN4</v>
          </cell>
          <cell r="B2902" t="str">
            <v>x313589SN4</v>
          </cell>
          <cell r="C2902" t="str">
            <v>Match</v>
          </cell>
          <cell r="D2902" t="str">
            <v>iStar</v>
          </cell>
          <cell r="E2902" t="str">
            <v>Zero-Coupon</v>
          </cell>
        </row>
        <row r="2903">
          <cell r="A2903" t="str">
            <v>313589SN4</v>
          </cell>
          <cell r="B2903" t="str">
            <v>x313589SN4</v>
          </cell>
          <cell r="C2903" t="str">
            <v>Match</v>
          </cell>
          <cell r="D2903" t="str">
            <v>iStar</v>
          </cell>
          <cell r="E2903" t="str">
            <v>Zero-Coupon</v>
          </cell>
        </row>
        <row r="2904">
          <cell r="A2904" t="str">
            <v>313589SN4</v>
          </cell>
          <cell r="B2904" t="str">
            <v>x313589SN4</v>
          </cell>
          <cell r="C2904" t="str">
            <v>Match</v>
          </cell>
          <cell r="D2904" t="str">
            <v>iStar</v>
          </cell>
          <cell r="E2904" t="str">
            <v>Zero-Coupon</v>
          </cell>
        </row>
        <row r="2905">
          <cell r="A2905" t="str">
            <v>313589SN4</v>
          </cell>
          <cell r="B2905" t="str">
            <v>x313589SN4</v>
          </cell>
          <cell r="C2905" t="str">
            <v>Match</v>
          </cell>
          <cell r="D2905" t="str">
            <v>iStar</v>
          </cell>
          <cell r="E2905" t="str">
            <v>Zero-Coupon</v>
          </cell>
        </row>
        <row r="2906">
          <cell r="A2906" t="str">
            <v>313589SN4</v>
          </cell>
          <cell r="B2906" t="str">
            <v>x313589SN4</v>
          </cell>
          <cell r="C2906" t="str">
            <v>Match</v>
          </cell>
          <cell r="D2906" t="str">
            <v>iStar</v>
          </cell>
          <cell r="E2906" t="str">
            <v>Zero-Coupon</v>
          </cell>
        </row>
        <row r="2907">
          <cell r="A2907" t="str">
            <v>313589SN4</v>
          </cell>
          <cell r="B2907" t="str">
            <v>x313589SN4</v>
          </cell>
          <cell r="C2907" t="str">
            <v>Match</v>
          </cell>
          <cell r="D2907" t="str">
            <v>iStar</v>
          </cell>
          <cell r="E2907" t="str">
            <v>Zero-Coupon</v>
          </cell>
        </row>
        <row r="2908">
          <cell r="A2908" t="str">
            <v>313589SN4</v>
          </cell>
          <cell r="B2908" t="str">
            <v>x313589SN4</v>
          </cell>
          <cell r="C2908" t="str">
            <v>Match</v>
          </cell>
          <cell r="D2908" t="str">
            <v>iStar</v>
          </cell>
          <cell r="E2908" t="str">
            <v>Zero-Coupon</v>
          </cell>
        </row>
        <row r="2909">
          <cell r="A2909" t="str">
            <v>313589SN4</v>
          </cell>
          <cell r="B2909" t="str">
            <v>x313589SN4</v>
          </cell>
          <cell r="C2909" t="str">
            <v>Match</v>
          </cell>
          <cell r="D2909" t="str">
            <v>iStar</v>
          </cell>
          <cell r="E2909" t="str">
            <v>Zero-Coupon</v>
          </cell>
        </row>
        <row r="2910">
          <cell r="A2910" t="str">
            <v>313589SN4</v>
          </cell>
          <cell r="B2910" t="str">
            <v>x313589SN4</v>
          </cell>
          <cell r="C2910" t="str">
            <v>Match</v>
          </cell>
          <cell r="D2910" t="str">
            <v>iStar</v>
          </cell>
          <cell r="E2910" t="str">
            <v>Zero-Coupon</v>
          </cell>
        </row>
        <row r="2911">
          <cell r="A2911" t="str">
            <v>313589SN4</v>
          </cell>
          <cell r="B2911" t="str">
            <v>x313589SN4</v>
          </cell>
          <cell r="C2911" t="str">
            <v>Match</v>
          </cell>
          <cell r="D2911" t="str">
            <v>iStar</v>
          </cell>
          <cell r="E2911" t="str">
            <v>Zero-Coupon</v>
          </cell>
        </row>
        <row r="2912">
          <cell r="A2912" t="str">
            <v>313589SN4</v>
          </cell>
          <cell r="B2912" t="str">
            <v>x313589SN4</v>
          </cell>
          <cell r="C2912" t="str">
            <v>Match</v>
          </cell>
          <cell r="D2912" t="str">
            <v>iStar</v>
          </cell>
          <cell r="E2912" t="str">
            <v>Zero-Coupon</v>
          </cell>
        </row>
        <row r="2913">
          <cell r="A2913" t="str">
            <v>313589SN4</v>
          </cell>
          <cell r="B2913" t="str">
            <v>x313589SN4</v>
          </cell>
          <cell r="C2913" t="str">
            <v>Match</v>
          </cell>
          <cell r="D2913" t="str">
            <v>iStar</v>
          </cell>
          <cell r="E2913" t="str">
            <v>Zero-Coupon</v>
          </cell>
        </row>
        <row r="2914">
          <cell r="A2914" t="str">
            <v>313589SN4</v>
          </cell>
          <cell r="B2914" t="str">
            <v>x313589SN4</v>
          </cell>
          <cell r="C2914" t="str">
            <v>Match</v>
          </cell>
          <cell r="D2914" t="str">
            <v>iStar</v>
          </cell>
          <cell r="E2914" t="str">
            <v>Zero-Coupon</v>
          </cell>
        </row>
        <row r="2915">
          <cell r="A2915" t="str">
            <v>313589SN4</v>
          </cell>
          <cell r="B2915" t="str">
            <v>x313589SN4</v>
          </cell>
          <cell r="C2915" t="str">
            <v>Match</v>
          </cell>
          <cell r="D2915" t="str">
            <v>iStar</v>
          </cell>
          <cell r="E2915" t="str">
            <v>Zero-Coupon</v>
          </cell>
        </row>
        <row r="2916">
          <cell r="A2916" t="str">
            <v>313589SN4</v>
          </cell>
          <cell r="B2916" t="str">
            <v>x313589SN4</v>
          </cell>
          <cell r="C2916" t="str">
            <v>Match</v>
          </cell>
          <cell r="D2916" t="str">
            <v>iStar</v>
          </cell>
          <cell r="E2916" t="str">
            <v>Zero-Coupon</v>
          </cell>
        </row>
        <row r="2917">
          <cell r="A2917" t="str">
            <v>313589SN4</v>
          </cell>
          <cell r="B2917" t="str">
            <v>x313589SN4</v>
          </cell>
          <cell r="C2917" t="str">
            <v>Match</v>
          </cell>
          <cell r="D2917" t="str">
            <v>iStar</v>
          </cell>
          <cell r="E2917" t="str">
            <v>Zero-Coupon</v>
          </cell>
        </row>
        <row r="2918">
          <cell r="A2918" t="str">
            <v>313589SN4</v>
          </cell>
          <cell r="B2918" t="str">
            <v>x313589SN4</v>
          </cell>
          <cell r="C2918" t="str">
            <v>Match</v>
          </cell>
          <cell r="D2918" t="str">
            <v>iStar</v>
          </cell>
          <cell r="E2918" t="str">
            <v>Zero-Coupon</v>
          </cell>
        </row>
        <row r="2919">
          <cell r="A2919" t="str">
            <v>313589SN4</v>
          </cell>
          <cell r="B2919" t="str">
            <v>x313589SN4</v>
          </cell>
          <cell r="C2919" t="str">
            <v>Match</v>
          </cell>
          <cell r="D2919" t="str">
            <v>iStar</v>
          </cell>
          <cell r="E2919" t="str">
            <v>Zero-Coupon</v>
          </cell>
        </row>
        <row r="2920">
          <cell r="A2920" t="str">
            <v>313589SN4</v>
          </cell>
          <cell r="B2920" t="str">
            <v>x313589SN4</v>
          </cell>
          <cell r="C2920" t="str">
            <v>Match</v>
          </cell>
          <cell r="D2920" t="str">
            <v>iStar</v>
          </cell>
          <cell r="E2920" t="str">
            <v>Zero-Coupon</v>
          </cell>
        </row>
        <row r="2921">
          <cell r="A2921" t="str">
            <v>313589SN4</v>
          </cell>
          <cell r="B2921" t="str">
            <v>x313589SN4</v>
          </cell>
          <cell r="C2921" t="str">
            <v>Match</v>
          </cell>
          <cell r="D2921" t="str">
            <v>iStar</v>
          </cell>
          <cell r="E2921" t="str">
            <v>Zero-Coupon</v>
          </cell>
        </row>
        <row r="2922">
          <cell r="A2922" t="str">
            <v>313589SN4</v>
          </cell>
          <cell r="B2922" t="str">
            <v>x313589SN4</v>
          </cell>
          <cell r="C2922" t="str">
            <v>Match</v>
          </cell>
          <cell r="D2922" t="str">
            <v>iStar</v>
          </cell>
          <cell r="E2922" t="str">
            <v>Zero-Coupon</v>
          </cell>
        </row>
        <row r="2923">
          <cell r="A2923" t="str">
            <v>313589SN4</v>
          </cell>
          <cell r="B2923" t="str">
            <v>x313589SN4</v>
          </cell>
          <cell r="C2923" t="str">
            <v>Match</v>
          </cell>
          <cell r="D2923" t="str">
            <v>iStar</v>
          </cell>
          <cell r="E2923" t="str">
            <v>Zero-Coupon</v>
          </cell>
        </row>
        <row r="2924">
          <cell r="A2924" t="str">
            <v>313589SN4</v>
          </cell>
          <cell r="B2924" t="str">
            <v>x313589SN4</v>
          </cell>
          <cell r="C2924" t="str">
            <v>Match</v>
          </cell>
          <cell r="D2924" t="str">
            <v>iStar</v>
          </cell>
          <cell r="E2924" t="str">
            <v>Zero-Coupon</v>
          </cell>
        </row>
        <row r="2925">
          <cell r="A2925" t="str">
            <v>313589SN4</v>
          </cell>
          <cell r="B2925" t="str">
            <v>x313589SN4</v>
          </cell>
          <cell r="C2925" t="str">
            <v>Match</v>
          </cell>
          <cell r="D2925" t="str">
            <v>iStar</v>
          </cell>
          <cell r="E2925" t="str">
            <v>Zero-Coupon</v>
          </cell>
        </row>
        <row r="2926">
          <cell r="A2926" t="str">
            <v>313589SN4</v>
          </cell>
          <cell r="B2926" t="str">
            <v>x313589SN4</v>
          </cell>
          <cell r="C2926" t="str">
            <v>Match</v>
          </cell>
          <cell r="D2926" t="str">
            <v>iStar</v>
          </cell>
          <cell r="E2926" t="str">
            <v>Zero-Coupon</v>
          </cell>
        </row>
        <row r="2927">
          <cell r="A2927" t="str">
            <v>313589SN4</v>
          </cell>
          <cell r="B2927" t="str">
            <v>x313589SN4</v>
          </cell>
          <cell r="C2927" t="str">
            <v>Match</v>
          </cell>
          <cell r="D2927" t="str">
            <v>iStar</v>
          </cell>
          <cell r="E2927" t="str">
            <v>Zero-Coupon</v>
          </cell>
        </row>
        <row r="2928">
          <cell r="A2928" t="str">
            <v>313589SN4</v>
          </cell>
          <cell r="B2928" t="str">
            <v>x313589SN4</v>
          </cell>
          <cell r="C2928" t="str">
            <v>Match</v>
          </cell>
          <cell r="D2928" t="str">
            <v>iStar</v>
          </cell>
          <cell r="E2928" t="str">
            <v>Zero-Coupon</v>
          </cell>
        </row>
        <row r="2929">
          <cell r="A2929" t="str">
            <v>313589SN4</v>
          </cell>
          <cell r="B2929" t="str">
            <v>x313589SN4</v>
          </cell>
          <cell r="C2929" t="str">
            <v>Match</v>
          </cell>
          <cell r="D2929" t="str">
            <v>iStar</v>
          </cell>
          <cell r="E2929" t="str">
            <v>Zero-Coupon</v>
          </cell>
        </row>
        <row r="2930">
          <cell r="A2930" t="str">
            <v>313589SN4</v>
          </cell>
          <cell r="B2930" t="str">
            <v>x313589SN4</v>
          </cell>
          <cell r="C2930" t="str">
            <v>Match</v>
          </cell>
          <cell r="D2930" t="str">
            <v>iStar</v>
          </cell>
          <cell r="E2930" t="str">
            <v>Zero-Coupon</v>
          </cell>
        </row>
        <row r="2931">
          <cell r="A2931" t="str">
            <v>313589SN4</v>
          </cell>
          <cell r="B2931" t="str">
            <v>x313589SN4</v>
          </cell>
          <cell r="C2931" t="str">
            <v>Match</v>
          </cell>
          <cell r="D2931" t="str">
            <v>iStar</v>
          </cell>
          <cell r="E2931" t="str">
            <v>Zero-Coupon</v>
          </cell>
        </row>
        <row r="2932">
          <cell r="A2932" t="str">
            <v>313589SN4</v>
          </cell>
          <cell r="B2932" t="str">
            <v>x313589SN4</v>
          </cell>
          <cell r="C2932" t="str">
            <v>Match</v>
          </cell>
          <cell r="D2932" t="str">
            <v>iStar</v>
          </cell>
          <cell r="E2932" t="str">
            <v>Zero-Coupon</v>
          </cell>
        </row>
        <row r="2933">
          <cell r="A2933" t="str">
            <v>313589SN4</v>
          </cell>
          <cell r="B2933" t="str">
            <v>x313589SN4</v>
          </cell>
          <cell r="C2933" t="str">
            <v>Match</v>
          </cell>
          <cell r="D2933" t="str">
            <v>iStar</v>
          </cell>
          <cell r="E2933" t="str">
            <v>Zero-Coupon</v>
          </cell>
        </row>
        <row r="2934">
          <cell r="A2934" t="str">
            <v>313589SN4</v>
          </cell>
          <cell r="B2934" t="str">
            <v>x313589SN4</v>
          </cell>
          <cell r="C2934" t="str">
            <v>Match</v>
          </cell>
          <cell r="D2934" t="str">
            <v>iStar</v>
          </cell>
          <cell r="E2934" t="str">
            <v>Zero-Coupon</v>
          </cell>
        </row>
        <row r="2935">
          <cell r="A2935" t="str">
            <v>313589SN4</v>
          </cell>
          <cell r="B2935" t="str">
            <v>x313589SN4</v>
          </cell>
          <cell r="C2935" t="str">
            <v>Match</v>
          </cell>
          <cell r="D2935" t="str">
            <v>iStar</v>
          </cell>
          <cell r="E2935" t="str">
            <v>Zero-Coupon</v>
          </cell>
        </row>
        <row r="2936">
          <cell r="A2936" t="str">
            <v>313589SN4</v>
          </cell>
          <cell r="B2936" t="str">
            <v>x313589SN4</v>
          </cell>
          <cell r="C2936" t="str">
            <v>Match</v>
          </cell>
          <cell r="D2936" t="str">
            <v>iStar</v>
          </cell>
          <cell r="E2936" t="str">
            <v>Zero-Coupon</v>
          </cell>
        </row>
        <row r="2937">
          <cell r="A2937" t="str">
            <v>313589SN4</v>
          </cell>
          <cell r="B2937" t="str">
            <v>x313589SN4</v>
          </cell>
          <cell r="C2937" t="str">
            <v>Match</v>
          </cell>
          <cell r="D2937" t="str">
            <v>iStar</v>
          </cell>
          <cell r="E2937" t="str">
            <v>Zero-Coupon</v>
          </cell>
        </row>
        <row r="2938">
          <cell r="A2938" t="str">
            <v>313589SN4</v>
          </cell>
          <cell r="B2938" t="str">
            <v>x313589SN4</v>
          </cell>
          <cell r="C2938" t="str">
            <v>Match</v>
          </cell>
          <cell r="D2938" t="str">
            <v>iStar</v>
          </cell>
          <cell r="E2938" t="str">
            <v>Zero-Coupon</v>
          </cell>
        </row>
        <row r="2939">
          <cell r="A2939" t="str">
            <v>313589SN4</v>
          </cell>
          <cell r="B2939" t="str">
            <v>x313589SN4</v>
          </cell>
          <cell r="C2939" t="str">
            <v>Match</v>
          </cell>
          <cell r="D2939" t="str">
            <v>iStar</v>
          </cell>
          <cell r="E2939" t="str">
            <v>Zero-Coupon</v>
          </cell>
        </row>
        <row r="2940">
          <cell r="A2940" t="str">
            <v>313589SN4</v>
          </cell>
          <cell r="B2940" t="str">
            <v>x313589SN4</v>
          </cell>
          <cell r="C2940" t="str">
            <v>Match</v>
          </cell>
          <cell r="D2940" t="str">
            <v>iStar</v>
          </cell>
          <cell r="E2940" t="str">
            <v>Zero-Coupon</v>
          </cell>
        </row>
        <row r="2941">
          <cell r="A2941" t="str">
            <v>313589SN4</v>
          </cell>
          <cell r="B2941" t="str">
            <v>x313589SN4</v>
          </cell>
          <cell r="C2941" t="str">
            <v>Match</v>
          </cell>
          <cell r="D2941" t="str">
            <v>iStar</v>
          </cell>
          <cell r="E2941" t="str">
            <v>Zero-Coupon</v>
          </cell>
        </row>
        <row r="2942">
          <cell r="A2942" t="str">
            <v>313589SN4</v>
          </cell>
          <cell r="B2942" t="str">
            <v>x313589SN4</v>
          </cell>
          <cell r="C2942" t="str">
            <v>Match</v>
          </cell>
          <cell r="D2942" t="str">
            <v>iStar</v>
          </cell>
          <cell r="E2942" t="str">
            <v>Zero-Coupon</v>
          </cell>
        </row>
        <row r="2943">
          <cell r="A2943" t="str">
            <v>313589SN4</v>
          </cell>
          <cell r="B2943" t="str">
            <v>x313589SN4</v>
          </cell>
          <cell r="C2943" t="str">
            <v>Match</v>
          </cell>
          <cell r="D2943" t="str">
            <v>iStar</v>
          </cell>
          <cell r="E2943" t="str">
            <v>Zero-Coupon</v>
          </cell>
        </row>
        <row r="2944">
          <cell r="A2944" t="str">
            <v>313589SN4</v>
          </cell>
          <cell r="B2944" t="str">
            <v>x313589SN4</v>
          </cell>
          <cell r="C2944" t="str">
            <v>Match</v>
          </cell>
          <cell r="D2944" t="str">
            <v>iStar</v>
          </cell>
          <cell r="E2944" t="str">
            <v>Zero-Coupon</v>
          </cell>
        </row>
        <row r="2945">
          <cell r="A2945" t="str">
            <v>313589SN4</v>
          </cell>
          <cell r="B2945" t="str">
            <v>x313589SN4</v>
          </cell>
          <cell r="C2945" t="str">
            <v>Match</v>
          </cell>
          <cell r="D2945" t="str">
            <v>iStar</v>
          </cell>
          <cell r="E2945" t="str">
            <v>Zero-Coupon</v>
          </cell>
        </row>
        <row r="2946">
          <cell r="A2946" t="str">
            <v>313589SN4</v>
          </cell>
          <cell r="B2946" t="str">
            <v>x313589SN4</v>
          </cell>
          <cell r="C2946" t="str">
            <v>Match</v>
          </cell>
          <cell r="D2946" t="str">
            <v>iStar</v>
          </cell>
          <cell r="E2946" t="str">
            <v>Zero-Coupon</v>
          </cell>
        </row>
        <row r="2947">
          <cell r="A2947" t="str">
            <v>313589SN4</v>
          </cell>
          <cell r="B2947" t="str">
            <v>x313589SN4</v>
          </cell>
          <cell r="C2947" t="str">
            <v>Match</v>
          </cell>
          <cell r="D2947" t="str">
            <v>iStar</v>
          </cell>
          <cell r="E2947" t="str">
            <v>Zero-Coupon</v>
          </cell>
        </row>
        <row r="2948">
          <cell r="A2948" t="str">
            <v>313589SN4</v>
          </cell>
          <cell r="B2948" t="str">
            <v>x313589SN4</v>
          </cell>
          <cell r="C2948" t="str">
            <v>Match</v>
          </cell>
          <cell r="D2948" t="str">
            <v>iStar</v>
          </cell>
          <cell r="E2948" t="str">
            <v>Zero-Coupon</v>
          </cell>
        </row>
        <row r="2949">
          <cell r="A2949" t="str">
            <v>313589SN4</v>
          </cell>
          <cell r="B2949" t="str">
            <v>x313589SN4</v>
          </cell>
          <cell r="C2949" t="str">
            <v>Match</v>
          </cell>
          <cell r="D2949" t="str">
            <v>iStar</v>
          </cell>
          <cell r="E2949" t="str">
            <v>Zero-Coupon</v>
          </cell>
        </row>
        <row r="2950">
          <cell r="A2950" t="str">
            <v>313589SN4</v>
          </cell>
          <cell r="B2950" t="str">
            <v>x313589SN4</v>
          </cell>
          <cell r="C2950" t="str">
            <v>Match</v>
          </cell>
          <cell r="D2950" t="str">
            <v>iStar</v>
          </cell>
          <cell r="E2950" t="str">
            <v>Zero-Coupon</v>
          </cell>
        </row>
        <row r="2951">
          <cell r="A2951" t="str">
            <v>313589SN4</v>
          </cell>
          <cell r="B2951" t="str">
            <v>x313589SN4</v>
          </cell>
          <cell r="C2951" t="str">
            <v>Match</v>
          </cell>
          <cell r="D2951" t="str">
            <v>iStar</v>
          </cell>
          <cell r="E2951" t="str">
            <v>Zero-Coupon</v>
          </cell>
        </row>
        <row r="2952">
          <cell r="A2952" t="str">
            <v>313589SN4</v>
          </cell>
          <cell r="B2952" t="str">
            <v>x313589SN4</v>
          </cell>
          <cell r="C2952" t="str">
            <v>Match</v>
          </cell>
          <cell r="D2952" t="str">
            <v>iStar</v>
          </cell>
          <cell r="E2952" t="str">
            <v>Zero-Coupon</v>
          </cell>
        </row>
        <row r="2953">
          <cell r="A2953" t="str">
            <v>313589SN4</v>
          </cell>
          <cell r="B2953" t="str">
            <v>x313589SN4</v>
          </cell>
          <cell r="C2953" t="str">
            <v>Match</v>
          </cell>
          <cell r="D2953" t="str">
            <v>iStar</v>
          </cell>
          <cell r="E2953" t="str">
            <v>Zero-Coupon</v>
          </cell>
        </row>
        <row r="2954">
          <cell r="A2954" t="str">
            <v>313589SN4</v>
          </cell>
          <cell r="B2954" t="str">
            <v>x313589SN4</v>
          </cell>
          <cell r="C2954" t="str">
            <v>Match</v>
          </cell>
          <cell r="D2954" t="str">
            <v>iStar</v>
          </cell>
          <cell r="E2954" t="str">
            <v>Zero-Coupon</v>
          </cell>
        </row>
        <row r="2955">
          <cell r="A2955" t="str">
            <v>313589SN4</v>
          </cell>
          <cell r="B2955" t="str">
            <v>x313589SN4</v>
          </cell>
          <cell r="C2955" t="str">
            <v>Match</v>
          </cell>
          <cell r="D2955" t="str">
            <v>iStar</v>
          </cell>
          <cell r="E2955" t="str">
            <v>Zero-Coupon</v>
          </cell>
        </row>
        <row r="2956">
          <cell r="A2956" t="str">
            <v>313589SN4</v>
          </cell>
          <cell r="B2956" t="str">
            <v>x313589SN4</v>
          </cell>
          <cell r="C2956" t="str">
            <v>Match</v>
          </cell>
          <cell r="D2956" t="str">
            <v>iStar</v>
          </cell>
          <cell r="E2956" t="str">
            <v>Zero-Coupon</v>
          </cell>
        </row>
        <row r="2957">
          <cell r="A2957" t="str">
            <v>313589SP9</v>
          </cell>
          <cell r="B2957" t="str">
            <v>x313589SP9</v>
          </cell>
          <cell r="C2957" t="str">
            <v>Match</v>
          </cell>
          <cell r="D2957" t="str">
            <v>iStar</v>
          </cell>
          <cell r="E2957" t="str">
            <v>Zero-Coupon</v>
          </cell>
        </row>
        <row r="2958">
          <cell r="A2958" t="str">
            <v>313589SP9</v>
          </cell>
          <cell r="B2958" t="str">
            <v>x313589SP9</v>
          </cell>
          <cell r="C2958" t="str">
            <v>Match</v>
          </cell>
          <cell r="D2958" t="str">
            <v>iStar</v>
          </cell>
          <cell r="E2958" t="str">
            <v>Zero-Coupon</v>
          </cell>
        </row>
        <row r="2959">
          <cell r="A2959" t="str">
            <v>313589SP9</v>
          </cell>
          <cell r="B2959" t="str">
            <v>x313589SP9</v>
          </cell>
          <cell r="C2959" t="str">
            <v>Match</v>
          </cell>
          <cell r="D2959" t="str">
            <v>iStar</v>
          </cell>
          <cell r="E2959" t="str">
            <v>Zero-Coupon</v>
          </cell>
        </row>
        <row r="2960">
          <cell r="A2960" t="str">
            <v>313589SP9</v>
          </cell>
          <cell r="B2960" t="str">
            <v>x313589SP9</v>
          </cell>
          <cell r="C2960" t="str">
            <v>Match</v>
          </cell>
          <cell r="D2960" t="str">
            <v>iStar</v>
          </cell>
          <cell r="E2960" t="str">
            <v>Zero-Coupon</v>
          </cell>
        </row>
        <row r="2961">
          <cell r="A2961" t="str">
            <v>313589SP9</v>
          </cell>
          <cell r="B2961" t="str">
            <v>x313589SP9</v>
          </cell>
          <cell r="C2961" t="str">
            <v>Match</v>
          </cell>
          <cell r="D2961" t="str">
            <v>iStar</v>
          </cell>
          <cell r="E2961" t="str">
            <v>Zero-Coupon</v>
          </cell>
        </row>
        <row r="2962">
          <cell r="A2962" t="str">
            <v>313589SP9</v>
          </cell>
          <cell r="B2962" t="str">
            <v>x313589SP9</v>
          </cell>
          <cell r="C2962" t="str">
            <v>Match</v>
          </cell>
          <cell r="D2962" t="str">
            <v>iStar</v>
          </cell>
          <cell r="E2962" t="str">
            <v>Zero-Coupon</v>
          </cell>
        </row>
        <row r="2963">
          <cell r="A2963" t="str">
            <v>313589SP9</v>
          </cell>
          <cell r="B2963" t="str">
            <v>x313589SP9</v>
          </cell>
          <cell r="C2963" t="str">
            <v>Match</v>
          </cell>
          <cell r="D2963" t="str">
            <v>iStar</v>
          </cell>
          <cell r="E2963" t="str">
            <v>Zero-Coupon</v>
          </cell>
        </row>
        <row r="2964">
          <cell r="A2964" t="str">
            <v>313589SP9</v>
          </cell>
          <cell r="B2964" t="str">
            <v>x313589SP9</v>
          </cell>
          <cell r="C2964" t="str">
            <v>Match</v>
          </cell>
          <cell r="D2964" t="str">
            <v>iStar</v>
          </cell>
          <cell r="E2964" t="str">
            <v>Zero-Coupon</v>
          </cell>
        </row>
        <row r="2965">
          <cell r="A2965" t="str">
            <v>313589SP9</v>
          </cell>
          <cell r="B2965" t="str">
            <v>x313589SP9</v>
          </cell>
          <cell r="C2965" t="str">
            <v>Match</v>
          </cell>
          <cell r="D2965" t="str">
            <v>iStar</v>
          </cell>
          <cell r="E2965" t="str">
            <v>Zero-Coupon</v>
          </cell>
        </row>
        <row r="2966">
          <cell r="A2966" t="str">
            <v>313589SP9</v>
          </cell>
          <cell r="B2966" t="str">
            <v>x313589SP9</v>
          </cell>
          <cell r="C2966" t="str">
            <v>Match</v>
          </cell>
          <cell r="D2966" t="str">
            <v>iStar</v>
          </cell>
          <cell r="E2966" t="str">
            <v>Zero-Coupon</v>
          </cell>
        </row>
        <row r="2967">
          <cell r="A2967" t="str">
            <v>313589SP9</v>
          </cell>
          <cell r="B2967" t="str">
            <v>x313589SP9</v>
          </cell>
          <cell r="C2967" t="str">
            <v>Match</v>
          </cell>
          <cell r="D2967" t="str">
            <v>iStar</v>
          </cell>
          <cell r="E2967" t="str">
            <v>Zero-Coupon</v>
          </cell>
        </row>
        <row r="2968">
          <cell r="A2968" t="str">
            <v>313589SP9</v>
          </cell>
          <cell r="B2968" t="str">
            <v>x313589SP9</v>
          </cell>
          <cell r="C2968" t="str">
            <v>Match</v>
          </cell>
          <cell r="D2968" t="str">
            <v>iStar</v>
          </cell>
          <cell r="E2968" t="str">
            <v>Zero-Coupon</v>
          </cell>
        </row>
        <row r="2969">
          <cell r="A2969" t="str">
            <v>313589SP9</v>
          </cell>
          <cell r="B2969" t="str">
            <v>x313589SP9</v>
          </cell>
          <cell r="C2969" t="str">
            <v>Match</v>
          </cell>
          <cell r="D2969" t="str">
            <v>iStar</v>
          </cell>
          <cell r="E2969" t="str">
            <v>Zero-Coupon</v>
          </cell>
        </row>
        <row r="2970">
          <cell r="A2970" t="str">
            <v>313589SP9</v>
          </cell>
          <cell r="B2970" t="str">
            <v>x313589SP9</v>
          </cell>
          <cell r="C2970" t="str">
            <v>Match</v>
          </cell>
          <cell r="D2970" t="str">
            <v>iStar</v>
          </cell>
          <cell r="E2970" t="str">
            <v>Zero-Coupon</v>
          </cell>
        </row>
        <row r="2971">
          <cell r="A2971" t="str">
            <v>313589SP9</v>
          </cell>
          <cell r="B2971" t="str">
            <v>x313589SP9</v>
          </cell>
          <cell r="C2971" t="str">
            <v>Match</v>
          </cell>
          <cell r="D2971" t="str">
            <v>iStar</v>
          </cell>
          <cell r="E2971" t="str">
            <v>Zero-Coupon</v>
          </cell>
        </row>
        <row r="2972">
          <cell r="A2972" t="str">
            <v>313589SP9</v>
          </cell>
          <cell r="B2972" t="str">
            <v>x313589SP9</v>
          </cell>
          <cell r="C2972" t="str">
            <v>Match</v>
          </cell>
          <cell r="D2972" t="str">
            <v>iStar</v>
          </cell>
          <cell r="E2972" t="str">
            <v>Zero-Coupon</v>
          </cell>
        </row>
        <row r="2973">
          <cell r="A2973" t="str">
            <v>313589SP9</v>
          </cell>
          <cell r="B2973" t="str">
            <v>x313589SP9</v>
          </cell>
          <cell r="C2973" t="str">
            <v>Match</v>
          </cell>
          <cell r="D2973" t="str">
            <v>iStar</v>
          </cell>
          <cell r="E2973" t="str">
            <v>Zero-Coupon</v>
          </cell>
        </row>
        <row r="2974">
          <cell r="A2974" t="str">
            <v>313589SP9</v>
          </cell>
          <cell r="B2974" t="str">
            <v>x313589SP9</v>
          </cell>
          <cell r="C2974" t="str">
            <v>Match</v>
          </cell>
          <cell r="D2974" t="str">
            <v>iStar</v>
          </cell>
          <cell r="E2974" t="str">
            <v>Zero-Coupon</v>
          </cell>
        </row>
        <row r="2975">
          <cell r="A2975" t="str">
            <v>313589SP9</v>
          </cell>
          <cell r="B2975" t="str">
            <v>x313589SP9</v>
          </cell>
          <cell r="C2975" t="str">
            <v>Match</v>
          </cell>
          <cell r="D2975" t="str">
            <v>iStar</v>
          </cell>
          <cell r="E2975" t="str">
            <v>Zero-Coupon</v>
          </cell>
        </row>
        <row r="2976">
          <cell r="A2976" t="str">
            <v>313589SP9</v>
          </cell>
          <cell r="B2976" t="str">
            <v>x313589SP9</v>
          </cell>
          <cell r="C2976" t="str">
            <v>Match</v>
          </cell>
          <cell r="D2976" t="str">
            <v>iStar</v>
          </cell>
          <cell r="E2976" t="str">
            <v>Zero-Coupon</v>
          </cell>
        </row>
        <row r="2977">
          <cell r="A2977" t="str">
            <v>313589SP9</v>
          </cell>
          <cell r="B2977" t="str">
            <v>x313589SP9</v>
          </cell>
          <cell r="C2977" t="str">
            <v>Match</v>
          </cell>
          <cell r="D2977" t="str">
            <v>iStar</v>
          </cell>
          <cell r="E2977" t="str">
            <v>Zero-Coupon</v>
          </cell>
        </row>
        <row r="2978">
          <cell r="A2978" t="str">
            <v>313589SP9</v>
          </cell>
          <cell r="B2978" t="str">
            <v>x313589SP9</v>
          </cell>
          <cell r="C2978" t="str">
            <v>Match</v>
          </cell>
          <cell r="D2978" t="str">
            <v>iStar</v>
          </cell>
          <cell r="E2978" t="str">
            <v>Zero-Coupon</v>
          </cell>
        </row>
        <row r="2979">
          <cell r="A2979" t="str">
            <v>313589SP9</v>
          </cell>
          <cell r="B2979" t="str">
            <v>x313589SP9</v>
          </cell>
          <cell r="C2979" t="str">
            <v>Match</v>
          </cell>
          <cell r="D2979" t="str">
            <v>iStar</v>
          </cell>
          <cell r="E2979" t="str">
            <v>Zero-Coupon</v>
          </cell>
        </row>
        <row r="2980">
          <cell r="A2980" t="str">
            <v>313589SP9</v>
          </cell>
          <cell r="B2980" t="str">
            <v>x313589SP9</v>
          </cell>
          <cell r="C2980" t="str">
            <v>Match</v>
          </cell>
          <cell r="D2980" t="str">
            <v>iStar</v>
          </cell>
          <cell r="E2980" t="str">
            <v>Zero-Coupon</v>
          </cell>
        </row>
        <row r="2981">
          <cell r="A2981" t="str">
            <v>313589SP9</v>
          </cell>
          <cell r="B2981" t="str">
            <v>x313589SP9</v>
          </cell>
          <cell r="C2981" t="str">
            <v>Match</v>
          </cell>
          <cell r="D2981" t="str">
            <v>iStar</v>
          </cell>
          <cell r="E2981" t="str">
            <v>Zero-Coupon</v>
          </cell>
        </row>
        <row r="2982">
          <cell r="A2982" t="str">
            <v>313589SP9</v>
          </cell>
          <cell r="B2982" t="str">
            <v>x313589SP9</v>
          </cell>
          <cell r="C2982" t="str">
            <v>Match</v>
          </cell>
          <cell r="D2982" t="str">
            <v>iStar</v>
          </cell>
          <cell r="E2982" t="str">
            <v>Zero-Coupon</v>
          </cell>
        </row>
        <row r="2983">
          <cell r="A2983" t="str">
            <v>313589SP9</v>
          </cell>
          <cell r="B2983" t="str">
            <v>x313589SP9</v>
          </cell>
          <cell r="C2983" t="str">
            <v>Match</v>
          </cell>
          <cell r="D2983" t="str">
            <v>iStar</v>
          </cell>
          <cell r="E2983" t="str">
            <v>Zero-Coupon</v>
          </cell>
        </row>
        <row r="2984">
          <cell r="A2984" t="str">
            <v>313589SP9</v>
          </cell>
          <cell r="B2984" t="str">
            <v>x313589SP9</v>
          </cell>
          <cell r="C2984" t="str">
            <v>Match</v>
          </cell>
          <cell r="D2984" t="str">
            <v>iStar</v>
          </cell>
          <cell r="E2984" t="str">
            <v>Zero-Coupon</v>
          </cell>
        </row>
        <row r="2985">
          <cell r="A2985" t="str">
            <v>313589SP9</v>
          </cell>
          <cell r="B2985" t="str">
            <v>x313589SP9</v>
          </cell>
          <cell r="C2985" t="str">
            <v>Match</v>
          </cell>
          <cell r="D2985" t="str">
            <v>iStar</v>
          </cell>
          <cell r="E2985" t="str">
            <v>Zero-Coupon</v>
          </cell>
        </row>
        <row r="2986">
          <cell r="A2986" t="str">
            <v>313589SP9</v>
          </cell>
          <cell r="B2986" t="str">
            <v>x313589SP9</v>
          </cell>
          <cell r="C2986" t="str">
            <v>Match</v>
          </cell>
          <cell r="D2986" t="str">
            <v>iStar</v>
          </cell>
          <cell r="E2986" t="str">
            <v>Zero-Coupon</v>
          </cell>
        </row>
        <row r="2987">
          <cell r="A2987" t="str">
            <v>313589SP9</v>
          </cell>
          <cell r="B2987" t="str">
            <v>x313589SP9</v>
          </cell>
          <cell r="C2987" t="str">
            <v>Match</v>
          </cell>
          <cell r="D2987" t="str">
            <v>iStar</v>
          </cell>
          <cell r="E2987" t="str">
            <v>Zero-Coupon</v>
          </cell>
        </row>
        <row r="2988">
          <cell r="A2988" t="str">
            <v>313589SP9</v>
          </cell>
          <cell r="B2988" t="str">
            <v>x313589SP9</v>
          </cell>
          <cell r="C2988" t="str">
            <v>Match</v>
          </cell>
          <cell r="D2988" t="str">
            <v>iStar</v>
          </cell>
          <cell r="E2988" t="str">
            <v>Zero-Coupon</v>
          </cell>
        </row>
        <row r="2989">
          <cell r="A2989" t="str">
            <v>313589SP9</v>
          </cell>
          <cell r="B2989" t="str">
            <v>x313589SP9</v>
          </cell>
          <cell r="C2989" t="str">
            <v>Match</v>
          </cell>
          <cell r="D2989" t="str">
            <v>iStar</v>
          </cell>
          <cell r="E2989" t="str">
            <v>Zero-Coupon</v>
          </cell>
        </row>
        <row r="2990">
          <cell r="A2990" t="str">
            <v>313589SP9</v>
          </cell>
          <cell r="B2990" t="str">
            <v>x313589SP9</v>
          </cell>
          <cell r="C2990" t="str">
            <v>Match</v>
          </cell>
          <cell r="D2990" t="str">
            <v>iStar</v>
          </cell>
          <cell r="E2990" t="str">
            <v>Zero-Coupon</v>
          </cell>
        </row>
        <row r="2991">
          <cell r="A2991" t="str">
            <v>313589SP9</v>
          </cell>
          <cell r="B2991" t="str">
            <v>x313589SP9</v>
          </cell>
          <cell r="C2991" t="str">
            <v>Match</v>
          </cell>
          <cell r="D2991" t="str">
            <v>iStar</v>
          </cell>
          <cell r="E2991" t="str">
            <v>Zero-Coupon</v>
          </cell>
        </row>
        <row r="2992">
          <cell r="A2992" t="str">
            <v>313589SP9</v>
          </cell>
          <cell r="B2992" t="str">
            <v>x313589SP9</v>
          </cell>
          <cell r="C2992" t="str">
            <v>Match</v>
          </cell>
          <cell r="D2992" t="str">
            <v>iStar</v>
          </cell>
          <cell r="E2992" t="str">
            <v>Zero-Coupon</v>
          </cell>
        </row>
        <row r="2993">
          <cell r="A2993" t="str">
            <v>313589SP9</v>
          </cell>
          <cell r="B2993" t="str">
            <v>x313589SP9</v>
          </cell>
          <cell r="C2993" t="str">
            <v>Match</v>
          </cell>
          <cell r="D2993" t="str">
            <v>iStar</v>
          </cell>
          <cell r="E2993" t="str">
            <v>Zero-Coupon</v>
          </cell>
        </row>
        <row r="2994">
          <cell r="A2994" t="str">
            <v>313589SP9</v>
          </cell>
          <cell r="B2994" t="str">
            <v>x313589SP9</v>
          </cell>
          <cell r="C2994" t="str">
            <v>Match</v>
          </cell>
          <cell r="D2994" t="str">
            <v>iStar</v>
          </cell>
          <cell r="E2994" t="str">
            <v>Zero-Coupon</v>
          </cell>
        </row>
        <row r="2995">
          <cell r="A2995" t="str">
            <v>313589SP9</v>
          </cell>
          <cell r="B2995" t="str">
            <v>x313589SP9</v>
          </cell>
          <cell r="C2995" t="str">
            <v>Match</v>
          </cell>
          <cell r="D2995" t="str">
            <v>iStar</v>
          </cell>
          <cell r="E2995" t="str">
            <v>Zero-Coupon</v>
          </cell>
        </row>
        <row r="2996">
          <cell r="A2996" t="str">
            <v>313589SP9</v>
          </cell>
          <cell r="B2996" t="str">
            <v>x313589SP9</v>
          </cell>
          <cell r="C2996" t="str">
            <v>Match</v>
          </cell>
          <cell r="D2996" t="str">
            <v>iStar</v>
          </cell>
          <cell r="E2996" t="str">
            <v>Zero-Coupon</v>
          </cell>
        </row>
        <row r="2997">
          <cell r="A2997" t="str">
            <v>313589SP9</v>
          </cell>
          <cell r="B2997" t="str">
            <v>x313589SP9</v>
          </cell>
          <cell r="C2997" t="str">
            <v>Match</v>
          </cell>
          <cell r="D2997" t="str">
            <v>iStar</v>
          </cell>
          <cell r="E2997" t="str">
            <v>Zero-Coupon</v>
          </cell>
        </row>
        <row r="2998">
          <cell r="A2998" t="str">
            <v>313589SQ7</v>
          </cell>
          <cell r="B2998" t="str">
            <v>x313589SQ7</v>
          </cell>
          <cell r="C2998" t="str">
            <v>Match</v>
          </cell>
          <cell r="D2998" t="str">
            <v>iStar</v>
          </cell>
          <cell r="E2998" t="str">
            <v>Zero-Coupon</v>
          </cell>
        </row>
        <row r="2999">
          <cell r="A2999" t="str">
            <v>313589SQ7</v>
          </cell>
          <cell r="B2999" t="str">
            <v>x313589SQ7</v>
          </cell>
          <cell r="C2999" t="str">
            <v>Match</v>
          </cell>
          <cell r="D2999" t="str">
            <v>iStar</v>
          </cell>
          <cell r="E2999" t="str">
            <v>Zero-Coupon</v>
          </cell>
        </row>
        <row r="3000">
          <cell r="A3000" t="str">
            <v>313589SQ7</v>
          </cell>
          <cell r="B3000" t="str">
            <v>x313589SQ7</v>
          </cell>
          <cell r="C3000" t="str">
            <v>Match</v>
          </cell>
          <cell r="D3000" t="str">
            <v>iStar</v>
          </cell>
          <cell r="E3000" t="str">
            <v>Zero-Coupon</v>
          </cell>
        </row>
        <row r="3001">
          <cell r="A3001" t="str">
            <v>313589SQ7</v>
          </cell>
          <cell r="B3001" t="str">
            <v>x313589SQ7</v>
          </cell>
          <cell r="C3001" t="str">
            <v>Match</v>
          </cell>
          <cell r="D3001" t="str">
            <v>iStar</v>
          </cell>
          <cell r="E3001" t="str">
            <v>Zero-Coupon</v>
          </cell>
        </row>
        <row r="3002">
          <cell r="A3002" t="str">
            <v>313589SQ7</v>
          </cell>
          <cell r="B3002" t="str">
            <v>x313589SQ7</v>
          </cell>
          <cell r="C3002" t="str">
            <v>Match</v>
          </cell>
          <cell r="D3002" t="str">
            <v>iStar</v>
          </cell>
          <cell r="E3002" t="str">
            <v>Zero-Coupon</v>
          </cell>
        </row>
        <row r="3003">
          <cell r="A3003" t="str">
            <v>313589SQ7</v>
          </cell>
          <cell r="B3003" t="str">
            <v>x313589SQ7</v>
          </cell>
          <cell r="C3003" t="str">
            <v>Match</v>
          </cell>
          <cell r="D3003" t="str">
            <v>iStar</v>
          </cell>
          <cell r="E3003" t="str">
            <v>Zero-Coupon</v>
          </cell>
        </row>
        <row r="3004">
          <cell r="A3004" t="str">
            <v>313589SQ7</v>
          </cell>
          <cell r="B3004" t="str">
            <v>x313589SQ7</v>
          </cell>
          <cell r="C3004" t="str">
            <v>Match</v>
          </cell>
          <cell r="D3004" t="str">
            <v>iStar</v>
          </cell>
          <cell r="E3004" t="str">
            <v>Zero-Coupon</v>
          </cell>
        </row>
        <row r="3005">
          <cell r="A3005" t="str">
            <v>313589SQ7</v>
          </cell>
          <cell r="B3005" t="str">
            <v>x313589SQ7</v>
          </cell>
          <cell r="C3005" t="str">
            <v>Match</v>
          </cell>
          <cell r="D3005" t="str">
            <v>iStar</v>
          </cell>
          <cell r="E3005" t="str">
            <v>Zero-Coupon</v>
          </cell>
        </row>
        <row r="3006">
          <cell r="A3006" t="str">
            <v>313589SQ7</v>
          </cell>
          <cell r="B3006" t="str">
            <v>x313589SQ7</v>
          </cell>
          <cell r="C3006" t="str">
            <v>Match</v>
          </cell>
          <cell r="D3006" t="str">
            <v>iStar</v>
          </cell>
          <cell r="E3006" t="str">
            <v>Zero-Coupon</v>
          </cell>
        </row>
        <row r="3007">
          <cell r="A3007" t="str">
            <v>313589SQ7</v>
          </cell>
          <cell r="B3007" t="str">
            <v>x313589SQ7</v>
          </cell>
          <cell r="C3007" t="str">
            <v>Match</v>
          </cell>
          <cell r="D3007" t="str">
            <v>iStar</v>
          </cell>
          <cell r="E3007" t="str">
            <v>Zero-Coupon</v>
          </cell>
        </row>
        <row r="3008">
          <cell r="A3008" t="str">
            <v>313589SQ7</v>
          </cell>
          <cell r="B3008" t="str">
            <v>x313589SQ7</v>
          </cell>
          <cell r="C3008" t="str">
            <v>Match</v>
          </cell>
          <cell r="D3008" t="str">
            <v>iStar</v>
          </cell>
          <cell r="E3008" t="str">
            <v>Zero-Coupon</v>
          </cell>
        </row>
        <row r="3009">
          <cell r="A3009" t="str">
            <v>313589SQ7</v>
          </cell>
          <cell r="B3009" t="str">
            <v>x313589SQ7</v>
          </cell>
          <cell r="C3009" t="str">
            <v>Match</v>
          </cell>
          <cell r="D3009" t="str">
            <v>iStar</v>
          </cell>
          <cell r="E3009" t="str">
            <v>Zero-Coupon</v>
          </cell>
        </row>
        <row r="3010">
          <cell r="A3010" t="str">
            <v>313589SQ7</v>
          </cell>
          <cell r="B3010" t="str">
            <v>x313589SQ7</v>
          </cell>
          <cell r="C3010" t="str">
            <v>Match</v>
          </cell>
          <cell r="D3010" t="str">
            <v>iStar</v>
          </cell>
          <cell r="E3010" t="str">
            <v>Zero-Coupon</v>
          </cell>
        </row>
        <row r="3011">
          <cell r="A3011" t="str">
            <v>313589SQ7</v>
          </cell>
          <cell r="B3011" t="str">
            <v>x313589SQ7</v>
          </cell>
          <cell r="C3011" t="str">
            <v>Match</v>
          </cell>
          <cell r="D3011" t="str">
            <v>iStar</v>
          </cell>
          <cell r="E3011" t="str">
            <v>Zero-Coupon</v>
          </cell>
        </row>
        <row r="3012">
          <cell r="A3012" t="str">
            <v>313589SQ7</v>
          </cell>
          <cell r="B3012" t="str">
            <v>x313589SQ7</v>
          </cell>
          <cell r="C3012" t="str">
            <v>Match</v>
          </cell>
          <cell r="D3012" t="str">
            <v>iStar</v>
          </cell>
          <cell r="E3012" t="str">
            <v>Zero-Coupon</v>
          </cell>
        </row>
        <row r="3013">
          <cell r="A3013" t="str">
            <v>313589SQ7</v>
          </cell>
          <cell r="B3013" t="str">
            <v>x313589SQ7</v>
          </cell>
          <cell r="C3013" t="str">
            <v>Match</v>
          </cell>
          <cell r="D3013" t="str">
            <v>iStar</v>
          </cell>
          <cell r="E3013" t="str">
            <v>Zero-Coupon</v>
          </cell>
        </row>
        <row r="3014">
          <cell r="A3014" t="str">
            <v>313589SQ7</v>
          </cell>
          <cell r="B3014" t="str">
            <v>x313589SQ7</v>
          </cell>
          <cell r="C3014" t="str">
            <v>Match</v>
          </cell>
          <cell r="D3014" t="str">
            <v>iStar</v>
          </cell>
          <cell r="E3014" t="str">
            <v>Zero-Coupon</v>
          </cell>
        </row>
        <row r="3015">
          <cell r="A3015" t="str">
            <v>313589SQ7</v>
          </cell>
          <cell r="B3015" t="str">
            <v>x313589SQ7</v>
          </cell>
          <cell r="C3015" t="str">
            <v>Match</v>
          </cell>
          <cell r="D3015" t="str">
            <v>iStar</v>
          </cell>
          <cell r="E3015" t="str">
            <v>Zero-Coupon</v>
          </cell>
        </row>
        <row r="3016">
          <cell r="A3016" t="str">
            <v>313589SQ7</v>
          </cell>
          <cell r="B3016" t="str">
            <v>x313589SQ7</v>
          </cell>
          <cell r="C3016" t="str">
            <v>Match</v>
          </cell>
          <cell r="D3016" t="str">
            <v>iStar</v>
          </cell>
          <cell r="E3016" t="str">
            <v>Zero-Coupon</v>
          </cell>
        </row>
        <row r="3017">
          <cell r="A3017" t="str">
            <v>313589SQ7</v>
          </cell>
          <cell r="B3017" t="str">
            <v>x313589SQ7</v>
          </cell>
          <cell r="C3017" t="str">
            <v>Match</v>
          </cell>
          <cell r="D3017" t="str">
            <v>iStar</v>
          </cell>
          <cell r="E3017" t="str">
            <v>Zero-Coupon</v>
          </cell>
        </row>
        <row r="3018">
          <cell r="A3018" t="str">
            <v>313589SQ7</v>
          </cell>
          <cell r="B3018" t="str">
            <v>x313589SQ7</v>
          </cell>
          <cell r="C3018" t="str">
            <v>Match</v>
          </cell>
          <cell r="D3018" t="str">
            <v>iStar</v>
          </cell>
          <cell r="E3018" t="str">
            <v>Zero-Coupon</v>
          </cell>
        </row>
        <row r="3019">
          <cell r="A3019" t="str">
            <v>313589SQ7</v>
          </cell>
          <cell r="B3019" t="str">
            <v>x313589SQ7</v>
          </cell>
          <cell r="C3019" t="str">
            <v>Match</v>
          </cell>
          <cell r="D3019" t="str">
            <v>iStar</v>
          </cell>
          <cell r="E3019" t="str">
            <v>Zero-Coupon</v>
          </cell>
        </row>
        <row r="3020">
          <cell r="A3020" t="str">
            <v>313589SQ7</v>
          </cell>
          <cell r="B3020" t="str">
            <v>x313589SQ7</v>
          </cell>
          <cell r="C3020" t="str">
            <v>Match</v>
          </cell>
          <cell r="D3020" t="str">
            <v>iStar</v>
          </cell>
          <cell r="E3020" t="str">
            <v>Zero-Coupon</v>
          </cell>
        </row>
        <row r="3021">
          <cell r="A3021" t="str">
            <v>313589SQ7</v>
          </cell>
          <cell r="B3021" t="str">
            <v>x313589SQ7</v>
          </cell>
          <cell r="C3021" t="str">
            <v>Match</v>
          </cell>
          <cell r="D3021" t="str">
            <v>iStar</v>
          </cell>
          <cell r="E3021" t="str">
            <v>Zero-Coupon</v>
          </cell>
        </row>
        <row r="3022">
          <cell r="A3022" t="str">
            <v>313589SQ7</v>
          </cell>
          <cell r="B3022" t="str">
            <v>x313589SQ7</v>
          </cell>
          <cell r="C3022" t="str">
            <v>Match</v>
          </cell>
          <cell r="D3022" t="str">
            <v>iStar</v>
          </cell>
          <cell r="E3022" t="str">
            <v>Zero-Coupon</v>
          </cell>
        </row>
        <row r="3023">
          <cell r="A3023" t="str">
            <v>313589SQ7</v>
          </cell>
          <cell r="B3023" t="str">
            <v>x313589SQ7</v>
          </cell>
          <cell r="C3023" t="str">
            <v>Match</v>
          </cell>
          <cell r="D3023" t="str">
            <v>iStar</v>
          </cell>
          <cell r="E3023" t="str">
            <v>Zero-Coupon</v>
          </cell>
        </row>
        <row r="3024">
          <cell r="A3024" t="str">
            <v>313589SQ7</v>
          </cell>
          <cell r="B3024" t="str">
            <v>x313589SQ7</v>
          </cell>
          <cell r="C3024" t="str">
            <v>Match</v>
          </cell>
          <cell r="D3024" t="str">
            <v>iStar</v>
          </cell>
          <cell r="E3024" t="str">
            <v>Zero-Coupon</v>
          </cell>
        </row>
        <row r="3025">
          <cell r="A3025" t="str">
            <v>313589SQ7</v>
          </cell>
          <cell r="B3025" t="str">
            <v>x313589SQ7</v>
          </cell>
          <cell r="C3025" t="str">
            <v>Match</v>
          </cell>
          <cell r="D3025" t="str">
            <v>iStar</v>
          </cell>
          <cell r="E3025" t="str">
            <v>Zero-Coupon</v>
          </cell>
        </row>
        <row r="3026">
          <cell r="A3026" t="str">
            <v>313589SQ7</v>
          </cell>
          <cell r="B3026" t="str">
            <v>x313589SQ7</v>
          </cell>
          <cell r="C3026" t="str">
            <v>Match</v>
          </cell>
          <cell r="D3026" t="str">
            <v>iStar</v>
          </cell>
          <cell r="E3026" t="str">
            <v>Zero-Coupon</v>
          </cell>
        </row>
        <row r="3027">
          <cell r="A3027" t="str">
            <v>313589SQ7</v>
          </cell>
          <cell r="B3027" t="str">
            <v>x313589SQ7</v>
          </cell>
          <cell r="C3027" t="str">
            <v>Match</v>
          </cell>
          <cell r="D3027" t="str">
            <v>iStar</v>
          </cell>
          <cell r="E3027" t="str">
            <v>Zero-Coupon</v>
          </cell>
        </row>
        <row r="3028">
          <cell r="A3028" t="str">
            <v>313589SQ7</v>
          </cell>
          <cell r="B3028" t="str">
            <v>x313589SQ7</v>
          </cell>
          <cell r="C3028" t="str">
            <v>Match</v>
          </cell>
          <cell r="D3028" t="str">
            <v>iStar</v>
          </cell>
          <cell r="E3028" t="str">
            <v>Zero-Coupon</v>
          </cell>
        </row>
        <row r="3029">
          <cell r="A3029" t="str">
            <v>313589SQ7</v>
          </cell>
          <cell r="B3029" t="str">
            <v>x313589SQ7</v>
          </cell>
          <cell r="C3029" t="str">
            <v>Match</v>
          </cell>
          <cell r="D3029" t="str">
            <v>iStar</v>
          </cell>
          <cell r="E3029" t="str">
            <v>Zero-Coupon</v>
          </cell>
        </row>
        <row r="3030">
          <cell r="A3030" t="str">
            <v>313589SQ7</v>
          </cell>
          <cell r="B3030" t="str">
            <v>x313589SQ7</v>
          </cell>
          <cell r="C3030" t="str">
            <v>Match</v>
          </cell>
          <cell r="D3030" t="str">
            <v>iStar</v>
          </cell>
          <cell r="E3030" t="str">
            <v>Zero-Coupon</v>
          </cell>
        </row>
        <row r="3031">
          <cell r="A3031" t="str">
            <v>313589SQ7</v>
          </cell>
          <cell r="B3031" t="str">
            <v>x313589SQ7</v>
          </cell>
          <cell r="C3031" t="str">
            <v>Match</v>
          </cell>
          <cell r="D3031" t="str">
            <v>iStar</v>
          </cell>
          <cell r="E3031" t="str">
            <v>Zero-Coupon</v>
          </cell>
        </row>
        <row r="3032">
          <cell r="A3032" t="str">
            <v>313589SQ7</v>
          </cell>
          <cell r="B3032" t="str">
            <v>x313589SQ7</v>
          </cell>
          <cell r="C3032" t="str">
            <v>Match</v>
          </cell>
          <cell r="D3032" t="str">
            <v>iStar</v>
          </cell>
          <cell r="E3032" t="str">
            <v>Zero-Coupon</v>
          </cell>
        </row>
        <row r="3033">
          <cell r="A3033" t="str">
            <v>313589SQ7</v>
          </cell>
          <cell r="B3033" t="str">
            <v>x313589SQ7</v>
          </cell>
          <cell r="C3033" t="str">
            <v>Match</v>
          </cell>
          <cell r="D3033" t="str">
            <v>iStar</v>
          </cell>
          <cell r="E3033" t="str">
            <v>Zero-Coupon</v>
          </cell>
        </row>
        <row r="3034">
          <cell r="A3034" t="str">
            <v>313589SQ7</v>
          </cell>
          <cell r="B3034" t="str">
            <v>x313589SQ7</v>
          </cell>
          <cell r="C3034" t="str">
            <v>Match</v>
          </cell>
          <cell r="D3034" t="str">
            <v>iStar</v>
          </cell>
          <cell r="E3034" t="str">
            <v>Zero-Coupon</v>
          </cell>
        </row>
        <row r="3035">
          <cell r="A3035" t="str">
            <v>313589SQ7</v>
          </cell>
          <cell r="B3035" t="str">
            <v>x313589SQ7</v>
          </cell>
          <cell r="C3035" t="str">
            <v>Match</v>
          </cell>
          <cell r="D3035" t="str">
            <v>iStar</v>
          </cell>
          <cell r="E3035" t="str">
            <v>Zero-Coupon</v>
          </cell>
        </row>
        <row r="3036">
          <cell r="A3036" t="str">
            <v>313589SQ7</v>
          </cell>
          <cell r="B3036" t="str">
            <v>x313589SQ7</v>
          </cell>
          <cell r="C3036" t="str">
            <v>Match</v>
          </cell>
          <cell r="D3036" t="str">
            <v>iStar</v>
          </cell>
          <cell r="E3036" t="str">
            <v>Zero-Coupon</v>
          </cell>
        </row>
        <row r="3037">
          <cell r="A3037" t="str">
            <v>313589SQ7</v>
          </cell>
          <cell r="B3037" t="str">
            <v>x313589SQ7</v>
          </cell>
          <cell r="C3037" t="str">
            <v>Match</v>
          </cell>
          <cell r="D3037" t="str">
            <v>iStar</v>
          </cell>
          <cell r="E3037" t="str">
            <v>Zero-Coupon</v>
          </cell>
        </row>
        <row r="3038">
          <cell r="A3038" t="str">
            <v>313589SQ7</v>
          </cell>
          <cell r="B3038" t="str">
            <v>x313589SQ7</v>
          </cell>
          <cell r="C3038" t="str">
            <v>Match</v>
          </cell>
          <cell r="D3038" t="str">
            <v>iStar</v>
          </cell>
          <cell r="E3038" t="str">
            <v>Zero-Coupon</v>
          </cell>
        </row>
        <row r="3039">
          <cell r="A3039" t="str">
            <v>313589SQ7</v>
          </cell>
          <cell r="B3039" t="str">
            <v>x313589SQ7</v>
          </cell>
          <cell r="C3039" t="str">
            <v>Match</v>
          </cell>
          <cell r="D3039" t="str">
            <v>iStar</v>
          </cell>
          <cell r="E3039" t="str">
            <v>Zero-Coupon</v>
          </cell>
        </row>
        <row r="3040">
          <cell r="A3040" t="str">
            <v>313589SQ7</v>
          </cell>
          <cell r="B3040" t="str">
            <v>x313589SQ7</v>
          </cell>
          <cell r="C3040" t="str">
            <v>Match</v>
          </cell>
          <cell r="D3040" t="str">
            <v>iStar</v>
          </cell>
          <cell r="E3040" t="str">
            <v>Zero-Coupon</v>
          </cell>
        </row>
        <row r="3041">
          <cell r="A3041" t="str">
            <v>313589SQ7</v>
          </cell>
          <cell r="B3041" t="str">
            <v>x313589SQ7</v>
          </cell>
          <cell r="C3041" t="str">
            <v>Match</v>
          </cell>
          <cell r="D3041" t="str">
            <v>iStar</v>
          </cell>
          <cell r="E3041" t="str">
            <v>Zero-Coupon</v>
          </cell>
        </row>
        <row r="3042">
          <cell r="A3042" t="str">
            <v>313589SQ7</v>
          </cell>
          <cell r="B3042" t="str">
            <v>x313589SQ7</v>
          </cell>
          <cell r="C3042" t="str">
            <v>Match</v>
          </cell>
          <cell r="D3042" t="str">
            <v>iStar</v>
          </cell>
          <cell r="E3042" t="str">
            <v>Zero-Coupon</v>
          </cell>
        </row>
        <row r="3043">
          <cell r="A3043" t="str">
            <v>313589ST1</v>
          </cell>
          <cell r="B3043" t="str">
            <v>x313589ST1</v>
          </cell>
          <cell r="C3043" t="str">
            <v>Match</v>
          </cell>
          <cell r="D3043" t="str">
            <v>iStar</v>
          </cell>
          <cell r="E3043" t="str">
            <v>Zero-Coupon</v>
          </cell>
        </row>
        <row r="3044">
          <cell r="A3044" t="str">
            <v>313589ST1</v>
          </cell>
          <cell r="B3044" t="str">
            <v>x313589ST1</v>
          </cell>
          <cell r="C3044" t="str">
            <v>Match</v>
          </cell>
          <cell r="D3044" t="str">
            <v>iStar</v>
          </cell>
          <cell r="E3044" t="str">
            <v>Zero-Coupon</v>
          </cell>
        </row>
        <row r="3045">
          <cell r="A3045" t="str">
            <v>313589ST1</v>
          </cell>
          <cell r="B3045" t="str">
            <v>x313589ST1</v>
          </cell>
          <cell r="C3045" t="str">
            <v>Match</v>
          </cell>
          <cell r="D3045" t="str">
            <v>iStar</v>
          </cell>
          <cell r="E3045" t="str">
            <v>Zero-Coupon</v>
          </cell>
        </row>
        <row r="3046">
          <cell r="A3046" t="str">
            <v>313589ST1</v>
          </cell>
          <cell r="B3046" t="str">
            <v>x313589ST1</v>
          </cell>
          <cell r="C3046" t="str">
            <v>Match</v>
          </cell>
          <cell r="D3046" t="str">
            <v>iStar</v>
          </cell>
          <cell r="E3046" t="str">
            <v>Zero-Coupon</v>
          </cell>
        </row>
        <row r="3047">
          <cell r="A3047" t="str">
            <v>313589ST1</v>
          </cell>
          <cell r="B3047" t="str">
            <v>x313589ST1</v>
          </cell>
          <cell r="C3047" t="str">
            <v>Match</v>
          </cell>
          <cell r="D3047" t="str">
            <v>iStar</v>
          </cell>
          <cell r="E3047" t="str">
            <v>Zero-Coupon</v>
          </cell>
        </row>
        <row r="3048">
          <cell r="A3048" t="str">
            <v>313589ST1</v>
          </cell>
          <cell r="B3048" t="str">
            <v>x313589ST1</v>
          </cell>
          <cell r="C3048" t="str">
            <v>Match</v>
          </cell>
          <cell r="D3048" t="str">
            <v>iStar</v>
          </cell>
          <cell r="E3048" t="str">
            <v>Zero-Coupon</v>
          </cell>
        </row>
        <row r="3049">
          <cell r="A3049" t="str">
            <v>313589ST1</v>
          </cell>
          <cell r="B3049" t="str">
            <v>x313589ST1</v>
          </cell>
          <cell r="C3049" t="str">
            <v>Match</v>
          </cell>
          <cell r="D3049" t="str">
            <v>iStar</v>
          </cell>
          <cell r="E3049" t="str">
            <v>Zero-Coupon</v>
          </cell>
        </row>
        <row r="3050">
          <cell r="A3050" t="str">
            <v>313589ST1</v>
          </cell>
          <cell r="B3050" t="str">
            <v>x313589ST1</v>
          </cell>
          <cell r="C3050" t="str">
            <v>Match</v>
          </cell>
          <cell r="D3050" t="str">
            <v>iStar</v>
          </cell>
          <cell r="E3050" t="str">
            <v>Zero-Coupon</v>
          </cell>
        </row>
        <row r="3051">
          <cell r="A3051" t="str">
            <v>313589ST1</v>
          </cell>
          <cell r="B3051" t="str">
            <v>x313589ST1</v>
          </cell>
          <cell r="C3051" t="str">
            <v>Match</v>
          </cell>
          <cell r="D3051" t="str">
            <v>iStar</v>
          </cell>
          <cell r="E3051" t="str">
            <v>Zero-Coupon</v>
          </cell>
        </row>
        <row r="3052">
          <cell r="A3052" t="str">
            <v>313589ST1</v>
          </cell>
          <cell r="B3052" t="str">
            <v>x313589ST1</v>
          </cell>
          <cell r="C3052" t="str">
            <v>Match</v>
          </cell>
          <cell r="D3052" t="str">
            <v>iStar</v>
          </cell>
          <cell r="E3052" t="str">
            <v>Zero-Coupon</v>
          </cell>
        </row>
        <row r="3053">
          <cell r="A3053" t="str">
            <v>313589ST1</v>
          </cell>
          <cell r="B3053" t="str">
            <v>x313589ST1</v>
          </cell>
          <cell r="C3053" t="str">
            <v>Match</v>
          </cell>
          <cell r="D3053" t="str">
            <v>iStar</v>
          </cell>
          <cell r="E3053" t="str">
            <v>Zero-Coupon</v>
          </cell>
        </row>
        <row r="3054">
          <cell r="A3054" t="str">
            <v>313589ST1</v>
          </cell>
          <cell r="B3054" t="str">
            <v>x313589ST1</v>
          </cell>
          <cell r="C3054" t="str">
            <v>Match</v>
          </cell>
          <cell r="D3054" t="str">
            <v>iStar</v>
          </cell>
          <cell r="E3054" t="str">
            <v>Zero-Coupon</v>
          </cell>
        </row>
        <row r="3055">
          <cell r="A3055" t="str">
            <v>313589ST1</v>
          </cell>
          <cell r="B3055" t="str">
            <v>x313589ST1</v>
          </cell>
          <cell r="C3055" t="str">
            <v>Match</v>
          </cell>
          <cell r="D3055" t="str">
            <v>iStar</v>
          </cell>
          <cell r="E3055" t="str">
            <v>Zero-Coupon</v>
          </cell>
        </row>
        <row r="3056">
          <cell r="A3056" t="str">
            <v>313589ST1</v>
          </cell>
          <cell r="B3056" t="str">
            <v>x313589ST1</v>
          </cell>
          <cell r="C3056" t="str">
            <v>Match</v>
          </cell>
          <cell r="D3056" t="str">
            <v>iStar</v>
          </cell>
          <cell r="E3056" t="str">
            <v>Zero-Coupon</v>
          </cell>
        </row>
        <row r="3057">
          <cell r="A3057" t="str">
            <v>313589ST1</v>
          </cell>
          <cell r="B3057" t="str">
            <v>x313589ST1</v>
          </cell>
          <cell r="C3057" t="str">
            <v>Match</v>
          </cell>
          <cell r="D3057" t="str">
            <v>iStar</v>
          </cell>
          <cell r="E3057" t="str">
            <v>Zero-Coupon</v>
          </cell>
        </row>
        <row r="3058">
          <cell r="A3058" t="str">
            <v>313589ST1</v>
          </cell>
          <cell r="B3058" t="str">
            <v>x313589ST1</v>
          </cell>
          <cell r="C3058" t="str">
            <v>Match</v>
          </cell>
          <cell r="D3058" t="str">
            <v>iStar</v>
          </cell>
          <cell r="E3058" t="str">
            <v>Zero-Coupon</v>
          </cell>
        </row>
        <row r="3059">
          <cell r="A3059" t="str">
            <v>313589ST1</v>
          </cell>
          <cell r="B3059" t="str">
            <v>x313589ST1</v>
          </cell>
          <cell r="C3059" t="str">
            <v>Match</v>
          </cell>
          <cell r="D3059" t="str">
            <v>iStar</v>
          </cell>
          <cell r="E3059" t="str">
            <v>Zero-Coupon</v>
          </cell>
        </row>
        <row r="3060">
          <cell r="A3060" t="str">
            <v>313589ST1</v>
          </cell>
          <cell r="B3060" t="str">
            <v>x313589ST1</v>
          </cell>
          <cell r="C3060" t="str">
            <v>Match</v>
          </cell>
          <cell r="D3060" t="str">
            <v>iStar</v>
          </cell>
          <cell r="E3060" t="str">
            <v>Zero-Coupon</v>
          </cell>
        </row>
        <row r="3061">
          <cell r="A3061" t="str">
            <v>313589ST1</v>
          </cell>
          <cell r="B3061" t="str">
            <v>x313589ST1</v>
          </cell>
          <cell r="C3061" t="str">
            <v>Match</v>
          </cell>
          <cell r="D3061" t="str">
            <v>iStar</v>
          </cell>
          <cell r="E3061" t="str">
            <v>Zero-Coupon</v>
          </cell>
        </row>
        <row r="3062">
          <cell r="A3062" t="str">
            <v>313589ST1</v>
          </cell>
          <cell r="B3062" t="str">
            <v>x313589ST1</v>
          </cell>
          <cell r="C3062" t="str">
            <v>Match</v>
          </cell>
          <cell r="D3062" t="str">
            <v>iStar</v>
          </cell>
          <cell r="E3062" t="str">
            <v>Zero-Coupon</v>
          </cell>
        </row>
        <row r="3063">
          <cell r="A3063" t="str">
            <v>313589ST1</v>
          </cell>
          <cell r="B3063" t="str">
            <v>x313589ST1</v>
          </cell>
          <cell r="C3063" t="str">
            <v>Match</v>
          </cell>
          <cell r="D3063" t="str">
            <v>iStar</v>
          </cell>
          <cell r="E3063" t="str">
            <v>Zero-Coupon</v>
          </cell>
        </row>
        <row r="3064">
          <cell r="A3064" t="str">
            <v>313589ST1</v>
          </cell>
          <cell r="B3064" t="str">
            <v>x313589ST1</v>
          </cell>
          <cell r="C3064" t="str">
            <v>Match</v>
          </cell>
          <cell r="D3064" t="str">
            <v>iStar</v>
          </cell>
          <cell r="E3064" t="str">
            <v>Zero-Coupon</v>
          </cell>
        </row>
        <row r="3065">
          <cell r="A3065" t="str">
            <v>313589ST1</v>
          </cell>
          <cell r="B3065" t="str">
            <v>x313589ST1</v>
          </cell>
          <cell r="C3065" t="str">
            <v>Match</v>
          </cell>
          <cell r="D3065" t="str">
            <v>iStar</v>
          </cell>
          <cell r="E3065" t="str">
            <v>Zero-Coupon</v>
          </cell>
        </row>
        <row r="3066">
          <cell r="A3066" t="str">
            <v>313589ST1</v>
          </cell>
          <cell r="B3066" t="str">
            <v>x313589ST1</v>
          </cell>
          <cell r="C3066" t="str">
            <v>Match</v>
          </cell>
          <cell r="D3066" t="str">
            <v>iStar</v>
          </cell>
          <cell r="E3066" t="str">
            <v>Zero-Coupon</v>
          </cell>
        </row>
        <row r="3067">
          <cell r="A3067" t="str">
            <v>313589ST1</v>
          </cell>
          <cell r="B3067" t="str">
            <v>x313589ST1</v>
          </cell>
          <cell r="C3067" t="str">
            <v>Match</v>
          </cell>
          <cell r="D3067" t="str">
            <v>iStar</v>
          </cell>
          <cell r="E3067" t="str">
            <v>Zero-Coupon</v>
          </cell>
        </row>
        <row r="3068">
          <cell r="A3068" t="str">
            <v>313589ST1</v>
          </cell>
          <cell r="B3068" t="str">
            <v>x313589ST1</v>
          </cell>
          <cell r="C3068" t="str">
            <v>Match</v>
          </cell>
          <cell r="D3068" t="str">
            <v>iStar</v>
          </cell>
          <cell r="E3068" t="str">
            <v>Zero-Coupon</v>
          </cell>
        </row>
        <row r="3069">
          <cell r="A3069" t="str">
            <v>313589ST1</v>
          </cell>
          <cell r="B3069" t="str">
            <v>x313589ST1</v>
          </cell>
          <cell r="C3069" t="str">
            <v>Match</v>
          </cell>
          <cell r="D3069" t="str">
            <v>iStar</v>
          </cell>
          <cell r="E3069" t="str">
            <v>Zero-Coupon</v>
          </cell>
        </row>
        <row r="3070">
          <cell r="A3070" t="str">
            <v>313589ST1</v>
          </cell>
          <cell r="B3070" t="str">
            <v>x313589ST1</v>
          </cell>
          <cell r="C3070" t="str">
            <v>Match</v>
          </cell>
          <cell r="D3070" t="str">
            <v>iStar</v>
          </cell>
          <cell r="E3070" t="str">
            <v>Zero-Coupon</v>
          </cell>
        </row>
        <row r="3071">
          <cell r="A3071" t="str">
            <v>313589ST1</v>
          </cell>
          <cell r="B3071" t="str">
            <v>x313589ST1</v>
          </cell>
          <cell r="C3071" t="str">
            <v>Match</v>
          </cell>
          <cell r="D3071" t="str">
            <v>iStar</v>
          </cell>
          <cell r="E3071" t="str">
            <v>Zero-Coupon</v>
          </cell>
        </row>
        <row r="3072">
          <cell r="A3072" t="str">
            <v>313589ST1</v>
          </cell>
          <cell r="B3072" t="str">
            <v>x313589ST1</v>
          </cell>
          <cell r="C3072" t="str">
            <v>Match</v>
          </cell>
          <cell r="D3072" t="str">
            <v>iStar</v>
          </cell>
          <cell r="E3072" t="str">
            <v>Zero-Coupon</v>
          </cell>
        </row>
        <row r="3073">
          <cell r="A3073" t="str">
            <v>313589ST1</v>
          </cell>
          <cell r="B3073" t="str">
            <v>x313589ST1</v>
          </cell>
          <cell r="C3073" t="str">
            <v>Match</v>
          </cell>
          <cell r="D3073" t="str">
            <v>iStar</v>
          </cell>
          <cell r="E3073" t="str">
            <v>Zero-Coupon</v>
          </cell>
        </row>
        <row r="3074">
          <cell r="A3074" t="str">
            <v>313589ST1</v>
          </cell>
          <cell r="B3074" t="str">
            <v>x313589ST1</v>
          </cell>
          <cell r="C3074" t="str">
            <v>Match</v>
          </cell>
          <cell r="D3074" t="str">
            <v>iStar</v>
          </cell>
          <cell r="E3074" t="str">
            <v>Zero-Coupon</v>
          </cell>
        </row>
        <row r="3075">
          <cell r="A3075" t="str">
            <v>313589ST1</v>
          </cell>
          <cell r="B3075" t="str">
            <v>x313589ST1</v>
          </cell>
          <cell r="C3075" t="str">
            <v>Match</v>
          </cell>
          <cell r="D3075" t="str">
            <v>iStar</v>
          </cell>
          <cell r="E3075" t="str">
            <v>Zero-Coupon</v>
          </cell>
        </row>
        <row r="3076">
          <cell r="A3076" t="str">
            <v>313589ST1</v>
          </cell>
          <cell r="B3076" t="str">
            <v>x313589ST1</v>
          </cell>
          <cell r="C3076" t="str">
            <v>Match</v>
          </cell>
          <cell r="D3076" t="str">
            <v>iStar</v>
          </cell>
          <cell r="E3076" t="str">
            <v>Zero-Coupon</v>
          </cell>
        </row>
        <row r="3077">
          <cell r="A3077" t="str">
            <v>313589ST1</v>
          </cell>
          <cell r="B3077" t="str">
            <v>x313589ST1</v>
          </cell>
          <cell r="C3077" t="str">
            <v>Match</v>
          </cell>
          <cell r="D3077" t="str">
            <v>iStar</v>
          </cell>
          <cell r="E3077" t="str">
            <v>Zero-Coupon</v>
          </cell>
        </row>
        <row r="3078">
          <cell r="A3078" t="str">
            <v>313589ST1</v>
          </cell>
          <cell r="B3078" t="str">
            <v>x313589ST1</v>
          </cell>
          <cell r="C3078" t="str">
            <v>Match</v>
          </cell>
          <cell r="D3078" t="str">
            <v>iStar</v>
          </cell>
          <cell r="E3078" t="str">
            <v>Zero-Coupon</v>
          </cell>
        </row>
        <row r="3079">
          <cell r="A3079" t="str">
            <v>313589SU8</v>
          </cell>
          <cell r="B3079" t="str">
            <v>x313589SU8</v>
          </cell>
          <cell r="C3079" t="str">
            <v>Match</v>
          </cell>
          <cell r="D3079" t="str">
            <v>iStar</v>
          </cell>
          <cell r="E3079" t="str">
            <v>Zero-Coupon</v>
          </cell>
        </row>
        <row r="3080">
          <cell r="A3080" t="str">
            <v>313589SU8</v>
          </cell>
          <cell r="B3080" t="str">
            <v>x313589SU8</v>
          </cell>
          <cell r="C3080" t="str">
            <v>Match</v>
          </cell>
          <cell r="D3080" t="str">
            <v>iStar</v>
          </cell>
          <cell r="E3080" t="str">
            <v>Zero-Coupon</v>
          </cell>
        </row>
        <row r="3081">
          <cell r="A3081" t="str">
            <v>313589SU8</v>
          </cell>
          <cell r="B3081" t="str">
            <v>x313589SU8</v>
          </cell>
          <cell r="C3081" t="str">
            <v>Match</v>
          </cell>
          <cell r="D3081" t="str">
            <v>iStar</v>
          </cell>
          <cell r="E3081" t="str">
            <v>Zero-Coupon</v>
          </cell>
        </row>
        <row r="3082">
          <cell r="A3082" t="str">
            <v>313589SU8</v>
          </cell>
          <cell r="B3082" t="str">
            <v>x313589SU8</v>
          </cell>
          <cell r="C3082" t="str">
            <v>Match</v>
          </cell>
          <cell r="D3082" t="str">
            <v>iStar</v>
          </cell>
          <cell r="E3082" t="str">
            <v>Zero-Coupon</v>
          </cell>
        </row>
        <row r="3083">
          <cell r="A3083" t="str">
            <v>313589SU8</v>
          </cell>
          <cell r="B3083" t="str">
            <v>x313589SU8</v>
          </cell>
          <cell r="C3083" t="str">
            <v>Match</v>
          </cell>
          <cell r="D3083" t="str">
            <v>iStar</v>
          </cell>
          <cell r="E3083" t="str">
            <v>Zero-Coupon</v>
          </cell>
        </row>
        <row r="3084">
          <cell r="A3084" t="str">
            <v>313589SU8</v>
          </cell>
          <cell r="B3084" t="str">
            <v>x313589SU8</v>
          </cell>
          <cell r="C3084" t="str">
            <v>Match</v>
          </cell>
          <cell r="D3084" t="str">
            <v>iStar</v>
          </cell>
          <cell r="E3084" t="str">
            <v>Zero-Coupon</v>
          </cell>
        </row>
        <row r="3085">
          <cell r="A3085" t="str">
            <v>313589SU8</v>
          </cell>
          <cell r="B3085" t="str">
            <v>x313589SU8</v>
          </cell>
          <cell r="C3085" t="str">
            <v>Match</v>
          </cell>
          <cell r="D3085" t="str">
            <v>iStar</v>
          </cell>
          <cell r="E3085" t="str">
            <v>Zero-Coupon</v>
          </cell>
        </row>
        <row r="3086">
          <cell r="A3086" t="str">
            <v>313589SU8</v>
          </cell>
          <cell r="B3086" t="str">
            <v>x313589SU8</v>
          </cell>
          <cell r="C3086" t="str">
            <v>Match</v>
          </cell>
          <cell r="D3086" t="str">
            <v>iStar</v>
          </cell>
          <cell r="E3086" t="str">
            <v>Zero-Coupon</v>
          </cell>
        </row>
        <row r="3087">
          <cell r="A3087" t="str">
            <v>313589SU8</v>
          </cell>
          <cell r="B3087" t="str">
            <v>x313589SU8</v>
          </cell>
          <cell r="C3087" t="str">
            <v>Match</v>
          </cell>
          <cell r="D3087" t="str">
            <v>iStar</v>
          </cell>
          <cell r="E3087" t="str">
            <v>Zero-Coupon</v>
          </cell>
        </row>
        <row r="3088">
          <cell r="A3088" t="str">
            <v>313589SU8</v>
          </cell>
          <cell r="B3088" t="str">
            <v>x313589SU8</v>
          </cell>
          <cell r="C3088" t="str">
            <v>Match</v>
          </cell>
          <cell r="D3088" t="str">
            <v>iStar</v>
          </cell>
          <cell r="E3088" t="str">
            <v>Zero-Coupon</v>
          </cell>
        </row>
        <row r="3089">
          <cell r="A3089" t="str">
            <v>313589SU8</v>
          </cell>
          <cell r="B3089" t="str">
            <v>x313589SU8</v>
          </cell>
          <cell r="C3089" t="str">
            <v>Match</v>
          </cell>
          <cell r="D3089" t="str">
            <v>iStar</v>
          </cell>
          <cell r="E3089" t="str">
            <v>Zero-Coupon</v>
          </cell>
        </row>
        <row r="3090">
          <cell r="A3090" t="str">
            <v>313589SU8</v>
          </cell>
          <cell r="B3090" t="str">
            <v>x313589SU8</v>
          </cell>
          <cell r="C3090" t="str">
            <v>Match</v>
          </cell>
          <cell r="D3090" t="str">
            <v>iStar</v>
          </cell>
          <cell r="E3090" t="str">
            <v>Zero-Coupon</v>
          </cell>
        </row>
        <row r="3091">
          <cell r="A3091" t="str">
            <v>313589SU8</v>
          </cell>
          <cell r="B3091" t="str">
            <v>x313589SU8</v>
          </cell>
          <cell r="C3091" t="str">
            <v>Match</v>
          </cell>
          <cell r="D3091" t="str">
            <v>iStar</v>
          </cell>
          <cell r="E3091" t="str">
            <v>Zero-Coupon</v>
          </cell>
        </row>
        <row r="3092">
          <cell r="A3092" t="str">
            <v>313589SU8</v>
          </cell>
          <cell r="B3092" t="str">
            <v>x313589SU8</v>
          </cell>
          <cell r="C3092" t="str">
            <v>Match</v>
          </cell>
          <cell r="D3092" t="str">
            <v>iStar</v>
          </cell>
          <cell r="E3092" t="str">
            <v>Zero-Coupon</v>
          </cell>
        </row>
        <row r="3093">
          <cell r="A3093" t="str">
            <v>313589SV6</v>
          </cell>
          <cell r="B3093" t="str">
            <v>x313589SV6</v>
          </cell>
          <cell r="C3093" t="str">
            <v>Match</v>
          </cell>
          <cell r="D3093" t="str">
            <v>iStar</v>
          </cell>
          <cell r="E3093" t="str">
            <v>Zero-Coupon</v>
          </cell>
        </row>
        <row r="3094">
          <cell r="A3094" t="str">
            <v>313589SV6</v>
          </cell>
          <cell r="B3094" t="str">
            <v>x313589SV6</v>
          </cell>
          <cell r="C3094" t="str">
            <v>Match</v>
          </cell>
          <cell r="D3094" t="str">
            <v>iStar</v>
          </cell>
          <cell r="E3094" t="str">
            <v>Zero-Coupon</v>
          </cell>
        </row>
        <row r="3095">
          <cell r="A3095" t="str">
            <v>313589SV6</v>
          </cell>
          <cell r="B3095" t="str">
            <v>x313589SV6</v>
          </cell>
          <cell r="C3095" t="str">
            <v>Match</v>
          </cell>
          <cell r="D3095" t="str">
            <v>iStar</v>
          </cell>
          <cell r="E3095" t="str">
            <v>Zero-Coupon</v>
          </cell>
        </row>
        <row r="3096">
          <cell r="A3096" t="str">
            <v>313589SV6</v>
          </cell>
          <cell r="B3096" t="str">
            <v>x313589SV6</v>
          </cell>
          <cell r="C3096" t="str">
            <v>Match</v>
          </cell>
          <cell r="D3096" t="str">
            <v>iStar</v>
          </cell>
          <cell r="E3096" t="str">
            <v>Zero-Coupon</v>
          </cell>
        </row>
        <row r="3097">
          <cell r="A3097" t="str">
            <v>313589SV6</v>
          </cell>
          <cell r="B3097" t="str">
            <v>x313589SV6</v>
          </cell>
          <cell r="C3097" t="str">
            <v>Match</v>
          </cell>
          <cell r="D3097" t="str">
            <v>iStar</v>
          </cell>
          <cell r="E3097" t="str">
            <v>Zero-Coupon</v>
          </cell>
        </row>
        <row r="3098">
          <cell r="A3098" t="str">
            <v>313589SV6</v>
          </cell>
          <cell r="B3098" t="str">
            <v>x313589SV6</v>
          </cell>
          <cell r="C3098" t="str">
            <v>Match</v>
          </cell>
          <cell r="D3098" t="str">
            <v>iStar</v>
          </cell>
          <cell r="E3098" t="str">
            <v>Zero-Coupon</v>
          </cell>
        </row>
        <row r="3099">
          <cell r="A3099" t="str">
            <v>313589SV6</v>
          </cell>
          <cell r="B3099" t="str">
            <v>x313589SV6</v>
          </cell>
          <cell r="C3099" t="str">
            <v>Match</v>
          </cell>
          <cell r="D3099" t="str">
            <v>iStar</v>
          </cell>
          <cell r="E3099" t="str">
            <v>Zero-Coupon</v>
          </cell>
        </row>
        <row r="3100">
          <cell r="A3100" t="str">
            <v>313589SV6</v>
          </cell>
          <cell r="B3100" t="str">
            <v>x313589SV6</v>
          </cell>
          <cell r="C3100" t="str">
            <v>Match</v>
          </cell>
          <cell r="D3100" t="str">
            <v>iStar</v>
          </cell>
          <cell r="E3100" t="str">
            <v>Zero-Coupon</v>
          </cell>
        </row>
        <row r="3101">
          <cell r="A3101" t="str">
            <v>313589SV6</v>
          </cell>
          <cell r="B3101" t="str">
            <v>x313589SV6</v>
          </cell>
          <cell r="C3101" t="str">
            <v>Match</v>
          </cell>
          <cell r="D3101" t="str">
            <v>iStar</v>
          </cell>
          <cell r="E3101" t="str">
            <v>Zero-Coupon</v>
          </cell>
        </row>
        <row r="3102">
          <cell r="A3102" t="str">
            <v>313589SV6</v>
          </cell>
          <cell r="B3102" t="str">
            <v>x313589SV6</v>
          </cell>
          <cell r="C3102" t="str">
            <v>Match</v>
          </cell>
          <cell r="D3102" t="str">
            <v>iStar</v>
          </cell>
          <cell r="E3102" t="str">
            <v>Zero-Coupon</v>
          </cell>
        </row>
        <row r="3103">
          <cell r="A3103" t="str">
            <v>313589SV6</v>
          </cell>
          <cell r="B3103" t="str">
            <v>x313589SV6</v>
          </cell>
          <cell r="C3103" t="str">
            <v>Match</v>
          </cell>
          <cell r="D3103" t="str">
            <v>iStar</v>
          </cell>
          <cell r="E3103" t="str">
            <v>Zero-Coupon</v>
          </cell>
        </row>
        <row r="3104">
          <cell r="A3104" t="str">
            <v>313589SV6</v>
          </cell>
          <cell r="B3104" t="str">
            <v>x313589SV6</v>
          </cell>
          <cell r="C3104" t="str">
            <v>Match</v>
          </cell>
          <cell r="D3104" t="str">
            <v>iStar</v>
          </cell>
          <cell r="E3104" t="str">
            <v>Zero-Coupon</v>
          </cell>
        </row>
        <row r="3105">
          <cell r="A3105" t="str">
            <v>313589SV6</v>
          </cell>
          <cell r="B3105" t="str">
            <v>x313589SV6</v>
          </cell>
          <cell r="C3105" t="str">
            <v>Match</v>
          </cell>
          <cell r="D3105" t="str">
            <v>iStar</v>
          </cell>
          <cell r="E3105" t="str">
            <v>Zero-Coupon</v>
          </cell>
        </row>
        <row r="3106">
          <cell r="A3106" t="str">
            <v>313589SV6</v>
          </cell>
          <cell r="B3106" t="str">
            <v>x313589SV6</v>
          </cell>
          <cell r="C3106" t="str">
            <v>Match</v>
          </cell>
          <cell r="D3106" t="str">
            <v>iStar</v>
          </cell>
          <cell r="E3106" t="str">
            <v>Zero-Coupon</v>
          </cell>
        </row>
        <row r="3107">
          <cell r="A3107" t="str">
            <v>313589SV6</v>
          </cell>
          <cell r="B3107" t="str">
            <v>x313589SV6</v>
          </cell>
          <cell r="C3107" t="str">
            <v>Match</v>
          </cell>
          <cell r="D3107" t="str">
            <v>iStar</v>
          </cell>
          <cell r="E3107" t="str">
            <v>Zero-Coupon</v>
          </cell>
        </row>
        <row r="3108">
          <cell r="A3108" t="str">
            <v>313589SV6</v>
          </cell>
          <cell r="B3108" t="str">
            <v>x313589SV6</v>
          </cell>
          <cell r="C3108" t="str">
            <v>Match</v>
          </cell>
          <cell r="D3108" t="str">
            <v>iStar</v>
          </cell>
          <cell r="E3108" t="str">
            <v>Zero-Coupon</v>
          </cell>
        </row>
        <row r="3109">
          <cell r="A3109" t="str">
            <v>313589SV6</v>
          </cell>
          <cell r="B3109" t="str">
            <v>x313589SV6</v>
          </cell>
          <cell r="C3109" t="str">
            <v>Match</v>
          </cell>
          <cell r="D3109" t="str">
            <v>iStar</v>
          </cell>
          <cell r="E3109" t="str">
            <v>Zero-Coupon</v>
          </cell>
        </row>
        <row r="3110">
          <cell r="A3110" t="str">
            <v>313589SV6</v>
          </cell>
          <cell r="B3110" t="str">
            <v>x313589SV6</v>
          </cell>
          <cell r="C3110" t="str">
            <v>Match</v>
          </cell>
          <cell r="D3110" t="str">
            <v>iStar</v>
          </cell>
          <cell r="E3110" t="str">
            <v>Zero-Coupon</v>
          </cell>
        </row>
        <row r="3111">
          <cell r="A3111" t="str">
            <v>313589SV6</v>
          </cell>
          <cell r="B3111" t="str">
            <v>x313589SV6</v>
          </cell>
          <cell r="C3111" t="str">
            <v>Match</v>
          </cell>
          <cell r="D3111" t="str">
            <v>iStar</v>
          </cell>
          <cell r="E3111" t="str">
            <v>Zero-Coupon</v>
          </cell>
        </row>
        <row r="3112">
          <cell r="A3112" t="str">
            <v>313589SV6</v>
          </cell>
          <cell r="B3112" t="str">
            <v>x313589SV6</v>
          </cell>
          <cell r="C3112" t="str">
            <v>Match</v>
          </cell>
          <cell r="D3112" t="str">
            <v>iStar</v>
          </cell>
          <cell r="E3112" t="str">
            <v>Zero-Coupon</v>
          </cell>
        </row>
        <row r="3113">
          <cell r="A3113" t="str">
            <v>313589SV6</v>
          </cell>
          <cell r="B3113" t="str">
            <v>x313589SV6</v>
          </cell>
          <cell r="C3113" t="str">
            <v>Match</v>
          </cell>
          <cell r="D3113" t="str">
            <v>iStar</v>
          </cell>
          <cell r="E3113" t="str">
            <v>Zero-Coupon</v>
          </cell>
        </row>
        <row r="3114">
          <cell r="A3114" t="str">
            <v>313589SV6</v>
          </cell>
          <cell r="B3114" t="str">
            <v>x313589SV6</v>
          </cell>
          <cell r="C3114" t="str">
            <v>Match</v>
          </cell>
          <cell r="D3114" t="str">
            <v>iStar</v>
          </cell>
          <cell r="E3114" t="str">
            <v>Zero-Coupon</v>
          </cell>
        </row>
        <row r="3115">
          <cell r="A3115" t="str">
            <v>313589SV6</v>
          </cell>
          <cell r="B3115" t="str">
            <v>x313589SV6</v>
          </cell>
          <cell r="C3115" t="str">
            <v>Match</v>
          </cell>
          <cell r="D3115" t="str">
            <v>iStar</v>
          </cell>
          <cell r="E3115" t="str">
            <v>Zero-Coupon</v>
          </cell>
        </row>
        <row r="3116">
          <cell r="A3116" t="str">
            <v>313589SV6</v>
          </cell>
          <cell r="B3116" t="str">
            <v>x313589SV6</v>
          </cell>
          <cell r="C3116" t="str">
            <v>Match</v>
          </cell>
          <cell r="D3116" t="str">
            <v>iStar</v>
          </cell>
          <cell r="E3116" t="str">
            <v>Zero-Coupon</v>
          </cell>
        </row>
        <row r="3117">
          <cell r="A3117" t="str">
            <v>313589SV6</v>
          </cell>
          <cell r="B3117" t="str">
            <v>x313589SV6</v>
          </cell>
          <cell r="C3117" t="str">
            <v>Match</v>
          </cell>
          <cell r="D3117" t="str">
            <v>iStar</v>
          </cell>
          <cell r="E3117" t="str">
            <v>Zero-Coupon</v>
          </cell>
        </row>
        <row r="3118">
          <cell r="A3118" t="str">
            <v>313589SV6</v>
          </cell>
          <cell r="B3118" t="str">
            <v>x313589SV6</v>
          </cell>
          <cell r="C3118" t="str">
            <v>Match</v>
          </cell>
          <cell r="D3118" t="str">
            <v>iStar</v>
          </cell>
          <cell r="E3118" t="str">
            <v>Zero-Coupon</v>
          </cell>
        </row>
        <row r="3119">
          <cell r="A3119" t="str">
            <v>313589SV6</v>
          </cell>
          <cell r="B3119" t="str">
            <v>x313589SV6</v>
          </cell>
          <cell r="C3119" t="str">
            <v>Match</v>
          </cell>
          <cell r="D3119" t="str">
            <v>iStar</v>
          </cell>
          <cell r="E3119" t="str">
            <v>Zero-Coupon</v>
          </cell>
        </row>
        <row r="3120">
          <cell r="A3120" t="str">
            <v>313589SV6</v>
          </cell>
          <cell r="B3120" t="str">
            <v>x313589SV6</v>
          </cell>
          <cell r="C3120" t="str">
            <v>Match</v>
          </cell>
          <cell r="D3120" t="str">
            <v>iStar</v>
          </cell>
          <cell r="E3120" t="str">
            <v>Zero-Coupon</v>
          </cell>
        </row>
        <row r="3121">
          <cell r="A3121" t="str">
            <v>313589SV6</v>
          </cell>
          <cell r="B3121" t="str">
            <v>x313589SV6</v>
          </cell>
          <cell r="C3121" t="str">
            <v>Match</v>
          </cell>
          <cell r="D3121" t="str">
            <v>iStar</v>
          </cell>
          <cell r="E3121" t="str">
            <v>Zero-Coupon</v>
          </cell>
        </row>
        <row r="3122">
          <cell r="A3122" t="str">
            <v>313589SV6</v>
          </cell>
          <cell r="B3122" t="str">
            <v>x313589SV6</v>
          </cell>
          <cell r="C3122" t="str">
            <v>Match</v>
          </cell>
          <cell r="D3122" t="str">
            <v>iStar</v>
          </cell>
          <cell r="E3122" t="str">
            <v>Zero-Coupon</v>
          </cell>
        </row>
        <row r="3123">
          <cell r="A3123" t="str">
            <v>313589SV6</v>
          </cell>
          <cell r="B3123" t="str">
            <v>x313589SV6</v>
          </cell>
          <cell r="C3123" t="str">
            <v>Match</v>
          </cell>
          <cell r="D3123" t="str">
            <v>iStar</v>
          </cell>
          <cell r="E3123" t="str">
            <v>Zero-Coupon</v>
          </cell>
        </row>
        <row r="3124">
          <cell r="A3124" t="str">
            <v>313589SV6</v>
          </cell>
          <cell r="B3124" t="str">
            <v>x313589SV6</v>
          </cell>
          <cell r="C3124" t="str">
            <v>Match</v>
          </cell>
          <cell r="D3124" t="str">
            <v>iStar</v>
          </cell>
          <cell r="E3124" t="str">
            <v>Zero-Coupon</v>
          </cell>
        </row>
        <row r="3125">
          <cell r="A3125" t="str">
            <v>313589SV6</v>
          </cell>
          <cell r="B3125" t="str">
            <v>x313589SV6</v>
          </cell>
          <cell r="C3125" t="str">
            <v>Match</v>
          </cell>
          <cell r="D3125" t="str">
            <v>iStar</v>
          </cell>
          <cell r="E3125" t="str">
            <v>Zero-Coupon</v>
          </cell>
        </row>
        <row r="3126">
          <cell r="A3126" t="str">
            <v>313589SV6</v>
          </cell>
          <cell r="B3126" t="str">
            <v>x313589SV6</v>
          </cell>
          <cell r="C3126" t="str">
            <v>Match</v>
          </cell>
          <cell r="D3126" t="str">
            <v>iStar</v>
          </cell>
          <cell r="E3126" t="str">
            <v>Zero-Coupon</v>
          </cell>
        </row>
        <row r="3127">
          <cell r="A3127" t="str">
            <v>313589SV6</v>
          </cell>
          <cell r="B3127" t="str">
            <v>x313589SV6</v>
          </cell>
          <cell r="C3127" t="str">
            <v>Match</v>
          </cell>
          <cell r="D3127" t="str">
            <v>iStar</v>
          </cell>
          <cell r="E3127" t="str">
            <v>Zero-Coupon</v>
          </cell>
        </row>
        <row r="3128">
          <cell r="A3128" t="str">
            <v>313589SW4</v>
          </cell>
          <cell r="B3128" t="str">
            <v>x313589SW4</v>
          </cell>
          <cell r="C3128" t="str">
            <v>Match</v>
          </cell>
          <cell r="D3128" t="str">
            <v>iStar</v>
          </cell>
          <cell r="E3128" t="str">
            <v>Zero-Coupon</v>
          </cell>
        </row>
        <row r="3129">
          <cell r="A3129" t="str">
            <v>313589SW4</v>
          </cell>
          <cell r="B3129" t="str">
            <v>x313589SW4</v>
          </cell>
          <cell r="C3129" t="str">
            <v>Match</v>
          </cell>
          <cell r="D3129" t="str">
            <v>iStar</v>
          </cell>
          <cell r="E3129" t="str">
            <v>Zero-Coupon</v>
          </cell>
        </row>
        <row r="3130">
          <cell r="A3130" t="str">
            <v>313589SW4</v>
          </cell>
          <cell r="B3130" t="str">
            <v>x313589SW4</v>
          </cell>
          <cell r="C3130" t="str">
            <v>Match</v>
          </cell>
          <cell r="D3130" t="str">
            <v>iStar</v>
          </cell>
          <cell r="E3130" t="str">
            <v>Zero-Coupon</v>
          </cell>
        </row>
        <row r="3131">
          <cell r="A3131" t="str">
            <v>313589SW4</v>
          </cell>
          <cell r="B3131" t="str">
            <v>x313589SW4</v>
          </cell>
          <cell r="C3131" t="str">
            <v>Match</v>
          </cell>
          <cell r="D3131" t="str">
            <v>iStar</v>
          </cell>
          <cell r="E3131" t="str">
            <v>Zero-Coupon</v>
          </cell>
        </row>
        <row r="3132">
          <cell r="A3132" t="str">
            <v>313589SW4</v>
          </cell>
          <cell r="B3132" t="str">
            <v>x313589SW4</v>
          </cell>
          <cell r="C3132" t="str">
            <v>Match</v>
          </cell>
          <cell r="D3132" t="str">
            <v>iStar</v>
          </cell>
          <cell r="E3132" t="str">
            <v>Zero-Coupon</v>
          </cell>
        </row>
        <row r="3133">
          <cell r="A3133" t="str">
            <v>313589SW4</v>
          </cell>
          <cell r="B3133" t="str">
            <v>x313589SW4</v>
          </cell>
          <cell r="C3133" t="str">
            <v>Match</v>
          </cell>
          <cell r="D3133" t="str">
            <v>iStar</v>
          </cell>
          <cell r="E3133" t="str">
            <v>Zero-Coupon</v>
          </cell>
        </row>
        <row r="3134">
          <cell r="A3134" t="str">
            <v>313589SW4</v>
          </cell>
          <cell r="B3134" t="str">
            <v>x313589SW4</v>
          </cell>
          <cell r="C3134" t="str">
            <v>Match</v>
          </cell>
          <cell r="D3134" t="str">
            <v>iStar</v>
          </cell>
          <cell r="E3134" t="str">
            <v>Zero-Coupon</v>
          </cell>
        </row>
        <row r="3135">
          <cell r="A3135" t="str">
            <v>313589SW4</v>
          </cell>
          <cell r="B3135" t="str">
            <v>x313589SW4</v>
          </cell>
          <cell r="C3135" t="str">
            <v>Match</v>
          </cell>
          <cell r="D3135" t="str">
            <v>iStar</v>
          </cell>
          <cell r="E3135" t="str">
            <v>Zero-Coupon</v>
          </cell>
        </row>
        <row r="3136">
          <cell r="A3136" t="str">
            <v>313589SW4</v>
          </cell>
          <cell r="B3136" t="str">
            <v>x313589SW4</v>
          </cell>
          <cell r="C3136" t="str">
            <v>Match</v>
          </cell>
          <cell r="D3136" t="str">
            <v>iStar</v>
          </cell>
          <cell r="E3136" t="str">
            <v>Zero-Coupon</v>
          </cell>
        </row>
        <row r="3137">
          <cell r="A3137" t="str">
            <v>313589SW4</v>
          </cell>
          <cell r="B3137" t="str">
            <v>x313589SW4</v>
          </cell>
          <cell r="C3137" t="str">
            <v>Match</v>
          </cell>
          <cell r="D3137" t="str">
            <v>iStar</v>
          </cell>
          <cell r="E3137" t="str">
            <v>Zero-Coupon</v>
          </cell>
        </row>
        <row r="3138">
          <cell r="A3138" t="str">
            <v>313589SW4</v>
          </cell>
          <cell r="B3138" t="str">
            <v>x313589SW4</v>
          </cell>
          <cell r="C3138" t="str">
            <v>Match</v>
          </cell>
          <cell r="D3138" t="str">
            <v>iStar</v>
          </cell>
          <cell r="E3138" t="str">
            <v>Zero-Coupon</v>
          </cell>
        </row>
        <row r="3139">
          <cell r="A3139" t="str">
            <v>313589SW4</v>
          </cell>
          <cell r="B3139" t="str">
            <v>x313589SW4</v>
          </cell>
          <cell r="C3139" t="str">
            <v>Match</v>
          </cell>
          <cell r="D3139" t="str">
            <v>iStar</v>
          </cell>
          <cell r="E3139" t="str">
            <v>Zero-Coupon</v>
          </cell>
        </row>
        <row r="3140">
          <cell r="A3140" t="str">
            <v>313589SW4</v>
          </cell>
          <cell r="B3140" t="str">
            <v>x313589SW4</v>
          </cell>
          <cell r="C3140" t="str">
            <v>Match</v>
          </cell>
          <cell r="D3140" t="str">
            <v>iStar</v>
          </cell>
          <cell r="E3140" t="str">
            <v>Zero-Coupon</v>
          </cell>
        </row>
        <row r="3141">
          <cell r="A3141" t="str">
            <v>313589SW4</v>
          </cell>
          <cell r="B3141" t="str">
            <v>x313589SW4</v>
          </cell>
          <cell r="C3141" t="str">
            <v>Match</v>
          </cell>
          <cell r="D3141" t="str">
            <v>iStar</v>
          </cell>
          <cell r="E3141" t="str">
            <v>Zero-Coupon</v>
          </cell>
        </row>
        <row r="3142">
          <cell r="A3142" t="str">
            <v>313589SW4</v>
          </cell>
          <cell r="B3142" t="str">
            <v>x313589SW4</v>
          </cell>
          <cell r="C3142" t="str">
            <v>Match</v>
          </cell>
          <cell r="D3142" t="str">
            <v>iStar</v>
          </cell>
          <cell r="E3142" t="str">
            <v>Zero-Coupon</v>
          </cell>
        </row>
        <row r="3143">
          <cell r="A3143" t="str">
            <v>313589SW4</v>
          </cell>
          <cell r="B3143" t="str">
            <v>x313589SW4</v>
          </cell>
          <cell r="C3143" t="str">
            <v>Match</v>
          </cell>
          <cell r="D3143" t="str">
            <v>iStar</v>
          </cell>
          <cell r="E3143" t="str">
            <v>Zero-Coupon</v>
          </cell>
        </row>
        <row r="3144">
          <cell r="A3144" t="str">
            <v>313589SW4</v>
          </cell>
          <cell r="B3144" t="str">
            <v>x313589SW4</v>
          </cell>
          <cell r="C3144" t="str">
            <v>Match</v>
          </cell>
          <cell r="D3144" t="str">
            <v>iStar</v>
          </cell>
          <cell r="E3144" t="str">
            <v>Zero-Coupon</v>
          </cell>
        </row>
        <row r="3145">
          <cell r="A3145" t="str">
            <v>313589SW4</v>
          </cell>
          <cell r="B3145" t="str">
            <v>x313589SW4</v>
          </cell>
          <cell r="C3145" t="str">
            <v>Match</v>
          </cell>
          <cell r="D3145" t="str">
            <v>iStar</v>
          </cell>
          <cell r="E3145" t="str">
            <v>Zero-Coupon</v>
          </cell>
        </row>
        <row r="3146">
          <cell r="A3146" t="str">
            <v>313589SW4</v>
          </cell>
          <cell r="B3146" t="str">
            <v>x313589SW4</v>
          </cell>
          <cell r="C3146" t="str">
            <v>Match</v>
          </cell>
          <cell r="D3146" t="str">
            <v>iStar</v>
          </cell>
          <cell r="E3146" t="str">
            <v>Zero-Coupon</v>
          </cell>
        </row>
        <row r="3147">
          <cell r="A3147" t="str">
            <v>313589SX2</v>
          </cell>
          <cell r="B3147" t="str">
            <v>x313589SX2</v>
          </cell>
          <cell r="C3147" t="str">
            <v>Match</v>
          </cell>
          <cell r="D3147" t="str">
            <v>iStar</v>
          </cell>
          <cell r="E3147" t="str">
            <v>Zero-Coupon</v>
          </cell>
        </row>
        <row r="3148">
          <cell r="A3148" t="str">
            <v>313589SX2</v>
          </cell>
          <cell r="B3148" t="str">
            <v>x313589SX2</v>
          </cell>
          <cell r="C3148" t="str">
            <v>Match</v>
          </cell>
          <cell r="D3148" t="str">
            <v>iStar</v>
          </cell>
          <cell r="E3148" t="str">
            <v>Zero-Coupon</v>
          </cell>
        </row>
        <row r="3149">
          <cell r="A3149" t="str">
            <v>313589SX2</v>
          </cell>
          <cell r="B3149" t="str">
            <v>x313589SX2</v>
          </cell>
          <cell r="C3149" t="str">
            <v>Match</v>
          </cell>
          <cell r="D3149" t="str">
            <v>iStar</v>
          </cell>
          <cell r="E3149" t="str">
            <v>Zero-Coupon</v>
          </cell>
        </row>
        <row r="3150">
          <cell r="A3150" t="str">
            <v>313589SX2</v>
          </cell>
          <cell r="B3150" t="str">
            <v>x313589SX2</v>
          </cell>
          <cell r="C3150" t="str">
            <v>Match</v>
          </cell>
          <cell r="D3150" t="str">
            <v>iStar</v>
          </cell>
          <cell r="E3150" t="str">
            <v>Zero-Coupon</v>
          </cell>
        </row>
        <row r="3151">
          <cell r="A3151" t="str">
            <v>313589SX2</v>
          </cell>
          <cell r="B3151" t="str">
            <v>x313589SX2</v>
          </cell>
          <cell r="C3151" t="str">
            <v>Match</v>
          </cell>
          <cell r="D3151" t="str">
            <v>iStar</v>
          </cell>
          <cell r="E3151" t="str">
            <v>Zero-Coupon</v>
          </cell>
        </row>
        <row r="3152">
          <cell r="A3152" t="str">
            <v>313589SX2</v>
          </cell>
          <cell r="B3152" t="str">
            <v>x313589SX2</v>
          </cell>
          <cell r="C3152" t="str">
            <v>Match</v>
          </cell>
          <cell r="D3152" t="str">
            <v>iStar</v>
          </cell>
          <cell r="E3152" t="str">
            <v>Zero-Coupon</v>
          </cell>
        </row>
        <row r="3153">
          <cell r="A3153" t="str">
            <v>313589SX2</v>
          </cell>
          <cell r="B3153" t="str">
            <v>x313589SX2</v>
          </cell>
          <cell r="C3153" t="str">
            <v>Match</v>
          </cell>
          <cell r="D3153" t="str">
            <v>iStar</v>
          </cell>
          <cell r="E3153" t="str">
            <v>Zero-Coupon</v>
          </cell>
        </row>
        <row r="3154">
          <cell r="A3154" t="str">
            <v>313589SX2</v>
          </cell>
          <cell r="B3154" t="str">
            <v>x313589SX2</v>
          </cell>
          <cell r="C3154" t="str">
            <v>Match</v>
          </cell>
          <cell r="D3154" t="str">
            <v>iStar</v>
          </cell>
          <cell r="E3154" t="str">
            <v>Zero-Coupon</v>
          </cell>
        </row>
        <row r="3155">
          <cell r="A3155" t="str">
            <v>313589SX2</v>
          </cell>
          <cell r="B3155" t="str">
            <v>x313589SX2</v>
          </cell>
          <cell r="C3155" t="str">
            <v>Match</v>
          </cell>
          <cell r="D3155" t="str">
            <v>iStar</v>
          </cell>
          <cell r="E3155" t="str">
            <v>Zero-Coupon</v>
          </cell>
        </row>
        <row r="3156">
          <cell r="A3156" t="str">
            <v>313589SX2</v>
          </cell>
          <cell r="B3156" t="str">
            <v>x313589SX2</v>
          </cell>
          <cell r="C3156" t="str">
            <v>Match</v>
          </cell>
          <cell r="D3156" t="str">
            <v>iStar</v>
          </cell>
          <cell r="E3156" t="str">
            <v>Zero-Coupon</v>
          </cell>
        </row>
        <row r="3157">
          <cell r="A3157" t="str">
            <v>313589SX2</v>
          </cell>
          <cell r="B3157" t="str">
            <v>x313589SX2</v>
          </cell>
          <cell r="C3157" t="str">
            <v>Match</v>
          </cell>
          <cell r="D3157" t="str">
            <v>iStar</v>
          </cell>
          <cell r="E3157" t="str">
            <v>Zero-Coupon</v>
          </cell>
        </row>
        <row r="3158">
          <cell r="A3158" t="str">
            <v>313589SX2</v>
          </cell>
          <cell r="B3158" t="str">
            <v>x313589SX2</v>
          </cell>
          <cell r="C3158" t="str">
            <v>Match</v>
          </cell>
          <cell r="D3158" t="str">
            <v>iStar</v>
          </cell>
          <cell r="E3158" t="str">
            <v>Zero-Coupon</v>
          </cell>
        </row>
        <row r="3159">
          <cell r="A3159" t="str">
            <v>313589SX2</v>
          </cell>
          <cell r="B3159" t="str">
            <v>x313589SX2</v>
          </cell>
          <cell r="C3159" t="str">
            <v>Match</v>
          </cell>
          <cell r="D3159" t="str">
            <v>iStar</v>
          </cell>
          <cell r="E3159" t="str">
            <v>Zero-Coupon</v>
          </cell>
        </row>
        <row r="3160">
          <cell r="A3160" t="str">
            <v>313589SX2</v>
          </cell>
          <cell r="B3160" t="str">
            <v>x313589SX2</v>
          </cell>
          <cell r="C3160" t="str">
            <v>Match</v>
          </cell>
          <cell r="D3160" t="str">
            <v>iStar</v>
          </cell>
          <cell r="E3160" t="str">
            <v>Zero-Coupon</v>
          </cell>
        </row>
        <row r="3161">
          <cell r="A3161" t="str">
            <v>313589SX2</v>
          </cell>
          <cell r="B3161" t="str">
            <v>x313589SX2</v>
          </cell>
          <cell r="C3161" t="str">
            <v>Match</v>
          </cell>
          <cell r="D3161" t="str">
            <v>iStar</v>
          </cell>
          <cell r="E3161" t="str">
            <v>Zero-Coupon</v>
          </cell>
        </row>
        <row r="3162">
          <cell r="A3162" t="str">
            <v>313589SX2</v>
          </cell>
          <cell r="B3162" t="str">
            <v>x313589SX2</v>
          </cell>
          <cell r="C3162" t="str">
            <v>Match</v>
          </cell>
          <cell r="D3162" t="str">
            <v>iStar</v>
          </cell>
          <cell r="E3162" t="str">
            <v>Zero-Coupon</v>
          </cell>
        </row>
        <row r="3163">
          <cell r="A3163" t="str">
            <v>313589SX2</v>
          </cell>
          <cell r="B3163" t="str">
            <v>x313589SX2</v>
          </cell>
          <cell r="C3163" t="str">
            <v>Match</v>
          </cell>
          <cell r="D3163" t="str">
            <v>iStar</v>
          </cell>
          <cell r="E3163" t="str">
            <v>Zero-Coupon</v>
          </cell>
        </row>
        <row r="3164">
          <cell r="A3164" t="str">
            <v>313589SX2</v>
          </cell>
          <cell r="B3164" t="str">
            <v>x313589SX2</v>
          </cell>
          <cell r="C3164" t="str">
            <v>Match</v>
          </cell>
          <cell r="D3164" t="str">
            <v>iStar</v>
          </cell>
          <cell r="E3164" t="str">
            <v>Zero-Coupon</v>
          </cell>
        </row>
        <row r="3165">
          <cell r="A3165" t="str">
            <v>313589SX2</v>
          </cell>
          <cell r="B3165" t="str">
            <v>x313589SX2</v>
          </cell>
          <cell r="C3165" t="str">
            <v>Match</v>
          </cell>
          <cell r="D3165" t="str">
            <v>iStar</v>
          </cell>
          <cell r="E3165" t="str">
            <v>Zero-Coupon</v>
          </cell>
        </row>
        <row r="3166">
          <cell r="A3166" t="str">
            <v>313589SX2</v>
          </cell>
          <cell r="B3166" t="str">
            <v>x313589SX2</v>
          </cell>
          <cell r="C3166" t="str">
            <v>Match</v>
          </cell>
          <cell r="D3166" t="str">
            <v>iStar</v>
          </cell>
          <cell r="E3166" t="str">
            <v>Zero-Coupon</v>
          </cell>
        </row>
        <row r="3167">
          <cell r="A3167" t="str">
            <v>313589SX2</v>
          </cell>
          <cell r="B3167" t="str">
            <v>x313589SX2</v>
          </cell>
          <cell r="C3167" t="str">
            <v>Match</v>
          </cell>
          <cell r="D3167" t="str">
            <v>iStar</v>
          </cell>
          <cell r="E3167" t="str">
            <v>Zero-Coupon</v>
          </cell>
        </row>
        <row r="3168">
          <cell r="A3168" t="str">
            <v>313589SX2</v>
          </cell>
          <cell r="B3168" t="str">
            <v>x313589SX2</v>
          </cell>
          <cell r="C3168" t="str">
            <v>Match</v>
          </cell>
          <cell r="D3168" t="str">
            <v>iStar</v>
          </cell>
          <cell r="E3168" t="str">
            <v>Zero-Coupon</v>
          </cell>
        </row>
        <row r="3169">
          <cell r="A3169" t="str">
            <v>313589SX2</v>
          </cell>
          <cell r="B3169" t="str">
            <v>x313589SX2</v>
          </cell>
          <cell r="C3169" t="str">
            <v>Match</v>
          </cell>
          <cell r="D3169" t="str">
            <v>iStar</v>
          </cell>
          <cell r="E3169" t="str">
            <v>Zero-Coupon</v>
          </cell>
        </row>
        <row r="3170">
          <cell r="A3170" t="str">
            <v>313589SX2</v>
          </cell>
          <cell r="B3170" t="str">
            <v>x313589SX2</v>
          </cell>
          <cell r="C3170" t="str">
            <v>Match</v>
          </cell>
          <cell r="D3170" t="str">
            <v>iStar</v>
          </cell>
          <cell r="E3170" t="str">
            <v>Zero-Coupon</v>
          </cell>
        </row>
        <row r="3171">
          <cell r="A3171" t="str">
            <v>313589SX2</v>
          </cell>
          <cell r="B3171" t="str">
            <v>x313589SX2</v>
          </cell>
          <cell r="C3171" t="str">
            <v>Match</v>
          </cell>
          <cell r="D3171" t="str">
            <v>iStar</v>
          </cell>
          <cell r="E3171" t="str">
            <v>Zero-Coupon</v>
          </cell>
        </row>
        <row r="3172">
          <cell r="A3172" t="str">
            <v>313589SX2</v>
          </cell>
          <cell r="B3172" t="str">
            <v>x313589SX2</v>
          </cell>
          <cell r="C3172" t="str">
            <v>Match</v>
          </cell>
          <cell r="D3172" t="str">
            <v>iStar</v>
          </cell>
          <cell r="E3172" t="str">
            <v>Zero-Coupon</v>
          </cell>
        </row>
        <row r="3173">
          <cell r="A3173" t="str">
            <v>313589SX2</v>
          </cell>
          <cell r="B3173" t="str">
            <v>x313589SX2</v>
          </cell>
          <cell r="C3173" t="str">
            <v>Match</v>
          </cell>
          <cell r="D3173" t="str">
            <v>iStar</v>
          </cell>
          <cell r="E3173" t="str">
            <v>Zero-Coupon</v>
          </cell>
        </row>
        <row r="3174">
          <cell r="A3174" t="str">
            <v>313589SX2</v>
          </cell>
          <cell r="B3174" t="str">
            <v>x313589SX2</v>
          </cell>
          <cell r="C3174" t="str">
            <v>Match</v>
          </cell>
          <cell r="D3174" t="str">
            <v>iStar</v>
          </cell>
          <cell r="E3174" t="str">
            <v>Zero-Coupon</v>
          </cell>
        </row>
        <row r="3175">
          <cell r="A3175" t="str">
            <v>313589SX2</v>
          </cell>
          <cell r="B3175" t="str">
            <v>x313589SX2</v>
          </cell>
          <cell r="C3175" t="str">
            <v>Match</v>
          </cell>
          <cell r="D3175" t="str">
            <v>iStar</v>
          </cell>
          <cell r="E3175" t="str">
            <v>Zero-Coupon</v>
          </cell>
        </row>
        <row r="3176">
          <cell r="A3176" t="str">
            <v>313589SX2</v>
          </cell>
          <cell r="B3176" t="str">
            <v>x313589SX2</v>
          </cell>
          <cell r="C3176" t="str">
            <v>Match</v>
          </cell>
          <cell r="D3176" t="str">
            <v>iStar</v>
          </cell>
          <cell r="E3176" t="str">
            <v>Zero-Coupon</v>
          </cell>
        </row>
        <row r="3177">
          <cell r="A3177" t="str">
            <v>313589SX2</v>
          </cell>
          <cell r="B3177" t="str">
            <v>x313589SX2</v>
          </cell>
          <cell r="C3177" t="str">
            <v>Match</v>
          </cell>
          <cell r="D3177" t="str">
            <v>iStar</v>
          </cell>
          <cell r="E3177" t="str">
            <v>Zero-Coupon</v>
          </cell>
        </row>
        <row r="3178">
          <cell r="A3178" t="str">
            <v>313589SX2</v>
          </cell>
          <cell r="B3178" t="str">
            <v>x313589SX2</v>
          </cell>
          <cell r="C3178" t="str">
            <v>Match</v>
          </cell>
          <cell r="D3178" t="str">
            <v>iStar</v>
          </cell>
          <cell r="E3178" t="str">
            <v>Zero-Coupon</v>
          </cell>
        </row>
        <row r="3179">
          <cell r="A3179" t="str">
            <v>313589TA1</v>
          </cell>
          <cell r="B3179" t="str">
            <v>x313589TA1</v>
          </cell>
          <cell r="C3179" t="str">
            <v>Match</v>
          </cell>
          <cell r="D3179" t="str">
            <v>iStar</v>
          </cell>
          <cell r="E3179" t="str">
            <v>Zero-Coupon</v>
          </cell>
        </row>
        <row r="3180">
          <cell r="A3180" t="str">
            <v>313589TA1</v>
          </cell>
          <cell r="B3180" t="str">
            <v>x313589TA1</v>
          </cell>
          <cell r="C3180" t="str">
            <v>Match</v>
          </cell>
          <cell r="D3180" t="str">
            <v>iStar</v>
          </cell>
          <cell r="E3180" t="str">
            <v>Zero-Coupon</v>
          </cell>
        </row>
        <row r="3181">
          <cell r="A3181" t="str">
            <v>313589TA1</v>
          </cell>
          <cell r="B3181" t="str">
            <v>x313589TA1</v>
          </cell>
          <cell r="C3181" t="str">
            <v>Match</v>
          </cell>
          <cell r="D3181" t="str">
            <v>iStar</v>
          </cell>
          <cell r="E3181" t="str">
            <v>Zero-Coupon</v>
          </cell>
        </row>
        <row r="3182">
          <cell r="A3182" t="str">
            <v>313589TA1</v>
          </cell>
          <cell r="B3182" t="str">
            <v>x313589TA1</v>
          </cell>
          <cell r="C3182" t="str">
            <v>Match</v>
          </cell>
          <cell r="D3182" t="str">
            <v>iStar</v>
          </cell>
          <cell r="E3182" t="str">
            <v>Zero-Coupon</v>
          </cell>
        </row>
        <row r="3183">
          <cell r="A3183" t="str">
            <v>313589TA1</v>
          </cell>
          <cell r="B3183" t="str">
            <v>x313589TA1</v>
          </cell>
          <cell r="C3183" t="str">
            <v>Match</v>
          </cell>
          <cell r="D3183" t="str">
            <v>iStar</v>
          </cell>
          <cell r="E3183" t="str">
            <v>Zero-Coupon</v>
          </cell>
        </row>
        <row r="3184">
          <cell r="A3184" t="str">
            <v>313589TA1</v>
          </cell>
          <cell r="B3184" t="str">
            <v>x313589TA1</v>
          </cell>
          <cell r="C3184" t="str">
            <v>Match</v>
          </cell>
          <cell r="D3184" t="str">
            <v>iStar</v>
          </cell>
          <cell r="E3184" t="str">
            <v>Zero-Coupon</v>
          </cell>
        </row>
        <row r="3185">
          <cell r="A3185" t="str">
            <v>313589TA1</v>
          </cell>
          <cell r="B3185" t="str">
            <v>x313589TA1</v>
          </cell>
          <cell r="C3185" t="str">
            <v>Match</v>
          </cell>
          <cell r="D3185" t="str">
            <v>iStar</v>
          </cell>
          <cell r="E3185" t="str">
            <v>Zero-Coupon</v>
          </cell>
        </row>
        <row r="3186">
          <cell r="A3186" t="str">
            <v>313589TA1</v>
          </cell>
          <cell r="B3186" t="str">
            <v>x313589TA1</v>
          </cell>
          <cell r="C3186" t="str">
            <v>Match</v>
          </cell>
          <cell r="D3186" t="str">
            <v>iStar</v>
          </cell>
          <cell r="E3186" t="str">
            <v>Zero-Coupon</v>
          </cell>
        </row>
        <row r="3187">
          <cell r="A3187" t="str">
            <v>313589TA1</v>
          </cell>
          <cell r="B3187" t="str">
            <v>x313589TA1</v>
          </cell>
          <cell r="C3187" t="str">
            <v>Match</v>
          </cell>
          <cell r="D3187" t="str">
            <v>iStar</v>
          </cell>
          <cell r="E3187" t="str">
            <v>Zero-Coupon</v>
          </cell>
        </row>
        <row r="3188">
          <cell r="A3188" t="str">
            <v>313589TA1</v>
          </cell>
          <cell r="B3188" t="str">
            <v>x313589TA1</v>
          </cell>
          <cell r="C3188" t="str">
            <v>Match</v>
          </cell>
          <cell r="D3188" t="str">
            <v>iStar</v>
          </cell>
          <cell r="E3188" t="str">
            <v>Zero-Coupon</v>
          </cell>
        </row>
        <row r="3189">
          <cell r="A3189" t="str">
            <v>313589TA1</v>
          </cell>
          <cell r="B3189" t="str">
            <v>x313589TA1</v>
          </cell>
          <cell r="C3189" t="str">
            <v>Match</v>
          </cell>
          <cell r="D3189" t="str">
            <v>iStar</v>
          </cell>
          <cell r="E3189" t="str">
            <v>Zero-Coupon</v>
          </cell>
        </row>
        <row r="3190">
          <cell r="A3190" t="str">
            <v>313589TA1</v>
          </cell>
          <cell r="B3190" t="str">
            <v>x313589TA1</v>
          </cell>
          <cell r="C3190" t="str">
            <v>Match</v>
          </cell>
          <cell r="D3190" t="str">
            <v>iStar</v>
          </cell>
          <cell r="E3190" t="str">
            <v>Zero-Coupon</v>
          </cell>
        </row>
        <row r="3191">
          <cell r="A3191" t="str">
            <v>313589TA1</v>
          </cell>
          <cell r="B3191" t="str">
            <v>x313589TA1</v>
          </cell>
          <cell r="C3191" t="str">
            <v>Match</v>
          </cell>
          <cell r="D3191" t="str">
            <v>iStar</v>
          </cell>
          <cell r="E3191" t="str">
            <v>Zero-Coupon</v>
          </cell>
        </row>
        <row r="3192">
          <cell r="A3192" t="str">
            <v>313589TA1</v>
          </cell>
          <cell r="B3192" t="str">
            <v>x313589TA1</v>
          </cell>
          <cell r="C3192" t="str">
            <v>Match</v>
          </cell>
          <cell r="D3192" t="str">
            <v>iStar</v>
          </cell>
          <cell r="E3192" t="str">
            <v>Zero-Coupon</v>
          </cell>
        </row>
        <row r="3193">
          <cell r="A3193" t="str">
            <v>313589TA1</v>
          </cell>
          <cell r="B3193" t="str">
            <v>x313589TA1</v>
          </cell>
          <cell r="C3193" t="str">
            <v>Match</v>
          </cell>
          <cell r="D3193" t="str">
            <v>iStar</v>
          </cell>
          <cell r="E3193" t="str">
            <v>Zero-Coupon</v>
          </cell>
        </row>
        <row r="3194">
          <cell r="A3194" t="str">
            <v>313589TA1</v>
          </cell>
          <cell r="B3194" t="str">
            <v>x313589TA1</v>
          </cell>
          <cell r="C3194" t="str">
            <v>Match</v>
          </cell>
          <cell r="D3194" t="str">
            <v>iStar</v>
          </cell>
          <cell r="E3194" t="str">
            <v>Zero-Coupon</v>
          </cell>
        </row>
        <row r="3195">
          <cell r="A3195" t="str">
            <v>313589TA1</v>
          </cell>
          <cell r="B3195" t="str">
            <v>x313589TA1</v>
          </cell>
          <cell r="C3195" t="str">
            <v>Match</v>
          </cell>
          <cell r="D3195" t="str">
            <v>iStar</v>
          </cell>
          <cell r="E3195" t="str">
            <v>Zero-Coupon</v>
          </cell>
        </row>
        <row r="3196">
          <cell r="A3196" t="str">
            <v>313589TA1</v>
          </cell>
          <cell r="B3196" t="str">
            <v>x313589TA1</v>
          </cell>
          <cell r="C3196" t="str">
            <v>Match</v>
          </cell>
          <cell r="D3196" t="str">
            <v>iStar</v>
          </cell>
          <cell r="E3196" t="str">
            <v>Zero-Coupon</v>
          </cell>
        </row>
        <row r="3197">
          <cell r="A3197" t="str">
            <v>313589TA1</v>
          </cell>
          <cell r="B3197" t="str">
            <v>x313589TA1</v>
          </cell>
          <cell r="C3197" t="str">
            <v>Match</v>
          </cell>
          <cell r="D3197" t="str">
            <v>iStar</v>
          </cell>
          <cell r="E3197" t="str">
            <v>Zero-Coupon</v>
          </cell>
        </row>
        <row r="3198">
          <cell r="A3198" t="str">
            <v>313589TA1</v>
          </cell>
          <cell r="B3198" t="str">
            <v>x313589TA1</v>
          </cell>
          <cell r="C3198" t="str">
            <v>Match</v>
          </cell>
          <cell r="D3198" t="str">
            <v>iStar</v>
          </cell>
          <cell r="E3198" t="str">
            <v>Zero-Coupon</v>
          </cell>
        </row>
        <row r="3199">
          <cell r="A3199" t="str">
            <v>313589TA1</v>
          </cell>
          <cell r="B3199" t="str">
            <v>x313589TA1</v>
          </cell>
          <cell r="C3199" t="str">
            <v>Match</v>
          </cell>
          <cell r="D3199" t="str">
            <v>iStar</v>
          </cell>
          <cell r="E3199" t="str">
            <v>Zero-Coupon</v>
          </cell>
        </row>
        <row r="3200">
          <cell r="A3200" t="str">
            <v>313589TA1</v>
          </cell>
          <cell r="B3200" t="str">
            <v>x313589TA1</v>
          </cell>
          <cell r="C3200" t="str">
            <v>Match</v>
          </cell>
          <cell r="D3200" t="str">
            <v>iStar</v>
          </cell>
          <cell r="E3200" t="str">
            <v>Zero-Coupon</v>
          </cell>
        </row>
        <row r="3201">
          <cell r="A3201" t="str">
            <v>313589TA1</v>
          </cell>
          <cell r="B3201" t="str">
            <v>x313589TA1</v>
          </cell>
          <cell r="C3201" t="str">
            <v>Match</v>
          </cell>
          <cell r="D3201" t="str">
            <v>iStar</v>
          </cell>
          <cell r="E3201" t="str">
            <v>Zero-Coupon</v>
          </cell>
        </row>
        <row r="3202">
          <cell r="A3202" t="str">
            <v>313589TA1</v>
          </cell>
          <cell r="B3202" t="str">
            <v>x313589TA1</v>
          </cell>
          <cell r="C3202" t="str">
            <v>Match</v>
          </cell>
          <cell r="D3202" t="str">
            <v>iStar</v>
          </cell>
          <cell r="E3202" t="str">
            <v>Zero-Coupon</v>
          </cell>
        </row>
        <row r="3203">
          <cell r="A3203" t="str">
            <v>313589TA1</v>
          </cell>
          <cell r="B3203" t="str">
            <v>x313589TA1</v>
          </cell>
          <cell r="C3203" t="str">
            <v>Match</v>
          </cell>
          <cell r="D3203" t="str">
            <v>iStar</v>
          </cell>
          <cell r="E3203" t="str">
            <v>Zero-Coupon</v>
          </cell>
        </row>
        <row r="3204">
          <cell r="A3204" t="str">
            <v>313589TA1</v>
          </cell>
          <cell r="B3204" t="str">
            <v>x313589TA1</v>
          </cell>
          <cell r="C3204" t="str">
            <v>Match</v>
          </cell>
          <cell r="D3204" t="str">
            <v>iStar</v>
          </cell>
          <cell r="E3204" t="str">
            <v>Zero-Coupon</v>
          </cell>
        </row>
        <row r="3205">
          <cell r="A3205" t="str">
            <v>313589TA1</v>
          </cell>
          <cell r="B3205" t="str">
            <v>x313589TA1</v>
          </cell>
          <cell r="C3205" t="str">
            <v>Match</v>
          </cell>
          <cell r="D3205" t="str">
            <v>iStar</v>
          </cell>
          <cell r="E3205" t="str">
            <v>Zero-Coupon</v>
          </cell>
        </row>
        <row r="3206">
          <cell r="A3206" t="str">
            <v>313589TA1</v>
          </cell>
          <cell r="B3206" t="str">
            <v>x313589TA1</v>
          </cell>
          <cell r="C3206" t="str">
            <v>Match</v>
          </cell>
          <cell r="D3206" t="str">
            <v>iStar</v>
          </cell>
          <cell r="E3206" t="str">
            <v>Zero-Coupon</v>
          </cell>
        </row>
        <row r="3207">
          <cell r="A3207" t="str">
            <v>313589TA1</v>
          </cell>
          <cell r="B3207" t="str">
            <v>x313589TA1</v>
          </cell>
          <cell r="C3207" t="str">
            <v>Match</v>
          </cell>
          <cell r="D3207" t="str">
            <v>iStar</v>
          </cell>
          <cell r="E3207" t="str">
            <v>Zero-Coupon</v>
          </cell>
        </row>
        <row r="3208">
          <cell r="A3208" t="str">
            <v>313589TA1</v>
          </cell>
          <cell r="B3208" t="str">
            <v>x313589TA1</v>
          </cell>
          <cell r="C3208" t="str">
            <v>Match</v>
          </cell>
          <cell r="D3208" t="str">
            <v>iStar</v>
          </cell>
          <cell r="E3208" t="str">
            <v>Zero-Coupon</v>
          </cell>
        </row>
        <row r="3209">
          <cell r="A3209" t="str">
            <v>313589TA1</v>
          </cell>
          <cell r="B3209" t="str">
            <v>x313589TA1</v>
          </cell>
          <cell r="C3209" t="str">
            <v>Match</v>
          </cell>
          <cell r="D3209" t="str">
            <v>iStar</v>
          </cell>
          <cell r="E3209" t="str">
            <v>Zero-Coupon</v>
          </cell>
        </row>
        <row r="3210">
          <cell r="A3210" t="str">
            <v>313589TA1</v>
          </cell>
          <cell r="B3210" t="str">
            <v>x313589TA1</v>
          </cell>
          <cell r="C3210" t="str">
            <v>Match</v>
          </cell>
          <cell r="D3210" t="str">
            <v>iStar</v>
          </cell>
          <cell r="E3210" t="str">
            <v>Zero-Coupon</v>
          </cell>
        </row>
        <row r="3211">
          <cell r="A3211" t="str">
            <v>313589TA1</v>
          </cell>
          <cell r="B3211" t="str">
            <v>x313589TA1</v>
          </cell>
          <cell r="C3211" t="str">
            <v>Match</v>
          </cell>
          <cell r="D3211" t="str">
            <v>iStar</v>
          </cell>
          <cell r="E3211" t="str">
            <v>Zero-Coupon</v>
          </cell>
        </row>
        <row r="3212">
          <cell r="A3212" t="str">
            <v>313589TA1</v>
          </cell>
          <cell r="B3212" t="str">
            <v>x313589TA1</v>
          </cell>
          <cell r="C3212" t="str">
            <v>Match</v>
          </cell>
          <cell r="D3212" t="str">
            <v>iStar</v>
          </cell>
          <cell r="E3212" t="str">
            <v>Zero-Coupon</v>
          </cell>
        </row>
        <row r="3213">
          <cell r="A3213" t="str">
            <v>313589TA1</v>
          </cell>
          <cell r="B3213" t="str">
            <v>x313589TA1</v>
          </cell>
          <cell r="C3213" t="str">
            <v>Match</v>
          </cell>
          <cell r="D3213" t="str">
            <v>iStar</v>
          </cell>
          <cell r="E3213" t="str">
            <v>Zero-Coupon</v>
          </cell>
        </row>
        <row r="3214">
          <cell r="A3214" t="str">
            <v>313589TA1</v>
          </cell>
          <cell r="B3214" t="str">
            <v>x313589TA1</v>
          </cell>
          <cell r="C3214" t="str">
            <v>Match</v>
          </cell>
          <cell r="D3214" t="str">
            <v>iStar</v>
          </cell>
          <cell r="E3214" t="str">
            <v>Zero-Coupon</v>
          </cell>
        </row>
        <row r="3215">
          <cell r="A3215" t="str">
            <v>313589TA1</v>
          </cell>
          <cell r="B3215" t="str">
            <v>x313589TA1</v>
          </cell>
          <cell r="C3215" t="str">
            <v>Match</v>
          </cell>
          <cell r="D3215" t="str">
            <v>iStar</v>
          </cell>
          <cell r="E3215" t="str">
            <v>Zero-Coupon</v>
          </cell>
        </row>
        <row r="3216">
          <cell r="A3216" t="str">
            <v>313589TA1</v>
          </cell>
          <cell r="B3216" t="str">
            <v>x313589TA1</v>
          </cell>
          <cell r="C3216" t="str">
            <v>Match</v>
          </cell>
          <cell r="D3216" t="str">
            <v>iStar</v>
          </cell>
          <cell r="E3216" t="str">
            <v>Zero-Coupon</v>
          </cell>
        </row>
        <row r="3217">
          <cell r="A3217" t="str">
            <v>313589TA1</v>
          </cell>
          <cell r="B3217" t="str">
            <v>x313589TA1</v>
          </cell>
          <cell r="C3217" t="str">
            <v>Match</v>
          </cell>
          <cell r="D3217" t="str">
            <v>iStar</v>
          </cell>
          <cell r="E3217" t="str">
            <v>Zero-Coupon</v>
          </cell>
        </row>
        <row r="3218">
          <cell r="A3218" t="str">
            <v>313589TA1</v>
          </cell>
          <cell r="B3218" t="str">
            <v>x313589TA1</v>
          </cell>
          <cell r="C3218" t="str">
            <v>Match</v>
          </cell>
          <cell r="D3218" t="str">
            <v>iStar</v>
          </cell>
          <cell r="E3218" t="str">
            <v>Zero-Coupon</v>
          </cell>
        </row>
        <row r="3219">
          <cell r="A3219" t="str">
            <v>313589TA1</v>
          </cell>
          <cell r="B3219" t="str">
            <v>x313589TA1</v>
          </cell>
          <cell r="C3219" t="str">
            <v>Match</v>
          </cell>
          <cell r="D3219" t="str">
            <v>iStar</v>
          </cell>
          <cell r="E3219" t="str">
            <v>Zero-Coupon</v>
          </cell>
        </row>
        <row r="3220">
          <cell r="A3220" t="str">
            <v>313589TA1</v>
          </cell>
          <cell r="B3220" t="str">
            <v>x313589TA1</v>
          </cell>
          <cell r="C3220" t="str">
            <v>Match</v>
          </cell>
          <cell r="D3220" t="str">
            <v>iStar</v>
          </cell>
          <cell r="E3220" t="str">
            <v>Zero-Coupon</v>
          </cell>
        </row>
        <row r="3221">
          <cell r="A3221" t="str">
            <v>313589TA1</v>
          </cell>
          <cell r="B3221" t="str">
            <v>x313589TA1</v>
          </cell>
          <cell r="C3221" t="str">
            <v>Match</v>
          </cell>
          <cell r="D3221" t="str">
            <v>iStar</v>
          </cell>
          <cell r="E3221" t="str">
            <v>Zero-Coupon</v>
          </cell>
        </row>
        <row r="3222">
          <cell r="A3222" t="str">
            <v>313589TA1</v>
          </cell>
          <cell r="B3222" t="str">
            <v>x313589TA1</v>
          </cell>
          <cell r="C3222" t="str">
            <v>Match</v>
          </cell>
          <cell r="D3222" t="str">
            <v>iStar</v>
          </cell>
          <cell r="E3222" t="str">
            <v>Zero-Coupon</v>
          </cell>
        </row>
        <row r="3223">
          <cell r="A3223" t="str">
            <v>313589TA1</v>
          </cell>
          <cell r="B3223" t="str">
            <v>x313589TA1</v>
          </cell>
          <cell r="C3223" t="str">
            <v>Match</v>
          </cell>
          <cell r="D3223" t="str">
            <v>iStar</v>
          </cell>
          <cell r="E3223" t="str">
            <v>Zero-Coupon</v>
          </cell>
        </row>
        <row r="3224">
          <cell r="A3224" t="str">
            <v>313589TA1</v>
          </cell>
          <cell r="B3224" t="str">
            <v>x313589TA1</v>
          </cell>
          <cell r="C3224" t="str">
            <v>Match</v>
          </cell>
          <cell r="D3224" t="str">
            <v>iStar</v>
          </cell>
          <cell r="E3224" t="str">
            <v>Zero-Coupon</v>
          </cell>
        </row>
        <row r="3225">
          <cell r="A3225" t="str">
            <v>313589TA1</v>
          </cell>
          <cell r="B3225" t="str">
            <v>x313589TA1</v>
          </cell>
          <cell r="C3225" t="str">
            <v>Match</v>
          </cell>
          <cell r="D3225" t="str">
            <v>iStar</v>
          </cell>
          <cell r="E3225" t="str">
            <v>Zero-Coupon</v>
          </cell>
        </row>
        <row r="3226">
          <cell r="A3226" t="str">
            <v>313589TA1</v>
          </cell>
          <cell r="B3226" t="str">
            <v>x313589TA1</v>
          </cell>
          <cell r="C3226" t="str">
            <v>Match</v>
          </cell>
          <cell r="D3226" t="str">
            <v>iStar</v>
          </cell>
          <cell r="E3226" t="str">
            <v>Zero-Coupon</v>
          </cell>
        </row>
        <row r="3227">
          <cell r="A3227" t="str">
            <v>313589TA1</v>
          </cell>
          <cell r="B3227" t="str">
            <v>x313589TA1</v>
          </cell>
          <cell r="C3227" t="str">
            <v>Match</v>
          </cell>
          <cell r="D3227" t="str">
            <v>iStar</v>
          </cell>
          <cell r="E3227" t="str">
            <v>Zero-Coupon</v>
          </cell>
        </row>
        <row r="3228">
          <cell r="A3228" t="str">
            <v>313589TA1</v>
          </cell>
          <cell r="B3228" t="str">
            <v>x313589TA1</v>
          </cell>
          <cell r="C3228" t="str">
            <v>Match</v>
          </cell>
          <cell r="D3228" t="str">
            <v>iStar</v>
          </cell>
          <cell r="E3228" t="str">
            <v>Zero-Coupon</v>
          </cell>
        </row>
        <row r="3229">
          <cell r="A3229" t="str">
            <v>313589TA1</v>
          </cell>
          <cell r="B3229" t="str">
            <v>x313589TA1</v>
          </cell>
          <cell r="C3229" t="str">
            <v>Match</v>
          </cell>
          <cell r="D3229" t="str">
            <v>iStar</v>
          </cell>
          <cell r="E3229" t="str">
            <v>Zero-Coupon</v>
          </cell>
        </row>
        <row r="3230">
          <cell r="A3230" t="str">
            <v>313589TA1</v>
          </cell>
          <cell r="B3230" t="str">
            <v>x313589TA1</v>
          </cell>
          <cell r="C3230" t="str">
            <v>Match</v>
          </cell>
          <cell r="D3230" t="str">
            <v>iStar</v>
          </cell>
          <cell r="E3230" t="str">
            <v>Zero-Coupon</v>
          </cell>
        </row>
        <row r="3231">
          <cell r="A3231" t="str">
            <v>313589TA1</v>
          </cell>
          <cell r="B3231" t="str">
            <v>x313589TA1</v>
          </cell>
          <cell r="C3231" t="str">
            <v>Match</v>
          </cell>
          <cell r="D3231" t="str">
            <v>iStar</v>
          </cell>
          <cell r="E3231" t="str">
            <v>Zero-Coupon</v>
          </cell>
        </row>
        <row r="3232">
          <cell r="A3232" t="str">
            <v>313589TA1</v>
          </cell>
          <cell r="B3232" t="str">
            <v>x313589TA1</v>
          </cell>
          <cell r="C3232" t="str">
            <v>Match</v>
          </cell>
          <cell r="D3232" t="str">
            <v>iStar</v>
          </cell>
          <cell r="E3232" t="str">
            <v>Zero-Coupon</v>
          </cell>
        </row>
        <row r="3233">
          <cell r="A3233" t="str">
            <v>313589TA1</v>
          </cell>
          <cell r="B3233" t="str">
            <v>x313589TA1</v>
          </cell>
          <cell r="C3233" t="str">
            <v>Match</v>
          </cell>
          <cell r="D3233" t="str">
            <v>iStar</v>
          </cell>
          <cell r="E3233" t="str">
            <v>Zero-Coupon</v>
          </cell>
        </row>
        <row r="3234">
          <cell r="A3234" t="str">
            <v>313589TA1</v>
          </cell>
          <cell r="B3234" t="str">
            <v>x313589TA1</v>
          </cell>
          <cell r="C3234" t="str">
            <v>Match</v>
          </cell>
          <cell r="D3234" t="str">
            <v>iStar</v>
          </cell>
          <cell r="E3234" t="str">
            <v>Zero-Coupon</v>
          </cell>
        </row>
        <row r="3235">
          <cell r="A3235" t="str">
            <v>313589TA1</v>
          </cell>
          <cell r="B3235" t="str">
            <v>x313589TA1</v>
          </cell>
          <cell r="C3235" t="str">
            <v>Match</v>
          </cell>
          <cell r="D3235" t="str">
            <v>iStar</v>
          </cell>
          <cell r="E3235" t="str">
            <v>Zero-Coupon</v>
          </cell>
        </row>
        <row r="3236">
          <cell r="A3236" t="str">
            <v>313589TA1</v>
          </cell>
          <cell r="B3236" t="str">
            <v>x313589TA1</v>
          </cell>
          <cell r="C3236" t="str">
            <v>Match</v>
          </cell>
          <cell r="D3236" t="str">
            <v>iStar</v>
          </cell>
          <cell r="E3236" t="str">
            <v>Zero-Coupon</v>
          </cell>
        </row>
        <row r="3237">
          <cell r="A3237" t="str">
            <v>313589TB9</v>
          </cell>
          <cell r="B3237" t="str">
            <v>x313589TB9</v>
          </cell>
          <cell r="C3237" t="str">
            <v>Match</v>
          </cell>
          <cell r="D3237" t="str">
            <v>iStar</v>
          </cell>
          <cell r="E3237" t="str">
            <v>Zero-Coupon</v>
          </cell>
        </row>
        <row r="3238">
          <cell r="A3238" t="str">
            <v>313589TB9</v>
          </cell>
          <cell r="B3238" t="str">
            <v>x313589TB9</v>
          </cell>
          <cell r="C3238" t="str">
            <v>Match</v>
          </cell>
          <cell r="D3238" t="str">
            <v>iStar</v>
          </cell>
          <cell r="E3238" t="str">
            <v>Zero-Coupon</v>
          </cell>
        </row>
        <row r="3239">
          <cell r="A3239" t="str">
            <v>313589TB9</v>
          </cell>
          <cell r="B3239" t="str">
            <v>x313589TB9</v>
          </cell>
          <cell r="C3239" t="str">
            <v>Match</v>
          </cell>
          <cell r="D3239" t="str">
            <v>iStar</v>
          </cell>
          <cell r="E3239" t="str">
            <v>Zero-Coupon</v>
          </cell>
        </row>
        <row r="3240">
          <cell r="A3240" t="str">
            <v>313589TB9</v>
          </cell>
          <cell r="B3240" t="str">
            <v>x313589TB9</v>
          </cell>
          <cell r="C3240" t="str">
            <v>Match</v>
          </cell>
          <cell r="D3240" t="str">
            <v>iStar</v>
          </cell>
          <cell r="E3240" t="str">
            <v>Zero-Coupon</v>
          </cell>
        </row>
        <row r="3241">
          <cell r="A3241" t="str">
            <v>313589TB9</v>
          </cell>
          <cell r="B3241" t="str">
            <v>x313589TB9</v>
          </cell>
          <cell r="C3241" t="str">
            <v>Match</v>
          </cell>
          <cell r="D3241" t="str">
            <v>iStar</v>
          </cell>
          <cell r="E3241" t="str">
            <v>Zero-Coupon</v>
          </cell>
        </row>
        <row r="3242">
          <cell r="A3242" t="str">
            <v>313589TB9</v>
          </cell>
          <cell r="B3242" t="str">
            <v>x313589TB9</v>
          </cell>
          <cell r="C3242" t="str">
            <v>Match</v>
          </cell>
          <cell r="D3242" t="str">
            <v>iStar</v>
          </cell>
          <cell r="E3242" t="str">
            <v>Zero-Coupon</v>
          </cell>
        </row>
        <row r="3243">
          <cell r="A3243" t="str">
            <v>313589TB9</v>
          </cell>
          <cell r="B3243" t="str">
            <v>x313589TB9</v>
          </cell>
          <cell r="C3243" t="str">
            <v>Match</v>
          </cell>
          <cell r="D3243" t="str">
            <v>iStar</v>
          </cell>
          <cell r="E3243" t="str">
            <v>Zero-Coupon</v>
          </cell>
        </row>
        <row r="3244">
          <cell r="A3244" t="str">
            <v>313589TB9</v>
          </cell>
          <cell r="B3244" t="str">
            <v>x313589TB9</v>
          </cell>
          <cell r="C3244" t="str">
            <v>Match</v>
          </cell>
          <cell r="D3244" t="str">
            <v>iStar</v>
          </cell>
          <cell r="E3244" t="str">
            <v>Zero-Coupon</v>
          </cell>
        </row>
        <row r="3245">
          <cell r="A3245" t="str">
            <v>313589TB9</v>
          </cell>
          <cell r="B3245" t="str">
            <v>x313589TB9</v>
          </cell>
          <cell r="C3245" t="str">
            <v>Match</v>
          </cell>
          <cell r="D3245" t="str">
            <v>iStar</v>
          </cell>
          <cell r="E3245" t="str">
            <v>Zero-Coupon</v>
          </cell>
        </row>
        <row r="3246">
          <cell r="A3246" t="str">
            <v>313589TB9</v>
          </cell>
          <cell r="B3246" t="str">
            <v>x313589TB9</v>
          </cell>
          <cell r="C3246" t="str">
            <v>Match</v>
          </cell>
          <cell r="D3246" t="str">
            <v>iStar</v>
          </cell>
          <cell r="E3246" t="str">
            <v>Zero-Coupon</v>
          </cell>
        </row>
        <row r="3247">
          <cell r="A3247" t="str">
            <v>313589TB9</v>
          </cell>
          <cell r="B3247" t="str">
            <v>x313589TB9</v>
          </cell>
          <cell r="C3247" t="str">
            <v>Match</v>
          </cell>
          <cell r="D3247" t="str">
            <v>iStar</v>
          </cell>
          <cell r="E3247" t="str">
            <v>Zero-Coupon</v>
          </cell>
        </row>
        <row r="3248">
          <cell r="A3248" t="str">
            <v>313589TB9</v>
          </cell>
          <cell r="B3248" t="str">
            <v>x313589TB9</v>
          </cell>
          <cell r="C3248" t="str">
            <v>Match</v>
          </cell>
          <cell r="D3248" t="str">
            <v>iStar</v>
          </cell>
          <cell r="E3248" t="str">
            <v>Zero-Coupon</v>
          </cell>
        </row>
        <row r="3249">
          <cell r="A3249" t="str">
            <v>313589TB9</v>
          </cell>
          <cell r="B3249" t="str">
            <v>x313589TB9</v>
          </cell>
          <cell r="C3249" t="str">
            <v>Match</v>
          </cell>
          <cell r="D3249" t="str">
            <v>iStar</v>
          </cell>
          <cell r="E3249" t="str">
            <v>Zero-Coupon</v>
          </cell>
        </row>
        <row r="3250">
          <cell r="A3250" t="str">
            <v>313589TB9</v>
          </cell>
          <cell r="B3250" t="str">
            <v>x313589TB9</v>
          </cell>
          <cell r="C3250" t="str">
            <v>Match</v>
          </cell>
          <cell r="D3250" t="str">
            <v>iStar</v>
          </cell>
          <cell r="E3250" t="str">
            <v>Zero-Coupon</v>
          </cell>
        </row>
        <row r="3251">
          <cell r="A3251" t="str">
            <v>313589TB9</v>
          </cell>
          <cell r="B3251" t="str">
            <v>x313589TB9</v>
          </cell>
          <cell r="C3251" t="str">
            <v>Match</v>
          </cell>
          <cell r="D3251" t="str">
            <v>iStar</v>
          </cell>
          <cell r="E3251" t="str">
            <v>Zero-Coupon</v>
          </cell>
        </row>
        <row r="3252">
          <cell r="A3252" t="str">
            <v>313589TB9</v>
          </cell>
          <cell r="B3252" t="str">
            <v>x313589TB9</v>
          </cell>
          <cell r="C3252" t="str">
            <v>Match</v>
          </cell>
          <cell r="D3252" t="str">
            <v>iStar</v>
          </cell>
          <cell r="E3252" t="str">
            <v>Zero-Coupon</v>
          </cell>
        </row>
        <row r="3253">
          <cell r="A3253" t="str">
            <v>313589TB9</v>
          </cell>
          <cell r="B3253" t="str">
            <v>x313589TB9</v>
          </cell>
          <cell r="C3253" t="str">
            <v>Match</v>
          </cell>
          <cell r="D3253" t="str">
            <v>iStar</v>
          </cell>
          <cell r="E3253" t="str">
            <v>Zero-Coupon</v>
          </cell>
        </row>
        <row r="3254">
          <cell r="A3254" t="str">
            <v>313589TB9</v>
          </cell>
          <cell r="B3254" t="str">
            <v>x313589TB9</v>
          </cell>
          <cell r="C3254" t="str">
            <v>Match</v>
          </cell>
          <cell r="D3254" t="str">
            <v>iStar</v>
          </cell>
          <cell r="E3254" t="str">
            <v>Zero-Coupon</v>
          </cell>
        </row>
        <row r="3255">
          <cell r="A3255" t="str">
            <v>313589TB9</v>
          </cell>
          <cell r="B3255" t="str">
            <v>x313589TB9</v>
          </cell>
          <cell r="C3255" t="str">
            <v>Match</v>
          </cell>
          <cell r="D3255" t="str">
            <v>iStar</v>
          </cell>
          <cell r="E3255" t="str">
            <v>Zero-Coupon</v>
          </cell>
        </row>
        <row r="3256">
          <cell r="A3256" t="str">
            <v>313589TB9</v>
          </cell>
          <cell r="B3256" t="str">
            <v>x313589TB9</v>
          </cell>
          <cell r="C3256" t="str">
            <v>Match</v>
          </cell>
          <cell r="D3256" t="str">
            <v>iStar</v>
          </cell>
          <cell r="E3256" t="str">
            <v>Zero-Coupon</v>
          </cell>
        </row>
        <row r="3257">
          <cell r="A3257" t="str">
            <v>313589TB9</v>
          </cell>
          <cell r="B3257" t="str">
            <v>x313589TB9</v>
          </cell>
          <cell r="C3257" t="str">
            <v>Match</v>
          </cell>
          <cell r="D3257" t="str">
            <v>iStar</v>
          </cell>
          <cell r="E3257" t="str">
            <v>Zero-Coupon</v>
          </cell>
        </row>
        <row r="3258">
          <cell r="A3258" t="str">
            <v>313589TB9</v>
          </cell>
          <cell r="B3258" t="str">
            <v>x313589TB9</v>
          </cell>
          <cell r="C3258" t="str">
            <v>Match</v>
          </cell>
          <cell r="D3258" t="str">
            <v>iStar</v>
          </cell>
          <cell r="E3258" t="str">
            <v>Zero-Coupon</v>
          </cell>
        </row>
        <row r="3259">
          <cell r="A3259" t="str">
            <v>313589TB9</v>
          </cell>
          <cell r="B3259" t="str">
            <v>x313589TB9</v>
          </cell>
          <cell r="C3259" t="str">
            <v>Match</v>
          </cell>
          <cell r="D3259" t="str">
            <v>iStar</v>
          </cell>
          <cell r="E3259" t="str">
            <v>Zero-Coupon</v>
          </cell>
        </row>
        <row r="3260">
          <cell r="A3260" t="str">
            <v>313589TB9</v>
          </cell>
          <cell r="B3260" t="str">
            <v>x313589TB9</v>
          </cell>
          <cell r="C3260" t="str">
            <v>Match</v>
          </cell>
          <cell r="D3260" t="str">
            <v>iStar</v>
          </cell>
          <cell r="E3260" t="str">
            <v>Zero-Coupon</v>
          </cell>
        </row>
        <row r="3261">
          <cell r="A3261" t="str">
            <v>313589TB9</v>
          </cell>
          <cell r="B3261" t="str">
            <v>x313589TB9</v>
          </cell>
          <cell r="C3261" t="str">
            <v>Match</v>
          </cell>
          <cell r="D3261" t="str">
            <v>iStar</v>
          </cell>
          <cell r="E3261" t="str">
            <v>Zero-Coupon</v>
          </cell>
        </row>
        <row r="3262">
          <cell r="A3262" t="str">
            <v>313589TC7</v>
          </cell>
          <cell r="B3262" t="str">
            <v>x313589TC7</v>
          </cell>
          <cell r="C3262" t="str">
            <v>Match</v>
          </cell>
          <cell r="D3262" t="str">
            <v>iStar</v>
          </cell>
          <cell r="E3262" t="str">
            <v>Zero-Coupon</v>
          </cell>
        </row>
        <row r="3263">
          <cell r="A3263" t="str">
            <v>313589TC7</v>
          </cell>
          <cell r="B3263" t="str">
            <v>x313589TC7</v>
          </cell>
          <cell r="C3263" t="str">
            <v>Match</v>
          </cell>
          <cell r="D3263" t="str">
            <v>iStar</v>
          </cell>
          <cell r="E3263" t="str">
            <v>Zero-Coupon</v>
          </cell>
        </row>
        <row r="3264">
          <cell r="A3264" t="str">
            <v>313589TC7</v>
          </cell>
          <cell r="B3264" t="str">
            <v>x313589TC7</v>
          </cell>
          <cell r="C3264" t="str">
            <v>Match</v>
          </cell>
          <cell r="D3264" t="str">
            <v>iStar</v>
          </cell>
          <cell r="E3264" t="str">
            <v>Zero-Coupon</v>
          </cell>
        </row>
        <row r="3265">
          <cell r="A3265" t="str">
            <v>313589TC7</v>
          </cell>
          <cell r="B3265" t="str">
            <v>x313589TC7</v>
          </cell>
          <cell r="C3265" t="str">
            <v>Match</v>
          </cell>
          <cell r="D3265" t="str">
            <v>iStar</v>
          </cell>
          <cell r="E3265" t="str">
            <v>Zero-Coupon</v>
          </cell>
        </row>
        <row r="3266">
          <cell r="A3266" t="str">
            <v>313589TC7</v>
          </cell>
          <cell r="B3266" t="str">
            <v>x313589TC7</v>
          </cell>
          <cell r="C3266" t="str">
            <v>Match</v>
          </cell>
          <cell r="D3266" t="str">
            <v>iStar</v>
          </cell>
          <cell r="E3266" t="str">
            <v>Zero-Coupon</v>
          </cell>
        </row>
        <row r="3267">
          <cell r="A3267" t="str">
            <v>313589TC7</v>
          </cell>
          <cell r="B3267" t="str">
            <v>x313589TC7</v>
          </cell>
          <cell r="C3267" t="str">
            <v>Match</v>
          </cell>
          <cell r="D3267" t="str">
            <v>iStar</v>
          </cell>
          <cell r="E3267" t="str">
            <v>Zero-Coupon</v>
          </cell>
        </row>
        <row r="3268">
          <cell r="A3268" t="str">
            <v>313589TC7</v>
          </cell>
          <cell r="B3268" t="str">
            <v>x313589TC7</v>
          </cell>
          <cell r="C3268" t="str">
            <v>Match</v>
          </cell>
          <cell r="D3268" t="str">
            <v>iStar</v>
          </cell>
          <cell r="E3268" t="str">
            <v>Zero-Coupon</v>
          </cell>
        </row>
        <row r="3269">
          <cell r="A3269" t="str">
            <v>313589TC7</v>
          </cell>
          <cell r="B3269" t="str">
            <v>x313589TC7</v>
          </cell>
          <cell r="C3269" t="str">
            <v>Match</v>
          </cell>
          <cell r="D3269" t="str">
            <v>iStar</v>
          </cell>
          <cell r="E3269" t="str">
            <v>Zero-Coupon</v>
          </cell>
        </row>
        <row r="3270">
          <cell r="A3270" t="str">
            <v>313589TC7</v>
          </cell>
          <cell r="B3270" t="str">
            <v>x313589TC7</v>
          </cell>
          <cell r="C3270" t="str">
            <v>Match</v>
          </cell>
          <cell r="D3270" t="str">
            <v>iStar</v>
          </cell>
          <cell r="E3270" t="str">
            <v>Zero-Coupon</v>
          </cell>
        </row>
        <row r="3271">
          <cell r="A3271" t="str">
            <v>313589TC7</v>
          </cell>
          <cell r="B3271" t="str">
            <v>x313589TC7</v>
          </cell>
          <cell r="C3271" t="str">
            <v>Match</v>
          </cell>
          <cell r="D3271" t="str">
            <v>iStar</v>
          </cell>
          <cell r="E3271" t="str">
            <v>Zero-Coupon</v>
          </cell>
        </row>
        <row r="3272">
          <cell r="A3272" t="str">
            <v>313589TC7</v>
          </cell>
          <cell r="B3272" t="str">
            <v>x313589TC7</v>
          </cell>
          <cell r="C3272" t="str">
            <v>Match</v>
          </cell>
          <cell r="D3272" t="str">
            <v>iStar</v>
          </cell>
          <cell r="E3272" t="str">
            <v>Zero-Coupon</v>
          </cell>
        </row>
        <row r="3273">
          <cell r="A3273" t="str">
            <v>313589TC7</v>
          </cell>
          <cell r="B3273" t="str">
            <v>x313589TC7</v>
          </cell>
          <cell r="C3273" t="str">
            <v>Match</v>
          </cell>
          <cell r="D3273" t="str">
            <v>iStar</v>
          </cell>
          <cell r="E3273" t="str">
            <v>Zero-Coupon</v>
          </cell>
        </row>
        <row r="3274">
          <cell r="A3274" t="str">
            <v>313589TC7</v>
          </cell>
          <cell r="B3274" t="str">
            <v>x313589TC7</v>
          </cell>
          <cell r="C3274" t="str">
            <v>Match</v>
          </cell>
          <cell r="D3274" t="str">
            <v>iStar</v>
          </cell>
          <cell r="E3274" t="str">
            <v>Zero-Coupon</v>
          </cell>
        </row>
        <row r="3275">
          <cell r="A3275" t="str">
            <v>313589TC7</v>
          </cell>
          <cell r="B3275" t="str">
            <v>x313589TC7</v>
          </cell>
          <cell r="C3275" t="str">
            <v>Match</v>
          </cell>
          <cell r="D3275" t="str">
            <v>iStar</v>
          </cell>
          <cell r="E3275" t="str">
            <v>Zero-Coupon</v>
          </cell>
        </row>
        <row r="3276">
          <cell r="A3276" t="str">
            <v>313589TC7</v>
          </cell>
          <cell r="B3276" t="str">
            <v>x313589TC7</v>
          </cell>
          <cell r="C3276" t="str">
            <v>Match</v>
          </cell>
          <cell r="D3276" t="str">
            <v>iStar</v>
          </cell>
          <cell r="E3276" t="str">
            <v>Zero-Coupon</v>
          </cell>
        </row>
        <row r="3277">
          <cell r="A3277" t="str">
            <v>313589TC7</v>
          </cell>
          <cell r="B3277" t="str">
            <v>x313589TC7</v>
          </cell>
          <cell r="C3277" t="str">
            <v>Match</v>
          </cell>
          <cell r="D3277" t="str">
            <v>iStar</v>
          </cell>
          <cell r="E3277" t="str">
            <v>Zero-Coupon</v>
          </cell>
        </row>
        <row r="3278">
          <cell r="A3278" t="str">
            <v>313589TC7</v>
          </cell>
          <cell r="B3278" t="str">
            <v>x313589TC7</v>
          </cell>
          <cell r="C3278" t="str">
            <v>Match</v>
          </cell>
          <cell r="D3278" t="str">
            <v>iStar</v>
          </cell>
          <cell r="E3278" t="str">
            <v>Zero-Coupon</v>
          </cell>
        </row>
        <row r="3279">
          <cell r="A3279" t="str">
            <v>313589TC7</v>
          </cell>
          <cell r="B3279" t="str">
            <v>x313589TC7</v>
          </cell>
          <cell r="C3279" t="str">
            <v>Match</v>
          </cell>
          <cell r="D3279" t="str">
            <v>iStar</v>
          </cell>
          <cell r="E3279" t="str">
            <v>Zero-Coupon</v>
          </cell>
        </row>
        <row r="3280">
          <cell r="A3280" t="str">
            <v>313589TC7</v>
          </cell>
          <cell r="B3280" t="str">
            <v>x313589TC7</v>
          </cell>
          <cell r="C3280" t="str">
            <v>Match</v>
          </cell>
          <cell r="D3280" t="str">
            <v>iStar</v>
          </cell>
          <cell r="E3280" t="str">
            <v>Zero-Coupon</v>
          </cell>
        </row>
        <row r="3281">
          <cell r="A3281" t="str">
            <v>313589TC7</v>
          </cell>
          <cell r="B3281" t="str">
            <v>x313589TC7</v>
          </cell>
          <cell r="C3281" t="str">
            <v>Match</v>
          </cell>
          <cell r="D3281" t="str">
            <v>iStar</v>
          </cell>
          <cell r="E3281" t="str">
            <v>Zero-Coupon</v>
          </cell>
        </row>
        <row r="3282">
          <cell r="A3282" t="str">
            <v>313589TC7</v>
          </cell>
          <cell r="B3282" t="str">
            <v>x313589TC7</v>
          </cell>
          <cell r="C3282" t="str">
            <v>Match</v>
          </cell>
          <cell r="D3282" t="str">
            <v>iStar</v>
          </cell>
          <cell r="E3282" t="str">
            <v>Zero-Coupon</v>
          </cell>
        </row>
        <row r="3283">
          <cell r="A3283" t="str">
            <v>313589TC7</v>
          </cell>
          <cell r="B3283" t="str">
            <v>x313589TC7</v>
          </cell>
          <cell r="C3283" t="str">
            <v>Match</v>
          </cell>
          <cell r="D3283" t="str">
            <v>iStar</v>
          </cell>
          <cell r="E3283" t="str">
            <v>Zero-Coupon</v>
          </cell>
        </row>
        <row r="3284">
          <cell r="A3284" t="str">
            <v>313589TC7</v>
          </cell>
          <cell r="B3284" t="str">
            <v>x313589TC7</v>
          </cell>
          <cell r="C3284" t="str">
            <v>Match</v>
          </cell>
          <cell r="D3284" t="str">
            <v>iStar</v>
          </cell>
          <cell r="E3284" t="str">
            <v>Zero-Coupon</v>
          </cell>
        </row>
        <row r="3285">
          <cell r="A3285" t="str">
            <v>313589TC7</v>
          </cell>
          <cell r="B3285" t="str">
            <v>x313589TC7</v>
          </cell>
          <cell r="C3285" t="str">
            <v>Match</v>
          </cell>
          <cell r="D3285" t="str">
            <v>iStar</v>
          </cell>
          <cell r="E3285" t="str">
            <v>Zero-Coupon</v>
          </cell>
        </row>
        <row r="3286">
          <cell r="A3286" t="str">
            <v>313589TC7</v>
          </cell>
          <cell r="B3286" t="str">
            <v>x313589TC7</v>
          </cell>
          <cell r="C3286" t="str">
            <v>Match</v>
          </cell>
          <cell r="D3286" t="str">
            <v>iStar</v>
          </cell>
          <cell r="E3286" t="str">
            <v>Zero-Coupon</v>
          </cell>
        </row>
        <row r="3287">
          <cell r="A3287" t="str">
            <v>313589TC7</v>
          </cell>
          <cell r="B3287" t="str">
            <v>x313589TC7</v>
          </cell>
          <cell r="C3287" t="str">
            <v>Match</v>
          </cell>
          <cell r="D3287" t="str">
            <v>iStar</v>
          </cell>
          <cell r="E3287" t="str">
            <v>Zero-Coupon</v>
          </cell>
        </row>
        <row r="3288">
          <cell r="A3288" t="str">
            <v>313589TC7</v>
          </cell>
          <cell r="B3288" t="str">
            <v>x313589TC7</v>
          </cell>
          <cell r="C3288" t="str">
            <v>Match</v>
          </cell>
          <cell r="D3288" t="str">
            <v>iStar</v>
          </cell>
          <cell r="E3288" t="str">
            <v>Zero-Coupon</v>
          </cell>
        </row>
        <row r="3289">
          <cell r="A3289" t="str">
            <v>313589TC7</v>
          </cell>
          <cell r="B3289" t="str">
            <v>x313589TC7</v>
          </cell>
          <cell r="C3289" t="str">
            <v>Match</v>
          </cell>
          <cell r="D3289" t="str">
            <v>iStar</v>
          </cell>
          <cell r="E3289" t="str">
            <v>Zero-Coupon</v>
          </cell>
        </row>
        <row r="3290">
          <cell r="A3290" t="str">
            <v>313589TC7</v>
          </cell>
          <cell r="B3290" t="str">
            <v>x313589TC7</v>
          </cell>
          <cell r="C3290" t="str">
            <v>Match</v>
          </cell>
          <cell r="D3290" t="str">
            <v>iStar</v>
          </cell>
          <cell r="E3290" t="str">
            <v>Zero-Coupon</v>
          </cell>
        </row>
        <row r="3291">
          <cell r="A3291" t="str">
            <v>313589TC7</v>
          </cell>
          <cell r="B3291" t="str">
            <v>x313589TC7</v>
          </cell>
          <cell r="C3291" t="str">
            <v>Match</v>
          </cell>
          <cell r="D3291" t="str">
            <v>iStar</v>
          </cell>
          <cell r="E3291" t="str">
            <v>Zero-Coupon</v>
          </cell>
        </row>
        <row r="3292">
          <cell r="A3292" t="str">
            <v>313589TC7</v>
          </cell>
          <cell r="B3292" t="str">
            <v>x313589TC7</v>
          </cell>
          <cell r="C3292" t="str">
            <v>Match</v>
          </cell>
          <cell r="D3292" t="str">
            <v>iStar</v>
          </cell>
          <cell r="E3292" t="str">
            <v>Zero-Coupon</v>
          </cell>
        </row>
        <row r="3293">
          <cell r="A3293" t="str">
            <v>313589TC7</v>
          </cell>
          <cell r="B3293" t="str">
            <v>x313589TC7</v>
          </cell>
          <cell r="C3293" t="str">
            <v>Match</v>
          </cell>
          <cell r="D3293" t="str">
            <v>iStar</v>
          </cell>
          <cell r="E3293" t="str">
            <v>Zero-Coupon</v>
          </cell>
        </row>
        <row r="3294">
          <cell r="A3294" t="str">
            <v>313589TC7</v>
          </cell>
          <cell r="B3294" t="str">
            <v>x313589TC7</v>
          </cell>
          <cell r="C3294" t="str">
            <v>Match</v>
          </cell>
          <cell r="D3294" t="str">
            <v>iStar</v>
          </cell>
          <cell r="E3294" t="str">
            <v>Zero-Coupon</v>
          </cell>
        </row>
        <row r="3295">
          <cell r="A3295" t="str">
            <v>313589TC7</v>
          </cell>
          <cell r="B3295" t="str">
            <v>x313589TC7</v>
          </cell>
          <cell r="C3295" t="str">
            <v>Match</v>
          </cell>
          <cell r="D3295" t="str">
            <v>iStar</v>
          </cell>
          <cell r="E3295" t="str">
            <v>Zero-Coupon</v>
          </cell>
        </row>
        <row r="3296">
          <cell r="A3296" t="str">
            <v>313589TC7</v>
          </cell>
          <cell r="B3296" t="str">
            <v>x313589TC7</v>
          </cell>
          <cell r="C3296" t="str">
            <v>Match</v>
          </cell>
          <cell r="D3296" t="str">
            <v>iStar</v>
          </cell>
          <cell r="E3296" t="str">
            <v>Zero-Coupon</v>
          </cell>
        </row>
        <row r="3297">
          <cell r="A3297" t="str">
            <v>313589TC7</v>
          </cell>
          <cell r="B3297" t="str">
            <v>x313589TC7</v>
          </cell>
          <cell r="C3297" t="str">
            <v>Match</v>
          </cell>
          <cell r="D3297" t="str">
            <v>iStar</v>
          </cell>
          <cell r="E3297" t="str">
            <v>Zero-Coupon</v>
          </cell>
        </row>
        <row r="3298">
          <cell r="A3298" t="str">
            <v>313589TC7</v>
          </cell>
          <cell r="B3298" t="str">
            <v>x313589TC7</v>
          </cell>
          <cell r="C3298" t="str">
            <v>Match</v>
          </cell>
          <cell r="D3298" t="str">
            <v>iStar</v>
          </cell>
          <cell r="E3298" t="str">
            <v>Zero-Coupon</v>
          </cell>
        </row>
        <row r="3299">
          <cell r="A3299" t="str">
            <v>313589TC7</v>
          </cell>
          <cell r="B3299" t="str">
            <v>x313589TC7</v>
          </cell>
          <cell r="C3299" t="str">
            <v>Match</v>
          </cell>
          <cell r="D3299" t="str">
            <v>iStar</v>
          </cell>
          <cell r="E3299" t="str">
            <v>Zero-Coupon</v>
          </cell>
        </row>
        <row r="3300">
          <cell r="A3300" t="str">
            <v>313589TC7</v>
          </cell>
          <cell r="B3300" t="str">
            <v>x313589TC7</v>
          </cell>
          <cell r="C3300" t="str">
            <v>Match</v>
          </cell>
          <cell r="D3300" t="str">
            <v>iStar</v>
          </cell>
          <cell r="E3300" t="str">
            <v>Zero-Coupon</v>
          </cell>
        </row>
        <row r="3301">
          <cell r="A3301" t="str">
            <v>313589TC7</v>
          </cell>
          <cell r="B3301" t="str">
            <v>x313589TC7</v>
          </cell>
          <cell r="C3301" t="str">
            <v>Match</v>
          </cell>
          <cell r="D3301" t="str">
            <v>iStar</v>
          </cell>
          <cell r="E3301" t="str">
            <v>Zero-Coupon</v>
          </cell>
        </row>
        <row r="3302">
          <cell r="A3302" t="str">
            <v>313589TC7</v>
          </cell>
          <cell r="B3302" t="str">
            <v>x313589TC7</v>
          </cell>
          <cell r="C3302" t="str">
            <v>Match</v>
          </cell>
          <cell r="D3302" t="str">
            <v>iStar</v>
          </cell>
          <cell r="E3302" t="str">
            <v>Zero-Coupon</v>
          </cell>
        </row>
        <row r="3303">
          <cell r="A3303" t="str">
            <v>313589TC7</v>
          </cell>
          <cell r="B3303" t="str">
            <v>x313589TC7</v>
          </cell>
          <cell r="C3303" t="str">
            <v>Match</v>
          </cell>
          <cell r="D3303" t="str">
            <v>iStar</v>
          </cell>
          <cell r="E3303" t="str">
            <v>Zero-Coupon</v>
          </cell>
        </row>
        <row r="3304">
          <cell r="A3304" t="str">
            <v>313589TC7</v>
          </cell>
          <cell r="B3304" t="str">
            <v>x313589TC7</v>
          </cell>
          <cell r="C3304" t="str">
            <v>Match</v>
          </cell>
          <cell r="D3304" t="str">
            <v>iStar</v>
          </cell>
          <cell r="E3304" t="str">
            <v>Zero-Coupon</v>
          </cell>
        </row>
        <row r="3305">
          <cell r="A3305" t="str">
            <v>313589TC7</v>
          </cell>
          <cell r="B3305" t="str">
            <v>x313589TC7</v>
          </cell>
          <cell r="C3305" t="str">
            <v>Match</v>
          </cell>
          <cell r="D3305" t="str">
            <v>iStar</v>
          </cell>
          <cell r="E3305" t="str">
            <v>Zero-Coupon</v>
          </cell>
        </row>
        <row r="3306">
          <cell r="A3306" t="str">
            <v>313589TC7</v>
          </cell>
          <cell r="B3306" t="str">
            <v>x313589TC7</v>
          </cell>
          <cell r="C3306" t="str">
            <v>Match</v>
          </cell>
          <cell r="D3306" t="str">
            <v>iStar</v>
          </cell>
          <cell r="E3306" t="str">
            <v>Zero-Coupon</v>
          </cell>
        </row>
        <row r="3307">
          <cell r="A3307" t="str">
            <v>313589TC7</v>
          </cell>
          <cell r="B3307" t="str">
            <v>x313589TC7</v>
          </cell>
          <cell r="C3307" t="str">
            <v>Match</v>
          </cell>
          <cell r="D3307" t="str">
            <v>iStar</v>
          </cell>
          <cell r="E3307" t="str">
            <v>Zero-Coupon</v>
          </cell>
        </row>
        <row r="3308">
          <cell r="A3308" t="str">
            <v>313589TC7</v>
          </cell>
          <cell r="B3308" t="str">
            <v>x313589TC7</v>
          </cell>
          <cell r="C3308" t="str">
            <v>Match</v>
          </cell>
          <cell r="D3308" t="str">
            <v>iStar</v>
          </cell>
          <cell r="E3308" t="str">
            <v>Zero-Coupon</v>
          </cell>
        </row>
        <row r="3309">
          <cell r="A3309" t="str">
            <v>313589TC7</v>
          </cell>
          <cell r="B3309" t="str">
            <v>x313589TC7</v>
          </cell>
          <cell r="C3309" t="str">
            <v>Match</v>
          </cell>
          <cell r="D3309" t="str">
            <v>iStar</v>
          </cell>
          <cell r="E3309" t="str">
            <v>Zero-Coupon</v>
          </cell>
        </row>
        <row r="3310">
          <cell r="A3310" t="str">
            <v>313589TC7</v>
          </cell>
          <cell r="B3310" t="str">
            <v>x313589TC7</v>
          </cell>
          <cell r="C3310" t="str">
            <v>Match</v>
          </cell>
          <cell r="D3310" t="str">
            <v>iStar</v>
          </cell>
          <cell r="E3310" t="str">
            <v>Zero-Coupon</v>
          </cell>
        </row>
        <row r="3311">
          <cell r="A3311" t="str">
            <v>313589TC7</v>
          </cell>
          <cell r="B3311" t="str">
            <v>x313589TC7</v>
          </cell>
          <cell r="C3311" t="str">
            <v>Match</v>
          </cell>
          <cell r="D3311" t="str">
            <v>iStar</v>
          </cell>
          <cell r="E3311" t="str">
            <v>Zero-Coupon</v>
          </cell>
        </row>
        <row r="3312">
          <cell r="A3312" t="str">
            <v>313589TC7</v>
          </cell>
          <cell r="B3312" t="str">
            <v>x313589TC7</v>
          </cell>
          <cell r="C3312" t="str">
            <v>Match</v>
          </cell>
          <cell r="D3312" t="str">
            <v>iStar</v>
          </cell>
          <cell r="E3312" t="str">
            <v>Zero-Coupon</v>
          </cell>
        </row>
        <row r="3313">
          <cell r="A3313" t="str">
            <v>313589TC7</v>
          </cell>
          <cell r="B3313" t="str">
            <v>x313589TC7</v>
          </cell>
          <cell r="C3313" t="str">
            <v>Match</v>
          </cell>
          <cell r="D3313" t="str">
            <v>iStar</v>
          </cell>
          <cell r="E3313" t="str">
            <v>Zero-Coupon</v>
          </cell>
        </row>
        <row r="3314">
          <cell r="A3314" t="str">
            <v>313589TC7</v>
          </cell>
          <cell r="B3314" t="str">
            <v>x313589TC7</v>
          </cell>
          <cell r="C3314" t="str">
            <v>Match</v>
          </cell>
          <cell r="D3314" t="str">
            <v>iStar</v>
          </cell>
          <cell r="E3314" t="str">
            <v>Zero-Coupon</v>
          </cell>
        </row>
        <row r="3315">
          <cell r="A3315" t="str">
            <v>313589TC7</v>
          </cell>
          <cell r="B3315" t="str">
            <v>x313589TC7</v>
          </cell>
          <cell r="C3315" t="str">
            <v>Match</v>
          </cell>
          <cell r="D3315" t="str">
            <v>iStar</v>
          </cell>
          <cell r="E3315" t="str">
            <v>Zero-Coupon</v>
          </cell>
        </row>
        <row r="3316">
          <cell r="A3316" t="str">
            <v>313589TC7</v>
          </cell>
          <cell r="B3316" t="str">
            <v>x313589TC7</v>
          </cell>
          <cell r="C3316" t="str">
            <v>Match</v>
          </cell>
          <cell r="D3316" t="str">
            <v>iStar</v>
          </cell>
          <cell r="E3316" t="str">
            <v>Zero-Coupon</v>
          </cell>
        </row>
        <row r="3317">
          <cell r="A3317" t="str">
            <v>313589TC7</v>
          </cell>
          <cell r="B3317" t="str">
            <v>x313589TC7</v>
          </cell>
          <cell r="C3317" t="str">
            <v>Match</v>
          </cell>
          <cell r="D3317" t="str">
            <v>iStar</v>
          </cell>
          <cell r="E3317" t="str">
            <v>Zero-Coupon</v>
          </cell>
        </row>
        <row r="3318">
          <cell r="A3318" t="str">
            <v>313589TC7</v>
          </cell>
          <cell r="B3318" t="str">
            <v>x313589TC7</v>
          </cell>
          <cell r="C3318" t="str">
            <v>Match</v>
          </cell>
          <cell r="D3318" t="str">
            <v>iStar</v>
          </cell>
          <cell r="E3318" t="str">
            <v>Zero-Coupon</v>
          </cell>
        </row>
        <row r="3319">
          <cell r="A3319" t="str">
            <v>313589TC7</v>
          </cell>
          <cell r="B3319" t="str">
            <v>x313589TC7</v>
          </cell>
          <cell r="C3319" t="str">
            <v>Match</v>
          </cell>
          <cell r="D3319" t="str">
            <v>iStar</v>
          </cell>
          <cell r="E3319" t="str">
            <v>Zero-Coupon</v>
          </cell>
        </row>
        <row r="3320">
          <cell r="A3320" t="str">
            <v>313589TC7</v>
          </cell>
          <cell r="B3320" t="str">
            <v>x313589TC7</v>
          </cell>
          <cell r="C3320" t="str">
            <v>Match</v>
          </cell>
          <cell r="D3320" t="str">
            <v>iStar</v>
          </cell>
          <cell r="E3320" t="str">
            <v>Zero-Coupon</v>
          </cell>
        </row>
        <row r="3321">
          <cell r="A3321" t="str">
            <v>313589TC7</v>
          </cell>
          <cell r="B3321" t="str">
            <v>x313589TC7</v>
          </cell>
          <cell r="C3321" t="str">
            <v>Match</v>
          </cell>
          <cell r="D3321" t="str">
            <v>iStar</v>
          </cell>
          <cell r="E3321" t="str">
            <v>Zero-Coupon</v>
          </cell>
        </row>
        <row r="3322">
          <cell r="A3322" t="str">
            <v>313589TC7</v>
          </cell>
          <cell r="B3322" t="str">
            <v>x313589TC7</v>
          </cell>
          <cell r="C3322" t="str">
            <v>Match</v>
          </cell>
          <cell r="D3322" t="str">
            <v>iStar</v>
          </cell>
          <cell r="E3322" t="str">
            <v>Zero-Coupon</v>
          </cell>
        </row>
        <row r="3323">
          <cell r="A3323" t="str">
            <v>313589TC7</v>
          </cell>
          <cell r="B3323" t="str">
            <v>x313589TC7</v>
          </cell>
          <cell r="C3323" t="str">
            <v>Match</v>
          </cell>
          <cell r="D3323" t="str">
            <v>iStar</v>
          </cell>
          <cell r="E3323" t="str">
            <v>Zero-Coupon</v>
          </cell>
        </row>
        <row r="3324">
          <cell r="A3324" t="str">
            <v>313589TC7</v>
          </cell>
          <cell r="B3324" t="str">
            <v>x313589TC7</v>
          </cell>
          <cell r="C3324" t="str">
            <v>Match</v>
          </cell>
          <cell r="D3324" t="str">
            <v>iStar</v>
          </cell>
          <cell r="E3324" t="str">
            <v>Zero-Coupon</v>
          </cell>
        </row>
        <row r="3325">
          <cell r="A3325" t="str">
            <v>313589TC7</v>
          </cell>
          <cell r="B3325" t="str">
            <v>x313589TC7</v>
          </cell>
          <cell r="C3325" t="str">
            <v>Match</v>
          </cell>
          <cell r="D3325" t="str">
            <v>iStar</v>
          </cell>
          <cell r="E3325" t="str">
            <v>Zero-Coupon</v>
          </cell>
        </row>
        <row r="3326">
          <cell r="A3326" t="str">
            <v>313589TC7</v>
          </cell>
          <cell r="B3326" t="str">
            <v>x313589TC7</v>
          </cell>
          <cell r="C3326" t="str">
            <v>Match</v>
          </cell>
          <cell r="D3326" t="str">
            <v>iStar</v>
          </cell>
          <cell r="E3326" t="str">
            <v>Zero-Coupon</v>
          </cell>
        </row>
        <row r="3327">
          <cell r="A3327" t="str">
            <v>313589TC7</v>
          </cell>
          <cell r="B3327" t="str">
            <v>x313589TC7</v>
          </cell>
          <cell r="C3327" t="str">
            <v>Match</v>
          </cell>
          <cell r="D3327" t="str">
            <v>iStar</v>
          </cell>
          <cell r="E3327" t="str">
            <v>Zero-Coupon</v>
          </cell>
        </row>
        <row r="3328">
          <cell r="A3328" t="str">
            <v>313589TC7</v>
          </cell>
          <cell r="B3328" t="str">
            <v>x313589TC7</v>
          </cell>
          <cell r="C3328" t="str">
            <v>Match</v>
          </cell>
          <cell r="D3328" t="str">
            <v>iStar</v>
          </cell>
          <cell r="E3328" t="str">
            <v>Zero-Coupon</v>
          </cell>
        </row>
        <row r="3329">
          <cell r="A3329" t="str">
            <v>313589TC7</v>
          </cell>
          <cell r="B3329" t="str">
            <v>x313589TC7</v>
          </cell>
          <cell r="C3329" t="str">
            <v>Match</v>
          </cell>
          <cell r="D3329" t="str">
            <v>iStar</v>
          </cell>
          <cell r="E3329" t="str">
            <v>Zero-Coupon</v>
          </cell>
        </row>
        <row r="3330">
          <cell r="A3330" t="str">
            <v>313589TC7</v>
          </cell>
          <cell r="B3330" t="str">
            <v>x313589TC7</v>
          </cell>
          <cell r="C3330" t="str">
            <v>Match</v>
          </cell>
          <cell r="D3330" t="str">
            <v>iStar</v>
          </cell>
          <cell r="E3330" t="str">
            <v>Zero-Coupon</v>
          </cell>
        </row>
        <row r="3331">
          <cell r="A3331" t="str">
            <v>313589TC7</v>
          </cell>
          <cell r="B3331" t="str">
            <v>x313589TC7</v>
          </cell>
          <cell r="C3331" t="str">
            <v>Match</v>
          </cell>
          <cell r="D3331" t="str">
            <v>iStar</v>
          </cell>
          <cell r="E3331" t="str">
            <v>Zero-Coupon</v>
          </cell>
        </row>
        <row r="3332">
          <cell r="A3332" t="str">
            <v>313589TD5</v>
          </cell>
          <cell r="B3332" t="str">
            <v>x313589TD5</v>
          </cell>
          <cell r="C3332" t="str">
            <v>Match</v>
          </cell>
          <cell r="D3332" t="str">
            <v>iStar</v>
          </cell>
          <cell r="E3332" t="str">
            <v>Zero-Coupon</v>
          </cell>
        </row>
        <row r="3333">
          <cell r="A3333" t="str">
            <v>313589TD5</v>
          </cell>
          <cell r="B3333" t="str">
            <v>x313589TD5</v>
          </cell>
          <cell r="C3333" t="str">
            <v>Match</v>
          </cell>
          <cell r="D3333" t="str">
            <v>iStar</v>
          </cell>
          <cell r="E3333" t="str">
            <v>Zero-Coupon</v>
          </cell>
        </row>
        <row r="3334">
          <cell r="A3334" t="str">
            <v>313589TD5</v>
          </cell>
          <cell r="B3334" t="str">
            <v>x313589TD5</v>
          </cell>
          <cell r="C3334" t="str">
            <v>Match</v>
          </cell>
          <cell r="D3334" t="str">
            <v>iStar</v>
          </cell>
          <cell r="E3334" t="str">
            <v>Zero-Coupon</v>
          </cell>
        </row>
        <row r="3335">
          <cell r="A3335" t="str">
            <v>313589TD5</v>
          </cell>
          <cell r="B3335" t="str">
            <v>x313589TD5</v>
          </cell>
          <cell r="C3335" t="str">
            <v>Match</v>
          </cell>
          <cell r="D3335" t="str">
            <v>iStar</v>
          </cell>
          <cell r="E3335" t="str">
            <v>Zero-Coupon</v>
          </cell>
        </row>
        <row r="3336">
          <cell r="A3336" t="str">
            <v>313589TD5</v>
          </cell>
          <cell r="B3336" t="str">
            <v>x313589TD5</v>
          </cell>
          <cell r="C3336" t="str">
            <v>Match</v>
          </cell>
          <cell r="D3336" t="str">
            <v>iStar</v>
          </cell>
          <cell r="E3336" t="str">
            <v>Zero-Coupon</v>
          </cell>
        </row>
        <row r="3337">
          <cell r="A3337" t="str">
            <v>313589TD5</v>
          </cell>
          <cell r="B3337" t="str">
            <v>x313589TD5</v>
          </cell>
          <cell r="C3337" t="str">
            <v>Match</v>
          </cell>
          <cell r="D3337" t="str">
            <v>iStar</v>
          </cell>
          <cell r="E3337" t="str">
            <v>Zero-Coupon</v>
          </cell>
        </row>
        <row r="3338">
          <cell r="A3338" t="str">
            <v>313589TD5</v>
          </cell>
          <cell r="B3338" t="str">
            <v>x313589TD5</v>
          </cell>
          <cell r="C3338" t="str">
            <v>Match</v>
          </cell>
          <cell r="D3338" t="str">
            <v>iStar</v>
          </cell>
          <cell r="E3338" t="str">
            <v>Zero-Coupon</v>
          </cell>
        </row>
        <row r="3339">
          <cell r="A3339" t="str">
            <v>313589TD5</v>
          </cell>
          <cell r="B3339" t="str">
            <v>x313589TD5</v>
          </cell>
          <cell r="C3339" t="str">
            <v>Match</v>
          </cell>
          <cell r="D3339" t="str">
            <v>iStar</v>
          </cell>
          <cell r="E3339" t="str">
            <v>Zero-Coupon</v>
          </cell>
        </row>
        <row r="3340">
          <cell r="A3340" t="str">
            <v>313589TD5</v>
          </cell>
          <cell r="B3340" t="str">
            <v>x313589TD5</v>
          </cell>
          <cell r="C3340" t="str">
            <v>Match</v>
          </cell>
          <cell r="D3340" t="str">
            <v>iStar</v>
          </cell>
          <cell r="E3340" t="str">
            <v>Zero-Coupon</v>
          </cell>
        </row>
        <row r="3341">
          <cell r="A3341" t="str">
            <v>313589TD5</v>
          </cell>
          <cell r="B3341" t="str">
            <v>x313589TD5</v>
          </cell>
          <cell r="C3341" t="str">
            <v>Match</v>
          </cell>
          <cell r="D3341" t="str">
            <v>iStar</v>
          </cell>
          <cell r="E3341" t="str">
            <v>Zero-Coupon</v>
          </cell>
        </row>
        <row r="3342">
          <cell r="A3342" t="str">
            <v>313589TD5</v>
          </cell>
          <cell r="B3342" t="str">
            <v>x313589TD5</v>
          </cell>
          <cell r="C3342" t="str">
            <v>Match</v>
          </cell>
          <cell r="D3342" t="str">
            <v>iStar</v>
          </cell>
          <cell r="E3342" t="str">
            <v>Zero-Coupon</v>
          </cell>
        </row>
        <row r="3343">
          <cell r="A3343" t="str">
            <v>313589TD5</v>
          </cell>
          <cell r="B3343" t="str">
            <v>x313589TD5</v>
          </cell>
          <cell r="C3343" t="str">
            <v>Match</v>
          </cell>
          <cell r="D3343" t="str">
            <v>iStar</v>
          </cell>
          <cell r="E3343" t="str">
            <v>Zero-Coupon</v>
          </cell>
        </row>
        <row r="3344">
          <cell r="A3344" t="str">
            <v>313589TD5</v>
          </cell>
          <cell r="B3344" t="str">
            <v>x313589TD5</v>
          </cell>
          <cell r="C3344" t="str">
            <v>Match</v>
          </cell>
          <cell r="D3344" t="str">
            <v>iStar</v>
          </cell>
          <cell r="E3344" t="str">
            <v>Zero-Coupon</v>
          </cell>
        </row>
        <row r="3345">
          <cell r="A3345" t="str">
            <v>313589TD5</v>
          </cell>
          <cell r="B3345" t="str">
            <v>x313589TD5</v>
          </cell>
          <cell r="C3345" t="str">
            <v>Match</v>
          </cell>
          <cell r="D3345" t="str">
            <v>iStar</v>
          </cell>
          <cell r="E3345" t="str">
            <v>Zero-Coupon</v>
          </cell>
        </row>
        <row r="3346">
          <cell r="A3346" t="str">
            <v>313589TD5</v>
          </cell>
          <cell r="B3346" t="str">
            <v>x313589TD5</v>
          </cell>
          <cell r="C3346" t="str">
            <v>Match</v>
          </cell>
          <cell r="D3346" t="str">
            <v>iStar</v>
          </cell>
          <cell r="E3346" t="str">
            <v>Zero-Coupon</v>
          </cell>
        </row>
        <row r="3347">
          <cell r="A3347" t="str">
            <v>313589TE3</v>
          </cell>
          <cell r="B3347" t="str">
            <v>x313589TE3</v>
          </cell>
          <cell r="C3347" t="str">
            <v>Match</v>
          </cell>
          <cell r="D3347" t="str">
            <v>iStar</v>
          </cell>
          <cell r="E3347" t="str">
            <v>Zero-Coupon</v>
          </cell>
        </row>
        <row r="3348">
          <cell r="A3348" t="str">
            <v>313589TE3</v>
          </cell>
          <cell r="B3348" t="str">
            <v>x313589TE3</v>
          </cell>
          <cell r="C3348" t="str">
            <v>Match</v>
          </cell>
          <cell r="D3348" t="str">
            <v>iStar</v>
          </cell>
          <cell r="E3348" t="str">
            <v>Zero-Coupon</v>
          </cell>
        </row>
        <row r="3349">
          <cell r="A3349" t="str">
            <v>313589TE3</v>
          </cell>
          <cell r="B3349" t="str">
            <v>x313589TE3</v>
          </cell>
          <cell r="C3349" t="str">
            <v>Match</v>
          </cell>
          <cell r="D3349" t="str">
            <v>iStar</v>
          </cell>
          <cell r="E3349" t="str">
            <v>Zero-Coupon</v>
          </cell>
        </row>
        <row r="3350">
          <cell r="A3350" t="str">
            <v>313589TE3</v>
          </cell>
          <cell r="B3350" t="str">
            <v>x313589TE3</v>
          </cell>
          <cell r="C3350" t="str">
            <v>Match</v>
          </cell>
          <cell r="D3350" t="str">
            <v>iStar</v>
          </cell>
          <cell r="E3350" t="str">
            <v>Zero-Coupon</v>
          </cell>
        </row>
        <row r="3351">
          <cell r="A3351" t="str">
            <v>313589TE3</v>
          </cell>
          <cell r="B3351" t="str">
            <v>x313589TE3</v>
          </cell>
          <cell r="C3351" t="str">
            <v>Match</v>
          </cell>
          <cell r="D3351" t="str">
            <v>iStar</v>
          </cell>
          <cell r="E3351" t="str">
            <v>Zero-Coupon</v>
          </cell>
        </row>
        <row r="3352">
          <cell r="A3352" t="str">
            <v>313589TE3</v>
          </cell>
          <cell r="B3352" t="str">
            <v>x313589TE3</v>
          </cell>
          <cell r="C3352" t="str">
            <v>Match</v>
          </cell>
          <cell r="D3352" t="str">
            <v>iStar</v>
          </cell>
          <cell r="E3352" t="str">
            <v>Zero-Coupon</v>
          </cell>
        </row>
        <row r="3353">
          <cell r="A3353" t="str">
            <v>313589TE3</v>
          </cell>
          <cell r="B3353" t="str">
            <v>x313589TE3</v>
          </cell>
          <cell r="C3353" t="str">
            <v>Match</v>
          </cell>
          <cell r="D3353" t="str">
            <v>iStar</v>
          </cell>
          <cell r="E3353" t="str">
            <v>Zero-Coupon</v>
          </cell>
        </row>
        <row r="3354">
          <cell r="A3354" t="str">
            <v>313589TE3</v>
          </cell>
          <cell r="B3354" t="str">
            <v>x313589TE3</v>
          </cell>
          <cell r="C3354" t="str">
            <v>Match</v>
          </cell>
          <cell r="D3354" t="str">
            <v>iStar</v>
          </cell>
          <cell r="E3354" t="str">
            <v>Zero-Coupon</v>
          </cell>
        </row>
        <row r="3355">
          <cell r="A3355" t="str">
            <v>313589TE3</v>
          </cell>
          <cell r="B3355" t="str">
            <v>x313589TE3</v>
          </cell>
          <cell r="C3355" t="str">
            <v>Match</v>
          </cell>
          <cell r="D3355" t="str">
            <v>iStar</v>
          </cell>
          <cell r="E3355" t="str">
            <v>Zero-Coupon</v>
          </cell>
        </row>
        <row r="3356">
          <cell r="A3356" t="str">
            <v>313589TE3</v>
          </cell>
          <cell r="B3356" t="str">
            <v>x313589TE3</v>
          </cell>
          <cell r="C3356" t="str">
            <v>Match</v>
          </cell>
          <cell r="D3356" t="str">
            <v>iStar</v>
          </cell>
          <cell r="E3356" t="str">
            <v>Zero-Coupon</v>
          </cell>
        </row>
        <row r="3357">
          <cell r="A3357" t="str">
            <v>313589TE3</v>
          </cell>
          <cell r="B3357" t="str">
            <v>x313589TE3</v>
          </cell>
          <cell r="C3357" t="str">
            <v>Match</v>
          </cell>
          <cell r="D3357" t="str">
            <v>iStar</v>
          </cell>
          <cell r="E3357" t="str">
            <v>Zero-Coupon</v>
          </cell>
        </row>
        <row r="3358">
          <cell r="A3358" t="str">
            <v>313589TE3</v>
          </cell>
          <cell r="B3358" t="str">
            <v>x313589TE3</v>
          </cell>
          <cell r="C3358" t="str">
            <v>Match</v>
          </cell>
          <cell r="D3358" t="str">
            <v>iStar</v>
          </cell>
          <cell r="E3358" t="str">
            <v>Zero-Coupon</v>
          </cell>
        </row>
        <row r="3359">
          <cell r="A3359" t="str">
            <v>313589TE3</v>
          </cell>
          <cell r="B3359" t="str">
            <v>x313589TE3</v>
          </cell>
          <cell r="C3359" t="str">
            <v>Match</v>
          </cell>
          <cell r="D3359" t="str">
            <v>iStar</v>
          </cell>
          <cell r="E3359" t="str">
            <v>Zero-Coupon</v>
          </cell>
        </row>
        <row r="3360">
          <cell r="A3360" t="str">
            <v>313589TE3</v>
          </cell>
          <cell r="B3360" t="str">
            <v>x313589TE3</v>
          </cell>
          <cell r="C3360" t="str">
            <v>Match</v>
          </cell>
          <cell r="D3360" t="str">
            <v>iStar</v>
          </cell>
          <cell r="E3360" t="str">
            <v>Zero-Coupon</v>
          </cell>
        </row>
        <row r="3361">
          <cell r="A3361" t="str">
            <v>313589TE3</v>
          </cell>
          <cell r="B3361" t="str">
            <v>x313589TE3</v>
          </cell>
          <cell r="C3361" t="str">
            <v>Match</v>
          </cell>
          <cell r="D3361" t="str">
            <v>iStar</v>
          </cell>
          <cell r="E3361" t="str">
            <v>Zero-Coupon</v>
          </cell>
        </row>
        <row r="3362">
          <cell r="A3362" t="str">
            <v>313589TE3</v>
          </cell>
          <cell r="B3362" t="str">
            <v>x313589TE3</v>
          </cell>
          <cell r="C3362" t="str">
            <v>Match</v>
          </cell>
          <cell r="D3362" t="str">
            <v>iStar</v>
          </cell>
          <cell r="E3362" t="str">
            <v>Zero-Coupon</v>
          </cell>
        </row>
        <row r="3363">
          <cell r="A3363" t="str">
            <v>313589TE3</v>
          </cell>
          <cell r="B3363" t="str">
            <v>x313589TE3</v>
          </cell>
          <cell r="C3363" t="str">
            <v>Match</v>
          </cell>
          <cell r="D3363" t="str">
            <v>iStar</v>
          </cell>
          <cell r="E3363" t="str">
            <v>Zero-Coupon</v>
          </cell>
        </row>
        <row r="3364">
          <cell r="A3364" t="str">
            <v>313589TE3</v>
          </cell>
          <cell r="B3364" t="str">
            <v>x313589TE3</v>
          </cell>
          <cell r="C3364" t="str">
            <v>Match</v>
          </cell>
          <cell r="D3364" t="str">
            <v>iStar</v>
          </cell>
          <cell r="E3364" t="str">
            <v>Zero-Coupon</v>
          </cell>
        </row>
        <row r="3365">
          <cell r="A3365" t="str">
            <v>313589TE3</v>
          </cell>
          <cell r="B3365" t="str">
            <v>x313589TE3</v>
          </cell>
          <cell r="C3365" t="str">
            <v>Match</v>
          </cell>
          <cell r="D3365" t="str">
            <v>iStar</v>
          </cell>
          <cell r="E3365" t="str">
            <v>Zero-Coupon</v>
          </cell>
        </row>
        <row r="3366">
          <cell r="A3366" t="str">
            <v>313589TE3</v>
          </cell>
          <cell r="B3366" t="str">
            <v>x313589TE3</v>
          </cell>
          <cell r="C3366" t="str">
            <v>Match</v>
          </cell>
          <cell r="D3366" t="str">
            <v>iStar</v>
          </cell>
          <cell r="E3366" t="str">
            <v>Zero-Coupon</v>
          </cell>
        </row>
        <row r="3367">
          <cell r="A3367" t="str">
            <v>313589TE3</v>
          </cell>
          <cell r="B3367" t="str">
            <v>x313589TE3</v>
          </cell>
          <cell r="C3367" t="str">
            <v>Match</v>
          </cell>
          <cell r="D3367" t="str">
            <v>iStar</v>
          </cell>
          <cell r="E3367" t="str">
            <v>Zero-Coupon</v>
          </cell>
        </row>
        <row r="3368">
          <cell r="A3368" t="str">
            <v>313589TE3</v>
          </cell>
          <cell r="B3368" t="str">
            <v>x313589TE3</v>
          </cell>
          <cell r="C3368" t="str">
            <v>Match</v>
          </cell>
          <cell r="D3368" t="str">
            <v>iStar</v>
          </cell>
          <cell r="E3368" t="str">
            <v>Zero-Coupon</v>
          </cell>
        </row>
        <row r="3369">
          <cell r="A3369" t="str">
            <v>313589TE3</v>
          </cell>
          <cell r="B3369" t="str">
            <v>x313589TE3</v>
          </cell>
          <cell r="C3369" t="str">
            <v>Match</v>
          </cell>
          <cell r="D3369" t="str">
            <v>iStar</v>
          </cell>
          <cell r="E3369" t="str">
            <v>Zero-Coupon</v>
          </cell>
        </row>
        <row r="3370">
          <cell r="A3370" t="str">
            <v>313589TJ2</v>
          </cell>
          <cell r="B3370" t="str">
            <v>x313589TJ2</v>
          </cell>
          <cell r="C3370" t="str">
            <v>Match</v>
          </cell>
          <cell r="D3370" t="str">
            <v>iStar</v>
          </cell>
          <cell r="E3370" t="str">
            <v>Zero-Coupon</v>
          </cell>
        </row>
        <row r="3371">
          <cell r="A3371" t="str">
            <v>313589TJ2</v>
          </cell>
          <cell r="B3371" t="str">
            <v>x313589TJ2</v>
          </cell>
          <cell r="C3371" t="str">
            <v>Match</v>
          </cell>
          <cell r="D3371" t="str">
            <v>iStar</v>
          </cell>
          <cell r="E3371" t="str">
            <v>Zero-Coupon</v>
          </cell>
        </row>
        <row r="3372">
          <cell r="A3372" t="str">
            <v>313589TJ2</v>
          </cell>
          <cell r="B3372" t="str">
            <v>x313589TJ2</v>
          </cell>
          <cell r="C3372" t="str">
            <v>Match</v>
          </cell>
          <cell r="D3372" t="str">
            <v>iStar</v>
          </cell>
          <cell r="E3372" t="str">
            <v>Zero-Coupon</v>
          </cell>
        </row>
        <row r="3373">
          <cell r="A3373" t="str">
            <v>313589TJ2</v>
          </cell>
          <cell r="B3373" t="str">
            <v>x313589TJ2</v>
          </cell>
          <cell r="C3373" t="str">
            <v>Match</v>
          </cell>
          <cell r="D3373" t="str">
            <v>iStar</v>
          </cell>
          <cell r="E3373" t="str">
            <v>Zero-Coupon</v>
          </cell>
        </row>
        <row r="3374">
          <cell r="A3374" t="str">
            <v>313589TJ2</v>
          </cell>
          <cell r="B3374" t="str">
            <v>x313589TJ2</v>
          </cell>
          <cell r="C3374" t="str">
            <v>Match</v>
          </cell>
          <cell r="D3374" t="str">
            <v>iStar</v>
          </cell>
          <cell r="E3374" t="str">
            <v>Zero-Coupon</v>
          </cell>
        </row>
        <row r="3375">
          <cell r="A3375" t="str">
            <v>313589TJ2</v>
          </cell>
          <cell r="B3375" t="str">
            <v>x313589TJ2</v>
          </cell>
          <cell r="C3375" t="str">
            <v>Match</v>
          </cell>
          <cell r="D3375" t="str">
            <v>iStar</v>
          </cell>
          <cell r="E3375" t="str">
            <v>Zero-Coupon</v>
          </cell>
        </row>
        <row r="3376">
          <cell r="A3376" t="str">
            <v>313589TJ2</v>
          </cell>
          <cell r="B3376" t="str">
            <v>x313589TJ2</v>
          </cell>
          <cell r="C3376" t="str">
            <v>Match</v>
          </cell>
          <cell r="D3376" t="str">
            <v>iStar</v>
          </cell>
          <cell r="E3376" t="str">
            <v>Zero-Coupon</v>
          </cell>
        </row>
        <row r="3377">
          <cell r="A3377" t="str">
            <v>313589TJ2</v>
          </cell>
          <cell r="B3377" t="str">
            <v>x313589TJ2</v>
          </cell>
          <cell r="C3377" t="str">
            <v>Match</v>
          </cell>
          <cell r="D3377" t="str">
            <v>iStar</v>
          </cell>
          <cell r="E3377" t="str">
            <v>Zero-Coupon</v>
          </cell>
        </row>
        <row r="3378">
          <cell r="A3378" t="str">
            <v>313589TJ2</v>
          </cell>
          <cell r="B3378" t="str">
            <v>x313589TJ2</v>
          </cell>
          <cell r="C3378" t="str">
            <v>Match</v>
          </cell>
          <cell r="D3378" t="str">
            <v>iStar</v>
          </cell>
          <cell r="E3378" t="str">
            <v>Zero-Coupon</v>
          </cell>
        </row>
        <row r="3379">
          <cell r="A3379" t="str">
            <v>313589TJ2</v>
          </cell>
          <cell r="B3379" t="str">
            <v>x313589TJ2</v>
          </cell>
          <cell r="C3379" t="str">
            <v>Match</v>
          </cell>
          <cell r="D3379" t="str">
            <v>iStar</v>
          </cell>
          <cell r="E3379" t="str">
            <v>Zero-Coupon</v>
          </cell>
        </row>
        <row r="3380">
          <cell r="A3380" t="str">
            <v>313589TJ2</v>
          </cell>
          <cell r="B3380" t="str">
            <v>x313589TJ2</v>
          </cell>
          <cell r="C3380" t="str">
            <v>Match</v>
          </cell>
          <cell r="D3380" t="str">
            <v>iStar</v>
          </cell>
          <cell r="E3380" t="str">
            <v>Zero-Coupon</v>
          </cell>
        </row>
        <row r="3381">
          <cell r="A3381" t="str">
            <v>313589TJ2</v>
          </cell>
          <cell r="B3381" t="str">
            <v>x313589TJ2</v>
          </cell>
          <cell r="C3381" t="str">
            <v>Match</v>
          </cell>
          <cell r="D3381" t="str">
            <v>iStar</v>
          </cell>
          <cell r="E3381" t="str">
            <v>Zero-Coupon</v>
          </cell>
        </row>
        <row r="3382">
          <cell r="A3382" t="str">
            <v>313589TJ2</v>
          </cell>
          <cell r="B3382" t="str">
            <v>x313589TJ2</v>
          </cell>
          <cell r="C3382" t="str">
            <v>Match</v>
          </cell>
          <cell r="D3382" t="str">
            <v>iStar</v>
          </cell>
          <cell r="E3382" t="str">
            <v>Zero-Coupon</v>
          </cell>
        </row>
        <row r="3383">
          <cell r="A3383" t="str">
            <v>313589TJ2</v>
          </cell>
          <cell r="B3383" t="str">
            <v>x313589TJ2</v>
          </cell>
          <cell r="C3383" t="str">
            <v>Match</v>
          </cell>
          <cell r="D3383" t="str">
            <v>iStar</v>
          </cell>
          <cell r="E3383" t="str">
            <v>Zero-Coupon</v>
          </cell>
        </row>
        <row r="3384">
          <cell r="A3384" t="str">
            <v>313589TJ2</v>
          </cell>
          <cell r="B3384" t="str">
            <v>x313589TJ2</v>
          </cell>
          <cell r="C3384" t="str">
            <v>Match</v>
          </cell>
          <cell r="D3384" t="str">
            <v>iStar</v>
          </cell>
          <cell r="E3384" t="str">
            <v>Zero-Coupon</v>
          </cell>
        </row>
        <row r="3385">
          <cell r="A3385" t="str">
            <v>313589TJ2</v>
          </cell>
          <cell r="B3385" t="str">
            <v>x313589TJ2</v>
          </cell>
          <cell r="C3385" t="str">
            <v>Match</v>
          </cell>
          <cell r="D3385" t="str">
            <v>iStar</v>
          </cell>
          <cell r="E3385" t="str">
            <v>Zero-Coupon</v>
          </cell>
        </row>
        <row r="3386">
          <cell r="A3386" t="str">
            <v>313589TJ2</v>
          </cell>
          <cell r="B3386" t="str">
            <v>x313589TJ2</v>
          </cell>
          <cell r="C3386" t="str">
            <v>Match</v>
          </cell>
          <cell r="D3386" t="str">
            <v>iStar</v>
          </cell>
          <cell r="E3386" t="str">
            <v>Zero-Coupon</v>
          </cell>
        </row>
        <row r="3387">
          <cell r="A3387" t="str">
            <v>313589TJ2</v>
          </cell>
          <cell r="B3387" t="str">
            <v>x313589TJ2</v>
          </cell>
          <cell r="C3387" t="str">
            <v>Match</v>
          </cell>
          <cell r="D3387" t="str">
            <v>iStar</v>
          </cell>
          <cell r="E3387" t="str">
            <v>Zero-Coupon</v>
          </cell>
        </row>
        <row r="3388">
          <cell r="A3388" t="str">
            <v>313589TJ2</v>
          </cell>
          <cell r="B3388" t="str">
            <v>x313589TJ2</v>
          </cell>
          <cell r="C3388" t="str">
            <v>Match</v>
          </cell>
          <cell r="D3388" t="str">
            <v>iStar</v>
          </cell>
          <cell r="E3388" t="str">
            <v>Zero-Coupon</v>
          </cell>
        </row>
        <row r="3389">
          <cell r="A3389" t="str">
            <v>313589TJ2</v>
          </cell>
          <cell r="B3389" t="str">
            <v>x313589TJ2</v>
          </cell>
          <cell r="C3389" t="str">
            <v>Match</v>
          </cell>
          <cell r="D3389" t="str">
            <v>iStar</v>
          </cell>
          <cell r="E3389" t="str">
            <v>Zero-Coupon</v>
          </cell>
        </row>
        <row r="3390">
          <cell r="A3390" t="str">
            <v>313589TJ2</v>
          </cell>
          <cell r="B3390" t="str">
            <v>x313589TJ2</v>
          </cell>
          <cell r="C3390" t="str">
            <v>Match</v>
          </cell>
          <cell r="D3390" t="str">
            <v>iStar</v>
          </cell>
          <cell r="E3390" t="str">
            <v>Zero-Coupon</v>
          </cell>
        </row>
        <row r="3391">
          <cell r="A3391" t="str">
            <v>313589TJ2</v>
          </cell>
          <cell r="B3391" t="str">
            <v>x313589TJ2</v>
          </cell>
          <cell r="C3391" t="str">
            <v>Match</v>
          </cell>
          <cell r="D3391" t="str">
            <v>iStar</v>
          </cell>
          <cell r="E3391" t="str">
            <v>Zero-Coupon</v>
          </cell>
        </row>
        <row r="3392">
          <cell r="A3392" t="str">
            <v>313589TJ2</v>
          </cell>
          <cell r="B3392" t="str">
            <v>x313589TJ2</v>
          </cell>
          <cell r="C3392" t="str">
            <v>Match</v>
          </cell>
          <cell r="D3392" t="str">
            <v>iStar</v>
          </cell>
          <cell r="E3392" t="str">
            <v>Zero-Coupon</v>
          </cell>
        </row>
        <row r="3393">
          <cell r="A3393" t="str">
            <v>313589TJ2</v>
          </cell>
          <cell r="B3393" t="str">
            <v>x313589TJ2</v>
          </cell>
          <cell r="C3393" t="str">
            <v>Match</v>
          </cell>
          <cell r="D3393" t="str">
            <v>iStar</v>
          </cell>
          <cell r="E3393" t="str">
            <v>Zero-Coupon</v>
          </cell>
        </row>
        <row r="3394">
          <cell r="A3394" t="str">
            <v>313589TJ2</v>
          </cell>
          <cell r="B3394" t="str">
            <v>x313589TJ2</v>
          </cell>
          <cell r="C3394" t="str">
            <v>Match</v>
          </cell>
          <cell r="D3394" t="str">
            <v>iStar</v>
          </cell>
          <cell r="E3394" t="str">
            <v>Zero-Coupon</v>
          </cell>
        </row>
        <row r="3395">
          <cell r="A3395" t="str">
            <v>313589TJ2</v>
          </cell>
          <cell r="B3395" t="str">
            <v>x313589TJ2</v>
          </cell>
          <cell r="C3395" t="str">
            <v>Match</v>
          </cell>
          <cell r="D3395" t="str">
            <v>iStar</v>
          </cell>
          <cell r="E3395" t="str">
            <v>Zero-Coupon</v>
          </cell>
        </row>
        <row r="3396">
          <cell r="A3396" t="str">
            <v>313589TJ2</v>
          </cell>
          <cell r="B3396" t="str">
            <v>x313589TJ2</v>
          </cell>
          <cell r="C3396" t="str">
            <v>Match</v>
          </cell>
          <cell r="D3396" t="str">
            <v>iStar</v>
          </cell>
          <cell r="E3396" t="str">
            <v>Zero-Coupon</v>
          </cell>
        </row>
        <row r="3397">
          <cell r="A3397" t="str">
            <v>313589TJ2</v>
          </cell>
          <cell r="B3397" t="str">
            <v>x313589TJ2</v>
          </cell>
          <cell r="C3397" t="str">
            <v>Match</v>
          </cell>
          <cell r="D3397" t="str">
            <v>iStar</v>
          </cell>
          <cell r="E3397" t="str">
            <v>Zero-Coupon</v>
          </cell>
        </row>
        <row r="3398">
          <cell r="A3398" t="str">
            <v>313589TJ2</v>
          </cell>
          <cell r="B3398" t="str">
            <v>x313589TJ2</v>
          </cell>
          <cell r="C3398" t="str">
            <v>Match</v>
          </cell>
          <cell r="D3398" t="str">
            <v>iStar</v>
          </cell>
          <cell r="E3398" t="str">
            <v>Zero-Coupon</v>
          </cell>
        </row>
        <row r="3399">
          <cell r="A3399" t="str">
            <v>313589TJ2</v>
          </cell>
          <cell r="B3399" t="str">
            <v>x313589TJ2</v>
          </cell>
          <cell r="C3399" t="str">
            <v>Match</v>
          </cell>
          <cell r="D3399" t="str">
            <v>iStar</v>
          </cell>
          <cell r="E3399" t="str">
            <v>Zero-Coupon</v>
          </cell>
        </row>
        <row r="3400">
          <cell r="A3400" t="str">
            <v>313589TJ2</v>
          </cell>
          <cell r="B3400" t="str">
            <v>x313589TJ2</v>
          </cell>
          <cell r="C3400" t="str">
            <v>Match</v>
          </cell>
          <cell r="D3400" t="str">
            <v>iStar</v>
          </cell>
          <cell r="E3400" t="str">
            <v>Zero-Coupon</v>
          </cell>
        </row>
        <row r="3401">
          <cell r="A3401" t="str">
            <v>313589TJ2</v>
          </cell>
          <cell r="B3401" t="str">
            <v>x313589TJ2</v>
          </cell>
          <cell r="C3401" t="str">
            <v>Match</v>
          </cell>
          <cell r="D3401" t="str">
            <v>iStar</v>
          </cell>
          <cell r="E3401" t="str">
            <v>Zero-Coupon</v>
          </cell>
        </row>
        <row r="3402">
          <cell r="A3402" t="str">
            <v>313589TJ2</v>
          </cell>
          <cell r="B3402" t="str">
            <v>x313589TJ2</v>
          </cell>
          <cell r="C3402" t="str">
            <v>Match</v>
          </cell>
          <cell r="D3402" t="str">
            <v>iStar</v>
          </cell>
          <cell r="E3402" t="str">
            <v>Zero-Coupon</v>
          </cell>
        </row>
        <row r="3403">
          <cell r="A3403" t="str">
            <v>313589TJ2</v>
          </cell>
          <cell r="B3403" t="str">
            <v>x313589TJ2</v>
          </cell>
          <cell r="C3403" t="str">
            <v>Match</v>
          </cell>
          <cell r="D3403" t="str">
            <v>iStar</v>
          </cell>
          <cell r="E3403" t="str">
            <v>Zero-Coupon</v>
          </cell>
        </row>
        <row r="3404">
          <cell r="A3404" t="str">
            <v>313589TJ2</v>
          </cell>
          <cell r="B3404" t="str">
            <v>x313589TJ2</v>
          </cell>
          <cell r="C3404" t="str">
            <v>Match</v>
          </cell>
          <cell r="D3404" t="str">
            <v>iStar</v>
          </cell>
          <cell r="E3404" t="str">
            <v>Zero-Coupon</v>
          </cell>
        </row>
        <row r="3405">
          <cell r="A3405" t="str">
            <v>313589TJ2</v>
          </cell>
          <cell r="B3405" t="str">
            <v>x313589TJ2</v>
          </cell>
          <cell r="C3405" t="str">
            <v>Match</v>
          </cell>
          <cell r="D3405" t="str">
            <v>iStar</v>
          </cell>
          <cell r="E3405" t="str">
            <v>Zero-Coupon</v>
          </cell>
        </row>
        <row r="3406">
          <cell r="A3406" t="str">
            <v>313589TJ2</v>
          </cell>
          <cell r="B3406" t="str">
            <v>x313589TJ2</v>
          </cell>
          <cell r="C3406" t="str">
            <v>Match</v>
          </cell>
          <cell r="D3406" t="str">
            <v>iStar</v>
          </cell>
          <cell r="E3406" t="str">
            <v>Zero-Coupon</v>
          </cell>
        </row>
        <row r="3407">
          <cell r="A3407" t="str">
            <v>313589TJ2</v>
          </cell>
          <cell r="B3407" t="str">
            <v>x313589TJ2</v>
          </cell>
          <cell r="C3407" t="str">
            <v>Match</v>
          </cell>
          <cell r="D3407" t="str">
            <v>iStar</v>
          </cell>
          <cell r="E3407" t="str">
            <v>Zero-Coupon</v>
          </cell>
        </row>
        <row r="3408">
          <cell r="A3408" t="str">
            <v>313589TJ2</v>
          </cell>
          <cell r="B3408" t="str">
            <v>x313589TJ2</v>
          </cell>
          <cell r="C3408" t="str">
            <v>Match</v>
          </cell>
          <cell r="D3408" t="str">
            <v>iStar</v>
          </cell>
          <cell r="E3408" t="str">
            <v>Zero-Coupon</v>
          </cell>
        </row>
        <row r="3409">
          <cell r="A3409" t="str">
            <v>313589TK9</v>
          </cell>
          <cell r="B3409" t="str">
            <v>x313589TK9</v>
          </cell>
          <cell r="C3409" t="str">
            <v>Match</v>
          </cell>
          <cell r="D3409" t="str">
            <v>iStar</v>
          </cell>
          <cell r="E3409" t="str">
            <v>Zero-Coupon</v>
          </cell>
        </row>
        <row r="3410">
          <cell r="A3410" t="str">
            <v>313589TK9</v>
          </cell>
          <cell r="B3410" t="str">
            <v>x313589TK9</v>
          </cell>
          <cell r="C3410" t="str">
            <v>Match</v>
          </cell>
          <cell r="D3410" t="str">
            <v>iStar</v>
          </cell>
          <cell r="E3410" t="str">
            <v>Zero-Coupon</v>
          </cell>
        </row>
        <row r="3411">
          <cell r="A3411" t="str">
            <v>313589TK9</v>
          </cell>
          <cell r="B3411" t="str">
            <v>x313589TK9</v>
          </cell>
          <cell r="C3411" t="str">
            <v>Match</v>
          </cell>
          <cell r="D3411" t="str">
            <v>iStar</v>
          </cell>
          <cell r="E3411" t="str">
            <v>Zero-Coupon</v>
          </cell>
        </row>
        <row r="3412">
          <cell r="A3412" t="str">
            <v>313589TK9</v>
          </cell>
          <cell r="B3412" t="str">
            <v>x313589TK9</v>
          </cell>
          <cell r="C3412" t="str">
            <v>Match</v>
          </cell>
          <cell r="D3412" t="str">
            <v>iStar</v>
          </cell>
          <cell r="E3412" t="str">
            <v>Zero-Coupon</v>
          </cell>
        </row>
        <row r="3413">
          <cell r="A3413" t="str">
            <v>313589TK9</v>
          </cell>
          <cell r="B3413" t="str">
            <v>x313589TK9</v>
          </cell>
          <cell r="C3413" t="str">
            <v>Match</v>
          </cell>
          <cell r="D3413" t="str">
            <v>iStar</v>
          </cell>
          <cell r="E3413" t="str">
            <v>Zero-Coupon</v>
          </cell>
        </row>
        <row r="3414">
          <cell r="A3414" t="str">
            <v>313589TK9</v>
          </cell>
          <cell r="B3414" t="str">
            <v>x313589TK9</v>
          </cell>
          <cell r="C3414" t="str">
            <v>Match</v>
          </cell>
          <cell r="D3414" t="str">
            <v>iStar</v>
          </cell>
          <cell r="E3414" t="str">
            <v>Zero-Coupon</v>
          </cell>
        </row>
        <row r="3415">
          <cell r="A3415" t="str">
            <v>313589TK9</v>
          </cell>
          <cell r="B3415" t="str">
            <v>x313589TK9</v>
          </cell>
          <cell r="C3415" t="str">
            <v>Match</v>
          </cell>
          <cell r="D3415" t="str">
            <v>iStar</v>
          </cell>
          <cell r="E3415" t="str">
            <v>Zero-Coupon</v>
          </cell>
        </row>
        <row r="3416">
          <cell r="A3416" t="str">
            <v>313589TK9</v>
          </cell>
          <cell r="B3416" t="str">
            <v>x313589TK9</v>
          </cell>
          <cell r="C3416" t="str">
            <v>Match</v>
          </cell>
          <cell r="D3416" t="str">
            <v>iStar</v>
          </cell>
          <cell r="E3416" t="str">
            <v>Zero-Coupon</v>
          </cell>
        </row>
        <row r="3417">
          <cell r="A3417" t="str">
            <v>313589TK9</v>
          </cell>
          <cell r="B3417" t="str">
            <v>x313589TK9</v>
          </cell>
          <cell r="C3417" t="str">
            <v>Match</v>
          </cell>
          <cell r="D3417" t="str">
            <v>iStar</v>
          </cell>
          <cell r="E3417" t="str">
            <v>Zero-Coupon</v>
          </cell>
        </row>
        <row r="3418">
          <cell r="A3418" t="str">
            <v>313589TK9</v>
          </cell>
          <cell r="B3418" t="str">
            <v>x313589TK9</v>
          </cell>
          <cell r="C3418" t="str">
            <v>Match</v>
          </cell>
          <cell r="D3418" t="str">
            <v>iStar</v>
          </cell>
          <cell r="E3418" t="str">
            <v>Zero-Coupon</v>
          </cell>
        </row>
        <row r="3419">
          <cell r="A3419" t="str">
            <v>313589TK9</v>
          </cell>
          <cell r="B3419" t="str">
            <v>x313589TK9</v>
          </cell>
          <cell r="C3419" t="str">
            <v>Match</v>
          </cell>
          <cell r="D3419" t="str">
            <v>iStar</v>
          </cell>
          <cell r="E3419" t="str">
            <v>Zero-Coupon</v>
          </cell>
        </row>
        <row r="3420">
          <cell r="A3420" t="str">
            <v>313589TK9</v>
          </cell>
          <cell r="B3420" t="str">
            <v>x313589TK9</v>
          </cell>
          <cell r="C3420" t="str">
            <v>Match</v>
          </cell>
          <cell r="D3420" t="str">
            <v>iStar</v>
          </cell>
          <cell r="E3420" t="str">
            <v>Zero-Coupon</v>
          </cell>
        </row>
        <row r="3421">
          <cell r="A3421" t="str">
            <v>313589TK9</v>
          </cell>
          <cell r="B3421" t="str">
            <v>x313589TK9</v>
          </cell>
          <cell r="C3421" t="str">
            <v>Match</v>
          </cell>
          <cell r="D3421" t="str">
            <v>iStar</v>
          </cell>
          <cell r="E3421" t="str">
            <v>Zero-Coupon</v>
          </cell>
        </row>
        <row r="3422">
          <cell r="A3422" t="str">
            <v>313589TK9</v>
          </cell>
          <cell r="B3422" t="str">
            <v>x313589TK9</v>
          </cell>
          <cell r="C3422" t="str">
            <v>Match</v>
          </cell>
          <cell r="D3422" t="str">
            <v>iStar</v>
          </cell>
          <cell r="E3422" t="str">
            <v>Zero-Coupon</v>
          </cell>
        </row>
        <row r="3423">
          <cell r="A3423" t="str">
            <v>313589TK9</v>
          </cell>
          <cell r="B3423" t="str">
            <v>x313589TK9</v>
          </cell>
          <cell r="C3423" t="str">
            <v>Match</v>
          </cell>
          <cell r="D3423" t="str">
            <v>iStar</v>
          </cell>
          <cell r="E3423" t="str">
            <v>Zero-Coupon</v>
          </cell>
        </row>
        <row r="3424">
          <cell r="A3424" t="str">
            <v>313589TK9</v>
          </cell>
          <cell r="B3424" t="str">
            <v>x313589TK9</v>
          </cell>
          <cell r="C3424" t="str">
            <v>Match</v>
          </cell>
          <cell r="D3424" t="str">
            <v>iStar</v>
          </cell>
          <cell r="E3424" t="str">
            <v>Zero-Coupon</v>
          </cell>
        </row>
        <row r="3425">
          <cell r="A3425" t="str">
            <v>313589TK9</v>
          </cell>
          <cell r="B3425" t="str">
            <v>x313589TK9</v>
          </cell>
          <cell r="C3425" t="str">
            <v>Match</v>
          </cell>
          <cell r="D3425" t="str">
            <v>iStar</v>
          </cell>
          <cell r="E3425" t="str">
            <v>Zero-Coupon</v>
          </cell>
        </row>
        <row r="3426">
          <cell r="A3426" t="str">
            <v>313589TK9</v>
          </cell>
          <cell r="B3426" t="str">
            <v>x313589TK9</v>
          </cell>
          <cell r="C3426" t="str">
            <v>Match</v>
          </cell>
          <cell r="D3426" t="str">
            <v>iStar</v>
          </cell>
          <cell r="E3426" t="str">
            <v>Zero-Coupon</v>
          </cell>
        </row>
        <row r="3427">
          <cell r="A3427" t="str">
            <v>313589TK9</v>
          </cell>
          <cell r="B3427" t="str">
            <v>x313589TK9</v>
          </cell>
          <cell r="C3427" t="str">
            <v>Match</v>
          </cell>
          <cell r="D3427" t="str">
            <v>iStar</v>
          </cell>
          <cell r="E3427" t="str">
            <v>Zero-Coupon</v>
          </cell>
        </row>
        <row r="3428">
          <cell r="A3428" t="str">
            <v>313589TK9</v>
          </cell>
          <cell r="B3428" t="str">
            <v>x313589TK9</v>
          </cell>
          <cell r="C3428" t="str">
            <v>Match</v>
          </cell>
          <cell r="D3428" t="str">
            <v>iStar</v>
          </cell>
          <cell r="E3428" t="str">
            <v>Zero-Coupon</v>
          </cell>
        </row>
        <row r="3429">
          <cell r="A3429" t="str">
            <v>313589TK9</v>
          </cell>
          <cell r="B3429" t="str">
            <v>x313589TK9</v>
          </cell>
          <cell r="C3429" t="str">
            <v>Match</v>
          </cell>
          <cell r="D3429" t="str">
            <v>iStar</v>
          </cell>
          <cell r="E3429" t="str">
            <v>Zero-Coupon</v>
          </cell>
        </row>
        <row r="3430">
          <cell r="A3430" t="str">
            <v>313589TK9</v>
          </cell>
          <cell r="B3430" t="str">
            <v>x313589TK9</v>
          </cell>
          <cell r="C3430" t="str">
            <v>Match</v>
          </cell>
          <cell r="D3430" t="str">
            <v>iStar</v>
          </cell>
          <cell r="E3430" t="str">
            <v>Zero-Coupon</v>
          </cell>
        </row>
        <row r="3431">
          <cell r="A3431" t="str">
            <v>313589TK9</v>
          </cell>
          <cell r="B3431" t="str">
            <v>x313589TK9</v>
          </cell>
          <cell r="C3431" t="str">
            <v>Match</v>
          </cell>
          <cell r="D3431" t="str">
            <v>iStar</v>
          </cell>
          <cell r="E3431" t="str">
            <v>Zero-Coupon</v>
          </cell>
        </row>
        <row r="3432">
          <cell r="A3432" t="str">
            <v>313589TK9</v>
          </cell>
          <cell r="B3432" t="str">
            <v>x313589TK9</v>
          </cell>
          <cell r="C3432" t="str">
            <v>Match</v>
          </cell>
          <cell r="D3432" t="str">
            <v>iStar</v>
          </cell>
          <cell r="E3432" t="str">
            <v>Zero-Coupon</v>
          </cell>
        </row>
        <row r="3433">
          <cell r="A3433" t="str">
            <v>313589TK9</v>
          </cell>
          <cell r="B3433" t="str">
            <v>x313589TK9</v>
          </cell>
          <cell r="C3433" t="str">
            <v>Match</v>
          </cell>
          <cell r="D3433" t="str">
            <v>iStar</v>
          </cell>
          <cell r="E3433" t="str">
            <v>Zero-Coupon</v>
          </cell>
        </row>
        <row r="3434">
          <cell r="A3434" t="str">
            <v>313589TK9</v>
          </cell>
          <cell r="B3434" t="str">
            <v>x313589TK9</v>
          </cell>
          <cell r="C3434" t="str">
            <v>Match</v>
          </cell>
          <cell r="D3434" t="str">
            <v>iStar</v>
          </cell>
          <cell r="E3434" t="str">
            <v>Zero-Coupon</v>
          </cell>
        </row>
        <row r="3435">
          <cell r="A3435" t="str">
            <v>313589TK9</v>
          </cell>
          <cell r="B3435" t="str">
            <v>x313589TK9</v>
          </cell>
          <cell r="C3435" t="str">
            <v>Match</v>
          </cell>
          <cell r="D3435" t="str">
            <v>iStar</v>
          </cell>
          <cell r="E3435" t="str">
            <v>Zero-Coupon</v>
          </cell>
        </row>
        <row r="3436">
          <cell r="A3436" t="str">
            <v>313589TK9</v>
          </cell>
          <cell r="B3436" t="str">
            <v>x313589TK9</v>
          </cell>
          <cell r="C3436" t="str">
            <v>Match</v>
          </cell>
          <cell r="D3436" t="str">
            <v>iStar</v>
          </cell>
          <cell r="E3436" t="str">
            <v>Zero-Coupon</v>
          </cell>
        </row>
        <row r="3437">
          <cell r="A3437" t="str">
            <v>313589TK9</v>
          </cell>
          <cell r="B3437" t="str">
            <v>x313589TK9</v>
          </cell>
          <cell r="C3437" t="str">
            <v>Match</v>
          </cell>
          <cell r="D3437" t="str">
            <v>iStar</v>
          </cell>
          <cell r="E3437" t="str">
            <v>Zero-Coupon</v>
          </cell>
        </row>
        <row r="3438">
          <cell r="A3438" t="str">
            <v>313589TL7</v>
          </cell>
          <cell r="B3438" t="str">
            <v>x313589TL7</v>
          </cell>
          <cell r="C3438" t="str">
            <v>Match</v>
          </cell>
          <cell r="D3438" t="str">
            <v>iStar</v>
          </cell>
          <cell r="E3438" t="str">
            <v>Zero-Coupon</v>
          </cell>
        </row>
        <row r="3439">
          <cell r="A3439" t="str">
            <v>313589TL7</v>
          </cell>
          <cell r="B3439" t="str">
            <v>x313589TL7</v>
          </cell>
          <cell r="C3439" t="str">
            <v>Match</v>
          </cell>
          <cell r="D3439" t="str">
            <v>iStar</v>
          </cell>
          <cell r="E3439" t="str">
            <v>Zero-Coupon</v>
          </cell>
        </row>
        <row r="3440">
          <cell r="A3440" t="str">
            <v>313589TL7</v>
          </cell>
          <cell r="B3440" t="str">
            <v>x313589TL7</v>
          </cell>
          <cell r="C3440" t="str">
            <v>Match</v>
          </cell>
          <cell r="D3440" t="str">
            <v>iStar</v>
          </cell>
          <cell r="E3440" t="str">
            <v>Zero-Coupon</v>
          </cell>
        </row>
        <row r="3441">
          <cell r="A3441" t="str">
            <v>313589TL7</v>
          </cell>
          <cell r="B3441" t="str">
            <v>x313589TL7</v>
          </cell>
          <cell r="C3441" t="str">
            <v>Match</v>
          </cell>
          <cell r="D3441" t="str">
            <v>iStar</v>
          </cell>
          <cell r="E3441" t="str">
            <v>Zero-Coupon</v>
          </cell>
        </row>
        <row r="3442">
          <cell r="A3442" t="str">
            <v>313589TL7</v>
          </cell>
          <cell r="B3442" t="str">
            <v>x313589TL7</v>
          </cell>
          <cell r="C3442" t="str">
            <v>Match</v>
          </cell>
          <cell r="D3442" t="str">
            <v>iStar</v>
          </cell>
          <cell r="E3442" t="str">
            <v>Zero-Coupon</v>
          </cell>
        </row>
        <row r="3443">
          <cell r="A3443" t="str">
            <v>313589TL7</v>
          </cell>
          <cell r="B3443" t="str">
            <v>x313589TL7</v>
          </cell>
          <cell r="C3443" t="str">
            <v>Match</v>
          </cell>
          <cell r="D3443" t="str">
            <v>iStar</v>
          </cell>
          <cell r="E3443" t="str">
            <v>Zero-Coupon</v>
          </cell>
        </row>
        <row r="3444">
          <cell r="A3444" t="str">
            <v>313589TL7</v>
          </cell>
          <cell r="B3444" t="str">
            <v>x313589TL7</v>
          </cell>
          <cell r="C3444" t="str">
            <v>Match</v>
          </cell>
          <cell r="D3444" t="str">
            <v>iStar</v>
          </cell>
          <cell r="E3444" t="str">
            <v>Zero-Coupon</v>
          </cell>
        </row>
        <row r="3445">
          <cell r="A3445" t="str">
            <v>313589TL7</v>
          </cell>
          <cell r="B3445" t="str">
            <v>x313589TL7</v>
          </cell>
          <cell r="C3445" t="str">
            <v>Match</v>
          </cell>
          <cell r="D3445" t="str">
            <v>iStar</v>
          </cell>
          <cell r="E3445" t="str">
            <v>Zero-Coupon</v>
          </cell>
        </row>
        <row r="3446">
          <cell r="A3446" t="str">
            <v>313589TL7</v>
          </cell>
          <cell r="B3446" t="str">
            <v>x313589TL7</v>
          </cell>
          <cell r="C3446" t="str">
            <v>Match</v>
          </cell>
          <cell r="D3446" t="str">
            <v>iStar</v>
          </cell>
          <cell r="E3446" t="str">
            <v>Zero-Coupon</v>
          </cell>
        </row>
        <row r="3447">
          <cell r="A3447" t="str">
            <v>313589TL7</v>
          </cell>
          <cell r="B3447" t="str">
            <v>x313589TL7</v>
          </cell>
          <cell r="C3447" t="str">
            <v>Match</v>
          </cell>
          <cell r="D3447" t="str">
            <v>iStar</v>
          </cell>
          <cell r="E3447" t="str">
            <v>Zero-Coupon</v>
          </cell>
        </row>
        <row r="3448">
          <cell r="A3448" t="str">
            <v>313589TL7</v>
          </cell>
          <cell r="B3448" t="str">
            <v>x313589TL7</v>
          </cell>
          <cell r="C3448" t="str">
            <v>Match</v>
          </cell>
          <cell r="D3448" t="str">
            <v>iStar</v>
          </cell>
          <cell r="E3448" t="str">
            <v>Zero-Coupon</v>
          </cell>
        </row>
        <row r="3449">
          <cell r="A3449" t="str">
            <v>313589TL7</v>
          </cell>
          <cell r="B3449" t="str">
            <v>x313589TL7</v>
          </cell>
          <cell r="C3449" t="str">
            <v>Match</v>
          </cell>
          <cell r="D3449" t="str">
            <v>iStar</v>
          </cell>
          <cell r="E3449" t="str">
            <v>Zero-Coupon</v>
          </cell>
        </row>
        <row r="3450">
          <cell r="A3450" t="str">
            <v>313589TL7</v>
          </cell>
          <cell r="B3450" t="str">
            <v>x313589TL7</v>
          </cell>
          <cell r="C3450" t="str">
            <v>Match</v>
          </cell>
          <cell r="D3450" t="str">
            <v>iStar</v>
          </cell>
          <cell r="E3450" t="str">
            <v>Zero-Coupon</v>
          </cell>
        </row>
        <row r="3451">
          <cell r="A3451" t="str">
            <v>313589TM5</v>
          </cell>
          <cell r="B3451" t="str">
            <v>x313589TM5</v>
          </cell>
          <cell r="C3451" t="str">
            <v>Match</v>
          </cell>
          <cell r="D3451" t="str">
            <v>iStar</v>
          </cell>
          <cell r="E3451" t="str">
            <v>Zero-Coupon</v>
          </cell>
        </row>
        <row r="3452">
          <cell r="A3452" t="str">
            <v>313589TM5</v>
          </cell>
          <cell r="B3452" t="str">
            <v>x313589TM5</v>
          </cell>
          <cell r="C3452" t="str">
            <v>Match</v>
          </cell>
          <cell r="D3452" t="str">
            <v>iStar</v>
          </cell>
          <cell r="E3452" t="str">
            <v>Zero-Coupon</v>
          </cell>
        </row>
        <row r="3453">
          <cell r="A3453" t="str">
            <v>313589TM5</v>
          </cell>
          <cell r="B3453" t="str">
            <v>x313589TM5</v>
          </cell>
          <cell r="C3453" t="str">
            <v>Match</v>
          </cell>
          <cell r="D3453" t="str">
            <v>iStar</v>
          </cell>
          <cell r="E3453" t="str">
            <v>Zero-Coupon</v>
          </cell>
        </row>
        <row r="3454">
          <cell r="A3454" t="str">
            <v>313589TM5</v>
          </cell>
          <cell r="B3454" t="str">
            <v>x313589TM5</v>
          </cell>
          <cell r="C3454" t="str">
            <v>Match</v>
          </cell>
          <cell r="D3454" t="str">
            <v>iStar</v>
          </cell>
          <cell r="E3454" t="str">
            <v>Zero-Coupon</v>
          </cell>
        </row>
        <row r="3455">
          <cell r="A3455" t="str">
            <v>313589TM5</v>
          </cell>
          <cell r="B3455" t="str">
            <v>x313589TM5</v>
          </cell>
          <cell r="C3455" t="str">
            <v>Match</v>
          </cell>
          <cell r="D3455" t="str">
            <v>iStar</v>
          </cell>
          <cell r="E3455" t="str">
            <v>Zero-Coupon</v>
          </cell>
        </row>
        <row r="3456">
          <cell r="A3456" t="str">
            <v>313589TM5</v>
          </cell>
          <cell r="B3456" t="str">
            <v>x313589TM5</v>
          </cell>
          <cell r="C3456" t="str">
            <v>Match</v>
          </cell>
          <cell r="D3456" t="str">
            <v>iStar</v>
          </cell>
          <cell r="E3456" t="str">
            <v>Zero-Coupon</v>
          </cell>
        </row>
        <row r="3457">
          <cell r="A3457" t="str">
            <v>313589TM5</v>
          </cell>
          <cell r="B3457" t="str">
            <v>x313589TM5</v>
          </cell>
          <cell r="C3457" t="str">
            <v>Match</v>
          </cell>
          <cell r="D3457" t="str">
            <v>iStar</v>
          </cell>
          <cell r="E3457" t="str">
            <v>Zero-Coupon</v>
          </cell>
        </row>
        <row r="3458">
          <cell r="A3458" t="str">
            <v>313589TM5</v>
          </cell>
          <cell r="B3458" t="str">
            <v>x313589TM5</v>
          </cell>
          <cell r="C3458" t="str">
            <v>Match</v>
          </cell>
          <cell r="D3458" t="str">
            <v>iStar</v>
          </cell>
          <cell r="E3458" t="str">
            <v>Zero-Coupon</v>
          </cell>
        </row>
        <row r="3459">
          <cell r="A3459" t="str">
            <v>313589TM5</v>
          </cell>
          <cell r="B3459" t="str">
            <v>x313589TM5</v>
          </cell>
          <cell r="C3459" t="str">
            <v>Match</v>
          </cell>
          <cell r="D3459" t="str">
            <v>iStar</v>
          </cell>
          <cell r="E3459" t="str">
            <v>Zero-Coupon</v>
          </cell>
        </row>
        <row r="3460">
          <cell r="A3460" t="str">
            <v>313589TM5</v>
          </cell>
          <cell r="B3460" t="str">
            <v>x313589TM5</v>
          </cell>
          <cell r="C3460" t="str">
            <v>Match</v>
          </cell>
          <cell r="D3460" t="str">
            <v>iStar</v>
          </cell>
          <cell r="E3460" t="str">
            <v>Zero-Coupon</v>
          </cell>
        </row>
        <row r="3461">
          <cell r="A3461" t="str">
            <v>313589TM5</v>
          </cell>
          <cell r="B3461" t="str">
            <v>x313589TM5</v>
          </cell>
          <cell r="C3461" t="str">
            <v>Match</v>
          </cell>
          <cell r="D3461" t="str">
            <v>iStar</v>
          </cell>
          <cell r="E3461" t="str">
            <v>Zero-Coupon</v>
          </cell>
        </row>
        <row r="3462">
          <cell r="A3462" t="str">
            <v>313589TM5</v>
          </cell>
          <cell r="B3462" t="str">
            <v>x313589TM5</v>
          </cell>
          <cell r="C3462" t="str">
            <v>Match</v>
          </cell>
          <cell r="D3462" t="str">
            <v>iStar</v>
          </cell>
          <cell r="E3462" t="str">
            <v>Zero-Coupon</v>
          </cell>
        </row>
        <row r="3463">
          <cell r="A3463" t="str">
            <v>313589TM5</v>
          </cell>
          <cell r="B3463" t="str">
            <v>x313589TM5</v>
          </cell>
          <cell r="C3463" t="str">
            <v>Match</v>
          </cell>
          <cell r="D3463" t="str">
            <v>iStar</v>
          </cell>
          <cell r="E3463" t="str">
            <v>Zero-Coupon</v>
          </cell>
        </row>
        <row r="3464">
          <cell r="A3464" t="str">
            <v>313589TM5</v>
          </cell>
          <cell r="B3464" t="str">
            <v>x313589TM5</v>
          </cell>
          <cell r="C3464" t="str">
            <v>Match</v>
          </cell>
          <cell r="D3464" t="str">
            <v>iStar</v>
          </cell>
          <cell r="E3464" t="str">
            <v>Zero-Coupon</v>
          </cell>
        </row>
        <row r="3465">
          <cell r="A3465" t="str">
            <v>313589TM5</v>
          </cell>
          <cell r="B3465" t="str">
            <v>x313589TM5</v>
          </cell>
          <cell r="C3465" t="str">
            <v>Match</v>
          </cell>
          <cell r="D3465" t="str">
            <v>iStar</v>
          </cell>
          <cell r="E3465" t="str">
            <v>Zero-Coupon</v>
          </cell>
        </row>
        <row r="3466">
          <cell r="A3466" t="str">
            <v>313589TM5</v>
          </cell>
          <cell r="B3466" t="str">
            <v>x313589TM5</v>
          </cell>
          <cell r="C3466" t="str">
            <v>Match</v>
          </cell>
          <cell r="D3466" t="str">
            <v>iStar</v>
          </cell>
          <cell r="E3466" t="str">
            <v>Zero-Coupon</v>
          </cell>
        </row>
        <row r="3467">
          <cell r="A3467" t="str">
            <v>313589TM5</v>
          </cell>
          <cell r="B3467" t="str">
            <v>x313589TM5</v>
          </cell>
          <cell r="C3467" t="str">
            <v>Match</v>
          </cell>
          <cell r="D3467" t="str">
            <v>iStar</v>
          </cell>
          <cell r="E3467" t="str">
            <v>Zero-Coupon</v>
          </cell>
        </row>
        <row r="3468">
          <cell r="A3468" t="str">
            <v>313589TM5</v>
          </cell>
          <cell r="B3468" t="str">
            <v>x313589TM5</v>
          </cell>
          <cell r="C3468" t="str">
            <v>Match</v>
          </cell>
          <cell r="D3468" t="str">
            <v>iStar</v>
          </cell>
          <cell r="E3468" t="str">
            <v>Zero-Coupon</v>
          </cell>
        </row>
        <row r="3469">
          <cell r="A3469" t="str">
            <v>313589TM5</v>
          </cell>
          <cell r="B3469" t="str">
            <v>x313589TM5</v>
          </cell>
          <cell r="C3469" t="str">
            <v>Match</v>
          </cell>
          <cell r="D3469" t="str">
            <v>iStar</v>
          </cell>
          <cell r="E3469" t="str">
            <v>Zero-Coupon</v>
          </cell>
        </row>
        <row r="3470">
          <cell r="A3470" t="str">
            <v>313589TM5</v>
          </cell>
          <cell r="B3470" t="str">
            <v>x313589TM5</v>
          </cell>
          <cell r="C3470" t="str">
            <v>Match</v>
          </cell>
          <cell r="D3470" t="str">
            <v>iStar</v>
          </cell>
          <cell r="E3470" t="str">
            <v>Zero-Coupon</v>
          </cell>
        </row>
        <row r="3471">
          <cell r="A3471" t="str">
            <v>313589TM5</v>
          </cell>
          <cell r="B3471" t="str">
            <v>x313589TM5</v>
          </cell>
          <cell r="C3471" t="str">
            <v>Match</v>
          </cell>
          <cell r="D3471" t="str">
            <v>iStar</v>
          </cell>
          <cell r="E3471" t="str">
            <v>Zero-Coupon</v>
          </cell>
        </row>
        <row r="3472">
          <cell r="A3472" t="str">
            <v>313589TM5</v>
          </cell>
          <cell r="B3472" t="str">
            <v>x313589TM5</v>
          </cell>
          <cell r="C3472" t="str">
            <v>Match</v>
          </cell>
          <cell r="D3472" t="str">
            <v>iStar</v>
          </cell>
          <cell r="E3472" t="str">
            <v>Zero-Coupon</v>
          </cell>
        </row>
        <row r="3473">
          <cell r="A3473" t="str">
            <v>313589TQ6</v>
          </cell>
          <cell r="B3473" t="str">
            <v>x313589TQ6</v>
          </cell>
          <cell r="C3473" t="str">
            <v>Match</v>
          </cell>
          <cell r="D3473" t="str">
            <v>iStar</v>
          </cell>
          <cell r="E3473" t="str">
            <v>Zero-Coupon</v>
          </cell>
        </row>
        <row r="3474">
          <cell r="A3474" t="str">
            <v>313589TQ6</v>
          </cell>
          <cell r="B3474" t="str">
            <v>x313589TQ6</v>
          </cell>
          <cell r="C3474" t="str">
            <v>Match</v>
          </cell>
          <cell r="D3474" t="str">
            <v>iStar</v>
          </cell>
          <cell r="E3474" t="str">
            <v>Zero-Coupon</v>
          </cell>
        </row>
        <row r="3475">
          <cell r="A3475" t="str">
            <v>313589TQ6</v>
          </cell>
          <cell r="B3475" t="str">
            <v>x313589TQ6</v>
          </cell>
          <cell r="C3475" t="str">
            <v>Match</v>
          </cell>
          <cell r="D3475" t="str">
            <v>iStar</v>
          </cell>
          <cell r="E3475" t="str">
            <v>Zero-Coupon</v>
          </cell>
        </row>
        <row r="3476">
          <cell r="A3476" t="str">
            <v>313589TQ6</v>
          </cell>
          <cell r="B3476" t="str">
            <v>x313589TQ6</v>
          </cell>
          <cell r="C3476" t="str">
            <v>Match</v>
          </cell>
          <cell r="D3476" t="str">
            <v>iStar</v>
          </cell>
          <cell r="E3476" t="str">
            <v>Zero-Coupon</v>
          </cell>
        </row>
        <row r="3477">
          <cell r="A3477" t="str">
            <v>313589TQ6</v>
          </cell>
          <cell r="B3477" t="str">
            <v>x313589TQ6</v>
          </cell>
          <cell r="C3477" t="str">
            <v>Match</v>
          </cell>
          <cell r="D3477" t="str">
            <v>iStar</v>
          </cell>
          <cell r="E3477" t="str">
            <v>Zero-Coupon</v>
          </cell>
        </row>
        <row r="3478">
          <cell r="A3478" t="str">
            <v>313589TQ6</v>
          </cell>
          <cell r="B3478" t="str">
            <v>x313589TQ6</v>
          </cell>
          <cell r="C3478" t="str">
            <v>Match</v>
          </cell>
          <cell r="D3478" t="str">
            <v>iStar</v>
          </cell>
          <cell r="E3478" t="str">
            <v>Zero-Coupon</v>
          </cell>
        </row>
        <row r="3479">
          <cell r="A3479" t="str">
            <v>313589TQ6</v>
          </cell>
          <cell r="B3479" t="str">
            <v>x313589TQ6</v>
          </cell>
          <cell r="C3479" t="str">
            <v>Match</v>
          </cell>
          <cell r="D3479" t="str">
            <v>iStar</v>
          </cell>
          <cell r="E3479" t="str">
            <v>Zero-Coupon</v>
          </cell>
        </row>
        <row r="3480">
          <cell r="A3480" t="str">
            <v>313589TQ6</v>
          </cell>
          <cell r="B3480" t="str">
            <v>x313589TQ6</v>
          </cell>
          <cell r="C3480" t="str">
            <v>Match</v>
          </cell>
          <cell r="D3480" t="str">
            <v>iStar</v>
          </cell>
          <cell r="E3480" t="str">
            <v>Zero-Coupon</v>
          </cell>
        </row>
        <row r="3481">
          <cell r="A3481" t="str">
            <v>313589TQ6</v>
          </cell>
          <cell r="B3481" t="str">
            <v>x313589TQ6</v>
          </cell>
          <cell r="C3481" t="str">
            <v>Match</v>
          </cell>
          <cell r="D3481" t="str">
            <v>iStar</v>
          </cell>
          <cell r="E3481" t="str">
            <v>Zero-Coupon</v>
          </cell>
        </row>
        <row r="3482">
          <cell r="A3482" t="str">
            <v>313589TQ6</v>
          </cell>
          <cell r="B3482" t="str">
            <v>x313589TQ6</v>
          </cell>
          <cell r="C3482" t="str">
            <v>Match</v>
          </cell>
          <cell r="D3482" t="str">
            <v>iStar</v>
          </cell>
          <cell r="E3482" t="str">
            <v>Zero-Coupon</v>
          </cell>
        </row>
        <row r="3483">
          <cell r="A3483" t="str">
            <v>313589TQ6</v>
          </cell>
          <cell r="B3483" t="str">
            <v>x313589TQ6</v>
          </cell>
          <cell r="C3483" t="str">
            <v>Match</v>
          </cell>
          <cell r="D3483" t="str">
            <v>iStar</v>
          </cell>
          <cell r="E3483" t="str">
            <v>Zero-Coupon</v>
          </cell>
        </row>
        <row r="3484">
          <cell r="A3484" t="str">
            <v>313589TQ6</v>
          </cell>
          <cell r="B3484" t="str">
            <v>x313589TQ6</v>
          </cell>
          <cell r="C3484" t="str">
            <v>Match</v>
          </cell>
          <cell r="D3484" t="str">
            <v>iStar</v>
          </cell>
          <cell r="E3484" t="str">
            <v>Zero-Coupon</v>
          </cell>
        </row>
        <row r="3485">
          <cell r="A3485" t="str">
            <v>313589TQ6</v>
          </cell>
          <cell r="B3485" t="str">
            <v>x313589TQ6</v>
          </cell>
          <cell r="C3485" t="str">
            <v>Match</v>
          </cell>
          <cell r="D3485" t="str">
            <v>iStar</v>
          </cell>
          <cell r="E3485" t="str">
            <v>Zero-Coupon</v>
          </cell>
        </row>
        <row r="3486">
          <cell r="A3486" t="str">
            <v>313589TQ6</v>
          </cell>
          <cell r="B3486" t="str">
            <v>x313589TQ6</v>
          </cell>
          <cell r="C3486" t="str">
            <v>Match</v>
          </cell>
          <cell r="D3486" t="str">
            <v>iStar</v>
          </cell>
          <cell r="E3486" t="str">
            <v>Zero-Coupon</v>
          </cell>
        </row>
        <row r="3487">
          <cell r="A3487" t="str">
            <v>313589TQ6</v>
          </cell>
          <cell r="B3487" t="str">
            <v>x313589TQ6</v>
          </cell>
          <cell r="C3487" t="str">
            <v>Match</v>
          </cell>
          <cell r="D3487" t="str">
            <v>iStar</v>
          </cell>
          <cell r="E3487" t="str">
            <v>Zero-Coupon</v>
          </cell>
        </row>
        <row r="3488">
          <cell r="A3488" t="str">
            <v>313589TQ6</v>
          </cell>
          <cell r="B3488" t="str">
            <v>x313589TQ6</v>
          </cell>
          <cell r="C3488" t="str">
            <v>Match</v>
          </cell>
          <cell r="D3488" t="str">
            <v>iStar</v>
          </cell>
          <cell r="E3488" t="str">
            <v>Zero-Coupon</v>
          </cell>
        </row>
        <row r="3489">
          <cell r="A3489" t="str">
            <v>313589TQ6</v>
          </cell>
          <cell r="B3489" t="str">
            <v>x313589TQ6</v>
          </cell>
          <cell r="C3489" t="str">
            <v>Match</v>
          </cell>
          <cell r="D3489" t="str">
            <v>iStar</v>
          </cell>
          <cell r="E3489" t="str">
            <v>Zero-Coupon</v>
          </cell>
        </row>
        <row r="3490">
          <cell r="A3490" t="str">
            <v>313589TQ6</v>
          </cell>
          <cell r="B3490" t="str">
            <v>x313589TQ6</v>
          </cell>
          <cell r="C3490" t="str">
            <v>Match</v>
          </cell>
          <cell r="D3490" t="str">
            <v>iStar</v>
          </cell>
          <cell r="E3490" t="str">
            <v>Zero-Coupon</v>
          </cell>
        </row>
        <row r="3491">
          <cell r="A3491" t="str">
            <v>313589TQ6</v>
          </cell>
          <cell r="B3491" t="str">
            <v>x313589TQ6</v>
          </cell>
          <cell r="C3491" t="str">
            <v>Match</v>
          </cell>
          <cell r="D3491" t="str">
            <v>iStar</v>
          </cell>
          <cell r="E3491" t="str">
            <v>Zero-Coupon</v>
          </cell>
        </row>
        <row r="3492">
          <cell r="A3492" t="str">
            <v>313589TQ6</v>
          </cell>
          <cell r="B3492" t="str">
            <v>x313589TQ6</v>
          </cell>
          <cell r="C3492" t="str">
            <v>Match</v>
          </cell>
          <cell r="D3492" t="str">
            <v>iStar</v>
          </cell>
          <cell r="E3492" t="str">
            <v>Zero-Coupon</v>
          </cell>
        </row>
        <row r="3493">
          <cell r="A3493" t="str">
            <v>313589TQ6</v>
          </cell>
          <cell r="B3493" t="str">
            <v>x313589TQ6</v>
          </cell>
          <cell r="C3493" t="str">
            <v>Match</v>
          </cell>
          <cell r="D3493" t="str">
            <v>iStar</v>
          </cell>
          <cell r="E3493" t="str">
            <v>Zero-Coupon</v>
          </cell>
        </row>
        <row r="3494">
          <cell r="A3494" t="str">
            <v>313589TQ6</v>
          </cell>
          <cell r="B3494" t="str">
            <v>x313589TQ6</v>
          </cell>
          <cell r="C3494" t="str">
            <v>Match</v>
          </cell>
          <cell r="D3494" t="str">
            <v>iStar</v>
          </cell>
          <cell r="E3494" t="str">
            <v>Zero-Coupon</v>
          </cell>
        </row>
        <row r="3495">
          <cell r="A3495" t="str">
            <v>313589TQ6</v>
          </cell>
          <cell r="B3495" t="str">
            <v>x313589TQ6</v>
          </cell>
          <cell r="C3495" t="str">
            <v>Match</v>
          </cell>
          <cell r="D3495" t="str">
            <v>iStar</v>
          </cell>
          <cell r="E3495" t="str">
            <v>Zero-Coupon</v>
          </cell>
        </row>
        <row r="3496">
          <cell r="A3496" t="str">
            <v>313589TQ6</v>
          </cell>
          <cell r="B3496" t="str">
            <v>x313589TQ6</v>
          </cell>
          <cell r="C3496" t="str">
            <v>Match</v>
          </cell>
          <cell r="D3496" t="str">
            <v>iStar</v>
          </cell>
          <cell r="E3496" t="str">
            <v>Zero-Coupon</v>
          </cell>
        </row>
        <row r="3497">
          <cell r="A3497" t="str">
            <v>313589TQ6</v>
          </cell>
          <cell r="B3497" t="str">
            <v>x313589TQ6</v>
          </cell>
          <cell r="C3497" t="str">
            <v>Match</v>
          </cell>
          <cell r="D3497" t="str">
            <v>iStar</v>
          </cell>
          <cell r="E3497" t="str">
            <v>Zero-Coupon</v>
          </cell>
        </row>
        <row r="3498">
          <cell r="A3498" t="str">
            <v>313589TQ6</v>
          </cell>
          <cell r="B3498" t="str">
            <v>x313589TQ6</v>
          </cell>
          <cell r="C3498" t="str">
            <v>Match</v>
          </cell>
          <cell r="D3498" t="str">
            <v>iStar</v>
          </cell>
          <cell r="E3498" t="str">
            <v>Zero-Coupon</v>
          </cell>
        </row>
        <row r="3499">
          <cell r="A3499" t="str">
            <v>313589TQ6</v>
          </cell>
          <cell r="B3499" t="str">
            <v>x313589TQ6</v>
          </cell>
          <cell r="C3499" t="str">
            <v>Match</v>
          </cell>
          <cell r="D3499" t="str">
            <v>iStar</v>
          </cell>
          <cell r="E3499" t="str">
            <v>Zero-Coupon</v>
          </cell>
        </row>
        <row r="3500">
          <cell r="A3500" t="str">
            <v>313589TQ6</v>
          </cell>
          <cell r="B3500" t="str">
            <v>x313589TQ6</v>
          </cell>
          <cell r="C3500" t="str">
            <v>Match</v>
          </cell>
          <cell r="D3500" t="str">
            <v>iStar</v>
          </cell>
          <cell r="E3500" t="str">
            <v>Zero-Coupon</v>
          </cell>
        </row>
        <row r="3501">
          <cell r="A3501" t="str">
            <v>313589TQ6</v>
          </cell>
          <cell r="B3501" t="str">
            <v>x313589TQ6</v>
          </cell>
          <cell r="C3501" t="str">
            <v>Match</v>
          </cell>
          <cell r="D3501" t="str">
            <v>iStar</v>
          </cell>
          <cell r="E3501" t="str">
            <v>Zero-Coupon</v>
          </cell>
        </row>
        <row r="3502">
          <cell r="A3502" t="str">
            <v>313589TQ6</v>
          </cell>
          <cell r="B3502" t="str">
            <v>x313589TQ6</v>
          </cell>
          <cell r="C3502" t="str">
            <v>Match</v>
          </cell>
          <cell r="D3502" t="str">
            <v>iStar</v>
          </cell>
          <cell r="E3502" t="str">
            <v>Zero-Coupon</v>
          </cell>
        </row>
        <row r="3503">
          <cell r="A3503" t="str">
            <v>313589TQ6</v>
          </cell>
          <cell r="B3503" t="str">
            <v>x313589TQ6</v>
          </cell>
          <cell r="C3503" t="str">
            <v>Match</v>
          </cell>
          <cell r="D3503" t="str">
            <v>iStar</v>
          </cell>
          <cell r="E3503" t="str">
            <v>Zero-Coupon</v>
          </cell>
        </row>
        <row r="3504">
          <cell r="A3504" t="str">
            <v>313589TQ6</v>
          </cell>
          <cell r="B3504" t="str">
            <v>x313589TQ6</v>
          </cell>
          <cell r="C3504" t="str">
            <v>Match</v>
          </cell>
          <cell r="D3504" t="str">
            <v>iStar</v>
          </cell>
          <cell r="E3504" t="str">
            <v>Zero-Coupon</v>
          </cell>
        </row>
        <row r="3505">
          <cell r="A3505" t="str">
            <v>313589TQ6</v>
          </cell>
          <cell r="B3505" t="str">
            <v>x313589TQ6</v>
          </cell>
          <cell r="C3505" t="str">
            <v>Match</v>
          </cell>
          <cell r="D3505" t="str">
            <v>iStar</v>
          </cell>
          <cell r="E3505" t="str">
            <v>Zero-Coupon</v>
          </cell>
        </row>
        <row r="3506">
          <cell r="A3506" t="str">
            <v>313589TQ6</v>
          </cell>
          <cell r="B3506" t="str">
            <v>x313589TQ6</v>
          </cell>
          <cell r="C3506" t="str">
            <v>Match</v>
          </cell>
          <cell r="D3506" t="str">
            <v>iStar</v>
          </cell>
          <cell r="E3506" t="str">
            <v>Zero-Coupon</v>
          </cell>
        </row>
        <row r="3507">
          <cell r="A3507" t="str">
            <v>313589TQ6</v>
          </cell>
          <cell r="B3507" t="str">
            <v>x313589TQ6</v>
          </cell>
          <cell r="C3507" t="str">
            <v>Match</v>
          </cell>
          <cell r="D3507" t="str">
            <v>iStar</v>
          </cell>
          <cell r="E3507" t="str">
            <v>Zero-Coupon</v>
          </cell>
        </row>
        <row r="3508">
          <cell r="A3508" t="str">
            <v>313589TQ6</v>
          </cell>
          <cell r="B3508" t="str">
            <v>x313589TQ6</v>
          </cell>
          <cell r="C3508" t="str">
            <v>Match</v>
          </cell>
          <cell r="D3508" t="str">
            <v>iStar</v>
          </cell>
          <cell r="E3508" t="str">
            <v>Zero-Coupon</v>
          </cell>
        </row>
        <row r="3509">
          <cell r="A3509" t="str">
            <v>313589TQ6</v>
          </cell>
          <cell r="B3509" t="str">
            <v>x313589TQ6</v>
          </cell>
          <cell r="C3509" t="str">
            <v>Match</v>
          </cell>
          <cell r="D3509" t="str">
            <v>iStar</v>
          </cell>
          <cell r="E3509" t="str">
            <v>Zero-Coupon</v>
          </cell>
        </row>
        <row r="3510">
          <cell r="A3510" t="str">
            <v>313589TQ6</v>
          </cell>
          <cell r="B3510" t="str">
            <v>x313589TQ6</v>
          </cell>
          <cell r="C3510" t="str">
            <v>Match</v>
          </cell>
          <cell r="D3510" t="str">
            <v>iStar</v>
          </cell>
          <cell r="E3510" t="str">
            <v>Zero-Coupon</v>
          </cell>
        </row>
        <row r="3511">
          <cell r="A3511" t="str">
            <v>313589TQ6</v>
          </cell>
          <cell r="B3511" t="str">
            <v>x313589TQ6</v>
          </cell>
          <cell r="C3511" t="str">
            <v>Match</v>
          </cell>
          <cell r="D3511" t="str">
            <v>iStar</v>
          </cell>
          <cell r="E3511" t="str">
            <v>Zero-Coupon</v>
          </cell>
        </row>
        <row r="3512">
          <cell r="A3512" t="str">
            <v>313589TQ6</v>
          </cell>
          <cell r="B3512" t="str">
            <v>x313589TQ6</v>
          </cell>
          <cell r="C3512" t="str">
            <v>Match</v>
          </cell>
          <cell r="D3512" t="str">
            <v>iStar</v>
          </cell>
          <cell r="E3512" t="str">
            <v>Zero-Coupon</v>
          </cell>
        </row>
        <row r="3513">
          <cell r="A3513" t="str">
            <v>313589TQ6</v>
          </cell>
          <cell r="B3513" t="str">
            <v>x313589TQ6</v>
          </cell>
          <cell r="C3513" t="str">
            <v>Match</v>
          </cell>
          <cell r="D3513" t="str">
            <v>iStar</v>
          </cell>
          <cell r="E3513" t="str">
            <v>Zero-Coupon</v>
          </cell>
        </row>
        <row r="3514">
          <cell r="A3514" t="str">
            <v>313589TQ6</v>
          </cell>
          <cell r="B3514" t="str">
            <v>x313589TQ6</v>
          </cell>
          <cell r="C3514" t="str">
            <v>Match</v>
          </cell>
          <cell r="D3514" t="str">
            <v>iStar</v>
          </cell>
          <cell r="E3514" t="str">
            <v>Zero-Coupon</v>
          </cell>
        </row>
        <row r="3515">
          <cell r="A3515" t="str">
            <v>313589TQ6</v>
          </cell>
          <cell r="B3515" t="str">
            <v>x313589TQ6</v>
          </cell>
          <cell r="C3515" t="str">
            <v>Match</v>
          </cell>
          <cell r="D3515" t="str">
            <v>iStar</v>
          </cell>
          <cell r="E3515" t="str">
            <v>Zero-Coupon</v>
          </cell>
        </row>
        <row r="3516">
          <cell r="A3516" t="str">
            <v>313589TQ6</v>
          </cell>
          <cell r="B3516" t="str">
            <v>x313589TQ6</v>
          </cell>
          <cell r="C3516" t="str">
            <v>Match</v>
          </cell>
          <cell r="D3516" t="str">
            <v>iStar</v>
          </cell>
          <cell r="E3516" t="str">
            <v>Zero-Coupon</v>
          </cell>
        </row>
        <row r="3517">
          <cell r="A3517" t="str">
            <v>313589TR4</v>
          </cell>
          <cell r="B3517" t="str">
            <v>x313589TR4</v>
          </cell>
          <cell r="C3517" t="str">
            <v>Match</v>
          </cell>
          <cell r="D3517" t="str">
            <v>iStar</v>
          </cell>
          <cell r="E3517" t="str">
            <v>Zero-Coupon</v>
          </cell>
        </row>
        <row r="3518">
          <cell r="A3518" t="str">
            <v>313589TR4</v>
          </cell>
          <cell r="B3518" t="str">
            <v>x313589TR4</v>
          </cell>
          <cell r="C3518" t="str">
            <v>Match</v>
          </cell>
          <cell r="D3518" t="str">
            <v>iStar</v>
          </cell>
          <cell r="E3518" t="str">
            <v>Zero-Coupon</v>
          </cell>
        </row>
        <row r="3519">
          <cell r="A3519" t="str">
            <v>313589TR4</v>
          </cell>
          <cell r="B3519" t="str">
            <v>x313589TR4</v>
          </cell>
          <cell r="C3519" t="str">
            <v>Match</v>
          </cell>
          <cell r="D3519" t="str">
            <v>iStar</v>
          </cell>
          <cell r="E3519" t="str">
            <v>Zero-Coupon</v>
          </cell>
        </row>
        <row r="3520">
          <cell r="A3520" t="str">
            <v>313589TR4</v>
          </cell>
          <cell r="B3520" t="str">
            <v>x313589TR4</v>
          </cell>
          <cell r="C3520" t="str">
            <v>Match</v>
          </cell>
          <cell r="D3520" t="str">
            <v>iStar</v>
          </cell>
          <cell r="E3520" t="str">
            <v>Zero-Coupon</v>
          </cell>
        </row>
        <row r="3521">
          <cell r="A3521" t="str">
            <v>313589TR4</v>
          </cell>
          <cell r="B3521" t="str">
            <v>x313589TR4</v>
          </cell>
          <cell r="C3521" t="str">
            <v>Match</v>
          </cell>
          <cell r="D3521" t="str">
            <v>iStar</v>
          </cell>
          <cell r="E3521" t="str">
            <v>Zero-Coupon</v>
          </cell>
        </row>
        <row r="3522">
          <cell r="A3522" t="str">
            <v>313589TR4</v>
          </cell>
          <cell r="B3522" t="str">
            <v>x313589TR4</v>
          </cell>
          <cell r="C3522" t="str">
            <v>Match</v>
          </cell>
          <cell r="D3522" t="str">
            <v>iStar</v>
          </cell>
          <cell r="E3522" t="str">
            <v>Zero-Coupon</v>
          </cell>
        </row>
        <row r="3523">
          <cell r="A3523" t="str">
            <v>313589TR4</v>
          </cell>
          <cell r="B3523" t="str">
            <v>x313589TR4</v>
          </cell>
          <cell r="C3523" t="str">
            <v>Match</v>
          </cell>
          <cell r="D3523" t="str">
            <v>iStar</v>
          </cell>
          <cell r="E3523" t="str">
            <v>Zero-Coupon</v>
          </cell>
        </row>
        <row r="3524">
          <cell r="A3524" t="str">
            <v>313589TR4</v>
          </cell>
          <cell r="B3524" t="str">
            <v>x313589TR4</v>
          </cell>
          <cell r="C3524" t="str">
            <v>Match</v>
          </cell>
          <cell r="D3524" t="str">
            <v>iStar</v>
          </cell>
          <cell r="E3524" t="str">
            <v>Zero-Coupon</v>
          </cell>
        </row>
        <row r="3525">
          <cell r="A3525" t="str">
            <v>313589TR4</v>
          </cell>
          <cell r="B3525" t="str">
            <v>x313589TR4</v>
          </cell>
          <cell r="C3525" t="str">
            <v>Match</v>
          </cell>
          <cell r="D3525" t="str">
            <v>iStar</v>
          </cell>
          <cell r="E3525" t="str">
            <v>Zero-Coupon</v>
          </cell>
        </row>
        <row r="3526">
          <cell r="A3526" t="str">
            <v>313589TR4</v>
          </cell>
          <cell r="B3526" t="str">
            <v>x313589TR4</v>
          </cell>
          <cell r="C3526" t="str">
            <v>Match</v>
          </cell>
          <cell r="D3526" t="str">
            <v>iStar</v>
          </cell>
          <cell r="E3526" t="str">
            <v>Zero-Coupon</v>
          </cell>
        </row>
        <row r="3527">
          <cell r="A3527" t="str">
            <v>313589TR4</v>
          </cell>
          <cell r="B3527" t="str">
            <v>x313589TR4</v>
          </cell>
          <cell r="C3527" t="str">
            <v>Match</v>
          </cell>
          <cell r="D3527" t="str">
            <v>iStar</v>
          </cell>
          <cell r="E3527" t="str">
            <v>Zero-Coupon</v>
          </cell>
        </row>
        <row r="3528">
          <cell r="A3528" t="str">
            <v>313589TR4</v>
          </cell>
          <cell r="B3528" t="str">
            <v>x313589TR4</v>
          </cell>
          <cell r="C3528" t="str">
            <v>Match</v>
          </cell>
          <cell r="D3528" t="str">
            <v>iStar</v>
          </cell>
          <cell r="E3528" t="str">
            <v>Zero-Coupon</v>
          </cell>
        </row>
        <row r="3529">
          <cell r="A3529" t="str">
            <v>313589TR4</v>
          </cell>
          <cell r="B3529" t="str">
            <v>x313589TR4</v>
          </cell>
          <cell r="C3529" t="str">
            <v>Match</v>
          </cell>
          <cell r="D3529" t="str">
            <v>iStar</v>
          </cell>
          <cell r="E3529" t="str">
            <v>Zero-Coupon</v>
          </cell>
        </row>
        <row r="3530">
          <cell r="A3530" t="str">
            <v>313589TR4</v>
          </cell>
          <cell r="B3530" t="str">
            <v>x313589TR4</v>
          </cell>
          <cell r="C3530" t="str">
            <v>Match</v>
          </cell>
          <cell r="D3530" t="str">
            <v>iStar</v>
          </cell>
          <cell r="E3530" t="str">
            <v>Zero-Coupon</v>
          </cell>
        </row>
        <row r="3531">
          <cell r="A3531" t="str">
            <v>313589TR4</v>
          </cell>
          <cell r="B3531" t="str">
            <v>x313589TR4</v>
          </cell>
          <cell r="C3531" t="str">
            <v>Match</v>
          </cell>
          <cell r="D3531" t="str">
            <v>iStar</v>
          </cell>
          <cell r="E3531" t="str">
            <v>Zero-Coupon</v>
          </cell>
        </row>
        <row r="3532">
          <cell r="A3532" t="str">
            <v>313589TR4</v>
          </cell>
          <cell r="B3532" t="str">
            <v>x313589TR4</v>
          </cell>
          <cell r="C3532" t="str">
            <v>Match</v>
          </cell>
          <cell r="D3532" t="str">
            <v>iStar</v>
          </cell>
          <cell r="E3532" t="str">
            <v>Zero-Coupon</v>
          </cell>
        </row>
        <row r="3533">
          <cell r="A3533" t="str">
            <v>313589TR4</v>
          </cell>
          <cell r="B3533" t="str">
            <v>x313589TR4</v>
          </cell>
          <cell r="C3533" t="str">
            <v>Match</v>
          </cell>
          <cell r="D3533" t="str">
            <v>iStar</v>
          </cell>
          <cell r="E3533" t="str">
            <v>Zero-Coupon</v>
          </cell>
        </row>
        <row r="3534">
          <cell r="A3534" t="str">
            <v>313589TR4</v>
          </cell>
          <cell r="B3534" t="str">
            <v>x313589TR4</v>
          </cell>
          <cell r="C3534" t="str">
            <v>Match</v>
          </cell>
          <cell r="D3534" t="str">
            <v>iStar</v>
          </cell>
          <cell r="E3534" t="str">
            <v>Zero-Coupon</v>
          </cell>
        </row>
        <row r="3535">
          <cell r="A3535" t="str">
            <v>313589TR4</v>
          </cell>
          <cell r="B3535" t="str">
            <v>x313589TR4</v>
          </cell>
          <cell r="C3535" t="str">
            <v>Match</v>
          </cell>
          <cell r="D3535" t="str">
            <v>iStar</v>
          </cell>
          <cell r="E3535" t="str">
            <v>Zero-Coupon</v>
          </cell>
        </row>
        <row r="3536">
          <cell r="A3536" t="str">
            <v>313589TR4</v>
          </cell>
          <cell r="B3536" t="str">
            <v>x313589TR4</v>
          </cell>
          <cell r="C3536" t="str">
            <v>Match</v>
          </cell>
          <cell r="D3536" t="str">
            <v>iStar</v>
          </cell>
          <cell r="E3536" t="str">
            <v>Zero-Coupon</v>
          </cell>
        </row>
        <row r="3537">
          <cell r="A3537" t="str">
            <v>313589TR4</v>
          </cell>
          <cell r="B3537" t="str">
            <v>x313589TR4</v>
          </cell>
          <cell r="C3537" t="str">
            <v>Match</v>
          </cell>
          <cell r="D3537" t="str">
            <v>iStar</v>
          </cell>
          <cell r="E3537" t="str">
            <v>Zero-Coupon</v>
          </cell>
        </row>
        <row r="3538">
          <cell r="A3538" t="str">
            <v>313589TR4</v>
          </cell>
          <cell r="B3538" t="str">
            <v>x313589TR4</v>
          </cell>
          <cell r="C3538" t="str">
            <v>Match</v>
          </cell>
          <cell r="D3538" t="str">
            <v>iStar</v>
          </cell>
          <cell r="E3538" t="str">
            <v>Zero-Coupon</v>
          </cell>
        </row>
        <row r="3539">
          <cell r="A3539" t="str">
            <v>313589TR4</v>
          </cell>
          <cell r="B3539" t="str">
            <v>x313589TR4</v>
          </cell>
          <cell r="C3539" t="str">
            <v>Match</v>
          </cell>
          <cell r="D3539" t="str">
            <v>iStar</v>
          </cell>
          <cell r="E3539" t="str">
            <v>Zero-Coupon</v>
          </cell>
        </row>
        <row r="3540">
          <cell r="A3540" t="str">
            <v>313589TR4</v>
          </cell>
          <cell r="B3540" t="str">
            <v>x313589TR4</v>
          </cell>
          <cell r="C3540" t="str">
            <v>Match</v>
          </cell>
          <cell r="D3540" t="str">
            <v>iStar</v>
          </cell>
          <cell r="E3540" t="str">
            <v>Zero-Coupon</v>
          </cell>
        </row>
        <row r="3541">
          <cell r="A3541" t="str">
            <v>313589TR4</v>
          </cell>
          <cell r="B3541" t="str">
            <v>x313589TR4</v>
          </cell>
          <cell r="C3541" t="str">
            <v>Match</v>
          </cell>
          <cell r="D3541" t="str">
            <v>iStar</v>
          </cell>
          <cell r="E3541" t="str">
            <v>Zero-Coupon</v>
          </cell>
        </row>
        <row r="3542">
          <cell r="A3542" t="str">
            <v>313589TR4</v>
          </cell>
          <cell r="B3542" t="str">
            <v>x313589TR4</v>
          </cell>
          <cell r="C3542" t="str">
            <v>Match</v>
          </cell>
          <cell r="D3542" t="str">
            <v>iStar</v>
          </cell>
          <cell r="E3542" t="str">
            <v>Zero-Coupon</v>
          </cell>
        </row>
        <row r="3543">
          <cell r="A3543" t="str">
            <v>313589TR4</v>
          </cell>
          <cell r="B3543" t="str">
            <v>x313589TR4</v>
          </cell>
          <cell r="C3543" t="str">
            <v>Match</v>
          </cell>
          <cell r="D3543" t="str">
            <v>iStar</v>
          </cell>
          <cell r="E3543" t="str">
            <v>Zero-Coupon</v>
          </cell>
        </row>
        <row r="3544">
          <cell r="A3544" t="str">
            <v>313589TR4</v>
          </cell>
          <cell r="B3544" t="str">
            <v>x313589TR4</v>
          </cell>
          <cell r="C3544" t="str">
            <v>Match</v>
          </cell>
          <cell r="D3544" t="str">
            <v>iStar</v>
          </cell>
          <cell r="E3544" t="str">
            <v>Zero-Coupon</v>
          </cell>
        </row>
        <row r="3545">
          <cell r="A3545" t="str">
            <v>313589TR4</v>
          </cell>
          <cell r="B3545" t="str">
            <v>x313589TR4</v>
          </cell>
          <cell r="C3545" t="str">
            <v>Match</v>
          </cell>
          <cell r="D3545" t="str">
            <v>iStar</v>
          </cell>
          <cell r="E3545" t="str">
            <v>Zero-Coupon</v>
          </cell>
        </row>
        <row r="3546">
          <cell r="A3546" t="str">
            <v>313589TR4</v>
          </cell>
          <cell r="B3546" t="str">
            <v>x313589TR4</v>
          </cell>
          <cell r="C3546" t="str">
            <v>Match</v>
          </cell>
          <cell r="D3546" t="str">
            <v>iStar</v>
          </cell>
          <cell r="E3546" t="str">
            <v>Zero-Coupon</v>
          </cell>
        </row>
        <row r="3547">
          <cell r="A3547" t="str">
            <v>313589TR4</v>
          </cell>
          <cell r="B3547" t="str">
            <v>x313589TR4</v>
          </cell>
          <cell r="C3547" t="str">
            <v>Match</v>
          </cell>
          <cell r="D3547" t="str">
            <v>iStar</v>
          </cell>
          <cell r="E3547" t="str">
            <v>Zero-Coupon</v>
          </cell>
        </row>
        <row r="3548">
          <cell r="A3548" t="str">
            <v>313589TR4</v>
          </cell>
          <cell r="B3548" t="str">
            <v>x313589TR4</v>
          </cell>
          <cell r="C3548" t="str">
            <v>Match</v>
          </cell>
          <cell r="D3548" t="str">
            <v>iStar</v>
          </cell>
          <cell r="E3548" t="str">
            <v>Zero-Coupon</v>
          </cell>
        </row>
        <row r="3549">
          <cell r="A3549" t="str">
            <v>313589TR4</v>
          </cell>
          <cell r="B3549" t="str">
            <v>x313589TR4</v>
          </cell>
          <cell r="C3549" t="str">
            <v>Match</v>
          </cell>
          <cell r="D3549" t="str">
            <v>iStar</v>
          </cell>
          <cell r="E3549" t="str">
            <v>Zero-Coupon</v>
          </cell>
        </row>
        <row r="3550">
          <cell r="A3550" t="str">
            <v>313589TR4</v>
          </cell>
          <cell r="B3550" t="str">
            <v>x313589TR4</v>
          </cell>
          <cell r="C3550" t="str">
            <v>Match</v>
          </cell>
          <cell r="D3550" t="str">
            <v>iStar</v>
          </cell>
          <cell r="E3550" t="str">
            <v>Zero-Coupon</v>
          </cell>
        </row>
        <row r="3551">
          <cell r="A3551" t="str">
            <v>313589TR4</v>
          </cell>
          <cell r="B3551" t="str">
            <v>x313589TR4</v>
          </cell>
          <cell r="C3551" t="str">
            <v>Match</v>
          </cell>
          <cell r="D3551" t="str">
            <v>iStar</v>
          </cell>
          <cell r="E3551" t="str">
            <v>Zero-Coupon</v>
          </cell>
        </row>
        <row r="3552">
          <cell r="A3552" t="str">
            <v>313589TR4</v>
          </cell>
          <cell r="B3552" t="str">
            <v>x313589TR4</v>
          </cell>
          <cell r="C3552" t="str">
            <v>Match</v>
          </cell>
          <cell r="D3552" t="str">
            <v>iStar</v>
          </cell>
          <cell r="E3552" t="str">
            <v>Zero-Coupon</v>
          </cell>
        </row>
        <row r="3553">
          <cell r="A3553" t="str">
            <v>313589TR4</v>
          </cell>
          <cell r="B3553" t="str">
            <v>x313589TR4</v>
          </cell>
          <cell r="C3553" t="str">
            <v>Match</v>
          </cell>
          <cell r="D3553" t="str">
            <v>iStar</v>
          </cell>
          <cell r="E3553" t="str">
            <v>Zero-Coupon</v>
          </cell>
        </row>
        <row r="3554">
          <cell r="A3554" t="str">
            <v>313589TS2</v>
          </cell>
          <cell r="B3554" t="str">
            <v>x313589TS2</v>
          </cell>
          <cell r="C3554" t="str">
            <v>Match</v>
          </cell>
          <cell r="D3554" t="str">
            <v>iStar</v>
          </cell>
          <cell r="E3554" t="str">
            <v>Zero-Coupon</v>
          </cell>
        </row>
        <row r="3555">
          <cell r="A3555" t="str">
            <v>313589TS2</v>
          </cell>
          <cell r="B3555" t="str">
            <v>x313589TS2</v>
          </cell>
          <cell r="C3555" t="str">
            <v>Match</v>
          </cell>
          <cell r="D3555" t="str">
            <v>iStar</v>
          </cell>
          <cell r="E3555" t="str">
            <v>Zero-Coupon</v>
          </cell>
        </row>
        <row r="3556">
          <cell r="A3556" t="str">
            <v>313589TS2</v>
          </cell>
          <cell r="B3556" t="str">
            <v>x313589TS2</v>
          </cell>
          <cell r="C3556" t="str">
            <v>Match</v>
          </cell>
          <cell r="D3556" t="str">
            <v>iStar</v>
          </cell>
          <cell r="E3556" t="str">
            <v>Zero-Coupon</v>
          </cell>
        </row>
        <row r="3557">
          <cell r="A3557" t="str">
            <v>313589TS2</v>
          </cell>
          <cell r="B3557" t="str">
            <v>x313589TS2</v>
          </cell>
          <cell r="C3557" t="str">
            <v>Match</v>
          </cell>
          <cell r="D3557" t="str">
            <v>iStar</v>
          </cell>
          <cell r="E3557" t="str">
            <v>Zero-Coupon</v>
          </cell>
        </row>
        <row r="3558">
          <cell r="A3558" t="str">
            <v>313589TS2</v>
          </cell>
          <cell r="B3558" t="str">
            <v>x313589TS2</v>
          </cell>
          <cell r="C3558" t="str">
            <v>Match</v>
          </cell>
          <cell r="D3558" t="str">
            <v>iStar</v>
          </cell>
          <cell r="E3558" t="str">
            <v>Zero-Coupon</v>
          </cell>
        </row>
        <row r="3559">
          <cell r="A3559" t="str">
            <v>313589TS2</v>
          </cell>
          <cell r="B3559" t="str">
            <v>x313589TS2</v>
          </cell>
          <cell r="C3559" t="str">
            <v>Match</v>
          </cell>
          <cell r="D3559" t="str">
            <v>iStar</v>
          </cell>
          <cell r="E3559" t="str">
            <v>Zero-Coupon</v>
          </cell>
        </row>
        <row r="3560">
          <cell r="A3560" t="str">
            <v>313589TS2</v>
          </cell>
          <cell r="B3560" t="str">
            <v>x313589TS2</v>
          </cell>
          <cell r="C3560" t="str">
            <v>Match</v>
          </cell>
          <cell r="D3560" t="str">
            <v>iStar</v>
          </cell>
          <cell r="E3560" t="str">
            <v>Zero-Coupon</v>
          </cell>
        </row>
        <row r="3561">
          <cell r="A3561" t="str">
            <v>313589TS2</v>
          </cell>
          <cell r="B3561" t="str">
            <v>x313589TS2</v>
          </cell>
          <cell r="C3561" t="str">
            <v>Match</v>
          </cell>
          <cell r="D3561" t="str">
            <v>iStar</v>
          </cell>
          <cell r="E3561" t="str">
            <v>Zero-Coupon</v>
          </cell>
        </row>
        <row r="3562">
          <cell r="A3562" t="str">
            <v>313589TS2</v>
          </cell>
          <cell r="B3562" t="str">
            <v>x313589TS2</v>
          </cell>
          <cell r="C3562" t="str">
            <v>Match</v>
          </cell>
          <cell r="D3562" t="str">
            <v>iStar</v>
          </cell>
          <cell r="E3562" t="str">
            <v>Zero-Coupon</v>
          </cell>
        </row>
        <row r="3563">
          <cell r="A3563" t="str">
            <v>313589TS2</v>
          </cell>
          <cell r="B3563" t="str">
            <v>x313589TS2</v>
          </cell>
          <cell r="C3563" t="str">
            <v>Match</v>
          </cell>
          <cell r="D3563" t="str">
            <v>iStar</v>
          </cell>
          <cell r="E3563" t="str">
            <v>Zero-Coupon</v>
          </cell>
        </row>
        <row r="3564">
          <cell r="A3564" t="str">
            <v>313589TS2</v>
          </cell>
          <cell r="B3564" t="str">
            <v>x313589TS2</v>
          </cell>
          <cell r="C3564" t="str">
            <v>Match</v>
          </cell>
          <cell r="D3564" t="str">
            <v>iStar</v>
          </cell>
          <cell r="E3564" t="str">
            <v>Zero-Coupon</v>
          </cell>
        </row>
        <row r="3565">
          <cell r="A3565" t="str">
            <v>313589TS2</v>
          </cell>
          <cell r="B3565" t="str">
            <v>x313589TS2</v>
          </cell>
          <cell r="C3565" t="str">
            <v>Match</v>
          </cell>
          <cell r="D3565" t="str">
            <v>iStar</v>
          </cell>
          <cell r="E3565" t="str">
            <v>Zero-Coupon</v>
          </cell>
        </row>
        <row r="3566">
          <cell r="A3566" t="str">
            <v>313589TS2</v>
          </cell>
          <cell r="B3566" t="str">
            <v>x313589TS2</v>
          </cell>
          <cell r="C3566" t="str">
            <v>Match</v>
          </cell>
          <cell r="D3566" t="str">
            <v>iStar</v>
          </cell>
          <cell r="E3566" t="str">
            <v>Zero-Coupon</v>
          </cell>
        </row>
        <row r="3567">
          <cell r="A3567" t="str">
            <v>313589TS2</v>
          </cell>
          <cell r="B3567" t="str">
            <v>x313589TS2</v>
          </cell>
          <cell r="C3567" t="str">
            <v>Match</v>
          </cell>
          <cell r="D3567" t="str">
            <v>iStar</v>
          </cell>
          <cell r="E3567" t="str">
            <v>Zero-Coupon</v>
          </cell>
        </row>
        <row r="3568">
          <cell r="A3568" t="str">
            <v>313589TS2</v>
          </cell>
          <cell r="B3568" t="str">
            <v>x313589TS2</v>
          </cell>
          <cell r="C3568" t="str">
            <v>Match</v>
          </cell>
          <cell r="D3568" t="str">
            <v>iStar</v>
          </cell>
          <cell r="E3568" t="str">
            <v>Zero-Coupon</v>
          </cell>
        </row>
        <row r="3569">
          <cell r="A3569" t="str">
            <v>313589TS2</v>
          </cell>
          <cell r="B3569" t="str">
            <v>x313589TS2</v>
          </cell>
          <cell r="C3569" t="str">
            <v>Match</v>
          </cell>
          <cell r="D3569" t="str">
            <v>iStar</v>
          </cell>
          <cell r="E3569" t="str">
            <v>Zero-Coupon</v>
          </cell>
        </row>
        <row r="3570">
          <cell r="A3570" t="str">
            <v>313589TS2</v>
          </cell>
          <cell r="B3570" t="str">
            <v>x313589TS2</v>
          </cell>
          <cell r="C3570" t="str">
            <v>Match</v>
          </cell>
          <cell r="D3570" t="str">
            <v>iStar</v>
          </cell>
          <cell r="E3570" t="str">
            <v>Zero-Coupon</v>
          </cell>
        </row>
        <row r="3571">
          <cell r="A3571" t="str">
            <v>313589TS2</v>
          </cell>
          <cell r="B3571" t="str">
            <v>x313589TS2</v>
          </cell>
          <cell r="C3571" t="str">
            <v>Match</v>
          </cell>
          <cell r="D3571" t="str">
            <v>iStar</v>
          </cell>
          <cell r="E3571" t="str">
            <v>Zero-Coupon</v>
          </cell>
        </row>
        <row r="3572">
          <cell r="A3572" t="str">
            <v>313589TS2</v>
          </cell>
          <cell r="B3572" t="str">
            <v>x313589TS2</v>
          </cell>
          <cell r="C3572" t="str">
            <v>Match</v>
          </cell>
          <cell r="D3572" t="str">
            <v>iStar</v>
          </cell>
          <cell r="E3572" t="str">
            <v>Zero-Coupon</v>
          </cell>
        </row>
        <row r="3573">
          <cell r="A3573" t="str">
            <v>313589TS2</v>
          </cell>
          <cell r="B3573" t="str">
            <v>x313589TS2</v>
          </cell>
          <cell r="C3573" t="str">
            <v>Match</v>
          </cell>
          <cell r="D3573" t="str">
            <v>iStar</v>
          </cell>
          <cell r="E3573" t="str">
            <v>Zero-Coupon</v>
          </cell>
        </row>
        <row r="3574">
          <cell r="A3574" t="str">
            <v>313589TS2</v>
          </cell>
          <cell r="B3574" t="str">
            <v>x313589TS2</v>
          </cell>
          <cell r="C3574" t="str">
            <v>Match</v>
          </cell>
          <cell r="D3574" t="str">
            <v>iStar</v>
          </cell>
          <cell r="E3574" t="str">
            <v>Zero-Coupon</v>
          </cell>
        </row>
        <row r="3575">
          <cell r="A3575" t="str">
            <v>313589TS2</v>
          </cell>
          <cell r="B3575" t="str">
            <v>x313589TS2</v>
          </cell>
          <cell r="C3575" t="str">
            <v>Match</v>
          </cell>
          <cell r="D3575" t="str">
            <v>iStar</v>
          </cell>
          <cell r="E3575" t="str">
            <v>Zero-Coupon</v>
          </cell>
        </row>
        <row r="3576">
          <cell r="A3576" t="str">
            <v>313589TS2</v>
          </cell>
          <cell r="B3576" t="str">
            <v>x313589TS2</v>
          </cell>
          <cell r="C3576" t="str">
            <v>Match</v>
          </cell>
          <cell r="D3576" t="str">
            <v>iStar</v>
          </cell>
          <cell r="E3576" t="str">
            <v>Zero-Coupon</v>
          </cell>
        </row>
        <row r="3577">
          <cell r="A3577" t="str">
            <v>313589TS2</v>
          </cell>
          <cell r="B3577" t="str">
            <v>x313589TS2</v>
          </cell>
          <cell r="C3577" t="str">
            <v>Match</v>
          </cell>
          <cell r="D3577" t="str">
            <v>iStar</v>
          </cell>
          <cell r="E3577" t="str">
            <v>Zero-Coupon</v>
          </cell>
        </row>
        <row r="3578">
          <cell r="A3578" t="str">
            <v>313589TS2</v>
          </cell>
          <cell r="B3578" t="str">
            <v>x313589TS2</v>
          </cell>
          <cell r="C3578" t="str">
            <v>Match</v>
          </cell>
          <cell r="D3578" t="str">
            <v>iStar</v>
          </cell>
          <cell r="E3578" t="str">
            <v>Zero-Coupon</v>
          </cell>
        </row>
        <row r="3579">
          <cell r="A3579" t="str">
            <v>313589TS2</v>
          </cell>
          <cell r="B3579" t="str">
            <v>x313589TS2</v>
          </cell>
          <cell r="C3579" t="str">
            <v>Match</v>
          </cell>
          <cell r="D3579" t="str">
            <v>iStar</v>
          </cell>
          <cell r="E3579" t="str">
            <v>Zero-Coupon</v>
          </cell>
        </row>
        <row r="3580">
          <cell r="A3580" t="str">
            <v>313589TS2</v>
          </cell>
          <cell r="B3580" t="str">
            <v>x313589TS2</v>
          </cell>
          <cell r="C3580" t="str">
            <v>Match</v>
          </cell>
          <cell r="D3580" t="str">
            <v>iStar</v>
          </cell>
          <cell r="E3580" t="str">
            <v>Zero-Coupon</v>
          </cell>
        </row>
        <row r="3581">
          <cell r="A3581" t="str">
            <v>313589TS2</v>
          </cell>
          <cell r="B3581" t="str">
            <v>x313589TS2</v>
          </cell>
          <cell r="C3581" t="str">
            <v>Match</v>
          </cell>
          <cell r="D3581" t="str">
            <v>iStar</v>
          </cell>
          <cell r="E3581" t="str">
            <v>Zero-Coupon</v>
          </cell>
        </row>
        <row r="3582">
          <cell r="A3582" t="str">
            <v>313589TS2</v>
          </cell>
          <cell r="B3582" t="str">
            <v>x313589TS2</v>
          </cell>
          <cell r="C3582" t="str">
            <v>Match</v>
          </cell>
          <cell r="D3582" t="str">
            <v>iStar</v>
          </cell>
          <cell r="E3582" t="str">
            <v>Zero-Coupon</v>
          </cell>
        </row>
        <row r="3583">
          <cell r="A3583" t="str">
            <v>313589TS2</v>
          </cell>
          <cell r="B3583" t="str">
            <v>x313589TS2</v>
          </cell>
          <cell r="C3583" t="str">
            <v>Match</v>
          </cell>
          <cell r="D3583" t="str">
            <v>iStar</v>
          </cell>
          <cell r="E3583" t="str">
            <v>Zero-Coupon</v>
          </cell>
        </row>
        <row r="3584">
          <cell r="A3584" t="str">
            <v>313589TS2</v>
          </cell>
          <cell r="B3584" t="str">
            <v>x313589TS2</v>
          </cell>
          <cell r="C3584" t="str">
            <v>Match</v>
          </cell>
          <cell r="D3584" t="str">
            <v>iStar</v>
          </cell>
          <cell r="E3584" t="str">
            <v>Zero-Coupon</v>
          </cell>
        </row>
        <row r="3585">
          <cell r="A3585" t="str">
            <v>313589TS2</v>
          </cell>
          <cell r="B3585" t="str">
            <v>x313589TS2</v>
          </cell>
          <cell r="C3585" t="str">
            <v>Match</v>
          </cell>
          <cell r="D3585" t="str">
            <v>iStar</v>
          </cell>
          <cell r="E3585" t="str">
            <v>Zero-Coupon</v>
          </cell>
        </row>
        <row r="3586">
          <cell r="A3586" t="str">
            <v>313589TS2</v>
          </cell>
          <cell r="B3586" t="str">
            <v>x313589TS2</v>
          </cell>
          <cell r="C3586" t="str">
            <v>Match</v>
          </cell>
          <cell r="D3586" t="str">
            <v>iStar</v>
          </cell>
          <cell r="E3586" t="str">
            <v>Zero-Coupon</v>
          </cell>
        </row>
        <row r="3587">
          <cell r="A3587" t="str">
            <v>313589TS2</v>
          </cell>
          <cell r="B3587" t="str">
            <v>x313589TS2</v>
          </cell>
          <cell r="C3587" t="str">
            <v>Match</v>
          </cell>
          <cell r="D3587" t="str">
            <v>iStar</v>
          </cell>
          <cell r="E3587" t="str">
            <v>Zero-Coupon</v>
          </cell>
        </row>
        <row r="3588">
          <cell r="A3588" t="str">
            <v>313589TS2</v>
          </cell>
          <cell r="B3588" t="str">
            <v>x313589TS2</v>
          </cell>
          <cell r="C3588" t="str">
            <v>Match</v>
          </cell>
          <cell r="D3588" t="str">
            <v>iStar</v>
          </cell>
          <cell r="E3588" t="str">
            <v>Zero-Coupon</v>
          </cell>
        </row>
        <row r="3589">
          <cell r="A3589" t="str">
            <v>313589TS2</v>
          </cell>
          <cell r="B3589" t="str">
            <v>x313589TS2</v>
          </cell>
          <cell r="C3589" t="str">
            <v>Match</v>
          </cell>
          <cell r="D3589" t="str">
            <v>iStar</v>
          </cell>
          <cell r="E3589" t="str">
            <v>Zero-Coupon</v>
          </cell>
        </row>
        <row r="3590">
          <cell r="A3590" t="str">
            <v>313589TS2</v>
          </cell>
          <cell r="B3590" t="str">
            <v>x313589TS2</v>
          </cell>
          <cell r="C3590" t="str">
            <v>Match</v>
          </cell>
          <cell r="D3590" t="str">
            <v>iStar</v>
          </cell>
          <cell r="E3590" t="str">
            <v>Zero-Coupon</v>
          </cell>
        </row>
        <row r="3591">
          <cell r="A3591" t="str">
            <v>313589TS2</v>
          </cell>
          <cell r="B3591" t="str">
            <v>x313589TS2</v>
          </cell>
          <cell r="C3591" t="str">
            <v>Match</v>
          </cell>
          <cell r="D3591" t="str">
            <v>iStar</v>
          </cell>
          <cell r="E3591" t="str">
            <v>Zero-Coupon</v>
          </cell>
        </row>
        <row r="3592">
          <cell r="A3592" t="str">
            <v>313589TS2</v>
          </cell>
          <cell r="B3592" t="str">
            <v>x313589TS2</v>
          </cell>
          <cell r="C3592" t="str">
            <v>Match</v>
          </cell>
          <cell r="D3592" t="str">
            <v>iStar</v>
          </cell>
          <cell r="E3592" t="str">
            <v>Zero-Coupon</v>
          </cell>
        </row>
        <row r="3593">
          <cell r="A3593" t="str">
            <v>313589TS2</v>
          </cell>
          <cell r="B3593" t="str">
            <v>x313589TS2</v>
          </cell>
          <cell r="C3593" t="str">
            <v>Match</v>
          </cell>
          <cell r="D3593" t="str">
            <v>iStar</v>
          </cell>
          <cell r="E3593" t="str">
            <v>Zero-Coupon</v>
          </cell>
        </row>
        <row r="3594">
          <cell r="A3594" t="str">
            <v>313589TS2</v>
          </cell>
          <cell r="B3594" t="str">
            <v>x313589TS2</v>
          </cell>
          <cell r="C3594" t="str">
            <v>Match</v>
          </cell>
          <cell r="D3594" t="str">
            <v>iStar</v>
          </cell>
          <cell r="E3594" t="str">
            <v>Zero-Coupon</v>
          </cell>
        </row>
        <row r="3595">
          <cell r="A3595" t="str">
            <v>313589TS2</v>
          </cell>
          <cell r="B3595" t="str">
            <v>x313589TS2</v>
          </cell>
          <cell r="C3595" t="str">
            <v>Match</v>
          </cell>
          <cell r="D3595" t="str">
            <v>iStar</v>
          </cell>
          <cell r="E3595" t="str">
            <v>Zero-Coupon</v>
          </cell>
        </row>
        <row r="3596">
          <cell r="A3596" t="str">
            <v>313589TS2</v>
          </cell>
          <cell r="B3596" t="str">
            <v>x313589TS2</v>
          </cell>
          <cell r="C3596" t="str">
            <v>Match</v>
          </cell>
          <cell r="D3596" t="str">
            <v>iStar</v>
          </cell>
          <cell r="E3596" t="str">
            <v>Zero-Coupon</v>
          </cell>
        </row>
        <row r="3597">
          <cell r="A3597" t="str">
            <v>313589TS2</v>
          </cell>
          <cell r="B3597" t="str">
            <v>x313589TS2</v>
          </cell>
          <cell r="C3597" t="str">
            <v>Match</v>
          </cell>
          <cell r="D3597" t="str">
            <v>iStar</v>
          </cell>
          <cell r="E3597" t="str">
            <v>Zero-Coupon</v>
          </cell>
        </row>
        <row r="3598">
          <cell r="A3598" t="str">
            <v>313589TS2</v>
          </cell>
          <cell r="B3598" t="str">
            <v>x313589TS2</v>
          </cell>
          <cell r="C3598" t="str">
            <v>Match</v>
          </cell>
          <cell r="D3598" t="str">
            <v>iStar</v>
          </cell>
          <cell r="E3598" t="str">
            <v>Zero-Coupon</v>
          </cell>
        </row>
        <row r="3599">
          <cell r="A3599" t="str">
            <v>313589TS2</v>
          </cell>
          <cell r="B3599" t="str">
            <v>x313589TS2</v>
          </cell>
          <cell r="C3599" t="str">
            <v>Match</v>
          </cell>
          <cell r="D3599" t="str">
            <v>iStar</v>
          </cell>
          <cell r="E3599" t="str">
            <v>Zero-Coupon</v>
          </cell>
        </row>
        <row r="3600">
          <cell r="A3600" t="str">
            <v>313589TS2</v>
          </cell>
          <cell r="B3600" t="str">
            <v>x313589TS2</v>
          </cell>
          <cell r="C3600" t="str">
            <v>Match</v>
          </cell>
          <cell r="D3600" t="str">
            <v>iStar</v>
          </cell>
          <cell r="E3600" t="str">
            <v>Zero-Coupon</v>
          </cell>
        </row>
        <row r="3601">
          <cell r="A3601" t="str">
            <v>313589TS2</v>
          </cell>
          <cell r="B3601" t="str">
            <v>x313589TS2</v>
          </cell>
          <cell r="C3601" t="str">
            <v>Match</v>
          </cell>
          <cell r="D3601" t="str">
            <v>iStar</v>
          </cell>
          <cell r="E3601" t="str">
            <v>Zero-Coupon</v>
          </cell>
        </row>
        <row r="3602">
          <cell r="A3602" t="str">
            <v>313589TS2</v>
          </cell>
          <cell r="B3602" t="str">
            <v>x313589TS2</v>
          </cell>
          <cell r="C3602" t="str">
            <v>Match</v>
          </cell>
          <cell r="D3602" t="str">
            <v>iStar</v>
          </cell>
          <cell r="E3602" t="str">
            <v>Zero-Coupon</v>
          </cell>
        </row>
        <row r="3603">
          <cell r="A3603" t="str">
            <v>313589TS2</v>
          </cell>
          <cell r="B3603" t="str">
            <v>x313589TS2</v>
          </cell>
          <cell r="C3603" t="str">
            <v>Match</v>
          </cell>
          <cell r="D3603" t="str">
            <v>iStar</v>
          </cell>
          <cell r="E3603" t="str">
            <v>Zero-Coupon</v>
          </cell>
        </row>
        <row r="3604">
          <cell r="A3604" t="str">
            <v>313589TS2</v>
          </cell>
          <cell r="B3604" t="str">
            <v>x313589TS2</v>
          </cell>
          <cell r="C3604" t="str">
            <v>Match</v>
          </cell>
          <cell r="D3604" t="str">
            <v>iStar</v>
          </cell>
          <cell r="E3604" t="str">
            <v>Zero-Coupon</v>
          </cell>
        </row>
        <row r="3605">
          <cell r="A3605" t="str">
            <v>313589TS2</v>
          </cell>
          <cell r="B3605" t="str">
            <v>x313589TS2</v>
          </cell>
          <cell r="C3605" t="str">
            <v>Match</v>
          </cell>
          <cell r="D3605" t="str">
            <v>iStar</v>
          </cell>
          <cell r="E3605" t="str">
            <v>Zero-Coupon</v>
          </cell>
        </row>
        <row r="3606">
          <cell r="A3606" t="str">
            <v>313589TS2</v>
          </cell>
          <cell r="B3606" t="str">
            <v>x313589TS2</v>
          </cell>
          <cell r="C3606" t="str">
            <v>Match</v>
          </cell>
          <cell r="D3606" t="str">
            <v>iStar</v>
          </cell>
          <cell r="E3606" t="str">
            <v>Zero-Coupon</v>
          </cell>
        </row>
        <row r="3607">
          <cell r="A3607" t="str">
            <v>313589TS2</v>
          </cell>
          <cell r="B3607" t="str">
            <v>x313589TS2</v>
          </cell>
          <cell r="C3607" t="str">
            <v>Match</v>
          </cell>
          <cell r="D3607" t="str">
            <v>iStar</v>
          </cell>
          <cell r="E3607" t="str">
            <v>Zero-Coupon</v>
          </cell>
        </row>
        <row r="3608">
          <cell r="A3608" t="str">
            <v>313589TS2</v>
          </cell>
          <cell r="B3608" t="str">
            <v>x313589TS2</v>
          </cell>
          <cell r="C3608" t="str">
            <v>Match</v>
          </cell>
          <cell r="D3608" t="str">
            <v>iStar</v>
          </cell>
          <cell r="E3608" t="str">
            <v>Zero-Coupon</v>
          </cell>
        </row>
        <row r="3609">
          <cell r="A3609" t="str">
            <v>313589TS2</v>
          </cell>
          <cell r="B3609" t="str">
            <v>x313589TS2</v>
          </cell>
          <cell r="C3609" t="str">
            <v>Match</v>
          </cell>
          <cell r="D3609" t="str">
            <v>iStar</v>
          </cell>
          <cell r="E3609" t="str">
            <v>Zero-Coupon</v>
          </cell>
        </row>
        <row r="3610">
          <cell r="A3610" t="str">
            <v>313589TS2</v>
          </cell>
          <cell r="B3610" t="str">
            <v>x313589TS2</v>
          </cell>
          <cell r="C3610" t="str">
            <v>Match</v>
          </cell>
          <cell r="D3610" t="str">
            <v>iStar</v>
          </cell>
          <cell r="E3610" t="str">
            <v>Zero-Coupon</v>
          </cell>
        </row>
        <row r="3611">
          <cell r="A3611" t="str">
            <v>313589TS2</v>
          </cell>
          <cell r="B3611" t="str">
            <v>x313589TS2</v>
          </cell>
          <cell r="C3611" t="str">
            <v>Match</v>
          </cell>
          <cell r="D3611" t="str">
            <v>iStar</v>
          </cell>
          <cell r="E3611" t="str">
            <v>Zero-Coupon</v>
          </cell>
        </row>
        <row r="3612">
          <cell r="A3612" t="str">
            <v>313589TS2</v>
          </cell>
          <cell r="B3612" t="str">
            <v>x313589TS2</v>
          </cell>
          <cell r="C3612" t="str">
            <v>Match</v>
          </cell>
          <cell r="D3612" t="str">
            <v>iStar</v>
          </cell>
          <cell r="E3612" t="str">
            <v>Zero-Coupon</v>
          </cell>
        </row>
        <row r="3613">
          <cell r="A3613" t="str">
            <v>313589TS2</v>
          </cell>
          <cell r="B3613" t="str">
            <v>x313589TS2</v>
          </cell>
          <cell r="C3613" t="str">
            <v>Match</v>
          </cell>
          <cell r="D3613" t="str">
            <v>iStar</v>
          </cell>
          <cell r="E3613" t="str">
            <v>Zero-Coupon</v>
          </cell>
        </row>
        <row r="3614">
          <cell r="A3614" t="str">
            <v>313589TS2</v>
          </cell>
          <cell r="B3614" t="str">
            <v>x313589TS2</v>
          </cell>
          <cell r="C3614" t="str">
            <v>Match</v>
          </cell>
          <cell r="D3614" t="str">
            <v>iStar</v>
          </cell>
          <cell r="E3614" t="str">
            <v>Zero-Coupon</v>
          </cell>
        </row>
        <row r="3615">
          <cell r="A3615" t="str">
            <v>313589TS2</v>
          </cell>
          <cell r="B3615" t="str">
            <v>x313589TS2</v>
          </cell>
          <cell r="C3615" t="str">
            <v>Match</v>
          </cell>
          <cell r="D3615" t="str">
            <v>iStar</v>
          </cell>
          <cell r="E3615" t="str">
            <v>Zero-Coupon</v>
          </cell>
        </row>
        <row r="3616">
          <cell r="A3616" t="str">
            <v>313589TS2</v>
          </cell>
          <cell r="B3616" t="str">
            <v>x313589TS2</v>
          </cell>
          <cell r="C3616" t="str">
            <v>Match</v>
          </cell>
          <cell r="D3616" t="str">
            <v>iStar</v>
          </cell>
          <cell r="E3616" t="str">
            <v>Zero-Coupon</v>
          </cell>
        </row>
        <row r="3617">
          <cell r="A3617" t="str">
            <v>313589TS2</v>
          </cell>
          <cell r="B3617" t="str">
            <v>x313589TS2</v>
          </cell>
          <cell r="C3617" t="str">
            <v>Match</v>
          </cell>
          <cell r="D3617" t="str">
            <v>iStar</v>
          </cell>
          <cell r="E3617" t="str">
            <v>Zero-Coupon</v>
          </cell>
        </row>
        <row r="3618">
          <cell r="A3618" t="str">
            <v>313589TS2</v>
          </cell>
          <cell r="B3618" t="str">
            <v>x313589TS2</v>
          </cell>
          <cell r="C3618" t="str">
            <v>Match</v>
          </cell>
          <cell r="D3618" t="str">
            <v>iStar</v>
          </cell>
          <cell r="E3618" t="str">
            <v>Zero-Coupon</v>
          </cell>
        </row>
        <row r="3619">
          <cell r="A3619" t="str">
            <v>313589TS2</v>
          </cell>
          <cell r="B3619" t="str">
            <v>x313589TS2</v>
          </cell>
          <cell r="C3619" t="str">
            <v>Match</v>
          </cell>
          <cell r="D3619" t="str">
            <v>iStar</v>
          </cell>
          <cell r="E3619" t="str">
            <v>Zero-Coupon</v>
          </cell>
        </row>
        <row r="3620">
          <cell r="A3620" t="str">
            <v>313589TS2</v>
          </cell>
          <cell r="B3620" t="str">
            <v>x313589TS2</v>
          </cell>
          <cell r="C3620" t="str">
            <v>Match</v>
          </cell>
          <cell r="D3620" t="str">
            <v>iStar</v>
          </cell>
          <cell r="E3620" t="str">
            <v>Zero-Coupon</v>
          </cell>
        </row>
        <row r="3621">
          <cell r="A3621" t="str">
            <v>313589TS2</v>
          </cell>
          <cell r="B3621" t="str">
            <v>x313589TS2</v>
          </cell>
          <cell r="C3621" t="str">
            <v>Match</v>
          </cell>
          <cell r="D3621" t="str">
            <v>iStar</v>
          </cell>
          <cell r="E3621" t="str">
            <v>Zero-Coupon</v>
          </cell>
        </row>
        <row r="3622">
          <cell r="A3622" t="str">
            <v>313589TS2</v>
          </cell>
          <cell r="B3622" t="str">
            <v>x313589TS2</v>
          </cell>
          <cell r="C3622" t="str">
            <v>Match</v>
          </cell>
          <cell r="D3622" t="str">
            <v>iStar</v>
          </cell>
          <cell r="E3622" t="str">
            <v>Zero-Coupon</v>
          </cell>
        </row>
        <row r="3623">
          <cell r="A3623" t="str">
            <v>313589TS2</v>
          </cell>
          <cell r="B3623" t="str">
            <v>x313589TS2</v>
          </cell>
          <cell r="C3623" t="str">
            <v>Match</v>
          </cell>
          <cell r="D3623" t="str">
            <v>iStar</v>
          </cell>
          <cell r="E3623" t="str">
            <v>Zero-Coupon</v>
          </cell>
        </row>
        <row r="3624">
          <cell r="A3624" t="str">
            <v>313589TS2</v>
          </cell>
          <cell r="B3624" t="str">
            <v>x313589TS2</v>
          </cell>
          <cell r="C3624" t="str">
            <v>Match</v>
          </cell>
          <cell r="D3624" t="str">
            <v>iStar</v>
          </cell>
          <cell r="E3624" t="str">
            <v>Zero-Coupon</v>
          </cell>
        </row>
        <row r="3625">
          <cell r="A3625" t="str">
            <v>313589TS2</v>
          </cell>
          <cell r="B3625" t="str">
            <v>x313589TS2</v>
          </cell>
          <cell r="C3625" t="str">
            <v>Match</v>
          </cell>
          <cell r="D3625" t="str">
            <v>iStar</v>
          </cell>
          <cell r="E3625" t="str">
            <v>Zero-Coupon</v>
          </cell>
        </row>
        <row r="3626">
          <cell r="A3626" t="str">
            <v>313589TT0</v>
          </cell>
          <cell r="B3626" t="str">
            <v>x313589TT0</v>
          </cell>
          <cell r="C3626" t="str">
            <v>Match</v>
          </cell>
          <cell r="D3626" t="str">
            <v>iStar</v>
          </cell>
          <cell r="E3626" t="str">
            <v>Zero-Coupon</v>
          </cell>
        </row>
        <row r="3627">
          <cell r="A3627" t="str">
            <v>313589TT0</v>
          </cell>
          <cell r="B3627" t="str">
            <v>x313589TT0</v>
          </cell>
          <cell r="C3627" t="str">
            <v>Match</v>
          </cell>
          <cell r="D3627" t="str">
            <v>iStar</v>
          </cell>
          <cell r="E3627" t="str">
            <v>Zero-Coupon</v>
          </cell>
        </row>
        <row r="3628">
          <cell r="A3628" t="str">
            <v>313589TT0</v>
          </cell>
          <cell r="B3628" t="str">
            <v>x313589TT0</v>
          </cell>
          <cell r="C3628" t="str">
            <v>Match</v>
          </cell>
          <cell r="D3628" t="str">
            <v>iStar</v>
          </cell>
          <cell r="E3628" t="str">
            <v>Zero-Coupon</v>
          </cell>
        </row>
        <row r="3629">
          <cell r="A3629" t="str">
            <v>313589TT0</v>
          </cell>
          <cell r="B3629" t="str">
            <v>x313589TT0</v>
          </cell>
          <cell r="C3629" t="str">
            <v>Match</v>
          </cell>
          <cell r="D3629" t="str">
            <v>iStar</v>
          </cell>
          <cell r="E3629" t="str">
            <v>Zero-Coupon</v>
          </cell>
        </row>
        <row r="3630">
          <cell r="A3630" t="str">
            <v>313589TT0</v>
          </cell>
          <cell r="B3630" t="str">
            <v>x313589TT0</v>
          </cell>
          <cell r="C3630" t="str">
            <v>Match</v>
          </cell>
          <cell r="D3630" t="str">
            <v>iStar</v>
          </cell>
          <cell r="E3630" t="str">
            <v>Zero-Coupon</v>
          </cell>
        </row>
        <row r="3631">
          <cell r="A3631" t="str">
            <v>313589TT0</v>
          </cell>
          <cell r="B3631" t="str">
            <v>x313589TT0</v>
          </cell>
          <cell r="C3631" t="str">
            <v>Match</v>
          </cell>
          <cell r="D3631" t="str">
            <v>iStar</v>
          </cell>
          <cell r="E3631" t="str">
            <v>Zero-Coupon</v>
          </cell>
        </row>
        <row r="3632">
          <cell r="A3632" t="str">
            <v>313589TT0</v>
          </cell>
          <cell r="B3632" t="str">
            <v>x313589TT0</v>
          </cell>
          <cell r="C3632" t="str">
            <v>Match</v>
          </cell>
          <cell r="D3632" t="str">
            <v>iStar</v>
          </cell>
          <cell r="E3632" t="str">
            <v>Zero-Coupon</v>
          </cell>
        </row>
        <row r="3633">
          <cell r="A3633" t="str">
            <v>313589TU7</v>
          </cell>
          <cell r="B3633" t="str">
            <v>x313589TU7</v>
          </cell>
          <cell r="C3633" t="str">
            <v>Match</v>
          </cell>
          <cell r="D3633" t="str">
            <v>iStar</v>
          </cell>
          <cell r="E3633" t="str">
            <v>Zero-Coupon</v>
          </cell>
        </row>
        <row r="3634">
          <cell r="A3634" t="str">
            <v>313589TU7</v>
          </cell>
          <cell r="B3634" t="str">
            <v>x313589TU7</v>
          </cell>
          <cell r="C3634" t="str">
            <v>Match</v>
          </cell>
          <cell r="D3634" t="str">
            <v>iStar</v>
          </cell>
          <cell r="E3634" t="str">
            <v>Zero-Coupon</v>
          </cell>
        </row>
        <row r="3635">
          <cell r="A3635" t="str">
            <v>313589TU7</v>
          </cell>
          <cell r="B3635" t="str">
            <v>x313589TU7</v>
          </cell>
          <cell r="C3635" t="str">
            <v>Match</v>
          </cell>
          <cell r="D3635" t="str">
            <v>iStar</v>
          </cell>
          <cell r="E3635" t="str">
            <v>Zero-Coupon</v>
          </cell>
        </row>
        <row r="3636">
          <cell r="A3636" t="str">
            <v>313589TU7</v>
          </cell>
          <cell r="B3636" t="str">
            <v>x313589TU7</v>
          </cell>
          <cell r="C3636" t="str">
            <v>Match</v>
          </cell>
          <cell r="D3636" t="str">
            <v>iStar</v>
          </cell>
          <cell r="E3636" t="str">
            <v>Zero-Coupon</v>
          </cell>
        </row>
        <row r="3637">
          <cell r="A3637" t="str">
            <v>313589TU7</v>
          </cell>
          <cell r="B3637" t="str">
            <v>x313589TU7</v>
          </cell>
          <cell r="C3637" t="str">
            <v>Match</v>
          </cell>
          <cell r="D3637" t="str">
            <v>iStar</v>
          </cell>
          <cell r="E3637" t="str">
            <v>Zero-Coupon</v>
          </cell>
        </row>
        <row r="3638">
          <cell r="A3638" t="str">
            <v>313589TU7</v>
          </cell>
          <cell r="B3638" t="str">
            <v>x313589TU7</v>
          </cell>
          <cell r="C3638" t="str">
            <v>Match</v>
          </cell>
          <cell r="D3638" t="str">
            <v>iStar</v>
          </cell>
          <cell r="E3638" t="str">
            <v>Zero-Coupon</v>
          </cell>
        </row>
        <row r="3639">
          <cell r="A3639" t="str">
            <v>313589TU7</v>
          </cell>
          <cell r="B3639" t="str">
            <v>x313589TU7</v>
          </cell>
          <cell r="C3639" t="str">
            <v>Match</v>
          </cell>
          <cell r="D3639" t="str">
            <v>iStar</v>
          </cell>
          <cell r="E3639" t="str">
            <v>Zero-Coupon</v>
          </cell>
        </row>
        <row r="3640">
          <cell r="A3640" t="str">
            <v>313589TU7</v>
          </cell>
          <cell r="B3640" t="str">
            <v>x313589TU7</v>
          </cell>
          <cell r="C3640" t="str">
            <v>Match</v>
          </cell>
          <cell r="D3640" t="str">
            <v>iStar</v>
          </cell>
          <cell r="E3640" t="str">
            <v>Zero-Coupon</v>
          </cell>
        </row>
        <row r="3641">
          <cell r="A3641" t="str">
            <v>313589TU7</v>
          </cell>
          <cell r="B3641" t="str">
            <v>x313589TU7</v>
          </cell>
          <cell r="C3641" t="str">
            <v>Match</v>
          </cell>
          <cell r="D3641" t="str">
            <v>iStar</v>
          </cell>
          <cell r="E3641" t="str">
            <v>Zero-Coupon</v>
          </cell>
        </row>
        <row r="3642">
          <cell r="A3642" t="str">
            <v>313589TU7</v>
          </cell>
          <cell r="B3642" t="str">
            <v>x313589TU7</v>
          </cell>
          <cell r="C3642" t="str">
            <v>Match</v>
          </cell>
          <cell r="D3642" t="str">
            <v>iStar</v>
          </cell>
          <cell r="E3642" t="str">
            <v>Zero-Coupon</v>
          </cell>
        </row>
        <row r="3643">
          <cell r="A3643" t="str">
            <v>313589TU7</v>
          </cell>
          <cell r="B3643" t="str">
            <v>x313589TU7</v>
          </cell>
          <cell r="C3643" t="str">
            <v>Match</v>
          </cell>
          <cell r="D3643" t="str">
            <v>iStar</v>
          </cell>
          <cell r="E3643" t="str">
            <v>Zero-Coupon</v>
          </cell>
        </row>
        <row r="3644">
          <cell r="A3644" t="str">
            <v>313589TU7</v>
          </cell>
          <cell r="B3644" t="str">
            <v>x313589TU7</v>
          </cell>
          <cell r="C3644" t="str">
            <v>Match</v>
          </cell>
          <cell r="D3644" t="str">
            <v>iStar</v>
          </cell>
          <cell r="E3644" t="str">
            <v>Zero-Coupon</v>
          </cell>
        </row>
        <row r="3645">
          <cell r="A3645" t="str">
            <v>313589TU7</v>
          </cell>
          <cell r="B3645" t="str">
            <v>x313589TU7</v>
          </cell>
          <cell r="C3645" t="str">
            <v>Match</v>
          </cell>
          <cell r="D3645" t="str">
            <v>iStar</v>
          </cell>
          <cell r="E3645" t="str">
            <v>Zero-Coupon</v>
          </cell>
        </row>
        <row r="3646">
          <cell r="A3646" t="str">
            <v>313589TU7</v>
          </cell>
          <cell r="B3646" t="str">
            <v>x313589TU7</v>
          </cell>
          <cell r="C3646" t="str">
            <v>Match</v>
          </cell>
          <cell r="D3646" t="str">
            <v>iStar</v>
          </cell>
          <cell r="E3646" t="str">
            <v>Zero-Coupon</v>
          </cell>
        </row>
        <row r="3647">
          <cell r="A3647" t="str">
            <v>313589TU7</v>
          </cell>
          <cell r="B3647" t="str">
            <v>x313589TU7</v>
          </cell>
          <cell r="C3647" t="str">
            <v>Match</v>
          </cell>
          <cell r="D3647" t="str">
            <v>iStar</v>
          </cell>
          <cell r="E3647" t="str">
            <v>Zero-Coupon</v>
          </cell>
        </row>
        <row r="3648">
          <cell r="A3648" t="str">
            <v>313589TU7</v>
          </cell>
          <cell r="B3648" t="str">
            <v>x313589TU7</v>
          </cell>
          <cell r="C3648" t="str">
            <v>Match</v>
          </cell>
          <cell r="D3648" t="str">
            <v>iStar</v>
          </cell>
          <cell r="E3648" t="str">
            <v>Zero-Coupon</v>
          </cell>
        </row>
        <row r="3649">
          <cell r="A3649" t="str">
            <v>313589TU7</v>
          </cell>
          <cell r="B3649" t="str">
            <v>x313589TU7</v>
          </cell>
          <cell r="C3649" t="str">
            <v>Match</v>
          </cell>
          <cell r="D3649" t="str">
            <v>iStar</v>
          </cell>
          <cell r="E3649" t="str">
            <v>Zero-Coupon</v>
          </cell>
        </row>
        <row r="3650">
          <cell r="A3650" t="str">
            <v>313589TU7</v>
          </cell>
          <cell r="B3650" t="str">
            <v>x313589TU7</v>
          </cell>
          <cell r="C3650" t="str">
            <v>Match</v>
          </cell>
          <cell r="D3650" t="str">
            <v>iStar</v>
          </cell>
          <cell r="E3650" t="str">
            <v>Zero-Coupon</v>
          </cell>
        </row>
        <row r="3651">
          <cell r="A3651" t="str">
            <v>313589TU7</v>
          </cell>
          <cell r="B3651" t="str">
            <v>x313589TU7</v>
          </cell>
          <cell r="C3651" t="str">
            <v>Match</v>
          </cell>
          <cell r="D3651" t="str">
            <v>iStar</v>
          </cell>
          <cell r="E3651" t="str">
            <v>Zero-Coupon</v>
          </cell>
        </row>
        <row r="3652">
          <cell r="A3652" t="str">
            <v>313589TX1</v>
          </cell>
          <cell r="B3652" t="str">
            <v>x313589TX1</v>
          </cell>
          <cell r="C3652" t="str">
            <v>Match</v>
          </cell>
          <cell r="D3652" t="str">
            <v>iStar</v>
          </cell>
          <cell r="E3652" t="str">
            <v>Zero-Coupon</v>
          </cell>
        </row>
        <row r="3653">
          <cell r="A3653" t="str">
            <v>313589TX1</v>
          </cell>
          <cell r="B3653" t="str">
            <v>x313589TX1</v>
          </cell>
          <cell r="C3653" t="str">
            <v>Match</v>
          </cell>
          <cell r="D3653" t="str">
            <v>iStar</v>
          </cell>
          <cell r="E3653" t="str">
            <v>Zero-Coupon</v>
          </cell>
        </row>
        <row r="3654">
          <cell r="A3654" t="str">
            <v>313589TX1</v>
          </cell>
          <cell r="B3654" t="str">
            <v>x313589TX1</v>
          </cell>
          <cell r="C3654" t="str">
            <v>Match</v>
          </cell>
          <cell r="D3654" t="str">
            <v>iStar</v>
          </cell>
          <cell r="E3654" t="str">
            <v>Zero-Coupon</v>
          </cell>
        </row>
        <row r="3655">
          <cell r="A3655" t="str">
            <v>313589TX1</v>
          </cell>
          <cell r="B3655" t="str">
            <v>x313589TX1</v>
          </cell>
          <cell r="C3655" t="str">
            <v>Match</v>
          </cell>
          <cell r="D3655" t="str">
            <v>iStar</v>
          </cell>
          <cell r="E3655" t="str">
            <v>Zero-Coupon</v>
          </cell>
        </row>
        <row r="3656">
          <cell r="A3656" t="str">
            <v>313589TX1</v>
          </cell>
          <cell r="B3656" t="str">
            <v>x313589TX1</v>
          </cell>
          <cell r="C3656" t="str">
            <v>Match</v>
          </cell>
          <cell r="D3656" t="str">
            <v>iStar</v>
          </cell>
          <cell r="E3656" t="str">
            <v>Zero-Coupon</v>
          </cell>
        </row>
        <row r="3657">
          <cell r="A3657" t="str">
            <v>313589TX1</v>
          </cell>
          <cell r="B3657" t="str">
            <v>x313589TX1</v>
          </cell>
          <cell r="C3657" t="str">
            <v>Match</v>
          </cell>
          <cell r="D3657" t="str">
            <v>iStar</v>
          </cell>
          <cell r="E3657" t="str">
            <v>Zero-Coupon</v>
          </cell>
        </row>
        <row r="3658">
          <cell r="A3658" t="str">
            <v>313589TX1</v>
          </cell>
          <cell r="B3658" t="str">
            <v>x313589TX1</v>
          </cell>
          <cell r="C3658" t="str">
            <v>Match</v>
          </cell>
          <cell r="D3658" t="str">
            <v>iStar</v>
          </cell>
          <cell r="E3658" t="str">
            <v>Zero-Coupon</v>
          </cell>
        </row>
        <row r="3659">
          <cell r="A3659" t="str">
            <v>313589TX1</v>
          </cell>
          <cell r="B3659" t="str">
            <v>x313589TX1</v>
          </cell>
          <cell r="C3659" t="str">
            <v>Match</v>
          </cell>
          <cell r="D3659" t="str">
            <v>iStar</v>
          </cell>
          <cell r="E3659" t="str">
            <v>Zero-Coupon</v>
          </cell>
        </row>
        <row r="3660">
          <cell r="A3660" t="str">
            <v>313589TX1</v>
          </cell>
          <cell r="B3660" t="str">
            <v>x313589TX1</v>
          </cell>
          <cell r="C3660" t="str">
            <v>Match</v>
          </cell>
          <cell r="D3660" t="str">
            <v>iStar</v>
          </cell>
          <cell r="E3660" t="str">
            <v>Zero-Coupon</v>
          </cell>
        </row>
        <row r="3661">
          <cell r="A3661" t="str">
            <v>313589TX1</v>
          </cell>
          <cell r="B3661" t="str">
            <v>x313589TX1</v>
          </cell>
          <cell r="C3661" t="str">
            <v>Match</v>
          </cell>
          <cell r="D3661" t="str">
            <v>iStar</v>
          </cell>
          <cell r="E3661" t="str">
            <v>Zero-Coupon</v>
          </cell>
        </row>
        <row r="3662">
          <cell r="A3662" t="str">
            <v>313589TX1</v>
          </cell>
          <cell r="B3662" t="str">
            <v>x313589TX1</v>
          </cell>
          <cell r="C3662" t="str">
            <v>Match</v>
          </cell>
          <cell r="D3662" t="str">
            <v>iStar</v>
          </cell>
          <cell r="E3662" t="str">
            <v>Zero-Coupon</v>
          </cell>
        </row>
        <row r="3663">
          <cell r="A3663" t="str">
            <v>313589TX1</v>
          </cell>
          <cell r="B3663" t="str">
            <v>x313589TX1</v>
          </cell>
          <cell r="C3663" t="str">
            <v>Match</v>
          </cell>
          <cell r="D3663" t="str">
            <v>iStar</v>
          </cell>
          <cell r="E3663" t="str">
            <v>Zero-Coupon</v>
          </cell>
        </row>
        <row r="3664">
          <cell r="A3664" t="str">
            <v>313589TX1</v>
          </cell>
          <cell r="B3664" t="str">
            <v>x313589TX1</v>
          </cell>
          <cell r="C3664" t="str">
            <v>Match</v>
          </cell>
          <cell r="D3664" t="str">
            <v>iStar</v>
          </cell>
          <cell r="E3664" t="str">
            <v>Zero-Coupon</v>
          </cell>
        </row>
        <row r="3665">
          <cell r="A3665" t="str">
            <v>313589TX1</v>
          </cell>
          <cell r="B3665" t="str">
            <v>x313589TX1</v>
          </cell>
          <cell r="C3665" t="str">
            <v>Match</v>
          </cell>
          <cell r="D3665" t="str">
            <v>iStar</v>
          </cell>
          <cell r="E3665" t="str">
            <v>Zero-Coupon</v>
          </cell>
        </row>
        <row r="3666">
          <cell r="A3666" t="str">
            <v>313589TX1</v>
          </cell>
          <cell r="B3666" t="str">
            <v>x313589TX1</v>
          </cell>
          <cell r="C3666" t="str">
            <v>Match</v>
          </cell>
          <cell r="D3666" t="str">
            <v>iStar</v>
          </cell>
          <cell r="E3666" t="str">
            <v>Zero-Coupon</v>
          </cell>
        </row>
        <row r="3667">
          <cell r="A3667" t="str">
            <v>313589TX1</v>
          </cell>
          <cell r="B3667" t="str">
            <v>x313589TX1</v>
          </cell>
          <cell r="C3667" t="str">
            <v>Match</v>
          </cell>
          <cell r="D3667" t="str">
            <v>iStar</v>
          </cell>
          <cell r="E3667" t="str">
            <v>Zero-Coupon</v>
          </cell>
        </row>
        <row r="3668">
          <cell r="A3668" t="str">
            <v>313589TY9</v>
          </cell>
          <cell r="B3668" t="str">
            <v>x313589TY9</v>
          </cell>
          <cell r="C3668" t="str">
            <v>Match</v>
          </cell>
          <cell r="D3668" t="str">
            <v>iStar</v>
          </cell>
          <cell r="E3668" t="str">
            <v>Zero-Coupon</v>
          </cell>
        </row>
        <row r="3669">
          <cell r="A3669" t="str">
            <v>313589TZ6</v>
          </cell>
          <cell r="B3669" t="str">
            <v>x313589TZ6</v>
          </cell>
          <cell r="C3669" t="str">
            <v>Match</v>
          </cell>
          <cell r="D3669" t="str">
            <v>iStar</v>
          </cell>
          <cell r="E3669" t="str">
            <v>Zero-Coupon</v>
          </cell>
        </row>
        <row r="3670">
          <cell r="A3670" t="str">
            <v>313589TZ6</v>
          </cell>
          <cell r="B3670" t="str">
            <v>x313589TZ6</v>
          </cell>
          <cell r="C3670" t="str">
            <v>Match</v>
          </cell>
          <cell r="D3670" t="str">
            <v>iStar</v>
          </cell>
          <cell r="E3670" t="str">
            <v>Zero-Coupon</v>
          </cell>
        </row>
        <row r="3671">
          <cell r="A3671" t="str">
            <v>313589TZ6</v>
          </cell>
          <cell r="B3671" t="str">
            <v>x313589TZ6</v>
          </cell>
          <cell r="C3671" t="str">
            <v>Match</v>
          </cell>
          <cell r="D3671" t="str">
            <v>iStar</v>
          </cell>
          <cell r="E3671" t="str">
            <v>Zero-Coupon</v>
          </cell>
        </row>
        <row r="3672">
          <cell r="A3672" t="str">
            <v>313589TZ6</v>
          </cell>
          <cell r="B3672" t="str">
            <v>x313589TZ6</v>
          </cell>
          <cell r="C3672" t="str">
            <v>Match</v>
          </cell>
          <cell r="D3672" t="str">
            <v>iStar</v>
          </cell>
          <cell r="E3672" t="str">
            <v>Zero-Coupon</v>
          </cell>
        </row>
        <row r="3673">
          <cell r="A3673" t="str">
            <v>313589TZ6</v>
          </cell>
          <cell r="B3673" t="str">
            <v>x313589TZ6</v>
          </cell>
          <cell r="C3673" t="str">
            <v>Match</v>
          </cell>
          <cell r="D3673" t="str">
            <v>iStar</v>
          </cell>
          <cell r="E3673" t="str">
            <v>Zero-Coupon</v>
          </cell>
        </row>
        <row r="3674">
          <cell r="A3674" t="str">
            <v>313589TZ6</v>
          </cell>
          <cell r="B3674" t="str">
            <v>x313589TZ6</v>
          </cell>
          <cell r="C3674" t="str">
            <v>Match</v>
          </cell>
          <cell r="D3674" t="str">
            <v>iStar</v>
          </cell>
          <cell r="E3674" t="str">
            <v>Zero-Coupon</v>
          </cell>
        </row>
        <row r="3675">
          <cell r="A3675" t="str">
            <v>313589TZ6</v>
          </cell>
          <cell r="B3675" t="str">
            <v>x313589TZ6</v>
          </cell>
          <cell r="C3675" t="str">
            <v>Match</v>
          </cell>
          <cell r="D3675" t="str">
            <v>iStar</v>
          </cell>
          <cell r="E3675" t="str">
            <v>Zero-Coupon</v>
          </cell>
        </row>
        <row r="3676">
          <cell r="A3676" t="str">
            <v>313589TZ6</v>
          </cell>
          <cell r="B3676" t="str">
            <v>x313589TZ6</v>
          </cell>
          <cell r="C3676" t="str">
            <v>Match</v>
          </cell>
          <cell r="D3676" t="str">
            <v>iStar</v>
          </cell>
          <cell r="E3676" t="str">
            <v>Zero-Coupon</v>
          </cell>
        </row>
        <row r="3677">
          <cell r="A3677" t="str">
            <v>313589TZ6</v>
          </cell>
          <cell r="B3677" t="str">
            <v>x313589TZ6</v>
          </cell>
          <cell r="C3677" t="str">
            <v>Match</v>
          </cell>
          <cell r="D3677" t="str">
            <v>iStar</v>
          </cell>
          <cell r="E3677" t="str">
            <v>Zero-Coupon</v>
          </cell>
        </row>
        <row r="3678">
          <cell r="A3678" t="str">
            <v>313589TZ6</v>
          </cell>
          <cell r="B3678" t="str">
            <v>x313589TZ6</v>
          </cell>
          <cell r="C3678" t="str">
            <v>Match</v>
          </cell>
          <cell r="D3678" t="str">
            <v>iStar</v>
          </cell>
          <cell r="E3678" t="str">
            <v>Zero-Coupon</v>
          </cell>
        </row>
        <row r="3679">
          <cell r="A3679" t="str">
            <v>313589TZ6</v>
          </cell>
          <cell r="B3679" t="str">
            <v>x313589TZ6</v>
          </cell>
          <cell r="C3679" t="str">
            <v>Match</v>
          </cell>
          <cell r="D3679" t="str">
            <v>iStar</v>
          </cell>
          <cell r="E3679" t="str">
            <v>Zero-Coupon</v>
          </cell>
        </row>
        <row r="3680">
          <cell r="A3680" t="str">
            <v>313589TZ6</v>
          </cell>
          <cell r="B3680" t="str">
            <v>x313589TZ6</v>
          </cell>
          <cell r="C3680" t="str">
            <v>Match</v>
          </cell>
          <cell r="D3680" t="str">
            <v>iStar</v>
          </cell>
          <cell r="E3680" t="str">
            <v>Zero-Coupon</v>
          </cell>
        </row>
        <row r="3681">
          <cell r="A3681" t="str">
            <v>313589TZ6</v>
          </cell>
          <cell r="B3681" t="str">
            <v>x313589TZ6</v>
          </cell>
          <cell r="C3681" t="str">
            <v>Match</v>
          </cell>
          <cell r="D3681" t="str">
            <v>iStar</v>
          </cell>
          <cell r="E3681" t="str">
            <v>Zero-Coupon</v>
          </cell>
        </row>
        <row r="3682">
          <cell r="A3682" t="str">
            <v>313589TZ6</v>
          </cell>
          <cell r="B3682" t="str">
            <v>x313589TZ6</v>
          </cell>
          <cell r="C3682" t="str">
            <v>Match</v>
          </cell>
          <cell r="D3682" t="str">
            <v>iStar</v>
          </cell>
          <cell r="E3682" t="str">
            <v>Zero-Coupon</v>
          </cell>
        </row>
        <row r="3683">
          <cell r="A3683" t="str">
            <v>313589TZ6</v>
          </cell>
          <cell r="B3683" t="str">
            <v>x313589TZ6</v>
          </cell>
          <cell r="C3683" t="str">
            <v>Match</v>
          </cell>
          <cell r="D3683" t="str">
            <v>iStar</v>
          </cell>
          <cell r="E3683" t="str">
            <v>Zero-Coupon</v>
          </cell>
        </row>
        <row r="3684">
          <cell r="A3684" t="str">
            <v>313589TZ6</v>
          </cell>
          <cell r="B3684" t="str">
            <v>x313589TZ6</v>
          </cell>
          <cell r="C3684" t="str">
            <v>Match</v>
          </cell>
          <cell r="D3684" t="str">
            <v>iStar</v>
          </cell>
          <cell r="E3684" t="str">
            <v>Zero-Coupon</v>
          </cell>
        </row>
        <row r="3685">
          <cell r="A3685" t="str">
            <v>313589TZ6</v>
          </cell>
          <cell r="B3685" t="str">
            <v>x313589TZ6</v>
          </cell>
          <cell r="C3685" t="str">
            <v>Match</v>
          </cell>
          <cell r="D3685" t="str">
            <v>iStar</v>
          </cell>
          <cell r="E3685" t="str">
            <v>Zero-Coupon</v>
          </cell>
        </row>
        <row r="3686">
          <cell r="A3686" t="str">
            <v>313589TZ6</v>
          </cell>
          <cell r="B3686" t="str">
            <v>x313589TZ6</v>
          </cell>
          <cell r="C3686" t="str">
            <v>Match</v>
          </cell>
          <cell r="D3686" t="str">
            <v>iStar</v>
          </cell>
          <cell r="E3686" t="str">
            <v>Zero-Coupon</v>
          </cell>
        </row>
        <row r="3687">
          <cell r="A3687" t="str">
            <v>313589TZ6</v>
          </cell>
          <cell r="B3687" t="str">
            <v>x313589TZ6</v>
          </cell>
          <cell r="C3687" t="str">
            <v>Match</v>
          </cell>
          <cell r="D3687" t="str">
            <v>iStar</v>
          </cell>
          <cell r="E3687" t="str">
            <v>Zero-Coupon</v>
          </cell>
        </row>
        <row r="3688">
          <cell r="A3688" t="str">
            <v>313589TZ6</v>
          </cell>
          <cell r="B3688" t="str">
            <v>x313589TZ6</v>
          </cell>
          <cell r="C3688" t="str">
            <v>Match</v>
          </cell>
          <cell r="D3688" t="str">
            <v>iStar</v>
          </cell>
          <cell r="E3688" t="str">
            <v>Zero-Coupon</v>
          </cell>
        </row>
        <row r="3689">
          <cell r="A3689" t="str">
            <v>313589TZ6</v>
          </cell>
          <cell r="B3689" t="str">
            <v>x313589TZ6</v>
          </cell>
          <cell r="C3689" t="str">
            <v>Match</v>
          </cell>
          <cell r="D3689" t="str">
            <v>iStar</v>
          </cell>
          <cell r="E3689" t="str">
            <v>Zero-Coupon</v>
          </cell>
        </row>
        <row r="3690">
          <cell r="A3690" t="str">
            <v>313589TZ6</v>
          </cell>
          <cell r="B3690" t="str">
            <v>x313589TZ6</v>
          </cell>
          <cell r="C3690" t="str">
            <v>Match</v>
          </cell>
          <cell r="D3690" t="str">
            <v>iStar</v>
          </cell>
          <cell r="E3690" t="str">
            <v>Zero-Coupon</v>
          </cell>
        </row>
        <row r="3691">
          <cell r="A3691" t="str">
            <v>313589TZ6</v>
          </cell>
          <cell r="B3691" t="str">
            <v>x313589TZ6</v>
          </cell>
          <cell r="C3691" t="str">
            <v>Match</v>
          </cell>
          <cell r="D3691" t="str">
            <v>iStar</v>
          </cell>
          <cell r="E3691" t="str">
            <v>Zero-Coupon</v>
          </cell>
        </row>
        <row r="3692">
          <cell r="A3692" t="str">
            <v>313589TZ6</v>
          </cell>
          <cell r="B3692" t="str">
            <v>x313589TZ6</v>
          </cell>
          <cell r="C3692" t="str">
            <v>Match</v>
          </cell>
          <cell r="D3692" t="str">
            <v>iStar</v>
          </cell>
          <cell r="E3692" t="str">
            <v>Zero-Coupon</v>
          </cell>
        </row>
        <row r="3693">
          <cell r="A3693" t="str">
            <v>313589TZ6</v>
          </cell>
          <cell r="B3693" t="str">
            <v>x313589TZ6</v>
          </cell>
          <cell r="C3693" t="str">
            <v>Match</v>
          </cell>
          <cell r="D3693" t="str">
            <v>iStar</v>
          </cell>
          <cell r="E3693" t="str">
            <v>Zero-Coupon</v>
          </cell>
        </row>
        <row r="3694">
          <cell r="A3694" t="str">
            <v>313589TZ6</v>
          </cell>
          <cell r="B3694" t="str">
            <v>x313589TZ6</v>
          </cell>
          <cell r="C3694" t="str">
            <v>Match</v>
          </cell>
          <cell r="D3694" t="str">
            <v>iStar</v>
          </cell>
          <cell r="E3694" t="str">
            <v>Zero-Coupon</v>
          </cell>
        </row>
        <row r="3695">
          <cell r="A3695" t="str">
            <v>313589TZ6</v>
          </cell>
          <cell r="B3695" t="str">
            <v>x313589TZ6</v>
          </cell>
          <cell r="C3695" t="str">
            <v>Match</v>
          </cell>
          <cell r="D3695" t="str">
            <v>iStar</v>
          </cell>
          <cell r="E3695" t="str">
            <v>Zero-Coupon</v>
          </cell>
        </row>
        <row r="3696">
          <cell r="A3696" t="str">
            <v>313589TZ6</v>
          </cell>
          <cell r="B3696" t="str">
            <v>x313589TZ6</v>
          </cell>
          <cell r="C3696" t="str">
            <v>Match</v>
          </cell>
          <cell r="D3696" t="str">
            <v>iStar</v>
          </cell>
          <cell r="E3696" t="str">
            <v>Zero-Coupon</v>
          </cell>
        </row>
        <row r="3697">
          <cell r="A3697" t="str">
            <v>313589UA9</v>
          </cell>
          <cell r="B3697" t="str">
            <v>x313589UA9</v>
          </cell>
          <cell r="C3697" t="str">
            <v>Match</v>
          </cell>
          <cell r="D3697" t="str">
            <v>iStar</v>
          </cell>
          <cell r="E3697" t="str">
            <v>Zero-Coupon</v>
          </cell>
        </row>
        <row r="3698">
          <cell r="A3698" t="str">
            <v>313589UA9</v>
          </cell>
          <cell r="B3698" t="str">
            <v>x313589UA9</v>
          </cell>
          <cell r="C3698" t="str">
            <v>Match</v>
          </cell>
          <cell r="D3698" t="str">
            <v>iStar</v>
          </cell>
          <cell r="E3698" t="str">
            <v>Zero-Coupon</v>
          </cell>
        </row>
        <row r="3699">
          <cell r="A3699" t="str">
            <v>313589UA9</v>
          </cell>
          <cell r="B3699" t="str">
            <v>x313589UA9</v>
          </cell>
          <cell r="C3699" t="str">
            <v>Match</v>
          </cell>
          <cell r="D3699" t="str">
            <v>iStar</v>
          </cell>
          <cell r="E3699" t="str">
            <v>Zero-Coupon</v>
          </cell>
        </row>
        <row r="3700">
          <cell r="A3700" t="str">
            <v>313589UA9</v>
          </cell>
          <cell r="B3700" t="str">
            <v>x313589UA9</v>
          </cell>
          <cell r="C3700" t="str">
            <v>Match</v>
          </cell>
          <cell r="D3700" t="str">
            <v>iStar</v>
          </cell>
          <cell r="E3700" t="str">
            <v>Zero-Coupon</v>
          </cell>
        </row>
        <row r="3701">
          <cell r="A3701" t="str">
            <v>313589UA9</v>
          </cell>
          <cell r="B3701" t="str">
            <v>x313589UA9</v>
          </cell>
          <cell r="C3701" t="str">
            <v>Match</v>
          </cell>
          <cell r="D3701" t="str">
            <v>iStar</v>
          </cell>
          <cell r="E3701" t="str">
            <v>Zero-Coupon</v>
          </cell>
        </row>
        <row r="3702">
          <cell r="A3702" t="str">
            <v>313589UB7</v>
          </cell>
          <cell r="B3702" t="str">
            <v>x313589UB7</v>
          </cell>
          <cell r="C3702" t="str">
            <v>Match</v>
          </cell>
          <cell r="D3702" t="str">
            <v>iStar</v>
          </cell>
          <cell r="E3702" t="str">
            <v>Zero-Coupon</v>
          </cell>
        </row>
        <row r="3703">
          <cell r="A3703" t="str">
            <v>313589UB7</v>
          </cell>
          <cell r="B3703" t="str">
            <v>x313589UB7</v>
          </cell>
          <cell r="C3703" t="str">
            <v>Match</v>
          </cell>
          <cell r="D3703" t="str">
            <v>iStar</v>
          </cell>
          <cell r="E3703" t="str">
            <v>Zero-Coupon</v>
          </cell>
        </row>
        <row r="3704">
          <cell r="A3704" t="str">
            <v>313589UB7</v>
          </cell>
          <cell r="B3704" t="str">
            <v>x313589UB7</v>
          </cell>
          <cell r="C3704" t="str">
            <v>Match</v>
          </cell>
          <cell r="D3704" t="str">
            <v>iStar</v>
          </cell>
          <cell r="E3704" t="str">
            <v>Zero-Coupon</v>
          </cell>
        </row>
        <row r="3705">
          <cell r="A3705" t="str">
            <v>313589UB7</v>
          </cell>
          <cell r="B3705" t="str">
            <v>x313589UB7</v>
          </cell>
          <cell r="C3705" t="str">
            <v>Match</v>
          </cell>
          <cell r="D3705" t="str">
            <v>iStar</v>
          </cell>
          <cell r="E3705" t="str">
            <v>Zero-Coupon</v>
          </cell>
        </row>
        <row r="3706">
          <cell r="A3706" t="str">
            <v>313589UB7</v>
          </cell>
          <cell r="B3706" t="str">
            <v>x313589UB7</v>
          </cell>
          <cell r="C3706" t="str">
            <v>Match</v>
          </cell>
          <cell r="D3706" t="str">
            <v>iStar</v>
          </cell>
          <cell r="E3706" t="str">
            <v>Zero-Coupon</v>
          </cell>
        </row>
        <row r="3707">
          <cell r="A3707" t="str">
            <v>313589UB7</v>
          </cell>
          <cell r="B3707" t="str">
            <v>x313589UB7</v>
          </cell>
          <cell r="C3707" t="str">
            <v>Match</v>
          </cell>
          <cell r="D3707" t="str">
            <v>iStar</v>
          </cell>
          <cell r="E3707" t="str">
            <v>Zero-Coupon</v>
          </cell>
        </row>
        <row r="3708">
          <cell r="A3708" t="str">
            <v>313589UB7</v>
          </cell>
          <cell r="B3708" t="str">
            <v>x313589UB7</v>
          </cell>
          <cell r="C3708" t="str">
            <v>Match</v>
          </cell>
          <cell r="D3708" t="str">
            <v>iStar</v>
          </cell>
          <cell r="E3708" t="str">
            <v>Zero-Coupon</v>
          </cell>
        </row>
        <row r="3709">
          <cell r="A3709" t="str">
            <v>313589UB7</v>
          </cell>
          <cell r="B3709" t="str">
            <v>x313589UB7</v>
          </cell>
          <cell r="C3709" t="str">
            <v>Match</v>
          </cell>
          <cell r="D3709" t="str">
            <v>iStar</v>
          </cell>
          <cell r="E3709" t="str">
            <v>Zero-Coupon</v>
          </cell>
        </row>
        <row r="3710">
          <cell r="A3710" t="str">
            <v>313589UB7</v>
          </cell>
          <cell r="B3710" t="str">
            <v>x313589UB7</v>
          </cell>
          <cell r="C3710" t="str">
            <v>Match</v>
          </cell>
          <cell r="D3710" t="str">
            <v>iStar</v>
          </cell>
          <cell r="E3710" t="str">
            <v>Zero-Coupon</v>
          </cell>
        </row>
        <row r="3711">
          <cell r="A3711" t="str">
            <v>313589UB7</v>
          </cell>
          <cell r="B3711" t="str">
            <v>x313589UB7</v>
          </cell>
          <cell r="C3711" t="str">
            <v>Match</v>
          </cell>
          <cell r="D3711" t="str">
            <v>iStar</v>
          </cell>
          <cell r="E3711" t="str">
            <v>Zero-Coupon</v>
          </cell>
        </row>
        <row r="3712">
          <cell r="A3712" t="str">
            <v>313589UB7</v>
          </cell>
          <cell r="B3712" t="str">
            <v>x313589UB7</v>
          </cell>
          <cell r="C3712" t="str">
            <v>Match</v>
          </cell>
          <cell r="D3712" t="str">
            <v>iStar</v>
          </cell>
          <cell r="E3712" t="str">
            <v>Zero-Coupon</v>
          </cell>
        </row>
        <row r="3713">
          <cell r="A3713" t="str">
            <v>313589UB7</v>
          </cell>
          <cell r="B3713" t="str">
            <v>x313589UB7</v>
          </cell>
          <cell r="C3713" t="str">
            <v>Match</v>
          </cell>
          <cell r="D3713" t="str">
            <v>iStar</v>
          </cell>
          <cell r="E3713" t="str">
            <v>Zero-Coupon</v>
          </cell>
        </row>
        <row r="3714">
          <cell r="A3714" t="str">
            <v>313589UB7</v>
          </cell>
          <cell r="B3714" t="str">
            <v>x313589UB7</v>
          </cell>
          <cell r="C3714" t="str">
            <v>Match</v>
          </cell>
          <cell r="D3714" t="str">
            <v>iStar</v>
          </cell>
          <cell r="E3714" t="str">
            <v>Zero-Coupon</v>
          </cell>
        </row>
        <row r="3715">
          <cell r="A3715" t="str">
            <v>313589UB7</v>
          </cell>
          <cell r="B3715" t="str">
            <v>x313589UB7</v>
          </cell>
          <cell r="C3715" t="str">
            <v>Match</v>
          </cell>
          <cell r="D3715" t="str">
            <v>iStar</v>
          </cell>
          <cell r="E3715" t="str">
            <v>Zero-Coupon</v>
          </cell>
        </row>
        <row r="3716">
          <cell r="A3716" t="str">
            <v>313589UB7</v>
          </cell>
          <cell r="B3716" t="str">
            <v>x313589UB7</v>
          </cell>
          <cell r="C3716" t="str">
            <v>Match</v>
          </cell>
          <cell r="D3716" t="str">
            <v>iStar</v>
          </cell>
          <cell r="E3716" t="str">
            <v>Zero-Coupon</v>
          </cell>
        </row>
        <row r="3717">
          <cell r="A3717" t="str">
            <v>313589UB7</v>
          </cell>
          <cell r="B3717" t="str">
            <v>x313589UB7</v>
          </cell>
          <cell r="C3717" t="str">
            <v>Match</v>
          </cell>
          <cell r="D3717" t="str">
            <v>iStar</v>
          </cell>
          <cell r="E3717" t="str">
            <v>Zero-Coupon</v>
          </cell>
        </row>
        <row r="3718">
          <cell r="A3718" t="str">
            <v>313589UB7</v>
          </cell>
          <cell r="B3718" t="str">
            <v>x313589UB7</v>
          </cell>
          <cell r="C3718" t="str">
            <v>Match</v>
          </cell>
          <cell r="D3718" t="str">
            <v>iStar</v>
          </cell>
          <cell r="E3718" t="str">
            <v>Zero-Coupon</v>
          </cell>
        </row>
        <row r="3719">
          <cell r="A3719" t="str">
            <v>313589UB7</v>
          </cell>
          <cell r="B3719" t="str">
            <v>x313589UB7</v>
          </cell>
          <cell r="C3719" t="str">
            <v>Match</v>
          </cell>
          <cell r="D3719" t="str">
            <v>iStar</v>
          </cell>
          <cell r="E3719" t="str">
            <v>Zero-Coupon</v>
          </cell>
        </row>
        <row r="3720">
          <cell r="A3720" t="str">
            <v>313589UB7</v>
          </cell>
          <cell r="B3720" t="str">
            <v>x313589UB7</v>
          </cell>
          <cell r="C3720" t="str">
            <v>Match</v>
          </cell>
          <cell r="D3720" t="str">
            <v>iStar</v>
          </cell>
          <cell r="E3720" t="str">
            <v>Zero-Coupon</v>
          </cell>
        </row>
        <row r="3721">
          <cell r="A3721" t="str">
            <v>313589UB7</v>
          </cell>
          <cell r="B3721" t="str">
            <v>x313589UB7</v>
          </cell>
          <cell r="C3721" t="str">
            <v>Match</v>
          </cell>
          <cell r="D3721" t="str">
            <v>iStar</v>
          </cell>
          <cell r="E3721" t="str">
            <v>Zero-Coupon</v>
          </cell>
        </row>
        <row r="3722">
          <cell r="A3722" t="str">
            <v>313589UB7</v>
          </cell>
          <cell r="B3722" t="str">
            <v>x313589UB7</v>
          </cell>
          <cell r="C3722" t="str">
            <v>Match</v>
          </cell>
          <cell r="D3722" t="str">
            <v>iStar</v>
          </cell>
          <cell r="E3722" t="str">
            <v>Zero-Coupon</v>
          </cell>
        </row>
        <row r="3723">
          <cell r="A3723" t="str">
            <v>313589UE1</v>
          </cell>
          <cell r="B3723" t="str">
            <v>x313589UE1</v>
          </cell>
          <cell r="C3723" t="str">
            <v>Match</v>
          </cell>
          <cell r="D3723" t="str">
            <v>iStar</v>
          </cell>
          <cell r="E3723" t="str">
            <v>Zero-Coupon</v>
          </cell>
        </row>
        <row r="3724">
          <cell r="A3724" t="str">
            <v>313589UE1</v>
          </cell>
          <cell r="B3724" t="str">
            <v>x313589UE1</v>
          </cell>
          <cell r="C3724" t="str">
            <v>Match</v>
          </cell>
          <cell r="D3724" t="str">
            <v>iStar</v>
          </cell>
          <cell r="E3724" t="str">
            <v>Zero-Coupon</v>
          </cell>
        </row>
        <row r="3725">
          <cell r="A3725" t="str">
            <v>313589UE1</v>
          </cell>
          <cell r="B3725" t="str">
            <v>x313589UE1</v>
          </cell>
          <cell r="C3725" t="str">
            <v>Match</v>
          </cell>
          <cell r="D3725" t="str">
            <v>iStar</v>
          </cell>
          <cell r="E3725" t="str">
            <v>Zero-Coupon</v>
          </cell>
        </row>
        <row r="3726">
          <cell r="A3726" t="str">
            <v>313589UE1</v>
          </cell>
          <cell r="B3726" t="str">
            <v>x313589UE1</v>
          </cell>
          <cell r="C3726" t="str">
            <v>Match</v>
          </cell>
          <cell r="D3726" t="str">
            <v>iStar</v>
          </cell>
          <cell r="E3726" t="str">
            <v>Zero-Coupon</v>
          </cell>
        </row>
        <row r="3727">
          <cell r="A3727" t="str">
            <v>313589UE1</v>
          </cell>
          <cell r="B3727" t="str">
            <v>x313589UE1</v>
          </cell>
          <cell r="C3727" t="str">
            <v>Match</v>
          </cell>
          <cell r="D3727" t="str">
            <v>iStar</v>
          </cell>
          <cell r="E3727" t="str">
            <v>Zero-Coupon</v>
          </cell>
        </row>
        <row r="3728">
          <cell r="A3728" t="str">
            <v>313589UE1</v>
          </cell>
          <cell r="B3728" t="str">
            <v>x313589UE1</v>
          </cell>
          <cell r="C3728" t="str">
            <v>Match</v>
          </cell>
          <cell r="D3728" t="str">
            <v>iStar</v>
          </cell>
          <cell r="E3728" t="str">
            <v>Zero-Coupon</v>
          </cell>
        </row>
        <row r="3729">
          <cell r="A3729" t="str">
            <v>313589UE1</v>
          </cell>
          <cell r="B3729" t="str">
            <v>x313589UE1</v>
          </cell>
          <cell r="C3729" t="str">
            <v>Match</v>
          </cell>
          <cell r="D3729" t="str">
            <v>iStar</v>
          </cell>
          <cell r="E3729" t="str">
            <v>Zero-Coupon</v>
          </cell>
        </row>
        <row r="3730">
          <cell r="A3730" t="str">
            <v>313589UE1</v>
          </cell>
          <cell r="B3730" t="str">
            <v>x313589UE1</v>
          </cell>
          <cell r="C3730" t="str">
            <v>Match</v>
          </cell>
          <cell r="D3730" t="str">
            <v>iStar</v>
          </cell>
          <cell r="E3730" t="str">
            <v>Zero-Coupon</v>
          </cell>
        </row>
        <row r="3731">
          <cell r="A3731" t="str">
            <v>313589UE1</v>
          </cell>
          <cell r="B3731" t="str">
            <v>x313589UE1</v>
          </cell>
          <cell r="C3731" t="str">
            <v>Match</v>
          </cell>
          <cell r="D3731" t="str">
            <v>iStar</v>
          </cell>
          <cell r="E3731" t="str">
            <v>Zero-Coupon</v>
          </cell>
        </row>
        <row r="3732">
          <cell r="A3732" t="str">
            <v>313589UE1</v>
          </cell>
          <cell r="B3732" t="str">
            <v>x313589UE1</v>
          </cell>
          <cell r="C3732" t="str">
            <v>Match</v>
          </cell>
          <cell r="D3732" t="str">
            <v>iStar</v>
          </cell>
          <cell r="E3732" t="str">
            <v>Zero-Coupon</v>
          </cell>
        </row>
        <row r="3733">
          <cell r="A3733" t="str">
            <v>313589UE1</v>
          </cell>
          <cell r="B3733" t="str">
            <v>x313589UE1</v>
          </cell>
          <cell r="C3733" t="str">
            <v>Match</v>
          </cell>
          <cell r="D3733" t="str">
            <v>iStar</v>
          </cell>
          <cell r="E3733" t="str">
            <v>Zero-Coupon</v>
          </cell>
        </row>
        <row r="3734">
          <cell r="A3734" t="str">
            <v>313589UE1</v>
          </cell>
          <cell r="B3734" t="str">
            <v>x313589UE1</v>
          </cell>
          <cell r="C3734" t="str">
            <v>Match</v>
          </cell>
          <cell r="D3734" t="str">
            <v>iStar</v>
          </cell>
          <cell r="E3734" t="str">
            <v>Zero-Coupon</v>
          </cell>
        </row>
        <row r="3735">
          <cell r="A3735" t="str">
            <v>313589UE1</v>
          </cell>
          <cell r="B3735" t="str">
            <v>x313589UE1</v>
          </cell>
          <cell r="C3735" t="str">
            <v>Match</v>
          </cell>
          <cell r="D3735" t="str">
            <v>iStar</v>
          </cell>
          <cell r="E3735" t="str">
            <v>Zero-Coupon</v>
          </cell>
        </row>
        <row r="3736">
          <cell r="A3736" t="str">
            <v>313589UE1</v>
          </cell>
          <cell r="B3736" t="str">
            <v>x313589UE1</v>
          </cell>
          <cell r="C3736" t="str">
            <v>Match</v>
          </cell>
          <cell r="D3736" t="str">
            <v>iStar</v>
          </cell>
          <cell r="E3736" t="str">
            <v>Zero-Coupon</v>
          </cell>
        </row>
        <row r="3737">
          <cell r="A3737" t="str">
            <v>313589UE1</v>
          </cell>
          <cell r="B3737" t="str">
            <v>x313589UE1</v>
          </cell>
          <cell r="C3737" t="str">
            <v>Match</v>
          </cell>
          <cell r="D3737" t="str">
            <v>iStar</v>
          </cell>
          <cell r="E3737" t="str">
            <v>Zero-Coupon</v>
          </cell>
        </row>
        <row r="3738">
          <cell r="A3738" t="str">
            <v>313589UE1</v>
          </cell>
          <cell r="B3738" t="str">
            <v>x313589UE1</v>
          </cell>
          <cell r="C3738" t="str">
            <v>Match</v>
          </cell>
          <cell r="D3738" t="str">
            <v>iStar</v>
          </cell>
          <cell r="E3738" t="str">
            <v>Zero-Coupon</v>
          </cell>
        </row>
        <row r="3739">
          <cell r="A3739" t="str">
            <v>313589UE1</v>
          </cell>
          <cell r="B3739" t="str">
            <v>x313589UE1</v>
          </cell>
          <cell r="C3739" t="str">
            <v>Match</v>
          </cell>
          <cell r="D3739" t="str">
            <v>iStar</v>
          </cell>
          <cell r="E3739" t="str">
            <v>Zero-Coupon</v>
          </cell>
        </row>
        <row r="3740">
          <cell r="A3740" t="str">
            <v>313589UE1</v>
          </cell>
          <cell r="B3740" t="str">
            <v>x313589UE1</v>
          </cell>
          <cell r="C3740" t="str">
            <v>Match</v>
          </cell>
          <cell r="D3740" t="str">
            <v>iStar</v>
          </cell>
          <cell r="E3740" t="str">
            <v>Zero-Coupon</v>
          </cell>
        </row>
        <row r="3741">
          <cell r="A3741" t="str">
            <v>313589UE1</v>
          </cell>
          <cell r="B3741" t="str">
            <v>x313589UE1</v>
          </cell>
          <cell r="C3741" t="str">
            <v>Match</v>
          </cell>
          <cell r="D3741" t="str">
            <v>iStar</v>
          </cell>
          <cell r="E3741" t="str">
            <v>Zero-Coupon</v>
          </cell>
        </row>
        <row r="3742">
          <cell r="A3742" t="str">
            <v>313589UE1</v>
          </cell>
          <cell r="B3742" t="str">
            <v>x313589UE1</v>
          </cell>
          <cell r="C3742" t="str">
            <v>Match</v>
          </cell>
          <cell r="D3742" t="str">
            <v>iStar</v>
          </cell>
          <cell r="E3742" t="str">
            <v>Zero-Coupon</v>
          </cell>
        </row>
        <row r="3743">
          <cell r="A3743" t="str">
            <v>313589UE1</v>
          </cell>
          <cell r="B3743" t="str">
            <v>x313589UE1</v>
          </cell>
          <cell r="C3743" t="str">
            <v>Match</v>
          </cell>
          <cell r="D3743" t="str">
            <v>iStar</v>
          </cell>
          <cell r="E3743" t="str">
            <v>Zero-Coupon</v>
          </cell>
        </row>
        <row r="3744">
          <cell r="A3744" t="str">
            <v>313589UE1</v>
          </cell>
          <cell r="B3744" t="str">
            <v>x313589UE1</v>
          </cell>
          <cell r="C3744" t="str">
            <v>Match</v>
          </cell>
          <cell r="D3744" t="str">
            <v>iStar</v>
          </cell>
          <cell r="E3744" t="str">
            <v>Zero-Coupon</v>
          </cell>
        </row>
        <row r="3745">
          <cell r="A3745" t="str">
            <v>313589UE1</v>
          </cell>
          <cell r="B3745" t="str">
            <v>x313589UE1</v>
          </cell>
          <cell r="C3745" t="str">
            <v>Match</v>
          </cell>
          <cell r="D3745" t="str">
            <v>iStar</v>
          </cell>
          <cell r="E3745" t="str">
            <v>Zero-Coupon</v>
          </cell>
        </row>
        <row r="3746">
          <cell r="A3746" t="str">
            <v>313589UE1</v>
          </cell>
          <cell r="B3746" t="str">
            <v>x313589UE1</v>
          </cell>
          <cell r="C3746" t="str">
            <v>Match</v>
          </cell>
          <cell r="D3746" t="str">
            <v>iStar</v>
          </cell>
          <cell r="E3746" t="str">
            <v>Zero-Coupon</v>
          </cell>
        </row>
        <row r="3747">
          <cell r="A3747" t="str">
            <v>313589UE1</v>
          </cell>
          <cell r="B3747" t="str">
            <v>x313589UE1</v>
          </cell>
          <cell r="C3747" t="str">
            <v>Match</v>
          </cell>
          <cell r="D3747" t="str">
            <v>iStar</v>
          </cell>
          <cell r="E3747" t="str">
            <v>Zero-Coupon</v>
          </cell>
        </row>
        <row r="3748">
          <cell r="A3748" t="str">
            <v>313589UE1</v>
          </cell>
          <cell r="B3748" t="str">
            <v>x313589UE1</v>
          </cell>
          <cell r="C3748" t="str">
            <v>Match</v>
          </cell>
          <cell r="D3748" t="str">
            <v>iStar</v>
          </cell>
          <cell r="E3748" t="str">
            <v>Zero-Coupon</v>
          </cell>
        </row>
        <row r="3749">
          <cell r="A3749" t="str">
            <v>313589UE1</v>
          </cell>
          <cell r="B3749" t="str">
            <v>x313589UE1</v>
          </cell>
          <cell r="C3749" t="str">
            <v>Match</v>
          </cell>
          <cell r="D3749" t="str">
            <v>iStar</v>
          </cell>
          <cell r="E3749" t="str">
            <v>Zero-Coupon</v>
          </cell>
        </row>
        <row r="3750">
          <cell r="A3750" t="str">
            <v>313589UE1</v>
          </cell>
          <cell r="B3750" t="str">
            <v>x313589UE1</v>
          </cell>
          <cell r="C3750" t="str">
            <v>Match</v>
          </cell>
          <cell r="D3750" t="str">
            <v>iStar</v>
          </cell>
          <cell r="E3750" t="str">
            <v>Zero-Coupon</v>
          </cell>
        </row>
        <row r="3751">
          <cell r="A3751" t="str">
            <v>313589UE1</v>
          </cell>
          <cell r="B3751" t="str">
            <v>x313589UE1</v>
          </cell>
          <cell r="C3751" t="str">
            <v>Match</v>
          </cell>
          <cell r="D3751" t="str">
            <v>iStar</v>
          </cell>
          <cell r="E3751" t="str">
            <v>Zero-Coupon</v>
          </cell>
        </row>
        <row r="3752">
          <cell r="A3752" t="str">
            <v>313589UE1</v>
          </cell>
          <cell r="B3752" t="str">
            <v>x313589UE1</v>
          </cell>
          <cell r="C3752" t="str">
            <v>Match</v>
          </cell>
          <cell r="D3752" t="str">
            <v>iStar</v>
          </cell>
          <cell r="E3752" t="str">
            <v>Zero-Coupon</v>
          </cell>
        </row>
        <row r="3753">
          <cell r="A3753" t="str">
            <v>313589UE1</v>
          </cell>
          <cell r="B3753" t="str">
            <v>x313589UE1</v>
          </cell>
          <cell r="C3753" t="str">
            <v>Match</v>
          </cell>
          <cell r="D3753" t="str">
            <v>iStar</v>
          </cell>
          <cell r="E3753" t="str">
            <v>Zero-Coupon</v>
          </cell>
        </row>
        <row r="3754">
          <cell r="A3754" t="str">
            <v>313589UE1</v>
          </cell>
          <cell r="B3754" t="str">
            <v>x313589UE1</v>
          </cell>
          <cell r="C3754" t="str">
            <v>Match</v>
          </cell>
          <cell r="D3754" t="str">
            <v>iStar</v>
          </cell>
          <cell r="E3754" t="str">
            <v>Zero-Coupon</v>
          </cell>
        </row>
        <row r="3755">
          <cell r="A3755" t="str">
            <v>313589UE1</v>
          </cell>
          <cell r="B3755" t="str">
            <v>x313589UE1</v>
          </cell>
          <cell r="C3755" t="str">
            <v>Match</v>
          </cell>
          <cell r="D3755" t="str">
            <v>iStar</v>
          </cell>
          <cell r="E3755" t="str">
            <v>Zero-Coupon</v>
          </cell>
        </row>
        <row r="3756">
          <cell r="A3756" t="str">
            <v>313589UE1</v>
          </cell>
          <cell r="B3756" t="str">
            <v>x313589UE1</v>
          </cell>
          <cell r="C3756" t="str">
            <v>Match</v>
          </cell>
          <cell r="D3756" t="str">
            <v>iStar</v>
          </cell>
          <cell r="E3756" t="str">
            <v>Zero-Coupon</v>
          </cell>
        </row>
        <row r="3757">
          <cell r="A3757" t="str">
            <v>313589UE1</v>
          </cell>
          <cell r="B3757" t="str">
            <v>x313589UE1</v>
          </cell>
          <cell r="C3757" t="str">
            <v>Match</v>
          </cell>
          <cell r="D3757" t="str">
            <v>iStar</v>
          </cell>
          <cell r="E3757" t="str">
            <v>Zero-Coupon</v>
          </cell>
        </row>
        <row r="3758">
          <cell r="A3758" t="str">
            <v>313589UF8</v>
          </cell>
          <cell r="B3758" t="str">
            <v>x313589UF8</v>
          </cell>
          <cell r="C3758" t="str">
            <v>Match</v>
          </cell>
          <cell r="D3758" t="str">
            <v>iStar</v>
          </cell>
          <cell r="E3758" t="str">
            <v>Zero-Coupon</v>
          </cell>
        </row>
        <row r="3759">
          <cell r="A3759" t="str">
            <v>313589UF8</v>
          </cell>
          <cell r="B3759" t="str">
            <v>x313589UF8</v>
          </cell>
          <cell r="C3759" t="str">
            <v>Match</v>
          </cell>
          <cell r="D3759" t="str">
            <v>iStar</v>
          </cell>
          <cell r="E3759" t="str">
            <v>Zero-Coupon</v>
          </cell>
        </row>
        <row r="3760">
          <cell r="A3760" t="str">
            <v>313589UF8</v>
          </cell>
          <cell r="B3760" t="str">
            <v>x313589UF8</v>
          </cell>
          <cell r="C3760" t="str">
            <v>Match</v>
          </cell>
          <cell r="D3760" t="str">
            <v>iStar</v>
          </cell>
          <cell r="E3760" t="str">
            <v>Zero-Coupon</v>
          </cell>
        </row>
        <row r="3761">
          <cell r="A3761" t="str">
            <v>313589UF8</v>
          </cell>
          <cell r="B3761" t="str">
            <v>x313589UF8</v>
          </cell>
          <cell r="C3761" t="str">
            <v>Match</v>
          </cell>
          <cell r="D3761" t="str">
            <v>iStar</v>
          </cell>
          <cell r="E3761" t="str">
            <v>Zero-Coupon</v>
          </cell>
        </row>
        <row r="3762">
          <cell r="A3762" t="str">
            <v>313589UF8</v>
          </cell>
          <cell r="B3762" t="str">
            <v>x313589UF8</v>
          </cell>
          <cell r="C3762" t="str">
            <v>Match</v>
          </cell>
          <cell r="D3762" t="str">
            <v>iStar</v>
          </cell>
          <cell r="E3762" t="str">
            <v>Zero-Coupon</v>
          </cell>
        </row>
        <row r="3763">
          <cell r="A3763" t="str">
            <v>313589UF8</v>
          </cell>
          <cell r="B3763" t="str">
            <v>x313589UF8</v>
          </cell>
          <cell r="C3763" t="str">
            <v>Match</v>
          </cell>
          <cell r="D3763" t="str">
            <v>iStar</v>
          </cell>
          <cell r="E3763" t="str">
            <v>Zero-Coupon</v>
          </cell>
        </row>
        <row r="3764">
          <cell r="A3764" t="str">
            <v>313589UF8</v>
          </cell>
          <cell r="B3764" t="str">
            <v>x313589UF8</v>
          </cell>
          <cell r="C3764" t="str">
            <v>Match</v>
          </cell>
          <cell r="D3764" t="str">
            <v>iStar</v>
          </cell>
          <cell r="E3764" t="str">
            <v>Zero-Coupon</v>
          </cell>
        </row>
        <row r="3765">
          <cell r="A3765" t="str">
            <v>313589UG6</v>
          </cell>
          <cell r="B3765" t="str">
            <v>x313589UG6</v>
          </cell>
          <cell r="C3765" t="str">
            <v>Match</v>
          </cell>
          <cell r="D3765" t="str">
            <v>iStar</v>
          </cell>
          <cell r="E3765" t="str">
            <v>Zero-Coupon</v>
          </cell>
        </row>
        <row r="3766">
          <cell r="A3766" t="str">
            <v>313589UG6</v>
          </cell>
          <cell r="B3766" t="str">
            <v>x313589UG6</v>
          </cell>
          <cell r="C3766" t="str">
            <v>Match</v>
          </cell>
          <cell r="D3766" t="str">
            <v>iStar</v>
          </cell>
          <cell r="E3766" t="str">
            <v>Zero-Coupon</v>
          </cell>
        </row>
        <row r="3767">
          <cell r="A3767" t="str">
            <v>313589UG6</v>
          </cell>
          <cell r="B3767" t="str">
            <v>x313589UG6</v>
          </cell>
          <cell r="C3767" t="str">
            <v>Match</v>
          </cell>
          <cell r="D3767" t="str">
            <v>iStar</v>
          </cell>
          <cell r="E3767" t="str">
            <v>Zero-Coupon</v>
          </cell>
        </row>
        <row r="3768">
          <cell r="A3768" t="str">
            <v>313589UG6</v>
          </cell>
          <cell r="B3768" t="str">
            <v>x313589UG6</v>
          </cell>
          <cell r="C3768" t="str">
            <v>Match</v>
          </cell>
          <cell r="D3768" t="str">
            <v>iStar</v>
          </cell>
          <cell r="E3768" t="str">
            <v>Zero-Coupon</v>
          </cell>
        </row>
        <row r="3769">
          <cell r="A3769" t="str">
            <v>313589UG6</v>
          </cell>
          <cell r="B3769" t="str">
            <v>x313589UG6</v>
          </cell>
          <cell r="C3769" t="str">
            <v>Match</v>
          </cell>
          <cell r="D3769" t="str">
            <v>iStar</v>
          </cell>
          <cell r="E3769" t="str">
            <v>Zero-Coupon</v>
          </cell>
        </row>
        <row r="3770">
          <cell r="A3770" t="str">
            <v>313589UG6</v>
          </cell>
          <cell r="B3770" t="str">
            <v>x313589UG6</v>
          </cell>
          <cell r="C3770" t="str">
            <v>Match</v>
          </cell>
          <cell r="D3770" t="str">
            <v>iStar</v>
          </cell>
          <cell r="E3770" t="str">
            <v>Zero-Coupon</v>
          </cell>
        </row>
        <row r="3771">
          <cell r="A3771" t="str">
            <v>313589UG6</v>
          </cell>
          <cell r="B3771" t="str">
            <v>x313589UG6</v>
          </cell>
          <cell r="C3771" t="str">
            <v>Match</v>
          </cell>
          <cell r="D3771" t="str">
            <v>iStar</v>
          </cell>
          <cell r="E3771" t="str">
            <v>Zero-Coupon</v>
          </cell>
        </row>
        <row r="3772">
          <cell r="A3772" t="str">
            <v>313589UG6</v>
          </cell>
          <cell r="B3772" t="str">
            <v>x313589UG6</v>
          </cell>
          <cell r="C3772" t="str">
            <v>Match</v>
          </cell>
          <cell r="D3772" t="str">
            <v>iStar</v>
          </cell>
          <cell r="E3772" t="str">
            <v>Zero-Coupon</v>
          </cell>
        </row>
        <row r="3773">
          <cell r="A3773" t="str">
            <v>313589UG6</v>
          </cell>
          <cell r="B3773" t="str">
            <v>x313589UG6</v>
          </cell>
          <cell r="C3773" t="str">
            <v>Match</v>
          </cell>
          <cell r="D3773" t="str">
            <v>iStar</v>
          </cell>
          <cell r="E3773" t="str">
            <v>Zero-Coupon</v>
          </cell>
        </row>
        <row r="3774">
          <cell r="A3774" t="str">
            <v>313589UG6</v>
          </cell>
          <cell r="B3774" t="str">
            <v>x313589UG6</v>
          </cell>
          <cell r="C3774" t="str">
            <v>Match</v>
          </cell>
          <cell r="D3774" t="str">
            <v>iStar</v>
          </cell>
          <cell r="E3774" t="str">
            <v>Zero-Coupon</v>
          </cell>
        </row>
        <row r="3775">
          <cell r="A3775" t="str">
            <v>313589UG6</v>
          </cell>
          <cell r="B3775" t="str">
            <v>x313589UG6</v>
          </cell>
          <cell r="C3775" t="str">
            <v>Match</v>
          </cell>
          <cell r="D3775" t="str">
            <v>iStar</v>
          </cell>
          <cell r="E3775" t="str">
            <v>Zero-Coupon</v>
          </cell>
        </row>
        <row r="3776">
          <cell r="A3776" t="str">
            <v>313589UG6</v>
          </cell>
          <cell r="B3776" t="str">
            <v>x313589UG6</v>
          </cell>
          <cell r="C3776" t="str">
            <v>Match</v>
          </cell>
          <cell r="D3776" t="str">
            <v>iStar</v>
          </cell>
          <cell r="E3776" t="str">
            <v>Zero-Coupon</v>
          </cell>
        </row>
        <row r="3777">
          <cell r="A3777" t="str">
            <v>313589UG6</v>
          </cell>
          <cell r="B3777" t="str">
            <v>x313589UG6</v>
          </cell>
          <cell r="C3777" t="str">
            <v>Match</v>
          </cell>
          <cell r="D3777" t="str">
            <v>iStar</v>
          </cell>
          <cell r="E3777" t="str">
            <v>Zero-Coupon</v>
          </cell>
        </row>
        <row r="3778">
          <cell r="A3778" t="str">
            <v>313589UG6</v>
          </cell>
          <cell r="B3778" t="str">
            <v>x313589UG6</v>
          </cell>
          <cell r="C3778" t="str">
            <v>Match</v>
          </cell>
          <cell r="D3778" t="str">
            <v>iStar</v>
          </cell>
          <cell r="E3778" t="str">
            <v>Zero-Coupon</v>
          </cell>
        </row>
        <row r="3779">
          <cell r="A3779" t="str">
            <v>313589UG6</v>
          </cell>
          <cell r="B3779" t="str">
            <v>x313589UG6</v>
          </cell>
          <cell r="C3779" t="str">
            <v>Match</v>
          </cell>
          <cell r="D3779" t="str">
            <v>iStar</v>
          </cell>
          <cell r="E3779" t="str">
            <v>Zero-Coupon</v>
          </cell>
        </row>
        <row r="3780">
          <cell r="A3780" t="str">
            <v>313589UG6</v>
          </cell>
          <cell r="B3780" t="str">
            <v>x313589UG6</v>
          </cell>
          <cell r="C3780" t="str">
            <v>Match</v>
          </cell>
          <cell r="D3780" t="str">
            <v>iStar</v>
          </cell>
          <cell r="E3780" t="str">
            <v>Zero-Coupon</v>
          </cell>
        </row>
        <row r="3781">
          <cell r="A3781" t="str">
            <v>313589UG6</v>
          </cell>
          <cell r="B3781" t="str">
            <v>x313589UG6</v>
          </cell>
          <cell r="C3781" t="str">
            <v>Match</v>
          </cell>
          <cell r="D3781" t="str">
            <v>iStar</v>
          </cell>
          <cell r="E3781" t="str">
            <v>Zero-Coupon</v>
          </cell>
        </row>
        <row r="3782">
          <cell r="A3782" t="str">
            <v>313589UG6</v>
          </cell>
          <cell r="B3782" t="str">
            <v>x313589UG6</v>
          </cell>
          <cell r="C3782" t="str">
            <v>Match</v>
          </cell>
          <cell r="D3782" t="str">
            <v>iStar</v>
          </cell>
          <cell r="E3782" t="str">
            <v>Zero-Coupon</v>
          </cell>
        </row>
        <row r="3783">
          <cell r="A3783" t="str">
            <v>313589UG6</v>
          </cell>
          <cell r="B3783" t="str">
            <v>x313589UG6</v>
          </cell>
          <cell r="C3783" t="str">
            <v>Match</v>
          </cell>
          <cell r="D3783" t="str">
            <v>iStar</v>
          </cell>
          <cell r="E3783" t="str">
            <v>Zero-Coupon</v>
          </cell>
        </row>
        <row r="3784">
          <cell r="A3784" t="str">
            <v>313589UG6</v>
          </cell>
          <cell r="B3784" t="str">
            <v>x313589UG6</v>
          </cell>
          <cell r="C3784" t="str">
            <v>Match</v>
          </cell>
          <cell r="D3784" t="str">
            <v>iStar</v>
          </cell>
          <cell r="E3784" t="str">
            <v>Zero-Coupon</v>
          </cell>
        </row>
        <row r="3785">
          <cell r="A3785" t="str">
            <v>313589UG6</v>
          </cell>
          <cell r="B3785" t="str">
            <v>x313589UG6</v>
          </cell>
          <cell r="C3785" t="str">
            <v>Match</v>
          </cell>
          <cell r="D3785" t="str">
            <v>iStar</v>
          </cell>
          <cell r="E3785" t="str">
            <v>Zero-Coupon</v>
          </cell>
        </row>
        <row r="3786">
          <cell r="A3786" t="str">
            <v>313589UG6</v>
          </cell>
          <cell r="B3786" t="str">
            <v>x313589UG6</v>
          </cell>
          <cell r="C3786" t="str">
            <v>Match</v>
          </cell>
          <cell r="D3786" t="str">
            <v>iStar</v>
          </cell>
          <cell r="E3786" t="str">
            <v>Zero-Coupon</v>
          </cell>
        </row>
        <row r="3787">
          <cell r="A3787" t="str">
            <v>313589UG6</v>
          </cell>
          <cell r="B3787" t="str">
            <v>x313589UG6</v>
          </cell>
          <cell r="C3787" t="str">
            <v>Match</v>
          </cell>
          <cell r="D3787" t="str">
            <v>iStar</v>
          </cell>
          <cell r="E3787" t="str">
            <v>Zero-Coupon</v>
          </cell>
        </row>
        <row r="3788">
          <cell r="A3788" t="str">
            <v>313589UG6</v>
          </cell>
          <cell r="B3788" t="str">
            <v>x313589UG6</v>
          </cell>
          <cell r="C3788" t="str">
            <v>Match</v>
          </cell>
          <cell r="D3788" t="str">
            <v>iStar</v>
          </cell>
          <cell r="E3788" t="str">
            <v>Zero-Coupon</v>
          </cell>
        </row>
        <row r="3789">
          <cell r="A3789" t="str">
            <v>313589UG6</v>
          </cell>
          <cell r="B3789" t="str">
            <v>x313589UG6</v>
          </cell>
          <cell r="C3789" t="str">
            <v>Match</v>
          </cell>
          <cell r="D3789" t="str">
            <v>iStar</v>
          </cell>
          <cell r="E3789" t="str">
            <v>Zero-Coupon</v>
          </cell>
        </row>
        <row r="3790">
          <cell r="A3790" t="str">
            <v>313589UG6</v>
          </cell>
          <cell r="B3790" t="str">
            <v>x313589UG6</v>
          </cell>
          <cell r="C3790" t="str">
            <v>Match</v>
          </cell>
          <cell r="D3790" t="str">
            <v>iStar</v>
          </cell>
          <cell r="E3790" t="str">
            <v>Zero-Coupon</v>
          </cell>
        </row>
        <row r="3791">
          <cell r="A3791" t="str">
            <v>313589UG6</v>
          </cell>
          <cell r="B3791" t="str">
            <v>x313589UG6</v>
          </cell>
          <cell r="C3791" t="str">
            <v>Match</v>
          </cell>
          <cell r="D3791" t="str">
            <v>iStar</v>
          </cell>
          <cell r="E3791" t="str">
            <v>Zero-Coupon</v>
          </cell>
        </row>
        <row r="3792">
          <cell r="A3792" t="str">
            <v>313589UG6</v>
          </cell>
          <cell r="B3792" t="str">
            <v>x313589UG6</v>
          </cell>
          <cell r="C3792" t="str">
            <v>Match</v>
          </cell>
          <cell r="D3792" t="str">
            <v>iStar</v>
          </cell>
          <cell r="E3792" t="str">
            <v>Zero-Coupon</v>
          </cell>
        </row>
        <row r="3793">
          <cell r="A3793" t="str">
            <v>313589UG6</v>
          </cell>
          <cell r="B3793" t="str">
            <v>x313589UG6</v>
          </cell>
          <cell r="C3793" t="str">
            <v>Match</v>
          </cell>
          <cell r="D3793" t="str">
            <v>iStar</v>
          </cell>
          <cell r="E3793" t="str">
            <v>Zero-Coupon</v>
          </cell>
        </row>
        <row r="3794">
          <cell r="A3794" t="str">
            <v>313589UG6</v>
          </cell>
          <cell r="B3794" t="str">
            <v>x313589UG6</v>
          </cell>
          <cell r="C3794" t="str">
            <v>Match</v>
          </cell>
          <cell r="D3794" t="str">
            <v>iStar</v>
          </cell>
          <cell r="E3794" t="str">
            <v>Zero-Coupon</v>
          </cell>
        </row>
        <row r="3795">
          <cell r="A3795" t="str">
            <v>313589UG6</v>
          </cell>
          <cell r="B3795" t="str">
            <v>x313589UG6</v>
          </cell>
          <cell r="C3795" t="str">
            <v>Match</v>
          </cell>
          <cell r="D3795" t="str">
            <v>iStar</v>
          </cell>
          <cell r="E3795" t="str">
            <v>Zero-Coupon</v>
          </cell>
        </row>
        <row r="3796">
          <cell r="A3796" t="str">
            <v>313589UG6</v>
          </cell>
          <cell r="B3796" t="str">
            <v>x313589UG6</v>
          </cell>
          <cell r="C3796" t="str">
            <v>Match</v>
          </cell>
          <cell r="D3796" t="str">
            <v>iStar</v>
          </cell>
          <cell r="E3796" t="str">
            <v>Zero-Coupon</v>
          </cell>
        </row>
        <row r="3797">
          <cell r="A3797" t="str">
            <v>313589UG6</v>
          </cell>
          <cell r="B3797" t="str">
            <v>x313589UG6</v>
          </cell>
          <cell r="C3797" t="str">
            <v>Match</v>
          </cell>
          <cell r="D3797" t="str">
            <v>iStar</v>
          </cell>
          <cell r="E3797" t="str">
            <v>Zero-Coupon</v>
          </cell>
        </row>
        <row r="3798">
          <cell r="A3798" t="str">
            <v>313589UG6</v>
          </cell>
          <cell r="B3798" t="str">
            <v>x313589UG6</v>
          </cell>
          <cell r="C3798" t="str">
            <v>Match</v>
          </cell>
          <cell r="D3798" t="str">
            <v>iStar</v>
          </cell>
          <cell r="E3798" t="str">
            <v>Zero-Coupon</v>
          </cell>
        </row>
        <row r="3799">
          <cell r="A3799" t="str">
            <v>313589UG6</v>
          </cell>
          <cell r="B3799" t="str">
            <v>x313589UG6</v>
          </cell>
          <cell r="C3799" t="str">
            <v>Match</v>
          </cell>
          <cell r="D3799" t="str">
            <v>iStar</v>
          </cell>
          <cell r="E3799" t="str">
            <v>Zero-Coupon</v>
          </cell>
        </row>
        <row r="3800">
          <cell r="A3800" t="str">
            <v>313589UG6</v>
          </cell>
          <cell r="B3800" t="str">
            <v>x313589UG6</v>
          </cell>
          <cell r="C3800" t="str">
            <v>Match</v>
          </cell>
          <cell r="D3800" t="str">
            <v>iStar</v>
          </cell>
          <cell r="E3800" t="str">
            <v>Zero-Coupon</v>
          </cell>
        </row>
        <row r="3801">
          <cell r="A3801" t="str">
            <v>313589UG6</v>
          </cell>
          <cell r="B3801" t="str">
            <v>x313589UG6</v>
          </cell>
          <cell r="C3801" t="str">
            <v>Match</v>
          </cell>
          <cell r="D3801" t="str">
            <v>iStar</v>
          </cell>
          <cell r="E3801" t="str">
            <v>Zero-Coupon</v>
          </cell>
        </row>
        <row r="3802">
          <cell r="A3802" t="str">
            <v>313589UG6</v>
          </cell>
          <cell r="B3802" t="str">
            <v>x313589UG6</v>
          </cell>
          <cell r="C3802" t="str">
            <v>Match</v>
          </cell>
          <cell r="D3802" t="str">
            <v>iStar</v>
          </cell>
          <cell r="E3802" t="str">
            <v>Zero-Coupon</v>
          </cell>
        </row>
        <row r="3803">
          <cell r="A3803" t="str">
            <v>313589UG6</v>
          </cell>
          <cell r="B3803" t="str">
            <v>x313589UG6</v>
          </cell>
          <cell r="C3803" t="str">
            <v>Match</v>
          </cell>
          <cell r="D3803" t="str">
            <v>iStar</v>
          </cell>
          <cell r="E3803" t="str">
            <v>Zero-Coupon</v>
          </cell>
        </row>
        <row r="3804">
          <cell r="A3804" t="str">
            <v>313589UG6</v>
          </cell>
          <cell r="B3804" t="str">
            <v>x313589UG6</v>
          </cell>
          <cell r="C3804" t="str">
            <v>Match</v>
          </cell>
          <cell r="D3804" t="str">
            <v>iStar</v>
          </cell>
          <cell r="E3804" t="str">
            <v>Zero-Coupon</v>
          </cell>
        </row>
        <row r="3805">
          <cell r="A3805" t="str">
            <v>313589UG6</v>
          </cell>
          <cell r="B3805" t="str">
            <v>x313589UG6</v>
          </cell>
          <cell r="C3805" t="str">
            <v>Match</v>
          </cell>
          <cell r="D3805" t="str">
            <v>iStar</v>
          </cell>
          <cell r="E3805" t="str">
            <v>Zero-Coupon</v>
          </cell>
        </row>
        <row r="3806">
          <cell r="A3806" t="str">
            <v>313589UG6</v>
          </cell>
          <cell r="B3806" t="str">
            <v>x313589UG6</v>
          </cell>
          <cell r="C3806" t="str">
            <v>Match</v>
          </cell>
          <cell r="D3806" t="str">
            <v>iStar</v>
          </cell>
          <cell r="E3806" t="str">
            <v>Zero-Coupon</v>
          </cell>
        </row>
        <row r="3807">
          <cell r="A3807" t="str">
            <v>313589UG6</v>
          </cell>
          <cell r="B3807" t="str">
            <v>x313589UG6</v>
          </cell>
          <cell r="C3807" t="str">
            <v>Match</v>
          </cell>
          <cell r="D3807" t="str">
            <v>iStar</v>
          </cell>
          <cell r="E3807" t="str">
            <v>Zero-Coupon</v>
          </cell>
        </row>
        <row r="3808">
          <cell r="A3808" t="str">
            <v>313589UG6</v>
          </cell>
          <cell r="B3808" t="str">
            <v>x313589UG6</v>
          </cell>
          <cell r="C3808" t="str">
            <v>Match</v>
          </cell>
          <cell r="D3808" t="str">
            <v>iStar</v>
          </cell>
          <cell r="E3808" t="str">
            <v>Zero-Coupon</v>
          </cell>
        </row>
        <row r="3809">
          <cell r="A3809" t="str">
            <v>313589UH4</v>
          </cell>
          <cell r="B3809" t="str">
            <v>x313589UH4</v>
          </cell>
          <cell r="C3809" t="str">
            <v>Match</v>
          </cell>
          <cell r="D3809" t="str">
            <v>iStar</v>
          </cell>
          <cell r="E3809" t="str">
            <v>Zero-Coupon</v>
          </cell>
        </row>
        <row r="3810">
          <cell r="A3810" t="str">
            <v>313589UH4</v>
          </cell>
          <cell r="B3810" t="str">
            <v>x313589UH4</v>
          </cell>
          <cell r="C3810" t="str">
            <v>Match</v>
          </cell>
          <cell r="D3810" t="str">
            <v>iStar</v>
          </cell>
          <cell r="E3810" t="str">
            <v>Zero-Coupon</v>
          </cell>
        </row>
        <row r="3811">
          <cell r="A3811" t="str">
            <v>313589UH4</v>
          </cell>
          <cell r="B3811" t="str">
            <v>x313589UH4</v>
          </cell>
          <cell r="C3811" t="str">
            <v>Match</v>
          </cell>
          <cell r="D3811" t="str">
            <v>iStar</v>
          </cell>
          <cell r="E3811" t="str">
            <v>Zero-Coupon</v>
          </cell>
        </row>
        <row r="3812">
          <cell r="A3812" t="str">
            <v>313589UH4</v>
          </cell>
          <cell r="B3812" t="str">
            <v>x313589UH4</v>
          </cell>
          <cell r="C3812" t="str">
            <v>Match</v>
          </cell>
          <cell r="D3812" t="str">
            <v>iStar</v>
          </cell>
          <cell r="E3812" t="str">
            <v>Zero-Coupon</v>
          </cell>
        </row>
        <row r="3813">
          <cell r="A3813" t="str">
            <v>313589UH4</v>
          </cell>
          <cell r="B3813" t="str">
            <v>x313589UH4</v>
          </cell>
          <cell r="C3813" t="str">
            <v>Match</v>
          </cell>
          <cell r="D3813" t="str">
            <v>iStar</v>
          </cell>
          <cell r="E3813" t="str">
            <v>Zero-Coupon</v>
          </cell>
        </row>
        <row r="3814">
          <cell r="A3814" t="str">
            <v>313589UH4</v>
          </cell>
          <cell r="B3814" t="str">
            <v>x313589UH4</v>
          </cell>
          <cell r="C3814" t="str">
            <v>Match</v>
          </cell>
          <cell r="D3814" t="str">
            <v>iStar</v>
          </cell>
          <cell r="E3814" t="str">
            <v>Zero-Coupon</v>
          </cell>
        </row>
        <row r="3815">
          <cell r="A3815" t="str">
            <v>313589UH4</v>
          </cell>
          <cell r="B3815" t="str">
            <v>x313589UH4</v>
          </cell>
          <cell r="C3815" t="str">
            <v>Match</v>
          </cell>
          <cell r="D3815" t="str">
            <v>iStar</v>
          </cell>
          <cell r="E3815" t="str">
            <v>Zero-Coupon</v>
          </cell>
        </row>
        <row r="3816">
          <cell r="A3816" t="str">
            <v>313589UJ0</v>
          </cell>
          <cell r="B3816" t="str">
            <v>x313589UJ0</v>
          </cell>
          <cell r="C3816" t="str">
            <v>Match</v>
          </cell>
          <cell r="D3816" t="str">
            <v>iStar</v>
          </cell>
          <cell r="E3816" t="str">
            <v>Zero-Coupon</v>
          </cell>
        </row>
        <row r="3817">
          <cell r="A3817" t="str">
            <v>313589UJ0</v>
          </cell>
          <cell r="B3817" t="str">
            <v>x313589UJ0</v>
          </cell>
          <cell r="C3817" t="str">
            <v>Match</v>
          </cell>
          <cell r="D3817" t="str">
            <v>iStar</v>
          </cell>
          <cell r="E3817" t="str">
            <v>Zero-Coupon</v>
          </cell>
        </row>
        <row r="3818">
          <cell r="A3818" t="str">
            <v>313589UJ0</v>
          </cell>
          <cell r="B3818" t="str">
            <v>x313589UJ0</v>
          </cell>
          <cell r="C3818" t="str">
            <v>Match</v>
          </cell>
          <cell r="D3818" t="str">
            <v>iStar</v>
          </cell>
          <cell r="E3818" t="str">
            <v>Zero-Coupon</v>
          </cell>
        </row>
        <row r="3819">
          <cell r="A3819" t="str">
            <v>313589UJ0</v>
          </cell>
          <cell r="B3819" t="str">
            <v>x313589UJ0</v>
          </cell>
          <cell r="C3819" t="str">
            <v>Match</v>
          </cell>
          <cell r="D3819" t="str">
            <v>iStar</v>
          </cell>
          <cell r="E3819" t="str">
            <v>Zero-Coupon</v>
          </cell>
        </row>
        <row r="3820">
          <cell r="A3820" t="str">
            <v>313589UJ0</v>
          </cell>
          <cell r="B3820" t="str">
            <v>x313589UJ0</v>
          </cell>
          <cell r="C3820" t="str">
            <v>Match</v>
          </cell>
          <cell r="D3820" t="str">
            <v>iStar</v>
          </cell>
          <cell r="E3820" t="str">
            <v>Zero-Coupon</v>
          </cell>
        </row>
        <row r="3821">
          <cell r="A3821" t="str">
            <v>313589UJ0</v>
          </cell>
          <cell r="B3821" t="str">
            <v>x313589UJ0</v>
          </cell>
          <cell r="C3821" t="str">
            <v>Match</v>
          </cell>
          <cell r="D3821" t="str">
            <v>iStar</v>
          </cell>
          <cell r="E3821" t="str">
            <v>Zero-Coupon</v>
          </cell>
        </row>
        <row r="3822">
          <cell r="A3822" t="str">
            <v>313589UJ0</v>
          </cell>
          <cell r="B3822" t="str">
            <v>x313589UJ0</v>
          </cell>
          <cell r="C3822" t="str">
            <v>Match</v>
          </cell>
          <cell r="D3822" t="str">
            <v>iStar</v>
          </cell>
          <cell r="E3822" t="str">
            <v>Zero-Coupon</v>
          </cell>
        </row>
        <row r="3823">
          <cell r="A3823" t="str">
            <v>313589UJ0</v>
          </cell>
          <cell r="B3823" t="str">
            <v>x313589UJ0</v>
          </cell>
          <cell r="C3823" t="str">
            <v>Match</v>
          </cell>
          <cell r="D3823" t="str">
            <v>iStar</v>
          </cell>
          <cell r="E3823" t="str">
            <v>Zero-Coupon</v>
          </cell>
        </row>
        <row r="3824">
          <cell r="A3824" t="str">
            <v>313589UJ0</v>
          </cell>
          <cell r="B3824" t="str">
            <v>x313589UJ0</v>
          </cell>
          <cell r="C3824" t="str">
            <v>Match</v>
          </cell>
          <cell r="D3824" t="str">
            <v>iStar</v>
          </cell>
          <cell r="E3824" t="str">
            <v>Zero-Coupon</v>
          </cell>
        </row>
        <row r="3825">
          <cell r="A3825" t="str">
            <v>313589UJ0</v>
          </cell>
          <cell r="B3825" t="str">
            <v>x313589UJ0</v>
          </cell>
          <cell r="C3825" t="str">
            <v>Match</v>
          </cell>
          <cell r="D3825" t="str">
            <v>iStar</v>
          </cell>
          <cell r="E3825" t="str">
            <v>Zero-Coupon</v>
          </cell>
        </row>
        <row r="3826">
          <cell r="A3826" t="str">
            <v>313589UJ0</v>
          </cell>
          <cell r="B3826" t="str">
            <v>x313589UJ0</v>
          </cell>
          <cell r="C3826" t="str">
            <v>Match</v>
          </cell>
          <cell r="D3826" t="str">
            <v>iStar</v>
          </cell>
          <cell r="E3826" t="str">
            <v>Zero-Coupon</v>
          </cell>
        </row>
        <row r="3827">
          <cell r="A3827" t="str">
            <v>313589UJ0</v>
          </cell>
          <cell r="B3827" t="str">
            <v>x313589UJ0</v>
          </cell>
          <cell r="C3827" t="str">
            <v>Match</v>
          </cell>
          <cell r="D3827" t="str">
            <v>iStar</v>
          </cell>
          <cell r="E3827" t="str">
            <v>Zero-Coupon</v>
          </cell>
        </row>
        <row r="3828">
          <cell r="A3828" t="str">
            <v>313589UJ0</v>
          </cell>
          <cell r="B3828" t="str">
            <v>x313589UJ0</v>
          </cell>
          <cell r="C3828" t="str">
            <v>Match</v>
          </cell>
          <cell r="D3828" t="str">
            <v>iStar</v>
          </cell>
          <cell r="E3828" t="str">
            <v>Zero-Coupon</v>
          </cell>
        </row>
        <row r="3829">
          <cell r="A3829" t="str">
            <v>313589UJ0</v>
          </cell>
          <cell r="B3829" t="str">
            <v>x313589UJ0</v>
          </cell>
          <cell r="C3829" t="str">
            <v>Match</v>
          </cell>
          <cell r="D3829" t="str">
            <v>iStar</v>
          </cell>
          <cell r="E3829" t="str">
            <v>Zero-Coupon</v>
          </cell>
        </row>
        <row r="3830">
          <cell r="A3830" t="str">
            <v>313589UJ0</v>
          </cell>
          <cell r="B3830" t="str">
            <v>x313589UJ0</v>
          </cell>
          <cell r="C3830" t="str">
            <v>Match</v>
          </cell>
          <cell r="D3830" t="str">
            <v>iStar</v>
          </cell>
          <cell r="E3830" t="str">
            <v>Zero-Coupon</v>
          </cell>
        </row>
        <row r="3831">
          <cell r="A3831" t="str">
            <v>313589UJ0</v>
          </cell>
          <cell r="B3831" t="str">
            <v>x313589UJ0</v>
          </cell>
          <cell r="C3831" t="str">
            <v>Match</v>
          </cell>
          <cell r="D3831" t="str">
            <v>iStar</v>
          </cell>
          <cell r="E3831" t="str">
            <v>Zero-Coupon</v>
          </cell>
        </row>
        <row r="3832">
          <cell r="A3832" t="str">
            <v>313589UJ0</v>
          </cell>
          <cell r="B3832" t="str">
            <v>x313589UJ0</v>
          </cell>
          <cell r="C3832" t="str">
            <v>Match</v>
          </cell>
          <cell r="D3832" t="str">
            <v>iStar</v>
          </cell>
          <cell r="E3832" t="str">
            <v>Zero-Coupon</v>
          </cell>
        </row>
        <row r="3833">
          <cell r="A3833" t="str">
            <v>313589UJ0</v>
          </cell>
          <cell r="B3833" t="str">
            <v>x313589UJ0</v>
          </cell>
          <cell r="C3833" t="str">
            <v>Match</v>
          </cell>
          <cell r="D3833" t="str">
            <v>iStar</v>
          </cell>
          <cell r="E3833" t="str">
            <v>Zero-Coupon</v>
          </cell>
        </row>
        <row r="3834">
          <cell r="A3834" t="str">
            <v>313589UM3</v>
          </cell>
          <cell r="B3834" t="str">
            <v>x313589UM3</v>
          </cell>
          <cell r="C3834" t="str">
            <v>Match</v>
          </cell>
          <cell r="D3834" t="str">
            <v>iStar</v>
          </cell>
          <cell r="E3834" t="str">
            <v>Zero-Coupon</v>
          </cell>
        </row>
        <row r="3835">
          <cell r="A3835" t="str">
            <v>313589UM3</v>
          </cell>
          <cell r="B3835" t="str">
            <v>x313589UM3</v>
          </cell>
          <cell r="C3835" t="str">
            <v>Match</v>
          </cell>
          <cell r="D3835" t="str">
            <v>iStar</v>
          </cell>
          <cell r="E3835" t="str">
            <v>Zero-Coupon</v>
          </cell>
        </row>
        <row r="3836">
          <cell r="A3836" t="str">
            <v>313589UM3</v>
          </cell>
          <cell r="B3836" t="str">
            <v>x313589UM3</v>
          </cell>
          <cell r="C3836" t="str">
            <v>Match</v>
          </cell>
          <cell r="D3836" t="str">
            <v>iStar</v>
          </cell>
          <cell r="E3836" t="str">
            <v>Zero-Coupon</v>
          </cell>
        </row>
        <row r="3837">
          <cell r="A3837" t="str">
            <v>313589UM3</v>
          </cell>
          <cell r="B3837" t="str">
            <v>x313589UM3</v>
          </cell>
          <cell r="C3837" t="str">
            <v>Match</v>
          </cell>
          <cell r="D3837" t="str">
            <v>iStar</v>
          </cell>
          <cell r="E3837" t="str">
            <v>Zero-Coupon</v>
          </cell>
        </row>
        <row r="3838">
          <cell r="A3838" t="str">
            <v>313589UM3</v>
          </cell>
          <cell r="B3838" t="str">
            <v>x313589UM3</v>
          </cell>
          <cell r="C3838" t="str">
            <v>Match</v>
          </cell>
          <cell r="D3838" t="str">
            <v>iStar</v>
          </cell>
          <cell r="E3838" t="str">
            <v>Zero-Coupon</v>
          </cell>
        </row>
        <row r="3839">
          <cell r="A3839" t="str">
            <v>313589UM3</v>
          </cell>
          <cell r="B3839" t="str">
            <v>x313589UM3</v>
          </cell>
          <cell r="C3839" t="str">
            <v>Match</v>
          </cell>
          <cell r="D3839" t="str">
            <v>iStar</v>
          </cell>
          <cell r="E3839" t="str">
            <v>Zero-Coupon</v>
          </cell>
        </row>
        <row r="3840">
          <cell r="A3840" t="str">
            <v>313589UM3</v>
          </cell>
          <cell r="B3840" t="str">
            <v>x313589UM3</v>
          </cell>
          <cell r="C3840" t="str">
            <v>Match</v>
          </cell>
          <cell r="D3840" t="str">
            <v>iStar</v>
          </cell>
          <cell r="E3840" t="str">
            <v>Zero-Coupon</v>
          </cell>
        </row>
        <row r="3841">
          <cell r="A3841" t="str">
            <v>313589UM3</v>
          </cell>
          <cell r="B3841" t="str">
            <v>x313589UM3</v>
          </cell>
          <cell r="C3841" t="str">
            <v>Match</v>
          </cell>
          <cell r="D3841" t="str">
            <v>iStar</v>
          </cell>
          <cell r="E3841" t="str">
            <v>Zero-Coupon</v>
          </cell>
        </row>
        <row r="3842">
          <cell r="A3842" t="str">
            <v>313589UM3</v>
          </cell>
          <cell r="B3842" t="str">
            <v>x313589UM3</v>
          </cell>
          <cell r="C3842" t="str">
            <v>Match</v>
          </cell>
          <cell r="D3842" t="str">
            <v>iStar</v>
          </cell>
          <cell r="E3842" t="str">
            <v>Zero-Coupon</v>
          </cell>
        </row>
        <row r="3843">
          <cell r="A3843" t="str">
            <v>313589UM3</v>
          </cell>
          <cell r="B3843" t="str">
            <v>x313589UM3</v>
          </cell>
          <cell r="C3843" t="str">
            <v>Match</v>
          </cell>
          <cell r="D3843" t="str">
            <v>iStar</v>
          </cell>
          <cell r="E3843" t="str">
            <v>Zero-Coupon</v>
          </cell>
        </row>
        <row r="3844">
          <cell r="A3844" t="str">
            <v>313589UM3</v>
          </cell>
          <cell r="B3844" t="str">
            <v>x313589UM3</v>
          </cell>
          <cell r="C3844" t="str">
            <v>Match</v>
          </cell>
          <cell r="D3844" t="str">
            <v>iStar</v>
          </cell>
          <cell r="E3844" t="str">
            <v>Zero-Coupon</v>
          </cell>
        </row>
        <row r="3845">
          <cell r="A3845" t="str">
            <v>313589UM3</v>
          </cell>
          <cell r="B3845" t="str">
            <v>x313589UM3</v>
          </cell>
          <cell r="C3845" t="str">
            <v>Match</v>
          </cell>
          <cell r="D3845" t="str">
            <v>iStar</v>
          </cell>
          <cell r="E3845" t="str">
            <v>Zero-Coupon</v>
          </cell>
        </row>
        <row r="3846">
          <cell r="A3846" t="str">
            <v>313589UM3</v>
          </cell>
          <cell r="B3846" t="str">
            <v>x313589UM3</v>
          </cell>
          <cell r="C3846" t="str">
            <v>Match</v>
          </cell>
          <cell r="D3846" t="str">
            <v>iStar</v>
          </cell>
          <cell r="E3846" t="str">
            <v>Zero-Coupon</v>
          </cell>
        </row>
        <row r="3847">
          <cell r="A3847" t="str">
            <v>313589UM3</v>
          </cell>
          <cell r="B3847" t="str">
            <v>x313589UM3</v>
          </cell>
          <cell r="C3847" t="str">
            <v>Match</v>
          </cell>
          <cell r="D3847" t="str">
            <v>iStar</v>
          </cell>
          <cell r="E3847" t="str">
            <v>Zero-Coupon</v>
          </cell>
        </row>
        <row r="3848">
          <cell r="A3848" t="str">
            <v>313589UM3</v>
          </cell>
          <cell r="B3848" t="str">
            <v>x313589UM3</v>
          </cell>
          <cell r="C3848" t="str">
            <v>Match</v>
          </cell>
          <cell r="D3848" t="str">
            <v>iStar</v>
          </cell>
          <cell r="E3848" t="str">
            <v>Zero-Coupon</v>
          </cell>
        </row>
        <row r="3849">
          <cell r="A3849" t="str">
            <v>313589UM3</v>
          </cell>
          <cell r="B3849" t="str">
            <v>x313589UM3</v>
          </cell>
          <cell r="C3849" t="str">
            <v>Match</v>
          </cell>
          <cell r="D3849" t="str">
            <v>iStar</v>
          </cell>
          <cell r="E3849" t="str">
            <v>Zero-Coupon</v>
          </cell>
        </row>
        <row r="3850">
          <cell r="A3850" t="str">
            <v>313589UM3</v>
          </cell>
          <cell r="B3850" t="str">
            <v>x313589UM3</v>
          </cell>
          <cell r="C3850" t="str">
            <v>Match</v>
          </cell>
          <cell r="D3850" t="str">
            <v>iStar</v>
          </cell>
          <cell r="E3850" t="str">
            <v>Zero-Coupon</v>
          </cell>
        </row>
        <row r="3851">
          <cell r="A3851" t="str">
            <v>313589UM3</v>
          </cell>
          <cell r="B3851" t="str">
            <v>x313589UM3</v>
          </cell>
          <cell r="C3851" t="str">
            <v>Match</v>
          </cell>
          <cell r="D3851" t="str">
            <v>iStar</v>
          </cell>
          <cell r="E3851" t="str">
            <v>Zero-Coupon</v>
          </cell>
        </row>
        <row r="3852">
          <cell r="A3852" t="str">
            <v>313589UM3</v>
          </cell>
          <cell r="B3852" t="str">
            <v>x313589UM3</v>
          </cell>
          <cell r="C3852" t="str">
            <v>Match</v>
          </cell>
          <cell r="D3852" t="str">
            <v>iStar</v>
          </cell>
          <cell r="E3852" t="str">
            <v>Zero-Coupon</v>
          </cell>
        </row>
        <row r="3853">
          <cell r="A3853" t="str">
            <v>313589UM3</v>
          </cell>
          <cell r="B3853" t="str">
            <v>x313589UM3</v>
          </cell>
          <cell r="C3853" t="str">
            <v>Match</v>
          </cell>
          <cell r="D3853" t="str">
            <v>iStar</v>
          </cell>
          <cell r="E3853" t="str">
            <v>Zero-Coupon</v>
          </cell>
        </row>
        <row r="3854">
          <cell r="A3854" t="str">
            <v>313589UM3</v>
          </cell>
          <cell r="B3854" t="str">
            <v>x313589UM3</v>
          </cell>
          <cell r="C3854" t="str">
            <v>Match</v>
          </cell>
          <cell r="D3854" t="str">
            <v>iStar</v>
          </cell>
          <cell r="E3854" t="str">
            <v>Zero-Coupon</v>
          </cell>
        </row>
        <row r="3855">
          <cell r="A3855" t="str">
            <v>313589UM3</v>
          </cell>
          <cell r="B3855" t="str">
            <v>x313589UM3</v>
          </cell>
          <cell r="C3855" t="str">
            <v>Match</v>
          </cell>
          <cell r="D3855" t="str">
            <v>iStar</v>
          </cell>
          <cell r="E3855" t="str">
            <v>Zero-Coupon</v>
          </cell>
        </row>
        <row r="3856">
          <cell r="A3856" t="str">
            <v>313589UM3</v>
          </cell>
          <cell r="B3856" t="str">
            <v>x313589UM3</v>
          </cell>
          <cell r="C3856" t="str">
            <v>Match</v>
          </cell>
          <cell r="D3856" t="str">
            <v>iStar</v>
          </cell>
          <cell r="E3856" t="str">
            <v>Zero-Coupon</v>
          </cell>
        </row>
        <row r="3857">
          <cell r="A3857" t="str">
            <v>313589UN1</v>
          </cell>
          <cell r="B3857" t="str">
            <v>x313589UN1</v>
          </cell>
          <cell r="C3857" t="str">
            <v>Match</v>
          </cell>
          <cell r="D3857" t="str">
            <v>iStar</v>
          </cell>
          <cell r="E3857" t="str">
            <v>Zero-Coupon</v>
          </cell>
        </row>
        <row r="3858">
          <cell r="A3858" t="str">
            <v>313589UN1</v>
          </cell>
          <cell r="B3858" t="str">
            <v>x313589UN1</v>
          </cell>
          <cell r="C3858" t="str">
            <v>Match</v>
          </cell>
          <cell r="D3858" t="str">
            <v>iStar</v>
          </cell>
          <cell r="E3858" t="str">
            <v>Zero-Coupon</v>
          </cell>
        </row>
        <row r="3859">
          <cell r="A3859" t="str">
            <v>313589UN1</v>
          </cell>
          <cell r="B3859" t="str">
            <v>x313589UN1</v>
          </cell>
          <cell r="C3859" t="str">
            <v>Match</v>
          </cell>
          <cell r="D3859" t="str">
            <v>iStar</v>
          </cell>
          <cell r="E3859" t="str">
            <v>Zero-Coupon</v>
          </cell>
        </row>
        <row r="3860">
          <cell r="A3860" t="str">
            <v>313589UP6</v>
          </cell>
          <cell r="B3860" t="str">
            <v>x313589UP6</v>
          </cell>
          <cell r="C3860" t="str">
            <v>Match</v>
          </cell>
          <cell r="D3860" t="str">
            <v>iStar</v>
          </cell>
          <cell r="E3860" t="str">
            <v>Zero-Coupon</v>
          </cell>
        </row>
        <row r="3861">
          <cell r="A3861" t="str">
            <v>313589UP6</v>
          </cell>
          <cell r="B3861" t="str">
            <v>x313589UP6</v>
          </cell>
          <cell r="C3861" t="str">
            <v>Match</v>
          </cell>
          <cell r="D3861" t="str">
            <v>iStar</v>
          </cell>
          <cell r="E3861" t="str">
            <v>Zero-Coupon</v>
          </cell>
        </row>
        <row r="3862">
          <cell r="A3862" t="str">
            <v>313589UP6</v>
          </cell>
          <cell r="B3862" t="str">
            <v>x313589UP6</v>
          </cell>
          <cell r="C3862" t="str">
            <v>Match</v>
          </cell>
          <cell r="D3862" t="str">
            <v>iStar</v>
          </cell>
          <cell r="E3862" t="str">
            <v>Zero-Coupon</v>
          </cell>
        </row>
        <row r="3863">
          <cell r="A3863" t="str">
            <v>313589UP6</v>
          </cell>
          <cell r="B3863" t="str">
            <v>x313589UP6</v>
          </cell>
          <cell r="C3863" t="str">
            <v>Match</v>
          </cell>
          <cell r="D3863" t="str">
            <v>iStar</v>
          </cell>
          <cell r="E3863" t="str">
            <v>Zero-Coupon</v>
          </cell>
        </row>
        <row r="3864">
          <cell r="A3864" t="str">
            <v>313589UP6</v>
          </cell>
          <cell r="B3864" t="str">
            <v>x313589UP6</v>
          </cell>
          <cell r="C3864" t="str">
            <v>Match</v>
          </cell>
          <cell r="D3864" t="str">
            <v>iStar</v>
          </cell>
          <cell r="E3864" t="str">
            <v>Zero-Coupon</v>
          </cell>
        </row>
        <row r="3865">
          <cell r="A3865" t="str">
            <v>313589UP6</v>
          </cell>
          <cell r="B3865" t="str">
            <v>x313589UP6</v>
          </cell>
          <cell r="C3865" t="str">
            <v>Match</v>
          </cell>
          <cell r="D3865" t="str">
            <v>iStar</v>
          </cell>
          <cell r="E3865" t="str">
            <v>Zero-Coupon</v>
          </cell>
        </row>
        <row r="3866">
          <cell r="A3866" t="str">
            <v>313589UP6</v>
          </cell>
          <cell r="B3866" t="str">
            <v>x313589UP6</v>
          </cell>
          <cell r="C3866" t="str">
            <v>Match</v>
          </cell>
          <cell r="D3866" t="str">
            <v>iStar</v>
          </cell>
          <cell r="E3866" t="str">
            <v>Zero-Coupon</v>
          </cell>
        </row>
        <row r="3867">
          <cell r="A3867" t="str">
            <v>313589UP6</v>
          </cell>
          <cell r="B3867" t="str">
            <v>x313589UP6</v>
          </cell>
          <cell r="C3867" t="str">
            <v>Match</v>
          </cell>
          <cell r="D3867" t="str">
            <v>iStar</v>
          </cell>
          <cell r="E3867" t="str">
            <v>Zero-Coupon</v>
          </cell>
        </row>
        <row r="3868">
          <cell r="A3868" t="str">
            <v>313589UP6</v>
          </cell>
          <cell r="B3868" t="str">
            <v>x313589UP6</v>
          </cell>
          <cell r="C3868" t="str">
            <v>Match</v>
          </cell>
          <cell r="D3868" t="str">
            <v>iStar</v>
          </cell>
          <cell r="E3868" t="str">
            <v>Zero-Coupon</v>
          </cell>
        </row>
        <row r="3869">
          <cell r="A3869" t="str">
            <v>313589UP6</v>
          </cell>
          <cell r="B3869" t="str">
            <v>x313589UP6</v>
          </cell>
          <cell r="C3869" t="str">
            <v>Match</v>
          </cell>
          <cell r="D3869" t="str">
            <v>iStar</v>
          </cell>
          <cell r="E3869" t="str">
            <v>Zero-Coupon</v>
          </cell>
        </row>
        <row r="3870">
          <cell r="A3870" t="str">
            <v>313589UP6</v>
          </cell>
          <cell r="B3870" t="str">
            <v>x313589UP6</v>
          </cell>
          <cell r="C3870" t="str">
            <v>Match</v>
          </cell>
          <cell r="D3870" t="str">
            <v>iStar</v>
          </cell>
          <cell r="E3870" t="str">
            <v>Zero-Coupon</v>
          </cell>
        </row>
        <row r="3871">
          <cell r="A3871" t="str">
            <v>313589UP6</v>
          </cell>
          <cell r="B3871" t="str">
            <v>x313589UP6</v>
          </cell>
          <cell r="C3871" t="str">
            <v>Match</v>
          </cell>
          <cell r="D3871" t="str">
            <v>iStar</v>
          </cell>
          <cell r="E3871" t="str">
            <v>Zero-Coupon</v>
          </cell>
        </row>
        <row r="3872">
          <cell r="A3872" t="str">
            <v>313589UP6</v>
          </cell>
          <cell r="B3872" t="str">
            <v>x313589UP6</v>
          </cell>
          <cell r="C3872" t="str">
            <v>Match</v>
          </cell>
          <cell r="D3872" t="str">
            <v>iStar</v>
          </cell>
          <cell r="E3872" t="str">
            <v>Zero-Coupon</v>
          </cell>
        </row>
        <row r="3873">
          <cell r="A3873" t="str">
            <v>313589UP6</v>
          </cell>
          <cell r="B3873" t="str">
            <v>x313589UP6</v>
          </cell>
          <cell r="C3873" t="str">
            <v>Match</v>
          </cell>
          <cell r="D3873" t="str">
            <v>iStar</v>
          </cell>
          <cell r="E3873" t="str">
            <v>Zero-Coupon</v>
          </cell>
        </row>
        <row r="3874">
          <cell r="A3874" t="str">
            <v>313589UP6</v>
          </cell>
          <cell r="B3874" t="str">
            <v>x313589UP6</v>
          </cell>
          <cell r="C3874" t="str">
            <v>Match</v>
          </cell>
          <cell r="D3874" t="str">
            <v>iStar</v>
          </cell>
          <cell r="E3874" t="str">
            <v>Zero-Coupon</v>
          </cell>
        </row>
        <row r="3875">
          <cell r="A3875" t="str">
            <v>313589UP6</v>
          </cell>
          <cell r="B3875" t="str">
            <v>x313589UP6</v>
          </cell>
          <cell r="C3875" t="str">
            <v>Match</v>
          </cell>
          <cell r="D3875" t="str">
            <v>iStar</v>
          </cell>
          <cell r="E3875" t="str">
            <v>Zero-Coupon</v>
          </cell>
        </row>
        <row r="3876">
          <cell r="A3876" t="str">
            <v>313589UP6</v>
          </cell>
          <cell r="B3876" t="str">
            <v>x313589UP6</v>
          </cell>
          <cell r="C3876" t="str">
            <v>Match</v>
          </cell>
          <cell r="D3876" t="str">
            <v>iStar</v>
          </cell>
          <cell r="E3876" t="str">
            <v>Zero-Coupon</v>
          </cell>
        </row>
        <row r="3877">
          <cell r="A3877" t="str">
            <v>313589UP6</v>
          </cell>
          <cell r="B3877" t="str">
            <v>x313589UP6</v>
          </cell>
          <cell r="C3877" t="str">
            <v>Match</v>
          </cell>
          <cell r="D3877" t="str">
            <v>iStar</v>
          </cell>
          <cell r="E3877" t="str">
            <v>Zero-Coupon</v>
          </cell>
        </row>
        <row r="3878">
          <cell r="A3878" t="str">
            <v>313589UP6</v>
          </cell>
          <cell r="B3878" t="str">
            <v>x313589UP6</v>
          </cell>
          <cell r="C3878" t="str">
            <v>Match</v>
          </cell>
          <cell r="D3878" t="str">
            <v>iStar</v>
          </cell>
          <cell r="E3878" t="str">
            <v>Zero-Coupon</v>
          </cell>
        </row>
        <row r="3879">
          <cell r="A3879" t="str">
            <v>313589UP6</v>
          </cell>
          <cell r="B3879" t="str">
            <v>x313589UP6</v>
          </cell>
          <cell r="C3879" t="str">
            <v>Match</v>
          </cell>
          <cell r="D3879" t="str">
            <v>iStar</v>
          </cell>
          <cell r="E3879" t="str">
            <v>Zero-Coupon</v>
          </cell>
        </row>
        <row r="3880">
          <cell r="A3880" t="str">
            <v>313589UP6</v>
          </cell>
          <cell r="B3880" t="str">
            <v>x313589UP6</v>
          </cell>
          <cell r="C3880" t="str">
            <v>Match</v>
          </cell>
          <cell r="D3880" t="str">
            <v>iStar</v>
          </cell>
          <cell r="E3880" t="str">
            <v>Zero-Coupon</v>
          </cell>
        </row>
        <row r="3881">
          <cell r="A3881" t="str">
            <v>313589UP6</v>
          </cell>
          <cell r="B3881" t="str">
            <v>x313589UP6</v>
          </cell>
          <cell r="C3881" t="str">
            <v>Match</v>
          </cell>
          <cell r="D3881" t="str">
            <v>iStar</v>
          </cell>
          <cell r="E3881" t="str">
            <v>Zero-Coupon</v>
          </cell>
        </row>
        <row r="3882">
          <cell r="A3882" t="str">
            <v>313589UP6</v>
          </cell>
          <cell r="B3882" t="str">
            <v>x313589UP6</v>
          </cell>
          <cell r="C3882" t="str">
            <v>Match</v>
          </cell>
          <cell r="D3882" t="str">
            <v>iStar</v>
          </cell>
          <cell r="E3882" t="str">
            <v>Zero-Coupon</v>
          </cell>
        </row>
        <row r="3883">
          <cell r="A3883" t="str">
            <v>313589UP6</v>
          </cell>
          <cell r="B3883" t="str">
            <v>x313589UP6</v>
          </cell>
          <cell r="C3883" t="str">
            <v>Match</v>
          </cell>
          <cell r="D3883" t="str">
            <v>iStar</v>
          </cell>
          <cell r="E3883" t="str">
            <v>Zero-Coupon</v>
          </cell>
        </row>
        <row r="3884">
          <cell r="A3884" t="str">
            <v>313589UP6</v>
          </cell>
          <cell r="B3884" t="str">
            <v>x313589UP6</v>
          </cell>
          <cell r="C3884" t="str">
            <v>Match</v>
          </cell>
          <cell r="D3884" t="str">
            <v>iStar</v>
          </cell>
          <cell r="E3884" t="str">
            <v>Zero-Coupon</v>
          </cell>
        </row>
        <row r="3885">
          <cell r="A3885" t="str">
            <v>313589UP6</v>
          </cell>
          <cell r="B3885" t="str">
            <v>x313589UP6</v>
          </cell>
          <cell r="C3885" t="str">
            <v>Match</v>
          </cell>
          <cell r="D3885" t="str">
            <v>iStar</v>
          </cell>
          <cell r="E3885" t="str">
            <v>Zero-Coupon</v>
          </cell>
        </row>
        <row r="3886">
          <cell r="A3886" t="str">
            <v>313589UP6</v>
          </cell>
          <cell r="B3886" t="str">
            <v>x313589UP6</v>
          </cell>
          <cell r="C3886" t="str">
            <v>Match</v>
          </cell>
          <cell r="D3886" t="str">
            <v>iStar</v>
          </cell>
          <cell r="E3886" t="str">
            <v>Zero-Coupon</v>
          </cell>
        </row>
        <row r="3887">
          <cell r="A3887" t="str">
            <v>313589UP6</v>
          </cell>
          <cell r="B3887" t="str">
            <v>x313589UP6</v>
          </cell>
          <cell r="C3887" t="str">
            <v>Match</v>
          </cell>
          <cell r="D3887" t="str">
            <v>iStar</v>
          </cell>
          <cell r="E3887" t="str">
            <v>Zero-Coupon</v>
          </cell>
        </row>
        <row r="3888">
          <cell r="A3888" t="str">
            <v>313589UQ4</v>
          </cell>
          <cell r="B3888" t="str">
            <v>x313589UQ4</v>
          </cell>
          <cell r="C3888" t="str">
            <v>Match</v>
          </cell>
          <cell r="D3888" t="str">
            <v>iStar</v>
          </cell>
          <cell r="E3888" t="str">
            <v>Zero-Coupon</v>
          </cell>
        </row>
        <row r="3889">
          <cell r="A3889" t="str">
            <v>313589UQ4</v>
          </cell>
          <cell r="B3889" t="str">
            <v>x313589UQ4</v>
          </cell>
          <cell r="C3889" t="str">
            <v>Match</v>
          </cell>
          <cell r="D3889" t="str">
            <v>iStar</v>
          </cell>
          <cell r="E3889" t="str">
            <v>Zero-Coupon</v>
          </cell>
        </row>
        <row r="3890">
          <cell r="A3890" t="str">
            <v>313589UQ4</v>
          </cell>
          <cell r="B3890" t="str">
            <v>x313589UQ4</v>
          </cell>
          <cell r="C3890" t="str">
            <v>Match</v>
          </cell>
          <cell r="D3890" t="str">
            <v>iStar</v>
          </cell>
          <cell r="E3890" t="str">
            <v>Zero-Coupon</v>
          </cell>
        </row>
        <row r="3891">
          <cell r="A3891" t="str">
            <v>313589UQ4</v>
          </cell>
          <cell r="B3891" t="str">
            <v>x313589UQ4</v>
          </cell>
          <cell r="C3891" t="str">
            <v>Match</v>
          </cell>
          <cell r="D3891" t="str">
            <v>iStar</v>
          </cell>
          <cell r="E3891" t="str">
            <v>Zero-Coupon</v>
          </cell>
        </row>
        <row r="3892">
          <cell r="A3892" t="str">
            <v>313589UQ4</v>
          </cell>
          <cell r="B3892" t="str">
            <v>x313589UQ4</v>
          </cell>
          <cell r="C3892" t="str">
            <v>Match</v>
          </cell>
          <cell r="D3892" t="str">
            <v>iStar</v>
          </cell>
          <cell r="E3892" t="str">
            <v>Zero-Coupon</v>
          </cell>
        </row>
        <row r="3893">
          <cell r="A3893" t="str">
            <v>313589UR2</v>
          </cell>
          <cell r="B3893" t="str">
            <v>x313589UR2</v>
          </cell>
          <cell r="C3893" t="str">
            <v>Match</v>
          </cell>
          <cell r="D3893" t="str">
            <v>iStar</v>
          </cell>
          <cell r="E3893" t="str">
            <v>Zero-Coupon</v>
          </cell>
        </row>
        <row r="3894">
          <cell r="A3894" t="str">
            <v>313589UR2</v>
          </cell>
          <cell r="B3894" t="str">
            <v>x313589UR2</v>
          </cell>
          <cell r="C3894" t="str">
            <v>Match</v>
          </cell>
          <cell r="D3894" t="str">
            <v>iStar</v>
          </cell>
          <cell r="E3894" t="str">
            <v>Zero-Coupon</v>
          </cell>
        </row>
        <row r="3895">
          <cell r="A3895" t="str">
            <v>313589UR2</v>
          </cell>
          <cell r="B3895" t="str">
            <v>x313589UR2</v>
          </cell>
          <cell r="C3895" t="str">
            <v>Match</v>
          </cell>
          <cell r="D3895" t="str">
            <v>iStar</v>
          </cell>
          <cell r="E3895" t="str">
            <v>Zero-Coupon</v>
          </cell>
        </row>
        <row r="3896">
          <cell r="A3896" t="str">
            <v>313589UR2</v>
          </cell>
          <cell r="B3896" t="str">
            <v>x313589UR2</v>
          </cell>
          <cell r="C3896" t="str">
            <v>Match</v>
          </cell>
          <cell r="D3896" t="str">
            <v>iStar</v>
          </cell>
          <cell r="E3896" t="str">
            <v>Zero-Coupon</v>
          </cell>
        </row>
        <row r="3897">
          <cell r="A3897" t="str">
            <v>313589UR2</v>
          </cell>
          <cell r="B3897" t="str">
            <v>x313589UR2</v>
          </cell>
          <cell r="C3897" t="str">
            <v>Match</v>
          </cell>
          <cell r="D3897" t="str">
            <v>iStar</v>
          </cell>
          <cell r="E3897" t="str">
            <v>Zero-Coupon</v>
          </cell>
        </row>
        <row r="3898">
          <cell r="A3898" t="str">
            <v>313589UR2</v>
          </cell>
          <cell r="B3898" t="str">
            <v>x313589UR2</v>
          </cell>
          <cell r="C3898" t="str">
            <v>Match</v>
          </cell>
          <cell r="D3898" t="str">
            <v>iStar</v>
          </cell>
          <cell r="E3898" t="str">
            <v>Zero-Coupon</v>
          </cell>
        </row>
        <row r="3899">
          <cell r="A3899" t="str">
            <v>313589UR2</v>
          </cell>
          <cell r="B3899" t="str">
            <v>x313589UR2</v>
          </cell>
          <cell r="C3899" t="str">
            <v>Match</v>
          </cell>
          <cell r="D3899" t="str">
            <v>iStar</v>
          </cell>
          <cell r="E3899" t="str">
            <v>Zero-Coupon</v>
          </cell>
        </row>
        <row r="3900">
          <cell r="A3900" t="str">
            <v>313589UU5</v>
          </cell>
          <cell r="B3900" t="str">
            <v>x313589UU5</v>
          </cell>
          <cell r="C3900" t="str">
            <v>Match</v>
          </cell>
          <cell r="D3900" t="str">
            <v>iStar</v>
          </cell>
          <cell r="E3900" t="str">
            <v>Zero-Coupon</v>
          </cell>
        </row>
        <row r="3901">
          <cell r="A3901" t="str">
            <v>313589UU5</v>
          </cell>
          <cell r="B3901" t="str">
            <v>x313589UU5</v>
          </cell>
          <cell r="C3901" t="str">
            <v>Match</v>
          </cell>
          <cell r="D3901" t="str">
            <v>iStar</v>
          </cell>
          <cell r="E3901" t="str">
            <v>Zero-Coupon</v>
          </cell>
        </row>
        <row r="3902">
          <cell r="A3902" t="str">
            <v>313589UU5</v>
          </cell>
          <cell r="B3902" t="str">
            <v>x313589UU5</v>
          </cell>
          <cell r="C3902" t="str">
            <v>Match</v>
          </cell>
          <cell r="D3902" t="str">
            <v>iStar</v>
          </cell>
          <cell r="E3902" t="str">
            <v>Zero-Coupon</v>
          </cell>
        </row>
        <row r="3903">
          <cell r="A3903" t="str">
            <v>313589UU5</v>
          </cell>
          <cell r="B3903" t="str">
            <v>x313589UU5</v>
          </cell>
          <cell r="C3903" t="str">
            <v>Match</v>
          </cell>
          <cell r="D3903" t="str">
            <v>iStar</v>
          </cell>
          <cell r="E3903" t="str">
            <v>Zero-Coupon</v>
          </cell>
        </row>
        <row r="3904">
          <cell r="A3904" t="str">
            <v>313589UU5</v>
          </cell>
          <cell r="B3904" t="str">
            <v>x313589UU5</v>
          </cell>
          <cell r="C3904" t="str">
            <v>Match</v>
          </cell>
          <cell r="D3904" t="str">
            <v>iStar</v>
          </cell>
          <cell r="E3904" t="str">
            <v>Zero-Coupon</v>
          </cell>
        </row>
        <row r="3905">
          <cell r="A3905" t="str">
            <v>313589UU5</v>
          </cell>
          <cell r="B3905" t="str">
            <v>x313589UU5</v>
          </cell>
          <cell r="C3905" t="str">
            <v>Match</v>
          </cell>
          <cell r="D3905" t="str">
            <v>iStar</v>
          </cell>
          <cell r="E3905" t="str">
            <v>Zero-Coupon</v>
          </cell>
        </row>
        <row r="3906">
          <cell r="A3906" t="str">
            <v>313589UU5</v>
          </cell>
          <cell r="B3906" t="str">
            <v>x313589UU5</v>
          </cell>
          <cell r="C3906" t="str">
            <v>Match</v>
          </cell>
          <cell r="D3906" t="str">
            <v>iStar</v>
          </cell>
          <cell r="E3906" t="str">
            <v>Zero-Coupon</v>
          </cell>
        </row>
        <row r="3907">
          <cell r="A3907" t="str">
            <v>313589UU5</v>
          </cell>
          <cell r="B3907" t="str">
            <v>x313589UU5</v>
          </cell>
          <cell r="C3907" t="str">
            <v>Match</v>
          </cell>
          <cell r="D3907" t="str">
            <v>iStar</v>
          </cell>
          <cell r="E3907" t="str">
            <v>Zero-Coupon</v>
          </cell>
        </row>
        <row r="3908">
          <cell r="A3908" t="str">
            <v>313589UU5</v>
          </cell>
          <cell r="B3908" t="str">
            <v>x313589UU5</v>
          </cell>
          <cell r="C3908" t="str">
            <v>Match</v>
          </cell>
          <cell r="D3908" t="str">
            <v>iStar</v>
          </cell>
          <cell r="E3908" t="str">
            <v>Zero-Coupon</v>
          </cell>
        </row>
        <row r="3909">
          <cell r="A3909" t="str">
            <v>313589UU5</v>
          </cell>
          <cell r="B3909" t="str">
            <v>x313589UU5</v>
          </cell>
          <cell r="C3909" t="str">
            <v>Match</v>
          </cell>
          <cell r="D3909" t="str">
            <v>iStar</v>
          </cell>
          <cell r="E3909" t="str">
            <v>Zero-Coupon</v>
          </cell>
        </row>
        <row r="3910">
          <cell r="A3910" t="str">
            <v>313589UU5</v>
          </cell>
          <cell r="B3910" t="str">
            <v>x313589UU5</v>
          </cell>
          <cell r="C3910" t="str">
            <v>Match</v>
          </cell>
          <cell r="D3910" t="str">
            <v>iStar</v>
          </cell>
          <cell r="E3910" t="str">
            <v>Zero-Coupon</v>
          </cell>
        </row>
        <row r="3911">
          <cell r="A3911" t="str">
            <v>313589UU5</v>
          </cell>
          <cell r="B3911" t="str">
            <v>x313589UU5</v>
          </cell>
          <cell r="C3911" t="str">
            <v>Match</v>
          </cell>
          <cell r="D3911" t="str">
            <v>iStar</v>
          </cell>
          <cell r="E3911" t="str">
            <v>Zero-Coupon</v>
          </cell>
        </row>
        <row r="3912">
          <cell r="A3912" t="str">
            <v>313589UU5</v>
          </cell>
          <cell r="B3912" t="str">
            <v>x313589UU5</v>
          </cell>
          <cell r="C3912" t="str">
            <v>Match</v>
          </cell>
          <cell r="D3912" t="str">
            <v>iStar</v>
          </cell>
          <cell r="E3912" t="str">
            <v>Zero-Coupon</v>
          </cell>
        </row>
        <row r="3913">
          <cell r="A3913" t="str">
            <v>313589UU5</v>
          </cell>
          <cell r="B3913" t="str">
            <v>x313589UU5</v>
          </cell>
          <cell r="C3913" t="str">
            <v>Match</v>
          </cell>
          <cell r="D3913" t="str">
            <v>iStar</v>
          </cell>
          <cell r="E3913" t="str">
            <v>Zero-Coupon</v>
          </cell>
        </row>
        <row r="3914">
          <cell r="A3914" t="str">
            <v>313589UU5</v>
          </cell>
          <cell r="B3914" t="str">
            <v>x313589UU5</v>
          </cell>
          <cell r="C3914" t="str">
            <v>Match</v>
          </cell>
          <cell r="D3914" t="str">
            <v>iStar</v>
          </cell>
          <cell r="E3914" t="str">
            <v>Zero-Coupon</v>
          </cell>
        </row>
        <row r="3915">
          <cell r="A3915" t="str">
            <v>313589UU5</v>
          </cell>
          <cell r="B3915" t="str">
            <v>x313589UU5</v>
          </cell>
          <cell r="C3915" t="str">
            <v>Match</v>
          </cell>
          <cell r="D3915" t="str">
            <v>iStar</v>
          </cell>
          <cell r="E3915" t="str">
            <v>Zero-Coupon</v>
          </cell>
        </row>
        <row r="3916">
          <cell r="A3916" t="str">
            <v>313589UU5</v>
          </cell>
          <cell r="B3916" t="str">
            <v>x313589UU5</v>
          </cell>
          <cell r="C3916" t="str">
            <v>Match</v>
          </cell>
          <cell r="D3916" t="str">
            <v>iStar</v>
          </cell>
          <cell r="E3916" t="str">
            <v>Zero-Coupon</v>
          </cell>
        </row>
        <row r="3917">
          <cell r="A3917" t="str">
            <v>313589UU5</v>
          </cell>
          <cell r="B3917" t="str">
            <v>x313589UU5</v>
          </cell>
          <cell r="C3917" t="str">
            <v>Match</v>
          </cell>
          <cell r="D3917" t="str">
            <v>iStar</v>
          </cell>
          <cell r="E3917" t="str">
            <v>Zero-Coupon</v>
          </cell>
        </row>
        <row r="3918">
          <cell r="A3918" t="str">
            <v>313589UU5</v>
          </cell>
          <cell r="B3918" t="str">
            <v>x313589UU5</v>
          </cell>
          <cell r="C3918" t="str">
            <v>Match</v>
          </cell>
          <cell r="D3918" t="str">
            <v>iStar</v>
          </cell>
          <cell r="E3918" t="str">
            <v>Zero-Coupon</v>
          </cell>
        </row>
        <row r="3919">
          <cell r="A3919" t="str">
            <v>313589UU5</v>
          </cell>
          <cell r="B3919" t="str">
            <v>x313589UU5</v>
          </cell>
          <cell r="C3919" t="str">
            <v>Match</v>
          </cell>
          <cell r="D3919" t="str">
            <v>iStar</v>
          </cell>
          <cell r="E3919" t="str">
            <v>Zero-Coupon</v>
          </cell>
        </row>
        <row r="3920">
          <cell r="A3920" t="str">
            <v>313589UU5</v>
          </cell>
          <cell r="B3920" t="str">
            <v>x313589UU5</v>
          </cell>
          <cell r="C3920" t="str">
            <v>Match</v>
          </cell>
          <cell r="D3920" t="str">
            <v>iStar</v>
          </cell>
          <cell r="E3920" t="str">
            <v>Zero-Coupon</v>
          </cell>
        </row>
        <row r="3921">
          <cell r="A3921" t="str">
            <v>313589UU5</v>
          </cell>
          <cell r="B3921" t="str">
            <v>x313589UU5</v>
          </cell>
          <cell r="C3921" t="str">
            <v>Match</v>
          </cell>
          <cell r="D3921" t="str">
            <v>iStar</v>
          </cell>
          <cell r="E3921" t="str">
            <v>Zero-Coupon</v>
          </cell>
        </row>
        <row r="3922">
          <cell r="A3922" t="str">
            <v>313589UU5</v>
          </cell>
          <cell r="B3922" t="str">
            <v>x313589UU5</v>
          </cell>
          <cell r="C3922" t="str">
            <v>Match</v>
          </cell>
          <cell r="D3922" t="str">
            <v>iStar</v>
          </cell>
          <cell r="E3922" t="str">
            <v>Zero-Coupon</v>
          </cell>
        </row>
        <row r="3923">
          <cell r="A3923" t="str">
            <v>313589UU5</v>
          </cell>
          <cell r="B3923" t="str">
            <v>x313589UU5</v>
          </cell>
          <cell r="C3923" t="str">
            <v>Match</v>
          </cell>
          <cell r="D3923" t="str">
            <v>iStar</v>
          </cell>
          <cell r="E3923" t="str">
            <v>Zero-Coupon</v>
          </cell>
        </row>
        <row r="3924">
          <cell r="A3924" t="str">
            <v>313589UU5</v>
          </cell>
          <cell r="B3924" t="str">
            <v>x313589UU5</v>
          </cell>
          <cell r="C3924" t="str">
            <v>Match</v>
          </cell>
          <cell r="D3924" t="str">
            <v>iStar</v>
          </cell>
          <cell r="E3924" t="str">
            <v>Zero-Coupon</v>
          </cell>
        </row>
        <row r="3925">
          <cell r="A3925" t="str">
            <v>313589UU5</v>
          </cell>
          <cell r="B3925" t="str">
            <v>x313589UU5</v>
          </cell>
          <cell r="C3925" t="str">
            <v>Match</v>
          </cell>
          <cell r="D3925" t="str">
            <v>iStar</v>
          </cell>
          <cell r="E3925" t="str">
            <v>Zero-Coupon</v>
          </cell>
        </row>
        <row r="3926">
          <cell r="A3926" t="str">
            <v>313589UU5</v>
          </cell>
          <cell r="B3926" t="str">
            <v>x313589UU5</v>
          </cell>
          <cell r="C3926" t="str">
            <v>Match</v>
          </cell>
          <cell r="D3926" t="str">
            <v>iStar</v>
          </cell>
          <cell r="E3926" t="str">
            <v>Zero-Coupon</v>
          </cell>
        </row>
        <row r="3927">
          <cell r="A3927" t="str">
            <v>313589UU5</v>
          </cell>
          <cell r="B3927" t="str">
            <v>x313589UU5</v>
          </cell>
          <cell r="C3927" t="str">
            <v>Match</v>
          </cell>
          <cell r="D3927" t="str">
            <v>iStar</v>
          </cell>
          <cell r="E3927" t="str">
            <v>Zero-Coupon</v>
          </cell>
        </row>
        <row r="3928">
          <cell r="A3928" t="str">
            <v>313589UU5</v>
          </cell>
          <cell r="B3928" t="str">
            <v>x313589UU5</v>
          </cell>
          <cell r="C3928" t="str">
            <v>Match</v>
          </cell>
          <cell r="D3928" t="str">
            <v>iStar</v>
          </cell>
          <cell r="E3928" t="str">
            <v>Zero-Coupon</v>
          </cell>
        </row>
        <row r="3929">
          <cell r="A3929" t="str">
            <v>313589UU5</v>
          </cell>
          <cell r="B3929" t="str">
            <v>x313589UU5</v>
          </cell>
          <cell r="C3929" t="str">
            <v>Match</v>
          </cell>
          <cell r="D3929" t="str">
            <v>iStar</v>
          </cell>
          <cell r="E3929" t="str">
            <v>Zero-Coupon</v>
          </cell>
        </row>
        <row r="3930">
          <cell r="A3930" t="str">
            <v>313589UU5</v>
          </cell>
          <cell r="B3930" t="str">
            <v>x313589UU5</v>
          </cell>
          <cell r="C3930" t="str">
            <v>Match</v>
          </cell>
          <cell r="D3930" t="str">
            <v>iStar</v>
          </cell>
          <cell r="E3930" t="str">
            <v>Zero-Coupon</v>
          </cell>
        </row>
        <row r="3931">
          <cell r="A3931" t="str">
            <v>313589UU5</v>
          </cell>
          <cell r="B3931" t="str">
            <v>x313589UU5</v>
          </cell>
          <cell r="C3931" t="str">
            <v>Match</v>
          </cell>
          <cell r="D3931" t="str">
            <v>iStar</v>
          </cell>
          <cell r="E3931" t="str">
            <v>Zero-Coupon</v>
          </cell>
        </row>
        <row r="3932">
          <cell r="A3932" t="str">
            <v>313589UU5</v>
          </cell>
          <cell r="B3932" t="str">
            <v>x313589UU5</v>
          </cell>
          <cell r="C3932" t="str">
            <v>Match</v>
          </cell>
          <cell r="D3932" t="str">
            <v>iStar</v>
          </cell>
          <cell r="E3932" t="str">
            <v>Zero-Coupon</v>
          </cell>
        </row>
        <row r="3933">
          <cell r="A3933" t="str">
            <v>313589UU5</v>
          </cell>
          <cell r="B3933" t="str">
            <v>x313589UU5</v>
          </cell>
          <cell r="C3933" t="str">
            <v>Match</v>
          </cell>
          <cell r="D3933" t="str">
            <v>iStar</v>
          </cell>
          <cell r="E3933" t="str">
            <v>Zero-Coupon</v>
          </cell>
        </row>
        <row r="3934">
          <cell r="A3934" t="str">
            <v>313589UU5</v>
          </cell>
          <cell r="B3934" t="str">
            <v>x313589UU5</v>
          </cell>
          <cell r="C3934" t="str">
            <v>Match</v>
          </cell>
          <cell r="D3934" t="str">
            <v>iStar</v>
          </cell>
          <cell r="E3934" t="str">
            <v>Zero-Coupon</v>
          </cell>
        </row>
        <row r="3935">
          <cell r="A3935" t="str">
            <v>313589UU5</v>
          </cell>
          <cell r="B3935" t="str">
            <v>x313589UU5</v>
          </cell>
          <cell r="C3935" t="str">
            <v>Match</v>
          </cell>
          <cell r="D3935" t="str">
            <v>iStar</v>
          </cell>
          <cell r="E3935" t="str">
            <v>Zero-Coupon</v>
          </cell>
        </row>
        <row r="3936">
          <cell r="A3936" t="str">
            <v>313589UV3</v>
          </cell>
          <cell r="B3936" t="str">
            <v>x313589UV3</v>
          </cell>
          <cell r="C3936" t="str">
            <v>Match</v>
          </cell>
          <cell r="D3936" t="str">
            <v>iStar</v>
          </cell>
          <cell r="E3936" t="str">
            <v>Zero-Coupon</v>
          </cell>
        </row>
        <row r="3937">
          <cell r="A3937" t="str">
            <v>313589UV3</v>
          </cell>
          <cell r="B3937" t="str">
            <v>x313589UV3</v>
          </cell>
          <cell r="C3937" t="str">
            <v>Match</v>
          </cell>
          <cell r="D3937" t="str">
            <v>iStar</v>
          </cell>
          <cell r="E3937" t="str">
            <v>Zero-Coupon</v>
          </cell>
        </row>
        <row r="3938">
          <cell r="A3938" t="str">
            <v>313589UV3</v>
          </cell>
          <cell r="B3938" t="str">
            <v>x313589UV3</v>
          </cell>
          <cell r="C3938" t="str">
            <v>Match</v>
          </cell>
          <cell r="D3938" t="str">
            <v>iStar</v>
          </cell>
          <cell r="E3938" t="str">
            <v>Zero-Coupon</v>
          </cell>
        </row>
        <row r="3939">
          <cell r="A3939" t="str">
            <v>313589UV3</v>
          </cell>
          <cell r="B3939" t="str">
            <v>x313589UV3</v>
          </cell>
          <cell r="C3939" t="str">
            <v>Match</v>
          </cell>
          <cell r="D3939" t="str">
            <v>iStar</v>
          </cell>
          <cell r="E3939" t="str">
            <v>Zero-Coupon</v>
          </cell>
        </row>
        <row r="3940">
          <cell r="A3940" t="str">
            <v>313589UV3</v>
          </cell>
          <cell r="B3940" t="str">
            <v>x313589UV3</v>
          </cell>
          <cell r="C3940" t="str">
            <v>Match</v>
          </cell>
          <cell r="D3940" t="str">
            <v>iStar</v>
          </cell>
          <cell r="E3940" t="str">
            <v>Zero-Coupon</v>
          </cell>
        </row>
        <row r="3941">
          <cell r="A3941" t="str">
            <v>313589UW1</v>
          </cell>
          <cell r="B3941" t="str">
            <v>x313589UW1</v>
          </cell>
          <cell r="C3941" t="str">
            <v>Match</v>
          </cell>
          <cell r="D3941" t="str">
            <v>iStar</v>
          </cell>
          <cell r="E3941" t="str">
            <v>Zero-Coupon</v>
          </cell>
        </row>
        <row r="3942">
          <cell r="A3942" t="str">
            <v>313589UW1</v>
          </cell>
          <cell r="B3942" t="str">
            <v>x313589UW1</v>
          </cell>
          <cell r="C3942" t="str">
            <v>Match</v>
          </cell>
          <cell r="D3942" t="str">
            <v>iStar</v>
          </cell>
          <cell r="E3942" t="str">
            <v>Zero-Coupon</v>
          </cell>
        </row>
        <row r="3943">
          <cell r="A3943" t="str">
            <v>313589UW1</v>
          </cell>
          <cell r="B3943" t="str">
            <v>x313589UW1</v>
          </cell>
          <cell r="C3943" t="str">
            <v>Match</v>
          </cell>
          <cell r="D3943" t="str">
            <v>iStar</v>
          </cell>
          <cell r="E3943" t="str">
            <v>Zero-Coupon</v>
          </cell>
        </row>
        <row r="3944">
          <cell r="A3944" t="str">
            <v>313589UW1</v>
          </cell>
          <cell r="B3944" t="str">
            <v>x313589UW1</v>
          </cell>
          <cell r="C3944" t="str">
            <v>Match</v>
          </cell>
          <cell r="D3944" t="str">
            <v>iStar</v>
          </cell>
          <cell r="E3944" t="str">
            <v>Zero-Coupon</v>
          </cell>
        </row>
        <row r="3945">
          <cell r="A3945" t="str">
            <v>313589UW1</v>
          </cell>
          <cell r="B3945" t="str">
            <v>x313589UW1</v>
          </cell>
          <cell r="C3945" t="str">
            <v>Match</v>
          </cell>
          <cell r="D3945" t="str">
            <v>iStar</v>
          </cell>
          <cell r="E3945" t="str">
            <v>Zero-Coupon</v>
          </cell>
        </row>
        <row r="3946">
          <cell r="A3946" t="str">
            <v>313589UW1</v>
          </cell>
          <cell r="B3946" t="str">
            <v>x313589UW1</v>
          </cell>
          <cell r="C3946" t="str">
            <v>Match</v>
          </cell>
          <cell r="D3946" t="str">
            <v>iStar</v>
          </cell>
          <cell r="E3946" t="str">
            <v>Zero-Coupon</v>
          </cell>
        </row>
        <row r="3947">
          <cell r="A3947" t="str">
            <v>313589UW1</v>
          </cell>
          <cell r="B3947" t="str">
            <v>x313589UW1</v>
          </cell>
          <cell r="C3947" t="str">
            <v>Match</v>
          </cell>
          <cell r="D3947" t="str">
            <v>iStar</v>
          </cell>
          <cell r="E3947" t="str">
            <v>Zero-Coupon</v>
          </cell>
        </row>
        <row r="3948">
          <cell r="A3948" t="str">
            <v>313589UW1</v>
          </cell>
          <cell r="B3948" t="str">
            <v>x313589UW1</v>
          </cell>
          <cell r="C3948" t="str">
            <v>Match</v>
          </cell>
          <cell r="D3948" t="str">
            <v>iStar</v>
          </cell>
          <cell r="E3948" t="str">
            <v>Zero-Coupon</v>
          </cell>
        </row>
        <row r="3949">
          <cell r="A3949" t="str">
            <v>313589UW1</v>
          </cell>
          <cell r="B3949" t="str">
            <v>x313589UW1</v>
          </cell>
          <cell r="C3949" t="str">
            <v>Match</v>
          </cell>
          <cell r="D3949" t="str">
            <v>iStar</v>
          </cell>
          <cell r="E3949" t="str">
            <v>Zero-Coupon</v>
          </cell>
        </row>
        <row r="3950">
          <cell r="A3950" t="str">
            <v>313589UW1</v>
          </cell>
          <cell r="B3950" t="str">
            <v>x313589UW1</v>
          </cell>
          <cell r="C3950" t="str">
            <v>Match</v>
          </cell>
          <cell r="D3950" t="str">
            <v>iStar</v>
          </cell>
          <cell r="E3950" t="str">
            <v>Zero-Coupon</v>
          </cell>
        </row>
        <row r="3951">
          <cell r="A3951" t="str">
            <v>313589UW1</v>
          </cell>
          <cell r="B3951" t="str">
            <v>x313589UW1</v>
          </cell>
          <cell r="C3951" t="str">
            <v>Match</v>
          </cell>
          <cell r="D3951" t="str">
            <v>iStar</v>
          </cell>
          <cell r="E3951" t="str">
            <v>Zero-Coupon</v>
          </cell>
        </row>
        <row r="3952">
          <cell r="A3952" t="str">
            <v>313589UW1</v>
          </cell>
          <cell r="B3952" t="str">
            <v>x313589UW1</v>
          </cell>
          <cell r="C3952" t="str">
            <v>Match</v>
          </cell>
          <cell r="D3952" t="str">
            <v>iStar</v>
          </cell>
          <cell r="E3952" t="str">
            <v>Zero-Coupon</v>
          </cell>
        </row>
        <row r="3953">
          <cell r="A3953" t="str">
            <v>313589UW1</v>
          </cell>
          <cell r="B3953" t="str">
            <v>x313589UW1</v>
          </cell>
          <cell r="C3953" t="str">
            <v>Match</v>
          </cell>
          <cell r="D3953" t="str">
            <v>iStar</v>
          </cell>
          <cell r="E3953" t="str">
            <v>Zero-Coupon</v>
          </cell>
        </row>
        <row r="3954">
          <cell r="A3954" t="str">
            <v>313589UW1</v>
          </cell>
          <cell r="B3954" t="str">
            <v>x313589UW1</v>
          </cell>
          <cell r="C3954" t="str">
            <v>Match</v>
          </cell>
          <cell r="D3954" t="str">
            <v>iStar</v>
          </cell>
          <cell r="E3954" t="str">
            <v>Zero-Coupon</v>
          </cell>
        </row>
        <row r="3955">
          <cell r="A3955" t="str">
            <v>313589UW1</v>
          </cell>
          <cell r="B3955" t="str">
            <v>x313589UW1</v>
          </cell>
          <cell r="C3955" t="str">
            <v>Match</v>
          </cell>
          <cell r="D3955" t="str">
            <v>iStar</v>
          </cell>
          <cell r="E3955" t="str">
            <v>Zero-Coupon</v>
          </cell>
        </row>
        <row r="3956">
          <cell r="A3956" t="str">
            <v>313589UW1</v>
          </cell>
          <cell r="B3956" t="str">
            <v>x313589UW1</v>
          </cell>
          <cell r="C3956" t="str">
            <v>Match</v>
          </cell>
          <cell r="D3956" t="str">
            <v>iStar</v>
          </cell>
          <cell r="E3956" t="str">
            <v>Zero-Coupon</v>
          </cell>
        </row>
        <row r="3957">
          <cell r="A3957" t="str">
            <v>313589UW1</v>
          </cell>
          <cell r="B3957" t="str">
            <v>x313589UW1</v>
          </cell>
          <cell r="C3957" t="str">
            <v>Match</v>
          </cell>
          <cell r="D3957" t="str">
            <v>iStar</v>
          </cell>
          <cell r="E3957" t="str">
            <v>Zero-Coupon</v>
          </cell>
        </row>
        <row r="3958">
          <cell r="A3958" t="str">
            <v>313589UW1</v>
          </cell>
          <cell r="B3958" t="str">
            <v>x313589UW1</v>
          </cell>
          <cell r="C3958" t="str">
            <v>Match</v>
          </cell>
          <cell r="D3958" t="str">
            <v>iStar</v>
          </cell>
          <cell r="E3958" t="str">
            <v>Zero-Coupon</v>
          </cell>
        </row>
        <row r="3959">
          <cell r="A3959" t="str">
            <v>313589UW1</v>
          </cell>
          <cell r="B3959" t="str">
            <v>x313589UW1</v>
          </cell>
          <cell r="C3959" t="str">
            <v>Match</v>
          </cell>
          <cell r="D3959" t="str">
            <v>iStar</v>
          </cell>
          <cell r="E3959" t="str">
            <v>Zero-Coupon</v>
          </cell>
        </row>
        <row r="3960">
          <cell r="A3960" t="str">
            <v>313589UW1</v>
          </cell>
          <cell r="B3960" t="str">
            <v>x313589UW1</v>
          </cell>
          <cell r="C3960" t="str">
            <v>Match</v>
          </cell>
          <cell r="D3960" t="str">
            <v>iStar</v>
          </cell>
          <cell r="E3960" t="str">
            <v>Zero-Coupon</v>
          </cell>
        </row>
        <row r="3961">
          <cell r="A3961" t="str">
            <v>313589UW1</v>
          </cell>
          <cell r="B3961" t="str">
            <v>x313589UW1</v>
          </cell>
          <cell r="C3961" t="str">
            <v>Match</v>
          </cell>
          <cell r="D3961" t="str">
            <v>iStar</v>
          </cell>
          <cell r="E3961" t="str">
            <v>Zero-Coupon</v>
          </cell>
        </row>
        <row r="3962">
          <cell r="A3962" t="str">
            <v>313589UW1</v>
          </cell>
          <cell r="B3962" t="str">
            <v>x313589UW1</v>
          </cell>
          <cell r="C3962" t="str">
            <v>Match</v>
          </cell>
          <cell r="D3962" t="str">
            <v>iStar</v>
          </cell>
          <cell r="E3962" t="str">
            <v>Zero-Coupon</v>
          </cell>
        </row>
        <row r="3963">
          <cell r="A3963" t="str">
            <v>313589UW1</v>
          </cell>
          <cell r="B3963" t="str">
            <v>x313589UW1</v>
          </cell>
          <cell r="C3963" t="str">
            <v>Match</v>
          </cell>
          <cell r="D3963" t="str">
            <v>iStar</v>
          </cell>
          <cell r="E3963" t="str">
            <v>Zero-Coupon</v>
          </cell>
        </row>
        <row r="3964">
          <cell r="A3964" t="str">
            <v>313589UW1</v>
          </cell>
          <cell r="B3964" t="str">
            <v>x313589UW1</v>
          </cell>
          <cell r="C3964" t="str">
            <v>Match</v>
          </cell>
          <cell r="D3964" t="str">
            <v>iStar</v>
          </cell>
          <cell r="E3964" t="str">
            <v>Zero-Coupon</v>
          </cell>
        </row>
        <row r="3965">
          <cell r="A3965" t="str">
            <v>313589UW1</v>
          </cell>
          <cell r="B3965" t="str">
            <v>x313589UW1</v>
          </cell>
          <cell r="C3965" t="str">
            <v>Match</v>
          </cell>
          <cell r="D3965" t="str">
            <v>iStar</v>
          </cell>
          <cell r="E3965" t="str">
            <v>Zero-Coupon</v>
          </cell>
        </row>
        <row r="3966">
          <cell r="A3966" t="str">
            <v>313589UX9</v>
          </cell>
          <cell r="B3966" t="str">
            <v>x313589UX9</v>
          </cell>
          <cell r="C3966" t="str">
            <v>Match</v>
          </cell>
          <cell r="D3966" t="str">
            <v>iStar</v>
          </cell>
          <cell r="E3966" t="str">
            <v>Zero-Coupon</v>
          </cell>
        </row>
        <row r="3967">
          <cell r="A3967" t="str">
            <v>313589UX9</v>
          </cell>
          <cell r="B3967" t="str">
            <v>x313589UX9</v>
          </cell>
          <cell r="C3967" t="str">
            <v>Match</v>
          </cell>
          <cell r="D3967" t="str">
            <v>iStar</v>
          </cell>
          <cell r="E3967" t="str">
            <v>Zero-Coupon</v>
          </cell>
        </row>
        <row r="3968">
          <cell r="A3968" t="str">
            <v>313589UX9</v>
          </cell>
          <cell r="B3968" t="str">
            <v>x313589UX9</v>
          </cell>
          <cell r="C3968" t="str">
            <v>Match</v>
          </cell>
          <cell r="D3968" t="str">
            <v>iStar</v>
          </cell>
          <cell r="E3968" t="str">
            <v>Zero-Coupon</v>
          </cell>
        </row>
        <row r="3969">
          <cell r="A3969" t="str">
            <v>313589UX9</v>
          </cell>
          <cell r="B3969" t="str">
            <v>x313589UX9</v>
          </cell>
          <cell r="C3969" t="str">
            <v>Match</v>
          </cell>
          <cell r="D3969" t="str">
            <v>iStar</v>
          </cell>
          <cell r="E3969" t="str">
            <v>Zero-Coupon</v>
          </cell>
        </row>
        <row r="3970">
          <cell r="A3970" t="str">
            <v>313589UX9</v>
          </cell>
          <cell r="B3970" t="str">
            <v>x313589UX9</v>
          </cell>
          <cell r="C3970" t="str">
            <v>Match</v>
          </cell>
          <cell r="D3970" t="str">
            <v>iStar</v>
          </cell>
          <cell r="E3970" t="str">
            <v>Zero-Coupon</v>
          </cell>
        </row>
        <row r="3971">
          <cell r="A3971" t="str">
            <v>313589UX9</v>
          </cell>
          <cell r="B3971" t="str">
            <v>x313589UX9</v>
          </cell>
          <cell r="C3971" t="str">
            <v>Match</v>
          </cell>
          <cell r="D3971" t="str">
            <v>iStar</v>
          </cell>
          <cell r="E3971" t="str">
            <v>Zero-Coupon</v>
          </cell>
        </row>
        <row r="3972">
          <cell r="A3972" t="str">
            <v>313589UX9</v>
          </cell>
          <cell r="B3972" t="str">
            <v>x313589UX9</v>
          </cell>
          <cell r="C3972" t="str">
            <v>Match</v>
          </cell>
          <cell r="D3972" t="str">
            <v>iStar</v>
          </cell>
          <cell r="E3972" t="str">
            <v>Zero-Coupon</v>
          </cell>
        </row>
        <row r="3973">
          <cell r="A3973" t="str">
            <v>313589UX9</v>
          </cell>
          <cell r="B3973" t="str">
            <v>x313589UX9</v>
          </cell>
          <cell r="C3973" t="str">
            <v>Match</v>
          </cell>
          <cell r="D3973" t="str">
            <v>iStar</v>
          </cell>
          <cell r="E3973" t="str">
            <v>Zero-Coupon</v>
          </cell>
        </row>
        <row r="3974">
          <cell r="A3974" t="str">
            <v>313589UY7</v>
          </cell>
          <cell r="B3974" t="str">
            <v>x313589UY7</v>
          </cell>
          <cell r="C3974" t="str">
            <v>Match</v>
          </cell>
          <cell r="D3974" t="str">
            <v>iStar</v>
          </cell>
          <cell r="E3974" t="str">
            <v>Zero-Coupon</v>
          </cell>
        </row>
        <row r="3975">
          <cell r="A3975" t="str">
            <v>313589UY7</v>
          </cell>
          <cell r="B3975" t="str">
            <v>x313589UY7</v>
          </cell>
          <cell r="C3975" t="str">
            <v>Match</v>
          </cell>
          <cell r="D3975" t="str">
            <v>iStar</v>
          </cell>
          <cell r="E3975" t="str">
            <v>Zero-Coupon</v>
          </cell>
        </row>
        <row r="3976">
          <cell r="A3976" t="str">
            <v>313589UY7</v>
          </cell>
          <cell r="B3976" t="str">
            <v>x313589UY7</v>
          </cell>
          <cell r="C3976" t="str">
            <v>Match</v>
          </cell>
          <cell r="D3976" t="str">
            <v>iStar</v>
          </cell>
          <cell r="E3976" t="str">
            <v>Zero-Coupon</v>
          </cell>
        </row>
        <row r="3977">
          <cell r="A3977" t="str">
            <v>313589UY7</v>
          </cell>
          <cell r="B3977" t="str">
            <v>x313589UY7</v>
          </cell>
          <cell r="C3977" t="str">
            <v>Match</v>
          </cell>
          <cell r="D3977" t="str">
            <v>iStar</v>
          </cell>
          <cell r="E3977" t="str">
            <v>Zero-Coupon</v>
          </cell>
        </row>
        <row r="3978">
          <cell r="A3978" t="str">
            <v>313589UY7</v>
          </cell>
          <cell r="B3978" t="str">
            <v>x313589UY7</v>
          </cell>
          <cell r="C3978" t="str">
            <v>Match</v>
          </cell>
          <cell r="D3978" t="str">
            <v>iStar</v>
          </cell>
          <cell r="E3978" t="str">
            <v>Zero-Coupon</v>
          </cell>
        </row>
        <row r="3979">
          <cell r="A3979" t="str">
            <v>313589UY7</v>
          </cell>
          <cell r="B3979" t="str">
            <v>x313589UY7</v>
          </cell>
          <cell r="C3979" t="str">
            <v>Match</v>
          </cell>
          <cell r="D3979" t="str">
            <v>iStar</v>
          </cell>
          <cell r="E3979" t="str">
            <v>Zero-Coupon</v>
          </cell>
        </row>
        <row r="3980">
          <cell r="A3980" t="str">
            <v>313589UY7</v>
          </cell>
          <cell r="B3980" t="str">
            <v>x313589UY7</v>
          </cell>
          <cell r="C3980" t="str">
            <v>Match</v>
          </cell>
          <cell r="D3980" t="str">
            <v>iStar</v>
          </cell>
          <cell r="E3980" t="str">
            <v>Zero-Coupon</v>
          </cell>
        </row>
        <row r="3981">
          <cell r="A3981" t="str">
            <v>313589UY7</v>
          </cell>
          <cell r="B3981" t="str">
            <v>x313589UY7</v>
          </cell>
          <cell r="C3981" t="str">
            <v>Match</v>
          </cell>
          <cell r="D3981" t="str">
            <v>iStar</v>
          </cell>
          <cell r="E3981" t="str">
            <v>Zero-Coupon</v>
          </cell>
        </row>
        <row r="3982">
          <cell r="A3982" t="str">
            <v>313589UY7</v>
          </cell>
          <cell r="B3982" t="str">
            <v>x313589UY7</v>
          </cell>
          <cell r="C3982" t="str">
            <v>Match</v>
          </cell>
          <cell r="D3982" t="str">
            <v>iStar</v>
          </cell>
          <cell r="E3982" t="str">
            <v>Zero-Coupon</v>
          </cell>
        </row>
        <row r="3983">
          <cell r="A3983" t="str">
            <v>313589UY7</v>
          </cell>
          <cell r="B3983" t="str">
            <v>x313589UY7</v>
          </cell>
          <cell r="C3983" t="str">
            <v>Match</v>
          </cell>
          <cell r="D3983" t="str">
            <v>iStar</v>
          </cell>
          <cell r="E3983" t="str">
            <v>Zero-Coupon</v>
          </cell>
        </row>
        <row r="3984">
          <cell r="A3984" t="str">
            <v>313589UY7</v>
          </cell>
          <cell r="B3984" t="str">
            <v>x313589UY7</v>
          </cell>
          <cell r="C3984" t="str">
            <v>Match</v>
          </cell>
          <cell r="D3984" t="str">
            <v>iStar</v>
          </cell>
          <cell r="E3984" t="str">
            <v>Zero-Coupon</v>
          </cell>
        </row>
        <row r="3985">
          <cell r="A3985" t="str">
            <v>313589UY7</v>
          </cell>
          <cell r="B3985" t="str">
            <v>x313589UY7</v>
          </cell>
          <cell r="C3985" t="str">
            <v>Match</v>
          </cell>
          <cell r="D3985" t="str">
            <v>iStar</v>
          </cell>
          <cell r="E3985" t="str">
            <v>Zero-Coupon</v>
          </cell>
        </row>
        <row r="3986">
          <cell r="A3986" t="str">
            <v>313589UY7</v>
          </cell>
          <cell r="B3986" t="str">
            <v>x313589UY7</v>
          </cell>
          <cell r="C3986" t="str">
            <v>Match</v>
          </cell>
          <cell r="D3986" t="str">
            <v>iStar</v>
          </cell>
          <cell r="E3986" t="str">
            <v>Zero-Coupon</v>
          </cell>
        </row>
        <row r="3987">
          <cell r="A3987" t="str">
            <v>313589UY7</v>
          </cell>
          <cell r="B3987" t="str">
            <v>x313589UY7</v>
          </cell>
          <cell r="C3987" t="str">
            <v>Match</v>
          </cell>
          <cell r="D3987" t="str">
            <v>iStar</v>
          </cell>
          <cell r="E3987" t="str">
            <v>Zero-Coupon</v>
          </cell>
        </row>
        <row r="3988">
          <cell r="A3988" t="str">
            <v>313589UY7</v>
          </cell>
          <cell r="B3988" t="str">
            <v>x313589UY7</v>
          </cell>
          <cell r="C3988" t="str">
            <v>Match</v>
          </cell>
          <cell r="D3988" t="str">
            <v>iStar</v>
          </cell>
          <cell r="E3988" t="str">
            <v>Zero-Coupon</v>
          </cell>
        </row>
        <row r="3989">
          <cell r="A3989" t="str">
            <v>313589UY7</v>
          </cell>
          <cell r="B3989" t="str">
            <v>x313589UY7</v>
          </cell>
          <cell r="C3989" t="str">
            <v>Match</v>
          </cell>
          <cell r="D3989" t="str">
            <v>iStar</v>
          </cell>
          <cell r="E3989" t="str">
            <v>Zero-Coupon</v>
          </cell>
        </row>
        <row r="3990">
          <cell r="A3990" t="str">
            <v>313589UY7</v>
          </cell>
          <cell r="B3990" t="str">
            <v>x313589UY7</v>
          </cell>
          <cell r="C3990" t="str">
            <v>Match</v>
          </cell>
          <cell r="D3990" t="str">
            <v>iStar</v>
          </cell>
          <cell r="E3990" t="str">
            <v>Zero-Coupon</v>
          </cell>
        </row>
        <row r="3991">
          <cell r="A3991" t="str">
            <v>313589UY7</v>
          </cell>
          <cell r="B3991" t="str">
            <v>x313589UY7</v>
          </cell>
          <cell r="C3991" t="str">
            <v>Match</v>
          </cell>
          <cell r="D3991" t="str">
            <v>iStar</v>
          </cell>
          <cell r="E3991" t="str">
            <v>Zero-Coupon</v>
          </cell>
        </row>
        <row r="3992">
          <cell r="A3992" t="str">
            <v>313589UY7</v>
          </cell>
          <cell r="B3992" t="str">
            <v>x313589UY7</v>
          </cell>
          <cell r="C3992" t="str">
            <v>Match</v>
          </cell>
          <cell r="D3992" t="str">
            <v>iStar</v>
          </cell>
          <cell r="E3992" t="str">
            <v>Zero-Coupon</v>
          </cell>
        </row>
        <row r="3993">
          <cell r="A3993" t="str">
            <v>313589UY7</v>
          </cell>
          <cell r="B3993" t="str">
            <v>x313589UY7</v>
          </cell>
          <cell r="C3993" t="str">
            <v>Match</v>
          </cell>
          <cell r="D3993" t="str">
            <v>iStar</v>
          </cell>
          <cell r="E3993" t="str">
            <v>Zero-Coupon</v>
          </cell>
        </row>
        <row r="3994">
          <cell r="A3994" t="str">
            <v>313589UY7</v>
          </cell>
          <cell r="B3994" t="str">
            <v>x313589UY7</v>
          </cell>
          <cell r="C3994" t="str">
            <v>Match</v>
          </cell>
          <cell r="D3994" t="str">
            <v>iStar</v>
          </cell>
          <cell r="E3994" t="str">
            <v>Zero-Coupon</v>
          </cell>
        </row>
        <row r="3995">
          <cell r="A3995" t="str">
            <v>313589UY7</v>
          </cell>
          <cell r="B3995" t="str">
            <v>x313589UY7</v>
          </cell>
          <cell r="C3995" t="str">
            <v>Match</v>
          </cell>
          <cell r="D3995" t="str">
            <v>iStar</v>
          </cell>
          <cell r="E3995" t="str">
            <v>Zero-Coupon</v>
          </cell>
        </row>
        <row r="3996">
          <cell r="A3996" t="str">
            <v>313589UY7</v>
          </cell>
          <cell r="B3996" t="str">
            <v>x313589UY7</v>
          </cell>
          <cell r="C3996" t="str">
            <v>Match</v>
          </cell>
          <cell r="D3996" t="str">
            <v>iStar</v>
          </cell>
          <cell r="E3996" t="str">
            <v>Zero-Coupon</v>
          </cell>
        </row>
        <row r="3997">
          <cell r="A3997" t="str">
            <v>313589UY7</v>
          </cell>
          <cell r="B3997" t="str">
            <v>x313589UY7</v>
          </cell>
          <cell r="C3997" t="str">
            <v>Match</v>
          </cell>
          <cell r="D3997" t="str">
            <v>iStar</v>
          </cell>
          <cell r="E3997" t="str">
            <v>Zero-Coupon</v>
          </cell>
        </row>
        <row r="3998">
          <cell r="A3998" t="str">
            <v>313589UY7</v>
          </cell>
          <cell r="B3998" t="str">
            <v>x313589UY7</v>
          </cell>
          <cell r="C3998" t="str">
            <v>Match</v>
          </cell>
          <cell r="D3998" t="str">
            <v>iStar</v>
          </cell>
          <cell r="E3998" t="str">
            <v>Zero-Coupon</v>
          </cell>
        </row>
        <row r="3999">
          <cell r="A3999" t="str">
            <v>313589UY7</v>
          </cell>
          <cell r="B3999" t="str">
            <v>x313589UY7</v>
          </cell>
          <cell r="C3999" t="str">
            <v>Match</v>
          </cell>
          <cell r="D3999" t="str">
            <v>iStar</v>
          </cell>
          <cell r="E3999" t="str">
            <v>Zero-Coupon</v>
          </cell>
        </row>
        <row r="4000">
          <cell r="A4000" t="str">
            <v>313589UY7</v>
          </cell>
          <cell r="B4000" t="str">
            <v>x313589UY7</v>
          </cell>
          <cell r="C4000" t="str">
            <v>Match</v>
          </cell>
          <cell r="D4000" t="str">
            <v>iStar</v>
          </cell>
          <cell r="E4000" t="str">
            <v>Zero-Coupon</v>
          </cell>
        </row>
        <row r="4001">
          <cell r="A4001" t="str">
            <v>313589UY7</v>
          </cell>
          <cell r="B4001" t="str">
            <v>x313589UY7</v>
          </cell>
          <cell r="C4001" t="str">
            <v>Match</v>
          </cell>
          <cell r="D4001" t="str">
            <v>iStar</v>
          </cell>
          <cell r="E4001" t="str">
            <v>Zero-Coupon</v>
          </cell>
        </row>
        <row r="4002">
          <cell r="A4002" t="str">
            <v>313589UY7</v>
          </cell>
          <cell r="B4002" t="str">
            <v>x313589UY7</v>
          </cell>
          <cell r="C4002" t="str">
            <v>Match</v>
          </cell>
          <cell r="D4002" t="str">
            <v>iStar</v>
          </cell>
          <cell r="E4002" t="str">
            <v>Zero-Coupon</v>
          </cell>
        </row>
        <row r="4003">
          <cell r="A4003" t="str">
            <v>313589UY7</v>
          </cell>
          <cell r="B4003" t="str">
            <v>x313589UY7</v>
          </cell>
          <cell r="C4003" t="str">
            <v>Match</v>
          </cell>
          <cell r="D4003" t="str">
            <v>iStar</v>
          </cell>
          <cell r="E4003" t="str">
            <v>Zero-Coupon</v>
          </cell>
        </row>
        <row r="4004">
          <cell r="A4004" t="str">
            <v>313589UY7</v>
          </cell>
          <cell r="B4004" t="str">
            <v>x313589UY7</v>
          </cell>
          <cell r="C4004" t="str">
            <v>Match</v>
          </cell>
          <cell r="D4004" t="str">
            <v>iStar</v>
          </cell>
          <cell r="E4004" t="str">
            <v>Zero-Coupon</v>
          </cell>
        </row>
        <row r="4005">
          <cell r="A4005" t="str">
            <v>313589UY7</v>
          </cell>
          <cell r="B4005" t="str">
            <v>x313589UY7</v>
          </cell>
          <cell r="C4005" t="str">
            <v>Match</v>
          </cell>
          <cell r="D4005" t="str">
            <v>iStar</v>
          </cell>
          <cell r="E4005" t="str">
            <v>Zero-Coupon</v>
          </cell>
        </row>
        <row r="4006">
          <cell r="A4006" t="str">
            <v>313589UY7</v>
          </cell>
          <cell r="B4006" t="str">
            <v>x313589UY7</v>
          </cell>
          <cell r="C4006" t="str">
            <v>Match</v>
          </cell>
          <cell r="D4006" t="str">
            <v>iStar</v>
          </cell>
          <cell r="E4006" t="str">
            <v>Zero-Coupon</v>
          </cell>
        </row>
        <row r="4007">
          <cell r="A4007" t="str">
            <v>313589UY7</v>
          </cell>
          <cell r="B4007" t="str">
            <v>x313589UY7</v>
          </cell>
          <cell r="C4007" t="str">
            <v>Match</v>
          </cell>
          <cell r="D4007" t="str">
            <v>iStar</v>
          </cell>
          <cell r="E4007" t="str">
            <v>Zero-Coupon</v>
          </cell>
        </row>
        <row r="4008">
          <cell r="A4008" t="str">
            <v>313589UY7</v>
          </cell>
          <cell r="B4008" t="str">
            <v>x313589UY7</v>
          </cell>
          <cell r="C4008" t="str">
            <v>Match</v>
          </cell>
          <cell r="D4008" t="str">
            <v>iStar</v>
          </cell>
          <cell r="E4008" t="str">
            <v>Zero-Coupon</v>
          </cell>
        </row>
        <row r="4009">
          <cell r="A4009" t="str">
            <v>313589UY7</v>
          </cell>
          <cell r="B4009" t="str">
            <v>x313589UY7</v>
          </cell>
          <cell r="C4009" t="str">
            <v>Match</v>
          </cell>
          <cell r="D4009" t="str">
            <v>iStar</v>
          </cell>
          <cell r="E4009" t="str">
            <v>Zero-Coupon</v>
          </cell>
        </row>
        <row r="4010">
          <cell r="A4010" t="str">
            <v>313589UY7</v>
          </cell>
          <cell r="B4010" t="str">
            <v>x313589UY7</v>
          </cell>
          <cell r="C4010" t="str">
            <v>Match</v>
          </cell>
          <cell r="D4010" t="str">
            <v>iStar</v>
          </cell>
          <cell r="E4010" t="str">
            <v>Zero-Coupon</v>
          </cell>
        </row>
        <row r="4011">
          <cell r="A4011" t="str">
            <v>313589UY7</v>
          </cell>
          <cell r="B4011" t="str">
            <v>x313589UY7</v>
          </cell>
          <cell r="C4011" t="str">
            <v>Match</v>
          </cell>
          <cell r="D4011" t="str">
            <v>iStar</v>
          </cell>
          <cell r="E4011" t="str">
            <v>Zero-Coupon</v>
          </cell>
        </row>
        <row r="4012">
          <cell r="A4012" t="str">
            <v>313589UY7</v>
          </cell>
          <cell r="B4012" t="str">
            <v>x313589UY7</v>
          </cell>
          <cell r="C4012" t="str">
            <v>Match</v>
          </cell>
          <cell r="D4012" t="str">
            <v>iStar</v>
          </cell>
          <cell r="E4012" t="str">
            <v>Zero-Coupon</v>
          </cell>
        </row>
        <row r="4013">
          <cell r="A4013" t="str">
            <v>313589UY7</v>
          </cell>
          <cell r="B4013" t="str">
            <v>x313589UY7</v>
          </cell>
          <cell r="C4013" t="str">
            <v>Match</v>
          </cell>
          <cell r="D4013" t="str">
            <v>iStar</v>
          </cell>
          <cell r="E4013" t="str">
            <v>Zero-Coupon</v>
          </cell>
        </row>
        <row r="4014">
          <cell r="A4014" t="str">
            <v>313589UY7</v>
          </cell>
          <cell r="B4014" t="str">
            <v>x313589UY7</v>
          </cell>
          <cell r="C4014" t="str">
            <v>Match</v>
          </cell>
          <cell r="D4014" t="str">
            <v>iStar</v>
          </cell>
          <cell r="E4014" t="str">
            <v>Zero-Coupon</v>
          </cell>
        </row>
        <row r="4015">
          <cell r="A4015" t="str">
            <v>313589UY7</v>
          </cell>
          <cell r="B4015" t="str">
            <v>x313589UY7</v>
          </cell>
          <cell r="C4015" t="str">
            <v>Match</v>
          </cell>
          <cell r="D4015" t="str">
            <v>iStar</v>
          </cell>
          <cell r="E4015" t="str">
            <v>Zero-Coupon</v>
          </cell>
        </row>
        <row r="4016">
          <cell r="A4016" t="str">
            <v>313589UY7</v>
          </cell>
          <cell r="B4016" t="str">
            <v>x313589UY7</v>
          </cell>
          <cell r="C4016" t="str">
            <v>Match</v>
          </cell>
          <cell r="D4016" t="str">
            <v>iStar</v>
          </cell>
          <cell r="E4016" t="str">
            <v>Zero-Coupon</v>
          </cell>
        </row>
        <row r="4017">
          <cell r="A4017" t="str">
            <v>313589UY7</v>
          </cell>
          <cell r="B4017" t="str">
            <v>x313589UY7</v>
          </cell>
          <cell r="C4017" t="str">
            <v>Match</v>
          </cell>
          <cell r="D4017" t="str">
            <v>iStar</v>
          </cell>
          <cell r="E4017" t="str">
            <v>Zero-Coupon</v>
          </cell>
        </row>
        <row r="4018">
          <cell r="A4018" t="str">
            <v>313589UY7</v>
          </cell>
          <cell r="B4018" t="str">
            <v>x313589UY7</v>
          </cell>
          <cell r="C4018" t="str">
            <v>Match</v>
          </cell>
          <cell r="D4018" t="str">
            <v>iStar</v>
          </cell>
          <cell r="E4018" t="str">
            <v>Zero-Coupon</v>
          </cell>
        </row>
        <row r="4019">
          <cell r="A4019" t="str">
            <v>313589UY7</v>
          </cell>
          <cell r="B4019" t="str">
            <v>x313589UY7</v>
          </cell>
          <cell r="C4019" t="str">
            <v>Match</v>
          </cell>
          <cell r="D4019" t="str">
            <v>iStar</v>
          </cell>
          <cell r="E4019" t="str">
            <v>Zero-Coupon</v>
          </cell>
        </row>
        <row r="4020">
          <cell r="A4020" t="str">
            <v>313589UY7</v>
          </cell>
          <cell r="B4020" t="str">
            <v>x313589UY7</v>
          </cell>
          <cell r="C4020" t="str">
            <v>Match</v>
          </cell>
          <cell r="D4020" t="str">
            <v>iStar</v>
          </cell>
          <cell r="E4020" t="str">
            <v>Zero-Coupon</v>
          </cell>
        </row>
        <row r="4021">
          <cell r="A4021" t="str">
            <v>313589UY7</v>
          </cell>
          <cell r="B4021" t="str">
            <v>x313589UY7</v>
          </cell>
          <cell r="C4021" t="str">
            <v>Match</v>
          </cell>
          <cell r="D4021" t="str">
            <v>iStar</v>
          </cell>
          <cell r="E4021" t="str">
            <v>Zero-Coupon</v>
          </cell>
        </row>
        <row r="4022">
          <cell r="A4022" t="str">
            <v>313589UY7</v>
          </cell>
          <cell r="B4022" t="str">
            <v>x313589UY7</v>
          </cell>
          <cell r="C4022" t="str">
            <v>Match</v>
          </cell>
          <cell r="D4022" t="str">
            <v>iStar</v>
          </cell>
          <cell r="E4022" t="str">
            <v>Zero-Coupon</v>
          </cell>
        </row>
        <row r="4023">
          <cell r="A4023" t="str">
            <v>313589UY7</v>
          </cell>
          <cell r="B4023" t="str">
            <v>x313589UY7</v>
          </cell>
          <cell r="C4023" t="str">
            <v>Match</v>
          </cell>
          <cell r="D4023" t="str">
            <v>iStar</v>
          </cell>
          <cell r="E4023" t="str">
            <v>Zero-Coupon</v>
          </cell>
        </row>
        <row r="4024">
          <cell r="A4024" t="str">
            <v>313589UY7</v>
          </cell>
          <cell r="B4024" t="str">
            <v>x313589UY7</v>
          </cell>
          <cell r="C4024" t="str">
            <v>Match</v>
          </cell>
          <cell r="D4024" t="str">
            <v>iStar</v>
          </cell>
          <cell r="E4024" t="str">
            <v>Zero-Coupon</v>
          </cell>
        </row>
        <row r="4025">
          <cell r="A4025" t="str">
            <v>313589UY7</v>
          </cell>
          <cell r="B4025" t="str">
            <v>x313589UY7</v>
          </cell>
          <cell r="C4025" t="str">
            <v>Match</v>
          </cell>
          <cell r="D4025" t="str">
            <v>iStar</v>
          </cell>
          <cell r="E4025" t="str">
            <v>Zero-Coupon</v>
          </cell>
        </row>
        <row r="4026">
          <cell r="A4026" t="str">
            <v>313589UY7</v>
          </cell>
          <cell r="B4026" t="str">
            <v>x313589UY7</v>
          </cell>
          <cell r="C4026" t="str">
            <v>Match</v>
          </cell>
          <cell r="D4026" t="str">
            <v>iStar</v>
          </cell>
          <cell r="E4026" t="str">
            <v>Zero-Coupon</v>
          </cell>
        </row>
        <row r="4027">
          <cell r="A4027" t="str">
            <v>313589UY7</v>
          </cell>
          <cell r="B4027" t="str">
            <v>x313589UY7</v>
          </cell>
          <cell r="C4027" t="str">
            <v>Match</v>
          </cell>
          <cell r="D4027" t="str">
            <v>iStar</v>
          </cell>
          <cell r="E4027" t="str">
            <v>Zero-Coupon</v>
          </cell>
        </row>
        <row r="4028">
          <cell r="A4028" t="str">
            <v>313589VB6</v>
          </cell>
          <cell r="B4028" t="str">
            <v>x313589VB6</v>
          </cell>
          <cell r="C4028" t="str">
            <v>Match</v>
          </cell>
          <cell r="D4028" t="str">
            <v>iStar</v>
          </cell>
          <cell r="E4028" t="str">
            <v>Zero-Coupon</v>
          </cell>
        </row>
        <row r="4029">
          <cell r="A4029" t="str">
            <v>313589VB6</v>
          </cell>
          <cell r="B4029" t="str">
            <v>x313589VB6</v>
          </cell>
          <cell r="C4029" t="str">
            <v>Match</v>
          </cell>
          <cell r="D4029" t="str">
            <v>iStar</v>
          </cell>
          <cell r="E4029" t="str">
            <v>Zero-Coupon</v>
          </cell>
        </row>
        <row r="4030">
          <cell r="A4030" t="str">
            <v>313589VB6</v>
          </cell>
          <cell r="B4030" t="str">
            <v>x313589VB6</v>
          </cell>
          <cell r="C4030" t="str">
            <v>Match</v>
          </cell>
          <cell r="D4030" t="str">
            <v>iStar</v>
          </cell>
          <cell r="E4030" t="str">
            <v>Zero-Coupon</v>
          </cell>
        </row>
        <row r="4031">
          <cell r="A4031" t="str">
            <v>313589VB6</v>
          </cell>
          <cell r="B4031" t="str">
            <v>x313589VB6</v>
          </cell>
          <cell r="C4031" t="str">
            <v>Match</v>
          </cell>
          <cell r="D4031" t="str">
            <v>iStar</v>
          </cell>
          <cell r="E4031" t="str">
            <v>Zero-Coupon</v>
          </cell>
        </row>
        <row r="4032">
          <cell r="A4032" t="str">
            <v>313589VB6</v>
          </cell>
          <cell r="B4032" t="str">
            <v>x313589VB6</v>
          </cell>
          <cell r="C4032" t="str">
            <v>Match</v>
          </cell>
          <cell r="D4032" t="str">
            <v>iStar</v>
          </cell>
          <cell r="E4032" t="str">
            <v>Zero-Coupon</v>
          </cell>
        </row>
        <row r="4033">
          <cell r="A4033" t="str">
            <v>313589VB6</v>
          </cell>
          <cell r="B4033" t="str">
            <v>x313589VB6</v>
          </cell>
          <cell r="C4033" t="str">
            <v>Match</v>
          </cell>
          <cell r="D4033" t="str">
            <v>iStar</v>
          </cell>
          <cell r="E4033" t="str">
            <v>Zero-Coupon</v>
          </cell>
        </row>
        <row r="4034">
          <cell r="A4034" t="str">
            <v>313589VB6</v>
          </cell>
          <cell r="B4034" t="str">
            <v>x313589VB6</v>
          </cell>
          <cell r="C4034" t="str">
            <v>Match</v>
          </cell>
          <cell r="D4034" t="str">
            <v>iStar</v>
          </cell>
          <cell r="E4034" t="str">
            <v>Zero-Coupon</v>
          </cell>
        </row>
        <row r="4035">
          <cell r="A4035" t="str">
            <v>313589VB6</v>
          </cell>
          <cell r="B4035" t="str">
            <v>x313589VB6</v>
          </cell>
          <cell r="C4035" t="str">
            <v>Match</v>
          </cell>
          <cell r="D4035" t="str">
            <v>iStar</v>
          </cell>
          <cell r="E4035" t="str">
            <v>Zero-Coupon</v>
          </cell>
        </row>
        <row r="4036">
          <cell r="A4036" t="str">
            <v>313589VB6</v>
          </cell>
          <cell r="B4036" t="str">
            <v>x313589VB6</v>
          </cell>
          <cell r="C4036" t="str">
            <v>Match</v>
          </cell>
          <cell r="D4036" t="str">
            <v>iStar</v>
          </cell>
          <cell r="E4036" t="str">
            <v>Zero-Coupon</v>
          </cell>
        </row>
        <row r="4037">
          <cell r="A4037" t="str">
            <v>313589VB6</v>
          </cell>
          <cell r="B4037" t="str">
            <v>x313589VB6</v>
          </cell>
          <cell r="C4037" t="str">
            <v>Match</v>
          </cell>
          <cell r="D4037" t="str">
            <v>iStar</v>
          </cell>
          <cell r="E4037" t="str">
            <v>Zero-Coupon</v>
          </cell>
        </row>
        <row r="4038">
          <cell r="A4038" t="str">
            <v>313589VB6</v>
          </cell>
          <cell r="B4038" t="str">
            <v>x313589VB6</v>
          </cell>
          <cell r="C4038" t="str">
            <v>Match</v>
          </cell>
          <cell r="D4038" t="str">
            <v>iStar</v>
          </cell>
          <cell r="E4038" t="str">
            <v>Zero-Coupon</v>
          </cell>
        </row>
        <row r="4039">
          <cell r="A4039" t="str">
            <v>313589VB6</v>
          </cell>
          <cell r="B4039" t="str">
            <v>x313589VB6</v>
          </cell>
          <cell r="C4039" t="str">
            <v>Match</v>
          </cell>
          <cell r="D4039" t="str">
            <v>iStar</v>
          </cell>
          <cell r="E4039" t="str">
            <v>Zero-Coupon</v>
          </cell>
        </row>
        <row r="4040">
          <cell r="A4040" t="str">
            <v>313589VB6</v>
          </cell>
          <cell r="B4040" t="str">
            <v>x313589VB6</v>
          </cell>
          <cell r="C4040" t="str">
            <v>Match</v>
          </cell>
          <cell r="D4040" t="str">
            <v>iStar</v>
          </cell>
          <cell r="E4040" t="str">
            <v>Zero-Coupon</v>
          </cell>
        </row>
        <row r="4041">
          <cell r="A4041" t="str">
            <v>313589VB6</v>
          </cell>
          <cell r="B4041" t="str">
            <v>x313589VB6</v>
          </cell>
          <cell r="C4041" t="str">
            <v>Match</v>
          </cell>
          <cell r="D4041" t="str">
            <v>iStar</v>
          </cell>
          <cell r="E4041" t="str">
            <v>Zero-Coupon</v>
          </cell>
        </row>
        <row r="4042">
          <cell r="A4042" t="str">
            <v>313589VB6</v>
          </cell>
          <cell r="B4042" t="str">
            <v>x313589VB6</v>
          </cell>
          <cell r="C4042" t="str">
            <v>Match</v>
          </cell>
          <cell r="D4042" t="str">
            <v>iStar</v>
          </cell>
          <cell r="E4042" t="str">
            <v>Zero-Coupon</v>
          </cell>
        </row>
        <row r="4043">
          <cell r="A4043" t="str">
            <v>313589VB6</v>
          </cell>
          <cell r="B4043" t="str">
            <v>x313589VB6</v>
          </cell>
          <cell r="C4043" t="str">
            <v>Match</v>
          </cell>
          <cell r="D4043" t="str">
            <v>iStar</v>
          </cell>
          <cell r="E4043" t="str">
            <v>Zero-Coupon</v>
          </cell>
        </row>
        <row r="4044">
          <cell r="A4044" t="str">
            <v>313589VB6</v>
          </cell>
          <cell r="B4044" t="str">
            <v>x313589VB6</v>
          </cell>
          <cell r="C4044" t="str">
            <v>Match</v>
          </cell>
          <cell r="D4044" t="str">
            <v>iStar</v>
          </cell>
          <cell r="E4044" t="str">
            <v>Zero-Coupon</v>
          </cell>
        </row>
        <row r="4045">
          <cell r="A4045" t="str">
            <v>313589VB6</v>
          </cell>
          <cell r="B4045" t="str">
            <v>x313589VB6</v>
          </cell>
          <cell r="C4045" t="str">
            <v>Match</v>
          </cell>
          <cell r="D4045" t="str">
            <v>iStar</v>
          </cell>
          <cell r="E4045" t="str">
            <v>Zero-Coupon</v>
          </cell>
        </row>
        <row r="4046">
          <cell r="A4046" t="str">
            <v>313589VB6</v>
          </cell>
          <cell r="B4046" t="str">
            <v>x313589VB6</v>
          </cell>
          <cell r="C4046" t="str">
            <v>Match</v>
          </cell>
          <cell r="D4046" t="str">
            <v>iStar</v>
          </cell>
          <cell r="E4046" t="str">
            <v>Zero-Coupon</v>
          </cell>
        </row>
        <row r="4047">
          <cell r="A4047" t="str">
            <v>313589VB6</v>
          </cell>
          <cell r="B4047" t="str">
            <v>x313589VB6</v>
          </cell>
          <cell r="C4047" t="str">
            <v>Match</v>
          </cell>
          <cell r="D4047" t="str">
            <v>iStar</v>
          </cell>
          <cell r="E4047" t="str">
            <v>Zero-Coupon</v>
          </cell>
        </row>
        <row r="4048">
          <cell r="A4048" t="str">
            <v>313589VB6</v>
          </cell>
          <cell r="B4048" t="str">
            <v>x313589VB6</v>
          </cell>
          <cell r="C4048" t="str">
            <v>Match</v>
          </cell>
          <cell r="D4048" t="str">
            <v>iStar</v>
          </cell>
          <cell r="E4048" t="str">
            <v>Zero-Coupon</v>
          </cell>
        </row>
        <row r="4049">
          <cell r="A4049" t="str">
            <v>313589VB6</v>
          </cell>
          <cell r="B4049" t="str">
            <v>x313589VB6</v>
          </cell>
          <cell r="C4049" t="str">
            <v>Match</v>
          </cell>
          <cell r="D4049" t="str">
            <v>iStar</v>
          </cell>
          <cell r="E4049" t="str">
            <v>Zero-Coupon</v>
          </cell>
        </row>
        <row r="4050">
          <cell r="A4050" t="str">
            <v>313589VB6</v>
          </cell>
          <cell r="B4050" t="str">
            <v>x313589VB6</v>
          </cell>
          <cell r="C4050" t="str">
            <v>Match</v>
          </cell>
          <cell r="D4050" t="str">
            <v>iStar</v>
          </cell>
          <cell r="E4050" t="str">
            <v>Zero-Coupon</v>
          </cell>
        </row>
        <row r="4051">
          <cell r="A4051" t="str">
            <v>313589VB6</v>
          </cell>
          <cell r="B4051" t="str">
            <v>x313589VB6</v>
          </cell>
          <cell r="C4051" t="str">
            <v>Match</v>
          </cell>
          <cell r="D4051" t="str">
            <v>iStar</v>
          </cell>
          <cell r="E4051" t="str">
            <v>Zero-Coupon</v>
          </cell>
        </row>
        <row r="4052">
          <cell r="A4052" t="str">
            <v>313589VB6</v>
          </cell>
          <cell r="B4052" t="str">
            <v>x313589VB6</v>
          </cell>
          <cell r="C4052" t="str">
            <v>Match</v>
          </cell>
          <cell r="D4052" t="str">
            <v>iStar</v>
          </cell>
          <cell r="E4052" t="str">
            <v>Zero-Coupon</v>
          </cell>
        </row>
        <row r="4053">
          <cell r="A4053" t="str">
            <v>313589VB6</v>
          </cell>
          <cell r="B4053" t="str">
            <v>x313589VB6</v>
          </cell>
          <cell r="C4053" t="str">
            <v>Match</v>
          </cell>
          <cell r="D4053" t="str">
            <v>iStar</v>
          </cell>
          <cell r="E4053" t="str">
            <v>Zero-Coupon</v>
          </cell>
        </row>
        <row r="4054">
          <cell r="A4054" t="str">
            <v>313589VB6</v>
          </cell>
          <cell r="B4054" t="str">
            <v>x313589VB6</v>
          </cell>
          <cell r="C4054" t="str">
            <v>Match</v>
          </cell>
          <cell r="D4054" t="str">
            <v>iStar</v>
          </cell>
          <cell r="E4054" t="str">
            <v>Zero-Coupon</v>
          </cell>
        </row>
        <row r="4055">
          <cell r="A4055" t="str">
            <v>313589VB6</v>
          </cell>
          <cell r="B4055" t="str">
            <v>x313589VB6</v>
          </cell>
          <cell r="C4055" t="str">
            <v>Match</v>
          </cell>
          <cell r="D4055" t="str">
            <v>iStar</v>
          </cell>
          <cell r="E4055" t="str">
            <v>Zero-Coupon</v>
          </cell>
        </row>
        <row r="4056">
          <cell r="A4056" t="str">
            <v>313589VB6</v>
          </cell>
          <cell r="B4056" t="str">
            <v>x313589VB6</v>
          </cell>
          <cell r="C4056" t="str">
            <v>Match</v>
          </cell>
          <cell r="D4056" t="str">
            <v>iStar</v>
          </cell>
          <cell r="E4056" t="str">
            <v>Zero-Coupon</v>
          </cell>
        </row>
        <row r="4057">
          <cell r="A4057" t="str">
            <v>313589VB6</v>
          </cell>
          <cell r="B4057" t="str">
            <v>x313589VB6</v>
          </cell>
          <cell r="C4057" t="str">
            <v>Match</v>
          </cell>
          <cell r="D4057" t="str">
            <v>iStar</v>
          </cell>
          <cell r="E4057" t="str">
            <v>Zero-Coupon</v>
          </cell>
        </row>
        <row r="4058">
          <cell r="A4058" t="str">
            <v>313589VB6</v>
          </cell>
          <cell r="B4058" t="str">
            <v>x313589VB6</v>
          </cell>
          <cell r="C4058" t="str">
            <v>Match</v>
          </cell>
          <cell r="D4058" t="str">
            <v>iStar</v>
          </cell>
          <cell r="E4058" t="str">
            <v>Zero-Coupon</v>
          </cell>
        </row>
        <row r="4059">
          <cell r="A4059" t="str">
            <v>313589VB6</v>
          </cell>
          <cell r="B4059" t="str">
            <v>x313589VB6</v>
          </cell>
          <cell r="C4059" t="str">
            <v>Match</v>
          </cell>
          <cell r="D4059" t="str">
            <v>iStar</v>
          </cell>
          <cell r="E4059" t="str">
            <v>Zero-Coupon</v>
          </cell>
        </row>
        <row r="4060">
          <cell r="A4060" t="str">
            <v>313589VB6</v>
          </cell>
          <cell r="B4060" t="str">
            <v>x313589VB6</v>
          </cell>
          <cell r="C4060" t="str">
            <v>Match</v>
          </cell>
          <cell r="D4060" t="str">
            <v>iStar</v>
          </cell>
          <cell r="E4060" t="str">
            <v>Zero-Coupon</v>
          </cell>
        </row>
        <row r="4061">
          <cell r="A4061" t="str">
            <v>313589VB6</v>
          </cell>
          <cell r="B4061" t="str">
            <v>x313589VB6</v>
          </cell>
          <cell r="C4061" t="str">
            <v>Match</v>
          </cell>
          <cell r="D4061" t="str">
            <v>iStar</v>
          </cell>
          <cell r="E4061" t="str">
            <v>Zero-Coupon</v>
          </cell>
        </row>
        <row r="4062">
          <cell r="A4062" t="str">
            <v>313589VB6</v>
          </cell>
          <cell r="B4062" t="str">
            <v>x313589VB6</v>
          </cell>
          <cell r="C4062" t="str">
            <v>Match</v>
          </cell>
          <cell r="D4062" t="str">
            <v>iStar</v>
          </cell>
          <cell r="E4062" t="str">
            <v>Zero-Coupon</v>
          </cell>
        </row>
        <row r="4063">
          <cell r="A4063" t="str">
            <v>313589VB6</v>
          </cell>
          <cell r="B4063" t="str">
            <v>x313589VB6</v>
          </cell>
          <cell r="C4063" t="str">
            <v>Match</v>
          </cell>
          <cell r="D4063" t="str">
            <v>iStar</v>
          </cell>
          <cell r="E4063" t="str">
            <v>Zero-Coupon</v>
          </cell>
        </row>
        <row r="4064">
          <cell r="A4064" t="str">
            <v>313589VB6</v>
          </cell>
          <cell r="B4064" t="str">
            <v>x313589VB6</v>
          </cell>
          <cell r="C4064" t="str">
            <v>Match</v>
          </cell>
          <cell r="D4064" t="str">
            <v>iStar</v>
          </cell>
          <cell r="E4064" t="str">
            <v>Zero-Coupon</v>
          </cell>
        </row>
        <row r="4065">
          <cell r="A4065" t="str">
            <v>313589VB6</v>
          </cell>
          <cell r="B4065" t="str">
            <v>x313589VB6</v>
          </cell>
          <cell r="C4065" t="str">
            <v>Match</v>
          </cell>
          <cell r="D4065" t="str">
            <v>iStar</v>
          </cell>
          <cell r="E4065" t="str">
            <v>Zero-Coupon</v>
          </cell>
        </row>
        <row r="4066">
          <cell r="A4066" t="str">
            <v>313589VB6</v>
          </cell>
          <cell r="B4066" t="str">
            <v>x313589VB6</v>
          </cell>
          <cell r="C4066" t="str">
            <v>Match</v>
          </cell>
          <cell r="D4066" t="str">
            <v>iStar</v>
          </cell>
          <cell r="E4066" t="str">
            <v>Zero-Coupon</v>
          </cell>
        </row>
        <row r="4067">
          <cell r="A4067" t="str">
            <v>313589VB6</v>
          </cell>
          <cell r="B4067" t="str">
            <v>x313589VB6</v>
          </cell>
          <cell r="C4067" t="str">
            <v>Match</v>
          </cell>
          <cell r="D4067" t="str">
            <v>iStar</v>
          </cell>
          <cell r="E4067" t="str">
            <v>Zero-Coupon</v>
          </cell>
        </row>
        <row r="4068">
          <cell r="A4068" t="str">
            <v>313589VB6</v>
          </cell>
          <cell r="B4068" t="str">
            <v>x313589VB6</v>
          </cell>
          <cell r="C4068" t="str">
            <v>Match</v>
          </cell>
          <cell r="D4068" t="str">
            <v>iStar</v>
          </cell>
          <cell r="E4068" t="str">
            <v>Zero-Coupon</v>
          </cell>
        </row>
        <row r="4069">
          <cell r="A4069" t="str">
            <v>313589VB6</v>
          </cell>
          <cell r="B4069" t="str">
            <v>x313589VB6</v>
          </cell>
          <cell r="C4069" t="str">
            <v>Match</v>
          </cell>
          <cell r="D4069" t="str">
            <v>iStar</v>
          </cell>
          <cell r="E4069" t="str">
            <v>Zero-Coupon</v>
          </cell>
        </row>
        <row r="4070">
          <cell r="A4070" t="str">
            <v>313589VB6</v>
          </cell>
          <cell r="B4070" t="str">
            <v>x313589VB6</v>
          </cell>
          <cell r="C4070" t="str">
            <v>Match</v>
          </cell>
          <cell r="D4070" t="str">
            <v>iStar</v>
          </cell>
          <cell r="E4070" t="str">
            <v>Zero-Coupon</v>
          </cell>
        </row>
        <row r="4071">
          <cell r="A4071" t="str">
            <v>313589VB6</v>
          </cell>
          <cell r="B4071" t="str">
            <v>x313589VB6</v>
          </cell>
          <cell r="C4071" t="str">
            <v>Match</v>
          </cell>
          <cell r="D4071" t="str">
            <v>iStar</v>
          </cell>
          <cell r="E4071" t="str">
            <v>Zero-Coupon</v>
          </cell>
        </row>
        <row r="4072">
          <cell r="A4072" t="str">
            <v>313589VB6</v>
          </cell>
          <cell r="B4072" t="str">
            <v>x313589VB6</v>
          </cell>
          <cell r="C4072" t="str">
            <v>Match</v>
          </cell>
          <cell r="D4072" t="str">
            <v>iStar</v>
          </cell>
          <cell r="E4072" t="str">
            <v>Zero-Coupon</v>
          </cell>
        </row>
        <row r="4073">
          <cell r="A4073" t="str">
            <v>313589VB6</v>
          </cell>
          <cell r="B4073" t="str">
            <v>x313589VB6</v>
          </cell>
          <cell r="C4073" t="str">
            <v>Match</v>
          </cell>
          <cell r="D4073" t="str">
            <v>iStar</v>
          </cell>
          <cell r="E4073" t="str">
            <v>Zero-Coupon</v>
          </cell>
        </row>
        <row r="4074">
          <cell r="A4074" t="str">
            <v>313589VB6</v>
          </cell>
          <cell r="B4074" t="str">
            <v>x313589VB6</v>
          </cell>
          <cell r="C4074" t="str">
            <v>Match</v>
          </cell>
          <cell r="D4074" t="str">
            <v>iStar</v>
          </cell>
          <cell r="E4074" t="str">
            <v>Zero-Coupon</v>
          </cell>
        </row>
        <row r="4075">
          <cell r="A4075" t="str">
            <v>313589VB6</v>
          </cell>
          <cell r="B4075" t="str">
            <v>x313589VB6</v>
          </cell>
          <cell r="C4075" t="str">
            <v>Match</v>
          </cell>
          <cell r="D4075" t="str">
            <v>iStar</v>
          </cell>
          <cell r="E4075" t="str">
            <v>Zero-Coupon</v>
          </cell>
        </row>
        <row r="4076">
          <cell r="A4076" t="str">
            <v>313589VB6</v>
          </cell>
          <cell r="B4076" t="str">
            <v>x313589VB6</v>
          </cell>
          <cell r="C4076" t="str">
            <v>Match</v>
          </cell>
          <cell r="D4076" t="str">
            <v>iStar</v>
          </cell>
          <cell r="E4076" t="str">
            <v>Zero-Coupon</v>
          </cell>
        </row>
        <row r="4077">
          <cell r="A4077" t="str">
            <v>313589VB6</v>
          </cell>
          <cell r="B4077" t="str">
            <v>x313589VB6</v>
          </cell>
          <cell r="C4077" t="str">
            <v>Match</v>
          </cell>
          <cell r="D4077" t="str">
            <v>iStar</v>
          </cell>
          <cell r="E4077" t="str">
            <v>Zero-Coupon</v>
          </cell>
        </row>
        <row r="4078">
          <cell r="A4078" t="str">
            <v>313589VB6</v>
          </cell>
          <cell r="B4078" t="str">
            <v>x313589VB6</v>
          </cell>
          <cell r="C4078" t="str">
            <v>Match</v>
          </cell>
          <cell r="D4078" t="str">
            <v>iStar</v>
          </cell>
          <cell r="E4078" t="str">
            <v>Zero-Coupon</v>
          </cell>
        </row>
        <row r="4079">
          <cell r="A4079" t="str">
            <v>313589VB6</v>
          </cell>
          <cell r="B4079" t="str">
            <v>x313589VB6</v>
          </cell>
          <cell r="C4079" t="str">
            <v>Match</v>
          </cell>
          <cell r="D4079" t="str">
            <v>iStar</v>
          </cell>
          <cell r="E4079" t="str">
            <v>Zero-Coupon</v>
          </cell>
        </row>
        <row r="4080">
          <cell r="A4080" t="str">
            <v>313589VB6</v>
          </cell>
          <cell r="B4080" t="str">
            <v>x313589VB6</v>
          </cell>
          <cell r="C4080" t="str">
            <v>Match</v>
          </cell>
          <cell r="D4080" t="str">
            <v>iStar</v>
          </cell>
          <cell r="E4080" t="str">
            <v>Zero-Coupon</v>
          </cell>
        </row>
        <row r="4081">
          <cell r="A4081" t="str">
            <v>313589VB6</v>
          </cell>
          <cell r="B4081" t="str">
            <v>x313589VB6</v>
          </cell>
          <cell r="C4081" t="str">
            <v>Match</v>
          </cell>
          <cell r="D4081" t="str">
            <v>iStar</v>
          </cell>
          <cell r="E4081" t="str">
            <v>Zero-Coupon</v>
          </cell>
        </row>
        <row r="4082">
          <cell r="A4082" t="str">
            <v>313589VB6</v>
          </cell>
          <cell r="B4082" t="str">
            <v>x313589VB6</v>
          </cell>
          <cell r="C4082" t="str">
            <v>Match</v>
          </cell>
          <cell r="D4082" t="str">
            <v>iStar</v>
          </cell>
          <cell r="E4082" t="str">
            <v>Zero-Coupon</v>
          </cell>
        </row>
        <row r="4083">
          <cell r="A4083" t="str">
            <v>313589VB6</v>
          </cell>
          <cell r="B4083" t="str">
            <v>x313589VB6</v>
          </cell>
          <cell r="C4083" t="str">
            <v>Match</v>
          </cell>
          <cell r="D4083" t="str">
            <v>iStar</v>
          </cell>
          <cell r="E4083" t="str">
            <v>Zero-Coupon</v>
          </cell>
        </row>
        <row r="4084">
          <cell r="A4084" t="str">
            <v>313589VB6</v>
          </cell>
          <cell r="B4084" t="str">
            <v>x313589VB6</v>
          </cell>
          <cell r="C4084" t="str">
            <v>Match</v>
          </cell>
          <cell r="D4084" t="str">
            <v>iStar</v>
          </cell>
          <cell r="E4084" t="str">
            <v>Zero-Coupon</v>
          </cell>
        </row>
        <row r="4085">
          <cell r="A4085" t="str">
            <v>313589VB6</v>
          </cell>
          <cell r="B4085" t="str">
            <v>x313589VB6</v>
          </cell>
          <cell r="C4085" t="str">
            <v>Match</v>
          </cell>
          <cell r="D4085" t="str">
            <v>iStar</v>
          </cell>
          <cell r="E4085" t="str">
            <v>Zero-Coupon</v>
          </cell>
        </row>
        <row r="4086">
          <cell r="A4086" t="str">
            <v>313589VB6</v>
          </cell>
          <cell r="B4086" t="str">
            <v>x313589VB6</v>
          </cell>
          <cell r="C4086" t="str">
            <v>Match</v>
          </cell>
          <cell r="D4086" t="str">
            <v>iStar</v>
          </cell>
          <cell r="E4086" t="str">
            <v>Zero-Coupon</v>
          </cell>
        </row>
        <row r="4087">
          <cell r="A4087" t="str">
            <v>313589VB6</v>
          </cell>
          <cell r="B4087" t="str">
            <v>x313589VB6</v>
          </cell>
          <cell r="C4087" t="str">
            <v>Match</v>
          </cell>
          <cell r="D4087" t="str">
            <v>iStar</v>
          </cell>
          <cell r="E4087" t="str">
            <v>Zero-Coupon</v>
          </cell>
        </row>
        <row r="4088">
          <cell r="A4088" t="str">
            <v>313589VB6</v>
          </cell>
          <cell r="B4088" t="str">
            <v>x313589VB6</v>
          </cell>
          <cell r="C4088" t="str">
            <v>Match</v>
          </cell>
          <cell r="D4088" t="str">
            <v>iStar</v>
          </cell>
          <cell r="E4088" t="str">
            <v>Zero-Coupon</v>
          </cell>
        </row>
        <row r="4089">
          <cell r="A4089" t="str">
            <v>313589VB6</v>
          </cell>
          <cell r="B4089" t="str">
            <v>x313589VB6</v>
          </cell>
          <cell r="C4089" t="str">
            <v>Match</v>
          </cell>
          <cell r="D4089" t="str">
            <v>iStar</v>
          </cell>
          <cell r="E4089" t="str">
            <v>Zero-Coupon</v>
          </cell>
        </row>
        <row r="4090">
          <cell r="A4090" t="str">
            <v>313589VB6</v>
          </cell>
          <cell r="B4090" t="str">
            <v>x313589VB6</v>
          </cell>
          <cell r="C4090" t="str">
            <v>Match</v>
          </cell>
          <cell r="D4090" t="str">
            <v>iStar</v>
          </cell>
          <cell r="E4090" t="str">
            <v>Zero-Coupon</v>
          </cell>
        </row>
        <row r="4091">
          <cell r="A4091" t="str">
            <v>313589VB6</v>
          </cell>
          <cell r="B4091" t="str">
            <v>x313589VB6</v>
          </cell>
          <cell r="C4091" t="str">
            <v>Match</v>
          </cell>
          <cell r="D4091" t="str">
            <v>iStar</v>
          </cell>
          <cell r="E4091" t="str">
            <v>Zero-Coupon</v>
          </cell>
        </row>
        <row r="4092">
          <cell r="A4092" t="str">
            <v>313589VB6</v>
          </cell>
          <cell r="B4092" t="str">
            <v>x313589VB6</v>
          </cell>
          <cell r="C4092" t="str">
            <v>Match</v>
          </cell>
          <cell r="D4092" t="str">
            <v>iStar</v>
          </cell>
          <cell r="E4092" t="str">
            <v>Zero-Coupon</v>
          </cell>
        </row>
        <row r="4093">
          <cell r="A4093" t="str">
            <v>313589VB6</v>
          </cell>
          <cell r="B4093" t="str">
            <v>x313589VB6</v>
          </cell>
          <cell r="C4093" t="str">
            <v>Match</v>
          </cell>
          <cell r="D4093" t="str">
            <v>iStar</v>
          </cell>
          <cell r="E4093" t="str">
            <v>Zero-Coupon</v>
          </cell>
        </row>
        <row r="4094">
          <cell r="A4094" t="str">
            <v>313589VB6</v>
          </cell>
          <cell r="B4094" t="str">
            <v>x313589VB6</v>
          </cell>
          <cell r="C4094" t="str">
            <v>Match</v>
          </cell>
          <cell r="D4094" t="str">
            <v>iStar</v>
          </cell>
          <cell r="E4094" t="str">
            <v>Zero-Coupon</v>
          </cell>
        </row>
        <row r="4095">
          <cell r="A4095" t="str">
            <v>313589VB6</v>
          </cell>
          <cell r="B4095" t="str">
            <v>x313589VB6</v>
          </cell>
          <cell r="C4095" t="str">
            <v>Match</v>
          </cell>
          <cell r="D4095" t="str">
            <v>iStar</v>
          </cell>
          <cell r="E4095" t="str">
            <v>Zero-Coupon</v>
          </cell>
        </row>
        <row r="4096">
          <cell r="A4096" t="str">
            <v>313589VB6</v>
          </cell>
          <cell r="B4096" t="str">
            <v>x313589VB6</v>
          </cell>
          <cell r="C4096" t="str">
            <v>Match</v>
          </cell>
          <cell r="D4096" t="str">
            <v>iStar</v>
          </cell>
          <cell r="E4096" t="str">
            <v>Zero-Coupon</v>
          </cell>
        </row>
        <row r="4097">
          <cell r="A4097" t="str">
            <v>313589VB6</v>
          </cell>
          <cell r="B4097" t="str">
            <v>x313589VB6</v>
          </cell>
          <cell r="C4097" t="str">
            <v>Match</v>
          </cell>
          <cell r="D4097" t="str">
            <v>iStar</v>
          </cell>
          <cell r="E4097" t="str">
            <v>Zero-Coupon</v>
          </cell>
        </row>
        <row r="4098">
          <cell r="A4098" t="str">
            <v>313589VB6</v>
          </cell>
          <cell r="B4098" t="str">
            <v>x313589VB6</v>
          </cell>
          <cell r="C4098" t="str">
            <v>Match</v>
          </cell>
          <cell r="D4098" t="str">
            <v>iStar</v>
          </cell>
          <cell r="E4098" t="str">
            <v>Zero-Coupon</v>
          </cell>
        </row>
        <row r="4099">
          <cell r="A4099" t="str">
            <v>313589VB6</v>
          </cell>
          <cell r="B4099" t="str">
            <v>x313589VB6</v>
          </cell>
          <cell r="C4099" t="str">
            <v>Match</v>
          </cell>
          <cell r="D4099" t="str">
            <v>iStar</v>
          </cell>
          <cell r="E4099" t="str">
            <v>Zero-Coupon</v>
          </cell>
        </row>
        <row r="4100">
          <cell r="A4100" t="str">
            <v>313589VB6</v>
          </cell>
          <cell r="B4100" t="str">
            <v>x313589VB6</v>
          </cell>
          <cell r="C4100" t="str">
            <v>Match</v>
          </cell>
          <cell r="D4100" t="str">
            <v>iStar</v>
          </cell>
          <cell r="E4100" t="str">
            <v>Zero-Coupon</v>
          </cell>
        </row>
        <row r="4101">
          <cell r="A4101" t="str">
            <v>313589VB6</v>
          </cell>
          <cell r="B4101" t="str">
            <v>x313589VB6</v>
          </cell>
          <cell r="C4101" t="str">
            <v>Match</v>
          </cell>
          <cell r="D4101" t="str">
            <v>iStar</v>
          </cell>
          <cell r="E4101" t="str">
            <v>Zero-Coupon</v>
          </cell>
        </row>
        <row r="4102">
          <cell r="A4102" t="str">
            <v>313589VB6</v>
          </cell>
          <cell r="B4102" t="str">
            <v>x313589VB6</v>
          </cell>
          <cell r="C4102" t="str">
            <v>Match</v>
          </cell>
          <cell r="D4102" t="str">
            <v>iStar</v>
          </cell>
          <cell r="E4102" t="str">
            <v>Zero-Coupon</v>
          </cell>
        </row>
        <row r="4103">
          <cell r="A4103" t="str">
            <v>313589VB6</v>
          </cell>
          <cell r="B4103" t="str">
            <v>x313589VB6</v>
          </cell>
          <cell r="C4103" t="str">
            <v>Match</v>
          </cell>
          <cell r="D4103" t="str">
            <v>iStar</v>
          </cell>
          <cell r="E4103" t="str">
            <v>Zero-Coupon</v>
          </cell>
        </row>
        <row r="4104">
          <cell r="A4104" t="str">
            <v>313589VB6</v>
          </cell>
          <cell r="B4104" t="str">
            <v>x313589VB6</v>
          </cell>
          <cell r="C4104" t="str">
            <v>Match</v>
          </cell>
          <cell r="D4104" t="str">
            <v>iStar</v>
          </cell>
          <cell r="E4104" t="str">
            <v>Zero-Coupon</v>
          </cell>
        </row>
        <row r="4105">
          <cell r="A4105" t="str">
            <v>313589VB6</v>
          </cell>
          <cell r="B4105" t="str">
            <v>x313589VB6</v>
          </cell>
          <cell r="C4105" t="str">
            <v>Match</v>
          </cell>
          <cell r="D4105" t="str">
            <v>iStar</v>
          </cell>
          <cell r="E4105" t="str">
            <v>Zero-Coupon</v>
          </cell>
        </row>
        <row r="4106">
          <cell r="A4106" t="str">
            <v>313589VB6</v>
          </cell>
          <cell r="B4106" t="str">
            <v>x313589VB6</v>
          </cell>
          <cell r="C4106" t="str">
            <v>Match</v>
          </cell>
          <cell r="D4106" t="str">
            <v>iStar</v>
          </cell>
          <cell r="E4106" t="str">
            <v>Zero-Coupon</v>
          </cell>
        </row>
        <row r="4107">
          <cell r="A4107" t="str">
            <v>313589VB6</v>
          </cell>
          <cell r="B4107" t="str">
            <v>x313589VB6</v>
          </cell>
          <cell r="C4107" t="str">
            <v>Match</v>
          </cell>
          <cell r="D4107" t="str">
            <v>iStar</v>
          </cell>
          <cell r="E4107" t="str">
            <v>Zero-Coupon</v>
          </cell>
        </row>
        <row r="4108">
          <cell r="A4108" t="str">
            <v>313589VB6</v>
          </cell>
          <cell r="B4108" t="str">
            <v>x313589VB6</v>
          </cell>
          <cell r="C4108" t="str">
            <v>Match</v>
          </cell>
          <cell r="D4108" t="str">
            <v>iStar</v>
          </cell>
          <cell r="E4108" t="str">
            <v>Zero-Coupon</v>
          </cell>
        </row>
        <row r="4109">
          <cell r="A4109" t="str">
            <v>313589VB6</v>
          </cell>
          <cell r="B4109" t="str">
            <v>x313589VB6</v>
          </cell>
          <cell r="C4109" t="str">
            <v>Match</v>
          </cell>
          <cell r="D4109" t="str">
            <v>iStar</v>
          </cell>
          <cell r="E4109" t="str">
            <v>Zero-Coupon</v>
          </cell>
        </row>
        <row r="4110">
          <cell r="A4110" t="str">
            <v>313589VB6</v>
          </cell>
          <cell r="B4110" t="str">
            <v>x313589VB6</v>
          </cell>
          <cell r="C4110" t="str">
            <v>Match</v>
          </cell>
          <cell r="D4110" t="str">
            <v>iStar</v>
          </cell>
          <cell r="E4110" t="str">
            <v>Zero-Coupon</v>
          </cell>
        </row>
        <row r="4111">
          <cell r="A4111" t="str">
            <v>313589VB6</v>
          </cell>
          <cell r="B4111" t="str">
            <v>x313589VB6</v>
          </cell>
          <cell r="C4111" t="str">
            <v>Match</v>
          </cell>
          <cell r="D4111" t="str">
            <v>iStar</v>
          </cell>
          <cell r="E4111" t="str">
            <v>Zero-Coupon</v>
          </cell>
        </row>
        <row r="4112">
          <cell r="A4112" t="str">
            <v>313589VB6</v>
          </cell>
          <cell r="B4112" t="str">
            <v>x313589VB6</v>
          </cell>
          <cell r="C4112" t="str">
            <v>Match</v>
          </cell>
          <cell r="D4112" t="str">
            <v>iStar</v>
          </cell>
          <cell r="E4112" t="str">
            <v>Zero-Coupon</v>
          </cell>
        </row>
        <row r="4113">
          <cell r="A4113" t="str">
            <v>313589VC4</v>
          </cell>
          <cell r="B4113" t="str">
            <v>x313589VC4</v>
          </cell>
          <cell r="C4113" t="str">
            <v>Match</v>
          </cell>
          <cell r="D4113" t="str">
            <v>iStar</v>
          </cell>
          <cell r="E4113" t="str">
            <v>Zero-Coupon</v>
          </cell>
        </row>
        <row r="4114">
          <cell r="A4114" t="str">
            <v>313589VC4</v>
          </cell>
          <cell r="B4114" t="str">
            <v>x313589VC4</v>
          </cell>
          <cell r="C4114" t="str">
            <v>Match</v>
          </cell>
          <cell r="D4114" t="str">
            <v>iStar</v>
          </cell>
          <cell r="E4114" t="str">
            <v>Zero-Coupon</v>
          </cell>
        </row>
        <row r="4115">
          <cell r="A4115" t="str">
            <v>313589VC4</v>
          </cell>
          <cell r="B4115" t="str">
            <v>x313589VC4</v>
          </cell>
          <cell r="C4115" t="str">
            <v>Match</v>
          </cell>
          <cell r="D4115" t="str">
            <v>iStar</v>
          </cell>
          <cell r="E4115" t="str">
            <v>Zero-Coupon</v>
          </cell>
        </row>
        <row r="4116">
          <cell r="A4116" t="str">
            <v>313589VD2</v>
          </cell>
          <cell r="B4116" t="str">
            <v>x313589VD2</v>
          </cell>
          <cell r="C4116" t="str">
            <v>Match</v>
          </cell>
          <cell r="D4116" t="str">
            <v>iStar</v>
          </cell>
          <cell r="E4116" t="str">
            <v>Zero-Coupon</v>
          </cell>
        </row>
        <row r="4117">
          <cell r="A4117" t="str">
            <v>313589VD2</v>
          </cell>
          <cell r="B4117" t="str">
            <v>x313589VD2</v>
          </cell>
          <cell r="C4117" t="str">
            <v>Match</v>
          </cell>
          <cell r="D4117" t="str">
            <v>iStar</v>
          </cell>
          <cell r="E4117" t="str">
            <v>Zero-Coupon</v>
          </cell>
        </row>
        <row r="4118">
          <cell r="A4118" t="str">
            <v>313589VD2</v>
          </cell>
          <cell r="B4118" t="str">
            <v>x313589VD2</v>
          </cell>
          <cell r="C4118" t="str">
            <v>Match</v>
          </cell>
          <cell r="D4118" t="str">
            <v>iStar</v>
          </cell>
          <cell r="E4118" t="str">
            <v>Zero-Coupon</v>
          </cell>
        </row>
        <row r="4119">
          <cell r="A4119" t="str">
            <v>313589VD2</v>
          </cell>
          <cell r="B4119" t="str">
            <v>x313589VD2</v>
          </cell>
          <cell r="C4119" t="str">
            <v>Match</v>
          </cell>
          <cell r="D4119" t="str">
            <v>iStar</v>
          </cell>
          <cell r="E4119" t="str">
            <v>Zero-Coupon</v>
          </cell>
        </row>
        <row r="4120">
          <cell r="A4120" t="str">
            <v>313589VD2</v>
          </cell>
          <cell r="B4120" t="str">
            <v>x313589VD2</v>
          </cell>
          <cell r="C4120" t="str">
            <v>Match</v>
          </cell>
          <cell r="D4120" t="str">
            <v>iStar</v>
          </cell>
          <cell r="E4120" t="str">
            <v>Zero-Coupon</v>
          </cell>
        </row>
        <row r="4121">
          <cell r="A4121" t="str">
            <v>313589VD2</v>
          </cell>
          <cell r="B4121" t="str">
            <v>x313589VD2</v>
          </cell>
          <cell r="C4121" t="str">
            <v>Match</v>
          </cell>
          <cell r="D4121" t="str">
            <v>iStar</v>
          </cell>
          <cell r="E4121" t="str">
            <v>Zero-Coupon</v>
          </cell>
        </row>
        <row r="4122">
          <cell r="A4122" t="str">
            <v>313589VD2</v>
          </cell>
          <cell r="B4122" t="str">
            <v>x313589VD2</v>
          </cell>
          <cell r="C4122" t="str">
            <v>Match</v>
          </cell>
          <cell r="D4122" t="str">
            <v>iStar</v>
          </cell>
          <cell r="E4122" t="str">
            <v>Zero-Coupon</v>
          </cell>
        </row>
        <row r="4123">
          <cell r="A4123" t="str">
            <v>313589VD2</v>
          </cell>
          <cell r="B4123" t="str">
            <v>x313589VD2</v>
          </cell>
          <cell r="C4123" t="str">
            <v>Match</v>
          </cell>
          <cell r="D4123" t="str">
            <v>iStar</v>
          </cell>
          <cell r="E4123" t="str">
            <v>Zero-Coupon</v>
          </cell>
        </row>
        <row r="4124">
          <cell r="A4124" t="str">
            <v>313589VD2</v>
          </cell>
          <cell r="B4124" t="str">
            <v>x313589VD2</v>
          </cell>
          <cell r="C4124" t="str">
            <v>Match</v>
          </cell>
          <cell r="D4124" t="str">
            <v>iStar</v>
          </cell>
          <cell r="E4124" t="str">
            <v>Zero-Coupon</v>
          </cell>
        </row>
        <row r="4125">
          <cell r="A4125" t="str">
            <v>313589VD2</v>
          </cell>
          <cell r="B4125" t="str">
            <v>x313589VD2</v>
          </cell>
          <cell r="C4125" t="str">
            <v>Match</v>
          </cell>
          <cell r="D4125" t="str">
            <v>iStar</v>
          </cell>
          <cell r="E4125" t="str">
            <v>Zero-Coupon</v>
          </cell>
        </row>
        <row r="4126">
          <cell r="A4126" t="str">
            <v>313589VD2</v>
          </cell>
          <cell r="B4126" t="str">
            <v>x313589VD2</v>
          </cell>
          <cell r="C4126" t="str">
            <v>Match</v>
          </cell>
          <cell r="D4126" t="str">
            <v>iStar</v>
          </cell>
          <cell r="E4126" t="str">
            <v>Zero-Coupon</v>
          </cell>
        </row>
        <row r="4127">
          <cell r="A4127" t="str">
            <v>313589VD2</v>
          </cell>
          <cell r="B4127" t="str">
            <v>x313589VD2</v>
          </cell>
          <cell r="C4127" t="str">
            <v>Match</v>
          </cell>
          <cell r="D4127" t="str">
            <v>iStar</v>
          </cell>
          <cell r="E4127" t="str">
            <v>Zero-Coupon</v>
          </cell>
        </row>
        <row r="4128">
          <cell r="A4128" t="str">
            <v>313589VD2</v>
          </cell>
          <cell r="B4128" t="str">
            <v>x313589VD2</v>
          </cell>
          <cell r="C4128" t="str">
            <v>Match</v>
          </cell>
          <cell r="D4128" t="str">
            <v>iStar</v>
          </cell>
          <cell r="E4128" t="str">
            <v>Zero-Coupon</v>
          </cell>
        </row>
        <row r="4129">
          <cell r="A4129" t="str">
            <v>313589VD2</v>
          </cell>
          <cell r="B4129" t="str">
            <v>x313589VD2</v>
          </cell>
          <cell r="C4129" t="str">
            <v>Match</v>
          </cell>
          <cell r="D4129" t="str">
            <v>iStar</v>
          </cell>
          <cell r="E4129" t="str">
            <v>Zero-Coupon</v>
          </cell>
        </row>
        <row r="4130">
          <cell r="A4130" t="str">
            <v>313589VD2</v>
          </cell>
          <cell r="B4130" t="str">
            <v>x313589VD2</v>
          </cell>
          <cell r="C4130" t="str">
            <v>Match</v>
          </cell>
          <cell r="D4130" t="str">
            <v>iStar</v>
          </cell>
          <cell r="E4130" t="str">
            <v>Zero-Coupon</v>
          </cell>
        </row>
        <row r="4131">
          <cell r="A4131" t="str">
            <v>313589VD2</v>
          </cell>
          <cell r="B4131" t="str">
            <v>x313589VD2</v>
          </cell>
          <cell r="C4131" t="str">
            <v>Match</v>
          </cell>
          <cell r="D4131" t="str">
            <v>iStar</v>
          </cell>
          <cell r="E4131" t="str">
            <v>Zero-Coupon</v>
          </cell>
        </row>
        <row r="4132">
          <cell r="A4132" t="str">
            <v>313589VD2</v>
          </cell>
          <cell r="B4132" t="str">
            <v>x313589VD2</v>
          </cell>
          <cell r="C4132" t="str">
            <v>Match</v>
          </cell>
          <cell r="D4132" t="str">
            <v>iStar</v>
          </cell>
          <cell r="E4132" t="str">
            <v>Zero-Coupon</v>
          </cell>
        </row>
        <row r="4133">
          <cell r="A4133" t="str">
            <v>313589VD2</v>
          </cell>
          <cell r="B4133" t="str">
            <v>x313589VD2</v>
          </cell>
          <cell r="C4133" t="str">
            <v>Match</v>
          </cell>
          <cell r="D4133" t="str">
            <v>iStar</v>
          </cell>
          <cell r="E4133" t="str">
            <v>Zero-Coupon</v>
          </cell>
        </row>
        <row r="4134">
          <cell r="A4134" t="str">
            <v>313589VD2</v>
          </cell>
          <cell r="B4134" t="str">
            <v>x313589VD2</v>
          </cell>
          <cell r="C4134" t="str">
            <v>Match</v>
          </cell>
          <cell r="D4134" t="str">
            <v>iStar</v>
          </cell>
          <cell r="E4134" t="str">
            <v>Zero-Coupon</v>
          </cell>
        </row>
        <row r="4135">
          <cell r="A4135" t="str">
            <v>313589VD2</v>
          </cell>
          <cell r="B4135" t="str">
            <v>x313589VD2</v>
          </cell>
          <cell r="C4135" t="str">
            <v>Match</v>
          </cell>
          <cell r="D4135" t="str">
            <v>iStar</v>
          </cell>
          <cell r="E4135" t="str">
            <v>Zero-Coupon</v>
          </cell>
        </row>
        <row r="4136">
          <cell r="A4136" t="str">
            <v>313589VD2</v>
          </cell>
          <cell r="B4136" t="str">
            <v>x313589VD2</v>
          </cell>
          <cell r="C4136" t="str">
            <v>Match</v>
          </cell>
          <cell r="D4136" t="str">
            <v>iStar</v>
          </cell>
          <cell r="E4136" t="str">
            <v>Zero-Coupon</v>
          </cell>
        </row>
        <row r="4137">
          <cell r="A4137" t="str">
            <v>313589VD2</v>
          </cell>
          <cell r="B4137" t="str">
            <v>x313589VD2</v>
          </cell>
          <cell r="C4137" t="str">
            <v>Match</v>
          </cell>
          <cell r="D4137" t="str">
            <v>iStar</v>
          </cell>
          <cell r="E4137" t="str">
            <v>Zero-Coupon</v>
          </cell>
        </row>
        <row r="4138">
          <cell r="A4138" t="str">
            <v>313589VD2</v>
          </cell>
          <cell r="B4138" t="str">
            <v>x313589VD2</v>
          </cell>
          <cell r="C4138" t="str">
            <v>Match</v>
          </cell>
          <cell r="D4138" t="str">
            <v>iStar</v>
          </cell>
          <cell r="E4138" t="str">
            <v>Zero-Coupon</v>
          </cell>
        </row>
        <row r="4139">
          <cell r="A4139" t="str">
            <v>313589VD2</v>
          </cell>
          <cell r="B4139" t="str">
            <v>x313589VD2</v>
          </cell>
          <cell r="C4139" t="str">
            <v>Match</v>
          </cell>
          <cell r="D4139" t="str">
            <v>iStar</v>
          </cell>
          <cell r="E4139" t="str">
            <v>Zero-Coupon</v>
          </cell>
        </row>
        <row r="4140">
          <cell r="A4140" t="str">
            <v>313589VE0</v>
          </cell>
          <cell r="B4140" t="str">
            <v>x313589VE0</v>
          </cell>
          <cell r="C4140" t="str">
            <v>Match</v>
          </cell>
          <cell r="D4140" t="str">
            <v>iStar</v>
          </cell>
          <cell r="E4140" t="str">
            <v>Zero-Coupon</v>
          </cell>
        </row>
        <row r="4141">
          <cell r="A4141" t="str">
            <v>313589VE0</v>
          </cell>
          <cell r="B4141" t="str">
            <v>x313589VE0</v>
          </cell>
          <cell r="C4141" t="str">
            <v>Match</v>
          </cell>
          <cell r="D4141" t="str">
            <v>iStar</v>
          </cell>
          <cell r="E4141" t="str">
            <v>Zero-Coupon</v>
          </cell>
        </row>
        <row r="4142">
          <cell r="A4142" t="str">
            <v>313589VE0</v>
          </cell>
          <cell r="B4142" t="str">
            <v>x313589VE0</v>
          </cell>
          <cell r="C4142" t="str">
            <v>Match</v>
          </cell>
          <cell r="D4142" t="str">
            <v>iStar</v>
          </cell>
          <cell r="E4142" t="str">
            <v>Zero-Coupon</v>
          </cell>
        </row>
        <row r="4143">
          <cell r="A4143" t="str">
            <v>313589VE0</v>
          </cell>
          <cell r="B4143" t="str">
            <v>x313589VE0</v>
          </cell>
          <cell r="C4143" t="str">
            <v>Match</v>
          </cell>
          <cell r="D4143" t="str">
            <v>iStar</v>
          </cell>
          <cell r="E4143" t="str">
            <v>Zero-Coupon</v>
          </cell>
        </row>
        <row r="4144">
          <cell r="A4144" t="str">
            <v>313589VE0</v>
          </cell>
          <cell r="B4144" t="str">
            <v>x313589VE0</v>
          </cell>
          <cell r="C4144" t="str">
            <v>Match</v>
          </cell>
          <cell r="D4144" t="str">
            <v>iStar</v>
          </cell>
          <cell r="E4144" t="str">
            <v>Zero-Coupon</v>
          </cell>
        </row>
        <row r="4145">
          <cell r="A4145" t="str">
            <v>313589VE0</v>
          </cell>
          <cell r="B4145" t="str">
            <v>x313589VE0</v>
          </cell>
          <cell r="C4145" t="str">
            <v>Match</v>
          </cell>
          <cell r="D4145" t="str">
            <v>iStar</v>
          </cell>
          <cell r="E4145" t="str">
            <v>Zero-Coupon</v>
          </cell>
        </row>
        <row r="4146">
          <cell r="A4146" t="str">
            <v>313589VE0</v>
          </cell>
          <cell r="B4146" t="str">
            <v>x313589VE0</v>
          </cell>
          <cell r="C4146" t="str">
            <v>Match</v>
          </cell>
          <cell r="D4146" t="str">
            <v>iStar</v>
          </cell>
          <cell r="E4146" t="str">
            <v>Zero-Coupon</v>
          </cell>
        </row>
        <row r="4147">
          <cell r="A4147" t="str">
            <v>313589VE0</v>
          </cell>
          <cell r="B4147" t="str">
            <v>x313589VE0</v>
          </cell>
          <cell r="C4147" t="str">
            <v>Match</v>
          </cell>
          <cell r="D4147" t="str">
            <v>iStar</v>
          </cell>
          <cell r="E4147" t="str">
            <v>Zero-Coupon</v>
          </cell>
        </row>
        <row r="4148">
          <cell r="A4148" t="str">
            <v>313589VE0</v>
          </cell>
          <cell r="B4148" t="str">
            <v>x313589VE0</v>
          </cell>
          <cell r="C4148" t="str">
            <v>Match</v>
          </cell>
          <cell r="D4148" t="str">
            <v>iStar</v>
          </cell>
          <cell r="E4148" t="str">
            <v>Zero-Coupon</v>
          </cell>
        </row>
        <row r="4149">
          <cell r="A4149" t="str">
            <v>313589VF7</v>
          </cell>
          <cell r="B4149" t="str">
            <v>x313589VF7</v>
          </cell>
          <cell r="C4149" t="str">
            <v>Match</v>
          </cell>
          <cell r="D4149" t="str">
            <v>iStar</v>
          </cell>
          <cell r="E4149" t="str">
            <v>Zero-Coupon</v>
          </cell>
        </row>
        <row r="4150">
          <cell r="A4150" t="str">
            <v>313589VF7</v>
          </cell>
          <cell r="B4150" t="str">
            <v>x313589VF7</v>
          </cell>
          <cell r="C4150" t="str">
            <v>Match</v>
          </cell>
          <cell r="D4150" t="str">
            <v>iStar</v>
          </cell>
          <cell r="E4150" t="str">
            <v>Zero-Coupon</v>
          </cell>
        </row>
        <row r="4151">
          <cell r="A4151" t="str">
            <v>313589VF7</v>
          </cell>
          <cell r="B4151" t="str">
            <v>x313589VF7</v>
          </cell>
          <cell r="C4151" t="str">
            <v>Match</v>
          </cell>
          <cell r="D4151" t="str">
            <v>iStar</v>
          </cell>
          <cell r="E4151" t="str">
            <v>Zero-Coupon</v>
          </cell>
        </row>
        <row r="4152">
          <cell r="A4152" t="str">
            <v>313589VF7</v>
          </cell>
          <cell r="B4152" t="str">
            <v>x313589VF7</v>
          </cell>
          <cell r="C4152" t="str">
            <v>Match</v>
          </cell>
          <cell r="D4152" t="str">
            <v>iStar</v>
          </cell>
          <cell r="E4152" t="str">
            <v>Zero-Coupon</v>
          </cell>
        </row>
        <row r="4153">
          <cell r="A4153" t="str">
            <v>313589VF7</v>
          </cell>
          <cell r="B4153" t="str">
            <v>x313589VF7</v>
          </cell>
          <cell r="C4153" t="str">
            <v>Match</v>
          </cell>
          <cell r="D4153" t="str">
            <v>iStar</v>
          </cell>
          <cell r="E4153" t="str">
            <v>Zero-Coupon</v>
          </cell>
        </row>
        <row r="4154">
          <cell r="A4154" t="str">
            <v>313589VF7</v>
          </cell>
          <cell r="B4154" t="str">
            <v>x313589VF7</v>
          </cell>
          <cell r="C4154" t="str">
            <v>Match</v>
          </cell>
          <cell r="D4154" t="str">
            <v>iStar</v>
          </cell>
          <cell r="E4154" t="str">
            <v>Zero-Coupon</v>
          </cell>
        </row>
        <row r="4155">
          <cell r="A4155" t="str">
            <v>313589VF7</v>
          </cell>
          <cell r="B4155" t="str">
            <v>x313589VF7</v>
          </cell>
          <cell r="C4155" t="str">
            <v>Match</v>
          </cell>
          <cell r="D4155" t="str">
            <v>iStar</v>
          </cell>
          <cell r="E4155" t="str">
            <v>Zero-Coupon</v>
          </cell>
        </row>
        <row r="4156">
          <cell r="A4156" t="str">
            <v>313589VF7</v>
          </cell>
          <cell r="B4156" t="str">
            <v>x313589VF7</v>
          </cell>
          <cell r="C4156" t="str">
            <v>Match</v>
          </cell>
          <cell r="D4156" t="str">
            <v>iStar</v>
          </cell>
          <cell r="E4156" t="str">
            <v>Zero-Coupon</v>
          </cell>
        </row>
        <row r="4157">
          <cell r="A4157" t="str">
            <v>313589VF7</v>
          </cell>
          <cell r="B4157" t="str">
            <v>x313589VF7</v>
          </cell>
          <cell r="C4157" t="str">
            <v>Match</v>
          </cell>
          <cell r="D4157" t="str">
            <v>iStar</v>
          </cell>
          <cell r="E4157" t="str">
            <v>Zero-Coupon</v>
          </cell>
        </row>
        <row r="4158">
          <cell r="A4158" t="str">
            <v>313589VF7</v>
          </cell>
          <cell r="B4158" t="str">
            <v>x313589VF7</v>
          </cell>
          <cell r="C4158" t="str">
            <v>Match</v>
          </cell>
          <cell r="D4158" t="str">
            <v>iStar</v>
          </cell>
          <cell r="E4158" t="str">
            <v>Zero-Coupon</v>
          </cell>
        </row>
        <row r="4159">
          <cell r="A4159" t="str">
            <v>313589VF7</v>
          </cell>
          <cell r="B4159" t="str">
            <v>x313589VF7</v>
          </cell>
          <cell r="C4159" t="str">
            <v>Match</v>
          </cell>
          <cell r="D4159" t="str">
            <v>iStar</v>
          </cell>
          <cell r="E4159" t="str">
            <v>Zero-Coupon</v>
          </cell>
        </row>
        <row r="4160">
          <cell r="A4160" t="str">
            <v>313589VF7</v>
          </cell>
          <cell r="B4160" t="str">
            <v>x313589VF7</v>
          </cell>
          <cell r="C4160" t="str">
            <v>Match</v>
          </cell>
          <cell r="D4160" t="str">
            <v>iStar</v>
          </cell>
          <cell r="E4160" t="str">
            <v>Zero-Coupon</v>
          </cell>
        </row>
        <row r="4161">
          <cell r="A4161" t="str">
            <v>313589VF7</v>
          </cell>
          <cell r="B4161" t="str">
            <v>x313589VF7</v>
          </cell>
          <cell r="C4161" t="str">
            <v>Match</v>
          </cell>
          <cell r="D4161" t="str">
            <v>iStar</v>
          </cell>
          <cell r="E4161" t="str">
            <v>Zero-Coupon</v>
          </cell>
        </row>
        <row r="4162">
          <cell r="A4162" t="str">
            <v>313589VF7</v>
          </cell>
          <cell r="B4162" t="str">
            <v>x313589VF7</v>
          </cell>
          <cell r="C4162" t="str">
            <v>Match</v>
          </cell>
          <cell r="D4162" t="str">
            <v>iStar</v>
          </cell>
          <cell r="E4162" t="str">
            <v>Zero-Coupon</v>
          </cell>
        </row>
        <row r="4163">
          <cell r="A4163" t="str">
            <v>313589VF7</v>
          </cell>
          <cell r="B4163" t="str">
            <v>x313589VF7</v>
          </cell>
          <cell r="C4163" t="str">
            <v>Match</v>
          </cell>
          <cell r="D4163" t="str">
            <v>iStar</v>
          </cell>
          <cell r="E4163" t="str">
            <v>Zero-Coupon</v>
          </cell>
        </row>
        <row r="4164">
          <cell r="A4164" t="str">
            <v>313589VF7</v>
          </cell>
          <cell r="B4164" t="str">
            <v>x313589VF7</v>
          </cell>
          <cell r="C4164" t="str">
            <v>Match</v>
          </cell>
          <cell r="D4164" t="str">
            <v>iStar</v>
          </cell>
          <cell r="E4164" t="str">
            <v>Zero-Coupon</v>
          </cell>
        </row>
        <row r="4165">
          <cell r="A4165" t="str">
            <v>313589VF7</v>
          </cell>
          <cell r="B4165" t="str">
            <v>x313589VF7</v>
          </cell>
          <cell r="C4165" t="str">
            <v>Match</v>
          </cell>
          <cell r="D4165" t="str">
            <v>iStar</v>
          </cell>
          <cell r="E4165" t="str">
            <v>Zero-Coupon</v>
          </cell>
        </row>
        <row r="4166">
          <cell r="A4166" t="str">
            <v>313589VF7</v>
          </cell>
          <cell r="B4166" t="str">
            <v>x313589VF7</v>
          </cell>
          <cell r="C4166" t="str">
            <v>Match</v>
          </cell>
          <cell r="D4166" t="str">
            <v>iStar</v>
          </cell>
          <cell r="E4166" t="str">
            <v>Zero-Coupon</v>
          </cell>
        </row>
        <row r="4167">
          <cell r="A4167" t="str">
            <v>313589VF7</v>
          </cell>
          <cell r="B4167" t="str">
            <v>x313589VF7</v>
          </cell>
          <cell r="C4167" t="str">
            <v>Match</v>
          </cell>
          <cell r="D4167" t="str">
            <v>iStar</v>
          </cell>
          <cell r="E4167" t="str">
            <v>Zero-Coupon</v>
          </cell>
        </row>
        <row r="4168">
          <cell r="A4168" t="str">
            <v>313589VF7</v>
          </cell>
          <cell r="B4168" t="str">
            <v>x313589VF7</v>
          </cell>
          <cell r="C4168" t="str">
            <v>Match</v>
          </cell>
          <cell r="D4168" t="str">
            <v>iStar</v>
          </cell>
          <cell r="E4168" t="str">
            <v>Zero-Coupon</v>
          </cell>
        </row>
        <row r="4169">
          <cell r="A4169" t="str">
            <v>313589VF7</v>
          </cell>
          <cell r="B4169" t="str">
            <v>x313589VF7</v>
          </cell>
          <cell r="C4169" t="str">
            <v>Match</v>
          </cell>
          <cell r="D4169" t="str">
            <v>iStar</v>
          </cell>
          <cell r="E4169" t="str">
            <v>Zero-Coupon</v>
          </cell>
        </row>
        <row r="4170">
          <cell r="A4170" t="str">
            <v>313589VF7</v>
          </cell>
          <cell r="B4170" t="str">
            <v>x313589VF7</v>
          </cell>
          <cell r="C4170" t="str">
            <v>Match</v>
          </cell>
          <cell r="D4170" t="str">
            <v>iStar</v>
          </cell>
          <cell r="E4170" t="str">
            <v>Zero-Coupon</v>
          </cell>
        </row>
        <row r="4171">
          <cell r="A4171" t="str">
            <v>313589VJ9</v>
          </cell>
          <cell r="B4171" t="str">
            <v>x313589VJ9</v>
          </cell>
          <cell r="C4171" t="str">
            <v>Match</v>
          </cell>
          <cell r="D4171" t="str">
            <v>iStar</v>
          </cell>
          <cell r="E4171" t="str">
            <v>Zero-Coupon</v>
          </cell>
        </row>
        <row r="4172">
          <cell r="A4172" t="str">
            <v>313589VJ9</v>
          </cell>
          <cell r="B4172" t="str">
            <v>x313589VJ9</v>
          </cell>
          <cell r="C4172" t="str">
            <v>Match</v>
          </cell>
          <cell r="D4172" t="str">
            <v>iStar</v>
          </cell>
          <cell r="E4172" t="str">
            <v>Zero-Coupon</v>
          </cell>
        </row>
        <row r="4173">
          <cell r="A4173" t="str">
            <v>313589VJ9</v>
          </cell>
          <cell r="B4173" t="str">
            <v>x313589VJ9</v>
          </cell>
          <cell r="C4173" t="str">
            <v>Match</v>
          </cell>
          <cell r="D4173" t="str">
            <v>iStar</v>
          </cell>
          <cell r="E4173" t="str">
            <v>Zero-Coupon</v>
          </cell>
        </row>
        <row r="4174">
          <cell r="A4174" t="str">
            <v>313589VJ9</v>
          </cell>
          <cell r="B4174" t="str">
            <v>x313589VJ9</v>
          </cell>
          <cell r="C4174" t="str">
            <v>Match</v>
          </cell>
          <cell r="D4174" t="str">
            <v>iStar</v>
          </cell>
          <cell r="E4174" t="str">
            <v>Zero-Coupon</v>
          </cell>
        </row>
        <row r="4175">
          <cell r="A4175" t="str">
            <v>313589VJ9</v>
          </cell>
          <cell r="B4175" t="str">
            <v>x313589VJ9</v>
          </cell>
          <cell r="C4175" t="str">
            <v>Match</v>
          </cell>
          <cell r="D4175" t="str">
            <v>iStar</v>
          </cell>
          <cell r="E4175" t="str">
            <v>Zero-Coupon</v>
          </cell>
        </row>
        <row r="4176">
          <cell r="A4176" t="str">
            <v>313589VJ9</v>
          </cell>
          <cell r="B4176" t="str">
            <v>x313589VJ9</v>
          </cell>
          <cell r="C4176" t="str">
            <v>Match</v>
          </cell>
          <cell r="D4176" t="str">
            <v>iStar</v>
          </cell>
          <cell r="E4176" t="str">
            <v>Zero-Coupon</v>
          </cell>
        </row>
        <row r="4177">
          <cell r="A4177" t="str">
            <v>313589VJ9</v>
          </cell>
          <cell r="B4177" t="str">
            <v>x313589VJ9</v>
          </cell>
          <cell r="C4177" t="str">
            <v>Match</v>
          </cell>
          <cell r="D4177" t="str">
            <v>iStar</v>
          </cell>
          <cell r="E4177" t="str">
            <v>Zero-Coupon</v>
          </cell>
        </row>
        <row r="4178">
          <cell r="A4178" t="str">
            <v>313589VJ9</v>
          </cell>
          <cell r="B4178" t="str">
            <v>x313589VJ9</v>
          </cell>
          <cell r="C4178" t="str">
            <v>Match</v>
          </cell>
          <cell r="D4178" t="str">
            <v>iStar</v>
          </cell>
          <cell r="E4178" t="str">
            <v>Zero-Coupon</v>
          </cell>
        </row>
        <row r="4179">
          <cell r="A4179" t="str">
            <v>313589VJ9</v>
          </cell>
          <cell r="B4179" t="str">
            <v>x313589VJ9</v>
          </cell>
          <cell r="C4179" t="str">
            <v>Match</v>
          </cell>
          <cell r="D4179" t="str">
            <v>iStar</v>
          </cell>
          <cell r="E4179" t="str">
            <v>Zero-Coupon</v>
          </cell>
        </row>
        <row r="4180">
          <cell r="A4180" t="str">
            <v>313589VJ9</v>
          </cell>
          <cell r="B4180" t="str">
            <v>x313589VJ9</v>
          </cell>
          <cell r="C4180" t="str">
            <v>Match</v>
          </cell>
          <cell r="D4180" t="str">
            <v>iStar</v>
          </cell>
          <cell r="E4180" t="str">
            <v>Zero-Coupon</v>
          </cell>
        </row>
        <row r="4181">
          <cell r="A4181" t="str">
            <v>313589VJ9</v>
          </cell>
          <cell r="B4181" t="str">
            <v>x313589VJ9</v>
          </cell>
          <cell r="C4181" t="str">
            <v>Match</v>
          </cell>
          <cell r="D4181" t="str">
            <v>iStar</v>
          </cell>
          <cell r="E4181" t="str">
            <v>Zero-Coupon</v>
          </cell>
        </row>
        <row r="4182">
          <cell r="A4182" t="str">
            <v>313589VJ9</v>
          </cell>
          <cell r="B4182" t="str">
            <v>x313589VJ9</v>
          </cell>
          <cell r="C4182" t="str">
            <v>Match</v>
          </cell>
          <cell r="D4182" t="str">
            <v>iStar</v>
          </cell>
          <cell r="E4182" t="str">
            <v>Zero-Coupon</v>
          </cell>
        </row>
        <row r="4183">
          <cell r="A4183" t="str">
            <v>313589VJ9</v>
          </cell>
          <cell r="B4183" t="str">
            <v>x313589VJ9</v>
          </cell>
          <cell r="C4183" t="str">
            <v>Match</v>
          </cell>
          <cell r="D4183" t="str">
            <v>iStar</v>
          </cell>
          <cell r="E4183" t="str">
            <v>Zero-Coupon</v>
          </cell>
        </row>
        <row r="4184">
          <cell r="A4184" t="str">
            <v>313589VJ9</v>
          </cell>
          <cell r="B4184" t="str">
            <v>x313589VJ9</v>
          </cell>
          <cell r="C4184" t="str">
            <v>Match</v>
          </cell>
          <cell r="D4184" t="str">
            <v>iStar</v>
          </cell>
          <cell r="E4184" t="str">
            <v>Zero-Coupon</v>
          </cell>
        </row>
        <row r="4185">
          <cell r="A4185" t="str">
            <v>313589VJ9</v>
          </cell>
          <cell r="B4185" t="str">
            <v>x313589VJ9</v>
          </cell>
          <cell r="C4185" t="str">
            <v>Match</v>
          </cell>
          <cell r="D4185" t="str">
            <v>iStar</v>
          </cell>
          <cell r="E4185" t="str">
            <v>Zero-Coupon</v>
          </cell>
        </row>
        <row r="4186">
          <cell r="A4186" t="str">
            <v>313589VJ9</v>
          </cell>
          <cell r="B4186" t="str">
            <v>x313589VJ9</v>
          </cell>
          <cell r="C4186" t="str">
            <v>Match</v>
          </cell>
          <cell r="D4186" t="str">
            <v>iStar</v>
          </cell>
          <cell r="E4186" t="str">
            <v>Zero-Coupon</v>
          </cell>
        </row>
        <row r="4187">
          <cell r="A4187" t="str">
            <v>313589VJ9</v>
          </cell>
          <cell r="B4187" t="str">
            <v>x313589VJ9</v>
          </cell>
          <cell r="C4187" t="str">
            <v>Match</v>
          </cell>
          <cell r="D4187" t="str">
            <v>iStar</v>
          </cell>
          <cell r="E4187" t="str">
            <v>Zero-Coupon</v>
          </cell>
        </row>
        <row r="4188">
          <cell r="A4188" t="str">
            <v>313589VJ9</v>
          </cell>
          <cell r="B4188" t="str">
            <v>x313589VJ9</v>
          </cell>
          <cell r="C4188" t="str">
            <v>Match</v>
          </cell>
          <cell r="D4188" t="str">
            <v>iStar</v>
          </cell>
          <cell r="E4188" t="str">
            <v>Zero-Coupon</v>
          </cell>
        </row>
        <row r="4189">
          <cell r="A4189" t="str">
            <v>313589VJ9</v>
          </cell>
          <cell r="B4189" t="str">
            <v>x313589VJ9</v>
          </cell>
          <cell r="C4189" t="str">
            <v>Match</v>
          </cell>
          <cell r="D4189" t="str">
            <v>iStar</v>
          </cell>
          <cell r="E4189" t="str">
            <v>Zero-Coupon</v>
          </cell>
        </row>
        <row r="4190">
          <cell r="A4190" t="str">
            <v>313589VJ9</v>
          </cell>
          <cell r="B4190" t="str">
            <v>x313589VJ9</v>
          </cell>
          <cell r="C4190" t="str">
            <v>Match</v>
          </cell>
          <cell r="D4190" t="str">
            <v>iStar</v>
          </cell>
          <cell r="E4190" t="str">
            <v>Zero-Coupon</v>
          </cell>
        </row>
        <row r="4191">
          <cell r="A4191" t="str">
            <v>313589VJ9</v>
          </cell>
          <cell r="B4191" t="str">
            <v>x313589VJ9</v>
          </cell>
          <cell r="C4191" t="str">
            <v>Match</v>
          </cell>
          <cell r="D4191" t="str">
            <v>iStar</v>
          </cell>
          <cell r="E4191" t="str">
            <v>Zero-Coupon</v>
          </cell>
        </row>
        <row r="4192">
          <cell r="A4192" t="str">
            <v>313589VJ9</v>
          </cell>
          <cell r="B4192" t="str">
            <v>x313589VJ9</v>
          </cell>
          <cell r="C4192" t="str">
            <v>Match</v>
          </cell>
          <cell r="D4192" t="str">
            <v>iStar</v>
          </cell>
          <cell r="E4192" t="str">
            <v>Zero-Coupon</v>
          </cell>
        </row>
        <row r="4193">
          <cell r="A4193" t="str">
            <v>313589VJ9</v>
          </cell>
          <cell r="B4193" t="str">
            <v>x313589VJ9</v>
          </cell>
          <cell r="C4193" t="str">
            <v>Match</v>
          </cell>
          <cell r="D4193" t="str">
            <v>iStar</v>
          </cell>
          <cell r="E4193" t="str">
            <v>Zero-Coupon</v>
          </cell>
        </row>
        <row r="4194">
          <cell r="A4194" t="str">
            <v>313589VJ9</v>
          </cell>
          <cell r="B4194" t="str">
            <v>x313589VJ9</v>
          </cell>
          <cell r="C4194" t="str">
            <v>Match</v>
          </cell>
          <cell r="D4194" t="str">
            <v>iStar</v>
          </cell>
          <cell r="E4194" t="str">
            <v>Zero-Coupon</v>
          </cell>
        </row>
        <row r="4195">
          <cell r="A4195" t="str">
            <v>313589VJ9</v>
          </cell>
          <cell r="B4195" t="str">
            <v>x313589VJ9</v>
          </cell>
          <cell r="C4195" t="str">
            <v>Match</v>
          </cell>
          <cell r="D4195" t="str">
            <v>iStar</v>
          </cell>
          <cell r="E4195" t="str">
            <v>Zero-Coupon</v>
          </cell>
        </row>
        <row r="4196">
          <cell r="A4196" t="str">
            <v>313589VJ9</v>
          </cell>
          <cell r="B4196" t="str">
            <v>x313589VJ9</v>
          </cell>
          <cell r="C4196" t="str">
            <v>Match</v>
          </cell>
          <cell r="D4196" t="str">
            <v>iStar</v>
          </cell>
          <cell r="E4196" t="str">
            <v>Zero-Coupon</v>
          </cell>
        </row>
        <row r="4197">
          <cell r="A4197" t="str">
            <v>313589VJ9</v>
          </cell>
          <cell r="B4197" t="str">
            <v>x313589VJ9</v>
          </cell>
          <cell r="C4197" t="str">
            <v>Match</v>
          </cell>
          <cell r="D4197" t="str">
            <v>iStar</v>
          </cell>
          <cell r="E4197" t="str">
            <v>Zero-Coupon</v>
          </cell>
        </row>
        <row r="4198">
          <cell r="A4198" t="str">
            <v>313589VK6</v>
          </cell>
          <cell r="B4198" t="str">
            <v>x313589VK6</v>
          </cell>
          <cell r="C4198" t="str">
            <v>Match</v>
          </cell>
          <cell r="D4198" t="str">
            <v>iStar</v>
          </cell>
          <cell r="E4198" t="str">
            <v>Zero-Coupon</v>
          </cell>
        </row>
        <row r="4199">
          <cell r="A4199" t="str">
            <v>313589VK6</v>
          </cell>
          <cell r="B4199" t="str">
            <v>x313589VK6</v>
          </cell>
          <cell r="C4199" t="str">
            <v>Match</v>
          </cell>
          <cell r="D4199" t="str">
            <v>iStar</v>
          </cell>
          <cell r="E4199" t="str">
            <v>Zero-Coupon</v>
          </cell>
        </row>
        <row r="4200">
          <cell r="A4200" t="str">
            <v>313589VK6</v>
          </cell>
          <cell r="B4200" t="str">
            <v>x313589VK6</v>
          </cell>
          <cell r="C4200" t="str">
            <v>Match</v>
          </cell>
          <cell r="D4200" t="str">
            <v>iStar</v>
          </cell>
          <cell r="E4200" t="str">
            <v>Zero-Coupon</v>
          </cell>
        </row>
        <row r="4201">
          <cell r="A4201" t="str">
            <v>313589VK6</v>
          </cell>
          <cell r="B4201" t="str">
            <v>x313589VK6</v>
          </cell>
          <cell r="C4201" t="str">
            <v>Match</v>
          </cell>
          <cell r="D4201" t="str">
            <v>iStar</v>
          </cell>
          <cell r="E4201" t="str">
            <v>Zero-Coupon</v>
          </cell>
        </row>
        <row r="4202">
          <cell r="A4202" t="str">
            <v>313589VK6</v>
          </cell>
          <cell r="B4202" t="str">
            <v>x313589VK6</v>
          </cell>
          <cell r="C4202" t="str">
            <v>Match</v>
          </cell>
          <cell r="D4202" t="str">
            <v>iStar</v>
          </cell>
          <cell r="E4202" t="str">
            <v>Zero-Coupon</v>
          </cell>
        </row>
        <row r="4203">
          <cell r="A4203" t="str">
            <v>313589VK6</v>
          </cell>
          <cell r="B4203" t="str">
            <v>x313589VK6</v>
          </cell>
          <cell r="C4203" t="str">
            <v>Match</v>
          </cell>
          <cell r="D4203" t="str">
            <v>iStar</v>
          </cell>
          <cell r="E4203" t="str">
            <v>Zero-Coupon</v>
          </cell>
        </row>
        <row r="4204">
          <cell r="A4204" t="str">
            <v>313589VK6</v>
          </cell>
          <cell r="B4204" t="str">
            <v>x313589VK6</v>
          </cell>
          <cell r="C4204" t="str">
            <v>Match</v>
          </cell>
          <cell r="D4204" t="str">
            <v>iStar</v>
          </cell>
          <cell r="E4204" t="str">
            <v>Zero-Coupon</v>
          </cell>
        </row>
        <row r="4205">
          <cell r="A4205" t="str">
            <v>313589VK6</v>
          </cell>
          <cell r="B4205" t="str">
            <v>x313589VK6</v>
          </cell>
          <cell r="C4205" t="str">
            <v>Match</v>
          </cell>
          <cell r="D4205" t="str">
            <v>iStar</v>
          </cell>
          <cell r="E4205" t="str">
            <v>Zero-Coupon</v>
          </cell>
        </row>
        <row r="4206">
          <cell r="A4206" t="str">
            <v>313589VL4</v>
          </cell>
          <cell r="B4206" t="str">
            <v>x313589VL4</v>
          </cell>
          <cell r="C4206" t="str">
            <v>Match</v>
          </cell>
          <cell r="D4206" t="str">
            <v>iStar</v>
          </cell>
          <cell r="E4206" t="str">
            <v>Zero-Coupon</v>
          </cell>
        </row>
        <row r="4207">
          <cell r="A4207" t="str">
            <v>313589VL4</v>
          </cell>
          <cell r="B4207" t="str">
            <v>x313589VL4</v>
          </cell>
          <cell r="C4207" t="str">
            <v>Match</v>
          </cell>
          <cell r="D4207" t="str">
            <v>iStar</v>
          </cell>
          <cell r="E4207" t="str">
            <v>Zero-Coupon</v>
          </cell>
        </row>
        <row r="4208">
          <cell r="A4208" t="str">
            <v>313589VL4</v>
          </cell>
          <cell r="B4208" t="str">
            <v>x313589VL4</v>
          </cell>
          <cell r="C4208" t="str">
            <v>Match</v>
          </cell>
          <cell r="D4208" t="str">
            <v>iStar</v>
          </cell>
          <cell r="E4208" t="str">
            <v>Zero-Coupon</v>
          </cell>
        </row>
        <row r="4209">
          <cell r="A4209" t="str">
            <v>313589VL4</v>
          </cell>
          <cell r="B4209" t="str">
            <v>x313589VL4</v>
          </cell>
          <cell r="C4209" t="str">
            <v>Match</v>
          </cell>
          <cell r="D4209" t="str">
            <v>iStar</v>
          </cell>
          <cell r="E4209" t="str">
            <v>Zero-Coupon</v>
          </cell>
        </row>
        <row r="4210">
          <cell r="A4210" t="str">
            <v>313589VL4</v>
          </cell>
          <cell r="B4210" t="str">
            <v>x313589VL4</v>
          </cell>
          <cell r="C4210" t="str">
            <v>Match</v>
          </cell>
          <cell r="D4210" t="str">
            <v>iStar</v>
          </cell>
          <cell r="E4210" t="str">
            <v>Zero-Coupon</v>
          </cell>
        </row>
        <row r="4211">
          <cell r="A4211" t="str">
            <v>313589VL4</v>
          </cell>
          <cell r="B4211" t="str">
            <v>x313589VL4</v>
          </cell>
          <cell r="C4211" t="str">
            <v>Match</v>
          </cell>
          <cell r="D4211" t="str">
            <v>iStar</v>
          </cell>
          <cell r="E4211" t="str">
            <v>Zero-Coupon</v>
          </cell>
        </row>
        <row r="4212">
          <cell r="A4212" t="str">
            <v>313589VL4</v>
          </cell>
          <cell r="B4212" t="str">
            <v>x313589VL4</v>
          </cell>
          <cell r="C4212" t="str">
            <v>Match</v>
          </cell>
          <cell r="D4212" t="str">
            <v>iStar</v>
          </cell>
          <cell r="E4212" t="str">
            <v>Zero-Coupon</v>
          </cell>
        </row>
        <row r="4213">
          <cell r="A4213" t="str">
            <v>313589VL4</v>
          </cell>
          <cell r="B4213" t="str">
            <v>x313589VL4</v>
          </cell>
          <cell r="C4213" t="str">
            <v>Match</v>
          </cell>
          <cell r="D4213" t="str">
            <v>iStar</v>
          </cell>
          <cell r="E4213" t="str">
            <v>Zero-Coupon</v>
          </cell>
        </row>
        <row r="4214">
          <cell r="A4214" t="str">
            <v>313589VL4</v>
          </cell>
          <cell r="B4214" t="str">
            <v>x313589VL4</v>
          </cell>
          <cell r="C4214" t="str">
            <v>Match</v>
          </cell>
          <cell r="D4214" t="str">
            <v>iStar</v>
          </cell>
          <cell r="E4214" t="str">
            <v>Zero-Coupon</v>
          </cell>
        </row>
        <row r="4215">
          <cell r="A4215" t="str">
            <v>313589VL4</v>
          </cell>
          <cell r="B4215" t="str">
            <v>x313589VL4</v>
          </cell>
          <cell r="C4215" t="str">
            <v>Match</v>
          </cell>
          <cell r="D4215" t="str">
            <v>iStar</v>
          </cell>
          <cell r="E4215" t="str">
            <v>Zero-Coupon</v>
          </cell>
        </row>
        <row r="4216">
          <cell r="A4216" t="str">
            <v>313589VL4</v>
          </cell>
          <cell r="B4216" t="str">
            <v>x313589VL4</v>
          </cell>
          <cell r="C4216" t="str">
            <v>Match</v>
          </cell>
          <cell r="D4216" t="str">
            <v>iStar</v>
          </cell>
          <cell r="E4216" t="str">
            <v>Zero-Coupon</v>
          </cell>
        </row>
        <row r="4217">
          <cell r="A4217" t="str">
            <v>313589VL4</v>
          </cell>
          <cell r="B4217" t="str">
            <v>x313589VL4</v>
          </cell>
          <cell r="C4217" t="str">
            <v>Match</v>
          </cell>
          <cell r="D4217" t="str">
            <v>iStar</v>
          </cell>
          <cell r="E4217" t="str">
            <v>Zero-Coupon</v>
          </cell>
        </row>
        <row r="4218">
          <cell r="A4218" t="str">
            <v>313589VL4</v>
          </cell>
          <cell r="B4218" t="str">
            <v>x313589VL4</v>
          </cell>
          <cell r="C4218" t="str">
            <v>Match</v>
          </cell>
          <cell r="D4218" t="str">
            <v>iStar</v>
          </cell>
          <cell r="E4218" t="str">
            <v>Zero-Coupon</v>
          </cell>
        </row>
        <row r="4219">
          <cell r="A4219" t="str">
            <v>313589VL4</v>
          </cell>
          <cell r="B4219" t="str">
            <v>x313589VL4</v>
          </cell>
          <cell r="C4219" t="str">
            <v>Match</v>
          </cell>
          <cell r="D4219" t="str">
            <v>iStar</v>
          </cell>
          <cell r="E4219" t="str">
            <v>Zero-Coupon</v>
          </cell>
        </row>
        <row r="4220">
          <cell r="A4220" t="str">
            <v>313589VM2</v>
          </cell>
          <cell r="B4220" t="str">
            <v>x313589VM2</v>
          </cell>
          <cell r="C4220" t="str">
            <v>Match</v>
          </cell>
          <cell r="D4220" t="str">
            <v>iStar</v>
          </cell>
          <cell r="E4220" t="str">
            <v>Zero-Coupon</v>
          </cell>
        </row>
        <row r="4221">
          <cell r="A4221" t="str">
            <v>313589VM2</v>
          </cell>
          <cell r="B4221" t="str">
            <v>x313589VM2</v>
          </cell>
          <cell r="C4221" t="str">
            <v>Match</v>
          </cell>
          <cell r="D4221" t="str">
            <v>iStar</v>
          </cell>
          <cell r="E4221" t="str">
            <v>Zero-Coupon</v>
          </cell>
        </row>
        <row r="4222">
          <cell r="A4222" t="str">
            <v>313589VM2</v>
          </cell>
          <cell r="B4222" t="str">
            <v>x313589VM2</v>
          </cell>
          <cell r="C4222" t="str">
            <v>Match</v>
          </cell>
          <cell r="D4222" t="str">
            <v>iStar</v>
          </cell>
          <cell r="E4222" t="str">
            <v>Zero-Coupon</v>
          </cell>
        </row>
        <row r="4223">
          <cell r="A4223" t="str">
            <v>313589VM2</v>
          </cell>
          <cell r="B4223" t="str">
            <v>x313589VM2</v>
          </cell>
          <cell r="C4223" t="str">
            <v>Match</v>
          </cell>
          <cell r="D4223" t="str">
            <v>iStar</v>
          </cell>
          <cell r="E4223" t="str">
            <v>Zero-Coupon</v>
          </cell>
        </row>
        <row r="4224">
          <cell r="A4224" t="str">
            <v>313589VM2</v>
          </cell>
          <cell r="B4224" t="str">
            <v>x313589VM2</v>
          </cell>
          <cell r="C4224" t="str">
            <v>Match</v>
          </cell>
          <cell r="D4224" t="str">
            <v>iStar</v>
          </cell>
          <cell r="E4224" t="str">
            <v>Zero-Coupon</v>
          </cell>
        </row>
        <row r="4225">
          <cell r="A4225" t="str">
            <v>313589VM2</v>
          </cell>
          <cell r="B4225" t="str">
            <v>x313589VM2</v>
          </cell>
          <cell r="C4225" t="str">
            <v>Match</v>
          </cell>
          <cell r="D4225" t="str">
            <v>iStar</v>
          </cell>
          <cell r="E4225" t="str">
            <v>Zero-Coupon</v>
          </cell>
        </row>
        <row r="4226">
          <cell r="A4226" t="str">
            <v>313589VM2</v>
          </cell>
          <cell r="B4226" t="str">
            <v>x313589VM2</v>
          </cell>
          <cell r="C4226" t="str">
            <v>Match</v>
          </cell>
          <cell r="D4226" t="str">
            <v>iStar</v>
          </cell>
          <cell r="E4226" t="str">
            <v>Zero-Coupon</v>
          </cell>
        </row>
        <row r="4227">
          <cell r="A4227" t="str">
            <v>313589VM2</v>
          </cell>
          <cell r="B4227" t="str">
            <v>x313589VM2</v>
          </cell>
          <cell r="C4227" t="str">
            <v>Match</v>
          </cell>
          <cell r="D4227" t="str">
            <v>iStar</v>
          </cell>
          <cell r="E4227" t="str">
            <v>Zero-Coupon</v>
          </cell>
        </row>
        <row r="4228">
          <cell r="A4228" t="str">
            <v>313589VM2</v>
          </cell>
          <cell r="B4228" t="str">
            <v>x313589VM2</v>
          </cell>
          <cell r="C4228" t="str">
            <v>Match</v>
          </cell>
          <cell r="D4228" t="str">
            <v>iStar</v>
          </cell>
          <cell r="E4228" t="str">
            <v>Zero-Coupon</v>
          </cell>
        </row>
        <row r="4229">
          <cell r="A4229" t="str">
            <v>313589VN0</v>
          </cell>
          <cell r="B4229" t="str">
            <v>x313589VN0</v>
          </cell>
          <cell r="C4229" t="str">
            <v>Match</v>
          </cell>
          <cell r="D4229" t="str">
            <v>iStar</v>
          </cell>
          <cell r="E4229" t="str">
            <v>Zero-Coupon</v>
          </cell>
        </row>
        <row r="4230">
          <cell r="A4230" t="str">
            <v>313589VN0</v>
          </cell>
          <cell r="B4230" t="str">
            <v>x313589VN0</v>
          </cell>
          <cell r="C4230" t="str">
            <v>Match</v>
          </cell>
          <cell r="D4230" t="str">
            <v>iStar</v>
          </cell>
          <cell r="E4230" t="str">
            <v>Zero-Coupon</v>
          </cell>
        </row>
        <row r="4231">
          <cell r="A4231" t="str">
            <v>313589VN0</v>
          </cell>
          <cell r="B4231" t="str">
            <v>x313589VN0</v>
          </cell>
          <cell r="C4231" t="str">
            <v>Match</v>
          </cell>
          <cell r="D4231" t="str">
            <v>iStar</v>
          </cell>
          <cell r="E4231" t="str">
            <v>Zero-Coupon</v>
          </cell>
        </row>
        <row r="4232">
          <cell r="A4232" t="str">
            <v>313589VN0</v>
          </cell>
          <cell r="B4232" t="str">
            <v>x313589VN0</v>
          </cell>
          <cell r="C4232" t="str">
            <v>Match</v>
          </cell>
          <cell r="D4232" t="str">
            <v>iStar</v>
          </cell>
          <cell r="E4232" t="str">
            <v>Zero-Coupon</v>
          </cell>
        </row>
        <row r="4233">
          <cell r="A4233" t="str">
            <v>313589VN0</v>
          </cell>
          <cell r="B4233" t="str">
            <v>x313589VN0</v>
          </cell>
          <cell r="C4233" t="str">
            <v>Match</v>
          </cell>
          <cell r="D4233" t="str">
            <v>iStar</v>
          </cell>
          <cell r="E4233" t="str">
            <v>Zero-Coupon</v>
          </cell>
        </row>
        <row r="4234">
          <cell r="A4234" t="str">
            <v>313589VN0</v>
          </cell>
          <cell r="B4234" t="str">
            <v>x313589VN0</v>
          </cell>
          <cell r="C4234" t="str">
            <v>Match</v>
          </cell>
          <cell r="D4234" t="str">
            <v>iStar</v>
          </cell>
          <cell r="E4234" t="str">
            <v>Zero-Coupon</v>
          </cell>
        </row>
        <row r="4235">
          <cell r="A4235" t="str">
            <v>313589VN0</v>
          </cell>
          <cell r="B4235" t="str">
            <v>x313589VN0</v>
          </cell>
          <cell r="C4235" t="str">
            <v>Match</v>
          </cell>
          <cell r="D4235" t="str">
            <v>iStar</v>
          </cell>
          <cell r="E4235" t="str">
            <v>Zero-Coupon</v>
          </cell>
        </row>
        <row r="4236">
          <cell r="A4236" t="str">
            <v>313589VN0</v>
          </cell>
          <cell r="B4236" t="str">
            <v>x313589VN0</v>
          </cell>
          <cell r="C4236" t="str">
            <v>Match</v>
          </cell>
          <cell r="D4236" t="str">
            <v>iStar</v>
          </cell>
          <cell r="E4236" t="str">
            <v>Zero-Coupon</v>
          </cell>
        </row>
        <row r="4237">
          <cell r="A4237" t="str">
            <v>313589VN0</v>
          </cell>
          <cell r="B4237" t="str">
            <v>x313589VN0</v>
          </cell>
          <cell r="C4237" t="str">
            <v>Match</v>
          </cell>
          <cell r="D4237" t="str">
            <v>iStar</v>
          </cell>
          <cell r="E4237" t="str">
            <v>Zero-Coupon</v>
          </cell>
        </row>
        <row r="4238">
          <cell r="A4238" t="str">
            <v>313589VN0</v>
          </cell>
          <cell r="B4238" t="str">
            <v>x313589VN0</v>
          </cell>
          <cell r="C4238" t="str">
            <v>Match</v>
          </cell>
          <cell r="D4238" t="str">
            <v>iStar</v>
          </cell>
          <cell r="E4238" t="str">
            <v>Zero-Coupon</v>
          </cell>
        </row>
        <row r="4239">
          <cell r="A4239" t="str">
            <v>313589VN0</v>
          </cell>
          <cell r="B4239" t="str">
            <v>x313589VN0</v>
          </cell>
          <cell r="C4239" t="str">
            <v>Match</v>
          </cell>
          <cell r="D4239" t="str">
            <v>iStar</v>
          </cell>
          <cell r="E4239" t="str">
            <v>Zero-Coupon</v>
          </cell>
        </row>
        <row r="4240">
          <cell r="A4240" t="str">
            <v>313589VN0</v>
          </cell>
          <cell r="B4240" t="str">
            <v>x313589VN0</v>
          </cell>
          <cell r="C4240" t="str">
            <v>Match</v>
          </cell>
          <cell r="D4240" t="str">
            <v>iStar</v>
          </cell>
          <cell r="E4240" t="str">
            <v>Zero-Coupon</v>
          </cell>
        </row>
        <row r="4241">
          <cell r="A4241" t="str">
            <v>313589VN0</v>
          </cell>
          <cell r="B4241" t="str">
            <v>x313589VN0</v>
          </cell>
          <cell r="C4241" t="str">
            <v>Match</v>
          </cell>
          <cell r="D4241" t="str">
            <v>iStar</v>
          </cell>
          <cell r="E4241" t="str">
            <v>Zero-Coupon</v>
          </cell>
        </row>
        <row r="4242">
          <cell r="A4242" t="str">
            <v>313589VN0</v>
          </cell>
          <cell r="B4242" t="str">
            <v>x313589VN0</v>
          </cell>
          <cell r="C4242" t="str">
            <v>Match</v>
          </cell>
          <cell r="D4242" t="str">
            <v>iStar</v>
          </cell>
          <cell r="E4242" t="str">
            <v>Zero-Coupon</v>
          </cell>
        </row>
        <row r="4243">
          <cell r="A4243" t="str">
            <v>313589VN0</v>
          </cell>
          <cell r="B4243" t="str">
            <v>x313589VN0</v>
          </cell>
          <cell r="C4243" t="str">
            <v>Match</v>
          </cell>
          <cell r="D4243" t="str">
            <v>iStar</v>
          </cell>
          <cell r="E4243" t="str">
            <v>Zero-Coupon</v>
          </cell>
        </row>
        <row r="4244">
          <cell r="A4244" t="str">
            <v>313589VR1</v>
          </cell>
          <cell r="B4244" t="str">
            <v>x313589VR1</v>
          </cell>
          <cell r="C4244" t="str">
            <v>Match</v>
          </cell>
          <cell r="D4244" t="str">
            <v>iStar</v>
          </cell>
          <cell r="E4244" t="str">
            <v>Zero-Coupon</v>
          </cell>
        </row>
        <row r="4245">
          <cell r="A4245" t="str">
            <v>313589VR1</v>
          </cell>
          <cell r="B4245" t="str">
            <v>x313589VR1</v>
          </cell>
          <cell r="C4245" t="str">
            <v>Match</v>
          </cell>
          <cell r="D4245" t="str">
            <v>iStar</v>
          </cell>
          <cell r="E4245" t="str">
            <v>Zero-Coupon</v>
          </cell>
        </row>
        <row r="4246">
          <cell r="A4246" t="str">
            <v>313589VR1</v>
          </cell>
          <cell r="B4246" t="str">
            <v>x313589VR1</v>
          </cell>
          <cell r="C4246" t="str">
            <v>Match</v>
          </cell>
          <cell r="D4246" t="str">
            <v>iStar</v>
          </cell>
          <cell r="E4246" t="str">
            <v>Zero-Coupon</v>
          </cell>
        </row>
        <row r="4247">
          <cell r="A4247" t="str">
            <v>313589VR1</v>
          </cell>
          <cell r="B4247" t="str">
            <v>x313589VR1</v>
          </cell>
          <cell r="C4247" t="str">
            <v>Match</v>
          </cell>
          <cell r="D4247" t="str">
            <v>iStar</v>
          </cell>
          <cell r="E4247" t="str">
            <v>Zero-Coupon</v>
          </cell>
        </row>
        <row r="4248">
          <cell r="A4248" t="str">
            <v>313589VR1</v>
          </cell>
          <cell r="B4248" t="str">
            <v>x313589VR1</v>
          </cell>
          <cell r="C4248" t="str">
            <v>Match</v>
          </cell>
          <cell r="D4248" t="str">
            <v>iStar</v>
          </cell>
          <cell r="E4248" t="str">
            <v>Zero-Coupon</v>
          </cell>
        </row>
        <row r="4249">
          <cell r="A4249" t="str">
            <v>313589VR1</v>
          </cell>
          <cell r="B4249" t="str">
            <v>x313589VR1</v>
          </cell>
          <cell r="C4249" t="str">
            <v>Match</v>
          </cell>
          <cell r="D4249" t="str">
            <v>iStar</v>
          </cell>
          <cell r="E4249" t="str">
            <v>Zero-Coupon</v>
          </cell>
        </row>
        <row r="4250">
          <cell r="A4250" t="str">
            <v>313589VR1</v>
          </cell>
          <cell r="B4250" t="str">
            <v>x313589VR1</v>
          </cell>
          <cell r="C4250" t="str">
            <v>Match</v>
          </cell>
          <cell r="D4250" t="str">
            <v>iStar</v>
          </cell>
          <cell r="E4250" t="str">
            <v>Zero-Coupon</v>
          </cell>
        </row>
        <row r="4251">
          <cell r="A4251" t="str">
            <v>313589VR1</v>
          </cell>
          <cell r="B4251" t="str">
            <v>x313589VR1</v>
          </cell>
          <cell r="C4251" t="str">
            <v>Match</v>
          </cell>
          <cell r="D4251" t="str">
            <v>iStar</v>
          </cell>
          <cell r="E4251" t="str">
            <v>Zero-Coupon</v>
          </cell>
        </row>
        <row r="4252">
          <cell r="A4252" t="str">
            <v>313589VR1</v>
          </cell>
          <cell r="B4252" t="str">
            <v>x313589VR1</v>
          </cell>
          <cell r="C4252" t="str">
            <v>Match</v>
          </cell>
          <cell r="D4252" t="str">
            <v>iStar</v>
          </cell>
          <cell r="E4252" t="str">
            <v>Zero-Coupon</v>
          </cell>
        </row>
        <row r="4253">
          <cell r="A4253" t="str">
            <v>313589VR1</v>
          </cell>
          <cell r="B4253" t="str">
            <v>x313589VR1</v>
          </cell>
          <cell r="C4253" t="str">
            <v>Match</v>
          </cell>
          <cell r="D4253" t="str">
            <v>iStar</v>
          </cell>
          <cell r="E4253" t="str">
            <v>Zero-Coupon</v>
          </cell>
        </row>
        <row r="4254">
          <cell r="A4254" t="str">
            <v>313589VR1</v>
          </cell>
          <cell r="B4254" t="str">
            <v>x313589VR1</v>
          </cell>
          <cell r="C4254" t="str">
            <v>Match</v>
          </cell>
          <cell r="D4254" t="str">
            <v>iStar</v>
          </cell>
          <cell r="E4254" t="str">
            <v>Zero-Coupon</v>
          </cell>
        </row>
        <row r="4255">
          <cell r="A4255" t="str">
            <v>313589VR1</v>
          </cell>
          <cell r="B4255" t="str">
            <v>x313589VR1</v>
          </cell>
          <cell r="C4255" t="str">
            <v>Match</v>
          </cell>
          <cell r="D4255" t="str">
            <v>iStar</v>
          </cell>
          <cell r="E4255" t="str">
            <v>Zero-Coupon</v>
          </cell>
        </row>
        <row r="4256">
          <cell r="A4256" t="str">
            <v>313589VR1</v>
          </cell>
          <cell r="B4256" t="str">
            <v>x313589VR1</v>
          </cell>
          <cell r="C4256" t="str">
            <v>Match</v>
          </cell>
          <cell r="D4256" t="str">
            <v>iStar</v>
          </cell>
          <cell r="E4256" t="str">
            <v>Zero-Coupon</v>
          </cell>
        </row>
        <row r="4257">
          <cell r="A4257" t="str">
            <v>313589VR1</v>
          </cell>
          <cell r="B4257" t="str">
            <v>x313589VR1</v>
          </cell>
          <cell r="C4257" t="str">
            <v>Match</v>
          </cell>
          <cell r="D4257" t="str">
            <v>iStar</v>
          </cell>
          <cell r="E4257" t="str">
            <v>Zero-Coupon</v>
          </cell>
        </row>
        <row r="4258">
          <cell r="A4258" t="str">
            <v>313589VR1</v>
          </cell>
          <cell r="B4258" t="str">
            <v>x313589VR1</v>
          </cell>
          <cell r="C4258" t="str">
            <v>Match</v>
          </cell>
          <cell r="D4258" t="str">
            <v>iStar</v>
          </cell>
          <cell r="E4258" t="str">
            <v>Zero-Coupon</v>
          </cell>
        </row>
        <row r="4259">
          <cell r="A4259" t="str">
            <v>313589VR1</v>
          </cell>
          <cell r="B4259" t="str">
            <v>x313589VR1</v>
          </cell>
          <cell r="C4259" t="str">
            <v>Match</v>
          </cell>
          <cell r="D4259" t="str">
            <v>iStar</v>
          </cell>
          <cell r="E4259" t="str">
            <v>Zero-Coupon</v>
          </cell>
        </row>
        <row r="4260">
          <cell r="A4260" t="str">
            <v>313589VR1</v>
          </cell>
          <cell r="B4260" t="str">
            <v>x313589VR1</v>
          </cell>
          <cell r="C4260" t="str">
            <v>Match</v>
          </cell>
          <cell r="D4260" t="str">
            <v>iStar</v>
          </cell>
          <cell r="E4260" t="str">
            <v>Zero-Coupon</v>
          </cell>
        </row>
        <row r="4261">
          <cell r="A4261" t="str">
            <v>313589VR1</v>
          </cell>
          <cell r="B4261" t="str">
            <v>x313589VR1</v>
          </cell>
          <cell r="C4261" t="str">
            <v>Match</v>
          </cell>
          <cell r="D4261" t="str">
            <v>iStar</v>
          </cell>
          <cell r="E4261" t="str">
            <v>Zero-Coupon</v>
          </cell>
        </row>
        <row r="4262">
          <cell r="A4262" t="str">
            <v>313589VR1</v>
          </cell>
          <cell r="B4262" t="str">
            <v>x313589VR1</v>
          </cell>
          <cell r="C4262" t="str">
            <v>Match</v>
          </cell>
          <cell r="D4262" t="str">
            <v>iStar</v>
          </cell>
          <cell r="E4262" t="str">
            <v>Zero-Coupon</v>
          </cell>
        </row>
        <row r="4263">
          <cell r="A4263" t="str">
            <v>313589VR1</v>
          </cell>
          <cell r="B4263" t="str">
            <v>x313589VR1</v>
          </cell>
          <cell r="C4263" t="str">
            <v>Match</v>
          </cell>
          <cell r="D4263" t="str">
            <v>iStar</v>
          </cell>
          <cell r="E4263" t="str">
            <v>Zero-Coupon</v>
          </cell>
        </row>
        <row r="4264">
          <cell r="A4264" t="str">
            <v>313589VR1</v>
          </cell>
          <cell r="B4264" t="str">
            <v>x313589VR1</v>
          </cell>
          <cell r="C4264" t="str">
            <v>Match</v>
          </cell>
          <cell r="D4264" t="str">
            <v>iStar</v>
          </cell>
          <cell r="E4264" t="str">
            <v>Zero-Coupon</v>
          </cell>
        </row>
        <row r="4265">
          <cell r="A4265" t="str">
            <v>313589VR1</v>
          </cell>
          <cell r="B4265" t="str">
            <v>x313589VR1</v>
          </cell>
          <cell r="C4265" t="str">
            <v>Match</v>
          </cell>
          <cell r="D4265" t="str">
            <v>iStar</v>
          </cell>
          <cell r="E4265" t="str">
            <v>Zero-Coupon</v>
          </cell>
        </row>
        <row r="4266">
          <cell r="A4266" t="str">
            <v>313589VR1</v>
          </cell>
          <cell r="B4266" t="str">
            <v>x313589VR1</v>
          </cell>
          <cell r="C4266" t="str">
            <v>Match</v>
          </cell>
          <cell r="D4266" t="str">
            <v>iStar</v>
          </cell>
          <cell r="E4266" t="str">
            <v>Zero-Coupon</v>
          </cell>
        </row>
        <row r="4267">
          <cell r="A4267" t="str">
            <v>313589VR1</v>
          </cell>
          <cell r="B4267" t="str">
            <v>x313589VR1</v>
          </cell>
          <cell r="C4267" t="str">
            <v>Match</v>
          </cell>
          <cell r="D4267" t="str">
            <v>iStar</v>
          </cell>
          <cell r="E4267" t="str">
            <v>Zero-Coupon</v>
          </cell>
        </row>
        <row r="4268">
          <cell r="A4268" t="str">
            <v>313589VR1</v>
          </cell>
          <cell r="B4268" t="str">
            <v>x313589VR1</v>
          </cell>
          <cell r="C4268" t="str">
            <v>Match</v>
          </cell>
          <cell r="D4268" t="str">
            <v>iStar</v>
          </cell>
          <cell r="E4268" t="str">
            <v>Zero-Coupon</v>
          </cell>
        </row>
        <row r="4269">
          <cell r="A4269" t="str">
            <v>313589VR1</v>
          </cell>
          <cell r="B4269" t="str">
            <v>x313589VR1</v>
          </cell>
          <cell r="C4269" t="str">
            <v>Match</v>
          </cell>
          <cell r="D4269" t="str">
            <v>iStar</v>
          </cell>
          <cell r="E4269" t="str">
            <v>Zero-Coupon</v>
          </cell>
        </row>
        <row r="4270">
          <cell r="A4270" t="str">
            <v>313589VR1</v>
          </cell>
          <cell r="B4270" t="str">
            <v>x313589VR1</v>
          </cell>
          <cell r="C4270" t="str">
            <v>Match</v>
          </cell>
          <cell r="D4270" t="str">
            <v>iStar</v>
          </cell>
          <cell r="E4270" t="str">
            <v>Zero-Coupon</v>
          </cell>
        </row>
        <row r="4271">
          <cell r="A4271" t="str">
            <v>313589VR1</v>
          </cell>
          <cell r="B4271" t="str">
            <v>x313589VR1</v>
          </cell>
          <cell r="C4271" t="str">
            <v>Match</v>
          </cell>
          <cell r="D4271" t="str">
            <v>iStar</v>
          </cell>
          <cell r="E4271" t="str">
            <v>Zero-Coupon</v>
          </cell>
        </row>
        <row r="4272">
          <cell r="A4272" t="str">
            <v>313589VR1</v>
          </cell>
          <cell r="B4272" t="str">
            <v>x313589VR1</v>
          </cell>
          <cell r="C4272" t="str">
            <v>Match</v>
          </cell>
          <cell r="D4272" t="str">
            <v>iStar</v>
          </cell>
          <cell r="E4272" t="str">
            <v>Zero-Coupon</v>
          </cell>
        </row>
        <row r="4273">
          <cell r="A4273" t="str">
            <v>313589VR1</v>
          </cell>
          <cell r="B4273" t="str">
            <v>x313589VR1</v>
          </cell>
          <cell r="C4273" t="str">
            <v>Match</v>
          </cell>
          <cell r="D4273" t="str">
            <v>iStar</v>
          </cell>
          <cell r="E4273" t="str">
            <v>Zero-Coupon</v>
          </cell>
        </row>
        <row r="4274">
          <cell r="A4274" t="str">
            <v>313589VR1</v>
          </cell>
          <cell r="B4274" t="str">
            <v>x313589VR1</v>
          </cell>
          <cell r="C4274" t="str">
            <v>Match</v>
          </cell>
          <cell r="D4274" t="str">
            <v>iStar</v>
          </cell>
          <cell r="E4274" t="str">
            <v>Zero-Coupon</v>
          </cell>
        </row>
        <row r="4275">
          <cell r="A4275" t="str">
            <v>313589VR1</v>
          </cell>
          <cell r="B4275" t="str">
            <v>x313589VR1</v>
          </cell>
          <cell r="C4275" t="str">
            <v>Match</v>
          </cell>
          <cell r="D4275" t="str">
            <v>iStar</v>
          </cell>
          <cell r="E4275" t="str">
            <v>Zero-Coupon</v>
          </cell>
        </row>
        <row r="4276">
          <cell r="A4276" t="str">
            <v>313589VR1</v>
          </cell>
          <cell r="B4276" t="str">
            <v>x313589VR1</v>
          </cell>
          <cell r="C4276" t="str">
            <v>Match</v>
          </cell>
          <cell r="D4276" t="str">
            <v>iStar</v>
          </cell>
          <cell r="E4276" t="str">
            <v>Zero-Coupon</v>
          </cell>
        </row>
        <row r="4277">
          <cell r="A4277" t="str">
            <v>313589VR1</v>
          </cell>
          <cell r="B4277" t="str">
            <v>x313589VR1</v>
          </cell>
          <cell r="C4277" t="str">
            <v>Match</v>
          </cell>
          <cell r="D4277" t="str">
            <v>iStar</v>
          </cell>
          <cell r="E4277" t="str">
            <v>Zero-Coupon</v>
          </cell>
        </row>
        <row r="4278">
          <cell r="A4278" t="str">
            <v>313589VR1</v>
          </cell>
          <cell r="B4278" t="str">
            <v>x313589VR1</v>
          </cell>
          <cell r="C4278" t="str">
            <v>Match</v>
          </cell>
          <cell r="D4278" t="str">
            <v>iStar</v>
          </cell>
          <cell r="E4278" t="str">
            <v>Zero-Coupon</v>
          </cell>
        </row>
        <row r="4279">
          <cell r="A4279" t="str">
            <v>313589VR1</v>
          </cell>
          <cell r="B4279" t="str">
            <v>x313589VR1</v>
          </cell>
          <cell r="C4279" t="str">
            <v>Match</v>
          </cell>
          <cell r="D4279" t="str">
            <v>iStar</v>
          </cell>
          <cell r="E4279" t="str">
            <v>Zero-Coupon</v>
          </cell>
        </row>
        <row r="4280">
          <cell r="A4280" t="str">
            <v>313589VR1</v>
          </cell>
          <cell r="B4280" t="str">
            <v>x313589VR1</v>
          </cell>
          <cell r="C4280" t="str">
            <v>Match</v>
          </cell>
          <cell r="D4280" t="str">
            <v>iStar</v>
          </cell>
          <cell r="E4280" t="str">
            <v>Zero-Coupon</v>
          </cell>
        </row>
        <row r="4281">
          <cell r="A4281" t="str">
            <v>313589VR1</v>
          </cell>
          <cell r="B4281" t="str">
            <v>x313589VR1</v>
          </cell>
          <cell r="C4281" t="str">
            <v>Match</v>
          </cell>
          <cell r="D4281" t="str">
            <v>iStar</v>
          </cell>
          <cell r="E4281" t="str">
            <v>Zero-Coupon</v>
          </cell>
        </row>
        <row r="4282">
          <cell r="A4282" t="str">
            <v>313589VR1</v>
          </cell>
          <cell r="B4282" t="str">
            <v>x313589VR1</v>
          </cell>
          <cell r="C4282" t="str">
            <v>Match</v>
          </cell>
          <cell r="D4282" t="str">
            <v>iStar</v>
          </cell>
          <cell r="E4282" t="str">
            <v>Zero-Coupon</v>
          </cell>
        </row>
        <row r="4283">
          <cell r="A4283" t="str">
            <v>313589VR1</v>
          </cell>
          <cell r="B4283" t="str">
            <v>x313589VR1</v>
          </cell>
          <cell r="C4283" t="str">
            <v>Match</v>
          </cell>
          <cell r="D4283" t="str">
            <v>iStar</v>
          </cell>
          <cell r="E4283" t="str">
            <v>Zero-Coupon</v>
          </cell>
        </row>
        <row r="4284">
          <cell r="A4284" t="str">
            <v>313589VS9</v>
          </cell>
          <cell r="B4284" t="str">
            <v>x313589VS9</v>
          </cell>
          <cell r="C4284" t="str">
            <v>Match</v>
          </cell>
          <cell r="D4284" t="str">
            <v>iStar</v>
          </cell>
          <cell r="E4284" t="str">
            <v>Zero-Coupon</v>
          </cell>
        </row>
        <row r="4285">
          <cell r="A4285" t="str">
            <v>313589VS9</v>
          </cell>
          <cell r="B4285" t="str">
            <v>x313589VS9</v>
          </cell>
          <cell r="C4285" t="str">
            <v>Match</v>
          </cell>
          <cell r="D4285" t="str">
            <v>iStar</v>
          </cell>
          <cell r="E4285" t="str">
            <v>Zero-Coupon</v>
          </cell>
        </row>
        <row r="4286">
          <cell r="A4286" t="str">
            <v>313589VS9</v>
          </cell>
          <cell r="B4286" t="str">
            <v>x313589VS9</v>
          </cell>
          <cell r="C4286" t="str">
            <v>Match</v>
          </cell>
          <cell r="D4286" t="str">
            <v>iStar</v>
          </cell>
          <cell r="E4286" t="str">
            <v>Zero-Coupon</v>
          </cell>
        </row>
        <row r="4287">
          <cell r="A4287" t="str">
            <v>313589VS9</v>
          </cell>
          <cell r="B4287" t="str">
            <v>x313589VS9</v>
          </cell>
          <cell r="C4287" t="str">
            <v>Match</v>
          </cell>
          <cell r="D4287" t="str">
            <v>iStar</v>
          </cell>
          <cell r="E4287" t="str">
            <v>Zero-Coupon</v>
          </cell>
        </row>
        <row r="4288">
          <cell r="A4288" t="str">
            <v>313589VS9</v>
          </cell>
          <cell r="B4288" t="str">
            <v>x313589VS9</v>
          </cell>
          <cell r="C4288" t="str">
            <v>Match</v>
          </cell>
          <cell r="D4288" t="str">
            <v>iStar</v>
          </cell>
          <cell r="E4288" t="str">
            <v>Zero-Coupon</v>
          </cell>
        </row>
        <row r="4289">
          <cell r="A4289" t="str">
            <v>313589VT7</v>
          </cell>
          <cell r="B4289" t="str">
            <v>x313589VT7</v>
          </cell>
          <cell r="C4289" t="str">
            <v>Match</v>
          </cell>
          <cell r="D4289" t="str">
            <v>iStar</v>
          </cell>
          <cell r="E4289" t="str">
            <v>Zero-Coupon</v>
          </cell>
        </row>
        <row r="4290">
          <cell r="A4290" t="str">
            <v>313589VT7</v>
          </cell>
          <cell r="B4290" t="str">
            <v>x313589VT7</v>
          </cell>
          <cell r="C4290" t="str">
            <v>Match</v>
          </cell>
          <cell r="D4290" t="str">
            <v>iStar</v>
          </cell>
          <cell r="E4290" t="str">
            <v>Zero-Coupon</v>
          </cell>
        </row>
        <row r="4291">
          <cell r="A4291" t="str">
            <v>313589VT7</v>
          </cell>
          <cell r="B4291" t="str">
            <v>x313589VT7</v>
          </cell>
          <cell r="C4291" t="str">
            <v>Match</v>
          </cell>
          <cell r="D4291" t="str">
            <v>iStar</v>
          </cell>
          <cell r="E4291" t="str">
            <v>Zero-Coupon</v>
          </cell>
        </row>
        <row r="4292">
          <cell r="A4292" t="str">
            <v>313589VT7</v>
          </cell>
          <cell r="B4292" t="str">
            <v>x313589VT7</v>
          </cell>
          <cell r="C4292" t="str">
            <v>Match</v>
          </cell>
          <cell r="D4292" t="str">
            <v>iStar</v>
          </cell>
          <cell r="E4292" t="str">
            <v>Zero-Coupon</v>
          </cell>
        </row>
        <row r="4293">
          <cell r="A4293" t="str">
            <v>313589VT7</v>
          </cell>
          <cell r="B4293" t="str">
            <v>x313589VT7</v>
          </cell>
          <cell r="C4293" t="str">
            <v>Match</v>
          </cell>
          <cell r="D4293" t="str">
            <v>iStar</v>
          </cell>
          <cell r="E4293" t="str">
            <v>Zero-Coupon</v>
          </cell>
        </row>
        <row r="4294">
          <cell r="A4294" t="str">
            <v>313589VT7</v>
          </cell>
          <cell r="B4294" t="str">
            <v>x313589VT7</v>
          </cell>
          <cell r="C4294" t="str">
            <v>Match</v>
          </cell>
          <cell r="D4294" t="str">
            <v>iStar</v>
          </cell>
          <cell r="E4294" t="str">
            <v>Zero-Coupon</v>
          </cell>
        </row>
        <row r="4295">
          <cell r="A4295" t="str">
            <v>313589VT7</v>
          </cell>
          <cell r="B4295" t="str">
            <v>x313589VT7</v>
          </cell>
          <cell r="C4295" t="str">
            <v>Match</v>
          </cell>
          <cell r="D4295" t="str">
            <v>iStar</v>
          </cell>
          <cell r="E4295" t="str">
            <v>Zero-Coupon</v>
          </cell>
        </row>
        <row r="4296">
          <cell r="A4296" t="str">
            <v>313589VT7</v>
          </cell>
          <cell r="B4296" t="str">
            <v>x313589VT7</v>
          </cell>
          <cell r="C4296" t="str">
            <v>Match</v>
          </cell>
          <cell r="D4296" t="str">
            <v>iStar</v>
          </cell>
          <cell r="E4296" t="str">
            <v>Zero-Coupon</v>
          </cell>
        </row>
        <row r="4297">
          <cell r="A4297" t="str">
            <v>313589VT7</v>
          </cell>
          <cell r="B4297" t="str">
            <v>x313589VT7</v>
          </cell>
          <cell r="C4297" t="str">
            <v>Match</v>
          </cell>
          <cell r="D4297" t="str">
            <v>iStar</v>
          </cell>
          <cell r="E4297" t="str">
            <v>Zero-Coupon</v>
          </cell>
        </row>
        <row r="4298">
          <cell r="A4298" t="str">
            <v>313589VT7</v>
          </cell>
          <cell r="B4298" t="str">
            <v>x313589VT7</v>
          </cell>
          <cell r="C4298" t="str">
            <v>Match</v>
          </cell>
          <cell r="D4298" t="str">
            <v>iStar</v>
          </cell>
          <cell r="E4298" t="str">
            <v>Zero-Coupon</v>
          </cell>
        </row>
        <row r="4299">
          <cell r="A4299" t="str">
            <v>313589VT7</v>
          </cell>
          <cell r="B4299" t="str">
            <v>x313589VT7</v>
          </cell>
          <cell r="C4299" t="str">
            <v>Match</v>
          </cell>
          <cell r="D4299" t="str">
            <v>iStar</v>
          </cell>
          <cell r="E4299" t="str">
            <v>Zero-Coupon</v>
          </cell>
        </row>
        <row r="4300">
          <cell r="A4300" t="str">
            <v>313589VT7</v>
          </cell>
          <cell r="B4300" t="str">
            <v>x313589VT7</v>
          </cell>
          <cell r="C4300" t="str">
            <v>Match</v>
          </cell>
          <cell r="D4300" t="str">
            <v>iStar</v>
          </cell>
          <cell r="E4300" t="str">
            <v>Zero-Coupon</v>
          </cell>
        </row>
        <row r="4301">
          <cell r="A4301" t="str">
            <v>313589VT7</v>
          </cell>
          <cell r="B4301" t="str">
            <v>x313589VT7</v>
          </cell>
          <cell r="C4301" t="str">
            <v>Match</v>
          </cell>
          <cell r="D4301" t="str">
            <v>iStar</v>
          </cell>
          <cell r="E4301" t="str">
            <v>Zero-Coupon</v>
          </cell>
        </row>
        <row r="4302">
          <cell r="A4302" t="str">
            <v>313589VT7</v>
          </cell>
          <cell r="B4302" t="str">
            <v>x313589VT7</v>
          </cell>
          <cell r="C4302" t="str">
            <v>Match</v>
          </cell>
          <cell r="D4302" t="str">
            <v>iStar</v>
          </cell>
          <cell r="E4302" t="str">
            <v>Zero-Coupon</v>
          </cell>
        </row>
        <row r="4303">
          <cell r="A4303" t="str">
            <v>313589VU4</v>
          </cell>
          <cell r="B4303" t="str">
            <v>x313589VU4</v>
          </cell>
          <cell r="C4303" t="str">
            <v>Match</v>
          </cell>
          <cell r="D4303" t="str">
            <v>iStar</v>
          </cell>
          <cell r="E4303" t="str">
            <v>Zero-Coupon</v>
          </cell>
        </row>
        <row r="4304">
          <cell r="A4304" t="str">
            <v>313589VU4</v>
          </cell>
          <cell r="B4304" t="str">
            <v>x313589VU4</v>
          </cell>
          <cell r="C4304" t="str">
            <v>Match</v>
          </cell>
          <cell r="D4304" t="str">
            <v>iStar</v>
          </cell>
          <cell r="E4304" t="str">
            <v>Zero-Coupon</v>
          </cell>
        </row>
        <row r="4305">
          <cell r="A4305" t="str">
            <v>313589VU4</v>
          </cell>
          <cell r="B4305" t="str">
            <v>x313589VU4</v>
          </cell>
          <cell r="C4305" t="str">
            <v>Match</v>
          </cell>
          <cell r="D4305" t="str">
            <v>iStar</v>
          </cell>
          <cell r="E4305" t="str">
            <v>Zero-Coupon</v>
          </cell>
        </row>
        <row r="4306">
          <cell r="A4306" t="str">
            <v>313589VU4</v>
          </cell>
          <cell r="B4306" t="str">
            <v>x313589VU4</v>
          </cell>
          <cell r="C4306" t="str">
            <v>Match</v>
          </cell>
          <cell r="D4306" t="str">
            <v>iStar</v>
          </cell>
          <cell r="E4306" t="str">
            <v>Zero-Coupon</v>
          </cell>
        </row>
        <row r="4307">
          <cell r="A4307" t="str">
            <v>313589VU4</v>
          </cell>
          <cell r="B4307" t="str">
            <v>x313589VU4</v>
          </cell>
          <cell r="C4307" t="str">
            <v>Match</v>
          </cell>
          <cell r="D4307" t="str">
            <v>iStar</v>
          </cell>
          <cell r="E4307" t="str">
            <v>Zero-Coupon</v>
          </cell>
        </row>
        <row r="4308">
          <cell r="A4308" t="str">
            <v>313589VU4</v>
          </cell>
          <cell r="B4308" t="str">
            <v>x313589VU4</v>
          </cell>
          <cell r="C4308" t="str">
            <v>Match</v>
          </cell>
          <cell r="D4308" t="str">
            <v>iStar</v>
          </cell>
          <cell r="E4308" t="str">
            <v>Zero-Coupon</v>
          </cell>
        </row>
        <row r="4309">
          <cell r="A4309" t="str">
            <v>313589VU4</v>
          </cell>
          <cell r="B4309" t="str">
            <v>x313589VU4</v>
          </cell>
          <cell r="C4309" t="str">
            <v>Match</v>
          </cell>
          <cell r="D4309" t="str">
            <v>iStar</v>
          </cell>
          <cell r="E4309" t="str">
            <v>Zero-Coupon</v>
          </cell>
        </row>
        <row r="4310">
          <cell r="A4310" t="str">
            <v>313589VU4</v>
          </cell>
          <cell r="B4310" t="str">
            <v>x313589VU4</v>
          </cell>
          <cell r="C4310" t="str">
            <v>Match</v>
          </cell>
          <cell r="D4310" t="str">
            <v>iStar</v>
          </cell>
          <cell r="E4310" t="str">
            <v>Zero-Coupon</v>
          </cell>
        </row>
        <row r="4311">
          <cell r="A4311" t="str">
            <v>313589VU4</v>
          </cell>
          <cell r="B4311" t="str">
            <v>x313589VU4</v>
          </cell>
          <cell r="C4311" t="str">
            <v>Match</v>
          </cell>
          <cell r="D4311" t="str">
            <v>iStar</v>
          </cell>
          <cell r="E4311" t="str">
            <v>Zero-Coupon</v>
          </cell>
        </row>
        <row r="4312">
          <cell r="A4312" t="str">
            <v>313589VV2</v>
          </cell>
          <cell r="B4312" t="str">
            <v>x313589VV2</v>
          </cell>
          <cell r="C4312" t="str">
            <v>Match</v>
          </cell>
          <cell r="D4312" t="str">
            <v>iStar</v>
          </cell>
          <cell r="E4312" t="str">
            <v>Zero-Coupon</v>
          </cell>
        </row>
        <row r="4313">
          <cell r="A4313" t="str">
            <v>313589VV2</v>
          </cell>
          <cell r="B4313" t="str">
            <v>x313589VV2</v>
          </cell>
          <cell r="C4313" t="str">
            <v>Match</v>
          </cell>
          <cell r="D4313" t="str">
            <v>iStar</v>
          </cell>
          <cell r="E4313" t="str">
            <v>Zero-Coupon</v>
          </cell>
        </row>
        <row r="4314">
          <cell r="A4314" t="str">
            <v>313589VV2</v>
          </cell>
          <cell r="B4314" t="str">
            <v>x313589VV2</v>
          </cell>
          <cell r="C4314" t="str">
            <v>Match</v>
          </cell>
          <cell r="D4314" t="str">
            <v>iStar</v>
          </cell>
          <cell r="E4314" t="str">
            <v>Zero-Coupon</v>
          </cell>
        </row>
        <row r="4315">
          <cell r="A4315" t="str">
            <v>313589VV2</v>
          </cell>
          <cell r="B4315" t="str">
            <v>x313589VV2</v>
          </cell>
          <cell r="C4315" t="str">
            <v>Match</v>
          </cell>
          <cell r="D4315" t="str">
            <v>iStar</v>
          </cell>
          <cell r="E4315" t="str">
            <v>Zero-Coupon</v>
          </cell>
        </row>
        <row r="4316">
          <cell r="A4316" t="str">
            <v>313589VV2</v>
          </cell>
          <cell r="B4316" t="str">
            <v>x313589VV2</v>
          </cell>
          <cell r="C4316" t="str">
            <v>Match</v>
          </cell>
          <cell r="D4316" t="str">
            <v>iStar</v>
          </cell>
          <cell r="E4316" t="str">
            <v>Zero-Coupon</v>
          </cell>
        </row>
        <row r="4317">
          <cell r="A4317" t="str">
            <v>313589VV2</v>
          </cell>
          <cell r="B4317" t="str">
            <v>x313589VV2</v>
          </cell>
          <cell r="C4317" t="str">
            <v>Match</v>
          </cell>
          <cell r="D4317" t="str">
            <v>iStar</v>
          </cell>
          <cell r="E4317" t="str">
            <v>Zero-Coupon</v>
          </cell>
        </row>
        <row r="4318">
          <cell r="A4318" t="str">
            <v>313589VV2</v>
          </cell>
          <cell r="B4318" t="str">
            <v>x313589VV2</v>
          </cell>
          <cell r="C4318" t="str">
            <v>Match</v>
          </cell>
          <cell r="D4318" t="str">
            <v>iStar</v>
          </cell>
          <cell r="E4318" t="str">
            <v>Zero-Coupon</v>
          </cell>
        </row>
        <row r="4319">
          <cell r="A4319" t="str">
            <v>313589VV2</v>
          </cell>
          <cell r="B4319" t="str">
            <v>x313589VV2</v>
          </cell>
          <cell r="C4319" t="str">
            <v>Match</v>
          </cell>
          <cell r="D4319" t="str">
            <v>iStar</v>
          </cell>
          <cell r="E4319" t="str">
            <v>Zero-Coupon</v>
          </cell>
        </row>
        <row r="4320">
          <cell r="A4320" t="str">
            <v>313589VV2</v>
          </cell>
          <cell r="B4320" t="str">
            <v>x313589VV2</v>
          </cell>
          <cell r="C4320" t="str">
            <v>Match</v>
          </cell>
          <cell r="D4320" t="str">
            <v>iStar</v>
          </cell>
          <cell r="E4320" t="str">
            <v>Zero-Coupon</v>
          </cell>
        </row>
        <row r="4321">
          <cell r="A4321" t="str">
            <v>313589VV2</v>
          </cell>
          <cell r="B4321" t="str">
            <v>x313589VV2</v>
          </cell>
          <cell r="C4321" t="str">
            <v>Match</v>
          </cell>
          <cell r="D4321" t="str">
            <v>iStar</v>
          </cell>
          <cell r="E4321" t="str">
            <v>Zero-Coupon</v>
          </cell>
        </row>
        <row r="4322">
          <cell r="A4322" t="str">
            <v>313589VV2</v>
          </cell>
          <cell r="B4322" t="str">
            <v>x313589VV2</v>
          </cell>
          <cell r="C4322" t="str">
            <v>Match</v>
          </cell>
          <cell r="D4322" t="str">
            <v>iStar</v>
          </cell>
          <cell r="E4322" t="str">
            <v>Zero-Coupon</v>
          </cell>
        </row>
        <row r="4323">
          <cell r="A4323" t="str">
            <v>313589VV2</v>
          </cell>
          <cell r="B4323" t="str">
            <v>x313589VV2</v>
          </cell>
          <cell r="C4323" t="str">
            <v>Match</v>
          </cell>
          <cell r="D4323" t="str">
            <v>iStar</v>
          </cell>
          <cell r="E4323" t="str">
            <v>Zero-Coupon</v>
          </cell>
        </row>
        <row r="4324">
          <cell r="A4324" t="str">
            <v>313589VY6</v>
          </cell>
          <cell r="B4324" t="str">
            <v>x313589VY6</v>
          </cell>
          <cell r="C4324" t="str">
            <v>Match</v>
          </cell>
          <cell r="D4324" t="str">
            <v>iStar</v>
          </cell>
          <cell r="E4324" t="str">
            <v>Zero-Coupon</v>
          </cell>
        </row>
        <row r="4325">
          <cell r="A4325" t="str">
            <v>313589VY6</v>
          </cell>
          <cell r="B4325" t="str">
            <v>x313589VY6</v>
          </cell>
          <cell r="C4325" t="str">
            <v>Match</v>
          </cell>
          <cell r="D4325" t="str">
            <v>iStar</v>
          </cell>
          <cell r="E4325" t="str">
            <v>Zero-Coupon</v>
          </cell>
        </row>
        <row r="4326">
          <cell r="A4326" t="str">
            <v>313589VY6</v>
          </cell>
          <cell r="B4326" t="str">
            <v>x313589VY6</v>
          </cell>
          <cell r="C4326" t="str">
            <v>Match</v>
          </cell>
          <cell r="D4326" t="str">
            <v>iStar</v>
          </cell>
          <cell r="E4326" t="str">
            <v>Zero-Coupon</v>
          </cell>
        </row>
        <row r="4327">
          <cell r="A4327" t="str">
            <v>313589VY6</v>
          </cell>
          <cell r="B4327" t="str">
            <v>x313589VY6</v>
          </cell>
          <cell r="C4327" t="str">
            <v>Match</v>
          </cell>
          <cell r="D4327" t="str">
            <v>iStar</v>
          </cell>
          <cell r="E4327" t="str">
            <v>Zero-Coupon</v>
          </cell>
        </row>
        <row r="4328">
          <cell r="A4328" t="str">
            <v>313589VY6</v>
          </cell>
          <cell r="B4328" t="str">
            <v>x313589VY6</v>
          </cell>
          <cell r="C4328" t="str">
            <v>Match</v>
          </cell>
          <cell r="D4328" t="str">
            <v>iStar</v>
          </cell>
          <cell r="E4328" t="str">
            <v>Zero-Coupon</v>
          </cell>
        </row>
        <row r="4329">
          <cell r="A4329" t="str">
            <v>313589VY6</v>
          </cell>
          <cell r="B4329" t="str">
            <v>x313589VY6</v>
          </cell>
          <cell r="C4329" t="str">
            <v>Match</v>
          </cell>
          <cell r="D4329" t="str">
            <v>iStar</v>
          </cell>
          <cell r="E4329" t="str">
            <v>Zero-Coupon</v>
          </cell>
        </row>
        <row r="4330">
          <cell r="A4330" t="str">
            <v>313589VY6</v>
          </cell>
          <cell r="B4330" t="str">
            <v>x313589VY6</v>
          </cell>
          <cell r="C4330" t="str">
            <v>Match</v>
          </cell>
          <cell r="D4330" t="str">
            <v>iStar</v>
          </cell>
          <cell r="E4330" t="str">
            <v>Zero-Coupon</v>
          </cell>
        </row>
        <row r="4331">
          <cell r="A4331" t="str">
            <v>313589VY6</v>
          </cell>
          <cell r="B4331" t="str">
            <v>x313589VY6</v>
          </cell>
          <cell r="C4331" t="str">
            <v>Match</v>
          </cell>
          <cell r="D4331" t="str">
            <v>iStar</v>
          </cell>
          <cell r="E4331" t="str">
            <v>Zero-Coupon</v>
          </cell>
        </row>
        <row r="4332">
          <cell r="A4332" t="str">
            <v>313589VY6</v>
          </cell>
          <cell r="B4332" t="str">
            <v>x313589VY6</v>
          </cell>
          <cell r="C4332" t="str">
            <v>Match</v>
          </cell>
          <cell r="D4332" t="str">
            <v>iStar</v>
          </cell>
          <cell r="E4332" t="str">
            <v>Zero-Coupon</v>
          </cell>
        </row>
        <row r="4333">
          <cell r="A4333" t="str">
            <v>313589VY6</v>
          </cell>
          <cell r="B4333" t="str">
            <v>x313589VY6</v>
          </cell>
          <cell r="C4333" t="str">
            <v>Match</v>
          </cell>
          <cell r="D4333" t="str">
            <v>iStar</v>
          </cell>
          <cell r="E4333" t="str">
            <v>Zero-Coupon</v>
          </cell>
        </row>
        <row r="4334">
          <cell r="A4334" t="str">
            <v>313589VY6</v>
          </cell>
          <cell r="B4334" t="str">
            <v>x313589VY6</v>
          </cell>
          <cell r="C4334" t="str">
            <v>Match</v>
          </cell>
          <cell r="D4334" t="str">
            <v>iStar</v>
          </cell>
          <cell r="E4334" t="str">
            <v>Zero-Coupon</v>
          </cell>
        </row>
        <row r="4335">
          <cell r="A4335" t="str">
            <v>313589VY6</v>
          </cell>
          <cell r="B4335" t="str">
            <v>x313589VY6</v>
          </cell>
          <cell r="C4335" t="str">
            <v>Match</v>
          </cell>
          <cell r="D4335" t="str">
            <v>iStar</v>
          </cell>
          <cell r="E4335" t="str">
            <v>Zero-Coupon</v>
          </cell>
        </row>
        <row r="4336">
          <cell r="A4336" t="str">
            <v>313589VY6</v>
          </cell>
          <cell r="B4336" t="str">
            <v>x313589VY6</v>
          </cell>
          <cell r="C4336" t="str">
            <v>Match</v>
          </cell>
          <cell r="D4336" t="str">
            <v>iStar</v>
          </cell>
          <cell r="E4336" t="str">
            <v>Zero-Coupon</v>
          </cell>
        </row>
        <row r="4337">
          <cell r="A4337" t="str">
            <v>313589VY6</v>
          </cell>
          <cell r="B4337" t="str">
            <v>x313589VY6</v>
          </cell>
          <cell r="C4337" t="str">
            <v>Match</v>
          </cell>
          <cell r="D4337" t="str">
            <v>iStar</v>
          </cell>
          <cell r="E4337" t="str">
            <v>Zero-Coupon</v>
          </cell>
        </row>
        <row r="4338">
          <cell r="A4338" t="str">
            <v>313589VY6</v>
          </cell>
          <cell r="B4338" t="str">
            <v>x313589VY6</v>
          </cell>
          <cell r="C4338" t="str">
            <v>Match</v>
          </cell>
          <cell r="D4338" t="str">
            <v>iStar</v>
          </cell>
          <cell r="E4338" t="str">
            <v>Zero-Coupon</v>
          </cell>
        </row>
        <row r="4339">
          <cell r="A4339" t="str">
            <v>313589VY6</v>
          </cell>
          <cell r="B4339" t="str">
            <v>x313589VY6</v>
          </cell>
          <cell r="C4339" t="str">
            <v>Match</v>
          </cell>
          <cell r="D4339" t="str">
            <v>iStar</v>
          </cell>
          <cell r="E4339" t="str">
            <v>Zero-Coupon</v>
          </cell>
        </row>
        <row r="4340">
          <cell r="A4340" t="str">
            <v>313589VY6</v>
          </cell>
          <cell r="B4340" t="str">
            <v>x313589VY6</v>
          </cell>
          <cell r="C4340" t="str">
            <v>Match</v>
          </cell>
          <cell r="D4340" t="str">
            <v>iStar</v>
          </cell>
          <cell r="E4340" t="str">
            <v>Zero-Coupon</v>
          </cell>
        </row>
        <row r="4341">
          <cell r="A4341" t="str">
            <v>313589VY6</v>
          </cell>
          <cell r="B4341" t="str">
            <v>x313589VY6</v>
          </cell>
          <cell r="C4341" t="str">
            <v>Match</v>
          </cell>
          <cell r="D4341" t="str">
            <v>iStar</v>
          </cell>
          <cell r="E4341" t="str">
            <v>Zero-Coupon</v>
          </cell>
        </row>
        <row r="4342">
          <cell r="A4342" t="str">
            <v>313589VY6</v>
          </cell>
          <cell r="B4342" t="str">
            <v>x313589VY6</v>
          </cell>
          <cell r="C4342" t="str">
            <v>Match</v>
          </cell>
          <cell r="D4342" t="str">
            <v>iStar</v>
          </cell>
          <cell r="E4342" t="str">
            <v>Zero-Coupon</v>
          </cell>
        </row>
        <row r="4343">
          <cell r="A4343" t="str">
            <v>313589VY6</v>
          </cell>
          <cell r="B4343" t="str">
            <v>x313589VY6</v>
          </cell>
          <cell r="C4343" t="str">
            <v>Match</v>
          </cell>
          <cell r="D4343" t="str">
            <v>iStar</v>
          </cell>
          <cell r="E4343" t="str">
            <v>Zero-Coupon</v>
          </cell>
        </row>
        <row r="4344">
          <cell r="A4344" t="str">
            <v>313589VY6</v>
          </cell>
          <cell r="B4344" t="str">
            <v>x313589VY6</v>
          </cell>
          <cell r="C4344" t="str">
            <v>Match</v>
          </cell>
          <cell r="D4344" t="str">
            <v>iStar</v>
          </cell>
          <cell r="E4344" t="str">
            <v>Zero-Coupon</v>
          </cell>
        </row>
        <row r="4345">
          <cell r="A4345" t="str">
            <v>313589VY6</v>
          </cell>
          <cell r="B4345" t="str">
            <v>x313589VY6</v>
          </cell>
          <cell r="C4345" t="str">
            <v>Match</v>
          </cell>
          <cell r="D4345" t="str">
            <v>iStar</v>
          </cell>
          <cell r="E4345" t="str">
            <v>Zero-Coupon</v>
          </cell>
        </row>
        <row r="4346">
          <cell r="A4346" t="str">
            <v>313589VY6</v>
          </cell>
          <cell r="B4346" t="str">
            <v>x313589VY6</v>
          </cell>
          <cell r="C4346" t="str">
            <v>Match</v>
          </cell>
          <cell r="D4346" t="str">
            <v>iStar</v>
          </cell>
          <cell r="E4346" t="str">
            <v>Zero-Coupon</v>
          </cell>
        </row>
        <row r="4347">
          <cell r="A4347" t="str">
            <v>313589VY6</v>
          </cell>
          <cell r="B4347" t="str">
            <v>x313589VY6</v>
          </cell>
          <cell r="C4347" t="str">
            <v>Match</v>
          </cell>
          <cell r="D4347" t="str">
            <v>iStar</v>
          </cell>
          <cell r="E4347" t="str">
            <v>Zero-Coupon</v>
          </cell>
        </row>
        <row r="4348">
          <cell r="A4348" t="str">
            <v>313589VZ3</v>
          </cell>
          <cell r="B4348" t="str">
            <v>x313589VZ3</v>
          </cell>
          <cell r="C4348" t="str">
            <v>Match</v>
          </cell>
          <cell r="D4348" t="str">
            <v>iStar</v>
          </cell>
          <cell r="E4348" t="str">
            <v>Zero-Coupon</v>
          </cell>
        </row>
        <row r="4349">
          <cell r="A4349" t="str">
            <v>313589VZ3</v>
          </cell>
          <cell r="B4349" t="str">
            <v>x313589VZ3</v>
          </cell>
          <cell r="C4349" t="str">
            <v>Match</v>
          </cell>
          <cell r="D4349" t="str">
            <v>iStar</v>
          </cell>
          <cell r="E4349" t="str">
            <v>Zero-Coupon</v>
          </cell>
        </row>
        <row r="4350">
          <cell r="A4350" t="str">
            <v>313589VZ3</v>
          </cell>
          <cell r="B4350" t="str">
            <v>x313589VZ3</v>
          </cell>
          <cell r="C4350" t="str">
            <v>Match</v>
          </cell>
          <cell r="D4350" t="str">
            <v>iStar</v>
          </cell>
          <cell r="E4350" t="str">
            <v>Zero-Coupon</v>
          </cell>
        </row>
        <row r="4351">
          <cell r="A4351" t="str">
            <v>313589VZ3</v>
          </cell>
          <cell r="B4351" t="str">
            <v>x313589VZ3</v>
          </cell>
          <cell r="C4351" t="str">
            <v>Match</v>
          </cell>
          <cell r="D4351" t="str">
            <v>iStar</v>
          </cell>
          <cell r="E4351" t="str">
            <v>Zero-Coupon</v>
          </cell>
        </row>
        <row r="4352">
          <cell r="A4352" t="str">
            <v>313589VZ3</v>
          </cell>
          <cell r="B4352" t="str">
            <v>x313589VZ3</v>
          </cell>
          <cell r="C4352" t="str">
            <v>Match</v>
          </cell>
          <cell r="D4352" t="str">
            <v>iStar</v>
          </cell>
          <cell r="E4352" t="str">
            <v>Zero-Coupon</v>
          </cell>
        </row>
        <row r="4353">
          <cell r="A4353" t="str">
            <v>313589VZ3</v>
          </cell>
          <cell r="B4353" t="str">
            <v>x313589VZ3</v>
          </cell>
          <cell r="C4353" t="str">
            <v>Match</v>
          </cell>
          <cell r="D4353" t="str">
            <v>iStar</v>
          </cell>
          <cell r="E4353" t="str">
            <v>Zero-Coupon</v>
          </cell>
        </row>
        <row r="4354">
          <cell r="A4354" t="str">
            <v>313589VZ3</v>
          </cell>
          <cell r="B4354" t="str">
            <v>x313589VZ3</v>
          </cell>
          <cell r="C4354" t="str">
            <v>Match</v>
          </cell>
          <cell r="D4354" t="str">
            <v>iStar</v>
          </cell>
          <cell r="E4354" t="str">
            <v>Zero-Coupon</v>
          </cell>
        </row>
        <row r="4355">
          <cell r="A4355" t="str">
            <v>313589WA7</v>
          </cell>
          <cell r="B4355" t="str">
            <v>x313589WA7</v>
          </cell>
          <cell r="C4355" t="str">
            <v>Match</v>
          </cell>
          <cell r="D4355" t="str">
            <v>iStar</v>
          </cell>
          <cell r="E4355" t="str">
            <v>Zero-Coupon</v>
          </cell>
        </row>
        <row r="4356">
          <cell r="A4356" t="str">
            <v>313589WA7</v>
          </cell>
          <cell r="B4356" t="str">
            <v>x313589WA7</v>
          </cell>
          <cell r="C4356" t="str">
            <v>Match</v>
          </cell>
          <cell r="D4356" t="str">
            <v>iStar</v>
          </cell>
          <cell r="E4356" t="str">
            <v>Zero-Coupon</v>
          </cell>
        </row>
        <row r="4357">
          <cell r="A4357" t="str">
            <v>313589WA7</v>
          </cell>
          <cell r="B4357" t="str">
            <v>x313589WA7</v>
          </cell>
          <cell r="C4357" t="str">
            <v>Match</v>
          </cell>
          <cell r="D4357" t="str">
            <v>iStar</v>
          </cell>
          <cell r="E4357" t="str">
            <v>Zero-Coupon</v>
          </cell>
        </row>
        <row r="4358">
          <cell r="A4358" t="str">
            <v>313589WA7</v>
          </cell>
          <cell r="B4358" t="str">
            <v>x313589WA7</v>
          </cell>
          <cell r="C4358" t="str">
            <v>Match</v>
          </cell>
          <cell r="D4358" t="str">
            <v>iStar</v>
          </cell>
          <cell r="E4358" t="str">
            <v>Zero-Coupon</v>
          </cell>
        </row>
        <row r="4359">
          <cell r="A4359" t="str">
            <v>313589WA7</v>
          </cell>
          <cell r="B4359" t="str">
            <v>x313589WA7</v>
          </cell>
          <cell r="C4359" t="str">
            <v>Match</v>
          </cell>
          <cell r="D4359" t="str">
            <v>iStar</v>
          </cell>
          <cell r="E4359" t="str">
            <v>Zero-Coupon</v>
          </cell>
        </row>
        <row r="4360">
          <cell r="A4360" t="str">
            <v>313589WA7</v>
          </cell>
          <cell r="B4360" t="str">
            <v>x313589WA7</v>
          </cell>
          <cell r="C4360" t="str">
            <v>Match</v>
          </cell>
          <cell r="D4360" t="str">
            <v>iStar</v>
          </cell>
          <cell r="E4360" t="str">
            <v>Zero-Coupon</v>
          </cell>
        </row>
        <row r="4361">
          <cell r="A4361" t="str">
            <v>313589WA7</v>
          </cell>
          <cell r="B4361" t="str">
            <v>x313589WA7</v>
          </cell>
          <cell r="C4361" t="str">
            <v>Match</v>
          </cell>
          <cell r="D4361" t="str">
            <v>iStar</v>
          </cell>
          <cell r="E4361" t="str">
            <v>Zero-Coupon</v>
          </cell>
        </row>
        <row r="4362">
          <cell r="A4362" t="str">
            <v>313589WA7</v>
          </cell>
          <cell r="B4362" t="str">
            <v>x313589WA7</v>
          </cell>
          <cell r="C4362" t="str">
            <v>Match</v>
          </cell>
          <cell r="D4362" t="str">
            <v>iStar</v>
          </cell>
          <cell r="E4362" t="str">
            <v>Zero-Coupon</v>
          </cell>
        </row>
        <row r="4363">
          <cell r="A4363" t="str">
            <v>313589WA7</v>
          </cell>
          <cell r="B4363" t="str">
            <v>x313589WA7</v>
          </cell>
          <cell r="C4363" t="str">
            <v>Match</v>
          </cell>
          <cell r="D4363" t="str">
            <v>iStar</v>
          </cell>
          <cell r="E4363" t="str">
            <v>Zero-Coupon</v>
          </cell>
        </row>
        <row r="4364">
          <cell r="A4364" t="str">
            <v>313589WA7</v>
          </cell>
          <cell r="B4364" t="str">
            <v>x313589WA7</v>
          </cell>
          <cell r="C4364" t="str">
            <v>Match</v>
          </cell>
          <cell r="D4364" t="str">
            <v>iStar</v>
          </cell>
          <cell r="E4364" t="str">
            <v>Zero-Coupon</v>
          </cell>
        </row>
        <row r="4365">
          <cell r="A4365" t="str">
            <v>313589WA7</v>
          </cell>
          <cell r="B4365" t="str">
            <v>x313589WA7</v>
          </cell>
          <cell r="C4365" t="str">
            <v>Match</v>
          </cell>
          <cell r="D4365" t="str">
            <v>iStar</v>
          </cell>
          <cell r="E4365" t="str">
            <v>Zero-Coupon</v>
          </cell>
        </row>
        <row r="4366">
          <cell r="A4366" t="str">
            <v>313589WA7</v>
          </cell>
          <cell r="B4366" t="str">
            <v>x313589WA7</v>
          </cell>
          <cell r="C4366" t="str">
            <v>Match</v>
          </cell>
          <cell r="D4366" t="str">
            <v>iStar</v>
          </cell>
          <cell r="E4366" t="str">
            <v>Zero-Coupon</v>
          </cell>
        </row>
        <row r="4367">
          <cell r="A4367" t="str">
            <v>313589WB5</v>
          </cell>
          <cell r="B4367" t="str">
            <v>x313589WB5</v>
          </cell>
          <cell r="C4367" t="str">
            <v>Match</v>
          </cell>
          <cell r="D4367" t="str">
            <v>iStar</v>
          </cell>
          <cell r="E4367" t="str">
            <v>Zero-Coupon</v>
          </cell>
        </row>
        <row r="4368">
          <cell r="A4368" t="str">
            <v>313589WB5</v>
          </cell>
          <cell r="B4368" t="str">
            <v>x313589WB5</v>
          </cell>
          <cell r="C4368" t="str">
            <v>Match</v>
          </cell>
          <cell r="D4368" t="str">
            <v>iStar</v>
          </cell>
          <cell r="E4368" t="str">
            <v>Zero-Coupon</v>
          </cell>
        </row>
        <row r="4369">
          <cell r="A4369" t="str">
            <v>313589WB5</v>
          </cell>
          <cell r="B4369" t="str">
            <v>x313589WB5</v>
          </cell>
          <cell r="C4369" t="str">
            <v>Match</v>
          </cell>
          <cell r="D4369" t="str">
            <v>iStar</v>
          </cell>
          <cell r="E4369" t="str">
            <v>Zero-Coupon</v>
          </cell>
        </row>
        <row r="4370">
          <cell r="A4370" t="str">
            <v>313589WB5</v>
          </cell>
          <cell r="B4370" t="str">
            <v>x313589WB5</v>
          </cell>
          <cell r="C4370" t="str">
            <v>Match</v>
          </cell>
          <cell r="D4370" t="str">
            <v>iStar</v>
          </cell>
          <cell r="E4370" t="str">
            <v>Zero-Coupon</v>
          </cell>
        </row>
        <row r="4371">
          <cell r="A4371" t="str">
            <v>313589WB5</v>
          </cell>
          <cell r="B4371" t="str">
            <v>x313589WB5</v>
          </cell>
          <cell r="C4371" t="str">
            <v>Match</v>
          </cell>
          <cell r="D4371" t="str">
            <v>iStar</v>
          </cell>
          <cell r="E4371" t="str">
            <v>Zero-Coupon</v>
          </cell>
        </row>
        <row r="4372">
          <cell r="A4372" t="str">
            <v>313589WB5</v>
          </cell>
          <cell r="B4372" t="str">
            <v>x313589WB5</v>
          </cell>
          <cell r="C4372" t="str">
            <v>Match</v>
          </cell>
          <cell r="D4372" t="str">
            <v>iStar</v>
          </cell>
          <cell r="E4372" t="str">
            <v>Zero-Coupon</v>
          </cell>
        </row>
        <row r="4373">
          <cell r="A4373" t="str">
            <v>313589WB5</v>
          </cell>
          <cell r="B4373" t="str">
            <v>x313589WB5</v>
          </cell>
          <cell r="C4373" t="str">
            <v>Match</v>
          </cell>
          <cell r="D4373" t="str">
            <v>iStar</v>
          </cell>
          <cell r="E4373" t="str">
            <v>Zero-Coupon</v>
          </cell>
        </row>
        <row r="4374">
          <cell r="A4374" t="str">
            <v>313589WB5</v>
          </cell>
          <cell r="B4374" t="str">
            <v>x313589WB5</v>
          </cell>
          <cell r="C4374" t="str">
            <v>Match</v>
          </cell>
          <cell r="D4374" t="str">
            <v>iStar</v>
          </cell>
          <cell r="E4374" t="str">
            <v>Zero-Coupon</v>
          </cell>
        </row>
        <row r="4375">
          <cell r="A4375" t="str">
            <v>313589WB5</v>
          </cell>
          <cell r="B4375" t="str">
            <v>x313589WB5</v>
          </cell>
          <cell r="C4375" t="str">
            <v>Match</v>
          </cell>
          <cell r="D4375" t="str">
            <v>iStar</v>
          </cell>
          <cell r="E4375" t="str">
            <v>Zero-Coupon</v>
          </cell>
        </row>
        <row r="4376">
          <cell r="A4376" t="str">
            <v>313589WB5</v>
          </cell>
          <cell r="B4376" t="str">
            <v>x313589WB5</v>
          </cell>
          <cell r="C4376" t="str">
            <v>Match</v>
          </cell>
          <cell r="D4376" t="str">
            <v>iStar</v>
          </cell>
          <cell r="E4376" t="str">
            <v>Zero-Coupon</v>
          </cell>
        </row>
        <row r="4377">
          <cell r="A4377" t="str">
            <v>313589WB5</v>
          </cell>
          <cell r="B4377" t="str">
            <v>x313589WB5</v>
          </cell>
          <cell r="C4377" t="str">
            <v>Match</v>
          </cell>
          <cell r="D4377" t="str">
            <v>iStar</v>
          </cell>
          <cell r="E4377" t="str">
            <v>Zero-Coupon</v>
          </cell>
        </row>
        <row r="4378">
          <cell r="A4378" t="str">
            <v>313589WB5</v>
          </cell>
          <cell r="B4378" t="str">
            <v>x313589WB5</v>
          </cell>
          <cell r="C4378" t="str">
            <v>Match</v>
          </cell>
          <cell r="D4378" t="str">
            <v>iStar</v>
          </cell>
          <cell r="E4378" t="str">
            <v>Zero-Coupon</v>
          </cell>
        </row>
        <row r="4379">
          <cell r="A4379" t="str">
            <v>313589WB5</v>
          </cell>
          <cell r="B4379" t="str">
            <v>x313589WB5</v>
          </cell>
          <cell r="C4379" t="str">
            <v>Match</v>
          </cell>
          <cell r="D4379" t="str">
            <v>iStar</v>
          </cell>
          <cell r="E4379" t="str">
            <v>Zero-Coupon</v>
          </cell>
        </row>
        <row r="4380">
          <cell r="A4380" t="str">
            <v>313589WB5</v>
          </cell>
          <cell r="B4380" t="str">
            <v>x313589WB5</v>
          </cell>
          <cell r="C4380" t="str">
            <v>Match</v>
          </cell>
          <cell r="D4380" t="str">
            <v>iStar</v>
          </cell>
          <cell r="E4380" t="str">
            <v>Zero-Coupon</v>
          </cell>
        </row>
        <row r="4381">
          <cell r="A4381" t="str">
            <v>313589WC3</v>
          </cell>
          <cell r="B4381" t="str">
            <v>x313589WC3</v>
          </cell>
          <cell r="C4381" t="str">
            <v>Match</v>
          </cell>
          <cell r="D4381" t="str">
            <v>iStar</v>
          </cell>
          <cell r="E4381" t="str">
            <v>Zero-Coupon</v>
          </cell>
        </row>
        <row r="4382">
          <cell r="A4382" t="str">
            <v>313589WC3</v>
          </cell>
          <cell r="B4382" t="str">
            <v>x313589WC3</v>
          </cell>
          <cell r="C4382" t="str">
            <v>Match</v>
          </cell>
          <cell r="D4382" t="str">
            <v>iStar</v>
          </cell>
          <cell r="E4382" t="str">
            <v>Zero-Coupon</v>
          </cell>
        </row>
        <row r="4383">
          <cell r="A4383" t="str">
            <v>313589WC3</v>
          </cell>
          <cell r="B4383" t="str">
            <v>x313589WC3</v>
          </cell>
          <cell r="C4383" t="str">
            <v>Match</v>
          </cell>
          <cell r="D4383" t="str">
            <v>iStar</v>
          </cell>
          <cell r="E4383" t="str">
            <v>Zero-Coupon</v>
          </cell>
        </row>
        <row r="4384">
          <cell r="A4384" t="str">
            <v>313589WC3</v>
          </cell>
          <cell r="B4384" t="str">
            <v>x313589WC3</v>
          </cell>
          <cell r="C4384" t="str">
            <v>Match</v>
          </cell>
          <cell r="D4384" t="str">
            <v>iStar</v>
          </cell>
          <cell r="E4384" t="str">
            <v>Zero-Coupon</v>
          </cell>
        </row>
        <row r="4385">
          <cell r="A4385" t="str">
            <v>313589WC3</v>
          </cell>
          <cell r="B4385" t="str">
            <v>x313589WC3</v>
          </cell>
          <cell r="C4385" t="str">
            <v>Match</v>
          </cell>
          <cell r="D4385" t="str">
            <v>iStar</v>
          </cell>
          <cell r="E4385" t="str">
            <v>Zero-Coupon</v>
          </cell>
        </row>
        <row r="4386">
          <cell r="A4386" t="str">
            <v>313589WC3</v>
          </cell>
          <cell r="B4386" t="str">
            <v>x313589WC3</v>
          </cell>
          <cell r="C4386" t="str">
            <v>Match</v>
          </cell>
          <cell r="D4386" t="str">
            <v>iStar</v>
          </cell>
          <cell r="E4386" t="str">
            <v>Zero-Coupon</v>
          </cell>
        </row>
        <row r="4387">
          <cell r="A4387" t="str">
            <v>313589WC3</v>
          </cell>
          <cell r="B4387" t="str">
            <v>x313589WC3</v>
          </cell>
          <cell r="C4387" t="str">
            <v>Match</v>
          </cell>
          <cell r="D4387" t="str">
            <v>iStar</v>
          </cell>
          <cell r="E4387" t="str">
            <v>Zero-Coupon</v>
          </cell>
        </row>
        <row r="4388">
          <cell r="A4388" t="str">
            <v>313589WC3</v>
          </cell>
          <cell r="B4388" t="str">
            <v>x313589WC3</v>
          </cell>
          <cell r="C4388" t="str">
            <v>Match</v>
          </cell>
          <cell r="D4388" t="str">
            <v>iStar</v>
          </cell>
          <cell r="E4388" t="str">
            <v>Zero-Coupon</v>
          </cell>
        </row>
        <row r="4389">
          <cell r="A4389" t="str">
            <v>313589WC3</v>
          </cell>
          <cell r="B4389" t="str">
            <v>x313589WC3</v>
          </cell>
          <cell r="C4389" t="str">
            <v>Match</v>
          </cell>
          <cell r="D4389" t="str">
            <v>iStar</v>
          </cell>
          <cell r="E4389" t="str">
            <v>Zero-Coupon</v>
          </cell>
        </row>
        <row r="4390">
          <cell r="A4390" t="str">
            <v>313589WC3</v>
          </cell>
          <cell r="B4390" t="str">
            <v>x313589WC3</v>
          </cell>
          <cell r="C4390" t="str">
            <v>Match</v>
          </cell>
          <cell r="D4390" t="str">
            <v>iStar</v>
          </cell>
          <cell r="E4390" t="str">
            <v>Zero-Coupon</v>
          </cell>
        </row>
        <row r="4391">
          <cell r="A4391" t="str">
            <v>313589WC3</v>
          </cell>
          <cell r="B4391" t="str">
            <v>x313589WC3</v>
          </cell>
          <cell r="C4391" t="str">
            <v>Match</v>
          </cell>
          <cell r="D4391" t="str">
            <v>iStar</v>
          </cell>
          <cell r="E4391" t="str">
            <v>Zero-Coupon</v>
          </cell>
        </row>
        <row r="4392">
          <cell r="A4392" t="str">
            <v>313589WC3</v>
          </cell>
          <cell r="B4392" t="str">
            <v>x313589WC3</v>
          </cell>
          <cell r="C4392" t="str">
            <v>Match</v>
          </cell>
          <cell r="D4392" t="str">
            <v>iStar</v>
          </cell>
          <cell r="E4392" t="str">
            <v>Zero-Coupon</v>
          </cell>
        </row>
        <row r="4393">
          <cell r="A4393" t="str">
            <v>313589WC3</v>
          </cell>
          <cell r="B4393" t="str">
            <v>x313589WC3</v>
          </cell>
          <cell r="C4393" t="str">
            <v>Match</v>
          </cell>
          <cell r="D4393" t="str">
            <v>iStar</v>
          </cell>
          <cell r="E4393" t="str">
            <v>Zero-Coupon</v>
          </cell>
        </row>
        <row r="4394">
          <cell r="A4394" t="str">
            <v>313589WC3</v>
          </cell>
          <cell r="B4394" t="str">
            <v>x313589WC3</v>
          </cell>
          <cell r="C4394" t="str">
            <v>Match</v>
          </cell>
          <cell r="D4394" t="str">
            <v>iStar</v>
          </cell>
          <cell r="E4394" t="str">
            <v>Zero-Coupon</v>
          </cell>
        </row>
        <row r="4395">
          <cell r="A4395" t="str">
            <v>313589WC3</v>
          </cell>
          <cell r="B4395" t="str">
            <v>x313589WC3</v>
          </cell>
          <cell r="C4395" t="str">
            <v>Match</v>
          </cell>
          <cell r="D4395" t="str">
            <v>iStar</v>
          </cell>
          <cell r="E4395" t="str">
            <v>Zero-Coupon</v>
          </cell>
        </row>
        <row r="4396">
          <cell r="A4396" t="str">
            <v>313589WC3</v>
          </cell>
          <cell r="B4396" t="str">
            <v>x313589WC3</v>
          </cell>
          <cell r="C4396" t="str">
            <v>Match</v>
          </cell>
          <cell r="D4396" t="str">
            <v>iStar</v>
          </cell>
          <cell r="E4396" t="str">
            <v>Zero-Coupon</v>
          </cell>
        </row>
        <row r="4397">
          <cell r="A4397" t="str">
            <v>313589WC3</v>
          </cell>
          <cell r="B4397" t="str">
            <v>x313589WC3</v>
          </cell>
          <cell r="C4397" t="str">
            <v>Match</v>
          </cell>
          <cell r="D4397" t="str">
            <v>iStar</v>
          </cell>
          <cell r="E4397" t="str">
            <v>Zero-Coupon</v>
          </cell>
        </row>
        <row r="4398">
          <cell r="A4398" t="str">
            <v>313589WC3</v>
          </cell>
          <cell r="B4398" t="str">
            <v>x313589WC3</v>
          </cell>
          <cell r="C4398" t="str">
            <v>Match</v>
          </cell>
          <cell r="D4398" t="str">
            <v>iStar</v>
          </cell>
          <cell r="E4398" t="str">
            <v>Zero-Coupon</v>
          </cell>
        </row>
        <row r="4399">
          <cell r="A4399" t="str">
            <v>313589WC3</v>
          </cell>
          <cell r="B4399" t="str">
            <v>x313589WC3</v>
          </cell>
          <cell r="C4399" t="str">
            <v>Match</v>
          </cell>
          <cell r="D4399" t="str">
            <v>iStar</v>
          </cell>
          <cell r="E4399" t="str">
            <v>Zero-Coupon</v>
          </cell>
        </row>
        <row r="4400">
          <cell r="A4400" t="str">
            <v>313589WC3</v>
          </cell>
          <cell r="B4400" t="str">
            <v>x313589WC3</v>
          </cell>
          <cell r="C4400" t="str">
            <v>Match</v>
          </cell>
          <cell r="D4400" t="str">
            <v>iStar</v>
          </cell>
          <cell r="E4400" t="str">
            <v>Zero-Coupon</v>
          </cell>
        </row>
        <row r="4401">
          <cell r="A4401" t="str">
            <v>313589WC3</v>
          </cell>
          <cell r="B4401" t="str">
            <v>x313589WC3</v>
          </cell>
          <cell r="C4401" t="str">
            <v>Match</v>
          </cell>
          <cell r="D4401" t="str">
            <v>iStar</v>
          </cell>
          <cell r="E4401" t="str">
            <v>Zero-Coupon</v>
          </cell>
        </row>
        <row r="4402">
          <cell r="A4402" t="str">
            <v>313589WC3</v>
          </cell>
          <cell r="B4402" t="str">
            <v>x313589WC3</v>
          </cell>
          <cell r="C4402" t="str">
            <v>Match</v>
          </cell>
          <cell r="D4402" t="str">
            <v>iStar</v>
          </cell>
          <cell r="E4402" t="str">
            <v>Zero-Coupon</v>
          </cell>
        </row>
        <row r="4403">
          <cell r="A4403" t="str">
            <v>313589WC3</v>
          </cell>
          <cell r="B4403" t="str">
            <v>x313589WC3</v>
          </cell>
          <cell r="C4403" t="str">
            <v>Match</v>
          </cell>
          <cell r="D4403" t="str">
            <v>iStar</v>
          </cell>
          <cell r="E4403" t="str">
            <v>Zero-Coupon</v>
          </cell>
        </row>
        <row r="4404">
          <cell r="A4404" t="str">
            <v>313589WC3</v>
          </cell>
          <cell r="B4404" t="str">
            <v>x313589WC3</v>
          </cell>
          <cell r="C4404" t="str">
            <v>Match</v>
          </cell>
          <cell r="D4404" t="str">
            <v>iStar</v>
          </cell>
          <cell r="E4404" t="str">
            <v>Zero-Coupon</v>
          </cell>
        </row>
        <row r="4405">
          <cell r="A4405" t="str">
            <v>313589WC3</v>
          </cell>
          <cell r="B4405" t="str">
            <v>x313589WC3</v>
          </cell>
          <cell r="C4405" t="str">
            <v>Match</v>
          </cell>
          <cell r="D4405" t="str">
            <v>iStar</v>
          </cell>
          <cell r="E4405" t="str">
            <v>Zero-Coupon</v>
          </cell>
        </row>
        <row r="4406">
          <cell r="A4406" t="str">
            <v>313589WC3</v>
          </cell>
          <cell r="B4406" t="str">
            <v>x313589WC3</v>
          </cell>
          <cell r="C4406" t="str">
            <v>Match</v>
          </cell>
          <cell r="D4406" t="str">
            <v>iStar</v>
          </cell>
          <cell r="E4406" t="str">
            <v>Zero-Coupon</v>
          </cell>
        </row>
        <row r="4407">
          <cell r="A4407" t="str">
            <v>313589WC3</v>
          </cell>
          <cell r="B4407" t="str">
            <v>x313589WC3</v>
          </cell>
          <cell r="C4407" t="str">
            <v>Match</v>
          </cell>
          <cell r="D4407" t="str">
            <v>iStar</v>
          </cell>
          <cell r="E4407" t="str">
            <v>Zero-Coupon</v>
          </cell>
        </row>
        <row r="4408">
          <cell r="A4408" t="str">
            <v>313589WC3</v>
          </cell>
          <cell r="B4408" t="str">
            <v>x313589WC3</v>
          </cell>
          <cell r="C4408" t="str">
            <v>Match</v>
          </cell>
          <cell r="D4408" t="str">
            <v>iStar</v>
          </cell>
          <cell r="E4408" t="str">
            <v>Zero-Coupon</v>
          </cell>
        </row>
        <row r="4409">
          <cell r="A4409" t="str">
            <v>313589WC3</v>
          </cell>
          <cell r="B4409" t="str">
            <v>x313589WC3</v>
          </cell>
          <cell r="C4409" t="str">
            <v>Match</v>
          </cell>
          <cell r="D4409" t="str">
            <v>iStar</v>
          </cell>
          <cell r="E4409" t="str">
            <v>Zero-Coupon</v>
          </cell>
        </row>
        <row r="4410">
          <cell r="A4410" t="str">
            <v>313589WC3</v>
          </cell>
          <cell r="B4410" t="str">
            <v>x313589WC3</v>
          </cell>
          <cell r="C4410" t="str">
            <v>Match</v>
          </cell>
          <cell r="D4410" t="str">
            <v>iStar</v>
          </cell>
          <cell r="E4410" t="str">
            <v>Zero-Coupon</v>
          </cell>
        </row>
        <row r="4411">
          <cell r="A4411" t="str">
            <v>313589WC3</v>
          </cell>
          <cell r="B4411" t="str">
            <v>x313589WC3</v>
          </cell>
          <cell r="C4411" t="str">
            <v>Match</v>
          </cell>
          <cell r="D4411" t="str">
            <v>iStar</v>
          </cell>
          <cell r="E4411" t="str">
            <v>Zero-Coupon</v>
          </cell>
        </row>
        <row r="4412">
          <cell r="A4412" t="str">
            <v>313589WC3</v>
          </cell>
          <cell r="B4412" t="str">
            <v>x313589WC3</v>
          </cell>
          <cell r="C4412" t="str">
            <v>Match</v>
          </cell>
          <cell r="D4412" t="str">
            <v>iStar</v>
          </cell>
          <cell r="E4412" t="str">
            <v>Zero-Coupon</v>
          </cell>
        </row>
        <row r="4413">
          <cell r="A4413" t="str">
            <v>313589WC3</v>
          </cell>
          <cell r="B4413" t="str">
            <v>x313589WC3</v>
          </cell>
          <cell r="C4413" t="str">
            <v>Match</v>
          </cell>
          <cell r="D4413" t="str">
            <v>iStar</v>
          </cell>
          <cell r="E4413" t="str">
            <v>Zero-Coupon</v>
          </cell>
        </row>
        <row r="4414">
          <cell r="A4414" t="str">
            <v>313589WC3</v>
          </cell>
          <cell r="B4414" t="str">
            <v>x313589WC3</v>
          </cell>
          <cell r="C4414" t="str">
            <v>Match</v>
          </cell>
          <cell r="D4414" t="str">
            <v>iStar</v>
          </cell>
          <cell r="E4414" t="str">
            <v>Zero-Coupon</v>
          </cell>
        </row>
        <row r="4415">
          <cell r="A4415" t="str">
            <v>313589WC3</v>
          </cell>
          <cell r="B4415" t="str">
            <v>x313589WC3</v>
          </cell>
          <cell r="C4415" t="str">
            <v>Match</v>
          </cell>
          <cell r="D4415" t="str">
            <v>iStar</v>
          </cell>
          <cell r="E4415" t="str">
            <v>Zero-Coupon</v>
          </cell>
        </row>
        <row r="4416">
          <cell r="A4416" t="str">
            <v>313589WC3</v>
          </cell>
          <cell r="B4416" t="str">
            <v>x313589WC3</v>
          </cell>
          <cell r="C4416" t="str">
            <v>Match</v>
          </cell>
          <cell r="D4416" t="str">
            <v>iStar</v>
          </cell>
          <cell r="E4416" t="str">
            <v>Zero-Coupon</v>
          </cell>
        </row>
        <row r="4417">
          <cell r="A4417" t="str">
            <v>313589WC3</v>
          </cell>
          <cell r="B4417" t="str">
            <v>x313589WC3</v>
          </cell>
          <cell r="C4417" t="str">
            <v>Match</v>
          </cell>
          <cell r="D4417" t="str">
            <v>iStar</v>
          </cell>
          <cell r="E4417" t="str">
            <v>Zero-Coupon</v>
          </cell>
        </row>
        <row r="4418">
          <cell r="A4418" t="str">
            <v>313589WC3</v>
          </cell>
          <cell r="B4418" t="str">
            <v>x313589WC3</v>
          </cell>
          <cell r="C4418" t="str">
            <v>Match</v>
          </cell>
          <cell r="D4418" t="str">
            <v>iStar</v>
          </cell>
          <cell r="E4418" t="str">
            <v>Zero-Coupon</v>
          </cell>
        </row>
        <row r="4419">
          <cell r="A4419" t="str">
            <v>313589WC3</v>
          </cell>
          <cell r="B4419" t="str">
            <v>x313589WC3</v>
          </cell>
          <cell r="C4419" t="str">
            <v>Match</v>
          </cell>
          <cell r="D4419" t="str">
            <v>iStar</v>
          </cell>
          <cell r="E4419" t="str">
            <v>Zero-Coupon</v>
          </cell>
        </row>
        <row r="4420">
          <cell r="A4420" t="str">
            <v>313589WC3</v>
          </cell>
          <cell r="B4420" t="str">
            <v>x313589WC3</v>
          </cell>
          <cell r="C4420" t="str">
            <v>Match</v>
          </cell>
          <cell r="D4420" t="str">
            <v>iStar</v>
          </cell>
          <cell r="E4420" t="str">
            <v>Zero-Coupon</v>
          </cell>
        </row>
        <row r="4421">
          <cell r="A4421" t="str">
            <v>313589WC3</v>
          </cell>
          <cell r="B4421" t="str">
            <v>x313589WC3</v>
          </cell>
          <cell r="C4421" t="str">
            <v>Match</v>
          </cell>
          <cell r="D4421" t="str">
            <v>iStar</v>
          </cell>
          <cell r="E4421" t="str">
            <v>Zero-Coupon</v>
          </cell>
        </row>
        <row r="4422">
          <cell r="A4422" t="str">
            <v>313589WC3</v>
          </cell>
          <cell r="B4422" t="str">
            <v>x313589WC3</v>
          </cell>
          <cell r="C4422" t="str">
            <v>Match</v>
          </cell>
          <cell r="D4422" t="str">
            <v>iStar</v>
          </cell>
          <cell r="E4422" t="str">
            <v>Zero-Coupon</v>
          </cell>
        </row>
        <row r="4423">
          <cell r="A4423" t="str">
            <v>313589WF6</v>
          </cell>
          <cell r="B4423" t="str">
            <v>x313589WF6</v>
          </cell>
          <cell r="C4423" t="str">
            <v>Match</v>
          </cell>
          <cell r="D4423" t="str">
            <v>iStar</v>
          </cell>
          <cell r="E4423" t="str">
            <v>Zero-Coupon</v>
          </cell>
        </row>
        <row r="4424">
          <cell r="A4424" t="str">
            <v>313589WF6</v>
          </cell>
          <cell r="B4424" t="str">
            <v>x313589WF6</v>
          </cell>
          <cell r="C4424" t="str">
            <v>Match</v>
          </cell>
          <cell r="D4424" t="str">
            <v>iStar</v>
          </cell>
          <cell r="E4424" t="str">
            <v>Zero-Coupon</v>
          </cell>
        </row>
        <row r="4425">
          <cell r="A4425" t="str">
            <v>313589WF6</v>
          </cell>
          <cell r="B4425" t="str">
            <v>x313589WF6</v>
          </cell>
          <cell r="C4425" t="str">
            <v>Match</v>
          </cell>
          <cell r="D4425" t="str">
            <v>iStar</v>
          </cell>
          <cell r="E4425" t="str">
            <v>Zero-Coupon</v>
          </cell>
        </row>
        <row r="4426">
          <cell r="A4426" t="str">
            <v>313589WF6</v>
          </cell>
          <cell r="B4426" t="str">
            <v>x313589WF6</v>
          </cell>
          <cell r="C4426" t="str">
            <v>Match</v>
          </cell>
          <cell r="D4426" t="str">
            <v>iStar</v>
          </cell>
          <cell r="E4426" t="str">
            <v>Zero-Coupon</v>
          </cell>
        </row>
        <row r="4427">
          <cell r="A4427" t="str">
            <v>313589WF6</v>
          </cell>
          <cell r="B4427" t="str">
            <v>x313589WF6</v>
          </cell>
          <cell r="C4427" t="str">
            <v>Match</v>
          </cell>
          <cell r="D4427" t="str">
            <v>iStar</v>
          </cell>
          <cell r="E4427" t="str">
            <v>Zero-Coupon</v>
          </cell>
        </row>
        <row r="4428">
          <cell r="A4428" t="str">
            <v>313589WF6</v>
          </cell>
          <cell r="B4428" t="str">
            <v>x313589WF6</v>
          </cell>
          <cell r="C4428" t="str">
            <v>Match</v>
          </cell>
          <cell r="D4428" t="str">
            <v>iStar</v>
          </cell>
          <cell r="E4428" t="str">
            <v>Zero-Coupon</v>
          </cell>
        </row>
        <row r="4429">
          <cell r="A4429" t="str">
            <v>313589WF6</v>
          </cell>
          <cell r="B4429" t="str">
            <v>x313589WF6</v>
          </cell>
          <cell r="C4429" t="str">
            <v>Match</v>
          </cell>
          <cell r="D4429" t="str">
            <v>iStar</v>
          </cell>
          <cell r="E4429" t="str">
            <v>Zero-Coupon</v>
          </cell>
        </row>
        <row r="4430">
          <cell r="A4430" t="str">
            <v>313589WF6</v>
          </cell>
          <cell r="B4430" t="str">
            <v>x313589WF6</v>
          </cell>
          <cell r="C4430" t="str">
            <v>Match</v>
          </cell>
          <cell r="D4430" t="str">
            <v>iStar</v>
          </cell>
          <cell r="E4430" t="str">
            <v>Zero-Coupon</v>
          </cell>
        </row>
        <row r="4431">
          <cell r="A4431" t="str">
            <v>313589WF6</v>
          </cell>
          <cell r="B4431" t="str">
            <v>x313589WF6</v>
          </cell>
          <cell r="C4431" t="str">
            <v>Match</v>
          </cell>
          <cell r="D4431" t="str">
            <v>iStar</v>
          </cell>
          <cell r="E4431" t="str">
            <v>Zero-Coupon</v>
          </cell>
        </row>
        <row r="4432">
          <cell r="A4432" t="str">
            <v>313589WF6</v>
          </cell>
          <cell r="B4432" t="str">
            <v>x313589WF6</v>
          </cell>
          <cell r="C4432" t="str">
            <v>Match</v>
          </cell>
          <cell r="D4432" t="str">
            <v>iStar</v>
          </cell>
          <cell r="E4432" t="str">
            <v>Zero-Coupon</v>
          </cell>
        </row>
        <row r="4433">
          <cell r="A4433" t="str">
            <v>313589WF6</v>
          </cell>
          <cell r="B4433" t="str">
            <v>x313589WF6</v>
          </cell>
          <cell r="C4433" t="str">
            <v>Match</v>
          </cell>
          <cell r="D4433" t="str">
            <v>iStar</v>
          </cell>
          <cell r="E4433" t="str">
            <v>Zero-Coupon</v>
          </cell>
        </row>
        <row r="4434">
          <cell r="A4434" t="str">
            <v>313589WF6</v>
          </cell>
          <cell r="B4434" t="str">
            <v>x313589WF6</v>
          </cell>
          <cell r="C4434" t="str">
            <v>Match</v>
          </cell>
          <cell r="D4434" t="str">
            <v>iStar</v>
          </cell>
          <cell r="E4434" t="str">
            <v>Zero-Coupon</v>
          </cell>
        </row>
        <row r="4435">
          <cell r="A4435" t="str">
            <v>313589WF6</v>
          </cell>
          <cell r="B4435" t="str">
            <v>x313589WF6</v>
          </cell>
          <cell r="C4435" t="str">
            <v>Match</v>
          </cell>
          <cell r="D4435" t="str">
            <v>iStar</v>
          </cell>
          <cell r="E4435" t="str">
            <v>Zero-Coupon</v>
          </cell>
        </row>
        <row r="4436">
          <cell r="A4436" t="str">
            <v>313589WF6</v>
          </cell>
          <cell r="B4436" t="str">
            <v>x313589WF6</v>
          </cell>
          <cell r="C4436" t="str">
            <v>Match</v>
          </cell>
          <cell r="D4436" t="str">
            <v>iStar</v>
          </cell>
          <cell r="E4436" t="str">
            <v>Zero-Coupon</v>
          </cell>
        </row>
        <row r="4437">
          <cell r="A4437" t="str">
            <v>313589WF6</v>
          </cell>
          <cell r="B4437" t="str">
            <v>x313589WF6</v>
          </cell>
          <cell r="C4437" t="str">
            <v>Match</v>
          </cell>
          <cell r="D4437" t="str">
            <v>iStar</v>
          </cell>
          <cell r="E4437" t="str">
            <v>Zero-Coupon</v>
          </cell>
        </row>
        <row r="4438">
          <cell r="A4438" t="str">
            <v>313589WF6</v>
          </cell>
          <cell r="B4438" t="str">
            <v>x313589WF6</v>
          </cell>
          <cell r="C4438" t="str">
            <v>Match</v>
          </cell>
          <cell r="D4438" t="str">
            <v>iStar</v>
          </cell>
          <cell r="E4438" t="str">
            <v>Zero-Coupon</v>
          </cell>
        </row>
        <row r="4439">
          <cell r="A4439" t="str">
            <v>313589WF6</v>
          </cell>
          <cell r="B4439" t="str">
            <v>x313589WF6</v>
          </cell>
          <cell r="C4439" t="str">
            <v>Match</v>
          </cell>
          <cell r="D4439" t="str">
            <v>iStar</v>
          </cell>
          <cell r="E4439" t="str">
            <v>Zero-Coupon</v>
          </cell>
        </row>
        <row r="4440">
          <cell r="A4440" t="str">
            <v>313589WF6</v>
          </cell>
          <cell r="B4440" t="str">
            <v>x313589WF6</v>
          </cell>
          <cell r="C4440" t="str">
            <v>Match</v>
          </cell>
          <cell r="D4440" t="str">
            <v>iStar</v>
          </cell>
          <cell r="E4440" t="str">
            <v>Zero-Coupon</v>
          </cell>
        </row>
        <row r="4441">
          <cell r="A4441" t="str">
            <v>313589WF6</v>
          </cell>
          <cell r="B4441" t="str">
            <v>x313589WF6</v>
          </cell>
          <cell r="C4441" t="str">
            <v>Match</v>
          </cell>
          <cell r="D4441" t="str">
            <v>iStar</v>
          </cell>
          <cell r="E4441" t="str">
            <v>Zero-Coupon</v>
          </cell>
        </row>
        <row r="4442">
          <cell r="A4442" t="str">
            <v>313589WF6</v>
          </cell>
          <cell r="B4442" t="str">
            <v>x313589WF6</v>
          </cell>
          <cell r="C4442" t="str">
            <v>Match</v>
          </cell>
          <cell r="D4442" t="str">
            <v>iStar</v>
          </cell>
          <cell r="E4442" t="str">
            <v>Zero-Coupon</v>
          </cell>
        </row>
        <row r="4443">
          <cell r="A4443" t="str">
            <v>313589WF6</v>
          </cell>
          <cell r="B4443" t="str">
            <v>x313589WF6</v>
          </cell>
          <cell r="C4443" t="str">
            <v>Match</v>
          </cell>
          <cell r="D4443" t="str">
            <v>iStar</v>
          </cell>
          <cell r="E4443" t="str">
            <v>Zero-Coupon</v>
          </cell>
        </row>
        <row r="4444">
          <cell r="A4444" t="str">
            <v>313589WF6</v>
          </cell>
          <cell r="B4444" t="str">
            <v>x313589WF6</v>
          </cell>
          <cell r="C4444" t="str">
            <v>Match</v>
          </cell>
          <cell r="D4444" t="str">
            <v>iStar</v>
          </cell>
          <cell r="E4444" t="str">
            <v>Zero-Coupon</v>
          </cell>
        </row>
        <row r="4445">
          <cell r="A4445" t="str">
            <v>313589WF6</v>
          </cell>
          <cell r="B4445" t="str">
            <v>x313589WF6</v>
          </cell>
          <cell r="C4445" t="str">
            <v>Match</v>
          </cell>
          <cell r="D4445" t="str">
            <v>iStar</v>
          </cell>
          <cell r="E4445" t="str">
            <v>Zero-Coupon</v>
          </cell>
        </row>
        <row r="4446">
          <cell r="A4446" t="str">
            <v>313589WF6</v>
          </cell>
          <cell r="B4446" t="str">
            <v>x313589WF6</v>
          </cell>
          <cell r="C4446" t="str">
            <v>Match</v>
          </cell>
          <cell r="D4446" t="str">
            <v>iStar</v>
          </cell>
          <cell r="E4446" t="str">
            <v>Zero-Coupon</v>
          </cell>
        </row>
        <row r="4447">
          <cell r="A4447" t="str">
            <v>313589WF6</v>
          </cell>
          <cell r="B4447" t="str">
            <v>x313589WF6</v>
          </cell>
          <cell r="C4447" t="str">
            <v>Match</v>
          </cell>
          <cell r="D4447" t="str">
            <v>iStar</v>
          </cell>
          <cell r="E4447" t="str">
            <v>Zero-Coupon</v>
          </cell>
        </row>
        <row r="4448">
          <cell r="A4448" t="str">
            <v>313589WF6</v>
          </cell>
          <cell r="B4448" t="str">
            <v>x313589WF6</v>
          </cell>
          <cell r="C4448" t="str">
            <v>Match</v>
          </cell>
          <cell r="D4448" t="str">
            <v>iStar</v>
          </cell>
          <cell r="E4448" t="str">
            <v>Zero-Coupon</v>
          </cell>
        </row>
        <row r="4449">
          <cell r="A4449" t="str">
            <v>313589WF6</v>
          </cell>
          <cell r="B4449" t="str">
            <v>x313589WF6</v>
          </cell>
          <cell r="C4449" t="str">
            <v>Match</v>
          </cell>
          <cell r="D4449" t="str">
            <v>iStar</v>
          </cell>
          <cell r="E4449" t="str">
            <v>Zero-Coupon</v>
          </cell>
        </row>
        <row r="4450">
          <cell r="A4450" t="str">
            <v>313589WF6</v>
          </cell>
          <cell r="B4450" t="str">
            <v>x313589WF6</v>
          </cell>
          <cell r="C4450" t="str">
            <v>Match</v>
          </cell>
          <cell r="D4450" t="str">
            <v>iStar</v>
          </cell>
          <cell r="E4450" t="str">
            <v>Zero-Coupon</v>
          </cell>
        </row>
        <row r="4451">
          <cell r="A4451" t="str">
            <v>313589WF6</v>
          </cell>
          <cell r="B4451" t="str">
            <v>x313589WF6</v>
          </cell>
          <cell r="C4451" t="str">
            <v>Match</v>
          </cell>
          <cell r="D4451" t="str">
            <v>iStar</v>
          </cell>
          <cell r="E4451" t="str">
            <v>Zero-Coupon</v>
          </cell>
        </row>
        <row r="4452">
          <cell r="A4452" t="str">
            <v>313589WF6</v>
          </cell>
          <cell r="B4452" t="str">
            <v>x313589WF6</v>
          </cell>
          <cell r="C4452" t="str">
            <v>Match</v>
          </cell>
          <cell r="D4452" t="str">
            <v>iStar</v>
          </cell>
          <cell r="E4452" t="str">
            <v>Zero-Coupon</v>
          </cell>
        </row>
        <row r="4453">
          <cell r="A4453" t="str">
            <v>313589WF6</v>
          </cell>
          <cell r="B4453" t="str">
            <v>x313589WF6</v>
          </cell>
          <cell r="C4453" t="str">
            <v>Match</v>
          </cell>
          <cell r="D4453" t="str">
            <v>iStar</v>
          </cell>
          <cell r="E4453" t="str">
            <v>Zero-Coupon</v>
          </cell>
        </row>
        <row r="4454">
          <cell r="A4454" t="str">
            <v>313589WF6</v>
          </cell>
          <cell r="B4454" t="str">
            <v>x313589WF6</v>
          </cell>
          <cell r="C4454" t="str">
            <v>Match</v>
          </cell>
          <cell r="D4454" t="str">
            <v>iStar</v>
          </cell>
          <cell r="E4454" t="str">
            <v>Zero-Coupon</v>
          </cell>
        </row>
        <row r="4455">
          <cell r="A4455" t="str">
            <v>313589WF6</v>
          </cell>
          <cell r="B4455" t="str">
            <v>x313589WF6</v>
          </cell>
          <cell r="C4455" t="str">
            <v>Match</v>
          </cell>
          <cell r="D4455" t="str">
            <v>iStar</v>
          </cell>
          <cell r="E4455" t="str">
            <v>Zero-Coupon</v>
          </cell>
        </row>
        <row r="4456">
          <cell r="A4456" t="str">
            <v>313589WF6</v>
          </cell>
          <cell r="B4456" t="str">
            <v>x313589WF6</v>
          </cell>
          <cell r="C4456" t="str">
            <v>Match</v>
          </cell>
          <cell r="D4456" t="str">
            <v>iStar</v>
          </cell>
          <cell r="E4456" t="str">
            <v>Zero-Coupon</v>
          </cell>
        </row>
        <row r="4457">
          <cell r="A4457" t="str">
            <v>313589WF6</v>
          </cell>
          <cell r="B4457" t="str">
            <v>x313589WF6</v>
          </cell>
          <cell r="C4457" t="str">
            <v>Match</v>
          </cell>
          <cell r="D4457" t="str">
            <v>iStar</v>
          </cell>
          <cell r="E4457" t="str">
            <v>Zero-Coupon</v>
          </cell>
        </row>
        <row r="4458">
          <cell r="A4458" t="str">
            <v>313589WF6</v>
          </cell>
          <cell r="B4458" t="str">
            <v>x313589WF6</v>
          </cell>
          <cell r="C4458" t="str">
            <v>Match</v>
          </cell>
          <cell r="D4458" t="str">
            <v>iStar</v>
          </cell>
          <cell r="E4458" t="str">
            <v>Zero-Coupon</v>
          </cell>
        </row>
        <row r="4459">
          <cell r="A4459" t="str">
            <v>313589WF6</v>
          </cell>
          <cell r="B4459" t="str">
            <v>x313589WF6</v>
          </cell>
          <cell r="C4459" t="str">
            <v>Match</v>
          </cell>
          <cell r="D4459" t="str">
            <v>iStar</v>
          </cell>
          <cell r="E4459" t="str">
            <v>Zero-Coupon</v>
          </cell>
        </row>
        <row r="4460">
          <cell r="A4460" t="str">
            <v>313589WF6</v>
          </cell>
          <cell r="B4460" t="str">
            <v>x313589WF6</v>
          </cell>
          <cell r="C4460" t="str">
            <v>Match</v>
          </cell>
          <cell r="D4460" t="str">
            <v>iStar</v>
          </cell>
          <cell r="E4460" t="str">
            <v>Zero-Coupon</v>
          </cell>
        </row>
        <row r="4461">
          <cell r="A4461" t="str">
            <v>313589WF6</v>
          </cell>
          <cell r="B4461" t="str">
            <v>x313589WF6</v>
          </cell>
          <cell r="C4461" t="str">
            <v>Match</v>
          </cell>
          <cell r="D4461" t="str">
            <v>iStar</v>
          </cell>
          <cell r="E4461" t="str">
            <v>Zero-Coupon</v>
          </cell>
        </row>
        <row r="4462">
          <cell r="A4462" t="str">
            <v>313589WF6</v>
          </cell>
          <cell r="B4462" t="str">
            <v>x313589WF6</v>
          </cell>
          <cell r="C4462" t="str">
            <v>Match</v>
          </cell>
          <cell r="D4462" t="str">
            <v>iStar</v>
          </cell>
          <cell r="E4462" t="str">
            <v>Zero-Coupon</v>
          </cell>
        </row>
        <row r="4463">
          <cell r="A4463" t="str">
            <v>313589WF6</v>
          </cell>
          <cell r="B4463" t="str">
            <v>x313589WF6</v>
          </cell>
          <cell r="C4463" t="str">
            <v>Match</v>
          </cell>
          <cell r="D4463" t="str">
            <v>iStar</v>
          </cell>
          <cell r="E4463" t="str">
            <v>Zero-Coupon</v>
          </cell>
        </row>
        <row r="4464">
          <cell r="A4464" t="str">
            <v>313589WF6</v>
          </cell>
          <cell r="B4464" t="str">
            <v>x313589WF6</v>
          </cell>
          <cell r="C4464" t="str">
            <v>Match</v>
          </cell>
          <cell r="D4464" t="str">
            <v>iStar</v>
          </cell>
          <cell r="E4464" t="str">
            <v>Zero-Coupon</v>
          </cell>
        </row>
        <row r="4465">
          <cell r="A4465" t="str">
            <v>313589WF6</v>
          </cell>
          <cell r="B4465" t="str">
            <v>x313589WF6</v>
          </cell>
          <cell r="C4465" t="str">
            <v>Match</v>
          </cell>
          <cell r="D4465" t="str">
            <v>iStar</v>
          </cell>
          <cell r="E4465" t="str">
            <v>Zero-Coupon</v>
          </cell>
        </row>
        <row r="4466">
          <cell r="A4466" t="str">
            <v>313589WF6</v>
          </cell>
          <cell r="B4466" t="str">
            <v>x313589WF6</v>
          </cell>
          <cell r="C4466" t="str">
            <v>Match</v>
          </cell>
          <cell r="D4466" t="str">
            <v>iStar</v>
          </cell>
          <cell r="E4466" t="str">
            <v>Zero-Coupon</v>
          </cell>
        </row>
        <row r="4467">
          <cell r="A4467" t="str">
            <v>313589WF6</v>
          </cell>
          <cell r="B4467" t="str">
            <v>x313589WF6</v>
          </cell>
          <cell r="C4467" t="str">
            <v>Match</v>
          </cell>
          <cell r="D4467" t="str">
            <v>iStar</v>
          </cell>
          <cell r="E4467" t="str">
            <v>Zero-Coupon</v>
          </cell>
        </row>
        <row r="4468">
          <cell r="A4468" t="str">
            <v>313589WF6</v>
          </cell>
          <cell r="B4468" t="str">
            <v>x313589WF6</v>
          </cell>
          <cell r="C4468" t="str">
            <v>Match</v>
          </cell>
          <cell r="D4468" t="str">
            <v>iStar</v>
          </cell>
          <cell r="E4468" t="str">
            <v>Zero-Coupon</v>
          </cell>
        </row>
        <row r="4469">
          <cell r="A4469" t="str">
            <v>313589WF6</v>
          </cell>
          <cell r="B4469" t="str">
            <v>x313589WF6</v>
          </cell>
          <cell r="C4469" t="str">
            <v>Match</v>
          </cell>
          <cell r="D4469" t="str">
            <v>iStar</v>
          </cell>
          <cell r="E4469" t="str">
            <v>Zero-Coupon</v>
          </cell>
        </row>
        <row r="4470">
          <cell r="A4470" t="str">
            <v>313589WF6</v>
          </cell>
          <cell r="B4470" t="str">
            <v>x313589WF6</v>
          </cell>
          <cell r="C4470" t="str">
            <v>Match</v>
          </cell>
          <cell r="D4470" t="str">
            <v>iStar</v>
          </cell>
          <cell r="E4470" t="str">
            <v>Zero-Coupon</v>
          </cell>
        </row>
        <row r="4471">
          <cell r="A4471" t="str">
            <v>313589WF6</v>
          </cell>
          <cell r="B4471" t="str">
            <v>x313589WF6</v>
          </cell>
          <cell r="C4471" t="str">
            <v>Match</v>
          </cell>
          <cell r="D4471" t="str">
            <v>iStar</v>
          </cell>
          <cell r="E4471" t="str">
            <v>Zero-Coupon</v>
          </cell>
        </row>
        <row r="4472">
          <cell r="A4472" t="str">
            <v>313589WF6</v>
          </cell>
          <cell r="B4472" t="str">
            <v>x313589WF6</v>
          </cell>
          <cell r="C4472" t="str">
            <v>Match</v>
          </cell>
          <cell r="D4472" t="str">
            <v>iStar</v>
          </cell>
          <cell r="E4472" t="str">
            <v>Zero-Coupon</v>
          </cell>
        </row>
        <row r="4473">
          <cell r="A4473" t="str">
            <v>313589WF6</v>
          </cell>
          <cell r="B4473" t="str">
            <v>x313589WF6</v>
          </cell>
          <cell r="C4473" t="str">
            <v>Match</v>
          </cell>
          <cell r="D4473" t="str">
            <v>iStar</v>
          </cell>
          <cell r="E4473" t="str">
            <v>Zero-Coupon</v>
          </cell>
        </row>
        <row r="4474">
          <cell r="A4474" t="str">
            <v>313589WG4</v>
          </cell>
          <cell r="B4474" t="str">
            <v>x313589WG4</v>
          </cell>
          <cell r="C4474" t="str">
            <v>Match</v>
          </cell>
          <cell r="D4474" t="str">
            <v>iStar</v>
          </cell>
          <cell r="E4474" t="str">
            <v>Zero-Coupon</v>
          </cell>
        </row>
        <row r="4475">
          <cell r="A4475" t="str">
            <v>313589WG4</v>
          </cell>
          <cell r="B4475" t="str">
            <v>x313589WG4</v>
          </cell>
          <cell r="C4475" t="str">
            <v>Match</v>
          </cell>
          <cell r="D4475" t="str">
            <v>iStar</v>
          </cell>
          <cell r="E4475" t="str">
            <v>Zero-Coupon</v>
          </cell>
        </row>
        <row r="4476">
          <cell r="A4476" t="str">
            <v>313589WG4</v>
          </cell>
          <cell r="B4476" t="str">
            <v>x313589WG4</v>
          </cell>
          <cell r="C4476" t="str">
            <v>Match</v>
          </cell>
          <cell r="D4476" t="str">
            <v>iStar</v>
          </cell>
          <cell r="E4476" t="str">
            <v>Zero-Coupon</v>
          </cell>
        </row>
        <row r="4477">
          <cell r="A4477" t="str">
            <v>313589WG4</v>
          </cell>
          <cell r="B4477" t="str">
            <v>x313589WG4</v>
          </cell>
          <cell r="C4477" t="str">
            <v>Match</v>
          </cell>
          <cell r="D4477" t="str">
            <v>iStar</v>
          </cell>
          <cell r="E4477" t="str">
            <v>Zero-Coupon</v>
          </cell>
        </row>
        <row r="4478">
          <cell r="A4478" t="str">
            <v>313589WH2</v>
          </cell>
          <cell r="B4478" t="str">
            <v>x313589WH2</v>
          </cell>
          <cell r="C4478" t="str">
            <v>Match</v>
          </cell>
          <cell r="D4478" t="str">
            <v>iStar</v>
          </cell>
          <cell r="E4478" t="str">
            <v>Zero-Coupon</v>
          </cell>
        </row>
        <row r="4479">
          <cell r="A4479" t="str">
            <v>313589WH2</v>
          </cell>
          <cell r="B4479" t="str">
            <v>x313589WH2</v>
          </cell>
          <cell r="C4479" t="str">
            <v>Match</v>
          </cell>
          <cell r="D4479" t="str">
            <v>iStar</v>
          </cell>
          <cell r="E4479" t="str">
            <v>Zero-Coupon</v>
          </cell>
        </row>
        <row r="4480">
          <cell r="A4480" t="str">
            <v>313589WH2</v>
          </cell>
          <cell r="B4480" t="str">
            <v>x313589WH2</v>
          </cell>
          <cell r="C4480" t="str">
            <v>Match</v>
          </cell>
          <cell r="D4480" t="str">
            <v>iStar</v>
          </cell>
          <cell r="E4480" t="str">
            <v>Zero-Coupon</v>
          </cell>
        </row>
        <row r="4481">
          <cell r="A4481" t="str">
            <v>313589WH2</v>
          </cell>
          <cell r="B4481" t="str">
            <v>x313589WH2</v>
          </cell>
          <cell r="C4481" t="str">
            <v>Match</v>
          </cell>
          <cell r="D4481" t="str">
            <v>iStar</v>
          </cell>
          <cell r="E4481" t="str">
            <v>Zero-Coupon</v>
          </cell>
        </row>
        <row r="4482">
          <cell r="A4482" t="str">
            <v>313589WH2</v>
          </cell>
          <cell r="B4482" t="str">
            <v>x313589WH2</v>
          </cell>
          <cell r="C4482" t="str">
            <v>Match</v>
          </cell>
          <cell r="D4482" t="str">
            <v>iStar</v>
          </cell>
          <cell r="E4482" t="str">
            <v>Zero-Coupon</v>
          </cell>
        </row>
        <row r="4483">
          <cell r="A4483" t="str">
            <v>313589WH2</v>
          </cell>
          <cell r="B4483" t="str">
            <v>x313589WH2</v>
          </cell>
          <cell r="C4483" t="str">
            <v>Match</v>
          </cell>
          <cell r="D4483" t="str">
            <v>iStar</v>
          </cell>
          <cell r="E4483" t="str">
            <v>Zero-Coupon</v>
          </cell>
        </row>
        <row r="4484">
          <cell r="A4484" t="str">
            <v>313589WH2</v>
          </cell>
          <cell r="B4484" t="str">
            <v>x313589WH2</v>
          </cell>
          <cell r="C4484" t="str">
            <v>Match</v>
          </cell>
          <cell r="D4484" t="str">
            <v>iStar</v>
          </cell>
          <cell r="E4484" t="str">
            <v>Zero-Coupon</v>
          </cell>
        </row>
        <row r="4485">
          <cell r="A4485" t="str">
            <v>313589WH2</v>
          </cell>
          <cell r="B4485" t="str">
            <v>x313589WH2</v>
          </cell>
          <cell r="C4485" t="str">
            <v>Match</v>
          </cell>
          <cell r="D4485" t="str">
            <v>iStar</v>
          </cell>
          <cell r="E4485" t="str">
            <v>Zero-Coupon</v>
          </cell>
        </row>
        <row r="4486">
          <cell r="A4486" t="str">
            <v>313589WH2</v>
          </cell>
          <cell r="B4486" t="str">
            <v>x313589WH2</v>
          </cell>
          <cell r="C4486" t="str">
            <v>Match</v>
          </cell>
          <cell r="D4486" t="str">
            <v>iStar</v>
          </cell>
          <cell r="E4486" t="str">
            <v>Zero-Coupon</v>
          </cell>
        </row>
        <row r="4487">
          <cell r="A4487" t="str">
            <v>313589WH2</v>
          </cell>
          <cell r="B4487" t="str">
            <v>x313589WH2</v>
          </cell>
          <cell r="C4487" t="str">
            <v>Match</v>
          </cell>
          <cell r="D4487" t="str">
            <v>iStar</v>
          </cell>
          <cell r="E4487" t="str">
            <v>Zero-Coupon</v>
          </cell>
        </row>
        <row r="4488">
          <cell r="A4488" t="str">
            <v>313589WH2</v>
          </cell>
          <cell r="B4488" t="str">
            <v>x313589WH2</v>
          </cell>
          <cell r="C4488" t="str">
            <v>Match</v>
          </cell>
          <cell r="D4488" t="str">
            <v>iStar</v>
          </cell>
          <cell r="E4488" t="str">
            <v>Zero-Coupon</v>
          </cell>
        </row>
        <row r="4489">
          <cell r="A4489" t="str">
            <v>313589WH2</v>
          </cell>
          <cell r="B4489" t="str">
            <v>x313589WH2</v>
          </cell>
          <cell r="C4489" t="str">
            <v>Match</v>
          </cell>
          <cell r="D4489" t="str">
            <v>iStar</v>
          </cell>
          <cell r="E4489" t="str">
            <v>Zero-Coupon</v>
          </cell>
        </row>
        <row r="4490">
          <cell r="A4490" t="str">
            <v>313589WH2</v>
          </cell>
          <cell r="B4490" t="str">
            <v>x313589WH2</v>
          </cell>
          <cell r="C4490" t="str">
            <v>Match</v>
          </cell>
          <cell r="D4490" t="str">
            <v>iStar</v>
          </cell>
          <cell r="E4490" t="str">
            <v>Zero-Coupon</v>
          </cell>
        </row>
        <row r="4491">
          <cell r="A4491" t="str">
            <v>313589WH2</v>
          </cell>
          <cell r="B4491" t="str">
            <v>x313589WH2</v>
          </cell>
          <cell r="C4491" t="str">
            <v>Match</v>
          </cell>
          <cell r="D4491" t="str">
            <v>iStar</v>
          </cell>
          <cell r="E4491" t="str">
            <v>Zero-Coupon</v>
          </cell>
        </row>
        <row r="4492">
          <cell r="A4492" t="str">
            <v>313589WH2</v>
          </cell>
          <cell r="B4492" t="str">
            <v>x313589WH2</v>
          </cell>
          <cell r="C4492" t="str">
            <v>Match</v>
          </cell>
          <cell r="D4492" t="str">
            <v>iStar</v>
          </cell>
          <cell r="E4492" t="str">
            <v>Zero-Coupon</v>
          </cell>
        </row>
        <row r="4493">
          <cell r="A4493" t="str">
            <v>313589WH2</v>
          </cell>
          <cell r="B4493" t="str">
            <v>x313589WH2</v>
          </cell>
          <cell r="C4493" t="str">
            <v>Match</v>
          </cell>
          <cell r="D4493" t="str">
            <v>iStar</v>
          </cell>
          <cell r="E4493" t="str">
            <v>Zero-Coupon</v>
          </cell>
        </row>
        <row r="4494">
          <cell r="A4494" t="str">
            <v>313589WJ8</v>
          </cell>
          <cell r="B4494" t="str">
            <v>x313589WJ8</v>
          </cell>
          <cell r="C4494" t="str">
            <v>Match</v>
          </cell>
          <cell r="D4494" t="str">
            <v>iStar</v>
          </cell>
          <cell r="E4494" t="str">
            <v>Zero-Coupon</v>
          </cell>
        </row>
        <row r="4495">
          <cell r="A4495" t="str">
            <v>313589WJ8</v>
          </cell>
          <cell r="B4495" t="str">
            <v>x313589WJ8</v>
          </cell>
          <cell r="C4495" t="str">
            <v>Match</v>
          </cell>
          <cell r="D4495" t="str">
            <v>iStar</v>
          </cell>
          <cell r="E4495" t="str">
            <v>Zero-Coupon</v>
          </cell>
        </row>
        <row r="4496">
          <cell r="A4496" t="str">
            <v>313589WJ8</v>
          </cell>
          <cell r="B4496" t="str">
            <v>x313589WJ8</v>
          </cell>
          <cell r="C4496" t="str">
            <v>Match</v>
          </cell>
          <cell r="D4496" t="str">
            <v>iStar</v>
          </cell>
          <cell r="E4496" t="str">
            <v>Zero-Coupon</v>
          </cell>
        </row>
        <row r="4497">
          <cell r="A4497" t="str">
            <v>313589WK5</v>
          </cell>
          <cell r="B4497" t="str">
            <v>x313589WK5</v>
          </cell>
          <cell r="C4497" t="str">
            <v>Match</v>
          </cell>
          <cell r="D4497" t="str">
            <v>iStar</v>
          </cell>
          <cell r="E4497" t="str">
            <v>Zero-Coupon</v>
          </cell>
        </row>
        <row r="4498">
          <cell r="A4498" t="str">
            <v>313589WK5</v>
          </cell>
          <cell r="B4498" t="str">
            <v>x313589WK5</v>
          </cell>
          <cell r="C4498" t="str">
            <v>Match</v>
          </cell>
          <cell r="D4498" t="str">
            <v>iStar</v>
          </cell>
          <cell r="E4498" t="str">
            <v>Zero-Coupon</v>
          </cell>
        </row>
        <row r="4499">
          <cell r="A4499" t="str">
            <v>313589WK5</v>
          </cell>
          <cell r="B4499" t="str">
            <v>x313589WK5</v>
          </cell>
          <cell r="C4499" t="str">
            <v>Match</v>
          </cell>
          <cell r="D4499" t="str">
            <v>iStar</v>
          </cell>
          <cell r="E4499" t="str">
            <v>Zero-Coupon</v>
          </cell>
        </row>
        <row r="4500">
          <cell r="A4500" t="str">
            <v>313589WK5</v>
          </cell>
          <cell r="B4500" t="str">
            <v>x313589WK5</v>
          </cell>
          <cell r="C4500" t="str">
            <v>Match</v>
          </cell>
          <cell r="D4500" t="str">
            <v>iStar</v>
          </cell>
          <cell r="E4500" t="str">
            <v>Zero-Coupon</v>
          </cell>
        </row>
        <row r="4501">
          <cell r="A4501" t="str">
            <v>313589WK5</v>
          </cell>
          <cell r="B4501" t="str">
            <v>x313589WK5</v>
          </cell>
          <cell r="C4501" t="str">
            <v>Match</v>
          </cell>
          <cell r="D4501" t="str">
            <v>iStar</v>
          </cell>
          <cell r="E4501" t="str">
            <v>Zero-Coupon</v>
          </cell>
        </row>
        <row r="4502">
          <cell r="A4502" t="str">
            <v>313589WN9</v>
          </cell>
          <cell r="B4502" t="str">
            <v>x313589WN9</v>
          </cell>
          <cell r="C4502" t="str">
            <v>Match</v>
          </cell>
          <cell r="D4502" t="str">
            <v>iStar</v>
          </cell>
          <cell r="E4502" t="str">
            <v>Zero-Coupon</v>
          </cell>
        </row>
        <row r="4503">
          <cell r="A4503" t="str">
            <v>313589WN9</v>
          </cell>
          <cell r="B4503" t="str">
            <v>x313589WN9</v>
          </cell>
          <cell r="C4503" t="str">
            <v>Match</v>
          </cell>
          <cell r="D4503" t="str">
            <v>iStar</v>
          </cell>
          <cell r="E4503" t="str">
            <v>Zero-Coupon</v>
          </cell>
        </row>
        <row r="4504">
          <cell r="A4504" t="str">
            <v>313589WN9</v>
          </cell>
          <cell r="B4504" t="str">
            <v>x313589WN9</v>
          </cell>
          <cell r="C4504" t="str">
            <v>Match</v>
          </cell>
          <cell r="D4504" t="str">
            <v>iStar</v>
          </cell>
          <cell r="E4504" t="str">
            <v>Zero-Coupon</v>
          </cell>
        </row>
        <row r="4505">
          <cell r="A4505" t="str">
            <v>313589WN9</v>
          </cell>
          <cell r="B4505" t="str">
            <v>x313589WN9</v>
          </cell>
          <cell r="C4505" t="str">
            <v>Match</v>
          </cell>
          <cell r="D4505" t="str">
            <v>iStar</v>
          </cell>
          <cell r="E4505" t="str">
            <v>Zero-Coupon</v>
          </cell>
        </row>
        <row r="4506">
          <cell r="A4506" t="str">
            <v>313589WN9</v>
          </cell>
          <cell r="B4506" t="str">
            <v>x313589WN9</v>
          </cell>
          <cell r="C4506" t="str">
            <v>Match</v>
          </cell>
          <cell r="D4506" t="str">
            <v>iStar</v>
          </cell>
          <cell r="E4506" t="str">
            <v>Zero-Coupon</v>
          </cell>
        </row>
        <row r="4507">
          <cell r="A4507" t="str">
            <v>313589WN9</v>
          </cell>
          <cell r="B4507" t="str">
            <v>x313589WN9</v>
          </cell>
          <cell r="C4507" t="str">
            <v>Match</v>
          </cell>
          <cell r="D4507" t="str">
            <v>iStar</v>
          </cell>
          <cell r="E4507" t="str">
            <v>Zero-Coupon</v>
          </cell>
        </row>
        <row r="4508">
          <cell r="A4508" t="str">
            <v>313589WN9</v>
          </cell>
          <cell r="B4508" t="str">
            <v>x313589WN9</v>
          </cell>
          <cell r="C4508" t="str">
            <v>Match</v>
          </cell>
          <cell r="D4508" t="str">
            <v>iStar</v>
          </cell>
          <cell r="E4508" t="str">
            <v>Zero-Coupon</v>
          </cell>
        </row>
        <row r="4509">
          <cell r="A4509" t="str">
            <v>313589WN9</v>
          </cell>
          <cell r="B4509" t="str">
            <v>x313589WN9</v>
          </cell>
          <cell r="C4509" t="str">
            <v>Match</v>
          </cell>
          <cell r="D4509" t="str">
            <v>iStar</v>
          </cell>
          <cell r="E4509" t="str">
            <v>Zero-Coupon</v>
          </cell>
        </row>
        <row r="4510">
          <cell r="A4510" t="str">
            <v>313589WN9</v>
          </cell>
          <cell r="B4510" t="str">
            <v>x313589WN9</v>
          </cell>
          <cell r="C4510" t="str">
            <v>Match</v>
          </cell>
          <cell r="D4510" t="str">
            <v>iStar</v>
          </cell>
          <cell r="E4510" t="str">
            <v>Zero-Coupon</v>
          </cell>
        </row>
        <row r="4511">
          <cell r="A4511" t="str">
            <v>313589WN9</v>
          </cell>
          <cell r="B4511" t="str">
            <v>x313589WN9</v>
          </cell>
          <cell r="C4511" t="str">
            <v>Match</v>
          </cell>
          <cell r="D4511" t="str">
            <v>iStar</v>
          </cell>
          <cell r="E4511" t="str">
            <v>Zero-Coupon</v>
          </cell>
        </row>
        <row r="4512">
          <cell r="A4512" t="str">
            <v>313589WN9</v>
          </cell>
          <cell r="B4512" t="str">
            <v>x313589WN9</v>
          </cell>
          <cell r="C4512" t="str">
            <v>Match</v>
          </cell>
          <cell r="D4512" t="str">
            <v>iStar</v>
          </cell>
          <cell r="E4512" t="str">
            <v>Zero-Coupon</v>
          </cell>
        </row>
        <row r="4513">
          <cell r="A4513" t="str">
            <v>313589WP4</v>
          </cell>
          <cell r="B4513" t="str">
            <v>x313589WP4</v>
          </cell>
          <cell r="C4513" t="str">
            <v>Match</v>
          </cell>
          <cell r="D4513" t="str">
            <v>iStar</v>
          </cell>
          <cell r="E4513" t="str">
            <v>Zero-Coupon</v>
          </cell>
        </row>
        <row r="4514">
          <cell r="A4514" t="str">
            <v>313589WQ2</v>
          </cell>
          <cell r="B4514" t="str">
            <v>x313589WQ2</v>
          </cell>
          <cell r="C4514" t="str">
            <v>Match</v>
          </cell>
          <cell r="D4514" t="str">
            <v>iStar</v>
          </cell>
          <cell r="E4514" t="str">
            <v>Zero-Coupon</v>
          </cell>
        </row>
        <row r="4515">
          <cell r="A4515" t="str">
            <v>313589WQ2</v>
          </cell>
          <cell r="B4515" t="str">
            <v>x313589WQ2</v>
          </cell>
          <cell r="C4515" t="str">
            <v>Match</v>
          </cell>
          <cell r="D4515" t="str">
            <v>iStar</v>
          </cell>
          <cell r="E4515" t="str">
            <v>Zero-Coupon</v>
          </cell>
        </row>
        <row r="4516">
          <cell r="A4516" t="str">
            <v>313589WQ2</v>
          </cell>
          <cell r="B4516" t="str">
            <v>x313589WQ2</v>
          </cell>
          <cell r="C4516" t="str">
            <v>Match</v>
          </cell>
          <cell r="D4516" t="str">
            <v>iStar</v>
          </cell>
          <cell r="E4516" t="str">
            <v>Zero-Coupon</v>
          </cell>
        </row>
        <row r="4517">
          <cell r="A4517" t="str">
            <v>313589WQ2</v>
          </cell>
          <cell r="B4517" t="str">
            <v>x313589WQ2</v>
          </cell>
          <cell r="C4517" t="str">
            <v>Match</v>
          </cell>
          <cell r="D4517" t="str">
            <v>iStar</v>
          </cell>
          <cell r="E4517" t="str">
            <v>Zero-Coupon</v>
          </cell>
        </row>
        <row r="4518">
          <cell r="A4518" t="str">
            <v>313589WQ2</v>
          </cell>
          <cell r="B4518" t="str">
            <v>x313589WQ2</v>
          </cell>
          <cell r="C4518" t="str">
            <v>Match</v>
          </cell>
          <cell r="D4518" t="str">
            <v>iStar</v>
          </cell>
          <cell r="E4518" t="str">
            <v>Zero-Coupon</v>
          </cell>
        </row>
        <row r="4519">
          <cell r="A4519" t="str">
            <v>313589WQ2</v>
          </cell>
          <cell r="B4519" t="str">
            <v>x313589WQ2</v>
          </cell>
          <cell r="C4519" t="str">
            <v>Match</v>
          </cell>
          <cell r="D4519" t="str">
            <v>iStar</v>
          </cell>
          <cell r="E4519" t="str">
            <v>Zero-Coupon</v>
          </cell>
        </row>
        <row r="4520">
          <cell r="A4520" t="str">
            <v>313589WQ2</v>
          </cell>
          <cell r="B4520" t="str">
            <v>x313589WQ2</v>
          </cell>
          <cell r="C4520" t="str">
            <v>Match</v>
          </cell>
          <cell r="D4520" t="str">
            <v>iStar</v>
          </cell>
          <cell r="E4520" t="str">
            <v>Zero-Coupon</v>
          </cell>
        </row>
        <row r="4521">
          <cell r="A4521" t="str">
            <v>313589WQ2</v>
          </cell>
          <cell r="B4521" t="str">
            <v>x313589WQ2</v>
          </cell>
          <cell r="C4521" t="str">
            <v>Match</v>
          </cell>
          <cell r="D4521" t="str">
            <v>iStar</v>
          </cell>
          <cell r="E4521" t="str">
            <v>Zero-Coupon</v>
          </cell>
        </row>
        <row r="4522">
          <cell r="A4522" t="str">
            <v>313589WQ2</v>
          </cell>
          <cell r="B4522" t="str">
            <v>x313589WQ2</v>
          </cell>
          <cell r="C4522" t="str">
            <v>Match</v>
          </cell>
          <cell r="D4522" t="str">
            <v>iStar</v>
          </cell>
          <cell r="E4522" t="str">
            <v>Zero-Coupon</v>
          </cell>
        </row>
        <row r="4523">
          <cell r="A4523" t="str">
            <v>313589WQ2</v>
          </cell>
          <cell r="B4523" t="str">
            <v>x313589WQ2</v>
          </cell>
          <cell r="C4523" t="str">
            <v>Match</v>
          </cell>
          <cell r="D4523" t="str">
            <v>iStar</v>
          </cell>
          <cell r="E4523" t="str">
            <v>Zero-Coupon</v>
          </cell>
        </row>
        <row r="4524">
          <cell r="A4524" t="str">
            <v>313589WQ2</v>
          </cell>
          <cell r="B4524" t="str">
            <v>x313589WQ2</v>
          </cell>
          <cell r="C4524" t="str">
            <v>Match</v>
          </cell>
          <cell r="D4524" t="str">
            <v>iStar</v>
          </cell>
          <cell r="E4524" t="str">
            <v>Zero-Coupon</v>
          </cell>
        </row>
        <row r="4525">
          <cell r="A4525" t="str">
            <v>313589WQ2</v>
          </cell>
          <cell r="B4525" t="str">
            <v>x313589WQ2</v>
          </cell>
          <cell r="C4525" t="str">
            <v>Match</v>
          </cell>
          <cell r="D4525" t="str">
            <v>iStar</v>
          </cell>
          <cell r="E4525" t="str">
            <v>Zero-Coupon</v>
          </cell>
        </row>
        <row r="4526">
          <cell r="A4526" t="str">
            <v>313589WQ2</v>
          </cell>
          <cell r="B4526" t="str">
            <v>x313589WQ2</v>
          </cell>
          <cell r="C4526" t="str">
            <v>Match</v>
          </cell>
          <cell r="D4526" t="str">
            <v>iStar</v>
          </cell>
          <cell r="E4526" t="str">
            <v>Zero-Coupon</v>
          </cell>
        </row>
        <row r="4527">
          <cell r="A4527" t="str">
            <v>313589WQ2</v>
          </cell>
          <cell r="B4527" t="str">
            <v>x313589WQ2</v>
          </cell>
          <cell r="C4527" t="str">
            <v>Match</v>
          </cell>
          <cell r="D4527" t="str">
            <v>iStar</v>
          </cell>
          <cell r="E4527" t="str">
            <v>Zero-Coupon</v>
          </cell>
        </row>
        <row r="4528">
          <cell r="A4528" t="str">
            <v>313589WR0</v>
          </cell>
          <cell r="B4528" t="str">
            <v>x313589WR0</v>
          </cell>
          <cell r="C4528" t="str">
            <v>Match</v>
          </cell>
          <cell r="D4528" t="str">
            <v>iStar</v>
          </cell>
          <cell r="E4528" t="str">
            <v>Zero-Coupon</v>
          </cell>
        </row>
        <row r="4529">
          <cell r="A4529" t="str">
            <v>313589WR0</v>
          </cell>
          <cell r="B4529" t="str">
            <v>x313589WR0</v>
          </cell>
          <cell r="C4529" t="str">
            <v>Match</v>
          </cell>
          <cell r="D4529" t="str">
            <v>iStar</v>
          </cell>
          <cell r="E4529" t="str">
            <v>Zero-Coupon</v>
          </cell>
        </row>
        <row r="4530">
          <cell r="A4530" t="str">
            <v>313589WR0</v>
          </cell>
          <cell r="B4530" t="str">
            <v>x313589WR0</v>
          </cell>
          <cell r="C4530" t="str">
            <v>Match</v>
          </cell>
          <cell r="D4530" t="str">
            <v>iStar</v>
          </cell>
          <cell r="E4530" t="str">
            <v>Zero-Coupon</v>
          </cell>
        </row>
        <row r="4531">
          <cell r="A4531" t="str">
            <v>313589WS8</v>
          </cell>
          <cell r="B4531" t="str">
            <v>x313589WS8</v>
          </cell>
          <cell r="C4531" t="str">
            <v>Match</v>
          </cell>
          <cell r="D4531" t="str">
            <v>iStar</v>
          </cell>
          <cell r="E4531" t="str">
            <v>Zero-Coupon</v>
          </cell>
        </row>
        <row r="4532">
          <cell r="A4532" t="str">
            <v>313589WS8</v>
          </cell>
          <cell r="B4532" t="str">
            <v>x313589WS8</v>
          </cell>
          <cell r="C4532" t="str">
            <v>Match</v>
          </cell>
          <cell r="D4532" t="str">
            <v>iStar</v>
          </cell>
          <cell r="E4532" t="str">
            <v>Zero-Coupon</v>
          </cell>
        </row>
        <row r="4533">
          <cell r="A4533" t="str">
            <v>313589WS8</v>
          </cell>
          <cell r="B4533" t="str">
            <v>x313589WS8</v>
          </cell>
          <cell r="C4533" t="str">
            <v>Match</v>
          </cell>
          <cell r="D4533" t="str">
            <v>iStar</v>
          </cell>
          <cell r="E4533" t="str">
            <v>Zero-Coupon</v>
          </cell>
        </row>
        <row r="4534">
          <cell r="A4534" t="str">
            <v>313589WS8</v>
          </cell>
          <cell r="B4534" t="str">
            <v>x313589WS8</v>
          </cell>
          <cell r="C4534" t="str">
            <v>Match</v>
          </cell>
          <cell r="D4534" t="str">
            <v>iStar</v>
          </cell>
          <cell r="E4534" t="str">
            <v>Zero-Coupon</v>
          </cell>
        </row>
        <row r="4535">
          <cell r="A4535" t="str">
            <v>313589WS8</v>
          </cell>
          <cell r="B4535" t="str">
            <v>x313589WS8</v>
          </cell>
          <cell r="C4535" t="str">
            <v>Match</v>
          </cell>
          <cell r="D4535" t="str">
            <v>iStar</v>
          </cell>
          <cell r="E4535" t="str">
            <v>Zero-Coupon</v>
          </cell>
        </row>
        <row r="4536">
          <cell r="A4536" t="str">
            <v>313589WS8</v>
          </cell>
          <cell r="B4536" t="str">
            <v>x313589WS8</v>
          </cell>
          <cell r="C4536" t="str">
            <v>Match</v>
          </cell>
          <cell r="D4536" t="str">
            <v>iStar</v>
          </cell>
          <cell r="E4536" t="str">
            <v>Zero-Coupon</v>
          </cell>
        </row>
        <row r="4537">
          <cell r="A4537" t="str">
            <v>313589WS8</v>
          </cell>
          <cell r="B4537" t="str">
            <v>x313589WS8</v>
          </cell>
          <cell r="C4537" t="str">
            <v>Match</v>
          </cell>
          <cell r="D4537" t="str">
            <v>iStar</v>
          </cell>
          <cell r="E4537" t="str">
            <v>Zero-Coupon</v>
          </cell>
        </row>
        <row r="4538">
          <cell r="A4538" t="str">
            <v>313589WS8</v>
          </cell>
          <cell r="B4538" t="str">
            <v>x313589WS8</v>
          </cell>
          <cell r="C4538" t="str">
            <v>Match</v>
          </cell>
          <cell r="D4538" t="str">
            <v>iStar</v>
          </cell>
          <cell r="E4538" t="str">
            <v>Zero-Coupon</v>
          </cell>
        </row>
        <row r="4539">
          <cell r="A4539" t="str">
            <v>313589WS8</v>
          </cell>
          <cell r="B4539" t="str">
            <v>x313589WS8</v>
          </cell>
          <cell r="C4539" t="str">
            <v>Match</v>
          </cell>
          <cell r="D4539" t="str">
            <v>iStar</v>
          </cell>
          <cell r="E4539" t="str">
            <v>Zero-Coupon</v>
          </cell>
        </row>
        <row r="4540">
          <cell r="A4540" t="str">
            <v>313589WS8</v>
          </cell>
          <cell r="B4540" t="str">
            <v>x313589WS8</v>
          </cell>
          <cell r="C4540" t="str">
            <v>Match</v>
          </cell>
          <cell r="D4540" t="str">
            <v>iStar</v>
          </cell>
          <cell r="E4540" t="str">
            <v>Zero-Coupon</v>
          </cell>
        </row>
        <row r="4541">
          <cell r="A4541" t="str">
            <v>313589WV1</v>
          </cell>
          <cell r="B4541" t="str">
            <v>x313589WV1</v>
          </cell>
          <cell r="C4541" t="str">
            <v>Match</v>
          </cell>
          <cell r="D4541" t="str">
            <v>iStar</v>
          </cell>
          <cell r="E4541" t="str">
            <v>Zero-Coupon</v>
          </cell>
        </row>
        <row r="4542">
          <cell r="A4542" t="str">
            <v>313589WV1</v>
          </cell>
          <cell r="B4542" t="str">
            <v>x313589WV1</v>
          </cell>
          <cell r="C4542" t="str">
            <v>Match</v>
          </cell>
          <cell r="D4542" t="str">
            <v>iStar</v>
          </cell>
          <cell r="E4542" t="str">
            <v>Zero-Coupon</v>
          </cell>
        </row>
        <row r="4543">
          <cell r="A4543" t="str">
            <v>313589WV1</v>
          </cell>
          <cell r="B4543" t="str">
            <v>x313589WV1</v>
          </cell>
          <cell r="C4543" t="str">
            <v>Match</v>
          </cell>
          <cell r="D4543" t="str">
            <v>iStar</v>
          </cell>
          <cell r="E4543" t="str">
            <v>Zero-Coupon</v>
          </cell>
        </row>
        <row r="4544">
          <cell r="A4544" t="str">
            <v>313589WV1</v>
          </cell>
          <cell r="B4544" t="str">
            <v>x313589WV1</v>
          </cell>
          <cell r="C4544" t="str">
            <v>Match</v>
          </cell>
          <cell r="D4544" t="str">
            <v>iStar</v>
          </cell>
          <cell r="E4544" t="str">
            <v>Zero-Coupon</v>
          </cell>
        </row>
        <row r="4545">
          <cell r="A4545" t="str">
            <v>313589WV1</v>
          </cell>
          <cell r="B4545" t="str">
            <v>x313589WV1</v>
          </cell>
          <cell r="C4545" t="str">
            <v>Match</v>
          </cell>
          <cell r="D4545" t="str">
            <v>iStar</v>
          </cell>
          <cell r="E4545" t="str">
            <v>Zero-Coupon</v>
          </cell>
        </row>
        <row r="4546">
          <cell r="A4546" t="str">
            <v>313589WV1</v>
          </cell>
          <cell r="B4546" t="str">
            <v>x313589WV1</v>
          </cell>
          <cell r="C4546" t="str">
            <v>Match</v>
          </cell>
          <cell r="D4546" t="str">
            <v>iStar</v>
          </cell>
          <cell r="E4546" t="str">
            <v>Zero-Coupon</v>
          </cell>
        </row>
        <row r="4547">
          <cell r="A4547" t="str">
            <v>313589WV1</v>
          </cell>
          <cell r="B4547" t="str">
            <v>x313589WV1</v>
          </cell>
          <cell r="C4547" t="str">
            <v>Match</v>
          </cell>
          <cell r="D4547" t="str">
            <v>iStar</v>
          </cell>
          <cell r="E4547" t="str">
            <v>Zero-Coupon</v>
          </cell>
        </row>
        <row r="4548">
          <cell r="A4548" t="str">
            <v>313589WV1</v>
          </cell>
          <cell r="B4548" t="str">
            <v>x313589WV1</v>
          </cell>
          <cell r="C4548" t="str">
            <v>Match</v>
          </cell>
          <cell r="D4548" t="str">
            <v>iStar</v>
          </cell>
          <cell r="E4548" t="str">
            <v>Zero-Coupon</v>
          </cell>
        </row>
        <row r="4549">
          <cell r="A4549" t="str">
            <v>313589WV1</v>
          </cell>
          <cell r="B4549" t="str">
            <v>x313589WV1</v>
          </cell>
          <cell r="C4549" t="str">
            <v>Match</v>
          </cell>
          <cell r="D4549" t="str">
            <v>iStar</v>
          </cell>
          <cell r="E4549" t="str">
            <v>Zero-Coupon</v>
          </cell>
        </row>
        <row r="4550">
          <cell r="A4550" t="str">
            <v>313589WV1</v>
          </cell>
          <cell r="B4550" t="str">
            <v>x313589WV1</v>
          </cell>
          <cell r="C4550" t="str">
            <v>Match</v>
          </cell>
          <cell r="D4550" t="str">
            <v>iStar</v>
          </cell>
          <cell r="E4550" t="str">
            <v>Zero-Coupon</v>
          </cell>
        </row>
        <row r="4551">
          <cell r="A4551" t="str">
            <v>313589WV1</v>
          </cell>
          <cell r="B4551" t="str">
            <v>x313589WV1</v>
          </cell>
          <cell r="C4551" t="str">
            <v>Match</v>
          </cell>
          <cell r="D4551" t="str">
            <v>iStar</v>
          </cell>
          <cell r="E4551" t="str">
            <v>Zero-Coupon</v>
          </cell>
        </row>
        <row r="4552">
          <cell r="A4552" t="str">
            <v>313589WV1</v>
          </cell>
          <cell r="B4552" t="str">
            <v>x313589WV1</v>
          </cell>
          <cell r="C4552" t="str">
            <v>Match</v>
          </cell>
          <cell r="D4552" t="str">
            <v>iStar</v>
          </cell>
          <cell r="E4552" t="str">
            <v>Zero-Coupon</v>
          </cell>
        </row>
        <row r="4553">
          <cell r="A4553" t="str">
            <v>313589WV1</v>
          </cell>
          <cell r="B4553" t="str">
            <v>x313589WV1</v>
          </cell>
          <cell r="C4553" t="str">
            <v>Match</v>
          </cell>
          <cell r="D4553" t="str">
            <v>iStar</v>
          </cell>
          <cell r="E4553" t="str">
            <v>Zero-Coupon</v>
          </cell>
        </row>
        <row r="4554">
          <cell r="A4554" t="str">
            <v>313589WV1</v>
          </cell>
          <cell r="B4554" t="str">
            <v>x313589WV1</v>
          </cell>
          <cell r="C4554" t="str">
            <v>Match</v>
          </cell>
          <cell r="D4554" t="str">
            <v>iStar</v>
          </cell>
          <cell r="E4554" t="str">
            <v>Zero-Coupon</v>
          </cell>
        </row>
        <row r="4555">
          <cell r="A4555" t="str">
            <v>313589WV1</v>
          </cell>
          <cell r="B4555" t="str">
            <v>x313589WV1</v>
          </cell>
          <cell r="C4555" t="str">
            <v>Match</v>
          </cell>
          <cell r="D4555" t="str">
            <v>iStar</v>
          </cell>
          <cell r="E4555" t="str">
            <v>Zero-Coupon</v>
          </cell>
        </row>
        <row r="4556">
          <cell r="A4556" t="str">
            <v>313589WV1</v>
          </cell>
          <cell r="B4556" t="str">
            <v>x313589WV1</v>
          </cell>
          <cell r="C4556" t="str">
            <v>Match</v>
          </cell>
          <cell r="D4556" t="str">
            <v>iStar</v>
          </cell>
          <cell r="E4556" t="str">
            <v>Zero-Coupon</v>
          </cell>
        </row>
        <row r="4557">
          <cell r="A4557" t="str">
            <v>313589WV1</v>
          </cell>
          <cell r="B4557" t="str">
            <v>x313589WV1</v>
          </cell>
          <cell r="C4557" t="str">
            <v>Match</v>
          </cell>
          <cell r="D4557" t="str">
            <v>iStar</v>
          </cell>
          <cell r="E4557" t="str">
            <v>Zero-Coupon</v>
          </cell>
        </row>
        <row r="4558">
          <cell r="A4558" t="str">
            <v>313589WV1</v>
          </cell>
          <cell r="B4558" t="str">
            <v>x313589WV1</v>
          </cell>
          <cell r="C4558" t="str">
            <v>Match</v>
          </cell>
          <cell r="D4558" t="str">
            <v>iStar</v>
          </cell>
          <cell r="E4558" t="str">
            <v>Zero-Coupon</v>
          </cell>
        </row>
        <row r="4559">
          <cell r="A4559" t="str">
            <v>313589WV1</v>
          </cell>
          <cell r="B4559" t="str">
            <v>x313589WV1</v>
          </cell>
          <cell r="C4559" t="str">
            <v>Match</v>
          </cell>
          <cell r="D4559" t="str">
            <v>iStar</v>
          </cell>
          <cell r="E4559" t="str">
            <v>Zero-Coupon</v>
          </cell>
        </row>
        <row r="4560">
          <cell r="A4560" t="str">
            <v>313589WV1</v>
          </cell>
          <cell r="B4560" t="str">
            <v>x313589WV1</v>
          </cell>
          <cell r="C4560" t="str">
            <v>Match</v>
          </cell>
          <cell r="D4560" t="str">
            <v>iStar</v>
          </cell>
          <cell r="E4560" t="str">
            <v>Zero-Coupon</v>
          </cell>
        </row>
        <row r="4561">
          <cell r="A4561" t="str">
            <v>313589WV1</v>
          </cell>
          <cell r="B4561" t="str">
            <v>x313589WV1</v>
          </cell>
          <cell r="C4561" t="str">
            <v>Match</v>
          </cell>
          <cell r="D4561" t="str">
            <v>iStar</v>
          </cell>
          <cell r="E4561" t="str">
            <v>Zero-Coupon</v>
          </cell>
        </row>
        <row r="4562">
          <cell r="A4562" t="str">
            <v>313589WV1</v>
          </cell>
          <cell r="B4562" t="str">
            <v>x313589WV1</v>
          </cell>
          <cell r="C4562" t="str">
            <v>Match</v>
          </cell>
          <cell r="D4562" t="str">
            <v>iStar</v>
          </cell>
          <cell r="E4562" t="str">
            <v>Zero-Coupon</v>
          </cell>
        </row>
        <row r="4563">
          <cell r="A4563" t="str">
            <v>313589WV1</v>
          </cell>
          <cell r="B4563" t="str">
            <v>x313589WV1</v>
          </cell>
          <cell r="C4563" t="str">
            <v>Match</v>
          </cell>
          <cell r="D4563" t="str">
            <v>iStar</v>
          </cell>
          <cell r="E4563" t="str">
            <v>Zero-Coupon</v>
          </cell>
        </row>
        <row r="4564">
          <cell r="A4564" t="str">
            <v>313589WV1</v>
          </cell>
          <cell r="B4564" t="str">
            <v>x313589WV1</v>
          </cell>
          <cell r="C4564" t="str">
            <v>Match</v>
          </cell>
          <cell r="D4564" t="str">
            <v>iStar</v>
          </cell>
          <cell r="E4564" t="str">
            <v>Zero-Coupon</v>
          </cell>
        </row>
        <row r="4565">
          <cell r="A4565" t="str">
            <v>313589WV1</v>
          </cell>
          <cell r="B4565" t="str">
            <v>x313589WV1</v>
          </cell>
          <cell r="C4565" t="str">
            <v>Match</v>
          </cell>
          <cell r="D4565" t="str">
            <v>iStar</v>
          </cell>
          <cell r="E4565" t="str">
            <v>Zero-Coupon</v>
          </cell>
        </row>
        <row r="4566">
          <cell r="A4566" t="str">
            <v>313589WV1</v>
          </cell>
          <cell r="B4566" t="str">
            <v>x313589WV1</v>
          </cell>
          <cell r="C4566" t="str">
            <v>Match</v>
          </cell>
          <cell r="D4566" t="str">
            <v>iStar</v>
          </cell>
          <cell r="E4566" t="str">
            <v>Zero-Coupon</v>
          </cell>
        </row>
        <row r="4567">
          <cell r="A4567" t="str">
            <v>313589WV1</v>
          </cell>
          <cell r="B4567" t="str">
            <v>x313589WV1</v>
          </cell>
          <cell r="C4567" t="str">
            <v>Match</v>
          </cell>
          <cell r="D4567" t="str">
            <v>iStar</v>
          </cell>
          <cell r="E4567" t="str">
            <v>Zero-Coupon</v>
          </cell>
        </row>
        <row r="4568">
          <cell r="A4568" t="str">
            <v>313589WV1</v>
          </cell>
          <cell r="B4568" t="str">
            <v>x313589WV1</v>
          </cell>
          <cell r="C4568" t="str">
            <v>Match</v>
          </cell>
          <cell r="D4568" t="str">
            <v>iStar</v>
          </cell>
          <cell r="E4568" t="str">
            <v>Zero-Coupon</v>
          </cell>
        </row>
        <row r="4569">
          <cell r="A4569" t="str">
            <v>313589WV1</v>
          </cell>
          <cell r="B4569" t="str">
            <v>x313589WV1</v>
          </cell>
          <cell r="C4569" t="str">
            <v>Match</v>
          </cell>
          <cell r="D4569" t="str">
            <v>iStar</v>
          </cell>
          <cell r="E4569" t="str">
            <v>Zero-Coupon</v>
          </cell>
        </row>
        <row r="4570">
          <cell r="A4570" t="str">
            <v>313589WV1</v>
          </cell>
          <cell r="B4570" t="str">
            <v>x313589WV1</v>
          </cell>
          <cell r="C4570" t="str">
            <v>Match</v>
          </cell>
          <cell r="D4570" t="str">
            <v>iStar</v>
          </cell>
          <cell r="E4570" t="str">
            <v>Zero-Coupon</v>
          </cell>
        </row>
        <row r="4571">
          <cell r="A4571" t="str">
            <v>313589WV1</v>
          </cell>
          <cell r="B4571" t="str">
            <v>x313589WV1</v>
          </cell>
          <cell r="C4571" t="str">
            <v>Match</v>
          </cell>
          <cell r="D4571" t="str">
            <v>iStar</v>
          </cell>
          <cell r="E4571" t="str">
            <v>Zero-Coupon</v>
          </cell>
        </row>
        <row r="4572">
          <cell r="A4572" t="str">
            <v>313589WV1</v>
          </cell>
          <cell r="B4572" t="str">
            <v>x313589WV1</v>
          </cell>
          <cell r="C4572" t="str">
            <v>Match</v>
          </cell>
          <cell r="D4572" t="str">
            <v>iStar</v>
          </cell>
          <cell r="E4572" t="str">
            <v>Zero-Coupon</v>
          </cell>
        </row>
        <row r="4573">
          <cell r="A4573" t="str">
            <v>313589WV1</v>
          </cell>
          <cell r="B4573" t="str">
            <v>x313589WV1</v>
          </cell>
          <cell r="C4573" t="str">
            <v>Match</v>
          </cell>
          <cell r="D4573" t="str">
            <v>iStar</v>
          </cell>
          <cell r="E4573" t="str">
            <v>Zero-Coupon</v>
          </cell>
        </row>
        <row r="4574">
          <cell r="A4574" t="str">
            <v>313589WV1</v>
          </cell>
          <cell r="B4574" t="str">
            <v>x313589WV1</v>
          </cell>
          <cell r="C4574" t="str">
            <v>Match</v>
          </cell>
          <cell r="D4574" t="str">
            <v>iStar</v>
          </cell>
          <cell r="E4574" t="str">
            <v>Zero-Coupon</v>
          </cell>
        </row>
        <row r="4575">
          <cell r="A4575" t="str">
            <v>313589WV1</v>
          </cell>
          <cell r="B4575" t="str">
            <v>x313589WV1</v>
          </cell>
          <cell r="C4575" t="str">
            <v>Match</v>
          </cell>
          <cell r="D4575" t="str">
            <v>iStar</v>
          </cell>
          <cell r="E4575" t="str">
            <v>Zero-Coupon</v>
          </cell>
        </row>
        <row r="4576">
          <cell r="A4576" t="str">
            <v>313589WV1</v>
          </cell>
          <cell r="B4576" t="str">
            <v>x313589WV1</v>
          </cell>
          <cell r="C4576" t="str">
            <v>Match</v>
          </cell>
          <cell r="D4576" t="str">
            <v>iStar</v>
          </cell>
          <cell r="E4576" t="str">
            <v>Zero-Coupon</v>
          </cell>
        </row>
        <row r="4577">
          <cell r="A4577" t="str">
            <v>313589WV1</v>
          </cell>
          <cell r="B4577" t="str">
            <v>x313589WV1</v>
          </cell>
          <cell r="C4577" t="str">
            <v>Match</v>
          </cell>
          <cell r="D4577" t="str">
            <v>iStar</v>
          </cell>
          <cell r="E4577" t="str">
            <v>Zero-Coupon</v>
          </cell>
        </row>
        <row r="4578">
          <cell r="A4578" t="str">
            <v>313589WV1</v>
          </cell>
          <cell r="B4578" t="str">
            <v>x313589WV1</v>
          </cell>
          <cell r="C4578" t="str">
            <v>Match</v>
          </cell>
          <cell r="D4578" t="str">
            <v>iStar</v>
          </cell>
          <cell r="E4578" t="str">
            <v>Zero-Coupon</v>
          </cell>
        </row>
        <row r="4579">
          <cell r="A4579" t="str">
            <v>313589WV1</v>
          </cell>
          <cell r="B4579" t="str">
            <v>x313589WV1</v>
          </cell>
          <cell r="C4579" t="str">
            <v>Match</v>
          </cell>
          <cell r="D4579" t="str">
            <v>iStar</v>
          </cell>
          <cell r="E4579" t="str">
            <v>Zero-Coupon</v>
          </cell>
        </row>
        <row r="4580">
          <cell r="A4580" t="str">
            <v>313589WV1</v>
          </cell>
          <cell r="B4580" t="str">
            <v>x313589WV1</v>
          </cell>
          <cell r="C4580" t="str">
            <v>Match</v>
          </cell>
          <cell r="D4580" t="str">
            <v>iStar</v>
          </cell>
          <cell r="E4580" t="str">
            <v>Zero-Coupon</v>
          </cell>
        </row>
        <row r="4581">
          <cell r="A4581" t="str">
            <v>313589WV1</v>
          </cell>
          <cell r="B4581" t="str">
            <v>x313589WV1</v>
          </cell>
          <cell r="C4581" t="str">
            <v>Match</v>
          </cell>
          <cell r="D4581" t="str">
            <v>iStar</v>
          </cell>
          <cell r="E4581" t="str">
            <v>Zero-Coupon</v>
          </cell>
        </row>
        <row r="4582">
          <cell r="A4582" t="str">
            <v>313589WV1</v>
          </cell>
          <cell r="B4582" t="str">
            <v>x313589WV1</v>
          </cell>
          <cell r="C4582" t="str">
            <v>Match</v>
          </cell>
          <cell r="D4582" t="str">
            <v>iStar</v>
          </cell>
          <cell r="E4582" t="str">
            <v>Zero-Coupon</v>
          </cell>
        </row>
        <row r="4583">
          <cell r="A4583" t="str">
            <v>313589WV1</v>
          </cell>
          <cell r="B4583" t="str">
            <v>x313589WV1</v>
          </cell>
          <cell r="C4583" t="str">
            <v>Match</v>
          </cell>
          <cell r="D4583" t="str">
            <v>iStar</v>
          </cell>
          <cell r="E4583" t="str">
            <v>Zero-Coupon</v>
          </cell>
        </row>
        <row r="4584">
          <cell r="A4584" t="str">
            <v>313589WV1</v>
          </cell>
          <cell r="B4584" t="str">
            <v>x313589WV1</v>
          </cell>
          <cell r="C4584" t="str">
            <v>Match</v>
          </cell>
          <cell r="D4584" t="str">
            <v>iStar</v>
          </cell>
          <cell r="E4584" t="str">
            <v>Zero-Coupon</v>
          </cell>
        </row>
        <row r="4585">
          <cell r="A4585" t="str">
            <v>313589WV1</v>
          </cell>
          <cell r="B4585" t="str">
            <v>x313589WV1</v>
          </cell>
          <cell r="C4585" t="str">
            <v>Match</v>
          </cell>
          <cell r="D4585" t="str">
            <v>iStar</v>
          </cell>
          <cell r="E4585" t="str">
            <v>Zero-Coupon</v>
          </cell>
        </row>
        <row r="4586">
          <cell r="A4586" t="str">
            <v>313589WV1</v>
          </cell>
          <cell r="B4586" t="str">
            <v>x313589WV1</v>
          </cell>
          <cell r="C4586" t="str">
            <v>Match</v>
          </cell>
          <cell r="D4586" t="str">
            <v>iStar</v>
          </cell>
          <cell r="E4586" t="str">
            <v>Zero-Coupon</v>
          </cell>
        </row>
        <row r="4587">
          <cell r="A4587" t="str">
            <v>313589WV1</v>
          </cell>
          <cell r="B4587" t="str">
            <v>x313589WV1</v>
          </cell>
          <cell r="C4587" t="str">
            <v>Match</v>
          </cell>
          <cell r="D4587" t="str">
            <v>iStar</v>
          </cell>
          <cell r="E4587" t="str">
            <v>Zero-Coupon</v>
          </cell>
        </row>
        <row r="4588">
          <cell r="A4588" t="str">
            <v>313589WV1</v>
          </cell>
          <cell r="B4588" t="str">
            <v>x313589WV1</v>
          </cell>
          <cell r="C4588" t="str">
            <v>Match</v>
          </cell>
          <cell r="D4588" t="str">
            <v>iStar</v>
          </cell>
          <cell r="E4588" t="str">
            <v>Zero-Coupon</v>
          </cell>
        </row>
        <row r="4589">
          <cell r="A4589" t="str">
            <v>313589WV1</v>
          </cell>
          <cell r="B4589" t="str">
            <v>x313589WV1</v>
          </cell>
          <cell r="C4589" t="str">
            <v>Match</v>
          </cell>
          <cell r="D4589" t="str">
            <v>iStar</v>
          </cell>
          <cell r="E4589" t="str">
            <v>Zero-Coupon</v>
          </cell>
        </row>
        <row r="4590">
          <cell r="A4590" t="str">
            <v>313589WV1</v>
          </cell>
          <cell r="B4590" t="str">
            <v>x313589WV1</v>
          </cell>
          <cell r="C4590" t="str">
            <v>Match</v>
          </cell>
          <cell r="D4590" t="str">
            <v>iStar</v>
          </cell>
          <cell r="E4590" t="str">
            <v>Zero-Coupon</v>
          </cell>
        </row>
        <row r="4591">
          <cell r="A4591" t="str">
            <v>313589WV1</v>
          </cell>
          <cell r="B4591" t="str">
            <v>x313589WV1</v>
          </cell>
          <cell r="C4591" t="str">
            <v>Match</v>
          </cell>
          <cell r="D4591" t="str">
            <v>iStar</v>
          </cell>
          <cell r="E4591" t="str">
            <v>Zero-Coupon</v>
          </cell>
        </row>
        <row r="4592">
          <cell r="A4592" t="str">
            <v>313589WV1</v>
          </cell>
          <cell r="B4592" t="str">
            <v>x313589WV1</v>
          </cell>
          <cell r="C4592" t="str">
            <v>Match</v>
          </cell>
          <cell r="D4592" t="str">
            <v>iStar</v>
          </cell>
          <cell r="E4592" t="str">
            <v>Zero-Coupon</v>
          </cell>
        </row>
        <row r="4593">
          <cell r="A4593" t="str">
            <v>313589WV1</v>
          </cell>
          <cell r="B4593" t="str">
            <v>x313589WV1</v>
          </cell>
          <cell r="C4593" t="str">
            <v>Match</v>
          </cell>
          <cell r="D4593" t="str">
            <v>iStar</v>
          </cell>
          <cell r="E4593" t="str">
            <v>Zero-Coupon</v>
          </cell>
        </row>
        <row r="4594">
          <cell r="A4594" t="str">
            <v>313589WV1</v>
          </cell>
          <cell r="B4594" t="str">
            <v>x313589WV1</v>
          </cell>
          <cell r="C4594" t="str">
            <v>Match</v>
          </cell>
          <cell r="D4594" t="str">
            <v>iStar</v>
          </cell>
          <cell r="E4594" t="str">
            <v>Zero-Coupon</v>
          </cell>
        </row>
        <row r="4595">
          <cell r="A4595" t="str">
            <v>313589WV1</v>
          </cell>
          <cell r="B4595" t="str">
            <v>x313589WV1</v>
          </cell>
          <cell r="C4595" t="str">
            <v>Match</v>
          </cell>
          <cell r="D4595" t="str">
            <v>iStar</v>
          </cell>
          <cell r="E4595" t="str">
            <v>Zero-Coupon</v>
          </cell>
        </row>
        <row r="4596">
          <cell r="A4596" t="str">
            <v>313589WV1</v>
          </cell>
          <cell r="B4596" t="str">
            <v>x313589WV1</v>
          </cell>
          <cell r="C4596" t="str">
            <v>Match</v>
          </cell>
          <cell r="D4596" t="str">
            <v>iStar</v>
          </cell>
          <cell r="E4596" t="str">
            <v>Zero-Coupon</v>
          </cell>
        </row>
        <row r="4597">
          <cell r="A4597" t="str">
            <v>313589WV1</v>
          </cell>
          <cell r="B4597" t="str">
            <v>x313589WV1</v>
          </cell>
          <cell r="C4597" t="str">
            <v>Match</v>
          </cell>
          <cell r="D4597" t="str">
            <v>iStar</v>
          </cell>
          <cell r="E4597" t="str">
            <v>Zero-Coupon</v>
          </cell>
        </row>
        <row r="4598">
          <cell r="A4598" t="str">
            <v>313589WV1</v>
          </cell>
          <cell r="B4598" t="str">
            <v>x313589WV1</v>
          </cell>
          <cell r="C4598" t="str">
            <v>Match</v>
          </cell>
          <cell r="D4598" t="str">
            <v>iStar</v>
          </cell>
          <cell r="E4598" t="str">
            <v>Zero-Coupon</v>
          </cell>
        </row>
        <row r="4599">
          <cell r="A4599" t="str">
            <v>313589WV1</v>
          </cell>
          <cell r="B4599" t="str">
            <v>x313589WV1</v>
          </cell>
          <cell r="C4599" t="str">
            <v>Match</v>
          </cell>
          <cell r="D4599" t="str">
            <v>iStar</v>
          </cell>
          <cell r="E4599" t="str">
            <v>Zero-Coupon</v>
          </cell>
        </row>
        <row r="4600">
          <cell r="A4600" t="str">
            <v>313589WV1</v>
          </cell>
          <cell r="B4600" t="str">
            <v>x313589WV1</v>
          </cell>
          <cell r="C4600" t="str">
            <v>Match</v>
          </cell>
          <cell r="D4600" t="str">
            <v>iStar</v>
          </cell>
          <cell r="E4600" t="str">
            <v>Zero-Coupon</v>
          </cell>
        </row>
        <row r="4601">
          <cell r="A4601" t="str">
            <v>313589WV1</v>
          </cell>
          <cell r="B4601" t="str">
            <v>x313589WV1</v>
          </cell>
          <cell r="C4601" t="str">
            <v>Match</v>
          </cell>
          <cell r="D4601" t="str">
            <v>iStar</v>
          </cell>
          <cell r="E4601" t="str">
            <v>Zero-Coupon</v>
          </cell>
        </row>
        <row r="4602">
          <cell r="A4602" t="str">
            <v>313589WV1</v>
          </cell>
          <cell r="B4602" t="str">
            <v>x313589WV1</v>
          </cell>
          <cell r="C4602" t="str">
            <v>Match</v>
          </cell>
          <cell r="D4602" t="str">
            <v>iStar</v>
          </cell>
          <cell r="E4602" t="str">
            <v>Zero-Coupon</v>
          </cell>
        </row>
        <row r="4603">
          <cell r="A4603" t="str">
            <v>313589WV1</v>
          </cell>
          <cell r="B4603" t="str">
            <v>x313589WV1</v>
          </cell>
          <cell r="C4603" t="str">
            <v>Match</v>
          </cell>
          <cell r="D4603" t="str">
            <v>iStar</v>
          </cell>
          <cell r="E4603" t="str">
            <v>Zero-Coupon</v>
          </cell>
        </row>
        <row r="4604">
          <cell r="A4604" t="str">
            <v>313589WV1</v>
          </cell>
          <cell r="B4604" t="str">
            <v>x313589WV1</v>
          </cell>
          <cell r="C4604" t="str">
            <v>Match</v>
          </cell>
          <cell r="D4604" t="str">
            <v>iStar</v>
          </cell>
          <cell r="E4604" t="str">
            <v>Zero-Coupon</v>
          </cell>
        </row>
        <row r="4605">
          <cell r="A4605" t="str">
            <v>313589WV1</v>
          </cell>
          <cell r="B4605" t="str">
            <v>x313589WV1</v>
          </cell>
          <cell r="C4605" t="str">
            <v>Match</v>
          </cell>
          <cell r="D4605" t="str">
            <v>iStar</v>
          </cell>
          <cell r="E4605" t="str">
            <v>Zero-Coupon</v>
          </cell>
        </row>
        <row r="4606">
          <cell r="A4606" t="str">
            <v>313589WV1</v>
          </cell>
          <cell r="B4606" t="str">
            <v>x313589WV1</v>
          </cell>
          <cell r="C4606" t="str">
            <v>Match</v>
          </cell>
          <cell r="D4606" t="str">
            <v>iStar</v>
          </cell>
          <cell r="E4606" t="str">
            <v>Zero-Coupon</v>
          </cell>
        </row>
        <row r="4607">
          <cell r="A4607" t="str">
            <v>313589WV1</v>
          </cell>
          <cell r="B4607" t="str">
            <v>x313589WV1</v>
          </cell>
          <cell r="C4607" t="str">
            <v>Match</v>
          </cell>
          <cell r="D4607" t="str">
            <v>iStar</v>
          </cell>
          <cell r="E4607" t="str">
            <v>Zero-Coupon</v>
          </cell>
        </row>
        <row r="4608">
          <cell r="A4608" t="str">
            <v>313589WV1</v>
          </cell>
          <cell r="B4608" t="str">
            <v>x313589WV1</v>
          </cell>
          <cell r="C4608" t="str">
            <v>Match</v>
          </cell>
          <cell r="D4608" t="str">
            <v>iStar</v>
          </cell>
          <cell r="E4608" t="str">
            <v>Zero-Coupon</v>
          </cell>
        </row>
        <row r="4609">
          <cell r="A4609" t="str">
            <v>313589WW9</v>
          </cell>
          <cell r="B4609" t="str">
            <v>x313589WW9</v>
          </cell>
          <cell r="C4609" t="str">
            <v>Match</v>
          </cell>
          <cell r="D4609" t="str">
            <v>iStar</v>
          </cell>
          <cell r="E4609" t="str">
            <v>Zero-Coupon</v>
          </cell>
        </row>
        <row r="4610">
          <cell r="A4610" t="str">
            <v>313589WX7</v>
          </cell>
          <cell r="B4610" t="str">
            <v>x313589WX7</v>
          </cell>
          <cell r="C4610" t="str">
            <v>Match</v>
          </cell>
          <cell r="D4610" t="str">
            <v>iStar</v>
          </cell>
          <cell r="E4610" t="str">
            <v>Zero-Coupon</v>
          </cell>
        </row>
        <row r="4611">
          <cell r="A4611" t="str">
            <v>313589WX7</v>
          </cell>
          <cell r="B4611" t="str">
            <v>x313589WX7</v>
          </cell>
          <cell r="C4611" t="str">
            <v>Match</v>
          </cell>
          <cell r="D4611" t="str">
            <v>iStar</v>
          </cell>
          <cell r="E4611" t="str">
            <v>Zero-Coupon</v>
          </cell>
        </row>
        <row r="4612">
          <cell r="A4612" t="str">
            <v>313589WX7</v>
          </cell>
          <cell r="B4612" t="str">
            <v>x313589WX7</v>
          </cell>
          <cell r="C4612" t="str">
            <v>Match</v>
          </cell>
          <cell r="D4612" t="str">
            <v>iStar</v>
          </cell>
          <cell r="E4612" t="str">
            <v>Zero-Coupon</v>
          </cell>
        </row>
        <row r="4613">
          <cell r="A4613" t="str">
            <v>313589WX7</v>
          </cell>
          <cell r="B4613" t="str">
            <v>x313589WX7</v>
          </cell>
          <cell r="C4613" t="str">
            <v>Match</v>
          </cell>
          <cell r="D4613" t="str">
            <v>iStar</v>
          </cell>
          <cell r="E4613" t="str">
            <v>Zero-Coupon</v>
          </cell>
        </row>
        <row r="4614">
          <cell r="A4614" t="str">
            <v>313589WX7</v>
          </cell>
          <cell r="B4614" t="str">
            <v>x313589WX7</v>
          </cell>
          <cell r="C4614" t="str">
            <v>Match</v>
          </cell>
          <cell r="D4614" t="str">
            <v>iStar</v>
          </cell>
          <cell r="E4614" t="str">
            <v>Zero-Coupon</v>
          </cell>
        </row>
        <row r="4615">
          <cell r="A4615" t="str">
            <v>313589WX7</v>
          </cell>
          <cell r="B4615" t="str">
            <v>x313589WX7</v>
          </cell>
          <cell r="C4615" t="str">
            <v>Match</v>
          </cell>
          <cell r="D4615" t="str">
            <v>iStar</v>
          </cell>
          <cell r="E4615" t="str">
            <v>Zero-Coupon</v>
          </cell>
        </row>
        <row r="4616">
          <cell r="A4616" t="str">
            <v>313589WX7</v>
          </cell>
          <cell r="B4616" t="str">
            <v>x313589WX7</v>
          </cell>
          <cell r="C4616" t="str">
            <v>Match</v>
          </cell>
          <cell r="D4616" t="str">
            <v>iStar</v>
          </cell>
          <cell r="E4616" t="str">
            <v>Zero-Coupon</v>
          </cell>
        </row>
        <row r="4617">
          <cell r="A4617" t="str">
            <v>313589WX7</v>
          </cell>
          <cell r="B4617" t="str">
            <v>x313589WX7</v>
          </cell>
          <cell r="C4617" t="str">
            <v>Match</v>
          </cell>
          <cell r="D4617" t="str">
            <v>iStar</v>
          </cell>
          <cell r="E4617" t="str">
            <v>Zero-Coupon</v>
          </cell>
        </row>
        <row r="4618">
          <cell r="A4618" t="str">
            <v>313589WX7</v>
          </cell>
          <cell r="B4618" t="str">
            <v>x313589WX7</v>
          </cell>
          <cell r="C4618" t="str">
            <v>Match</v>
          </cell>
          <cell r="D4618" t="str">
            <v>iStar</v>
          </cell>
          <cell r="E4618" t="str">
            <v>Zero-Coupon</v>
          </cell>
        </row>
        <row r="4619">
          <cell r="A4619" t="str">
            <v>313589WX7</v>
          </cell>
          <cell r="B4619" t="str">
            <v>x313589WX7</v>
          </cell>
          <cell r="C4619" t="str">
            <v>Match</v>
          </cell>
          <cell r="D4619" t="str">
            <v>iStar</v>
          </cell>
          <cell r="E4619" t="str">
            <v>Zero-Coupon</v>
          </cell>
        </row>
        <row r="4620">
          <cell r="A4620" t="str">
            <v>313589WX7</v>
          </cell>
          <cell r="B4620" t="str">
            <v>x313589WX7</v>
          </cell>
          <cell r="C4620" t="str">
            <v>Match</v>
          </cell>
          <cell r="D4620" t="str">
            <v>iStar</v>
          </cell>
          <cell r="E4620" t="str">
            <v>Zero-Coupon</v>
          </cell>
        </row>
        <row r="4621">
          <cell r="A4621" t="str">
            <v>313589WX7</v>
          </cell>
          <cell r="B4621" t="str">
            <v>x313589WX7</v>
          </cell>
          <cell r="C4621" t="str">
            <v>Match</v>
          </cell>
          <cell r="D4621" t="str">
            <v>iStar</v>
          </cell>
          <cell r="E4621" t="str">
            <v>Zero-Coupon</v>
          </cell>
        </row>
        <row r="4622">
          <cell r="A4622" t="str">
            <v>313589WY5</v>
          </cell>
          <cell r="B4622" t="str">
            <v>x313589WY5</v>
          </cell>
          <cell r="C4622" t="str">
            <v>Match</v>
          </cell>
          <cell r="D4622" t="str">
            <v>iStar</v>
          </cell>
          <cell r="E4622" t="str">
            <v>Zero-Coupon</v>
          </cell>
        </row>
        <row r="4623">
          <cell r="A4623" t="str">
            <v>313589WY5</v>
          </cell>
          <cell r="B4623" t="str">
            <v>x313589WY5</v>
          </cell>
          <cell r="C4623" t="str">
            <v>Match</v>
          </cell>
          <cell r="D4623" t="str">
            <v>iStar</v>
          </cell>
          <cell r="E4623" t="str">
            <v>Zero-Coupon</v>
          </cell>
        </row>
        <row r="4624">
          <cell r="A4624" t="str">
            <v>313589WY5</v>
          </cell>
          <cell r="B4624" t="str">
            <v>x313589WY5</v>
          </cell>
          <cell r="C4624" t="str">
            <v>Match</v>
          </cell>
          <cell r="D4624" t="str">
            <v>iStar</v>
          </cell>
          <cell r="E4624" t="str">
            <v>Zero-Coupon</v>
          </cell>
        </row>
        <row r="4625">
          <cell r="A4625" t="str">
            <v>313589WY5</v>
          </cell>
          <cell r="B4625" t="str">
            <v>x313589WY5</v>
          </cell>
          <cell r="C4625" t="str">
            <v>Match</v>
          </cell>
          <cell r="D4625" t="str">
            <v>iStar</v>
          </cell>
          <cell r="E4625" t="str">
            <v>Zero-Coupon</v>
          </cell>
        </row>
        <row r="4626">
          <cell r="A4626" t="str">
            <v>313589WY5</v>
          </cell>
          <cell r="B4626" t="str">
            <v>x313589WY5</v>
          </cell>
          <cell r="C4626" t="str">
            <v>Match</v>
          </cell>
          <cell r="D4626" t="str">
            <v>iStar</v>
          </cell>
          <cell r="E4626" t="str">
            <v>Zero-Coupon</v>
          </cell>
        </row>
        <row r="4627">
          <cell r="A4627" t="str">
            <v>313589WY5</v>
          </cell>
          <cell r="B4627" t="str">
            <v>x313589WY5</v>
          </cell>
          <cell r="C4627" t="str">
            <v>Match</v>
          </cell>
          <cell r="D4627" t="str">
            <v>iStar</v>
          </cell>
          <cell r="E4627" t="str">
            <v>Zero-Coupon</v>
          </cell>
        </row>
        <row r="4628">
          <cell r="A4628" t="str">
            <v>313589WY5</v>
          </cell>
          <cell r="B4628" t="str">
            <v>x313589WY5</v>
          </cell>
          <cell r="C4628" t="str">
            <v>Match</v>
          </cell>
          <cell r="D4628" t="str">
            <v>iStar</v>
          </cell>
          <cell r="E4628" t="str">
            <v>Zero-Coupon</v>
          </cell>
        </row>
        <row r="4629">
          <cell r="A4629" t="str">
            <v>313589WY5</v>
          </cell>
          <cell r="B4629" t="str">
            <v>x313589WY5</v>
          </cell>
          <cell r="C4629" t="str">
            <v>Match</v>
          </cell>
          <cell r="D4629" t="str">
            <v>iStar</v>
          </cell>
          <cell r="E4629" t="str">
            <v>Zero-Coupon</v>
          </cell>
        </row>
        <row r="4630">
          <cell r="A4630" t="str">
            <v>313589WZ2</v>
          </cell>
          <cell r="B4630" t="str">
            <v>x313589WZ2</v>
          </cell>
          <cell r="C4630" t="str">
            <v>Match</v>
          </cell>
          <cell r="D4630" t="str">
            <v>iStar</v>
          </cell>
          <cell r="E4630" t="str">
            <v>Zero-Coupon</v>
          </cell>
        </row>
        <row r="4631">
          <cell r="A4631" t="str">
            <v>313589WZ2</v>
          </cell>
          <cell r="B4631" t="str">
            <v>x313589WZ2</v>
          </cell>
          <cell r="C4631" t="str">
            <v>Match</v>
          </cell>
          <cell r="D4631" t="str">
            <v>iStar</v>
          </cell>
          <cell r="E4631" t="str">
            <v>Zero-Coupon</v>
          </cell>
        </row>
        <row r="4632">
          <cell r="A4632" t="str">
            <v>313589WZ2</v>
          </cell>
          <cell r="B4632" t="str">
            <v>x313589WZ2</v>
          </cell>
          <cell r="C4632" t="str">
            <v>Match</v>
          </cell>
          <cell r="D4632" t="str">
            <v>iStar</v>
          </cell>
          <cell r="E4632" t="str">
            <v>Zero-Coupon</v>
          </cell>
        </row>
        <row r="4633">
          <cell r="A4633" t="str">
            <v>313589WZ2</v>
          </cell>
          <cell r="B4633" t="str">
            <v>x313589WZ2</v>
          </cell>
          <cell r="C4633" t="str">
            <v>Match</v>
          </cell>
          <cell r="D4633" t="str">
            <v>iStar</v>
          </cell>
          <cell r="E4633" t="str">
            <v>Zero-Coupon</v>
          </cell>
        </row>
        <row r="4634">
          <cell r="A4634" t="str">
            <v>313589WZ2</v>
          </cell>
          <cell r="B4634" t="str">
            <v>x313589WZ2</v>
          </cell>
          <cell r="C4634" t="str">
            <v>Match</v>
          </cell>
          <cell r="D4634" t="str">
            <v>iStar</v>
          </cell>
          <cell r="E4634" t="str">
            <v>Zero-Coupon</v>
          </cell>
        </row>
        <row r="4635">
          <cell r="A4635" t="str">
            <v>313589WZ2</v>
          </cell>
          <cell r="B4635" t="str">
            <v>x313589WZ2</v>
          </cell>
          <cell r="C4635" t="str">
            <v>Match</v>
          </cell>
          <cell r="D4635" t="str">
            <v>iStar</v>
          </cell>
          <cell r="E4635" t="str">
            <v>Zero-Coupon</v>
          </cell>
        </row>
        <row r="4636">
          <cell r="A4636" t="str">
            <v>313589WZ2</v>
          </cell>
          <cell r="B4636" t="str">
            <v>x313589WZ2</v>
          </cell>
          <cell r="C4636" t="str">
            <v>Match</v>
          </cell>
          <cell r="D4636" t="str">
            <v>iStar</v>
          </cell>
          <cell r="E4636" t="str">
            <v>Zero-Coupon</v>
          </cell>
        </row>
        <row r="4637">
          <cell r="A4637" t="str">
            <v>313589WZ2</v>
          </cell>
          <cell r="B4637" t="str">
            <v>x313589WZ2</v>
          </cell>
          <cell r="C4637" t="str">
            <v>Match</v>
          </cell>
          <cell r="D4637" t="str">
            <v>iStar</v>
          </cell>
          <cell r="E4637" t="str">
            <v>Zero-Coupon</v>
          </cell>
        </row>
        <row r="4638">
          <cell r="A4638" t="str">
            <v>313589XC2</v>
          </cell>
          <cell r="B4638" t="str">
            <v>x313589XC2</v>
          </cell>
          <cell r="C4638" t="str">
            <v>Match</v>
          </cell>
          <cell r="D4638" t="str">
            <v>iStar</v>
          </cell>
          <cell r="E4638" t="str">
            <v>Zero-Coupon</v>
          </cell>
        </row>
        <row r="4639">
          <cell r="A4639" t="str">
            <v>313589XC2</v>
          </cell>
          <cell r="B4639" t="str">
            <v>x313589XC2</v>
          </cell>
          <cell r="C4639" t="str">
            <v>Match</v>
          </cell>
          <cell r="D4639" t="str">
            <v>iStar</v>
          </cell>
          <cell r="E4639" t="str">
            <v>Zero-Coupon</v>
          </cell>
        </row>
        <row r="4640">
          <cell r="A4640" t="str">
            <v>313589XC2</v>
          </cell>
          <cell r="B4640" t="str">
            <v>x313589XC2</v>
          </cell>
          <cell r="C4640" t="str">
            <v>Match</v>
          </cell>
          <cell r="D4640" t="str">
            <v>iStar</v>
          </cell>
          <cell r="E4640" t="str">
            <v>Zero-Coupon</v>
          </cell>
        </row>
        <row r="4641">
          <cell r="A4641" t="str">
            <v>313589XC2</v>
          </cell>
          <cell r="B4641" t="str">
            <v>x313589XC2</v>
          </cell>
          <cell r="C4641" t="str">
            <v>Match</v>
          </cell>
          <cell r="D4641" t="str">
            <v>iStar</v>
          </cell>
          <cell r="E4641" t="str">
            <v>Zero-Coupon</v>
          </cell>
        </row>
        <row r="4642">
          <cell r="A4642" t="str">
            <v>313589XC2</v>
          </cell>
          <cell r="B4642" t="str">
            <v>x313589XC2</v>
          </cell>
          <cell r="C4642" t="str">
            <v>Match</v>
          </cell>
          <cell r="D4642" t="str">
            <v>iStar</v>
          </cell>
          <cell r="E4642" t="str">
            <v>Zero-Coupon</v>
          </cell>
        </row>
        <row r="4643">
          <cell r="A4643" t="str">
            <v>313589XC2</v>
          </cell>
          <cell r="B4643" t="str">
            <v>x313589XC2</v>
          </cell>
          <cell r="C4643" t="str">
            <v>Match</v>
          </cell>
          <cell r="D4643" t="str">
            <v>iStar</v>
          </cell>
          <cell r="E4643" t="str">
            <v>Zero-Coupon</v>
          </cell>
        </row>
        <row r="4644">
          <cell r="A4644" t="str">
            <v>313589XC2</v>
          </cell>
          <cell r="B4644" t="str">
            <v>x313589XC2</v>
          </cell>
          <cell r="C4644" t="str">
            <v>Match</v>
          </cell>
          <cell r="D4644" t="str">
            <v>iStar</v>
          </cell>
          <cell r="E4644" t="str">
            <v>Zero-Coupon</v>
          </cell>
        </row>
        <row r="4645">
          <cell r="A4645" t="str">
            <v>313589XC2</v>
          </cell>
          <cell r="B4645" t="str">
            <v>x313589XC2</v>
          </cell>
          <cell r="C4645" t="str">
            <v>Match</v>
          </cell>
          <cell r="D4645" t="str">
            <v>iStar</v>
          </cell>
          <cell r="E4645" t="str">
            <v>Zero-Coupon</v>
          </cell>
        </row>
        <row r="4646">
          <cell r="A4646" t="str">
            <v>313589XC2</v>
          </cell>
          <cell r="B4646" t="str">
            <v>x313589XC2</v>
          </cell>
          <cell r="C4646" t="str">
            <v>Match</v>
          </cell>
          <cell r="D4646" t="str">
            <v>iStar</v>
          </cell>
          <cell r="E4646" t="str">
            <v>Zero-Coupon</v>
          </cell>
        </row>
        <row r="4647">
          <cell r="A4647" t="str">
            <v>313589XC2</v>
          </cell>
          <cell r="B4647" t="str">
            <v>x313589XC2</v>
          </cell>
          <cell r="C4647" t="str">
            <v>Match</v>
          </cell>
          <cell r="D4647" t="str">
            <v>iStar</v>
          </cell>
          <cell r="E4647" t="str">
            <v>Zero-Coupon</v>
          </cell>
        </row>
        <row r="4648">
          <cell r="A4648" t="str">
            <v>313589XC2</v>
          </cell>
          <cell r="B4648" t="str">
            <v>x313589XC2</v>
          </cell>
          <cell r="C4648" t="str">
            <v>Match</v>
          </cell>
          <cell r="D4648" t="str">
            <v>iStar</v>
          </cell>
          <cell r="E4648" t="str">
            <v>Zero-Coupon</v>
          </cell>
        </row>
        <row r="4649">
          <cell r="A4649" t="str">
            <v>313589XC2</v>
          </cell>
          <cell r="B4649" t="str">
            <v>x313589XC2</v>
          </cell>
          <cell r="C4649" t="str">
            <v>Match</v>
          </cell>
          <cell r="D4649" t="str">
            <v>iStar</v>
          </cell>
          <cell r="E4649" t="str">
            <v>Zero-Coupon</v>
          </cell>
        </row>
        <row r="4650">
          <cell r="A4650" t="str">
            <v>313589XC2</v>
          </cell>
          <cell r="B4650" t="str">
            <v>x313589XC2</v>
          </cell>
          <cell r="C4650" t="str">
            <v>Match</v>
          </cell>
          <cell r="D4650" t="str">
            <v>iStar</v>
          </cell>
          <cell r="E4650" t="str">
            <v>Zero-Coupon</v>
          </cell>
        </row>
        <row r="4651">
          <cell r="A4651" t="str">
            <v>313589XC2</v>
          </cell>
          <cell r="B4651" t="str">
            <v>x313589XC2</v>
          </cell>
          <cell r="C4651" t="str">
            <v>Match</v>
          </cell>
          <cell r="D4651" t="str">
            <v>iStar</v>
          </cell>
          <cell r="E4651" t="str">
            <v>Zero-Coupon</v>
          </cell>
        </row>
        <row r="4652">
          <cell r="A4652" t="str">
            <v>313589XC2</v>
          </cell>
          <cell r="B4652" t="str">
            <v>x313589XC2</v>
          </cell>
          <cell r="C4652" t="str">
            <v>Match</v>
          </cell>
          <cell r="D4652" t="str">
            <v>iStar</v>
          </cell>
          <cell r="E4652" t="str">
            <v>Zero-Coupon</v>
          </cell>
        </row>
        <row r="4653">
          <cell r="A4653" t="str">
            <v>313589XC2</v>
          </cell>
          <cell r="B4653" t="str">
            <v>x313589XC2</v>
          </cell>
          <cell r="C4653" t="str">
            <v>Match</v>
          </cell>
          <cell r="D4653" t="str">
            <v>iStar</v>
          </cell>
          <cell r="E4653" t="str">
            <v>Zero-Coupon</v>
          </cell>
        </row>
        <row r="4654">
          <cell r="A4654" t="str">
            <v>313589XC2</v>
          </cell>
          <cell r="B4654" t="str">
            <v>x313589XC2</v>
          </cell>
          <cell r="C4654" t="str">
            <v>Match</v>
          </cell>
          <cell r="D4654" t="str">
            <v>iStar</v>
          </cell>
          <cell r="E4654" t="str">
            <v>Zero-Coupon</v>
          </cell>
        </row>
        <row r="4655">
          <cell r="A4655" t="str">
            <v>313589XC2</v>
          </cell>
          <cell r="B4655" t="str">
            <v>x313589XC2</v>
          </cell>
          <cell r="C4655" t="str">
            <v>Match</v>
          </cell>
          <cell r="D4655" t="str">
            <v>iStar</v>
          </cell>
          <cell r="E4655" t="str">
            <v>Zero-Coupon</v>
          </cell>
        </row>
        <row r="4656">
          <cell r="A4656" t="str">
            <v>313589XC2</v>
          </cell>
          <cell r="B4656" t="str">
            <v>x313589XC2</v>
          </cell>
          <cell r="C4656" t="str">
            <v>Match</v>
          </cell>
          <cell r="D4656" t="str">
            <v>iStar</v>
          </cell>
          <cell r="E4656" t="str">
            <v>Zero-Coupon</v>
          </cell>
        </row>
        <row r="4657">
          <cell r="A4657" t="str">
            <v>313589XC2</v>
          </cell>
          <cell r="B4657" t="str">
            <v>x313589XC2</v>
          </cell>
          <cell r="C4657" t="str">
            <v>Match</v>
          </cell>
          <cell r="D4657" t="str">
            <v>iStar</v>
          </cell>
          <cell r="E4657" t="str">
            <v>Zero-Coupon</v>
          </cell>
        </row>
        <row r="4658">
          <cell r="A4658" t="str">
            <v>313589XC2</v>
          </cell>
          <cell r="B4658" t="str">
            <v>x313589XC2</v>
          </cell>
          <cell r="C4658" t="str">
            <v>Match</v>
          </cell>
          <cell r="D4658" t="str">
            <v>iStar</v>
          </cell>
          <cell r="E4658" t="str">
            <v>Zero-Coupon</v>
          </cell>
        </row>
        <row r="4659">
          <cell r="A4659" t="str">
            <v>313589XC2</v>
          </cell>
          <cell r="B4659" t="str">
            <v>x313589XC2</v>
          </cell>
          <cell r="C4659" t="str">
            <v>Match</v>
          </cell>
          <cell r="D4659" t="str">
            <v>iStar</v>
          </cell>
          <cell r="E4659" t="str">
            <v>Zero-Coupon</v>
          </cell>
        </row>
        <row r="4660">
          <cell r="A4660" t="str">
            <v>313589XC2</v>
          </cell>
          <cell r="B4660" t="str">
            <v>x313589XC2</v>
          </cell>
          <cell r="C4660" t="str">
            <v>Match</v>
          </cell>
          <cell r="D4660" t="str">
            <v>iStar</v>
          </cell>
          <cell r="E4660" t="str">
            <v>Zero-Coupon</v>
          </cell>
        </row>
        <row r="4661">
          <cell r="A4661" t="str">
            <v>313589XD0</v>
          </cell>
          <cell r="B4661" t="str">
            <v>x313589XD0</v>
          </cell>
          <cell r="C4661" t="str">
            <v>Match</v>
          </cell>
          <cell r="D4661" t="str">
            <v>iStar</v>
          </cell>
          <cell r="E4661" t="str">
            <v>Zero-Coupon</v>
          </cell>
        </row>
        <row r="4662">
          <cell r="A4662" t="str">
            <v>313589XD0</v>
          </cell>
          <cell r="B4662" t="str">
            <v>x313589XD0</v>
          </cell>
          <cell r="C4662" t="str">
            <v>Match</v>
          </cell>
          <cell r="D4662" t="str">
            <v>iStar</v>
          </cell>
          <cell r="E4662" t="str">
            <v>Zero-Coupon</v>
          </cell>
        </row>
        <row r="4663">
          <cell r="A4663" t="str">
            <v>313589XE8</v>
          </cell>
          <cell r="B4663" t="str">
            <v>x313589XE8</v>
          </cell>
          <cell r="C4663" t="str">
            <v>Match</v>
          </cell>
          <cell r="D4663" t="str">
            <v>iStar</v>
          </cell>
          <cell r="E4663" t="str">
            <v>Zero-Coupon</v>
          </cell>
        </row>
        <row r="4664">
          <cell r="A4664" t="str">
            <v>313589XE8</v>
          </cell>
          <cell r="B4664" t="str">
            <v>x313589XE8</v>
          </cell>
          <cell r="C4664" t="str">
            <v>Match</v>
          </cell>
          <cell r="D4664" t="str">
            <v>iStar</v>
          </cell>
          <cell r="E4664" t="str">
            <v>Zero-Coupon</v>
          </cell>
        </row>
        <row r="4665">
          <cell r="A4665" t="str">
            <v>313589XE8</v>
          </cell>
          <cell r="B4665" t="str">
            <v>x313589XE8</v>
          </cell>
          <cell r="C4665" t="str">
            <v>Match</v>
          </cell>
          <cell r="D4665" t="str">
            <v>iStar</v>
          </cell>
          <cell r="E4665" t="str">
            <v>Zero-Coupon</v>
          </cell>
        </row>
        <row r="4666">
          <cell r="A4666" t="str">
            <v>313589XE8</v>
          </cell>
          <cell r="B4666" t="str">
            <v>x313589XE8</v>
          </cell>
          <cell r="C4666" t="str">
            <v>Match</v>
          </cell>
          <cell r="D4666" t="str">
            <v>iStar</v>
          </cell>
          <cell r="E4666" t="str">
            <v>Zero-Coupon</v>
          </cell>
        </row>
        <row r="4667">
          <cell r="A4667" t="str">
            <v>313589XE8</v>
          </cell>
          <cell r="B4667" t="str">
            <v>x313589XE8</v>
          </cell>
          <cell r="C4667" t="str">
            <v>Match</v>
          </cell>
          <cell r="D4667" t="str">
            <v>iStar</v>
          </cell>
          <cell r="E4667" t="str">
            <v>Zero-Coupon</v>
          </cell>
        </row>
        <row r="4668">
          <cell r="A4668" t="str">
            <v>313589XE8</v>
          </cell>
          <cell r="B4668" t="str">
            <v>x313589XE8</v>
          </cell>
          <cell r="C4668" t="str">
            <v>Match</v>
          </cell>
          <cell r="D4668" t="str">
            <v>iStar</v>
          </cell>
          <cell r="E4668" t="str">
            <v>Zero-Coupon</v>
          </cell>
        </row>
        <row r="4669">
          <cell r="A4669" t="str">
            <v>313589XE8</v>
          </cell>
          <cell r="B4669" t="str">
            <v>x313589XE8</v>
          </cell>
          <cell r="C4669" t="str">
            <v>Match</v>
          </cell>
          <cell r="D4669" t="str">
            <v>iStar</v>
          </cell>
          <cell r="E4669" t="str">
            <v>Zero-Coupon</v>
          </cell>
        </row>
        <row r="4670">
          <cell r="A4670" t="str">
            <v>313589XE8</v>
          </cell>
          <cell r="B4670" t="str">
            <v>x313589XE8</v>
          </cell>
          <cell r="C4670" t="str">
            <v>Match</v>
          </cell>
          <cell r="D4670" t="str">
            <v>iStar</v>
          </cell>
          <cell r="E4670" t="str">
            <v>Zero-Coupon</v>
          </cell>
        </row>
        <row r="4671">
          <cell r="A4671" t="str">
            <v>313589XE8</v>
          </cell>
          <cell r="B4671" t="str">
            <v>x313589XE8</v>
          </cell>
          <cell r="C4671" t="str">
            <v>Match</v>
          </cell>
          <cell r="D4671" t="str">
            <v>iStar</v>
          </cell>
          <cell r="E4671" t="str">
            <v>Zero-Coupon</v>
          </cell>
        </row>
        <row r="4672">
          <cell r="A4672" t="str">
            <v>313589XE8</v>
          </cell>
          <cell r="B4672" t="str">
            <v>x313589XE8</v>
          </cell>
          <cell r="C4672" t="str">
            <v>Match</v>
          </cell>
          <cell r="D4672" t="str">
            <v>iStar</v>
          </cell>
          <cell r="E4672" t="str">
            <v>Zero-Coupon</v>
          </cell>
        </row>
        <row r="4673">
          <cell r="A4673" t="str">
            <v>313589XE8</v>
          </cell>
          <cell r="B4673" t="str">
            <v>x313589XE8</v>
          </cell>
          <cell r="C4673" t="str">
            <v>Match</v>
          </cell>
          <cell r="D4673" t="str">
            <v>iStar</v>
          </cell>
          <cell r="E4673" t="str">
            <v>Zero-Coupon</v>
          </cell>
        </row>
        <row r="4674">
          <cell r="A4674" t="str">
            <v>313589XE8</v>
          </cell>
          <cell r="B4674" t="str">
            <v>x313589XE8</v>
          </cell>
          <cell r="C4674" t="str">
            <v>Match</v>
          </cell>
          <cell r="D4674" t="str">
            <v>iStar</v>
          </cell>
          <cell r="E4674" t="str">
            <v>Zero-Coupon</v>
          </cell>
        </row>
        <row r="4675">
          <cell r="A4675" t="str">
            <v>313589XF5</v>
          </cell>
          <cell r="B4675" t="str">
            <v>x313589XF5</v>
          </cell>
          <cell r="C4675" t="str">
            <v>Match</v>
          </cell>
          <cell r="D4675" t="str">
            <v>iStar</v>
          </cell>
          <cell r="E4675" t="str">
            <v>Zero-Coupon</v>
          </cell>
        </row>
        <row r="4676">
          <cell r="A4676" t="str">
            <v>313589XF5</v>
          </cell>
          <cell r="B4676" t="str">
            <v>x313589XF5</v>
          </cell>
          <cell r="C4676" t="str">
            <v>Match</v>
          </cell>
          <cell r="D4676" t="str">
            <v>iStar</v>
          </cell>
          <cell r="E4676" t="str">
            <v>Zero-Coupon</v>
          </cell>
        </row>
        <row r="4677">
          <cell r="A4677" t="str">
            <v>313589XF5</v>
          </cell>
          <cell r="B4677" t="str">
            <v>x313589XF5</v>
          </cell>
          <cell r="C4677" t="str">
            <v>Match</v>
          </cell>
          <cell r="D4677" t="str">
            <v>iStar</v>
          </cell>
          <cell r="E4677" t="str">
            <v>Zero-Coupon</v>
          </cell>
        </row>
        <row r="4678">
          <cell r="A4678" t="str">
            <v>313589XF5</v>
          </cell>
          <cell r="B4678" t="str">
            <v>x313589XF5</v>
          </cell>
          <cell r="C4678" t="str">
            <v>Match</v>
          </cell>
          <cell r="D4678" t="str">
            <v>iStar</v>
          </cell>
          <cell r="E4678" t="str">
            <v>Zero-Coupon</v>
          </cell>
        </row>
        <row r="4679">
          <cell r="A4679" t="str">
            <v>313589XF5</v>
          </cell>
          <cell r="B4679" t="str">
            <v>x313589XF5</v>
          </cell>
          <cell r="C4679" t="str">
            <v>Match</v>
          </cell>
          <cell r="D4679" t="str">
            <v>iStar</v>
          </cell>
          <cell r="E4679" t="str">
            <v>Zero-Coupon</v>
          </cell>
        </row>
        <row r="4680">
          <cell r="A4680" t="str">
            <v>313589XF5</v>
          </cell>
          <cell r="B4680" t="str">
            <v>x313589XF5</v>
          </cell>
          <cell r="C4680" t="str">
            <v>Match</v>
          </cell>
          <cell r="D4680" t="str">
            <v>iStar</v>
          </cell>
          <cell r="E4680" t="str">
            <v>Zero-Coupon</v>
          </cell>
        </row>
        <row r="4681">
          <cell r="A4681" t="str">
            <v>313589XF5</v>
          </cell>
          <cell r="B4681" t="str">
            <v>x313589XF5</v>
          </cell>
          <cell r="C4681" t="str">
            <v>Match</v>
          </cell>
          <cell r="D4681" t="str">
            <v>iStar</v>
          </cell>
          <cell r="E4681" t="str">
            <v>Zero-Coupon</v>
          </cell>
        </row>
        <row r="4682">
          <cell r="A4682" t="str">
            <v>313589XG3</v>
          </cell>
          <cell r="B4682" t="str">
            <v>x313589XG3</v>
          </cell>
          <cell r="C4682" t="str">
            <v>Match</v>
          </cell>
          <cell r="D4682" t="str">
            <v>iStar</v>
          </cell>
          <cell r="E4682" t="str">
            <v>Zero-Coupon</v>
          </cell>
        </row>
        <row r="4683">
          <cell r="A4683" t="str">
            <v>313589XG3</v>
          </cell>
          <cell r="B4683" t="str">
            <v>x313589XG3</v>
          </cell>
          <cell r="C4683" t="str">
            <v>Match</v>
          </cell>
          <cell r="D4683" t="str">
            <v>iStar</v>
          </cell>
          <cell r="E4683" t="str">
            <v>Zero-Coupon</v>
          </cell>
        </row>
        <row r="4684">
          <cell r="A4684" t="str">
            <v>313589XG3</v>
          </cell>
          <cell r="B4684" t="str">
            <v>x313589XG3</v>
          </cell>
          <cell r="C4684" t="str">
            <v>Match</v>
          </cell>
          <cell r="D4684" t="str">
            <v>iStar</v>
          </cell>
          <cell r="E4684" t="str">
            <v>Zero-Coupon</v>
          </cell>
        </row>
        <row r="4685">
          <cell r="A4685" t="str">
            <v>313589XG3</v>
          </cell>
          <cell r="B4685" t="str">
            <v>x313589XG3</v>
          </cell>
          <cell r="C4685" t="str">
            <v>Match</v>
          </cell>
          <cell r="D4685" t="str">
            <v>iStar</v>
          </cell>
          <cell r="E4685" t="str">
            <v>Zero-Coupon</v>
          </cell>
        </row>
        <row r="4686">
          <cell r="A4686" t="str">
            <v>313589XG3</v>
          </cell>
          <cell r="B4686" t="str">
            <v>x313589XG3</v>
          </cell>
          <cell r="C4686" t="str">
            <v>Match</v>
          </cell>
          <cell r="D4686" t="str">
            <v>iStar</v>
          </cell>
          <cell r="E4686" t="str">
            <v>Zero-Coupon</v>
          </cell>
        </row>
        <row r="4687">
          <cell r="A4687" t="str">
            <v>313589XG3</v>
          </cell>
          <cell r="B4687" t="str">
            <v>x313589XG3</v>
          </cell>
          <cell r="C4687" t="str">
            <v>Match</v>
          </cell>
          <cell r="D4687" t="str">
            <v>iStar</v>
          </cell>
          <cell r="E4687" t="str">
            <v>Zero-Coupon</v>
          </cell>
        </row>
        <row r="4688">
          <cell r="A4688" t="str">
            <v>313589XG3</v>
          </cell>
          <cell r="B4688" t="str">
            <v>x313589XG3</v>
          </cell>
          <cell r="C4688" t="str">
            <v>Match</v>
          </cell>
          <cell r="D4688" t="str">
            <v>iStar</v>
          </cell>
          <cell r="E4688" t="str">
            <v>Zero-Coupon</v>
          </cell>
        </row>
        <row r="4689">
          <cell r="A4689" t="str">
            <v>313589XG3</v>
          </cell>
          <cell r="B4689" t="str">
            <v>x313589XG3</v>
          </cell>
          <cell r="C4689" t="str">
            <v>Match</v>
          </cell>
          <cell r="D4689" t="str">
            <v>iStar</v>
          </cell>
          <cell r="E4689" t="str">
            <v>Zero-Coupon</v>
          </cell>
        </row>
        <row r="4690">
          <cell r="A4690" t="str">
            <v>313589XG3</v>
          </cell>
          <cell r="B4690" t="str">
            <v>x313589XG3</v>
          </cell>
          <cell r="C4690" t="str">
            <v>Match</v>
          </cell>
          <cell r="D4690" t="str">
            <v>iStar</v>
          </cell>
          <cell r="E4690" t="str">
            <v>Zero-Coupon</v>
          </cell>
        </row>
        <row r="4691">
          <cell r="A4691" t="str">
            <v>313589XG3</v>
          </cell>
          <cell r="B4691" t="str">
            <v>x313589XG3</v>
          </cell>
          <cell r="C4691" t="str">
            <v>Match</v>
          </cell>
          <cell r="D4691" t="str">
            <v>iStar</v>
          </cell>
          <cell r="E4691" t="str">
            <v>Zero-Coupon</v>
          </cell>
        </row>
        <row r="4692">
          <cell r="A4692" t="str">
            <v>313589XG3</v>
          </cell>
          <cell r="B4692" t="str">
            <v>x313589XG3</v>
          </cell>
          <cell r="C4692" t="str">
            <v>Match</v>
          </cell>
          <cell r="D4692" t="str">
            <v>iStar</v>
          </cell>
          <cell r="E4692" t="str">
            <v>Zero-Coupon</v>
          </cell>
        </row>
        <row r="4693">
          <cell r="A4693" t="str">
            <v>313589XG3</v>
          </cell>
          <cell r="B4693" t="str">
            <v>x313589XG3</v>
          </cell>
          <cell r="C4693" t="str">
            <v>Match</v>
          </cell>
          <cell r="D4693" t="str">
            <v>iStar</v>
          </cell>
          <cell r="E4693" t="str">
            <v>Zero-Coupon</v>
          </cell>
        </row>
        <row r="4694">
          <cell r="A4694" t="str">
            <v>313589XG3</v>
          </cell>
          <cell r="B4694" t="str">
            <v>x313589XG3</v>
          </cell>
          <cell r="C4694" t="str">
            <v>Match</v>
          </cell>
          <cell r="D4694" t="str">
            <v>iStar</v>
          </cell>
          <cell r="E4694" t="str">
            <v>Zero-Coupon</v>
          </cell>
        </row>
        <row r="4695">
          <cell r="A4695" t="str">
            <v>313589XG3</v>
          </cell>
          <cell r="B4695" t="str">
            <v>x313589XG3</v>
          </cell>
          <cell r="C4695" t="str">
            <v>Match</v>
          </cell>
          <cell r="D4695" t="str">
            <v>iStar</v>
          </cell>
          <cell r="E4695" t="str">
            <v>Zero-Coupon</v>
          </cell>
        </row>
        <row r="4696">
          <cell r="A4696" t="str">
            <v>313589XG3</v>
          </cell>
          <cell r="B4696" t="str">
            <v>x313589XG3</v>
          </cell>
          <cell r="C4696" t="str">
            <v>Match</v>
          </cell>
          <cell r="D4696" t="str">
            <v>iStar</v>
          </cell>
          <cell r="E4696" t="str">
            <v>Zero-Coupon</v>
          </cell>
        </row>
        <row r="4697">
          <cell r="A4697" t="str">
            <v>313589XG3</v>
          </cell>
          <cell r="B4697" t="str">
            <v>x313589XG3</v>
          </cell>
          <cell r="C4697" t="str">
            <v>Match</v>
          </cell>
          <cell r="D4697" t="str">
            <v>iStar</v>
          </cell>
          <cell r="E4697" t="str">
            <v>Zero-Coupon</v>
          </cell>
        </row>
        <row r="4698">
          <cell r="A4698" t="str">
            <v>313589XG3</v>
          </cell>
          <cell r="B4698" t="str">
            <v>x313589XG3</v>
          </cell>
          <cell r="C4698" t="str">
            <v>Match</v>
          </cell>
          <cell r="D4698" t="str">
            <v>iStar</v>
          </cell>
          <cell r="E4698" t="str">
            <v>Zero-Coupon</v>
          </cell>
        </row>
        <row r="4699">
          <cell r="A4699" t="str">
            <v>313589XG3</v>
          </cell>
          <cell r="B4699" t="str">
            <v>x313589XG3</v>
          </cell>
          <cell r="C4699" t="str">
            <v>Match</v>
          </cell>
          <cell r="D4699" t="str">
            <v>iStar</v>
          </cell>
          <cell r="E4699" t="str">
            <v>Zero-Coupon</v>
          </cell>
        </row>
        <row r="4700">
          <cell r="A4700" t="str">
            <v>313589XG3</v>
          </cell>
          <cell r="B4700" t="str">
            <v>x313589XG3</v>
          </cell>
          <cell r="C4700" t="str">
            <v>Match</v>
          </cell>
          <cell r="D4700" t="str">
            <v>iStar</v>
          </cell>
          <cell r="E4700" t="str">
            <v>Zero-Coupon</v>
          </cell>
        </row>
        <row r="4701">
          <cell r="A4701" t="str">
            <v>313589XG3</v>
          </cell>
          <cell r="B4701" t="str">
            <v>x313589XG3</v>
          </cell>
          <cell r="C4701" t="str">
            <v>Match</v>
          </cell>
          <cell r="D4701" t="str">
            <v>iStar</v>
          </cell>
          <cell r="E4701" t="str">
            <v>Zero-Coupon</v>
          </cell>
        </row>
        <row r="4702">
          <cell r="A4702" t="str">
            <v>313589XG3</v>
          </cell>
          <cell r="B4702" t="str">
            <v>x313589XG3</v>
          </cell>
          <cell r="C4702" t="str">
            <v>Match</v>
          </cell>
          <cell r="D4702" t="str">
            <v>iStar</v>
          </cell>
          <cell r="E4702" t="str">
            <v>Zero-Coupon</v>
          </cell>
        </row>
        <row r="4703">
          <cell r="A4703" t="str">
            <v>313589XG3</v>
          </cell>
          <cell r="B4703" t="str">
            <v>x313589XG3</v>
          </cell>
          <cell r="C4703" t="str">
            <v>Match</v>
          </cell>
          <cell r="D4703" t="str">
            <v>iStar</v>
          </cell>
          <cell r="E4703" t="str">
            <v>Zero-Coupon</v>
          </cell>
        </row>
        <row r="4704">
          <cell r="A4704" t="str">
            <v>313589XL2</v>
          </cell>
          <cell r="B4704" t="str">
            <v>x313589XL2</v>
          </cell>
          <cell r="C4704" t="str">
            <v>Match</v>
          </cell>
          <cell r="D4704" t="str">
            <v>iStar</v>
          </cell>
          <cell r="E4704" t="str">
            <v>Zero-Coupon</v>
          </cell>
        </row>
        <row r="4705">
          <cell r="A4705" t="str">
            <v>313589XL2</v>
          </cell>
          <cell r="B4705" t="str">
            <v>x313589XL2</v>
          </cell>
          <cell r="C4705" t="str">
            <v>Match</v>
          </cell>
          <cell r="D4705" t="str">
            <v>iStar</v>
          </cell>
          <cell r="E4705" t="str">
            <v>Zero-Coupon</v>
          </cell>
        </row>
        <row r="4706">
          <cell r="A4706" t="str">
            <v>313589XL2</v>
          </cell>
          <cell r="B4706" t="str">
            <v>x313589XL2</v>
          </cell>
          <cell r="C4706" t="str">
            <v>Match</v>
          </cell>
          <cell r="D4706" t="str">
            <v>iStar</v>
          </cell>
          <cell r="E4706" t="str">
            <v>Zero-Coupon</v>
          </cell>
        </row>
        <row r="4707">
          <cell r="A4707" t="str">
            <v>313589XL2</v>
          </cell>
          <cell r="B4707" t="str">
            <v>x313589XL2</v>
          </cell>
          <cell r="C4707" t="str">
            <v>Match</v>
          </cell>
          <cell r="D4707" t="str">
            <v>iStar</v>
          </cell>
          <cell r="E4707" t="str">
            <v>Zero-Coupon</v>
          </cell>
        </row>
        <row r="4708">
          <cell r="A4708" t="str">
            <v>313589XL2</v>
          </cell>
          <cell r="B4708" t="str">
            <v>x313589XL2</v>
          </cell>
          <cell r="C4708" t="str">
            <v>Match</v>
          </cell>
          <cell r="D4708" t="str">
            <v>iStar</v>
          </cell>
          <cell r="E4708" t="str">
            <v>Zero-Coupon</v>
          </cell>
        </row>
        <row r="4709">
          <cell r="A4709" t="str">
            <v>313589XL2</v>
          </cell>
          <cell r="B4709" t="str">
            <v>x313589XL2</v>
          </cell>
          <cell r="C4709" t="str">
            <v>Match</v>
          </cell>
          <cell r="D4709" t="str">
            <v>iStar</v>
          </cell>
          <cell r="E4709" t="str">
            <v>Zero-Coupon</v>
          </cell>
        </row>
        <row r="4710">
          <cell r="A4710" t="str">
            <v>313589XL2</v>
          </cell>
          <cell r="B4710" t="str">
            <v>x313589XL2</v>
          </cell>
          <cell r="C4710" t="str">
            <v>Match</v>
          </cell>
          <cell r="D4710" t="str">
            <v>iStar</v>
          </cell>
          <cell r="E4710" t="str">
            <v>Zero-Coupon</v>
          </cell>
        </row>
        <row r="4711">
          <cell r="A4711" t="str">
            <v>313589XL2</v>
          </cell>
          <cell r="B4711" t="str">
            <v>x313589XL2</v>
          </cell>
          <cell r="C4711" t="str">
            <v>Match</v>
          </cell>
          <cell r="D4711" t="str">
            <v>iStar</v>
          </cell>
          <cell r="E4711" t="str">
            <v>Zero-Coupon</v>
          </cell>
        </row>
        <row r="4712">
          <cell r="A4712" t="str">
            <v>313589XL2</v>
          </cell>
          <cell r="B4712" t="str">
            <v>x313589XL2</v>
          </cell>
          <cell r="C4712" t="str">
            <v>Match</v>
          </cell>
          <cell r="D4712" t="str">
            <v>iStar</v>
          </cell>
          <cell r="E4712" t="str">
            <v>Zero-Coupon</v>
          </cell>
        </row>
        <row r="4713">
          <cell r="A4713" t="str">
            <v>313589XL2</v>
          </cell>
          <cell r="B4713" t="str">
            <v>x313589XL2</v>
          </cell>
          <cell r="C4713" t="str">
            <v>Match</v>
          </cell>
          <cell r="D4713" t="str">
            <v>iStar</v>
          </cell>
          <cell r="E4713" t="str">
            <v>Zero-Coupon</v>
          </cell>
        </row>
        <row r="4714">
          <cell r="A4714" t="str">
            <v>313589XL2</v>
          </cell>
          <cell r="B4714" t="str">
            <v>x313589XL2</v>
          </cell>
          <cell r="C4714" t="str">
            <v>Match</v>
          </cell>
          <cell r="D4714" t="str">
            <v>iStar</v>
          </cell>
          <cell r="E4714" t="str">
            <v>Zero-Coupon</v>
          </cell>
        </row>
        <row r="4715">
          <cell r="A4715" t="str">
            <v>313589XL2</v>
          </cell>
          <cell r="B4715" t="str">
            <v>x313589XL2</v>
          </cell>
          <cell r="C4715" t="str">
            <v>Match</v>
          </cell>
          <cell r="D4715" t="str">
            <v>iStar</v>
          </cell>
          <cell r="E4715" t="str">
            <v>Zero-Coupon</v>
          </cell>
        </row>
        <row r="4716">
          <cell r="A4716" t="str">
            <v>313589XL2</v>
          </cell>
          <cell r="B4716" t="str">
            <v>x313589XL2</v>
          </cell>
          <cell r="C4716" t="str">
            <v>Match</v>
          </cell>
          <cell r="D4716" t="str">
            <v>iStar</v>
          </cell>
          <cell r="E4716" t="str">
            <v>Zero-Coupon</v>
          </cell>
        </row>
        <row r="4717">
          <cell r="A4717" t="str">
            <v>313589XL2</v>
          </cell>
          <cell r="B4717" t="str">
            <v>x313589XL2</v>
          </cell>
          <cell r="C4717" t="str">
            <v>Match</v>
          </cell>
          <cell r="D4717" t="str">
            <v>iStar</v>
          </cell>
          <cell r="E4717" t="str">
            <v>Zero-Coupon</v>
          </cell>
        </row>
        <row r="4718">
          <cell r="A4718" t="str">
            <v>313589XL2</v>
          </cell>
          <cell r="B4718" t="str">
            <v>x313589XL2</v>
          </cell>
          <cell r="C4718" t="str">
            <v>Match</v>
          </cell>
          <cell r="D4718" t="str">
            <v>iStar</v>
          </cell>
          <cell r="E4718" t="str">
            <v>Zero-Coupon</v>
          </cell>
        </row>
        <row r="4719">
          <cell r="A4719" t="str">
            <v>313589XL2</v>
          </cell>
          <cell r="B4719" t="str">
            <v>x313589XL2</v>
          </cell>
          <cell r="C4719" t="str">
            <v>Match</v>
          </cell>
          <cell r="D4719" t="str">
            <v>iStar</v>
          </cell>
          <cell r="E4719" t="str">
            <v>Zero-Coupon</v>
          </cell>
        </row>
        <row r="4720">
          <cell r="A4720" t="str">
            <v>313589XL2</v>
          </cell>
          <cell r="B4720" t="str">
            <v>x313589XL2</v>
          </cell>
          <cell r="C4720" t="str">
            <v>Match</v>
          </cell>
          <cell r="D4720" t="str">
            <v>iStar</v>
          </cell>
          <cell r="E4720" t="str">
            <v>Zero-Coupon</v>
          </cell>
        </row>
        <row r="4721">
          <cell r="A4721" t="str">
            <v>313589XL2</v>
          </cell>
          <cell r="B4721" t="str">
            <v>x313589XL2</v>
          </cell>
          <cell r="C4721" t="str">
            <v>Match</v>
          </cell>
          <cell r="D4721" t="str">
            <v>iStar</v>
          </cell>
          <cell r="E4721" t="str">
            <v>Zero-Coupon</v>
          </cell>
        </row>
        <row r="4722">
          <cell r="A4722" t="str">
            <v>313589XL2</v>
          </cell>
          <cell r="B4722" t="str">
            <v>x313589XL2</v>
          </cell>
          <cell r="C4722" t="str">
            <v>Match</v>
          </cell>
          <cell r="D4722" t="str">
            <v>iStar</v>
          </cell>
          <cell r="E4722" t="str">
            <v>Zero-Coupon</v>
          </cell>
        </row>
        <row r="4723">
          <cell r="A4723" t="str">
            <v>313589XL2</v>
          </cell>
          <cell r="B4723" t="str">
            <v>x313589XL2</v>
          </cell>
          <cell r="C4723" t="str">
            <v>Match</v>
          </cell>
          <cell r="D4723" t="str">
            <v>iStar</v>
          </cell>
          <cell r="E4723" t="str">
            <v>Zero-Coupon</v>
          </cell>
        </row>
        <row r="4724">
          <cell r="A4724" t="str">
            <v>313589XL2</v>
          </cell>
          <cell r="B4724" t="str">
            <v>x313589XL2</v>
          </cell>
          <cell r="C4724" t="str">
            <v>Match</v>
          </cell>
          <cell r="D4724" t="str">
            <v>iStar</v>
          </cell>
          <cell r="E4724" t="str">
            <v>Zero-Coupon</v>
          </cell>
        </row>
        <row r="4725">
          <cell r="A4725" t="str">
            <v>313589XL2</v>
          </cell>
          <cell r="B4725" t="str">
            <v>x313589XL2</v>
          </cell>
          <cell r="C4725" t="str">
            <v>Match</v>
          </cell>
          <cell r="D4725" t="str">
            <v>iStar</v>
          </cell>
          <cell r="E4725" t="str">
            <v>Zero-Coupon</v>
          </cell>
        </row>
        <row r="4726">
          <cell r="A4726" t="str">
            <v>313589XL2</v>
          </cell>
          <cell r="B4726" t="str">
            <v>x313589XL2</v>
          </cell>
          <cell r="C4726" t="str">
            <v>Match</v>
          </cell>
          <cell r="D4726" t="str">
            <v>iStar</v>
          </cell>
          <cell r="E4726" t="str">
            <v>Zero-Coupon</v>
          </cell>
        </row>
        <row r="4727">
          <cell r="A4727" t="str">
            <v>313589XL2</v>
          </cell>
          <cell r="B4727" t="str">
            <v>x313589XL2</v>
          </cell>
          <cell r="C4727" t="str">
            <v>Match</v>
          </cell>
          <cell r="D4727" t="str">
            <v>iStar</v>
          </cell>
          <cell r="E4727" t="str">
            <v>Zero-Coupon</v>
          </cell>
        </row>
        <row r="4728">
          <cell r="A4728" t="str">
            <v>313589XL2</v>
          </cell>
          <cell r="B4728" t="str">
            <v>x313589XL2</v>
          </cell>
          <cell r="C4728" t="str">
            <v>Match</v>
          </cell>
          <cell r="D4728" t="str">
            <v>iStar</v>
          </cell>
          <cell r="E4728" t="str">
            <v>Zero-Coupon</v>
          </cell>
        </row>
        <row r="4729">
          <cell r="A4729" t="str">
            <v>313589XL2</v>
          </cell>
          <cell r="B4729" t="str">
            <v>x313589XL2</v>
          </cell>
          <cell r="C4729" t="str">
            <v>Match</v>
          </cell>
          <cell r="D4729" t="str">
            <v>iStar</v>
          </cell>
          <cell r="E4729" t="str">
            <v>Zero-Coupon</v>
          </cell>
        </row>
        <row r="4730">
          <cell r="A4730" t="str">
            <v>313589XL2</v>
          </cell>
          <cell r="B4730" t="str">
            <v>x313589XL2</v>
          </cell>
          <cell r="C4730" t="str">
            <v>Match</v>
          </cell>
          <cell r="D4730" t="str">
            <v>iStar</v>
          </cell>
          <cell r="E4730" t="str">
            <v>Zero-Coupon</v>
          </cell>
        </row>
        <row r="4731">
          <cell r="A4731" t="str">
            <v>313589XM0</v>
          </cell>
          <cell r="B4731" t="str">
            <v>x313589XM0</v>
          </cell>
          <cell r="C4731" t="str">
            <v>Match</v>
          </cell>
          <cell r="D4731" t="str">
            <v>iStar</v>
          </cell>
          <cell r="E4731" t="str">
            <v>Zero-Coupon</v>
          </cell>
        </row>
        <row r="4732">
          <cell r="A4732" t="str">
            <v>313589XM0</v>
          </cell>
          <cell r="B4732" t="str">
            <v>x313589XM0</v>
          </cell>
          <cell r="C4732" t="str">
            <v>Match</v>
          </cell>
          <cell r="D4732" t="str">
            <v>iStar</v>
          </cell>
          <cell r="E4732" t="str">
            <v>Zero-Coupon</v>
          </cell>
        </row>
        <row r="4733">
          <cell r="A4733" t="str">
            <v>313589XM0</v>
          </cell>
          <cell r="B4733" t="str">
            <v>x313589XM0</v>
          </cell>
          <cell r="C4733" t="str">
            <v>Match</v>
          </cell>
          <cell r="D4733" t="str">
            <v>iStar</v>
          </cell>
          <cell r="E4733" t="str">
            <v>Zero-Coupon</v>
          </cell>
        </row>
        <row r="4734">
          <cell r="A4734" t="str">
            <v>313589XM0</v>
          </cell>
          <cell r="B4734" t="str">
            <v>x313589XM0</v>
          </cell>
          <cell r="C4734" t="str">
            <v>Match</v>
          </cell>
          <cell r="D4734" t="str">
            <v>iStar</v>
          </cell>
          <cell r="E4734" t="str">
            <v>Zero-Coupon</v>
          </cell>
        </row>
        <row r="4735">
          <cell r="A4735" t="str">
            <v>313589XM0</v>
          </cell>
          <cell r="B4735" t="str">
            <v>x313589XM0</v>
          </cell>
          <cell r="C4735" t="str">
            <v>Match</v>
          </cell>
          <cell r="D4735" t="str">
            <v>iStar</v>
          </cell>
          <cell r="E4735" t="str">
            <v>Zero-Coupon</v>
          </cell>
        </row>
        <row r="4736">
          <cell r="A4736" t="str">
            <v>313589XM0</v>
          </cell>
          <cell r="B4736" t="str">
            <v>x313589XM0</v>
          </cell>
          <cell r="C4736" t="str">
            <v>Match</v>
          </cell>
          <cell r="D4736" t="str">
            <v>iStar</v>
          </cell>
          <cell r="E4736" t="str">
            <v>Zero-Coupon</v>
          </cell>
        </row>
        <row r="4737">
          <cell r="A4737" t="str">
            <v>313589XM0</v>
          </cell>
          <cell r="B4737" t="str">
            <v>x313589XM0</v>
          </cell>
          <cell r="C4737" t="str">
            <v>Match</v>
          </cell>
          <cell r="D4737" t="str">
            <v>iStar</v>
          </cell>
          <cell r="E4737" t="str">
            <v>Zero-Coupon</v>
          </cell>
        </row>
        <row r="4738">
          <cell r="A4738" t="str">
            <v>313589XM0</v>
          </cell>
          <cell r="B4738" t="str">
            <v>x313589XM0</v>
          </cell>
          <cell r="C4738" t="str">
            <v>Match</v>
          </cell>
          <cell r="D4738" t="str">
            <v>iStar</v>
          </cell>
          <cell r="E4738" t="str">
            <v>Zero-Coupon</v>
          </cell>
        </row>
        <row r="4739">
          <cell r="A4739" t="str">
            <v>313589XM0</v>
          </cell>
          <cell r="B4739" t="str">
            <v>x313589XM0</v>
          </cell>
          <cell r="C4739" t="str">
            <v>Match</v>
          </cell>
          <cell r="D4739" t="str">
            <v>iStar</v>
          </cell>
          <cell r="E4739" t="str">
            <v>Zero-Coupon</v>
          </cell>
        </row>
        <row r="4740">
          <cell r="A4740" t="str">
            <v>313589XM0</v>
          </cell>
          <cell r="B4740" t="str">
            <v>x313589XM0</v>
          </cell>
          <cell r="C4740" t="str">
            <v>Match</v>
          </cell>
          <cell r="D4740" t="str">
            <v>iStar</v>
          </cell>
          <cell r="E4740" t="str">
            <v>Zero-Coupon</v>
          </cell>
        </row>
        <row r="4741">
          <cell r="A4741" t="str">
            <v>313589XM0</v>
          </cell>
          <cell r="B4741" t="str">
            <v>x313589XM0</v>
          </cell>
          <cell r="C4741" t="str">
            <v>Match</v>
          </cell>
          <cell r="D4741" t="str">
            <v>iStar</v>
          </cell>
          <cell r="E4741" t="str">
            <v>Zero-Coupon</v>
          </cell>
        </row>
        <row r="4742">
          <cell r="A4742" t="str">
            <v>313589XM0</v>
          </cell>
          <cell r="B4742" t="str">
            <v>x313589XM0</v>
          </cell>
          <cell r="C4742" t="str">
            <v>Match</v>
          </cell>
          <cell r="D4742" t="str">
            <v>iStar</v>
          </cell>
          <cell r="E4742" t="str">
            <v>Zero-Coupon</v>
          </cell>
        </row>
        <row r="4743">
          <cell r="A4743" t="str">
            <v>313589XM0</v>
          </cell>
          <cell r="B4743" t="str">
            <v>x313589XM0</v>
          </cell>
          <cell r="C4743" t="str">
            <v>Match</v>
          </cell>
          <cell r="D4743" t="str">
            <v>iStar</v>
          </cell>
          <cell r="E4743" t="str">
            <v>Zero-Coupon</v>
          </cell>
        </row>
        <row r="4744">
          <cell r="A4744" t="str">
            <v>313589XM0</v>
          </cell>
          <cell r="B4744" t="str">
            <v>x313589XM0</v>
          </cell>
          <cell r="C4744" t="str">
            <v>Match</v>
          </cell>
          <cell r="D4744" t="str">
            <v>iStar</v>
          </cell>
          <cell r="E4744" t="str">
            <v>Zero-Coupon</v>
          </cell>
        </row>
        <row r="4745">
          <cell r="A4745" t="str">
            <v>313589XM0</v>
          </cell>
          <cell r="B4745" t="str">
            <v>x313589XM0</v>
          </cell>
          <cell r="C4745" t="str">
            <v>Match</v>
          </cell>
          <cell r="D4745" t="str">
            <v>iStar</v>
          </cell>
          <cell r="E4745" t="str">
            <v>Zero-Coupon</v>
          </cell>
        </row>
        <row r="4746">
          <cell r="A4746" t="str">
            <v>313589XM0</v>
          </cell>
          <cell r="B4746" t="str">
            <v>x313589XM0</v>
          </cell>
          <cell r="C4746" t="str">
            <v>Match</v>
          </cell>
          <cell r="D4746" t="str">
            <v>iStar</v>
          </cell>
          <cell r="E4746" t="str">
            <v>Zero-Coupon</v>
          </cell>
        </row>
        <row r="4747">
          <cell r="A4747" t="str">
            <v>313589XM0</v>
          </cell>
          <cell r="B4747" t="str">
            <v>x313589XM0</v>
          </cell>
          <cell r="C4747" t="str">
            <v>Match</v>
          </cell>
          <cell r="D4747" t="str">
            <v>iStar</v>
          </cell>
          <cell r="E4747" t="str">
            <v>Zero-Coupon</v>
          </cell>
        </row>
        <row r="4748">
          <cell r="A4748" t="str">
            <v>313589XM0</v>
          </cell>
          <cell r="B4748" t="str">
            <v>x313589XM0</v>
          </cell>
          <cell r="C4748" t="str">
            <v>Match</v>
          </cell>
          <cell r="D4748" t="str">
            <v>iStar</v>
          </cell>
          <cell r="E4748" t="str">
            <v>Zero-Coupon</v>
          </cell>
        </row>
        <row r="4749">
          <cell r="A4749" t="str">
            <v>313589XM0</v>
          </cell>
          <cell r="B4749" t="str">
            <v>x313589XM0</v>
          </cell>
          <cell r="C4749" t="str">
            <v>Match</v>
          </cell>
          <cell r="D4749" t="str">
            <v>iStar</v>
          </cell>
          <cell r="E4749" t="str">
            <v>Zero-Coupon</v>
          </cell>
        </row>
        <row r="4750">
          <cell r="A4750" t="str">
            <v>313589XN8</v>
          </cell>
          <cell r="B4750" t="str">
            <v>x313589XN8</v>
          </cell>
          <cell r="C4750" t="str">
            <v>Match</v>
          </cell>
          <cell r="D4750" t="str">
            <v>iStar</v>
          </cell>
          <cell r="E4750" t="str">
            <v>Zero-Coupon</v>
          </cell>
        </row>
        <row r="4751">
          <cell r="A4751" t="str">
            <v>313589XN8</v>
          </cell>
          <cell r="B4751" t="str">
            <v>x313589XN8</v>
          </cell>
          <cell r="C4751" t="str">
            <v>Match</v>
          </cell>
          <cell r="D4751" t="str">
            <v>iStar</v>
          </cell>
          <cell r="E4751" t="str">
            <v>Zero-Coupon</v>
          </cell>
        </row>
        <row r="4752">
          <cell r="A4752" t="str">
            <v>313589XN8</v>
          </cell>
          <cell r="B4752" t="str">
            <v>x313589XN8</v>
          </cell>
          <cell r="C4752" t="str">
            <v>Match</v>
          </cell>
          <cell r="D4752" t="str">
            <v>iStar</v>
          </cell>
          <cell r="E4752" t="str">
            <v>Zero-Coupon</v>
          </cell>
        </row>
        <row r="4753">
          <cell r="A4753" t="str">
            <v>313589XN8</v>
          </cell>
          <cell r="B4753" t="str">
            <v>x313589XN8</v>
          </cell>
          <cell r="C4753" t="str">
            <v>Match</v>
          </cell>
          <cell r="D4753" t="str">
            <v>iStar</v>
          </cell>
          <cell r="E4753" t="str">
            <v>Zero-Coupon</v>
          </cell>
        </row>
        <row r="4754">
          <cell r="A4754" t="str">
            <v>313589XN8</v>
          </cell>
          <cell r="B4754" t="str">
            <v>x313589XN8</v>
          </cell>
          <cell r="C4754" t="str">
            <v>Match</v>
          </cell>
          <cell r="D4754" t="str">
            <v>iStar</v>
          </cell>
          <cell r="E4754" t="str">
            <v>Zero-Coupon</v>
          </cell>
        </row>
        <row r="4755">
          <cell r="A4755" t="str">
            <v>313589XN8</v>
          </cell>
          <cell r="B4755" t="str">
            <v>x313589XN8</v>
          </cell>
          <cell r="C4755" t="str">
            <v>Match</v>
          </cell>
          <cell r="D4755" t="str">
            <v>iStar</v>
          </cell>
          <cell r="E4755" t="str">
            <v>Zero-Coupon</v>
          </cell>
        </row>
        <row r="4756">
          <cell r="A4756" t="str">
            <v>313589XN8</v>
          </cell>
          <cell r="B4756" t="str">
            <v>x313589XN8</v>
          </cell>
          <cell r="C4756" t="str">
            <v>Match</v>
          </cell>
          <cell r="D4756" t="str">
            <v>iStar</v>
          </cell>
          <cell r="E4756" t="str">
            <v>Zero-Coupon</v>
          </cell>
        </row>
        <row r="4757">
          <cell r="A4757" t="str">
            <v>313589XN8</v>
          </cell>
          <cell r="B4757" t="str">
            <v>x313589XN8</v>
          </cell>
          <cell r="C4757" t="str">
            <v>Match</v>
          </cell>
          <cell r="D4757" t="str">
            <v>iStar</v>
          </cell>
          <cell r="E4757" t="str">
            <v>Zero-Coupon</v>
          </cell>
        </row>
        <row r="4758">
          <cell r="A4758" t="str">
            <v>313589XN8</v>
          </cell>
          <cell r="B4758" t="str">
            <v>x313589XN8</v>
          </cell>
          <cell r="C4758" t="str">
            <v>Match</v>
          </cell>
          <cell r="D4758" t="str">
            <v>iStar</v>
          </cell>
          <cell r="E4758" t="str">
            <v>Zero-Coupon</v>
          </cell>
        </row>
        <row r="4759">
          <cell r="A4759" t="str">
            <v>313589XN8</v>
          </cell>
          <cell r="B4759" t="str">
            <v>x313589XN8</v>
          </cell>
          <cell r="C4759" t="str">
            <v>Match</v>
          </cell>
          <cell r="D4759" t="str">
            <v>iStar</v>
          </cell>
          <cell r="E4759" t="str">
            <v>Zero-Coupon</v>
          </cell>
        </row>
        <row r="4760">
          <cell r="A4760" t="str">
            <v>313589XN8</v>
          </cell>
          <cell r="B4760" t="str">
            <v>x313589XN8</v>
          </cell>
          <cell r="C4760" t="str">
            <v>Match</v>
          </cell>
          <cell r="D4760" t="str">
            <v>iStar</v>
          </cell>
          <cell r="E4760" t="str">
            <v>Zero-Coupon</v>
          </cell>
        </row>
        <row r="4761">
          <cell r="A4761" t="str">
            <v>313589XN8</v>
          </cell>
          <cell r="B4761" t="str">
            <v>x313589XN8</v>
          </cell>
          <cell r="C4761" t="str">
            <v>Match</v>
          </cell>
          <cell r="D4761" t="str">
            <v>iStar</v>
          </cell>
          <cell r="E4761" t="str">
            <v>Zero-Coupon</v>
          </cell>
        </row>
        <row r="4762">
          <cell r="A4762" t="str">
            <v>313589XN8</v>
          </cell>
          <cell r="B4762" t="str">
            <v>x313589XN8</v>
          </cell>
          <cell r="C4762" t="str">
            <v>Match</v>
          </cell>
          <cell r="D4762" t="str">
            <v>iStar</v>
          </cell>
          <cell r="E4762" t="str">
            <v>Zero-Coupon</v>
          </cell>
        </row>
        <row r="4763">
          <cell r="A4763" t="str">
            <v>313589XN8</v>
          </cell>
          <cell r="B4763" t="str">
            <v>x313589XN8</v>
          </cell>
          <cell r="C4763" t="str">
            <v>Match</v>
          </cell>
          <cell r="D4763" t="str">
            <v>iStar</v>
          </cell>
          <cell r="E4763" t="str">
            <v>Zero-Coupon</v>
          </cell>
        </row>
        <row r="4764">
          <cell r="A4764" t="str">
            <v>313589XN8</v>
          </cell>
          <cell r="B4764" t="str">
            <v>x313589XN8</v>
          </cell>
          <cell r="C4764" t="str">
            <v>Match</v>
          </cell>
          <cell r="D4764" t="str">
            <v>iStar</v>
          </cell>
          <cell r="E4764" t="str">
            <v>Zero-Coupon</v>
          </cell>
        </row>
        <row r="4765">
          <cell r="A4765" t="str">
            <v>313589XN8</v>
          </cell>
          <cell r="B4765" t="str">
            <v>x313589XN8</v>
          </cell>
          <cell r="C4765" t="str">
            <v>Match</v>
          </cell>
          <cell r="D4765" t="str">
            <v>iStar</v>
          </cell>
          <cell r="E4765" t="str">
            <v>Zero-Coupon</v>
          </cell>
        </row>
        <row r="4766">
          <cell r="A4766" t="str">
            <v>313589XP3</v>
          </cell>
          <cell r="B4766" t="str">
            <v>x313589XP3</v>
          </cell>
          <cell r="C4766" t="str">
            <v>Match</v>
          </cell>
          <cell r="D4766" t="str">
            <v>iStar</v>
          </cell>
          <cell r="E4766" t="str">
            <v>Zero-Coupon</v>
          </cell>
        </row>
        <row r="4767">
          <cell r="A4767" t="str">
            <v>313589XP3</v>
          </cell>
          <cell r="B4767" t="str">
            <v>x313589XP3</v>
          </cell>
          <cell r="C4767" t="str">
            <v>Match</v>
          </cell>
          <cell r="D4767" t="str">
            <v>iStar</v>
          </cell>
          <cell r="E4767" t="str">
            <v>Zero-Coupon</v>
          </cell>
        </row>
        <row r="4768">
          <cell r="A4768" t="str">
            <v>313589XP3</v>
          </cell>
          <cell r="B4768" t="str">
            <v>x313589XP3</v>
          </cell>
          <cell r="C4768" t="str">
            <v>Match</v>
          </cell>
          <cell r="D4768" t="str">
            <v>iStar</v>
          </cell>
          <cell r="E4768" t="str">
            <v>Zero-Coupon</v>
          </cell>
        </row>
        <row r="4769">
          <cell r="A4769" t="str">
            <v>313589XP3</v>
          </cell>
          <cell r="B4769" t="str">
            <v>x313589XP3</v>
          </cell>
          <cell r="C4769" t="str">
            <v>Match</v>
          </cell>
          <cell r="D4769" t="str">
            <v>iStar</v>
          </cell>
          <cell r="E4769" t="str">
            <v>Zero-Coupon</v>
          </cell>
        </row>
        <row r="4770">
          <cell r="A4770" t="str">
            <v>313589XP3</v>
          </cell>
          <cell r="B4770" t="str">
            <v>x313589XP3</v>
          </cell>
          <cell r="C4770" t="str">
            <v>Match</v>
          </cell>
          <cell r="D4770" t="str">
            <v>iStar</v>
          </cell>
          <cell r="E4770" t="str">
            <v>Zero-Coupon</v>
          </cell>
        </row>
        <row r="4771">
          <cell r="A4771" t="str">
            <v>313589XP3</v>
          </cell>
          <cell r="B4771" t="str">
            <v>x313589XP3</v>
          </cell>
          <cell r="C4771" t="str">
            <v>Match</v>
          </cell>
          <cell r="D4771" t="str">
            <v>iStar</v>
          </cell>
          <cell r="E4771" t="str">
            <v>Zero-Coupon</v>
          </cell>
        </row>
        <row r="4772">
          <cell r="A4772" t="str">
            <v>313589XP3</v>
          </cell>
          <cell r="B4772" t="str">
            <v>x313589XP3</v>
          </cell>
          <cell r="C4772" t="str">
            <v>Match</v>
          </cell>
          <cell r="D4772" t="str">
            <v>iStar</v>
          </cell>
          <cell r="E4772" t="str">
            <v>Zero-Coupon</v>
          </cell>
        </row>
        <row r="4773">
          <cell r="A4773" t="str">
            <v>313589XS7</v>
          </cell>
          <cell r="B4773" t="str">
            <v>x313589XS7</v>
          </cell>
          <cell r="C4773" t="str">
            <v>Match</v>
          </cell>
          <cell r="D4773" t="str">
            <v>iStar</v>
          </cell>
          <cell r="E4773" t="str">
            <v>Zero-Coupon</v>
          </cell>
        </row>
        <row r="4774">
          <cell r="A4774" t="str">
            <v>313589XS7</v>
          </cell>
          <cell r="B4774" t="str">
            <v>x313589XS7</v>
          </cell>
          <cell r="C4774" t="str">
            <v>Match</v>
          </cell>
          <cell r="D4774" t="str">
            <v>iStar</v>
          </cell>
          <cell r="E4774" t="str">
            <v>Zero-Coupon</v>
          </cell>
        </row>
        <row r="4775">
          <cell r="A4775" t="str">
            <v>313589XS7</v>
          </cell>
          <cell r="B4775" t="str">
            <v>x313589XS7</v>
          </cell>
          <cell r="C4775" t="str">
            <v>Match</v>
          </cell>
          <cell r="D4775" t="str">
            <v>iStar</v>
          </cell>
          <cell r="E4775" t="str">
            <v>Zero-Coupon</v>
          </cell>
        </row>
        <row r="4776">
          <cell r="A4776" t="str">
            <v>313589XS7</v>
          </cell>
          <cell r="B4776" t="str">
            <v>x313589XS7</v>
          </cell>
          <cell r="C4776" t="str">
            <v>Match</v>
          </cell>
          <cell r="D4776" t="str">
            <v>iStar</v>
          </cell>
          <cell r="E4776" t="str">
            <v>Zero-Coupon</v>
          </cell>
        </row>
        <row r="4777">
          <cell r="A4777" t="str">
            <v>313589XS7</v>
          </cell>
          <cell r="B4777" t="str">
            <v>x313589XS7</v>
          </cell>
          <cell r="C4777" t="str">
            <v>Match</v>
          </cell>
          <cell r="D4777" t="str">
            <v>iStar</v>
          </cell>
          <cell r="E4777" t="str">
            <v>Zero-Coupon</v>
          </cell>
        </row>
        <row r="4778">
          <cell r="A4778" t="str">
            <v>313589XS7</v>
          </cell>
          <cell r="B4778" t="str">
            <v>x313589XS7</v>
          </cell>
          <cell r="C4778" t="str">
            <v>Match</v>
          </cell>
          <cell r="D4778" t="str">
            <v>iStar</v>
          </cell>
          <cell r="E4778" t="str">
            <v>Zero-Coupon</v>
          </cell>
        </row>
        <row r="4779">
          <cell r="A4779" t="str">
            <v>313589XS7</v>
          </cell>
          <cell r="B4779" t="str">
            <v>x313589XS7</v>
          </cell>
          <cell r="C4779" t="str">
            <v>Match</v>
          </cell>
          <cell r="D4779" t="str">
            <v>iStar</v>
          </cell>
          <cell r="E4779" t="str">
            <v>Zero-Coupon</v>
          </cell>
        </row>
        <row r="4780">
          <cell r="A4780" t="str">
            <v>313589XS7</v>
          </cell>
          <cell r="B4780" t="str">
            <v>x313589XS7</v>
          </cell>
          <cell r="C4780" t="str">
            <v>Match</v>
          </cell>
          <cell r="D4780" t="str">
            <v>iStar</v>
          </cell>
          <cell r="E4780" t="str">
            <v>Zero-Coupon</v>
          </cell>
        </row>
        <row r="4781">
          <cell r="A4781" t="str">
            <v>313589XS7</v>
          </cell>
          <cell r="B4781" t="str">
            <v>x313589XS7</v>
          </cell>
          <cell r="C4781" t="str">
            <v>Match</v>
          </cell>
          <cell r="D4781" t="str">
            <v>iStar</v>
          </cell>
          <cell r="E4781" t="str">
            <v>Zero-Coupon</v>
          </cell>
        </row>
        <row r="4782">
          <cell r="A4782" t="str">
            <v>313589XS7</v>
          </cell>
          <cell r="B4782" t="str">
            <v>x313589XS7</v>
          </cell>
          <cell r="C4782" t="str">
            <v>Match</v>
          </cell>
          <cell r="D4782" t="str">
            <v>iStar</v>
          </cell>
          <cell r="E4782" t="str">
            <v>Zero-Coupon</v>
          </cell>
        </row>
        <row r="4783">
          <cell r="A4783" t="str">
            <v>313589XS7</v>
          </cell>
          <cell r="B4783" t="str">
            <v>x313589XS7</v>
          </cell>
          <cell r="C4783" t="str">
            <v>Match</v>
          </cell>
          <cell r="D4783" t="str">
            <v>iStar</v>
          </cell>
          <cell r="E4783" t="str">
            <v>Zero-Coupon</v>
          </cell>
        </row>
        <row r="4784">
          <cell r="A4784" t="str">
            <v>313589XS7</v>
          </cell>
          <cell r="B4784" t="str">
            <v>x313589XS7</v>
          </cell>
          <cell r="C4784" t="str">
            <v>Match</v>
          </cell>
          <cell r="D4784" t="str">
            <v>iStar</v>
          </cell>
          <cell r="E4784" t="str">
            <v>Zero-Coupon</v>
          </cell>
        </row>
        <row r="4785">
          <cell r="A4785" t="str">
            <v>313589XS7</v>
          </cell>
          <cell r="B4785" t="str">
            <v>x313589XS7</v>
          </cell>
          <cell r="C4785" t="str">
            <v>Match</v>
          </cell>
          <cell r="D4785" t="str">
            <v>iStar</v>
          </cell>
          <cell r="E4785" t="str">
            <v>Zero-Coupon</v>
          </cell>
        </row>
        <row r="4786">
          <cell r="A4786" t="str">
            <v>313589XS7</v>
          </cell>
          <cell r="B4786" t="str">
            <v>x313589XS7</v>
          </cell>
          <cell r="C4786" t="str">
            <v>Match</v>
          </cell>
          <cell r="D4786" t="str">
            <v>iStar</v>
          </cell>
          <cell r="E4786" t="str">
            <v>Zero-Coupon</v>
          </cell>
        </row>
        <row r="4787">
          <cell r="A4787" t="str">
            <v>313589XT5</v>
          </cell>
          <cell r="B4787" t="str">
            <v>x313589XT5</v>
          </cell>
          <cell r="C4787" t="str">
            <v>Match</v>
          </cell>
          <cell r="D4787" t="str">
            <v>iStar</v>
          </cell>
          <cell r="E4787" t="str">
            <v>Zero-Coupon</v>
          </cell>
        </row>
        <row r="4788">
          <cell r="A4788" t="str">
            <v>313589XU2</v>
          </cell>
          <cell r="B4788" t="str">
            <v>x313589XU2</v>
          </cell>
          <cell r="C4788" t="str">
            <v>Match</v>
          </cell>
          <cell r="D4788" t="str">
            <v>iStar</v>
          </cell>
          <cell r="E4788" t="str">
            <v>Zero-Coupon</v>
          </cell>
        </row>
        <row r="4789">
          <cell r="A4789" t="str">
            <v>313589XU2</v>
          </cell>
          <cell r="B4789" t="str">
            <v>x313589XU2</v>
          </cell>
          <cell r="C4789" t="str">
            <v>Match</v>
          </cell>
          <cell r="D4789" t="str">
            <v>iStar</v>
          </cell>
          <cell r="E4789" t="str">
            <v>Zero-Coupon</v>
          </cell>
        </row>
        <row r="4790">
          <cell r="A4790" t="str">
            <v>313589XU2</v>
          </cell>
          <cell r="B4790" t="str">
            <v>x313589XU2</v>
          </cell>
          <cell r="C4790" t="str">
            <v>Match</v>
          </cell>
          <cell r="D4790" t="str">
            <v>iStar</v>
          </cell>
          <cell r="E4790" t="str">
            <v>Zero-Coupon</v>
          </cell>
        </row>
        <row r="4791">
          <cell r="A4791" t="str">
            <v>313589XU2</v>
          </cell>
          <cell r="B4791" t="str">
            <v>x313589XU2</v>
          </cell>
          <cell r="C4791" t="str">
            <v>Match</v>
          </cell>
          <cell r="D4791" t="str">
            <v>iStar</v>
          </cell>
          <cell r="E4791" t="str">
            <v>Zero-Coupon</v>
          </cell>
        </row>
        <row r="4792">
          <cell r="A4792" t="str">
            <v>313589XU2</v>
          </cell>
          <cell r="B4792" t="str">
            <v>x313589XU2</v>
          </cell>
          <cell r="C4792" t="str">
            <v>Match</v>
          </cell>
          <cell r="D4792" t="str">
            <v>iStar</v>
          </cell>
          <cell r="E4792" t="str">
            <v>Zero-Coupon</v>
          </cell>
        </row>
        <row r="4793">
          <cell r="A4793" t="str">
            <v>313589XU2</v>
          </cell>
          <cell r="B4793" t="str">
            <v>x313589XU2</v>
          </cell>
          <cell r="C4793" t="str">
            <v>Match</v>
          </cell>
          <cell r="D4793" t="str">
            <v>iStar</v>
          </cell>
          <cell r="E4793" t="str">
            <v>Zero-Coupon</v>
          </cell>
        </row>
        <row r="4794">
          <cell r="A4794" t="str">
            <v>313589XU2</v>
          </cell>
          <cell r="B4794" t="str">
            <v>x313589XU2</v>
          </cell>
          <cell r="C4794" t="str">
            <v>Match</v>
          </cell>
          <cell r="D4794" t="str">
            <v>iStar</v>
          </cell>
          <cell r="E4794" t="str">
            <v>Zero-Coupon</v>
          </cell>
        </row>
        <row r="4795">
          <cell r="A4795" t="str">
            <v>313589XU2</v>
          </cell>
          <cell r="B4795" t="str">
            <v>x313589XU2</v>
          </cell>
          <cell r="C4795" t="str">
            <v>Match</v>
          </cell>
          <cell r="D4795" t="str">
            <v>iStar</v>
          </cell>
          <cell r="E4795" t="str">
            <v>Zero-Coupon</v>
          </cell>
        </row>
        <row r="4796">
          <cell r="A4796" t="str">
            <v>313589XU2</v>
          </cell>
          <cell r="B4796" t="str">
            <v>x313589XU2</v>
          </cell>
          <cell r="C4796" t="str">
            <v>Match</v>
          </cell>
          <cell r="D4796" t="str">
            <v>iStar</v>
          </cell>
          <cell r="E4796" t="str">
            <v>Zero-Coupon</v>
          </cell>
        </row>
        <row r="4797">
          <cell r="A4797" t="str">
            <v>313589XU2</v>
          </cell>
          <cell r="B4797" t="str">
            <v>x313589XU2</v>
          </cell>
          <cell r="C4797" t="str">
            <v>Match</v>
          </cell>
          <cell r="D4797" t="str">
            <v>iStar</v>
          </cell>
          <cell r="E4797" t="str">
            <v>Zero-Coupon</v>
          </cell>
        </row>
        <row r="4798">
          <cell r="A4798" t="str">
            <v>313589XU2</v>
          </cell>
          <cell r="B4798" t="str">
            <v>x313589XU2</v>
          </cell>
          <cell r="C4798" t="str">
            <v>Match</v>
          </cell>
          <cell r="D4798" t="str">
            <v>iStar</v>
          </cell>
          <cell r="E4798" t="str">
            <v>Zero-Coupon</v>
          </cell>
        </row>
        <row r="4799">
          <cell r="A4799" t="str">
            <v>313589XU2</v>
          </cell>
          <cell r="B4799" t="str">
            <v>x313589XU2</v>
          </cell>
          <cell r="C4799" t="str">
            <v>Match</v>
          </cell>
          <cell r="D4799" t="str">
            <v>iStar</v>
          </cell>
          <cell r="E4799" t="str">
            <v>Zero-Coupon</v>
          </cell>
        </row>
        <row r="4800">
          <cell r="A4800" t="str">
            <v>313589XU2</v>
          </cell>
          <cell r="B4800" t="str">
            <v>x313589XU2</v>
          </cell>
          <cell r="C4800" t="str">
            <v>Match</v>
          </cell>
          <cell r="D4800" t="str">
            <v>iStar</v>
          </cell>
          <cell r="E4800" t="str">
            <v>Zero-Coupon</v>
          </cell>
        </row>
        <row r="4801">
          <cell r="A4801" t="str">
            <v>313589XU2</v>
          </cell>
          <cell r="B4801" t="str">
            <v>x313589XU2</v>
          </cell>
          <cell r="C4801" t="str">
            <v>Match</v>
          </cell>
          <cell r="D4801" t="str">
            <v>iStar</v>
          </cell>
          <cell r="E4801" t="str">
            <v>Zero-Coupon</v>
          </cell>
        </row>
        <row r="4802">
          <cell r="A4802" t="str">
            <v>313589XU2</v>
          </cell>
          <cell r="B4802" t="str">
            <v>x313589XU2</v>
          </cell>
          <cell r="C4802" t="str">
            <v>Match</v>
          </cell>
          <cell r="D4802" t="str">
            <v>iStar</v>
          </cell>
          <cell r="E4802" t="str">
            <v>Zero-Coupon</v>
          </cell>
        </row>
        <row r="4803">
          <cell r="A4803" t="str">
            <v>313589XV0</v>
          </cell>
          <cell r="B4803" t="str">
            <v>x313589XV0</v>
          </cell>
          <cell r="C4803" t="str">
            <v>Match</v>
          </cell>
          <cell r="D4803" t="str">
            <v>iStar</v>
          </cell>
          <cell r="E4803" t="str">
            <v>Zero-Coupon</v>
          </cell>
        </row>
        <row r="4804">
          <cell r="A4804" t="str">
            <v>313589XV0</v>
          </cell>
          <cell r="B4804" t="str">
            <v>x313589XV0</v>
          </cell>
          <cell r="C4804" t="str">
            <v>Match</v>
          </cell>
          <cell r="D4804" t="str">
            <v>iStar</v>
          </cell>
          <cell r="E4804" t="str">
            <v>Zero-Coupon</v>
          </cell>
        </row>
        <row r="4805">
          <cell r="A4805" t="str">
            <v>313589XV0</v>
          </cell>
          <cell r="B4805" t="str">
            <v>x313589XV0</v>
          </cell>
          <cell r="C4805" t="str">
            <v>Match</v>
          </cell>
          <cell r="D4805" t="str">
            <v>iStar</v>
          </cell>
          <cell r="E4805" t="str">
            <v>Zero-Coupon</v>
          </cell>
        </row>
        <row r="4806">
          <cell r="A4806" t="str">
            <v>313589XV0</v>
          </cell>
          <cell r="B4806" t="str">
            <v>x313589XV0</v>
          </cell>
          <cell r="C4806" t="str">
            <v>Match</v>
          </cell>
          <cell r="D4806" t="str">
            <v>iStar</v>
          </cell>
          <cell r="E4806" t="str">
            <v>Zero-Coupon</v>
          </cell>
        </row>
        <row r="4807">
          <cell r="A4807" t="str">
            <v>313589XV0</v>
          </cell>
          <cell r="B4807" t="str">
            <v>x313589XV0</v>
          </cell>
          <cell r="C4807" t="str">
            <v>Match</v>
          </cell>
          <cell r="D4807" t="str">
            <v>iStar</v>
          </cell>
          <cell r="E4807" t="str">
            <v>Zero-Coupon</v>
          </cell>
        </row>
        <row r="4808">
          <cell r="A4808" t="str">
            <v>313589XW8</v>
          </cell>
          <cell r="B4808" t="str">
            <v>x313589XW8</v>
          </cell>
          <cell r="C4808" t="str">
            <v>Match</v>
          </cell>
          <cell r="D4808" t="str">
            <v>iStar</v>
          </cell>
          <cell r="E4808" t="str">
            <v>Zero-Coupon</v>
          </cell>
        </row>
        <row r="4809">
          <cell r="A4809" t="str">
            <v>313589XW8</v>
          </cell>
          <cell r="B4809" t="str">
            <v>x313589XW8</v>
          </cell>
          <cell r="C4809" t="str">
            <v>Match</v>
          </cell>
          <cell r="D4809" t="str">
            <v>iStar</v>
          </cell>
          <cell r="E4809" t="str">
            <v>Zero-Coupon</v>
          </cell>
        </row>
        <row r="4810">
          <cell r="A4810" t="str">
            <v>313589XW8</v>
          </cell>
          <cell r="B4810" t="str">
            <v>x313589XW8</v>
          </cell>
          <cell r="C4810" t="str">
            <v>Match</v>
          </cell>
          <cell r="D4810" t="str">
            <v>iStar</v>
          </cell>
          <cell r="E4810" t="str">
            <v>Zero-Coupon</v>
          </cell>
        </row>
        <row r="4811">
          <cell r="A4811" t="str">
            <v>313589XW8</v>
          </cell>
          <cell r="B4811" t="str">
            <v>x313589XW8</v>
          </cell>
          <cell r="C4811" t="str">
            <v>Match</v>
          </cell>
          <cell r="D4811" t="str">
            <v>iStar</v>
          </cell>
          <cell r="E4811" t="str">
            <v>Zero-Coupon</v>
          </cell>
        </row>
        <row r="4812">
          <cell r="A4812" t="str">
            <v>313589XW8</v>
          </cell>
          <cell r="B4812" t="str">
            <v>x313589XW8</v>
          </cell>
          <cell r="C4812" t="str">
            <v>Match</v>
          </cell>
          <cell r="D4812" t="str">
            <v>iStar</v>
          </cell>
          <cell r="E4812" t="str">
            <v>Zero-Coupon</v>
          </cell>
        </row>
        <row r="4813">
          <cell r="A4813" t="str">
            <v>313589XW8</v>
          </cell>
          <cell r="B4813" t="str">
            <v>x313589XW8</v>
          </cell>
          <cell r="C4813" t="str">
            <v>Match</v>
          </cell>
          <cell r="D4813" t="str">
            <v>iStar</v>
          </cell>
          <cell r="E4813" t="str">
            <v>Zero-Coupon</v>
          </cell>
        </row>
        <row r="4814">
          <cell r="A4814" t="str">
            <v>313589XW8</v>
          </cell>
          <cell r="B4814" t="str">
            <v>x313589XW8</v>
          </cell>
          <cell r="C4814" t="str">
            <v>Match</v>
          </cell>
          <cell r="D4814" t="str">
            <v>iStar</v>
          </cell>
          <cell r="E4814" t="str">
            <v>Zero-Coupon</v>
          </cell>
        </row>
        <row r="4815">
          <cell r="A4815" t="str">
            <v>313589XW8</v>
          </cell>
          <cell r="B4815" t="str">
            <v>x313589XW8</v>
          </cell>
          <cell r="C4815" t="str">
            <v>Match</v>
          </cell>
          <cell r="D4815" t="str">
            <v>iStar</v>
          </cell>
          <cell r="E4815" t="str">
            <v>Zero-Coupon</v>
          </cell>
        </row>
        <row r="4816">
          <cell r="A4816" t="str">
            <v>313589XW8</v>
          </cell>
          <cell r="B4816" t="str">
            <v>x313589XW8</v>
          </cell>
          <cell r="C4816" t="str">
            <v>Match</v>
          </cell>
          <cell r="D4816" t="str">
            <v>iStar</v>
          </cell>
          <cell r="E4816" t="str">
            <v>Zero-Coupon</v>
          </cell>
        </row>
        <row r="4817">
          <cell r="A4817" t="str">
            <v>313589XW8</v>
          </cell>
          <cell r="B4817" t="str">
            <v>x313589XW8</v>
          </cell>
          <cell r="C4817" t="str">
            <v>Match</v>
          </cell>
          <cell r="D4817" t="str">
            <v>iStar</v>
          </cell>
          <cell r="E4817" t="str">
            <v>Zero-Coupon</v>
          </cell>
        </row>
        <row r="4818">
          <cell r="A4818" t="str">
            <v>313589XZ1</v>
          </cell>
          <cell r="B4818" t="str">
            <v>x313589XZ1</v>
          </cell>
          <cell r="C4818" t="str">
            <v>Match</v>
          </cell>
          <cell r="D4818" t="str">
            <v>iStar</v>
          </cell>
          <cell r="E4818" t="str">
            <v>Zero-Coupon</v>
          </cell>
        </row>
        <row r="4819">
          <cell r="A4819" t="str">
            <v>313589XZ1</v>
          </cell>
          <cell r="B4819" t="str">
            <v>x313589XZ1</v>
          </cell>
          <cell r="C4819" t="str">
            <v>Match</v>
          </cell>
          <cell r="D4819" t="str">
            <v>iStar</v>
          </cell>
          <cell r="E4819" t="str">
            <v>Zero-Coupon</v>
          </cell>
        </row>
        <row r="4820">
          <cell r="A4820" t="str">
            <v>313589XZ1</v>
          </cell>
          <cell r="B4820" t="str">
            <v>x313589XZ1</v>
          </cell>
          <cell r="C4820" t="str">
            <v>Match</v>
          </cell>
          <cell r="D4820" t="str">
            <v>iStar</v>
          </cell>
          <cell r="E4820" t="str">
            <v>Zero-Coupon</v>
          </cell>
        </row>
        <row r="4821">
          <cell r="A4821" t="str">
            <v>313589XZ1</v>
          </cell>
          <cell r="B4821" t="str">
            <v>x313589XZ1</v>
          </cell>
          <cell r="C4821" t="str">
            <v>Match</v>
          </cell>
          <cell r="D4821" t="str">
            <v>iStar</v>
          </cell>
          <cell r="E4821" t="str">
            <v>Zero-Coupon</v>
          </cell>
        </row>
        <row r="4822">
          <cell r="A4822" t="str">
            <v>313589XZ1</v>
          </cell>
          <cell r="B4822" t="str">
            <v>x313589XZ1</v>
          </cell>
          <cell r="C4822" t="str">
            <v>Match</v>
          </cell>
          <cell r="D4822" t="str">
            <v>iStar</v>
          </cell>
          <cell r="E4822" t="str">
            <v>Zero-Coupon</v>
          </cell>
        </row>
        <row r="4823">
          <cell r="A4823" t="str">
            <v>313589XZ1</v>
          </cell>
          <cell r="B4823" t="str">
            <v>x313589XZ1</v>
          </cell>
          <cell r="C4823" t="str">
            <v>Match</v>
          </cell>
          <cell r="D4823" t="str">
            <v>iStar</v>
          </cell>
          <cell r="E4823" t="str">
            <v>Zero-Coupon</v>
          </cell>
        </row>
        <row r="4824">
          <cell r="A4824" t="str">
            <v>313589XZ1</v>
          </cell>
          <cell r="B4824" t="str">
            <v>x313589XZ1</v>
          </cell>
          <cell r="C4824" t="str">
            <v>Match</v>
          </cell>
          <cell r="D4824" t="str">
            <v>iStar</v>
          </cell>
          <cell r="E4824" t="str">
            <v>Zero-Coupon</v>
          </cell>
        </row>
        <row r="4825">
          <cell r="A4825" t="str">
            <v>313589XZ1</v>
          </cell>
          <cell r="B4825" t="str">
            <v>x313589XZ1</v>
          </cell>
          <cell r="C4825" t="str">
            <v>Match</v>
          </cell>
          <cell r="D4825" t="str">
            <v>iStar</v>
          </cell>
          <cell r="E4825" t="str">
            <v>Zero-Coupon</v>
          </cell>
        </row>
        <row r="4826">
          <cell r="A4826" t="str">
            <v>313589XZ1</v>
          </cell>
          <cell r="B4826" t="str">
            <v>x313589XZ1</v>
          </cell>
          <cell r="C4826" t="str">
            <v>Match</v>
          </cell>
          <cell r="D4826" t="str">
            <v>iStar</v>
          </cell>
          <cell r="E4826" t="str">
            <v>Zero-Coupon</v>
          </cell>
        </row>
        <row r="4827">
          <cell r="A4827" t="str">
            <v>313589XZ1</v>
          </cell>
          <cell r="B4827" t="str">
            <v>x313589XZ1</v>
          </cell>
          <cell r="C4827" t="str">
            <v>Match</v>
          </cell>
          <cell r="D4827" t="str">
            <v>iStar</v>
          </cell>
          <cell r="E4827" t="str">
            <v>Zero-Coupon</v>
          </cell>
        </row>
        <row r="4828">
          <cell r="A4828" t="str">
            <v>313589XZ1</v>
          </cell>
          <cell r="B4828" t="str">
            <v>x313589XZ1</v>
          </cell>
          <cell r="C4828" t="str">
            <v>Match</v>
          </cell>
          <cell r="D4828" t="str">
            <v>iStar</v>
          </cell>
          <cell r="E4828" t="str">
            <v>Zero-Coupon</v>
          </cell>
        </row>
        <row r="4829">
          <cell r="A4829" t="str">
            <v>313589XZ1</v>
          </cell>
          <cell r="B4829" t="str">
            <v>x313589XZ1</v>
          </cell>
          <cell r="C4829" t="str">
            <v>Match</v>
          </cell>
          <cell r="D4829" t="str">
            <v>iStar</v>
          </cell>
          <cell r="E4829" t="str">
            <v>Zero-Coupon</v>
          </cell>
        </row>
        <row r="4830">
          <cell r="A4830" t="str">
            <v>313589XZ1</v>
          </cell>
          <cell r="B4830" t="str">
            <v>x313589XZ1</v>
          </cell>
          <cell r="C4830" t="str">
            <v>Match</v>
          </cell>
          <cell r="D4830" t="str">
            <v>iStar</v>
          </cell>
          <cell r="E4830" t="str">
            <v>Zero-Coupon</v>
          </cell>
        </row>
        <row r="4831">
          <cell r="A4831" t="str">
            <v>313589XZ1</v>
          </cell>
          <cell r="B4831" t="str">
            <v>x313589XZ1</v>
          </cell>
          <cell r="C4831" t="str">
            <v>Match</v>
          </cell>
          <cell r="D4831" t="str">
            <v>iStar</v>
          </cell>
          <cell r="E4831" t="str">
            <v>Zero-Coupon</v>
          </cell>
        </row>
        <row r="4832">
          <cell r="A4832" t="str">
            <v>313589XZ1</v>
          </cell>
          <cell r="B4832" t="str">
            <v>x313589XZ1</v>
          </cell>
          <cell r="C4832" t="str">
            <v>Match</v>
          </cell>
          <cell r="D4832" t="str">
            <v>iStar</v>
          </cell>
          <cell r="E4832" t="str">
            <v>Zero-Coupon</v>
          </cell>
        </row>
        <row r="4833">
          <cell r="A4833" t="str">
            <v>313589XZ1</v>
          </cell>
          <cell r="B4833" t="str">
            <v>x313589XZ1</v>
          </cell>
          <cell r="C4833" t="str">
            <v>Match</v>
          </cell>
          <cell r="D4833" t="str">
            <v>iStar</v>
          </cell>
          <cell r="E4833" t="str">
            <v>Zero-Coupon</v>
          </cell>
        </row>
        <row r="4834">
          <cell r="A4834" t="str">
            <v>313589XZ1</v>
          </cell>
          <cell r="B4834" t="str">
            <v>x313589XZ1</v>
          </cell>
          <cell r="C4834" t="str">
            <v>Match</v>
          </cell>
          <cell r="D4834" t="str">
            <v>iStar</v>
          </cell>
          <cell r="E4834" t="str">
            <v>Zero-Coupon</v>
          </cell>
        </row>
        <row r="4835">
          <cell r="A4835" t="str">
            <v>313589XZ1</v>
          </cell>
          <cell r="B4835" t="str">
            <v>x313589XZ1</v>
          </cell>
          <cell r="C4835" t="str">
            <v>Match</v>
          </cell>
          <cell r="D4835" t="str">
            <v>iStar</v>
          </cell>
          <cell r="E4835" t="str">
            <v>Zero-Coupon</v>
          </cell>
        </row>
        <row r="4836">
          <cell r="A4836" t="str">
            <v>313589XZ1</v>
          </cell>
          <cell r="B4836" t="str">
            <v>x313589XZ1</v>
          </cell>
          <cell r="C4836" t="str">
            <v>Match</v>
          </cell>
          <cell r="D4836" t="str">
            <v>iStar</v>
          </cell>
          <cell r="E4836" t="str">
            <v>Zero-Coupon</v>
          </cell>
        </row>
        <row r="4837">
          <cell r="A4837" t="str">
            <v>313589XZ1</v>
          </cell>
          <cell r="B4837" t="str">
            <v>x313589XZ1</v>
          </cell>
          <cell r="C4837" t="str">
            <v>Match</v>
          </cell>
          <cell r="D4837" t="str">
            <v>iStar</v>
          </cell>
          <cell r="E4837" t="str">
            <v>Zero-Coupon</v>
          </cell>
        </row>
        <row r="4838">
          <cell r="A4838" t="str">
            <v>313589YA5</v>
          </cell>
          <cell r="B4838" t="str">
            <v>x313589YA5</v>
          </cell>
          <cell r="C4838" t="str">
            <v>Match</v>
          </cell>
          <cell r="D4838" t="str">
            <v>iStar</v>
          </cell>
          <cell r="E4838" t="str">
            <v>Zero-Coupon</v>
          </cell>
        </row>
        <row r="4839">
          <cell r="A4839" t="str">
            <v>313589YA5</v>
          </cell>
          <cell r="B4839" t="str">
            <v>x313589YA5</v>
          </cell>
          <cell r="C4839" t="str">
            <v>Match</v>
          </cell>
          <cell r="D4839" t="str">
            <v>iStar</v>
          </cell>
          <cell r="E4839" t="str">
            <v>Zero-Coupon</v>
          </cell>
        </row>
        <row r="4840">
          <cell r="A4840" t="str">
            <v>313589YA5</v>
          </cell>
          <cell r="B4840" t="str">
            <v>x313589YA5</v>
          </cell>
          <cell r="C4840" t="str">
            <v>Match</v>
          </cell>
          <cell r="D4840" t="str">
            <v>iStar</v>
          </cell>
          <cell r="E4840" t="str">
            <v>Zero-Coupon</v>
          </cell>
        </row>
        <row r="4841">
          <cell r="A4841" t="str">
            <v>313589YB3</v>
          </cell>
          <cell r="B4841" t="str">
            <v>x313589YB3</v>
          </cell>
          <cell r="C4841" t="str">
            <v>Match</v>
          </cell>
          <cell r="D4841" t="str">
            <v>iStar</v>
          </cell>
          <cell r="E4841" t="str">
            <v>Zero-Coupon</v>
          </cell>
        </row>
        <row r="4842">
          <cell r="A4842" t="str">
            <v>313589YB3</v>
          </cell>
          <cell r="B4842" t="str">
            <v>x313589YB3</v>
          </cell>
          <cell r="C4842" t="str">
            <v>Match</v>
          </cell>
          <cell r="D4842" t="str">
            <v>iStar</v>
          </cell>
          <cell r="E4842" t="str">
            <v>Zero-Coupon</v>
          </cell>
        </row>
        <row r="4843">
          <cell r="A4843" t="str">
            <v>313589YB3</v>
          </cell>
          <cell r="B4843" t="str">
            <v>x313589YB3</v>
          </cell>
          <cell r="C4843" t="str">
            <v>Match</v>
          </cell>
          <cell r="D4843" t="str">
            <v>iStar</v>
          </cell>
          <cell r="E4843" t="str">
            <v>Zero-Coupon</v>
          </cell>
        </row>
        <row r="4844">
          <cell r="A4844" t="str">
            <v>313589YB3</v>
          </cell>
          <cell r="B4844" t="str">
            <v>x313589YB3</v>
          </cell>
          <cell r="C4844" t="str">
            <v>Match</v>
          </cell>
          <cell r="D4844" t="str">
            <v>iStar</v>
          </cell>
          <cell r="E4844" t="str">
            <v>Zero-Coupon</v>
          </cell>
        </row>
        <row r="4845">
          <cell r="A4845" t="str">
            <v>313589YB3</v>
          </cell>
          <cell r="B4845" t="str">
            <v>x313589YB3</v>
          </cell>
          <cell r="C4845" t="str">
            <v>Match</v>
          </cell>
          <cell r="D4845" t="str">
            <v>iStar</v>
          </cell>
          <cell r="E4845" t="str">
            <v>Zero-Coupon</v>
          </cell>
        </row>
        <row r="4846">
          <cell r="A4846" t="str">
            <v>313589YB3</v>
          </cell>
          <cell r="B4846" t="str">
            <v>x313589YB3</v>
          </cell>
          <cell r="C4846" t="str">
            <v>Match</v>
          </cell>
          <cell r="D4846" t="str">
            <v>iStar</v>
          </cell>
          <cell r="E4846" t="str">
            <v>Zero-Coupon</v>
          </cell>
        </row>
        <row r="4847">
          <cell r="A4847" t="str">
            <v>313589YB3</v>
          </cell>
          <cell r="B4847" t="str">
            <v>x313589YB3</v>
          </cell>
          <cell r="C4847" t="str">
            <v>Match</v>
          </cell>
          <cell r="D4847" t="str">
            <v>iStar</v>
          </cell>
          <cell r="E4847" t="str">
            <v>Zero-Coupon</v>
          </cell>
        </row>
        <row r="4848">
          <cell r="A4848" t="str">
            <v>313589YB3</v>
          </cell>
          <cell r="B4848" t="str">
            <v>x313589YB3</v>
          </cell>
          <cell r="C4848" t="str">
            <v>Match</v>
          </cell>
          <cell r="D4848" t="str">
            <v>iStar</v>
          </cell>
          <cell r="E4848" t="str">
            <v>Zero-Coupon</v>
          </cell>
        </row>
        <row r="4849">
          <cell r="A4849" t="str">
            <v>313589YB3</v>
          </cell>
          <cell r="B4849" t="str">
            <v>x313589YB3</v>
          </cell>
          <cell r="C4849" t="str">
            <v>Match</v>
          </cell>
          <cell r="D4849" t="str">
            <v>iStar</v>
          </cell>
          <cell r="E4849" t="str">
            <v>Zero-Coupon</v>
          </cell>
        </row>
        <row r="4850">
          <cell r="A4850" t="str">
            <v>313589YB3</v>
          </cell>
          <cell r="B4850" t="str">
            <v>x313589YB3</v>
          </cell>
          <cell r="C4850" t="str">
            <v>Match</v>
          </cell>
          <cell r="D4850" t="str">
            <v>iStar</v>
          </cell>
          <cell r="E4850" t="str">
            <v>Zero-Coupon</v>
          </cell>
        </row>
        <row r="4851">
          <cell r="A4851" t="str">
            <v>313589YB3</v>
          </cell>
          <cell r="B4851" t="str">
            <v>x313589YB3</v>
          </cell>
          <cell r="C4851" t="str">
            <v>Match</v>
          </cell>
          <cell r="D4851" t="str">
            <v>iStar</v>
          </cell>
          <cell r="E4851" t="str">
            <v>Zero-Coupon</v>
          </cell>
        </row>
        <row r="4852">
          <cell r="A4852" t="str">
            <v>313589YB3</v>
          </cell>
          <cell r="B4852" t="str">
            <v>x313589YB3</v>
          </cell>
          <cell r="C4852" t="str">
            <v>Match</v>
          </cell>
          <cell r="D4852" t="str">
            <v>iStar</v>
          </cell>
          <cell r="E4852" t="str">
            <v>Zero-Coupon</v>
          </cell>
        </row>
        <row r="4853">
          <cell r="A4853" t="str">
            <v>313589YB3</v>
          </cell>
          <cell r="B4853" t="str">
            <v>x313589YB3</v>
          </cell>
          <cell r="C4853" t="str">
            <v>Match</v>
          </cell>
          <cell r="D4853" t="str">
            <v>iStar</v>
          </cell>
          <cell r="E4853" t="str">
            <v>Zero-Coupon</v>
          </cell>
        </row>
        <row r="4854">
          <cell r="A4854" t="str">
            <v>313589YB3</v>
          </cell>
          <cell r="B4854" t="str">
            <v>x313589YB3</v>
          </cell>
          <cell r="C4854" t="str">
            <v>Match</v>
          </cell>
          <cell r="D4854" t="str">
            <v>iStar</v>
          </cell>
          <cell r="E4854" t="str">
            <v>Zero-Coupon</v>
          </cell>
        </row>
        <row r="4855">
          <cell r="A4855" t="str">
            <v>313589YB3</v>
          </cell>
          <cell r="B4855" t="str">
            <v>x313589YB3</v>
          </cell>
          <cell r="C4855" t="str">
            <v>Match</v>
          </cell>
          <cell r="D4855" t="str">
            <v>iStar</v>
          </cell>
          <cell r="E4855" t="str">
            <v>Zero-Coupon</v>
          </cell>
        </row>
        <row r="4856">
          <cell r="A4856" t="str">
            <v>313589YB3</v>
          </cell>
          <cell r="B4856" t="str">
            <v>x313589YB3</v>
          </cell>
          <cell r="C4856" t="str">
            <v>Match</v>
          </cell>
          <cell r="D4856" t="str">
            <v>iStar</v>
          </cell>
          <cell r="E4856" t="str">
            <v>Zero-Coupon</v>
          </cell>
        </row>
        <row r="4857">
          <cell r="A4857" t="str">
            <v>313589YB3</v>
          </cell>
          <cell r="B4857" t="str">
            <v>x313589YB3</v>
          </cell>
          <cell r="C4857" t="str">
            <v>Match</v>
          </cell>
          <cell r="D4857" t="str">
            <v>iStar</v>
          </cell>
          <cell r="E4857" t="str">
            <v>Zero-Coupon</v>
          </cell>
        </row>
        <row r="4858">
          <cell r="A4858" t="str">
            <v>313589YB3</v>
          </cell>
          <cell r="B4858" t="str">
            <v>x313589YB3</v>
          </cell>
          <cell r="C4858" t="str">
            <v>Match</v>
          </cell>
          <cell r="D4858" t="str">
            <v>iStar</v>
          </cell>
          <cell r="E4858" t="str">
            <v>Zero-Coupon</v>
          </cell>
        </row>
        <row r="4859">
          <cell r="A4859" t="str">
            <v>313589YB3</v>
          </cell>
          <cell r="B4859" t="str">
            <v>x313589YB3</v>
          </cell>
          <cell r="C4859" t="str">
            <v>Match</v>
          </cell>
          <cell r="D4859" t="str">
            <v>iStar</v>
          </cell>
          <cell r="E4859" t="str">
            <v>Zero-Coupon</v>
          </cell>
        </row>
        <row r="4860">
          <cell r="A4860" t="str">
            <v>313589YB3</v>
          </cell>
          <cell r="B4860" t="str">
            <v>x313589YB3</v>
          </cell>
          <cell r="C4860" t="str">
            <v>Match</v>
          </cell>
          <cell r="D4860" t="str">
            <v>iStar</v>
          </cell>
          <cell r="E4860" t="str">
            <v>Zero-Coupon</v>
          </cell>
        </row>
        <row r="4861">
          <cell r="A4861" t="str">
            <v>313589YB3</v>
          </cell>
          <cell r="B4861" t="str">
            <v>x313589YB3</v>
          </cell>
          <cell r="C4861" t="str">
            <v>Match</v>
          </cell>
          <cell r="D4861" t="str">
            <v>iStar</v>
          </cell>
          <cell r="E4861" t="str">
            <v>Zero-Coupon</v>
          </cell>
        </row>
        <row r="4862">
          <cell r="A4862" t="str">
            <v>313589YB3</v>
          </cell>
          <cell r="B4862" t="str">
            <v>x313589YB3</v>
          </cell>
          <cell r="C4862" t="str">
            <v>Match</v>
          </cell>
          <cell r="D4862" t="str">
            <v>iStar</v>
          </cell>
          <cell r="E4862" t="str">
            <v>Zero-Coupon</v>
          </cell>
        </row>
        <row r="4863">
          <cell r="A4863" t="str">
            <v>313589YB3</v>
          </cell>
          <cell r="B4863" t="str">
            <v>x313589YB3</v>
          </cell>
          <cell r="C4863" t="str">
            <v>Match</v>
          </cell>
          <cell r="D4863" t="str">
            <v>iStar</v>
          </cell>
          <cell r="E4863" t="str">
            <v>Zero-Coupon</v>
          </cell>
        </row>
        <row r="4864">
          <cell r="A4864" t="str">
            <v>313589YB3</v>
          </cell>
          <cell r="B4864" t="str">
            <v>x313589YB3</v>
          </cell>
          <cell r="C4864" t="str">
            <v>Match</v>
          </cell>
          <cell r="D4864" t="str">
            <v>iStar</v>
          </cell>
          <cell r="E4864" t="str">
            <v>Zero-Coupon</v>
          </cell>
        </row>
        <row r="4865">
          <cell r="A4865" t="str">
            <v>313589YB3</v>
          </cell>
          <cell r="B4865" t="str">
            <v>x313589YB3</v>
          </cell>
          <cell r="C4865" t="str">
            <v>Match</v>
          </cell>
          <cell r="D4865" t="str">
            <v>iStar</v>
          </cell>
          <cell r="E4865" t="str">
            <v>Zero-Coupon</v>
          </cell>
        </row>
        <row r="4866">
          <cell r="A4866" t="str">
            <v>313589YB3</v>
          </cell>
          <cell r="B4866" t="str">
            <v>x313589YB3</v>
          </cell>
          <cell r="C4866" t="str">
            <v>Match</v>
          </cell>
          <cell r="D4866" t="str">
            <v>iStar</v>
          </cell>
          <cell r="E4866" t="str">
            <v>Zero-Coupon</v>
          </cell>
        </row>
        <row r="4867">
          <cell r="A4867" t="str">
            <v>313589YB3</v>
          </cell>
          <cell r="B4867" t="str">
            <v>x313589YB3</v>
          </cell>
          <cell r="C4867" t="str">
            <v>Match</v>
          </cell>
          <cell r="D4867" t="str">
            <v>iStar</v>
          </cell>
          <cell r="E4867" t="str">
            <v>Zero-Coupon</v>
          </cell>
        </row>
        <row r="4868">
          <cell r="A4868" t="str">
            <v>313589YC1</v>
          </cell>
          <cell r="B4868" t="str">
            <v>x313589YC1</v>
          </cell>
          <cell r="C4868" t="str">
            <v>Match</v>
          </cell>
          <cell r="D4868" t="str">
            <v>iStar</v>
          </cell>
          <cell r="E4868" t="str">
            <v>Zero-Coupon</v>
          </cell>
        </row>
        <row r="4869">
          <cell r="A4869" t="str">
            <v>313589YC1</v>
          </cell>
          <cell r="B4869" t="str">
            <v>x313589YC1</v>
          </cell>
          <cell r="C4869" t="str">
            <v>Match</v>
          </cell>
          <cell r="D4869" t="str">
            <v>iStar</v>
          </cell>
          <cell r="E4869" t="str">
            <v>Zero-Coupon</v>
          </cell>
        </row>
        <row r="4870">
          <cell r="A4870" t="str">
            <v>313589YC1</v>
          </cell>
          <cell r="B4870" t="str">
            <v>x313589YC1</v>
          </cell>
          <cell r="C4870" t="str">
            <v>Match</v>
          </cell>
          <cell r="D4870" t="str">
            <v>iStar</v>
          </cell>
          <cell r="E4870" t="str">
            <v>Zero-Coupon</v>
          </cell>
        </row>
        <row r="4871">
          <cell r="A4871" t="str">
            <v>313589YC1</v>
          </cell>
          <cell r="B4871" t="str">
            <v>x313589YC1</v>
          </cell>
          <cell r="C4871" t="str">
            <v>Match</v>
          </cell>
          <cell r="D4871" t="str">
            <v>iStar</v>
          </cell>
          <cell r="E4871" t="str">
            <v>Zero-Coupon</v>
          </cell>
        </row>
        <row r="4872">
          <cell r="A4872" t="str">
            <v>313589YC1</v>
          </cell>
          <cell r="B4872" t="str">
            <v>x313589YC1</v>
          </cell>
          <cell r="C4872" t="str">
            <v>Match</v>
          </cell>
          <cell r="D4872" t="str">
            <v>iStar</v>
          </cell>
          <cell r="E4872" t="str">
            <v>Zero-Coupon</v>
          </cell>
        </row>
        <row r="4873">
          <cell r="A4873" t="str">
            <v>313589YC1</v>
          </cell>
          <cell r="B4873" t="str">
            <v>x313589YC1</v>
          </cell>
          <cell r="C4873" t="str">
            <v>Match</v>
          </cell>
          <cell r="D4873" t="str">
            <v>iStar</v>
          </cell>
          <cell r="E4873" t="str">
            <v>Zero-Coupon</v>
          </cell>
        </row>
        <row r="4874">
          <cell r="A4874" t="str">
            <v>313589YC1</v>
          </cell>
          <cell r="B4874" t="str">
            <v>x313589YC1</v>
          </cell>
          <cell r="C4874" t="str">
            <v>Match</v>
          </cell>
          <cell r="D4874" t="str">
            <v>iStar</v>
          </cell>
          <cell r="E4874" t="str">
            <v>Zero-Coupon</v>
          </cell>
        </row>
        <row r="4875">
          <cell r="A4875" t="str">
            <v>313589YC1</v>
          </cell>
          <cell r="B4875" t="str">
            <v>x313589YC1</v>
          </cell>
          <cell r="C4875" t="str">
            <v>Match</v>
          </cell>
          <cell r="D4875" t="str">
            <v>iStar</v>
          </cell>
          <cell r="E4875" t="str">
            <v>Zero-Coupon</v>
          </cell>
        </row>
        <row r="4876">
          <cell r="A4876" t="str">
            <v>313589YC1</v>
          </cell>
          <cell r="B4876" t="str">
            <v>x313589YC1</v>
          </cell>
          <cell r="C4876" t="str">
            <v>Match</v>
          </cell>
          <cell r="D4876" t="str">
            <v>iStar</v>
          </cell>
          <cell r="E4876" t="str">
            <v>Zero-Coupon</v>
          </cell>
        </row>
        <row r="4877">
          <cell r="A4877" t="str">
            <v>313589YC1</v>
          </cell>
          <cell r="B4877" t="str">
            <v>x313589YC1</v>
          </cell>
          <cell r="C4877" t="str">
            <v>Match</v>
          </cell>
          <cell r="D4877" t="str">
            <v>iStar</v>
          </cell>
          <cell r="E4877" t="str">
            <v>Zero-Coupon</v>
          </cell>
        </row>
        <row r="4878">
          <cell r="A4878" t="str">
            <v>313589YC1</v>
          </cell>
          <cell r="B4878" t="str">
            <v>x313589YC1</v>
          </cell>
          <cell r="C4878" t="str">
            <v>Match</v>
          </cell>
          <cell r="D4878" t="str">
            <v>iStar</v>
          </cell>
          <cell r="E4878" t="str">
            <v>Zero-Coupon</v>
          </cell>
        </row>
        <row r="4879">
          <cell r="A4879" t="str">
            <v>313589YC1</v>
          </cell>
          <cell r="B4879" t="str">
            <v>x313589YC1</v>
          </cell>
          <cell r="C4879" t="str">
            <v>Match</v>
          </cell>
          <cell r="D4879" t="str">
            <v>iStar</v>
          </cell>
          <cell r="E4879" t="str">
            <v>Zero-Coupon</v>
          </cell>
        </row>
        <row r="4880">
          <cell r="A4880" t="str">
            <v>313589YC1</v>
          </cell>
          <cell r="B4880" t="str">
            <v>x313589YC1</v>
          </cell>
          <cell r="C4880" t="str">
            <v>Match</v>
          </cell>
          <cell r="D4880" t="str">
            <v>iStar</v>
          </cell>
          <cell r="E4880" t="str">
            <v>Zero-Coupon</v>
          </cell>
        </row>
        <row r="4881">
          <cell r="A4881" t="str">
            <v>313589YC1</v>
          </cell>
          <cell r="B4881" t="str">
            <v>x313589YC1</v>
          </cell>
          <cell r="C4881" t="str">
            <v>Match</v>
          </cell>
          <cell r="D4881" t="str">
            <v>iStar</v>
          </cell>
          <cell r="E4881" t="str">
            <v>Zero-Coupon</v>
          </cell>
        </row>
        <row r="4882">
          <cell r="A4882" t="str">
            <v>313589YC1</v>
          </cell>
          <cell r="B4882" t="str">
            <v>x313589YC1</v>
          </cell>
          <cell r="C4882" t="str">
            <v>Match</v>
          </cell>
          <cell r="D4882" t="str">
            <v>iStar</v>
          </cell>
          <cell r="E4882" t="str">
            <v>Zero-Coupon</v>
          </cell>
        </row>
        <row r="4883">
          <cell r="A4883" t="str">
            <v>313589YC1</v>
          </cell>
          <cell r="B4883" t="str">
            <v>x313589YC1</v>
          </cell>
          <cell r="C4883" t="str">
            <v>Match</v>
          </cell>
          <cell r="D4883" t="str">
            <v>iStar</v>
          </cell>
          <cell r="E4883" t="str">
            <v>Zero-Coupon</v>
          </cell>
        </row>
        <row r="4884">
          <cell r="A4884" t="str">
            <v>313589YC1</v>
          </cell>
          <cell r="B4884" t="str">
            <v>x313589YC1</v>
          </cell>
          <cell r="C4884" t="str">
            <v>Match</v>
          </cell>
          <cell r="D4884" t="str">
            <v>iStar</v>
          </cell>
          <cell r="E4884" t="str">
            <v>Zero-Coupon</v>
          </cell>
        </row>
        <row r="4885">
          <cell r="A4885" t="str">
            <v>313589YC1</v>
          </cell>
          <cell r="B4885" t="str">
            <v>x313589YC1</v>
          </cell>
          <cell r="C4885" t="str">
            <v>Match</v>
          </cell>
          <cell r="D4885" t="str">
            <v>iStar</v>
          </cell>
          <cell r="E4885" t="str">
            <v>Zero-Coupon</v>
          </cell>
        </row>
        <row r="4886">
          <cell r="A4886" t="str">
            <v>313589YC1</v>
          </cell>
          <cell r="B4886" t="str">
            <v>x313589YC1</v>
          </cell>
          <cell r="C4886" t="str">
            <v>Match</v>
          </cell>
          <cell r="D4886" t="str">
            <v>iStar</v>
          </cell>
          <cell r="E4886" t="str">
            <v>Zero-Coupon</v>
          </cell>
        </row>
        <row r="4887">
          <cell r="A4887" t="str">
            <v>313589YC1</v>
          </cell>
          <cell r="B4887" t="str">
            <v>x313589YC1</v>
          </cell>
          <cell r="C4887" t="str">
            <v>Match</v>
          </cell>
          <cell r="D4887" t="str">
            <v>iStar</v>
          </cell>
          <cell r="E4887" t="str">
            <v>Zero-Coupon</v>
          </cell>
        </row>
        <row r="4888">
          <cell r="A4888" t="str">
            <v>313589YC1</v>
          </cell>
          <cell r="B4888" t="str">
            <v>x313589YC1</v>
          </cell>
          <cell r="C4888" t="str">
            <v>Match</v>
          </cell>
          <cell r="D4888" t="str">
            <v>iStar</v>
          </cell>
          <cell r="E4888" t="str">
            <v>Zero-Coupon</v>
          </cell>
        </row>
        <row r="4889">
          <cell r="A4889" t="str">
            <v>313589YC1</v>
          </cell>
          <cell r="B4889" t="str">
            <v>x313589YC1</v>
          </cell>
          <cell r="C4889" t="str">
            <v>Match</v>
          </cell>
          <cell r="D4889" t="str">
            <v>iStar</v>
          </cell>
          <cell r="E4889" t="str">
            <v>Zero-Coupon</v>
          </cell>
        </row>
        <row r="4890">
          <cell r="A4890" t="str">
            <v>313589YC1</v>
          </cell>
          <cell r="B4890" t="str">
            <v>x313589YC1</v>
          </cell>
          <cell r="C4890" t="str">
            <v>Match</v>
          </cell>
          <cell r="D4890" t="str">
            <v>iStar</v>
          </cell>
          <cell r="E4890" t="str">
            <v>Zero-Coupon</v>
          </cell>
        </row>
        <row r="4891">
          <cell r="A4891" t="str">
            <v>313589YC1</v>
          </cell>
          <cell r="B4891" t="str">
            <v>x313589YC1</v>
          </cell>
          <cell r="C4891" t="str">
            <v>Match</v>
          </cell>
          <cell r="D4891" t="str">
            <v>iStar</v>
          </cell>
          <cell r="E4891" t="str">
            <v>Zero-Coupon</v>
          </cell>
        </row>
        <row r="4892">
          <cell r="A4892" t="str">
            <v>313589YC1</v>
          </cell>
          <cell r="B4892" t="str">
            <v>x313589YC1</v>
          </cell>
          <cell r="C4892" t="str">
            <v>Match</v>
          </cell>
          <cell r="D4892" t="str">
            <v>iStar</v>
          </cell>
          <cell r="E4892" t="str">
            <v>Zero-Coupon</v>
          </cell>
        </row>
        <row r="4893">
          <cell r="A4893" t="str">
            <v>313589YD9</v>
          </cell>
          <cell r="B4893" t="str">
            <v>x313589YD9</v>
          </cell>
          <cell r="C4893" t="str">
            <v>Match</v>
          </cell>
          <cell r="D4893" t="str">
            <v>iStar</v>
          </cell>
          <cell r="E4893" t="str">
            <v>Zero-Coupon</v>
          </cell>
        </row>
        <row r="4894">
          <cell r="A4894" t="str">
            <v>313589YD9</v>
          </cell>
          <cell r="B4894" t="str">
            <v>x313589YD9</v>
          </cell>
          <cell r="C4894" t="str">
            <v>Match</v>
          </cell>
          <cell r="D4894" t="str">
            <v>iStar</v>
          </cell>
          <cell r="E4894" t="str">
            <v>Zero-Coupon</v>
          </cell>
        </row>
        <row r="4895">
          <cell r="A4895" t="str">
            <v>313589YD9</v>
          </cell>
          <cell r="B4895" t="str">
            <v>x313589YD9</v>
          </cell>
          <cell r="C4895" t="str">
            <v>Match</v>
          </cell>
          <cell r="D4895" t="str">
            <v>iStar</v>
          </cell>
          <cell r="E4895" t="str">
            <v>Zero-Coupon</v>
          </cell>
        </row>
        <row r="4896">
          <cell r="A4896" t="str">
            <v>313589YD9</v>
          </cell>
          <cell r="B4896" t="str">
            <v>x313589YD9</v>
          </cell>
          <cell r="C4896" t="str">
            <v>Match</v>
          </cell>
          <cell r="D4896" t="str">
            <v>iStar</v>
          </cell>
          <cell r="E4896" t="str">
            <v>Zero-Coupon</v>
          </cell>
        </row>
        <row r="4897">
          <cell r="A4897" t="str">
            <v>313589YD9</v>
          </cell>
          <cell r="B4897" t="str">
            <v>x313589YD9</v>
          </cell>
          <cell r="C4897" t="str">
            <v>Match</v>
          </cell>
          <cell r="D4897" t="str">
            <v>iStar</v>
          </cell>
          <cell r="E4897" t="str">
            <v>Zero-Coupon</v>
          </cell>
        </row>
        <row r="4898">
          <cell r="A4898" t="str">
            <v>313589YD9</v>
          </cell>
          <cell r="B4898" t="str">
            <v>x313589YD9</v>
          </cell>
          <cell r="C4898" t="str">
            <v>Match</v>
          </cell>
          <cell r="D4898" t="str">
            <v>iStar</v>
          </cell>
          <cell r="E4898" t="str">
            <v>Zero-Coupon</v>
          </cell>
        </row>
        <row r="4899">
          <cell r="A4899" t="str">
            <v>313589YD9</v>
          </cell>
          <cell r="B4899" t="str">
            <v>x313589YD9</v>
          </cell>
          <cell r="C4899" t="str">
            <v>Match</v>
          </cell>
          <cell r="D4899" t="str">
            <v>iStar</v>
          </cell>
          <cell r="E4899" t="str">
            <v>Zero-Coupon</v>
          </cell>
        </row>
        <row r="4900">
          <cell r="A4900" t="str">
            <v>313589YD9</v>
          </cell>
          <cell r="B4900" t="str">
            <v>x313589YD9</v>
          </cell>
          <cell r="C4900" t="str">
            <v>Match</v>
          </cell>
          <cell r="D4900" t="str">
            <v>iStar</v>
          </cell>
          <cell r="E4900" t="str">
            <v>Zero-Coupon</v>
          </cell>
        </row>
        <row r="4901">
          <cell r="A4901" t="str">
            <v>313589YD9</v>
          </cell>
          <cell r="B4901" t="str">
            <v>x313589YD9</v>
          </cell>
          <cell r="C4901" t="str">
            <v>Match</v>
          </cell>
          <cell r="D4901" t="str">
            <v>iStar</v>
          </cell>
          <cell r="E4901" t="str">
            <v>Zero-Coupon</v>
          </cell>
        </row>
        <row r="4902">
          <cell r="A4902" t="str">
            <v>313589YD9</v>
          </cell>
          <cell r="B4902" t="str">
            <v>x313589YD9</v>
          </cell>
          <cell r="C4902" t="str">
            <v>Match</v>
          </cell>
          <cell r="D4902" t="str">
            <v>iStar</v>
          </cell>
          <cell r="E4902" t="str">
            <v>Zero-Coupon</v>
          </cell>
        </row>
        <row r="4903">
          <cell r="A4903" t="str">
            <v>313589YD9</v>
          </cell>
          <cell r="B4903" t="str">
            <v>x313589YD9</v>
          </cell>
          <cell r="C4903" t="str">
            <v>Match</v>
          </cell>
          <cell r="D4903" t="str">
            <v>iStar</v>
          </cell>
          <cell r="E4903" t="str">
            <v>Zero-Coupon</v>
          </cell>
        </row>
        <row r="4904">
          <cell r="A4904" t="str">
            <v>313589YD9</v>
          </cell>
          <cell r="B4904" t="str">
            <v>x313589YD9</v>
          </cell>
          <cell r="C4904" t="str">
            <v>Match</v>
          </cell>
          <cell r="D4904" t="str">
            <v>iStar</v>
          </cell>
          <cell r="E4904" t="str">
            <v>Zero-Coupon</v>
          </cell>
        </row>
        <row r="4905">
          <cell r="A4905" t="str">
            <v>313589YD9</v>
          </cell>
          <cell r="B4905" t="str">
            <v>x313589YD9</v>
          </cell>
          <cell r="C4905" t="str">
            <v>Match</v>
          </cell>
          <cell r="D4905" t="str">
            <v>iStar</v>
          </cell>
          <cell r="E4905" t="str">
            <v>Zero-Coupon</v>
          </cell>
        </row>
        <row r="4906">
          <cell r="A4906" t="str">
            <v>313589YD9</v>
          </cell>
          <cell r="B4906" t="str">
            <v>x313589YD9</v>
          </cell>
          <cell r="C4906" t="str">
            <v>Match</v>
          </cell>
          <cell r="D4906" t="str">
            <v>iStar</v>
          </cell>
          <cell r="E4906" t="str">
            <v>Zero-Coupon</v>
          </cell>
        </row>
        <row r="4907">
          <cell r="A4907" t="str">
            <v>313589YD9</v>
          </cell>
          <cell r="B4907" t="str">
            <v>x313589YD9</v>
          </cell>
          <cell r="C4907" t="str">
            <v>Match</v>
          </cell>
          <cell r="D4907" t="str">
            <v>iStar</v>
          </cell>
          <cell r="E4907" t="str">
            <v>Zero-Coupon</v>
          </cell>
        </row>
        <row r="4908">
          <cell r="A4908" t="str">
            <v>313589YD9</v>
          </cell>
          <cell r="B4908" t="str">
            <v>x313589YD9</v>
          </cell>
          <cell r="C4908" t="str">
            <v>Match</v>
          </cell>
          <cell r="D4908" t="str">
            <v>iStar</v>
          </cell>
          <cell r="E4908" t="str">
            <v>Zero-Coupon</v>
          </cell>
        </row>
        <row r="4909">
          <cell r="A4909" t="str">
            <v>313589YD9</v>
          </cell>
          <cell r="B4909" t="str">
            <v>x313589YD9</v>
          </cell>
          <cell r="C4909" t="str">
            <v>Match</v>
          </cell>
          <cell r="D4909" t="str">
            <v>iStar</v>
          </cell>
          <cell r="E4909" t="str">
            <v>Zero-Coupon</v>
          </cell>
        </row>
        <row r="4910">
          <cell r="A4910" t="str">
            <v>313589YD9</v>
          </cell>
          <cell r="B4910" t="str">
            <v>x313589YD9</v>
          </cell>
          <cell r="C4910" t="str">
            <v>Match</v>
          </cell>
          <cell r="D4910" t="str">
            <v>iStar</v>
          </cell>
          <cell r="E4910" t="str">
            <v>Zero-Coupon</v>
          </cell>
        </row>
        <row r="4911">
          <cell r="A4911" t="str">
            <v>313589YD9</v>
          </cell>
          <cell r="B4911" t="str">
            <v>x313589YD9</v>
          </cell>
          <cell r="C4911" t="str">
            <v>Match</v>
          </cell>
          <cell r="D4911" t="str">
            <v>iStar</v>
          </cell>
          <cell r="E4911" t="str">
            <v>Zero-Coupon</v>
          </cell>
        </row>
        <row r="4912">
          <cell r="A4912" t="str">
            <v>313589YD9</v>
          </cell>
          <cell r="B4912" t="str">
            <v>x313589YD9</v>
          </cell>
          <cell r="C4912" t="str">
            <v>Match</v>
          </cell>
          <cell r="D4912" t="str">
            <v>iStar</v>
          </cell>
          <cell r="E4912" t="str">
            <v>Zero-Coupon</v>
          </cell>
        </row>
        <row r="4913">
          <cell r="A4913" t="str">
            <v>313589YD9</v>
          </cell>
          <cell r="B4913" t="str">
            <v>x313589YD9</v>
          </cell>
          <cell r="C4913" t="str">
            <v>Match</v>
          </cell>
          <cell r="D4913" t="str">
            <v>iStar</v>
          </cell>
          <cell r="E4913" t="str">
            <v>Zero-Coupon</v>
          </cell>
        </row>
        <row r="4914">
          <cell r="A4914" t="str">
            <v>313589YD9</v>
          </cell>
          <cell r="B4914" t="str">
            <v>x313589YD9</v>
          </cell>
          <cell r="C4914" t="str">
            <v>Match</v>
          </cell>
          <cell r="D4914" t="str">
            <v>iStar</v>
          </cell>
          <cell r="E4914" t="str">
            <v>Zero-Coupon</v>
          </cell>
        </row>
        <row r="4915">
          <cell r="A4915" t="str">
            <v>313589YD9</v>
          </cell>
          <cell r="B4915" t="str">
            <v>x313589YD9</v>
          </cell>
          <cell r="C4915" t="str">
            <v>Match</v>
          </cell>
          <cell r="D4915" t="str">
            <v>iStar</v>
          </cell>
          <cell r="E4915" t="str">
            <v>Zero-Coupon</v>
          </cell>
        </row>
        <row r="4916">
          <cell r="A4916" t="str">
            <v>313589YD9</v>
          </cell>
          <cell r="B4916" t="str">
            <v>x313589YD9</v>
          </cell>
          <cell r="C4916" t="str">
            <v>Match</v>
          </cell>
          <cell r="D4916" t="str">
            <v>iStar</v>
          </cell>
          <cell r="E4916" t="str">
            <v>Zero-Coupon</v>
          </cell>
        </row>
        <row r="4917">
          <cell r="A4917" t="str">
            <v>313589YD9</v>
          </cell>
          <cell r="B4917" t="str">
            <v>x313589YD9</v>
          </cell>
          <cell r="C4917" t="str">
            <v>Match</v>
          </cell>
          <cell r="D4917" t="str">
            <v>iStar</v>
          </cell>
          <cell r="E4917" t="str">
            <v>Zero-Coupon</v>
          </cell>
        </row>
        <row r="4918">
          <cell r="A4918" t="str">
            <v>313589YD9</v>
          </cell>
          <cell r="B4918" t="str">
            <v>x313589YD9</v>
          </cell>
          <cell r="C4918" t="str">
            <v>Match</v>
          </cell>
          <cell r="D4918" t="str">
            <v>iStar</v>
          </cell>
          <cell r="E4918" t="str">
            <v>Zero-Coupon</v>
          </cell>
        </row>
        <row r="4919">
          <cell r="A4919" t="str">
            <v>313589YD9</v>
          </cell>
          <cell r="B4919" t="str">
            <v>x313589YD9</v>
          </cell>
          <cell r="C4919" t="str">
            <v>Match</v>
          </cell>
          <cell r="D4919" t="str">
            <v>iStar</v>
          </cell>
          <cell r="E4919" t="str">
            <v>Zero-Coupon</v>
          </cell>
        </row>
        <row r="4920">
          <cell r="A4920" t="str">
            <v>313589YD9</v>
          </cell>
          <cell r="B4920" t="str">
            <v>x313589YD9</v>
          </cell>
          <cell r="C4920" t="str">
            <v>Match</v>
          </cell>
          <cell r="D4920" t="str">
            <v>iStar</v>
          </cell>
          <cell r="E4920" t="str">
            <v>Zero-Coupon</v>
          </cell>
        </row>
        <row r="4921">
          <cell r="A4921" t="str">
            <v>313589YG2</v>
          </cell>
          <cell r="B4921" t="str">
            <v>x313589YG2</v>
          </cell>
          <cell r="C4921" t="str">
            <v>Match</v>
          </cell>
          <cell r="D4921" t="str">
            <v>iStar</v>
          </cell>
          <cell r="E4921" t="str">
            <v>Zero-Coupon</v>
          </cell>
        </row>
        <row r="4922">
          <cell r="A4922" t="str">
            <v>313589YG2</v>
          </cell>
          <cell r="B4922" t="str">
            <v>x313589YG2</v>
          </cell>
          <cell r="C4922" t="str">
            <v>Match</v>
          </cell>
          <cell r="D4922" t="str">
            <v>iStar</v>
          </cell>
          <cell r="E4922" t="str">
            <v>Zero-Coupon</v>
          </cell>
        </row>
        <row r="4923">
          <cell r="A4923" t="str">
            <v>313589YG2</v>
          </cell>
          <cell r="B4923" t="str">
            <v>x313589YG2</v>
          </cell>
          <cell r="C4923" t="str">
            <v>Match</v>
          </cell>
          <cell r="D4923" t="str">
            <v>iStar</v>
          </cell>
          <cell r="E4923" t="str">
            <v>Zero-Coupon</v>
          </cell>
        </row>
        <row r="4924">
          <cell r="A4924" t="str">
            <v>313589YG2</v>
          </cell>
          <cell r="B4924" t="str">
            <v>x313589YG2</v>
          </cell>
          <cell r="C4924" t="str">
            <v>Match</v>
          </cell>
          <cell r="D4924" t="str">
            <v>iStar</v>
          </cell>
          <cell r="E4924" t="str">
            <v>Zero-Coupon</v>
          </cell>
        </row>
        <row r="4925">
          <cell r="A4925" t="str">
            <v>313589YG2</v>
          </cell>
          <cell r="B4925" t="str">
            <v>x313589YG2</v>
          </cell>
          <cell r="C4925" t="str">
            <v>Match</v>
          </cell>
          <cell r="D4925" t="str">
            <v>iStar</v>
          </cell>
          <cell r="E4925" t="str">
            <v>Zero-Coupon</v>
          </cell>
        </row>
        <row r="4926">
          <cell r="A4926" t="str">
            <v>313589YG2</v>
          </cell>
          <cell r="B4926" t="str">
            <v>x313589YG2</v>
          </cell>
          <cell r="C4926" t="str">
            <v>Match</v>
          </cell>
          <cell r="D4926" t="str">
            <v>iStar</v>
          </cell>
          <cell r="E4926" t="str">
            <v>Zero-Coupon</v>
          </cell>
        </row>
        <row r="4927">
          <cell r="A4927" t="str">
            <v>313589YG2</v>
          </cell>
          <cell r="B4927" t="str">
            <v>x313589YG2</v>
          </cell>
          <cell r="C4927" t="str">
            <v>Match</v>
          </cell>
          <cell r="D4927" t="str">
            <v>iStar</v>
          </cell>
          <cell r="E4927" t="str">
            <v>Zero-Coupon</v>
          </cell>
        </row>
        <row r="4928">
          <cell r="A4928" t="str">
            <v>313589YG2</v>
          </cell>
          <cell r="B4928" t="str">
            <v>x313589YG2</v>
          </cell>
          <cell r="C4928" t="str">
            <v>Match</v>
          </cell>
          <cell r="D4928" t="str">
            <v>iStar</v>
          </cell>
          <cell r="E4928" t="str">
            <v>Zero-Coupon</v>
          </cell>
        </row>
        <row r="4929">
          <cell r="A4929" t="str">
            <v>313589YG2</v>
          </cell>
          <cell r="B4929" t="str">
            <v>x313589YG2</v>
          </cell>
          <cell r="C4929" t="str">
            <v>Match</v>
          </cell>
          <cell r="D4929" t="str">
            <v>iStar</v>
          </cell>
          <cell r="E4929" t="str">
            <v>Zero-Coupon</v>
          </cell>
        </row>
        <row r="4930">
          <cell r="A4930" t="str">
            <v>313589YG2</v>
          </cell>
          <cell r="B4930" t="str">
            <v>x313589YG2</v>
          </cell>
          <cell r="C4930" t="str">
            <v>Match</v>
          </cell>
          <cell r="D4930" t="str">
            <v>iStar</v>
          </cell>
          <cell r="E4930" t="str">
            <v>Zero-Coupon</v>
          </cell>
        </row>
        <row r="4931">
          <cell r="A4931" t="str">
            <v>313589YG2</v>
          </cell>
          <cell r="B4931" t="str">
            <v>x313589YG2</v>
          </cell>
          <cell r="C4931" t="str">
            <v>Match</v>
          </cell>
          <cell r="D4931" t="str">
            <v>iStar</v>
          </cell>
          <cell r="E4931" t="str">
            <v>Zero-Coupon</v>
          </cell>
        </row>
        <row r="4932">
          <cell r="A4932" t="str">
            <v>313589YG2</v>
          </cell>
          <cell r="B4932" t="str">
            <v>x313589YG2</v>
          </cell>
          <cell r="C4932" t="str">
            <v>Match</v>
          </cell>
          <cell r="D4932" t="str">
            <v>iStar</v>
          </cell>
          <cell r="E4932" t="str">
            <v>Zero-Coupon</v>
          </cell>
        </row>
        <row r="4933">
          <cell r="A4933" t="str">
            <v>313589YG2</v>
          </cell>
          <cell r="B4933" t="str">
            <v>x313589YG2</v>
          </cell>
          <cell r="C4933" t="str">
            <v>Match</v>
          </cell>
          <cell r="D4933" t="str">
            <v>iStar</v>
          </cell>
          <cell r="E4933" t="str">
            <v>Zero-Coupon</v>
          </cell>
        </row>
        <row r="4934">
          <cell r="A4934" t="str">
            <v>313589YG2</v>
          </cell>
          <cell r="B4934" t="str">
            <v>x313589YG2</v>
          </cell>
          <cell r="C4934" t="str">
            <v>Match</v>
          </cell>
          <cell r="D4934" t="str">
            <v>iStar</v>
          </cell>
          <cell r="E4934" t="str">
            <v>Zero-Coupon</v>
          </cell>
        </row>
        <row r="4935">
          <cell r="A4935" t="str">
            <v>313589YG2</v>
          </cell>
          <cell r="B4935" t="str">
            <v>x313589YG2</v>
          </cell>
          <cell r="C4935" t="str">
            <v>Match</v>
          </cell>
          <cell r="D4935" t="str">
            <v>iStar</v>
          </cell>
          <cell r="E4935" t="str">
            <v>Zero-Coupon</v>
          </cell>
        </row>
        <row r="4936">
          <cell r="A4936" t="str">
            <v>313589YG2</v>
          </cell>
          <cell r="B4936" t="str">
            <v>x313589YG2</v>
          </cell>
          <cell r="C4936" t="str">
            <v>Match</v>
          </cell>
          <cell r="D4936" t="str">
            <v>iStar</v>
          </cell>
          <cell r="E4936" t="str">
            <v>Zero-Coupon</v>
          </cell>
        </row>
        <row r="4937">
          <cell r="A4937" t="str">
            <v>313589YG2</v>
          </cell>
          <cell r="B4937" t="str">
            <v>x313589YG2</v>
          </cell>
          <cell r="C4937" t="str">
            <v>Match</v>
          </cell>
          <cell r="D4937" t="str">
            <v>iStar</v>
          </cell>
          <cell r="E4937" t="str">
            <v>Zero-Coupon</v>
          </cell>
        </row>
        <row r="4938">
          <cell r="A4938" t="str">
            <v>313589YH0</v>
          </cell>
          <cell r="B4938" t="str">
            <v>x313589YH0</v>
          </cell>
          <cell r="C4938" t="str">
            <v>Match</v>
          </cell>
          <cell r="D4938" t="str">
            <v>iStar</v>
          </cell>
          <cell r="E4938" t="str">
            <v>Zero-Coupon</v>
          </cell>
        </row>
        <row r="4939">
          <cell r="A4939" t="str">
            <v>313589YH0</v>
          </cell>
          <cell r="B4939" t="str">
            <v>x313589YH0</v>
          </cell>
          <cell r="C4939" t="str">
            <v>Match</v>
          </cell>
          <cell r="D4939" t="str">
            <v>iStar</v>
          </cell>
          <cell r="E4939" t="str">
            <v>Zero-Coupon</v>
          </cell>
        </row>
        <row r="4940">
          <cell r="A4940" t="str">
            <v>313589YH0</v>
          </cell>
          <cell r="B4940" t="str">
            <v>x313589YH0</v>
          </cell>
          <cell r="C4940" t="str">
            <v>Match</v>
          </cell>
          <cell r="D4940" t="str">
            <v>iStar</v>
          </cell>
          <cell r="E4940" t="str">
            <v>Zero-Coupon</v>
          </cell>
        </row>
        <row r="4941">
          <cell r="A4941" t="str">
            <v>313589YH0</v>
          </cell>
          <cell r="B4941" t="str">
            <v>x313589YH0</v>
          </cell>
          <cell r="C4941" t="str">
            <v>Match</v>
          </cell>
          <cell r="D4941" t="str">
            <v>iStar</v>
          </cell>
          <cell r="E4941" t="str">
            <v>Zero-Coupon</v>
          </cell>
        </row>
        <row r="4942">
          <cell r="A4942" t="str">
            <v>313589YJ6</v>
          </cell>
          <cell r="B4942" t="str">
            <v>x313589YJ6</v>
          </cell>
          <cell r="C4942" t="str">
            <v>Match</v>
          </cell>
          <cell r="D4942" t="str">
            <v>iStar</v>
          </cell>
          <cell r="E4942" t="str">
            <v>Zero-Coupon</v>
          </cell>
        </row>
        <row r="4943">
          <cell r="A4943" t="str">
            <v>313589YJ6</v>
          </cell>
          <cell r="B4943" t="str">
            <v>x313589YJ6</v>
          </cell>
          <cell r="C4943" t="str">
            <v>Match</v>
          </cell>
          <cell r="D4943" t="str">
            <v>iStar</v>
          </cell>
          <cell r="E4943" t="str">
            <v>Zero-Coupon</v>
          </cell>
        </row>
        <row r="4944">
          <cell r="A4944" t="str">
            <v>313589YJ6</v>
          </cell>
          <cell r="B4944" t="str">
            <v>x313589YJ6</v>
          </cell>
          <cell r="C4944" t="str">
            <v>Match</v>
          </cell>
          <cell r="D4944" t="str">
            <v>iStar</v>
          </cell>
          <cell r="E4944" t="str">
            <v>Zero-Coupon</v>
          </cell>
        </row>
        <row r="4945">
          <cell r="A4945" t="str">
            <v>313589YJ6</v>
          </cell>
          <cell r="B4945" t="str">
            <v>x313589YJ6</v>
          </cell>
          <cell r="C4945" t="str">
            <v>Match</v>
          </cell>
          <cell r="D4945" t="str">
            <v>iStar</v>
          </cell>
          <cell r="E4945" t="str">
            <v>Zero-Coupon</v>
          </cell>
        </row>
        <row r="4946">
          <cell r="A4946" t="str">
            <v>313589YJ6</v>
          </cell>
          <cell r="B4946" t="str">
            <v>x313589YJ6</v>
          </cell>
          <cell r="C4946" t="str">
            <v>Match</v>
          </cell>
          <cell r="D4946" t="str">
            <v>iStar</v>
          </cell>
          <cell r="E4946" t="str">
            <v>Zero-Coupon</v>
          </cell>
        </row>
        <row r="4947">
          <cell r="A4947" t="str">
            <v>313589YJ6</v>
          </cell>
          <cell r="B4947" t="str">
            <v>x313589YJ6</v>
          </cell>
          <cell r="C4947" t="str">
            <v>Match</v>
          </cell>
          <cell r="D4947" t="str">
            <v>iStar</v>
          </cell>
          <cell r="E4947" t="str">
            <v>Zero-Coupon</v>
          </cell>
        </row>
        <row r="4948">
          <cell r="A4948" t="str">
            <v>313589YJ6</v>
          </cell>
          <cell r="B4948" t="str">
            <v>x313589YJ6</v>
          </cell>
          <cell r="C4948" t="str">
            <v>Match</v>
          </cell>
          <cell r="D4948" t="str">
            <v>iStar</v>
          </cell>
          <cell r="E4948" t="str">
            <v>Zero-Coupon</v>
          </cell>
        </row>
        <row r="4949">
          <cell r="A4949" t="str">
            <v>313589YJ6</v>
          </cell>
          <cell r="B4949" t="str">
            <v>x313589YJ6</v>
          </cell>
          <cell r="C4949" t="str">
            <v>Match</v>
          </cell>
          <cell r="D4949" t="str">
            <v>iStar</v>
          </cell>
          <cell r="E4949" t="str">
            <v>Zero-Coupon</v>
          </cell>
        </row>
        <row r="4950">
          <cell r="A4950" t="str">
            <v>313589YJ6</v>
          </cell>
          <cell r="B4950" t="str">
            <v>x313589YJ6</v>
          </cell>
          <cell r="C4950" t="str">
            <v>Match</v>
          </cell>
          <cell r="D4950" t="str">
            <v>iStar</v>
          </cell>
          <cell r="E4950" t="str">
            <v>Zero-Coupon</v>
          </cell>
        </row>
        <row r="4951">
          <cell r="A4951" t="str">
            <v>313589YJ6</v>
          </cell>
          <cell r="B4951" t="str">
            <v>x313589YJ6</v>
          </cell>
          <cell r="C4951" t="str">
            <v>Match</v>
          </cell>
          <cell r="D4951" t="str">
            <v>iStar</v>
          </cell>
          <cell r="E4951" t="str">
            <v>Zero-Coupon</v>
          </cell>
        </row>
        <row r="4952">
          <cell r="A4952" t="str">
            <v>313589YJ6</v>
          </cell>
          <cell r="B4952" t="str">
            <v>x313589YJ6</v>
          </cell>
          <cell r="C4952" t="str">
            <v>Match</v>
          </cell>
          <cell r="D4952" t="str">
            <v>iStar</v>
          </cell>
          <cell r="E4952" t="str">
            <v>Zero-Coupon</v>
          </cell>
        </row>
        <row r="4953">
          <cell r="A4953" t="str">
            <v>313589YJ6</v>
          </cell>
          <cell r="B4953" t="str">
            <v>x313589YJ6</v>
          </cell>
          <cell r="C4953" t="str">
            <v>Match</v>
          </cell>
          <cell r="D4953" t="str">
            <v>iStar</v>
          </cell>
          <cell r="E4953" t="str">
            <v>Zero-Coupon</v>
          </cell>
        </row>
        <row r="4954">
          <cell r="A4954" t="str">
            <v>313589YK3</v>
          </cell>
          <cell r="B4954" t="str">
            <v>x313589YK3</v>
          </cell>
          <cell r="C4954" t="str">
            <v>Match</v>
          </cell>
          <cell r="D4954" t="str">
            <v>iStar</v>
          </cell>
          <cell r="E4954" t="str">
            <v>Zero-Coupon</v>
          </cell>
        </row>
        <row r="4955">
          <cell r="A4955" t="str">
            <v>313589YK3</v>
          </cell>
          <cell r="B4955" t="str">
            <v>x313589YK3</v>
          </cell>
          <cell r="C4955" t="str">
            <v>Match</v>
          </cell>
          <cell r="D4955" t="str">
            <v>iStar</v>
          </cell>
          <cell r="E4955" t="str">
            <v>Zero-Coupon</v>
          </cell>
        </row>
        <row r="4956">
          <cell r="A4956" t="str">
            <v>313589YL1</v>
          </cell>
          <cell r="B4956" t="str">
            <v>x313589YL1</v>
          </cell>
          <cell r="C4956" t="str">
            <v>Match</v>
          </cell>
          <cell r="D4956" t="str">
            <v>iStar</v>
          </cell>
          <cell r="E4956" t="str">
            <v>Zero-Coupon</v>
          </cell>
        </row>
        <row r="4957">
          <cell r="A4957" t="str">
            <v>313589YL1</v>
          </cell>
          <cell r="B4957" t="str">
            <v>x313589YL1</v>
          </cell>
          <cell r="C4957" t="str">
            <v>Match</v>
          </cell>
          <cell r="D4957" t="str">
            <v>iStar</v>
          </cell>
          <cell r="E4957" t="str">
            <v>Zero-Coupon</v>
          </cell>
        </row>
        <row r="4958">
          <cell r="A4958" t="str">
            <v>313589YL1</v>
          </cell>
          <cell r="B4958" t="str">
            <v>x313589YL1</v>
          </cell>
          <cell r="C4958" t="str">
            <v>Match</v>
          </cell>
          <cell r="D4958" t="str">
            <v>iStar</v>
          </cell>
          <cell r="E4958" t="str">
            <v>Zero-Coupon</v>
          </cell>
        </row>
        <row r="4959">
          <cell r="A4959" t="str">
            <v>313589YL1</v>
          </cell>
          <cell r="B4959" t="str">
            <v>x313589YL1</v>
          </cell>
          <cell r="C4959" t="str">
            <v>Match</v>
          </cell>
          <cell r="D4959" t="str">
            <v>iStar</v>
          </cell>
          <cell r="E4959" t="str">
            <v>Zero-Coupon</v>
          </cell>
        </row>
        <row r="4960">
          <cell r="A4960" t="str">
            <v>313589YL1</v>
          </cell>
          <cell r="B4960" t="str">
            <v>x313589YL1</v>
          </cell>
          <cell r="C4960" t="str">
            <v>Match</v>
          </cell>
          <cell r="D4960" t="str">
            <v>iStar</v>
          </cell>
          <cell r="E4960" t="str">
            <v>Zero-Coupon</v>
          </cell>
        </row>
        <row r="4961">
          <cell r="A4961" t="str">
            <v>313589YL1</v>
          </cell>
          <cell r="B4961" t="str">
            <v>x313589YL1</v>
          </cell>
          <cell r="C4961" t="str">
            <v>Match</v>
          </cell>
          <cell r="D4961" t="str">
            <v>iStar</v>
          </cell>
          <cell r="E4961" t="str">
            <v>Zero-Coupon</v>
          </cell>
        </row>
        <row r="4962">
          <cell r="A4962" t="str">
            <v>313589YP2</v>
          </cell>
          <cell r="B4962" t="str">
            <v>x313589YP2</v>
          </cell>
          <cell r="C4962" t="str">
            <v>Match</v>
          </cell>
          <cell r="D4962" t="str">
            <v>iStar</v>
          </cell>
          <cell r="E4962" t="str">
            <v>Zero-Coupon</v>
          </cell>
        </row>
        <row r="4963">
          <cell r="A4963" t="str">
            <v>313589YP2</v>
          </cell>
          <cell r="B4963" t="str">
            <v>x313589YP2</v>
          </cell>
          <cell r="C4963" t="str">
            <v>Match</v>
          </cell>
          <cell r="D4963" t="str">
            <v>iStar</v>
          </cell>
          <cell r="E4963" t="str">
            <v>Zero-Coupon</v>
          </cell>
        </row>
        <row r="4964">
          <cell r="A4964" t="str">
            <v>313589YP2</v>
          </cell>
          <cell r="B4964" t="str">
            <v>x313589YP2</v>
          </cell>
          <cell r="C4964" t="str">
            <v>Match</v>
          </cell>
          <cell r="D4964" t="str">
            <v>iStar</v>
          </cell>
          <cell r="E4964" t="str">
            <v>Zero-Coupon</v>
          </cell>
        </row>
        <row r="4965">
          <cell r="A4965" t="str">
            <v>313589YP2</v>
          </cell>
          <cell r="B4965" t="str">
            <v>x313589YP2</v>
          </cell>
          <cell r="C4965" t="str">
            <v>Match</v>
          </cell>
          <cell r="D4965" t="str">
            <v>iStar</v>
          </cell>
          <cell r="E4965" t="str">
            <v>Zero-Coupon</v>
          </cell>
        </row>
        <row r="4966">
          <cell r="A4966" t="str">
            <v>313589YP2</v>
          </cell>
          <cell r="B4966" t="str">
            <v>x313589YP2</v>
          </cell>
          <cell r="C4966" t="str">
            <v>Match</v>
          </cell>
          <cell r="D4966" t="str">
            <v>iStar</v>
          </cell>
          <cell r="E4966" t="str">
            <v>Zero-Coupon</v>
          </cell>
        </row>
        <row r="4967">
          <cell r="A4967" t="str">
            <v>313589YP2</v>
          </cell>
          <cell r="B4967" t="str">
            <v>x313589YP2</v>
          </cell>
          <cell r="C4967" t="str">
            <v>Match</v>
          </cell>
          <cell r="D4967" t="str">
            <v>iStar</v>
          </cell>
          <cell r="E4967" t="str">
            <v>Zero-Coupon</v>
          </cell>
        </row>
        <row r="4968">
          <cell r="A4968" t="str">
            <v>313589YP2</v>
          </cell>
          <cell r="B4968" t="str">
            <v>x313589YP2</v>
          </cell>
          <cell r="C4968" t="str">
            <v>Match</v>
          </cell>
          <cell r="D4968" t="str">
            <v>iStar</v>
          </cell>
          <cell r="E4968" t="str">
            <v>Zero-Coupon</v>
          </cell>
        </row>
        <row r="4969">
          <cell r="A4969" t="str">
            <v>313589YP2</v>
          </cell>
          <cell r="B4969" t="str">
            <v>x313589YP2</v>
          </cell>
          <cell r="C4969" t="str">
            <v>Match</v>
          </cell>
          <cell r="D4969" t="str">
            <v>iStar</v>
          </cell>
          <cell r="E4969" t="str">
            <v>Zero-Coupon</v>
          </cell>
        </row>
        <row r="4970">
          <cell r="A4970" t="str">
            <v>313589YP2</v>
          </cell>
          <cell r="B4970" t="str">
            <v>x313589YP2</v>
          </cell>
          <cell r="C4970" t="str">
            <v>Match</v>
          </cell>
          <cell r="D4970" t="str">
            <v>iStar</v>
          </cell>
          <cell r="E4970" t="str">
            <v>Zero-Coupon</v>
          </cell>
        </row>
        <row r="4971">
          <cell r="A4971" t="str">
            <v>313589YP2</v>
          </cell>
          <cell r="B4971" t="str">
            <v>x313589YP2</v>
          </cell>
          <cell r="C4971" t="str">
            <v>Match</v>
          </cell>
          <cell r="D4971" t="str">
            <v>iStar</v>
          </cell>
          <cell r="E4971" t="str">
            <v>Zero-Coupon</v>
          </cell>
        </row>
        <row r="4972">
          <cell r="A4972" t="str">
            <v>313589YP2</v>
          </cell>
          <cell r="B4972" t="str">
            <v>x313589YP2</v>
          </cell>
          <cell r="C4972" t="str">
            <v>Match</v>
          </cell>
          <cell r="D4972" t="str">
            <v>iStar</v>
          </cell>
          <cell r="E4972" t="str">
            <v>Zero-Coupon</v>
          </cell>
        </row>
        <row r="4973">
          <cell r="A4973" t="str">
            <v>313589YP2</v>
          </cell>
          <cell r="B4973" t="str">
            <v>x313589YP2</v>
          </cell>
          <cell r="C4973" t="str">
            <v>Match</v>
          </cell>
          <cell r="D4973" t="str">
            <v>iStar</v>
          </cell>
          <cell r="E4973" t="str">
            <v>Zero-Coupon</v>
          </cell>
        </row>
        <row r="4974">
          <cell r="A4974" t="str">
            <v>313589YP2</v>
          </cell>
          <cell r="B4974" t="str">
            <v>x313589YP2</v>
          </cell>
          <cell r="C4974" t="str">
            <v>Match</v>
          </cell>
          <cell r="D4974" t="str">
            <v>iStar</v>
          </cell>
          <cell r="E4974" t="str">
            <v>Zero-Coupon</v>
          </cell>
        </row>
        <row r="4975">
          <cell r="A4975" t="str">
            <v>313589YP2</v>
          </cell>
          <cell r="B4975" t="str">
            <v>x313589YP2</v>
          </cell>
          <cell r="C4975" t="str">
            <v>Match</v>
          </cell>
          <cell r="D4975" t="str">
            <v>iStar</v>
          </cell>
          <cell r="E4975" t="str">
            <v>Zero-Coupon</v>
          </cell>
        </row>
        <row r="4976">
          <cell r="A4976" t="str">
            <v>313589YP2</v>
          </cell>
          <cell r="B4976" t="str">
            <v>x313589YP2</v>
          </cell>
          <cell r="C4976" t="str">
            <v>Match</v>
          </cell>
          <cell r="D4976" t="str">
            <v>iStar</v>
          </cell>
          <cell r="E4976" t="str">
            <v>Zero-Coupon</v>
          </cell>
        </row>
        <row r="4977">
          <cell r="A4977" t="str">
            <v>313589YP2</v>
          </cell>
          <cell r="B4977" t="str">
            <v>x313589YP2</v>
          </cell>
          <cell r="C4977" t="str">
            <v>Match</v>
          </cell>
          <cell r="D4977" t="str">
            <v>iStar</v>
          </cell>
          <cell r="E4977" t="str">
            <v>Zero-Coupon</v>
          </cell>
        </row>
        <row r="4978">
          <cell r="A4978" t="str">
            <v>313589YP2</v>
          </cell>
          <cell r="B4978" t="str">
            <v>x313589YP2</v>
          </cell>
          <cell r="C4978" t="str">
            <v>Match</v>
          </cell>
          <cell r="D4978" t="str">
            <v>iStar</v>
          </cell>
          <cell r="E4978" t="str">
            <v>Zero-Coupon</v>
          </cell>
        </row>
        <row r="4979">
          <cell r="A4979" t="str">
            <v>313589YP2</v>
          </cell>
          <cell r="B4979" t="str">
            <v>x313589YP2</v>
          </cell>
          <cell r="C4979" t="str">
            <v>Match</v>
          </cell>
          <cell r="D4979" t="str">
            <v>iStar</v>
          </cell>
          <cell r="E4979" t="str">
            <v>Zero-Coupon</v>
          </cell>
        </row>
        <row r="4980">
          <cell r="A4980" t="str">
            <v>313589YP2</v>
          </cell>
          <cell r="B4980" t="str">
            <v>x313589YP2</v>
          </cell>
          <cell r="C4980" t="str">
            <v>Match</v>
          </cell>
          <cell r="D4980" t="str">
            <v>iStar</v>
          </cell>
          <cell r="E4980" t="str">
            <v>Zero-Coupon</v>
          </cell>
        </row>
        <row r="4981">
          <cell r="A4981" t="str">
            <v>313589YP2</v>
          </cell>
          <cell r="B4981" t="str">
            <v>x313589YP2</v>
          </cell>
          <cell r="C4981" t="str">
            <v>Match</v>
          </cell>
          <cell r="D4981" t="str">
            <v>iStar</v>
          </cell>
          <cell r="E4981" t="str">
            <v>Zero-Coupon</v>
          </cell>
        </row>
        <row r="4982">
          <cell r="A4982" t="str">
            <v>313589YP2</v>
          </cell>
          <cell r="B4982" t="str">
            <v>x313589YP2</v>
          </cell>
          <cell r="C4982" t="str">
            <v>Match</v>
          </cell>
          <cell r="D4982" t="str">
            <v>iStar</v>
          </cell>
          <cell r="E4982" t="str">
            <v>Zero-Coupon</v>
          </cell>
        </row>
        <row r="4983">
          <cell r="A4983" t="str">
            <v>313589YP2</v>
          </cell>
          <cell r="B4983" t="str">
            <v>x313589YP2</v>
          </cell>
          <cell r="C4983" t="str">
            <v>Match</v>
          </cell>
          <cell r="D4983" t="str">
            <v>iStar</v>
          </cell>
          <cell r="E4983" t="str">
            <v>Zero-Coupon</v>
          </cell>
        </row>
        <row r="4984">
          <cell r="A4984" t="str">
            <v>313589YQ0</v>
          </cell>
          <cell r="B4984" t="str">
            <v>x313589YQ0</v>
          </cell>
          <cell r="C4984" t="str">
            <v>Match</v>
          </cell>
          <cell r="D4984" t="str">
            <v>iStar</v>
          </cell>
          <cell r="E4984" t="str">
            <v>Zero-Coupon</v>
          </cell>
        </row>
        <row r="4985">
          <cell r="A4985" t="str">
            <v>313589YQ0</v>
          </cell>
          <cell r="B4985" t="str">
            <v>x313589YQ0</v>
          </cell>
          <cell r="C4985" t="str">
            <v>Match</v>
          </cell>
          <cell r="D4985" t="str">
            <v>iStar</v>
          </cell>
          <cell r="E4985" t="str">
            <v>Zero-Coupon</v>
          </cell>
        </row>
        <row r="4986">
          <cell r="A4986" t="str">
            <v>313589YQ0</v>
          </cell>
          <cell r="B4986" t="str">
            <v>x313589YQ0</v>
          </cell>
          <cell r="C4986" t="str">
            <v>Match</v>
          </cell>
          <cell r="D4986" t="str">
            <v>iStar</v>
          </cell>
          <cell r="E4986" t="str">
            <v>Zero-Coupon</v>
          </cell>
        </row>
        <row r="4987">
          <cell r="A4987" t="str">
            <v>313589YQ0</v>
          </cell>
          <cell r="B4987" t="str">
            <v>x313589YQ0</v>
          </cell>
          <cell r="C4987" t="str">
            <v>Match</v>
          </cell>
          <cell r="D4987" t="str">
            <v>iStar</v>
          </cell>
          <cell r="E4987" t="str">
            <v>Zero-Coupon</v>
          </cell>
        </row>
        <row r="4988">
          <cell r="A4988" t="str">
            <v>313589YQ0</v>
          </cell>
          <cell r="B4988" t="str">
            <v>x313589YQ0</v>
          </cell>
          <cell r="C4988" t="str">
            <v>Match</v>
          </cell>
          <cell r="D4988" t="str">
            <v>iStar</v>
          </cell>
          <cell r="E4988" t="str">
            <v>Zero-Coupon</v>
          </cell>
        </row>
        <row r="4989">
          <cell r="A4989" t="str">
            <v>313589YQ0</v>
          </cell>
          <cell r="B4989" t="str">
            <v>x313589YQ0</v>
          </cell>
          <cell r="C4989" t="str">
            <v>Match</v>
          </cell>
          <cell r="D4989" t="str">
            <v>iStar</v>
          </cell>
          <cell r="E4989" t="str">
            <v>Zero-Coupon</v>
          </cell>
        </row>
        <row r="4990">
          <cell r="A4990" t="str">
            <v>313589YQ0</v>
          </cell>
          <cell r="B4990" t="str">
            <v>x313589YQ0</v>
          </cell>
          <cell r="C4990" t="str">
            <v>Match</v>
          </cell>
          <cell r="D4990" t="str">
            <v>iStar</v>
          </cell>
          <cell r="E4990" t="str">
            <v>Zero-Coupon</v>
          </cell>
        </row>
        <row r="4991">
          <cell r="A4991" t="str">
            <v>313589YR8</v>
          </cell>
          <cell r="B4991" t="str">
            <v>x313589YR8</v>
          </cell>
          <cell r="C4991" t="str">
            <v>Match</v>
          </cell>
          <cell r="D4991" t="str">
            <v>iStar</v>
          </cell>
          <cell r="E4991" t="str">
            <v>Zero-Coupon</v>
          </cell>
        </row>
        <row r="4992">
          <cell r="A4992" t="str">
            <v>313589YR8</v>
          </cell>
          <cell r="B4992" t="str">
            <v>x313589YR8</v>
          </cell>
          <cell r="C4992" t="str">
            <v>Match</v>
          </cell>
          <cell r="D4992" t="str">
            <v>iStar</v>
          </cell>
          <cell r="E4992" t="str">
            <v>Zero-Coupon</v>
          </cell>
        </row>
        <row r="4993">
          <cell r="A4993" t="str">
            <v>313589YR8</v>
          </cell>
          <cell r="B4993" t="str">
            <v>x313589YR8</v>
          </cell>
          <cell r="C4993" t="str">
            <v>Match</v>
          </cell>
          <cell r="D4993" t="str">
            <v>iStar</v>
          </cell>
          <cell r="E4993" t="str">
            <v>Zero-Coupon</v>
          </cell>
        </row>
        <row r="4994">
          <cell r="A4994" t="str">
            <v>313589YR8</v>
          </cell>
          <cell r="B4994" t="str">
            <v>x313589YR8</v>
          </cell>
          <cell r="C4994" t="str">
            <v>Match</v>
          </cell>
          <cell r="D4994" t="str">
            <v>iStar</v>
          </cell>
          <cell r="E4994" t="str">
            <v>Zero-Coupon</v>
          </cell>
        </row>
        <row r="4995">
          <cell r="A4995" t="str">
            <v>313589YR8</v>
          </cell>
          <cell r="B4995" t="str">
            <v>x313589YR8</v>
          </cell>
          <cell r="C4995" t="str">
            <v>Match</v>
          </cell>
          <cell r="D4995" t="str">
            <v>iStar</v>
          </cell>
          <cell r="E4995" t="str">
            <v>Zero-Coupon</v>
          </cell>
        </row>
        <row r="4996">
          <cell r="A4996" t="str">
            <v>313589YR8</v>
          </cell>
          <cell r="B4996" t="str">
            <v>x313589YR8</v>
          </cell>
          <cell r="C4996" t="str">
            <v>Match</v>
          </cell>
          <cell r="D4996" t="str">
            <v>iStar</v>
          </cell>
          <cell r="E4996" t="str">
            <v>Zero-Coupon</v>
          </cell>
        </row>
        <row r="4997">
          <cell r="A4997" t="str">
            <v>313589YR8</v>
          </cell>
          <cell r="B4997" t="str">
            <v>x313589YR8</v>
          </cell>
          <cell r="C4997" t="str">
            <v>Match</v>
          </cell>
          <cell r="D4997" t="str">
            <v>iStar</v>
          </cell>
          <cell r="E4997" t="str">
            <v>Zero-Coupon</v>
          </cell>
        </row>
        <row r="4998">
          <cell r="A4998" t="str">
            <v>313589YR8</v>
          </cell>
          <cell r="B4998" t="str">
            <v>x313589YR8</v>
          </cell>
          <cell r="C4998" t="str">
            <v>Match</v>
          </cell>
          <cell r="D4998" t="str">
            <v>iStar</v>
          </cell>
          <cell r="E4998" t="str">
            <v>Zero-Coupon</v>
          </cell>
        </row>
        <row r="4999">
          <cell r="A4999" t="str">
            <v>313589YR8</v>
          </cell>
          <cell r="B4999" t="str">
            <v>x313589YR8</v>
          </cell>
          <cell r="C4999" t="str">
            <v>Match</v>
          </cell>
          <cell r="D4999" t="str">
            <v>iStar</v>
          </cell>
          <cell r="E4999" t="str">
            <v>Zero-Coupon</v>
          </cell>
        </row>
        <row r="5000">
          <cell r="A5000" t="str">
            <v>313589YR8</v>
          </cell>
          <cell r="B5000" t="str">
            <v>x313589YR8</v>
          </cell>
          <cell r="C5000" t="str">
            <v>Match</v>
          </cell>
          <cell r="D5000" t="str">
            <v>iStar</v>
          </cell>
          <cell r="E5000" t="str">
            <v>Zero-Coupon</v>
          </cell>
        </row>
        <row r="5001">
          <cell r="A5001" t="str">
            <v>313589YR8</v>
          </cell>
          <cell r="B5001" t="str">
            <v>x313589YR8</v>
          </cell>
          <cell r="C5001" t="str">
            <v>Match</v>
          </cell>
          <cell r="D5001" t="str">
            <v>iStar</v>
          </cell>
          <cell r="E5001" t="str">
            <v>Zero-Coupon</v>
          </cell>
        </row>
        <row r="5002">
          <cell r="A5002" t="str">
            <v>313589YR8</v>
          </cell>
          <cell r="B5002" t="str">
            <v>x313589YR8</v>
          </cell>
          <cell r="C5002" t="str">
            <v>Match</v>
          </cell>
          <cell r="D5002" t="str">
            <v>iStar</v>
          </cell>
          <cell r="E5002" t="str">
            <v>Zero-Coupon</v>
          </cell>
        </row>
        <row r="5003">
          <cell r="A5003" t="str">
            <v>313589YR8</v>
          </cell>
          <cell r="B5003" t="str">
            <v>x313589YR8</v>
          </cell>
          <cell r="C5003" t="str">
            <v>Match</v>
          </cell>
          <cell r="D5003" t="str">
            <v>iStar</v>
          </cell>
          <cell r="E5003" t="str">
            <v>Zero-Coupon</v>
          </cell>
        </row>
        <row r="5004">
          <cell r="A5004" t="str">
            <v>313589YR8</v>
          </cell>
          <cell r="B5004" t="str">
            <v>x313589YR8</v>
          </cell>
          <cell r="C5004" t="str">
            <v>Match</v>
          </cell>
          <cell r="D5004" t="str">
            <v>iStar</v>
          </cell>
          <cell r="E5004" t="str">
            <v>Zero-Coupon</v>
          </cell>
        </row>
        <row r="5005">
          <cell r="A5005" t="str">
            <v>313589YR8</v>
          </cell>
          <cell r="B5005" t="str">
            <v>x313589YR8</v>
          </cell>
          <cell r="C5005" t="str">
            <v>Match</v>
          </cell>
          <cell r="D5005" t="str">
            <v>iStar</v>
          </cell>
          <cell r="E5005" t="str">
            <v>Zero-Coupon</v>
          </cell>
        </row>
        <row r="5006">
          <cell r="A5006" t="str">
            <v>313589YS6</v>
          </cell>
          <cell r="B5006" t="str">
            <v>x313589YS6</v>
          </cell>
          <cell r="C5006" t="str">
            <v>Match</v>
          </cell>
          <cell r="D5006" t="str">
            <v>iStar</v>
          </cell>
          <cell r="E5006" t="str">
            <v>Zero-Coupon</v>
          </cell>
        </row>
        <row r="5007">
          <cell r="A5007" t="str">
            <v>313589YT4</v>
          </cell>
          <cell r="B5007" t="str">
            <v>x313589YT4</v>
          </cell>
          <cell r="C5007" t="str">
            <v>Match</v>
          </cell>
          <cell r="D5007" t="str">
            <v>iStar</v>
          </cell>
          <cell r="E5007" t="str">
            <v>Zero-Coupon</v>
          </cell>
        </row>
        <row r="5008">
          <cell r="A5008" t="str">
            <v>313589YT4</v>
          </cell>
          <cell r="B5008" t="str">
            <v>x313589YT4</v>
          </cell>
          <cell r="C5008" t="str">
            <v>Match</v>
          </cell>
          <cell r="D5008" t="str">
            <v>iStar</v>
          </cell>
          <cell r="E5008" t="str">
            <v>Zero-Coupon</v>
          </cell>
        </row>
        <row r="5009">
          <cell r="A5009" t="str">
            <v>313589YT4</v>
          </cell>
          <cell r="B5009" t="str">
            <v>x313589YT4</v>
          </cell>
          <cell r="C5009" t="str">
            <v>Match</v>
          </cell>
          <cell r="D5009" t="str">
            <v>iStar</v>
          </cell>
          <cell r="E5009" t="str">
            <v>Zero-Coupon</v>
          </cell>
        </row>
        <row r="5010">
          <cell r="A5010" t="str">
            <v>313589YT4</v>
          </cell>
          <cell r="B5010" t="str">
            <v>x313589YT4</v>
          </cell>
          <cell r="C5010" t="str">
            <v>Match</v>
          </cell>
          <cell r="D5010" t="str">
            <v>iStar</v>
          </cell>
          <cell r="E5010" t="str">
            <v>Zero-Coupon</v>
          </cell>
        </row>
        <row r="5011">
          <cell r="A5011" t="str">
            <v>313589YT4</v>
          </cell>
          <cell r="B5011" t="str">
            <v>x313589YT4</v>
          </cell>
          <cell r="C5011" t="str">
            <v>Match</v>
          </cell>
          <cell r="D5011" t="str">
            <v>iStar</v>
          </cell>
          <cell r="E5011" t="str">
            <v>Zero-Coupon</v>
          </cell>
        </row>
        <row r="5012">
          <cell r="A5012" t="str">
            <v>313589YT4</v>
          </cell>
          <cell r="B5012" t="str">
            <v>x313589YT4</v>
          </cell>
          <cell r="C5012" t="str">
            <v>Match</v>
          </cell>
          <cell r="D5012" t="str">
            <v>iStar</v>
          </cell>
          <cell r="E5012" t="str">
            <v>Zero-Coupon</v>
          </cell>
        </row>
        <row r="5013">
          <cell r="A5013" t="str">
            <v>313589YT4</v>
          </cell>
          <cell r="B5013" t="str">
            <v>x313589YT4</v>
          </cell>
          <cell r="C5013" t="str">
            <v>Match</v>
          </cell>
          <cell r="D5013" t="str">
            <v>iStar</v>
          </cell>
          <cell r="E5013" t="str">
            <v>Zero-Coupon</v>
          </cell>
        </row>
        <row r="5014">
          <cell r="A5014" t="str">
            <v>313589YT4</v>
          </cell>
          <cell r="B5014" t="str">
            <v>x313589YT4</v>
          </cell>
          <cell r="C5014" t="str">
            <v>Match</v>
          </cell>
          <cell r="D5014" t="str">
            <v>iStar</v>
          </cell>
          <cell r="E5014" t="str">
            <v>Zero-Coupon</v>
          </cell>
        </row>
        <row r="5015">
          <cell r="A5015" t="str">
            <v>313589YT4</v>
          </cell>
          <cell r="B5015" t="str">
            <v>x313589YT4</v>
          </cell>
          <cell r="C5015" t="str">
            <v>Match</v>
          </cell>
          <cell r="D5015" t="str">
            <v>iStar</v>
          </cell>
          <cell r="E5015" t="str">
            <v>Zero-Coupon</v>
          </cell>
        </row>
        <row r="5016">
          <cell r="A5016" t="str">
            <v>313589YT4</v>
          </cell>
          <cell r="B5016" t="str">
            <v>x313589YT4</v>
          </cell>
          <cell r="C5016" t="str">
            <v>Match</v>
          </cell>
          <cell r="D5016" t="str">
            <v>iStar</v>
          </cell>
          <cell r="E5016" t="str">
            <v>Zero-Coupon</v>
          </cell>
        </row>
        <row r="5017">
          <cell r="A5017" t="str">
            <v>313589YT4</v>
          </cell>
          <cell r="B5017" t="str">
            <v>x313589YT4</v>
          </cell>
          <cell r="C5017" t="str">
            <v>Match</v>
          </cell>
          <cell r="D5017" t="str">
            <v>iStar</v>
          </cell>
          <cell r="E5017" t="str">
            <v>Zero-Coupon</v>
          </cell>
        </row>
        <row r="5018">
          <cell r="A5018" t="str">
            <v>313589YT4</v>
          </cell>
          <cell r="B5018" t="str">
            <v>x313589YT4</v>
          </cell>
          <cell r="C5018" t="str">
            <v>Match</v>
          </cell>
          <cell r="D5018" t="str">
            <v>iStar</v>
          </cell>
          <cell r="E5018" t="str">
            <v>Zero-Coupon</v>
          </cell>
        </row>
        <row r="5019">
          <cell r="A5019" t="str">
            <v>313589YT4</v>
          </cell>
          <cell r="B5019" t="str">
            <v>x313589YT4</v>
          </cell>
          <cell r="C5019" t="str">
            <v>Match</v>
          </cell>
          <cell r="D5019" t="str">
            <v>iStar</v>
          </cell>
          <cell r="E5019" t="str">
            <v>Zero-Coupon</v>
          </cell>
        </row>
        <row r="5020">
          <cell r="A5020" t="str">
            <v>313589YT4</v>
          </cell>
          <cell r="B5020" t="str">
            <v>x313589YT4</v>
          </cell>
          <cell r="C5020" t="str">
            <v>Match</v>
          </cell>
          <cell r="D5020" t="str">
            <v>iStar</v>
          </cell>
          <cell r="E5020" t="str">
            <v>Zero-Coupon</v>
          </cell>
        </row>
        <row r="5021">
          <cell r="A5021" t="str">
            <v>313589YT4</v>
          </cell>
          <cell r="B5021" t="str">
            <v>x313589YT4</v>
          </cell>
          <cell r="C5021" t="str">
            <v>Match</v>
          </cell>
          <cell r="D5021" t="str">
            <v>iStar</v>
          </cell>
          <cell r="E5021" t="str">
            <v>Zero-Coupon</v>
          </cell>
        </row>
        <row r="5022">
          <cell r="A5022" t="str">
            <v>313589YT4</v>
          </cell>
          <cell r="B5022" t="str">
            <v>x313589YT4</v>
          </cell>
          <cell r="C5022" t="str">
            <v>Match</v>
          </cell>
          <cell r="D5022" t="str">
            <v>iStar</v>
          </cell>
          <cell r="E5022" t="str">
            <v>Zero-Coupon</v>
          </cell>
        </row>
        <row r="5023">
          <cell r="A5023" t="str">
            <v>313589YT4</v>
          </cell>
          <cell r="B5023" t="str">
            <v>x313589YT4</v>
          </cell>
          <cell r="C5023" t="str">
            <v>Match</v>
          </cell>
          <cell r="D5023" t="str">
            <v>iStar</v>
          </cell>
          <cell r="E5023" t="str">
            <v>Zero-Coupon</v>
          </cell>
        </row>
        <row r="5024">
          <cell r="A5024" t="str">
            <v>313589YT4</v>
          </cell>
          <cell r="B5024" t="str">
            <v>x313589YT4</v>
          </cell>
          <cell r="C5024" t="str">
            <v>Match</v>
          </cell>
          <cell r="D5024" t="str">
            <v>iStar</v>
          </cell>
          <cell r="E5024" t="str">
            <v>Zero-Coupon</v>
          </cell>
        </row>
        <row r="5025">
          <cell r="A5025" t="str">
            <v>313589YT4</v>
          </cell>
          <cell r="B5025" t="str">
            <v>x313589YT4</v>
          </cell>
          <cell r="C5025" t="str">
            <v>Match</v>
          </cell>
          <cell r="D5025" t="str">
            <v>iStar</v>
          </cell>
          <cell r="E5025" t="str">
            <v>Zero-Coupon</v>
          </cell>
        </row>
        <row r="5026">
          <cell r="A5026" t="str">
            <v>313589YT4</v>
          </cell>
          <cell r="B5026" t="str">
            <v>x313589YT4</v>
          </cell>
          <cell r="C5026" t="str">
            <v>Match</v>
          </cell>
          <cell r="D5026" t="str">
            <v>iStar</v>
          </cell>
          <cell r="E5026" t="str">
            <v>Zero-Coupon</v>
          </cell>
        </row>
        <row r="5027">
          <cell r="A5027" t="str">
            <v>313589YT4</v>
          </cell>
          <cell r="B5027" t="str">
            <v>x313589YT4</v>
          </cell>
          <cell r="C5027" t="str">
            <v>Match</v>
          </cell>
          <cell r="D5027" t="str">
            <v>iStar</v>
          </cell>
          <cell r="E5027" t="str">
            <v>Zero-Coupon</v>
          </cell>
        </row>
        <row r="5028">
          <cell r="A5028" t="str">
            <v>313589YT4</v>
          </cell>
          <cell r="B5028" t="str">
            <v>x313589YT4</v>
          </cell>
          <cell r="C5028" t="str">
            <v>Match</v>
          </cell>
          <cell r="D5028" t="str">
            <v>iStar</v>
          </cell>
          <cell r="E5028" t="str">
            <v>Zero-Coupon</v>
          </cell>
        </row>
        <row r="5029">
          <cell r="A5029" t="str">
            <v>313589YT4</v>
          </cell>
          <cell r="B5029" t="str">
            <v>x313589YT4</v>
          </cell>
          <cell r="C5029" t="str">
            <v>Match</v>
          </cell>
          <cell r="D5029" t="str">
            <v>iStar</v>
          </cell>
          <cell r="E5029" t="str">
            <v>Zero-Coupon</v>
          </cell>
        </row>
        <row r="5030">
          <cell r="A5030" t="str">
            <v>313589YT4</v>
          </cell>
          <cell r="B5030" t="str">
            <v>x313589YT4</v>
          </cell>
          <cell r="C5030" t="str">
            <v>Match</v>
          </cell>
          <cell r="D5030" t="str">
            <v>iStar</v>
          </cell>
          <cell r="E5030" t="str">
            <v>Zero-Coupon</v>
          </cell>
        </row>
        <row r="5031">
          <cell r="A5031" t="str">
            <v>313589YT4</v>
          </cell>
          <cell r="B5031" t="str">
            <v>x313589YT4</v>
          </cell>
          <cell r="C5031" t="str">
            <v>Match</v>
          </cell>
          <cell r="D5031" t="str">
            <v>iStar</v>
          </cell>
          <cell r="E5031" t="str">
            <v>Zero-Coupon</v>
          </cell>
        </row>
        <row r="5032">
          <cell r="A5032" t="str">
            <v>313589YT4</v>
          </cell>
          <cell r="B5032" t="str">
            <v>x313589YT4</v>
          </cell>
          <cell r="C5032" t="str">
            <v>Match</v>
          </cell>
          <cell r="D5032" t="str">
            <v>iStar</v>
          </cell>
          <cell r="E5032" t="str">
            <v>Zero-Coupon</v>
          </cell>
        </row>
        <row r="5033">
          <cell r="A5033" t="str">
            <v>313589YT4</v>
          </cell>
          <cell r="B5033" t="str">
            <v>x313589YT4</v>
          </cell>
          <cell r="C5033" t="str">
            <v>Match</v>
          </cell>
          <cell r="D5033" t="str">
            <v>iStar</v>
          </cell>
          <cell r="E5033" t="str">
            <v>Zero-Coupon</v>
          </cell>
        </row>
        <row r="5034">
          <cell r="A5034" t="str">
            <v>313589YT4</v>
          </cell>
          <cell r="B5034" t="str">
            <v>x313589YT4</v>
          </cell>
          <cell r="C5034" t="str">
            <v>Match</v>
          </cell>
          <cell r="D5034" t="str">
            <v>iStar</v>
          </cell>
          <cell r="E5034" t="str">
            <v>Zero-Coupon</v>
          </cell>
        </row>
        <row r="5035">
          <cell r="A5035" t="str">
            <v>313589YT4</v>
          </cell>
          <cell r="B5035" t="str">
            <v>x313589YT4</v>
          </cell>
          <cell r="C5035" t="str">
            <v>Match</v>
          </cell>
          <cell r="D5035" t="str">
            <v>iStar</v>
          </cell>
          <cell r="E5035" t="str">
            <v>Zero-Coupon</v>
          </cell>
        </row>
        <row r="5036">
          <cell r="A5036" t="str">
            <v>313589YT4</v>
          </cell>
          <cell r="B5036" t="str">
            <v>x313589YT4</v>
          </cell>
          <cell r="C5036" t="str">
            <v>Match</v>
          </cell>
          <cell r="D5036" t="str">
            <v>iStar</v>
          </cell>
          <cell r="E5036" t="str">
            <v>Zero-Coupon</v>
          </cell>
        </row>
        <row r="5037">
          <cell r="A5037" t="str">
            <v>313589YT4</v>
          </cell>
          <cell r="B5037" t="str">
            <v>x313589YT4</v>
          </cell>
          <cell r="C5037" t="str">
            <v>Match</v>
          </cell>
          <cell r="D5037" t="str">
            <v>iStar</v>
          </cell>
          <cell r="E5037" t="str">
            <v>Zero-Coupon</v>
          </cell>
        </row>
        <row r="5038">
          <cell r="A5038" t="str">
            <v>313589YT4</v>
          </cell>
          <cell r="B5038" t="str">
            <v>x313589YT4</v>
          </cell>
          <cell r="C5038" t="str">
            <v>Match</v>
          </cell>
          <cell r="D5038" t="str">
            <v>iStar</v>
          </cell>
          <cell r="E5038" t="str">
            <v>Zero-Coupon</v>
          </cell>
        </row>
        <row r="5039">
          <cell r="A5039" t="str">
            <v>313589YT4</v>
          </cell>
          <cell r="B5039" t="str">
            <v>x313589YT4</v>
          </cell>
          <cell r="C5039" t="str">
            <v>Match</v>
          </cell>
          <cell r="D5039" t="str">
            <v>iStar</v>
          </cell>
          <cell r="E5039" t="str">
            <v>Zero-Coupon</v>
          </cell>
        </row>
        <row r="5040">
          <cell r="A5040" t="str">
            <v>313589YT4</v>
          </cell>
          <cell r="B5040" t="str">
            <v>x313589YT4</v>
          </cell>
          <cell r="C5040" t="str">
            <v>Match</v>
          </cell>
          <cell r="D5040" t="str">
            <v>iStar</v>
          </cell>
          <cell r="E5040" t="str">
            <v>Zero-Coupon</v>
          </cell>
        </row>
        <row r="5041">
          <cell r="A5041" t="str">
            <v>313589YT4</v>
          </cell>
          <cell r="B5041" t="str">
            <v>x313589YT4</v>
          </cell>
          <cell r="C5041" t="str">
            <v>Match</v>
          </cell>
          <cell r="D5041" t="str">
            <v>iStar</v>
          </cell>
          <cell r="E5041" t="str">
            <v>Zero-Coupon</v>
          </cell>
        </row>
        <row r="5042">
          <cell r="A5042" t="str">
            <v>313589YT4</v>
          </cell>
          <cell r="B5042" t="str">
            <v>x313589YT4</v>
          </cell>
          <cell r="C5042" t="str">
            <v>Match</v>
          </cell>
          <cell r="D5042" t="str">
            <v>iStar</v>
          </cell>
          <cell r="E5042" t="str">
            <v>Zero-Coupon</v>
          </cell>
        </row>
        <row r="5043">
          <cell r="A5043" t="str">
            <v>313589YT4</v>
          </cell>
          <cell r="B5043" t="str">
            <v>x313589YT4</v>
          </cell>
          <cell r="C5043" t="str">
            <v>Match</v>
          </cell>
          <cell r="D5043" t="str">
            <v>iStar</v>
          </cell>
          <cell r="E5043" t="str">
            <v>Zero-Coupon</v>
          </cell>
        </row>
        <row r="5044">
          <cell r="A5044" t="str">
            <v>313589YT4</v>
          </cell>
          <cell r="B5044" t="str">
            <v>x313589YT4</v>
          </cell>
          <cell r="C5044" t="str">
            <v>Match</v>
          </cell>
          <cell r="D5044" t="str">
            <v>iStar</v>
          </cell>
          <cell r="E5044" t="str">
            <v>Zero-Coupon</v>
          </cell>
        </row>
        <row r="5045">
          <cell r="A5045" t="str">
            <v>313589YT4</v>
          </cell>
          <cell r="B5045" t="str">
            <v>x313589YT4</v>
          </cell>
          <cell r="C5045" t="str">
            <v>Match</v>
          </cell>
          <cell r="D5045" t="str">
            <v>iStar</v>
          </cell>
          <cell r="E5045" t="str">
            <v>Zero-Coupon</v>
          </cell>
        </row>
        <row r="5046">
          <cell r="A5046" t="str">
            <v>313589YT4</v>
          </cell>
          <cell r="B5046" t="str">
            <v>x313589YT4</v>
          </cell>
          <cell r="C5046" t="str">
            <v>Match</v>
          </cell>
          <cell r="D5046" t="str">
            <v>iStar</v>
          </cell>
          <cell r="E5046" t="str">
            <v>Zero-Coupon</v>
          </cell>
        </row>
        <row r="5047">
          <cell r="A5047" t="str">
            <v>313589YT4</v>
          </cell>
          <cell r="B5047" t="str">
            <v>x313589YT4</v>
          </cell>
          <cell r="C5047" t="str">
            <v>Match</v>
          </cell>
          <cell r="D5047" t="str">
            <v>iStar</v>
          </cell>
          <cell r="E5047" t="str">
            <v>Zero-Coupon</v>
          </cell>
        </row>
        <row r="5048">
          <cell r="A5048" t="str">
            <v>313589YT4</v>
          </cell>
          <cell r="B5048" t="str">
            <v>x313589YT4</v>
          </cell>
          <cell r="C5048" t="str">
            <v>Match</v>
          </cell>
          <cell r="D5048" t="str">
            <v>iStar</v>
          </cell>
          <cell r="E5048" t="str">
            <v>Zero-Coupon</v>
          </cell>
        </row>
        <row r="5049">
          <cell r="A5049" t="str">
            <v>313589YT4</v>
          </cell>
          <cell r="B5049" t="str">
            <v>x313589YT4</v>
          </cell>
          <cell r="C5049" t="str">
            <v>Match</v>
          </cell>
          <cell r="D5049" t="str">
            <v>iStar</v>
          </cell>
          <cell r="E5049" t="str">
            <v>Zero-Coupon</v>
          </cell>
        </row>
        <row r="5050">
          <cell r="A5050" t="str">
            <v>313589YT4</v>
          </cell>
          <cell r="B5050" t="str">
            <v>x313589YT4</v>
          </cell>
          <cell r="C5050" t="str">
            <v>Match</v>
          </cell>
          <cell r="D5050" t="str">
            <v>iStar</v>
          </cell>
          <cell r="E5050" t="str">
            <v>Zero-Coupon</v>
          </cell>
        </row>
        <row r="5051">
          <cell r="A5051" t="str">
            <v>313589YT4</v>
          </cell>
          <cell r="B5051" t="str">
            <v>x313589YT4</v>
          </cell>
          <cell r="C5051" t="str">
            <v>Match</v>
          </cell>
          <cell r="D5051" t="str">
            <v>iStar</v>
          </cell>
          <cell r="E5051" t="str">
            <v>Zero-Coupon</v>
          </cell>
        </row>
        <row r="5052">
          <cell r="A5052" t="str">
            <v>313589YT4</v>
          </cell>
          <cell r="B5052" t="str">
            <v>x313589YT4</v>
          </cell>
          <cell r="C5052" t="str">
            <v>Match</v>
          </cell>
          <cell r="D5052" t="str">
            <v>iStar</v>
          </cell>
          <cell r="E5052" t="str">
            <v>Zero-Coupon</v>
          </cell>
        </row>
        <row r="5053">
          <cell r="A5053" t="str">
            <v>313589YT4</v>
          </cell>
          <cell r="B5053" t="str">
            <v>x313589YT4</v>
          </cell>
          <cell r="C5053" t="str">
            <v>Match</v>
          </cell>
          <cell r="D5053" t="str">
            <v>iStar</v>
          </cell>
          <cell r="E5053" t="str">
            <v>Zero-Coupon</v>
          </cell>
        </row>
        <row r="5054">
          <cell r="A5054" t="str">
            <v>313589YT4</v>
          </cell>
          <cell r="B5054" t="str">
            <v>x313589YT4</v>
          </cell>
          <cell r="C5054" t="str">
            <v>Match</v>
          </cell>
          <cell r="D5054" t="str">
            <v>iStar</v>
          </cell>
          <cell r="E5054" t="str">
            <v>Zero-Coupon</v>
          </cell>
        </row>
        <row r="5055">
          <cell r="A5055" t="str">
            <v>313589YT4</v>
          </cell>
          <cell r="B5055" t="str">
            <v>x313589YT4</v>
          </cell>
          <cell r="C5055" t="str">
            <v>Match</v>
          </cell>
          <cell r="D5055" t="str">
            <v>iStar</v>
          </cell>
          <cell r="E5055" t="str">
            <v>Zero-Coupon</v>
          </cell>
        </row>
        <row r="5056">
          <cell r="A5056" t="str">
            <v>313589YT4</v>
          </cell>
          <cell r="B5056" t="str">
            <v>x313589YT4</v>
          </cell>
          <cell r="C5056" t="str">
            <v>Match</v>
          </cell>
          <cell r="D5056" t="str">
            <v>iStar</v>
          </cell>
          <cell r="E5056" t="str">
            <v>Zero-Coupon</v>
          </cell>
        </row>
        <row r="5057">
          <cell r="A5057" t="str">
            <v>313589YT4</v>
          </cell>
          <cell r="B5057" t="str">
            <v>x313589YT4</v>
          </cell>
          <cell r="C5057" t="str">
            <v>Match</v>
          </cell>
          <cell r="D5057" t="str">
            <v>iStar</v>
          </cell>
          <cell r="E5057" t="str">
            <v>Zero-Coupon</v>
          </cell>
        </row>
        <row r="5058">
          <cell r="A5058" t="str">
            <v>313589YT4</v>
          </cell>
          <cell r="B5058" t="str">
            <v>x313589YT4</v>
          </cell>
          <cell r="C5058" t="str">
            <v>Match</v>
          </cell>
          <cell r="D5058" t="str">
            <v>iStar</v>
          </cell>
          <cell r="E5058" t="str">
            <v>Zero-Coupon</v>
          </cell>
        </row>
        <row r="5059">
          <cell r="A5059" t="str">
            <v>313589YT4</v>
          </cell>
          <cell r="B5059" t="str">
            <v>x313589YT4</v>
          </cell>
          <cell r="C5059" t="str">
            <v>Match</v>
          </cell>
          <cell r="D5059" t="str">
            <v>iStar</v>
          </cell>
          <cell r="E5059" t="str">
            <v>Zero-Coupon</v>
          </cell>
        </row>
        <row r="5060">
          <cell r="A5060" t="str">
            <v>313589YT4</v>
          </cell>
          <cell r="B5060" t="str">
            <v>x313589YT4</v>
          </cell>
          <cell r="C5060" t="str">
            <v>Match</v>
          </cell>
          <cell r="D5060" t="str">
            <v>iStar</v>
          </cell>
          <cell r="E5060" t="str">
            <v>Zero-Coupon</v>
          </cell>
        </row>
        <row r="5061">
          <cell r="A5061" t="str">
            <v>313589YT4</v>
          </cell>
          <cell r="B5061" t="str">
            <v>x313589YT4</v>
          </cell>
          <cell r="C5061" t="str">
            <v>Match</v>
          </cell>
          <cell r="D5061" t="str">
            <v>iStar</v>
          </cell>
          <cell r="E5061" t="str">
            <v>Zero-Coupon</v>
          </cell>
        </row>
        <row r="5062">
          <cell r="A5062" t="str">
            <v>313589YT4</v>
          </cell>
          <cell r="B5062" t="str">
            <v>x313589YT4</v>
          </cell>
          <cell r="C5062" t="str">
            <v>Match</v>
          </cell>
          <cell r="D5062" t="str">
            <v>iStar</v>
          </cell>
          <cell r="E5062" t="str">
            <v>Zero-Coupon</v>
          </cell>
        </row>
        <row r="5063">
          <cell r="A5063" t="str">
            <v>313589YT4</v>
          </cell>
          <cell r="B5063" t="str">
            <v>x313589YT4</v>
          </cell>
          <cell r="C5063" t="str">
            <v>Match</v>
          </cell>
          <cell r="D5063" t="str">
            <v>iStar</v>
          </cell>
          <cell r="E5063" t="str">
            <v>Zero-Coupon</v>
          </cell>
        </row>
        <row r="5064">
          <cell r="A5064" t="str">
            <v>313589YT4</v>
          </cell>
          <cell r="B5064" t="str">
            <v>x313589YT4</v>
          </cell>
          <cell r="C5064" t="str">
            <v>Match</v>
          </cell>
          <cell r="D5064" t="str">
            <v>iStar</v>
          </cell>
          <cell r="E5064" t="str">
            <v>Zero-Coupon</v>
          </cell>
        </row>
        <row r="5065">
          <cell r="A5065" t="str">
            <v>313589YT4</v>
          </cell>
          <cell r="B5065" t="str">
            <v>x313589YT4</v>
          </cell>
          <cell r="C5065" t="str">
            <v>Match</v>
          </cell>
          <cell r="D5065" t="str">
            <v>iStar</v>
          </cell>
          <cell r="E5065" t="str">
            <v>Zero-Coupon</v>
          </cell>
        </row>
        <row r="5066">
          <cell r="A5066" t="str">
            <v>313589YT4</v>
          </cell>
          <cell r="B5066" t="str">
            <v>x313589YT4</v>
          </cell>
          <cell r="C5066" t="str">
            <v>Match</v>
          </cell>
          <cell r="D5066" t="str">
            <v>iStar</v>
          </cell>
          <cell r="E5066" t="str">
            <v>Zero-Coupon</v>
          </cell>
        </row>
        <row r="5067">
          <cell r="A5067" t="str">
            <v>313589YT4</v>
          </cell>
          <cell r="B5067" t="str">
            <v>x313589YT4</v>
          </cell>
          <cell r="C5067" t="str">
            <v>Match</v>
          </cell>
          <cell r="D5067" t="str">
            <v>iStar</v>
          </cell>
          <cell r="E5067" t="str">
            <v>Zero-Coupon</v>
          </cell>
        </row>
        <row r="5068">
          <cell r="A5068" t="str">
            <v>313589YT4</v>
          </cell>
          <cell r="B5068" t="str">
            <v>x313589YT4</v>
          </cell>
          <cell r="C5068" t="str">
            <v>Match</v>
          </cell>
          <cell r="D5068" t="str">
            <v>iStar</v>
          </cell>
          <cell r="E5068" t="str">
            <v>Zero-Coupon</v>
          </cell>
        </row>
        <row r="5069">
          <cell r="A5069" t="str">
            <v>313589YW7</v>
          </cell>
          <cell r="B5069" t="str">
            <v>x313589YW7</v>
          </cell>
          <cell r="C5069" t="str">
            <v>Match</v>
          </cell>
          <cell r="D5069" t="str">
            <v>iStar</v>
          </cell>
          <cell r="E5069" t="str">
            <v>Zero-Coupon</v>
          </cell>
        </row>
        <row r="5070">
          <cell r="A5070" t="str">
            <v>313589YW7</v>
          </cell>
          <cell r="B5070" t="str">
            <v>x313589YW7</v>
          </cell>
          <cell r="C5070" t="str">
            <v>Match</v>
          </cell>
          <cell r="D5070" t="str">
            <v>iStar</v>
          </cell>
          <cell r="E5070" t="str">
            <v>Zero-Coupon</v>
          </cell>
        </row>
        <row r="5071">
          <cell r="A5071" t="str">
            <v>313589YW7</v>
          </cell>
          <cell r="B5071" t="str">
            <v>x313589YW7</v>
          </cell>
          <cell r="C5071" t="str">
            <v>Match</v>
          </cell>
          <cell r="D5071" t="str">
            <v>iStar</v>
          </cell>
          <cell r="E5071" t="str">
            <v>Zero-Coupon</v>
          </cell>
        </row>
        <row r="5072">
          <cell r="A5072" t="str">
            <v>313589YW7</v>
          </cell>
          <cell r="B5072" t="str">
            <v>x313589YW7</v>
          </cell>
          <cell r="C5072" t="str">
            <v>Match</v>
          </cell>
          <cell r="D5072" t="str">
            <v>iStar</v>
          </cell>
          <cell r="E5072" t="str">
            <v>Zero-Coupon</v>
          </cell>
        </row>
        <row r="5073">
          <cell r="A5073" t="str">
            <v>313589YW7</v>
          </cell>
          <cell r="B5073" t="str">
            <v>x313589YW7</v>
          </cell>
          <cell r="C5073" t="str">
            <v>Match</v>
          </cell>
          <cell r="D5073" t="str">
            <v>iStar</v>
          </cell>
          <cell r="E5073" t="str">
            <v>Zero-Coupon</v>
          </cell>
        </row>
        <row r="5074">
          <cell r="A5074" t="str">
            <v>313589YW7</v>
          </cell>
          <cell r="B5074" t="str">
            <v>x313589YW7</v>
          </cell>
          <cell r="C5074" t="str">
            <v>Match</v>
          </cell>
          <cell r="D5074" t="str">
            <v>iStar</v>
          </cell>
          <cell r="E5074" t="str">
            <v>Zero-Coupon</v>
          </cell>
        </row>
        <row r="5075">
          <cell r="A5075" t="str">
            <v>313589YW7</v>
          </cell>
          <cell r="B5075" t="str">
            <v>x313589YW7</v>
          </cell>
          <cell r="C5075" t="str">
            <v>Match</v>
          </cell>
          <cell r="D5075" t="str">
            <v>iStar</v>
          </cell>
          <cell r="E5075" t="str">
            <v>Zero-Coupon</v>
          </cell>
        </row>
        <row r="5076">
          <cell r="A5076" t="str">
            <v>313589YW7</v>
          </cell>
          <cell r="B5076" t="str">
            <v>x313589YW7</v>
          </cell>
          <cell r="C5076" t="str">
            <v>Match</v>
          </cell>
          <cell r="D5076" t="str">
            <v>iStar</v>
          </cell>
          <cell r="E5076" t="str">
            <v>Zero-Coupon</v>
          </cell>
        </row>
        <row r="5077">
          <cell r="A5077" t="str">
            <v>313589YW7</v>
          </cell>
          <cell r="B5077" t="str">
            <v>x313589YW7</v>
          </cell>
          <cell r="C5077" t="str">
            <v>Match</v>
          </cell>
          <cell r="D5077" t="str">
            <v>iStar</v>
          </cell>
          <cell r="E5077" t="str">
            <v>Zero-Coupon</v>
          </cell>
        </row>
        <row r="5078">
          <cell r="A5078" t="str">
            <v>313589YW7</v>
          </cell>
          <cell r="B5078" t="str">
            <v>x313589YW7</v>
          </cell>
          <cell r="C5078" t="str">
            <v>Match</v>
          </cell>
          <cell r="D5078" t="str">
            <v>iStar</v>
          </cell>
          <cell r="E5078" t="str">
            <v>Zero-Coupon</v>
          </cell>
        </row>
        <row r="5079">
          <cell r="A5079" t="str">
            <v>313589YW7</v>
          </cell>
          <cell r="B5079" t="str">
            <v>x313589YW7</v>
          </cell>
          <cell r="C5079" t="str">
            <v>Match</v>
          </cell>
          <cell r="D5079" t="str">
            <v>iStar</v>
          </cell>
          <cell r="E5079" t="str">
            <v>Zero-Coupon</v>
          </cell>
        </row>
        <row r="5080">
          <cell r="A5080" t="str">
            <v>313589YW7</v>
          </cell>
          <cell r="B5080" t="str">
            <v>x313589YW7</v>
          </cell>
          <cell r="C5080" t="str">
            <v>Match</v>
          </cell>
          <cell r="D5080" t="str">
            <v>iStar</v>
          </cell>
          <cell r="E5080" t="str">
            <v>Zero-Coupon</v>
          </cell>
        </row>
        <row r="5081">
          <cell r="A5081" t="str">
            <v>313589YW7</v>
          </cell>
          <cell r="B5081" t="str">
            <v>x313589YW7</v>
          </cell>
          <cell r="C5081" t="str">
            <v>Match</v>
          </cell>
          <cell r="D5081" t="str">
            <v>iStar</v>
          </cell>
          <cell r="E5081" t="str">
            <v>Zero-Coupon</v>
          </cell>
        </row>
        <row r="5082">
          <cell r="A5082" t="str">
            <v>313589YW7</v>
          </cell>
          <cell r="B5082" t="str">
            <v>x313589YW7</v>
          </cell>
          <cell r="C5082" t="str">
            <v>Match</v>
          </cell>
          <cell r="D5082" t="str">
            <v>iStar</v>
          </cell>
          <cell r="E5082" t="str">
            <v>Zero-Coupon</v>
          </cell>
        </row>
        <row r="5083">
          <cell r="A5083" t="str">
            <v>313589YW7</v>
          </cell>
          <cell r="B5083" t="str">
            <v>x313589YW7</v>
          </cell>
          <cell r="C5083" t="str">
            <v>Match</v>
          </cell>
          <cell r="D5083" t="str">
            <v>iStar</v>
          </cell>
          <cell r="E5083" t="str">
            <v>Zero-Coupon</v>
          </cell>
        </row>
        <row r="5084">
          <cell r="A5084" t="str">
            <v>313589YW7</v>
          </cell>
          <cell r="B5084" t="str">
            <v>x313589YW7</v>
          </cell>
          <cell r="C5084" t="str">
            <v>Match</v>
          </cell>
          <cell r="D5084" t="str">
            <v>iStar</v>
          </cell>
          <cell r="E5084" t="str">
            <v>Zero-Coupon</v>
          </cell>
        </row>
        <row r="5085">
          <cell r="A5085" t="str">
            <v>313589YW7</v>
          </cell>
          <cell r="B5085" t="str">
            <v>x313589YW7</v>
          </cell>
          <cell r="C5085" t="str">
            <v>Match</v>
          </cell>
          <cell r="D5085" t="str">
            <v>iStar</v>
          </cell>
          <cell r="E5085" t="str">
            <v>Zero-Coupon</v>
          </cell>
        </row>
        <row r="5086">
          <cell r="A5086" t="str">
            <v>313589YW7</v>
          </cell>
          <cell r="B5086" t="str">
            <v>x313589YW7</v>
          </cell>
          <cell r="C5086" t="str">
            <v>Match</v>
          </cell>
          <cell r="D5086" t="str">
            <v>iStar</v>
          </cell>
          <cell r="E5086" t="str">
            <v>Zero-Coupon</v>
          </cell>
        </row>
        <row r="5087">
          <cell r="A5087" t="str">
            <v>313589YW7</v>
          </cell>
          <cell r="B5087" t="str">
            <v>x313589YW7</v>
          </cell>
          <cell r="C5087" t="str">
            <v>Match</v>
          </cell>
          <cell r="D5087" t="str">
            <v>iStar</v>
          </cell>
          <cell r="E5087" t="str">
            <v>Zero-Coupon</v>
          </cell>
        </row>
        <row r="5088">
          <cell r="A5088" t="str">
            <v>313589YW7</v>
          </cell>
          <cell r="B5088" t="str">
            <v>x313589YW7</v>
          </cell>
          <cell r="C5088" t="str">
            <v>Match</v>
          </cell>
          <cell r="D5088" t="str">
            <v>iStar</v>
          </cell>
          <cell r="E5088" t="str">
            <v>Zero-Coupon</v>
          </cell>
        </row>
        <row r="5089">
          <cell r="A5089" t="str">
            <v>313589YW7</v>
          </cell>
          <cell r="B5089" t="str">
            <v>x313589YW7</v>
          </cell>
          <cell r="C5089" t="str">
            <v>Match</v>
          </cell>
          <cell r="D5089" t="str">
            <v>iStar</v>
          </cell>
          <cell r="E5089" t="str">
            <v>Zero-Coupon</v>
          </cell>
        </row>
        <row r="5090">
          <cell r="A5090" t="str">
            <v>313589YW7</v>
          </cell>
          <cell r="B5090" t="str">
            <v>x313589YW7</v>
          </cell>
          <cell r="C5090" t="str">
            <v>Match</v>
          </cell>
          <cell r="D5090" t="str">
            <v>iStar</v>
          </cell>
          <cell r="E5090" t="str">
            <v>Zero-Coupon</v>
          </cell>
        </row>
        <row r="5091">
          <cell r="A5091" t="str">
            <v>313589YW7</v>
          </cell>
          <cell r="B5091" t="str">
            <v>x313589YW7</v>
          </cell>
          <cell r="C5091" t="str">
            <v>Match</v>
          </cell>
          <cell r="D5091" t="str">
            <v>iStar</v>
          </cell>
          <cell r="E5091" t="str">
            <v>Zero-Coupon</v>
          </cell>
        </row>
        <row r="5092">
          <cell r="A5092" t="str">
            <v>313589YW7</v>
          </cell>
          <cell r="B5092" t="str">
            <v>x313589YW7</v>
          </cell>
          <cell r="C5092" t="str">
            <v>Match</v>
          </cell>
          <cell r="D5092" t="str">
            <v>iStar</v>
          </cell>
          <cell r="E5092" t="str">
            <v>Zero-Coupon</v>
          </cell>
        </row>
        <row r="5093">
          <cell r="A5093" t="str">
            <v>313589YW7</v>
          </cell>
          <cell r="B5093" t="str">
            <v>x313589YW7</v>
          </cell>
          <cell r="C5093" t="str">
            <v>Match</v>
          </cell>
          <cell r="D5093" t="str">
            <v>iStar</v>
          </cell>
          <cell r="E5093" t="str">
            <v>Zero-Coupon</v>
          </cell>
        </row>
        <row r="5094">
          <cell r="A5094" t="str">
            <v>313589YW7</v>
          </cell>
          <cell r="B5094" t="str">
            <v>x313589YW7</v>
          </cell>
          <cell r="C5094" t="str">
            <v>Match</v>
          </cell>
          <cell r="D5094" t="str">
            <v>iStar</v>
          </cell>
          <cell r="E5094" t="str">
            <v>Zero-Coupon</v>
          </cell>
        </row>
        <row r="5095">
          <cell r="A5095" t="str">
            <v>313589YW7</v>
          </cell>
          <cell r="B5095" t="str">
            <v>x313589YW7</v>
          </cell>
          <cell r="C5095" t="str">
            <v>Match</v>
          </cell>
          <cell r="D5095" t="str">
            <v>iStar</v>
          </cell>
          <cell r="E5095" t="str">
            <v>Zero-Coupon</v>
          </cell>
        </row>
        <row r="5096">
          <cell r="A5096" t="str">
            <v>313589YW7</v>
          </cell>
          <cell r="B5096" t="str">
            <v>x313589YW7</v>
          </cell>
          <cell r="C5096" t="str">
            <v>Match</v>
          </cell>
          <cell r="D5096" t="str">
            <v>iStar</v>
          </cell>
          <cell r="E5096" t="str">
            <v>Zero-Coupon</v>
          </cell>
        </row>
        <row r="5097">
          <cell r="A5097" t="str">
            <v>313589YW7</v>
          </cell>
          <cell r="B5097" t="str">
            <v>x313589YW7</v>
          </cell>
          <cell r="C5097" t="str">
            <v>Match</v>
          </cell>
          <cell r="D5097" t="str">
            <v>iStar</v>
          </cell>
          <cell r="E5097" t="str">
            <v>Zero-Coupon</v>
          </cell>
        </row>
        <row r="5098">
          <cell r="A5098" t="str">
            <v>313589YW7</v>
          </cell>
          <cell r="B5098" t="str">
            <v>x313589YW7</v>
          </cell>
          <cell r="C5098" t="str">
            <v>Match</v>
          </cell>
          <cell r="D5098" t="str">
            <v>iStar</v>
          </cell>
          <cell r="E5098" t="str">
            <v>Zero-Coupon</v>
          </cell>
        </row>
        <row r="5099">
          <cell r="A5099" t="str">
            <v>313589YW7</v>
          </cell>
          <cell r="B5099" t="str">
            <v>x313589YW7</v>
          </cell>
          <cell r="C5099" t="str">
            <v>Match</v>
          </cell>
          <cell r="D5099" t="str">
            <v>iStar</v>
          </cell>
          <cell r="E5099" t="str">
            <v>Zero-Coupon</v>
          </cell>
        </row>
        <row r="5100">
          <cell r="A5100" t="str">
            <v>313589YW7</v>
          </cell>
          <cell r="B5100" t="str">
            <v>x313589YW7</v>
          </cell>
          <cell r="C5100" t="str">
            <v>Match</v>
          </cell>
          <cell r="D5100" t="str">
            <v>iStar</v>
          </cell>
          <cell r="E5100" t="str">
            <v>Zero-Coupon</v>
          </cell>
        </row>
        <row r="5101">
          <cell r="A5101" t="str">
            <v>313589YW7</v>
          </cell>
          <cell r="B5101" t="str">
            <v>x313589YW7</v>
          </cell>
          <cell r="C5101" t="str">
            <v>Match</v>
          </cell>
          <cell r="D5101" t="str">
            <v>iStar</v>
          </cell>
          <cell r="E5101" t="str">
            <v>Zero-Coupon</v>
          </cell>
        </row>
        <row r="5102">
          <cell r="A5102" t="str">
            <v>313589YW7</v>
          </cell>
          <cell r="B5102" t="str">
            <v>x313589YW7</v>
          </cell>
          <cell r="C5102" t="str">
            <v>Match</v>
          </cell>
          <cell r="D5102" t="str">
            <v>iStar</v>
          </cell>
          <cell r="E5102" t="str">
            <v>Zero-Coupon</v>
          </cell>
        </row>
        <row r="5103">
          <cell r="A5103" t="str">
            <v>313589YW7</v>
          </cell>
          <cell r="B5103" t="str">
            <v>x313589YW7</v>
          </cell>
          <cell r="C5103" t="str">
            <v>Match</v>
          </cell>
          <cell r="D5103" t="str">
            <v>iStar</v>
          </cell>
          <cell r="E5103" t="str">
            <v>Zero-Coupon</v>
          </cell>
        </row>
        <row r="5104">
          <cell r="A5104" t="str">
            <v>313589YW7</v>
          </cell>
          <cell r="B5104" t="str">
            <v>x313589YW7</v>
          </cell>
          <cell r="C5104" t="str">
            <v>Match</v>
          </cell>
          <cell r="D5104" t="str">
            <v>iStar</v>
          </cell>
          <cell r="E5104" t="str">
            <v>Zero-Coupon</v>
          </cell>
        </row>
        <row r="5105">
          <cell r="A5105" t="str">
            <v>313589YW7</v>
          </cell>
          <cell r="B5105" t="str">
            <v>x313589YW7</v>
          </cell>
          <cell r="C5105" t="str">
            <v>Match</v>
          </cell>
          <cell r="D5105" t="str">
            <v>iStar</v>
          </cell>
          <cell r="E5105" t="str">
            <v>Zero-Coupon</v>
          </cell>
        </row>
        <row r="5106">
          <cell r="A5106" t="str">
            <v>313589YW7</v>
          </cell>
          <cell r="B5106" t="str">
            <v>x313589YW7</v>
          </cell>
          <cell r="C5106" t="str">
            <v>Match</v>
          </cell>
          <cell r="D5106" t="str">
            <v>iStar</v>
          </cell>
          <cell r="E5106" t="str">
            <v>Zero-Coupon</v>
          </cell>
        </row>
        <row r="5107">
          <cell r="A5107" t="str">
            <v>313589YW7</v>
          </cell>
          <cell r="B5107" t="str">
            <v>x313589YW7</v>
          </cell>
          <cell r="C5107" t="str">
            <v>Match</v>
          </cell>
          <cell r="D5107" t="str">
            <v>iStar</v>
          </cell>
          <cell r="E5107" t="str">
            <v>Zero-Coupon</v>
          </cell>
        </row>
        <row r="5108">
          <cell r="A5108" t="str">
            <v>313589YW7</v>
          </cell>
          <cell r="B5108" t="str">
            <v>x313589YW7</v>
          </cell>
          <cell r="C5108" t="str">
            <v>Match</v>
          </cell>
          <cell r="D5108" t="str">
            <v>iStar</v>
          </cell>
          <cell r="E5108" t="str">
            <v>Zero-Coupon</v>
          </cell>
        </row>
        <row r="5109">
          <cell r="A5109" t="str">
            <v>313589YW7</v>
          </cell>
          <cell r="B5109" t="str">
            <v>x313589YW7</v>
          </cell>
          <cell r="C5109" t="str">
            <v>Match</v>
          </cell>
          <cell r="D5109" t="str">
            <v>iStar</v>
          </cell>
          <cell r="E5109" t="str">
            <v>Zero-Coupon</v>
          </cell>
        </row>
        <row r="5110">
          <cell r="A5110" t="str">
            <v>313589YW7</v>
          </cell>
          <cell r="B5110" t="str">
            <v>x313589YW7</v>
          </cell>
          <cell r="C5110" t="str">
            <v>Match</v>
          </cell>
          <cell r="D5110" t="str">
            <v>iStar</v>
          </cell>
          <cell r="E5110" t="str">
            <v>Zero-Coupon</v>
          </cell>
        </row>
        <row r="5111">
          <cell r="A5111" t="str">
            <v>313589YW7</v>
          </cell>
          <cell r="B5111" t="str">
            <v>x313589YW7</v>
          </cell>
          <cell r="C5111" t="str">
            <v>Match</v>
          </cell>
          <cell r="D5111" t="str">
            <v>iStar</v>
          </cell>
          <cell r="E5111" t="str">
            <v>Zero-Coupon</v>
          </cell>
        </row>
        <row r="5112">
          <cell r="A5112" t="str">
            <v>313589YW7</v>
          </cell>
          <cell r="B5112" t="str">
            <v>x313589YW7</v>
          </cell>
          <cell r="C5112" t="str">
            <v>Match</v>
          </cell>
          <cell r="D5112" t="str">
            <v>iStar</v>
          </cell>
          <cell r="E5112" t="str">
            <v>Zero-Coupon</v>
          </cell>
        </row>
        <row r="5113">
          <cell r="A5113" t="str">
            <v>313589YW7</v>
          </cell>
          <cell r="B5113" t="str">
            <v>x313589YW7</v>
          </cell>
          <cell r="C5113" t="str">
            <v>Match</v>
          </cell>
          <cell r="D5113" t="str">
            <v>iStar</v>
          </cell>
          <cell r="E5113" t="str">
            <v>Zero-Coupon</v>
          </cell>
        </row>
        <row r="5114">
          <cell r="A5114" t="str">
            <v>313589YW7</v>
          </cell>
          <cell r="B5114" t="str">
            <v>x313589YW7</v>
          </cell>
          <cell r="C5114" t="str">
            <v>Match</v>
          </cell>
          <cell r="D5114" t="str">
            <v>iStar</v>
          </cell>
          <cell r="E5114" t="str">
            <v>Zero-Coupon</v>
          </cell>
        </row>
        <row r="5115">
          <cell r="A5115" t="str">
            <v>313589YW7</v>
          </cell>
          <cell r="B5115" t="str">
            <v>x313589YW7</v>
          </cell>
          <cell r="C5115" t="str">
            <v>Match</v>
          </cell>
          <cell r="D5115" t="str">
            <v>iStar</v>
          </cell>
          <cell r="E5115" t="str">
            <v>Zero-Coupon</v>
          </cell>
        </row>
        <row r="5116">
          <cell r="A5116" t="str">
            <v>313589YW7</v>
          </cell>
          <cell r="B5116" t="str">
            <v>x313589YW7</v>
          </cell>
          <cell r="C5116" t="str">
            <v>Match</v>
          </cell>
          <cell r="D5116" t="str">
            <v>iStar</v>
          </cell>
          <cell r="E5116" t="str">
            <v>Zero-Coupon</v>
          </cell>
        </row>
        <row r="5117">
          <cell r="A5117" t="str">
            <v>313589YW7</v>
          </cell>
          <cell r="B5117" t="str">
            <v>x313589YW7</v>
          </cell>
          <cell r="C5117" t="str">
            <v>Match</v>
          </cell>
          <cell r="D5117" t="str">
            <v>iStar</v>
          </cell>
          <cell r="E5117" t="str">
            <v>Zero-Coupon</v>
          </cell>
        </row>
        <row r="5118">
          <cell r="A5118" t="str">
            <v>313589YW7</v>
          </cell>
          <cell r="B5118" t="str">
            <v>x313589YW7</v>
          </cell>
          <cell r="C5118" t="str">
            <v>Match</v>
          </cell>
          <cell r="D5118" t="str">
            <v>iStar</v>
          </cell>
          <cell r="E5118" t="str">
            <v>Zero-Coupon</v>
          </cell>
        </row>
        <row r="5119">
          <cell r="A5119" t="str">
            <v>313589YY3</v>
          </cell>
          <cell r="B5119" t="str">
            <v>x313589YY3</v>
          </cell>
          <cell r="C5119" t="str">
            <v>Match</v>
          </cell>
          <cell r="D5119" t="str">
            <v>iStar</v>
          </cell>
          <cell r="E5119" t="str">
            <v>Zero-Coupon</v>
          </cell>
        </row>
        <row r="5120">
          <cell r="A5120" t="str">
            <v>313589YY3</v>
          </cell>
          <cell r="B5120" t="str">
            <v>x313589YY3</v>
          </cell>
          <cell r="C5120" t="str">
            <v>Match</v>
          </cell>
          <cell r="D5120" t="str">
            <v>iStar</v>
          </cell>
          <cell r="E5120" t="str">
            <v>Zero-Coupon</v>
          </cell>
        </row>
        <row r="5121">
          <cell r="A5121" t="str">
            <v>313589YY3</v>
          </cell>
          <cell r="B5121" t="str">
            <v>x313589YY3</v>
          </cell>
          <cell r="C5121" t="str">
            <v>Match</v>
          </cell>
          <cell r="D5121" t="str">
            <v>iStar</v>
          </cell>
          <cell r="E5121" t="str">
            <v>Zero-Coupon</v>
          </cell>
        </row>
        <row r="5122">
          <cell r="A5122" t="str">
            <v>313589YY3</v>
          </cell>
          <cell r="B5122" t="str">
            <v>x313589YY3</v>
          </cell>
          <cell r="C5122" t="str">
            <v>Match</v>
          </cell>
          <cell r="D5122" t="str">
            <v>iStar</v>
          </cell>
          <cell r="E5122" t="str">
            <v>Zero-Coupon</v>
          </cell>
        </row>
        <row r="5123">
          <cell r="A5123" t="str">
            <v>313589YY3</v>
          </cell>
          <cell r="B5123" t="str">
            <v>x313589YY3</v>
          </cell>
          <cell r="C5123" t="str">
            <v>Match</v>
          </cell>
          <cell r="D5123" t="str">
            <v>iStar</v>
          </cell>
          <cell r="E5123" t="str">
            <v>Zero-Coupon</v>
          </cell>
        </row>
        <row r="5124">
          <cell r="A5124" t="str">
            <v>313589YY3</v>
          </cell>
          <cell r="B5124" t="str">
            <v>x313589YY3</v>
          </cell>
          <cell r="C5124" t="str">
            <v>Match</v>
          </cell>
          <cell r="D5124" t="str">
            <v>iStar</v>
          </cell>
          <cell r="E5124" t="str">
            <v>Zero-Coupon</v>
          </cell>
        </row>
        <row r="5125">
          <cell r="A5125" t="str">
            <v>313589YY3</v>
          </cell>
          <cell r="B5125" t="str">
            <v>x313589YY3</v>
          </cell>
          <cell r="C5125" t="str">
            <v>Match</v>
          </cell>
          <cell r="D5125" t="str">
            <v>iStar</v>
          </cell>
          <cell r="E5125" t="str">
            <v>Zero-Coupon</v>
          </cell>
        </row>
        <row r="5126">
          <cell r="A5126" t="str">
            <v>313589YZ0</v>
          </cell>
          <cell r="B5126" t="str">
            <v>x313589YZ0</v>
          </cell>
          <cell r="C5126" t="str">
            <v>Match</v>
          </cell>
          <cell r="D5126" t="str">
            <v>iStar</v>
          </cell>
          <cell r="E5126" t="str">
            <v>Zero-Coupon</v>
          </cell>
        </row>
        <row r="5127">
          <cell r="A5127" t="str">
            <v>313589YZ0</v>
          </cell>
          <cell r="B5127" t="str">
            <v>x313589YZ0</v>
          </cell>
          <cell r="C5127" t="str">
            <v>Match</v>
          </cell>
          <cell r="D5127" t="str">
            <v>iStar</v>
          </cell>
          <cell r="E5127" t="str">
            <v>Zero-Coupon</v>
          </cell>
        </row>
        <row r="5128">
          <cell r="A5128" t="str">
            <v>313589ZA4</v>
          </cell>
          <cell r="B5128" t="str">
            <v>x313589ZA4</v>
          </cell>
          <cell r="C5128" t="str">
            <v>Match</v>
          </cell>
          <cell r="D5128" t="str">
            <v>iStar</v>
          </cell>
          <cell r="E5128" t="str">
            <v>Zero-Coupon</v>
          </cell>
        </row>
        <row r="5129">
          <cell r="A5129" t="str">
            <v>313589ZA4</v>
          </cell>
          <cell r="B5129" t="str">
            <v>x313589ZA4</v>
          </cell>
          <cell r="C5129" t="str">
            <v>Match</v>
          </cell>
          <cell r="D5129" t="str">
            <v>iStar</v>
          </cell>
          <cell r="E5129" t="str">
            <v>Zero-Coupon</v>
          </cell>
        </row>
        <row r="5130">
          <cell r="A5130" t="str">
            <v>313589ZD8</v>
          </cell>
          <cell r="B5130" t="str">
            <v>x313589ZD8</v>
          </cell>
          <cell r="C5130" t="str">
            <v>Match</v>
          </cell>
          <cell r="D5130" t="str">
            <v>iStar</v>
          </cell>
          <cell r="E5130" t="str">
            <v>Zero-Coupon</v>
          </cell>
        </row>
        <row r="5131">
          <cell r="A5131" t="str">
            <v>313589ZD8</v>
          </cell>
          <cell r="B5131" t="str">
            <v>x313589ZD8</v>
          </cell>
          <cell r="C5131" t="str">
            <v>Match</v>
          </cell>
          <cell r="D5131" t="str">
            <v>iStar</v>
          </cell>
          <cell r="E5131" t="str">
            <v>Zero-Coupon</v>
          </cell>
        </row>
        <row r="5132">
          <cell r="A5132" t="str">
            <v>313589ZD8</v>
          </cell>
          <cell r="B5132" t="str">
            <v>x313589ZD8</v>
          </cell>
          <cell r="C5132" t="str">
            <v>Match</v>
          </cell>
          <cell r="D5132" t="str">
            <v>iStar</v>
          </cell>
          <cell r="E5132" t="str">
            <v>Zero-Coupon</v>
          </cell>
        </row>
        <row r="5133">
          <cell r="A5133" t="str">
            <v>313589ZD8</v>
          </cell>
          <cell r="B5133" t="str">
            <v>x313589ZD8</v>
          </cell>
          <cell r="C5133" t="str">
            <v>Match</v>
          </cell>
          <cell r="D5133" t="str">
            <v>iStar</v>
          </cell>
          <cell r="E5133" t="str">
            <v>Zero-Coupon</v>
          </cell>
        </row>
        <row r="5134">
          <cell r="A5134" t="str">
            <v>313589ZD8</v>
          </cell>
          <cell r="B5134" t="str">
            <v>x313589ZD8</v>
          </cell>
          <cell r="C5134" t="str">
            <v>Match</v>
          </cell>
          <cell r="D5134" t="str">
            <v>iStar</v>
          </cell>
          <cell r="E5134" t="str">
            <v>Zero-Coupon</v>
          </cell>
        </row>
        <row r="5135">
          <cell r="A5135" t="str">
            <v>313589ZD8</v>
          </cell>
          <cell r="B5135" t="str">
            <v>x313589ZD8</v>
          </cell>
          <cell r="C5135" t="str">
            <v>Match</v>
          </cell>
          <cell r="D5135" t="str">
            <v>iStar</v>
          </cell>
          <cell r="E5135" t="str">
            <v>Zero-Coupon</v>
          </cell>
        </row>
        <row r="5136">
          <cell r="A5136" t="str">
            <v>313589ZD8</v>
          </cell>
          <cell r="B5136" t="str">
            <v>x313589ZD8</v>
          </cell>
          <cell r="C5136" t="str">
            <v>Match</v>
          </cell>
          <cell r="D5136" t="str">
            <v>iStar</v>
          </cell>
          <cell r="E5136" t="str">
            <v>Zero-Coupon</v>
          </cell>
        </row>
        <row r="5137">
          <cell r="A5137" t="str">
            <v>313589ZD8</v>
          </cell>
          <cell r="B5137" t="str">
            <v>x313589ZD8</v>
          </cell>
          <cell r="C5137" t="str">
            <v>Match</v>
          </cell>
          <cell r="D5137" t="str">
            <v>iStar</v>
          </cell>
          <cell r="E5137" t="str">
            <v>Zero-Coupon</v>
          </cell>
        </row>
        <row r="5138">
          <cell r="A5138" t="str">
            <v>313589ZD8</v>
          </cell>
          <cell r="B5138" t="str">
            <v>x313589ZD8</v>
          </cell>
          <cell r="C5138" t="str">
            <v>Match</v>
          </cell>
          <cell r="D5138" t="str">
            <v>iStar</v>
          </cell>
          <cell r="E5138" t="str">
            <v>Zero-Coupon</v>
          </cell>
        </row>
        <row r="5139">
          <cell r="A5139" t="str">
            <v>313589ZD8</v>
          </cell>
          <cell r="B5139" t="str">
            <v>x313589ZD8</v>
          </cell>
          <cell r="C5139" t="str">
            <v>Match</v>
          </cell>
          <cell r="D5139" t="str">
            <v>iStar</v>
          </cell>
          <cell r="E5139" t="str">
            <v>Zero-Coupon</v>
          </cell>
        </row>
        <row r="5140">
          <cell r="A5140" t="str">
            <v>313589ZD8</v>
          </cell>
          <cell r="B5140" t="str">
            <v>x313589ZD8</v>
          </cell>
          <cell r="C5140" t="str">
            <v>Match</v>
          </cell>
          <cell r="D5140" t="str">
            <v>iStar</v>
          </cell>
          <cell r="E5140" t="str">
            <v>Zero-Coupon</v>
          </cell>
        </row>
        <row r="5141">
          <cell r="A5141" t="str">
            <v>313589ZD8</v>
          </cell>
          <cell r="B5141" t="str">
            <v>x313589ZD8</v>
          </cell>
          <cell r="C5141" t="str">
            <v>Match</v>
          </cell>
          <cell r="D5141" t="str">
            <v>iStar</v>
          </cell>
          <cell r="E5141" t="str">
            <v>Zero-Coupon</v>
          </cell>
        </row>
        <row r="5142">
          <cell r="A5142" t="str">
            <v>313589ZD8</v>
          </cell>
          <cell r="B5142" t="str">
            <v>x313589ZD8</v>
          </cell>
          <cell r="C5142" t="str">
            <v>Match</v>
          </cell>
          <cell r="D5142" t="str">
            <v>iStar</v>
          </cell>
          <cell r="E5142" t="str">
            <v>Zero-Coupon</v>
          </cell>
        </row>
        <row r="5143">
          <cell r="A5143" t="str">
            <v>313589ZD8</v>
          </cell>
          <cell r="B5143" t="str">
            <v>x313589ZD8</v>
          </cell>
          <cell r="C5143" t="str">
            <v>Match</v>
          </cell>
          <cell r="D5143" t="str">
            <v>iStar</v>
          </cell>
          <cell r="E5143" t="str">
            <v>Zero-Coupon</v>
          </cell>
        </row>
        <row r="5144">
          <cell r="A5144" t="str">
            <v>313589ZD8</v>
          </cell>
          <cell r="B5144" t="str">
            <v>x313589ZD8</v>
          </cell>
          <cell r="C5144" t="str">
            <v>Match</v>
          </cell>
          <cell r="D5144" t="str">
            <v>iStar</v>
          </cell>
          <cell r="E5144" t="str">
            <v>Zero-Coupon</v>
          </cell>
        </row>
        <row r="5145">
          <cell r="A5145" t="str">
            <v>313589ZD8</v>
          </cell>
          <cell r="B5145" t="str">
            <v>x313589ZD8</v>
          </cell>
          <cell r="C5145" t="str">
            <v>Match</v>
          </cell>
          <cell r="D5145" t="str">
            <v>iStar</v>
          </cell>
          <cell r="E5145" t="str">
            <v>Zero-Coupon</v>
          </cell>
        </row>
        <row r="5146">
          <cell r="A5146" t="str">
            <v>313589ZD8</v>
          </cell>
          <cell r="B5146" t="str">
            <v>x313589ZD8</v>
          </cell>
          <cell r="C5146" t="str">
            <v>Match</v>
          </cell>
          <cell r="D5146" t="str">
            <v>iStar</v>
          </cell>
          <cell r="E5146" t="str">
            <v>Zero-Coupon</v>
          </cell>
        </row>
        <row r="5147">
          <cell r="A5147" t="str">
            <v>313589ZD8</v>
          </cell>
          <cell r="B5147" t="str">
            <v>x313589ZD8</v>
          </cell>
          <cell r="C5147" t="str">
            <v>Match</v>
          </cell>
          <cell r="D5147" t="str">
            <v>iStar</v>
          </cell>
          <cell r="E5147" t="str">
            <v>Zero-Coupon</v>
          </cell>
        </row>
        <row r="5148">
          <cell r="A5148" t="str">
            <v>313589ZD8</v>
          </cell>
          <cell r="B5148" t="str">
            <v>x313589ZD8</v>
          </cell>
          <cell r="C5148" t="str">
            <v>Match</v>
          </cell>
          <cell r="D5148" t="str">
            <v>iStar</v>
          </cell>
          <cell r="E5148" t="str">
            <v>Zero-Coupon</v>
          </cell>
        </row>
        <row r="5149">
          <cell r="A5149" t="str">
            <v>313589ZD8</v>
          </cell>
          <cell r="B5149" t="str">
            <v>x313589ZD8</v>
          </cell>
          <cell r="C5149" t="str">
            <v>Match</v>
          </cell>
          <cell r="D5149" t="str">
            <v>iStar</v>
          </cell>
          <cell r="E5149" t="str">
            <v>Zero-Coupon</v>
          </cell>
        </row>
        <row r="5150">
          <cell r="A5150" t="str">
            <v>313589ZE6</v>
          </cell>
          <cell r="B5150" t="str">
            <v>x313589ZE6</v>
          </cell>
          <cell r="C5150" t="str">
            <v>Match</v>
          </cell>
          <cell r="D5150" t="str">
            <v>iStar</v>
          </cell>
          <cell r="E5150" t="str">
            <v>Zero-Coupon</v>
          </cell>
        </row>
        <row r="5151">
          <cell r="A5151" t="str">
            <v>313589ZE6</v>
          </cell>
          <cell r="B5151" t="str">
            <v>x313589ZE6</v>
          </cell>
          <cell r="C5151" t="str">
            <v>Match</v>
          </cell>
          <cell r="D5151" t="str">
            <v>iStar</v>
          </cell>
          <cell r="E5151" t="str">
            <v>Zero-Coupon</v>
          </cell>
        </row>
        <row r="5152">
          <cell r="A5152" t="str">
            <v>313589ZE6</v>
          </cell>
          <cell r="B5152" t="str">
            <v>x313589ZE6</v>
          </cell>
          <cell r="C5152" t="str">
            <v>Match</v>
          </cell>
          <cell r="D5152" t="str">
            <v>iStar</v>
          </cell>
          <cell r="E5152" t="str">
            <v>Bullet</v>
          </cell>
        </row>
        <row r="5153">
          <cell r="A5153" t="str">
            <v>313589ZF3</v>
          </cell>
          <cell r="B5153" t="str">
            <v>x313589ZF3</v>
          </cell>
          <cell r="C5153" t="str">
            <v>Match</v>
          </cell>
          <cell r="D5153" t="str">
            <v>iStar</v>
          </cell>
          <cell r="E5153" t="str">
            <v>Bullet</v>
          </cell>
        </row>
        <row r="5154">
          <cell r="A5154" t="str">
            <v>313589ZG1</v>
          </cell>
          <cell r="B5154" t="str">
            <v>x313589ZG1</v>
          </cell>
          <cell r="C5154" t="str">
            <v>Match</v>
          </cell>
          <cell r="D5154" t="str">
            <v>iStar</v>
          </cell>
          <cell r="E5154" t="str">
            <v>Bullet</v>
          </cell>
        </row>
        <row r="5155">
          <cell r="A5155" t="str">
            <v>313589ZG1</v>
          </cell>
          <cell r="B5155" t="str">
            <v>x313589ZG1</v>
          </cell>
          <cell r="C5155" t="str">
            <v>Match</v>
          </cell>
          <cell r="D5155" t="str">
            <v>iStar</v>
          </cell>
          <cell r="E5155" t="str">
            <v>Bullet</v>
          </cell>
        </row>
        <row r="5156">
          <cell r="A5156" t="str">
            <v>313589ZG1</v>
          </cell>
          <cell r="B5156" t="str">
            <v>x313589ZG1</v>
          </cell>
          <cell r="C5156" t="str">
            <v>Match</v>
          </cell>
          <cell r="D5156" t="str">
            <v>iStar</v>
          </cell>
          <cell r="E5156" t="str">
            <v>Bullet</v>
          </cell>
        </row>
        <row r="5157">
          <cell r="A5157" t="str">
            <v>313589ZG1</v>
          </cell>
          <cell r="B5157" t="str">
            <v>x313589ZG1</v>
          </cell>
          <cell r="C5157" t="str">
            <v>Match</v>
          </cell>
          <cell r="D5157" t="str">
            <v>iStar</v>
          </cell>
          <cell r="E5157" t="str">
            <v>Bullet</v>
          </cell>
        </row>
        <row r="5158">
          <cell r="A5158" t="str">
            <v>313589ZG1</v>
          </cell>
          <cell r="B5158" t="str">
            <v>x313589ZG1</v>
          </cell>
          <cell r="C5158" t="str">
            <v>Match</v>
          </cell>
          <cell r="D5158" t="str">
            <v>iStar</v>
          </cell>
          <cell r="E5158" t="str">
            <v>Bullet</v>
          </cell>
        </row>
        <row r="5159">
          <cell r="A5159" t="str">
            <v>313589ZG1</v>
          </cell>
          <cell r="B5159" t="str">
            <v>x313589ZG1</v>
          </cell>
          <cell r="C5159" t="str">
            <v>Match</v>
          </cell>
          <cell r="D5159" t="str">
            <v>iStar</v>
          </cell>
          <cell r="E5159" t="str">
            <v>Bullet</v>
          </cell>
        </row>
        <row r="5160">
          <cell r="A5160" t="str">
            <v>313589ZG1</v>
          </cell>
          <cell r="B5160" t="str">
            <v>x313589ZG1</v>
          </cell>
          <cell r="C5160" t="str">
            <v>Match</v>
          </cell>
          <cell r="D5160" t="str">
            <v>iStar</v>
          </cell>
          <cell r="E5160" t="str">
            <v>Bullet</v>
          </cell>
        </row>
        <row r="5161">
          <cell r="A5161" t="str">
            <v>313589ZH9</v>
          </cell>
          <cell r="B5161" t="str">
            <v>x313589ZH9</v>
          </cell>
          <cell r="C5161" t="str">
            <v>Match</v>
          </cell>
          <cell r="D5161" t="str">
            <v>iStar</v>
          </cell>
          <cell r="E5161" t="str">
            <v>Bullet</v>
          </cell>
        </row>
        <row r="5162">
          <cell r="A5162" t="str">
            <v>313589ZH9</v>
          </cell>
          <cell r="B5162" t="str">
            <v>x313589ZH9</v>
          </cell>
          <cell r="C5162" t="str">
            <v>Match</v>
          </cell>
          <cell r="D5162" t="str">
            <v>iStar</v>
          </cell>
          <cell r="E5162" t="str">
            <v>Bullet</v>
          </cell>
        </row>
        <row r="5163">
          <cell r="A5163" t="str">
            <v>313589ZH9</v>
          </cell>
          <cell r="B5163" t="str">
            <v>x313589ZH9</v>
          </cell>
          <cell r="C5163" t="str">
            <v>Match</v>
          </cell>
          <cell r="D5163" t="str">
            <v>iStar</v>
          </cell>
          <cell r="E5163" t="str">
            <v>Bullet</v>
          </cell>
        </row>
        <row r="5164">
          <cell r="A5164" t="str">
            <v>313589ZH9</v>
          </cell>
          <cell r="B5164" t="str">
            <v>x313589ZH9</v>
          </cell>
          <cell r="C5164" t="str">
            <v>Match</v>
          </cell>
          <cell r="D5164" t="str">
            <v>iStar</v>
          </cell>
          <cell r="E5164" t="str">
            <v>Bullet</v>
          </cell>
        </row>
        <row r="5165">
          <cell r="A5165" t="str">
            <v>313589ZH9</v>
          </cell>
          <cell r="B5165" t="str">
            <v>x313589ZH9</v>
          </cell>
          <cell r="C5165" t="str">
            <v>Match</v>
          </cell>
          <cell r="D5165" t="str">
            <v>iStar</v>
          </cell>
          <cell r="E5165" t="str">
            <v>Floater</v>
          </cell>
        </row>
        <row r="5166">
          <cell r="A5166" t="str">
            <v>313589ZH9</v>
          </cell>
          <cell r="B5166" t="str">
            <v>x313589ZH9</v>
          </cell>
          <cell r="C5166" t="str">
            <v>Match</v>
          </cell>
          <cell r="D5166" t="str">
            <v>iStar</v>
          </cell>
          <cell r="E5166" t="str">
            <v>Callable</v>
          </cell>
        </row>
        <row r="5167">
          <cell r="A5167" t="str">
            <v>313589ZH9</v>
          </cell>
          <cell r="B5167" t="str">
            <v>x313589ZH9</v>
          </cell>
          <cell r="C5167" t="str">
            <v>Match</v>
          </cell>
          <cell r="D5167" t="str">
            <v>iStar</v>
          </cell>
          <cell r="E5167" t="str">
            <v>Bullet</v>
          </cell>
        </row>
        <row r="5168">
          <cell r="A5168" t="str">
            <v>313589ZH9</v>
          </cell>
          <cell r="B5168" t="str">
            <v>x313589ZH9</v>
          </cell>
          <cell r="C5168" t="str">
            <v>Match</v>
          </cell>
          <cell r="D5168" t="str">
            <v>iStar</v>
          </cell>
          <cell r="E5168" t="str">
            <v>Callable</v>
          </cell>
        </row>
        <row r="5169">
          <cell r="A5169" t="str">
            <v>313589ZH9</v>
          </cell>
          <cell r="B5169" t="str">
            <v>x313589ZH9</v>
          </cell>
          <cell r="C5169" t="str">
            <v>Match</v>
          </cell>
          <cell r="D5169" t="str">
            <v>iStar</v>
          </cell>
          <cell r="E5169" t="str">
            <v>Bullet</v>
          </cell>
        </row>
        <row r="5170">
          <cell r="A5170" t="str">
            <v>313589ZH9</v>
          </cell>
          <cell r="B5170" t="str">
            <v>x313589ZH9</v>
          </cell>
          <cell r="C5170" t="str">
            <v>Match</v>
          </cell>
          <cell r="D5170" t="str">
            <v>iStar</v>
          </cell>
          <cell r="E5170" t="str">
            <v>Bullet</v>
          </cell>
        </row>
        <row r="5171">
          <cell r="A5171" t="str">
            <v>313589ZH9</v>
          </cell>
          <cell r="B5171" t="str">
            <v>x313589ZH9</v>
          </cell>
          <cell r="C5171" t="str">
            <v>Match</v>
          </cell>
          <cell r="D5171" t="str">
            <v>iStar</v>
          </cell>
          <cell r="E5171" t="str">
            <v>Callable</v>
          </cell>
        </row>
        <row r="5172">
          <cell r="A5172" t="str">
            <v>313589ZH9</v>
          </cell>
          <cell r="B5172" t="str">
            <v>x313589ZH9</v>
          </cell>
          <cell r="C5172" t="str">
            <v>Match</v>
          </cell>
          <cell r="D5172" t="str">
            <v>iStar</v>
          </cell>
          <cell r="E5172" t="str">
            <v>Callable</v>
          </cell>
        </row>
        <row r="5173">
          <cell r="A5173" t="str">
            <v>313589ZH9</v>
          </cell>
          <cell r="B5173" t="str">
            <v>x313589ZH9</v>
          </cell>
          <cell r="C5173" t="str">
            <v>Match</v>
          </cell>
          <cell r="D5173" t="str">
            <v>iStar</v>
          </cell>
          <cell r="E5173" t="str">
            <v>Callable</v>
          </cell>
        </row>
        <row r="5174">
          <cell r="A5174" t="str">
            <v>313589ZH9</v>
          </cell>
          <cell r="B5174" t="str">
            <v>x313589ZH9</v>
          </cell>
          <cell r="C5174" t="str">
            <v>Match</v>
          </cell>
          <cell r="D5174" t="str">
            <v>iStar</v>
          </cell>
          <cell r="E5174" t="str">
            <v>Callable</v>
          </cell>
        </row>
        <row r="5175">
          <cell r="A5175" t="str">
            <v>313589ZH9</v>
          </cell>
          <cell r="B5175" t="str">
            <v>x313589ZH9</v>
          </cell>
          <cell r="C5175" t="str">
            <v>Match</v>
          </cell>
          <cell r="D5175" t="str">
            <v>iStar</v>
          </cell>
          <cell r="E5175" t="str">
            <v>Callable</v>
          </cell>
        </row>
        <row r="5176">
          <cell r="A5176" t="str">
            <v>313589ZH9</v>
          </cell>
          <cell r="B5176" t="str">
            <v>x313589ZH9</v>
          </cell>
          <cell r="C5176" t="str">
            <v>Match</v>
          </cell>
          <cell r="D5176" t="str">
            <v>iStar</v>
          </cell>
          <cell r="E5176" t="str">
            <v>Bullet</v>
          </cell>
        </row>
        <row r="5177">
          <cell r="A5177" t="str">
            <v>313589ZH9</v>
          </cell>
          <cell r="B5177" t="str">
            <v>x313589ZH9</v>
          </cell>
          <cell r="C5177" t="str">
            <v>Match</v>
          </cell>
          <cell r="D5177" t="str">
            <v>iStar</v>
          </cell>
          <cell r="E5177" t="str">
            <v>Callable</v>
          </cell>
        </row>
        <row r="5178">
          <cell r="A5178" t="str">
            <v>313589ZH9</v>
          </cell>
          <cell r="B5178" t="str">
            <v>x313589ZH9</v>
          </cell>
          <cell r="C5178" t="str">
            <v>Match</v>
          </cell>
          <cell r="D5178" t="str">
            <v>iStar</v>
          </cell>
          <cell r="E5178" t="str">
            <v>Callable</v>
          </cell>
        </row>
        <row r="5179">
          <cell r="A5179" t="str">
            <v>313589ZH9</v>
          </cell>
          <cell r="B5179" t="str">
            <v>x313589ZH9</v>
          </cell>
          <cell r="C5179" t="str">
            <v>Match</v>
          </cell>
          <cell r="D5179" t="str">
            <v>iStar</v>
          </cell>
          <cell r="E5179" t="str">
            <v>Callable</v>
          </cell>
        </row>
        <row r="5180">
          <cell r="A5180" t="str">
            <v>313589ZL0</v>
          </cell>
          <cell r="B5180" t="str">
            <v>x313589ZL0</v>
          </cell>
          <cell r="C5180" t="str">
            <v>Match</v>
          </cell>
          <cell r="D5180" t="str">
            <v>iStar</v>
          </cell>
          <cell r="E5180" t="str">
            <v>Callable</v>
          </cell>
        </row>
        <row r="5181">
          <cell r="A5181" t="str">
            <v>313589ZL0</v>
          </cell>
          <cell r="B5181" t="str">
            <v>x313589ZL0</v>
          </cell>
          <cell r="C5181" t="str">
            <v>Match</v>
          </cell>
          <cell r="D5181" t="str">
            <v>iStar</v>
          </cell>
          <cell r="E5181" t="str">
            <v>Callable</v>
          </cell>
        </row>
        <row r="5182">
          <cell r="A5182" t="str">
            <v>313589ZL0</v>
          </cell>
          <cell r="B5182" t="str">
            <v>x313589ZL0</v>
          </cell>
          <cell r="C5182" t="str">
            <v>Match</v>
          </cell>
          <cell r="D5182" t="str">
            <v>iStar</v>
          </cell>
          <cell r="E5182" t="str">
            <v>Callable</v>
          </cell>
        </row>
        <row r="5183">
          <cell r="A5183" t="str">
            <v>313589ZL0</v>
          </cell>
          <cell r="B5183" t="str">
            <v>x313589ZL0</v>
          </cell>
          <cell r="C5183" t="str">
            <v>Match</v>
          </cell>
          <cell r="D5183" t="str">
            <v>iStar</v>
          </cell>
          <cell r="E5183" t="str">
            <v>Callable</v>
          </cell>
        </row>
        <row r="5184">
          <cell r="A5184" t="str">
            <v>313589ZL0</v>
          </cell>
          <cell r="B5184" t="str">
            <v>x313589ZL0</v>
          </cell>
          <cell r="C5184" t="str">
            <v>Match</v>
          </cell>
          <cell r="D5184" t="str">
            <v>iStar</v>
          </cell>
          <cell r="E5184" t="str">
            <v>Callable</v>
          </cell>
        </row>
        <row r="5185">
          <cell r="A5185" t="str">
            <v>313589ZL0</v>
          </cell>
          <cell r="B5185" t="str">
            <v>x313589ZL0</v>
          </cell>
          <cell r="C5185" t="str">
            <v>Match</v>
          </cell>
          <cell r="D5185" t="str">
            <v>iStar</v>
          </cell>
          <cell r="E5185" t="str">
            <v>Callable</v>
          </cell>
        </row>
        <row r="5186">
          <cell r="A5186" t="str">
            <v>313589ZL0</v>
          </cell>
          <cell r="B5186" t="str">
            <v>x313589ZL0</v>
          </cell>
          <cell r="C5186" t="str">
            <v>Match</v>
          </cell>
          <cell r="D5186" t="str">
            <v>iStar</v>
          </cell>
          <cell r="E5186" t="str">
            <v>Floater</v>
          </cell>
        </row>
        <row r="5187">
          <cell r="A5187" t="str">
            <v>313589ZL0</v>
          </cell>
          <cell r="B5187" t="str">
            <v>x313589ZL0</v>
          </cell>
          <cell r="C5187" t="str">
            <v>Match</v>
          </cell>
          <cell r="D5187" t="str">
            <v>iStar</v>
          </cell>
          <cell r="E5187" t="str">
            <v>Callable</v>
          </cell>
        </row>
        <row r="5188">
          <cell r="A5188" t="str">
            <v>313589ZL0</v>
          </cell>
          <cell r="B5188" t="str">
            <v>x313589ZL0</v>
          </cell>
          <cell r="C5188" t="str">
            <v>Match</v>
          </cell>
          <cell r="D5188" t="str">
            <v>iStar</v>
          </cell>
          <cell r="E5188" t="str">
            <v>Callable</v>
          </cell>
        </row>
        <row r="5189">
          <cell r="A5189" t="str">
            <v>313589ZL0</v>
          </cell>
          <cell r="B5189" t="str">
            <v>x313589ZL0</v>
          </cell>
          <cell r="C5189" t="str">
            <v>Match</v>
          </cell>
          <cell r="D5189" t="str">
            <v>iStar</v>
          </cell>
          <cell r="E5189" t="str">
            <v>Callable</v>
          </cell>
        </row>
        <row r="5190">
          <cell r="A5190" t="str">
            <v>313589ZL0</v>
          </cell>
          <cell r="B5190" t="str">
            <v>x313589ZL0</v>
          </cell>
          <cell r="C5190" t="str">
            <v>Match</v>
          </cell>
          <cell r="D5190" t="str">
            <v>iStar</v>
          </cell>
          <cell r="E5190" t="str">
            <v>Callable</v>
          </cell>
        </row>
        <row r="5191">
          <cell r="A5191" t="str">
            <v>313589ZL0</v>
          </cell>
          <cell r="B5191" t="str">
            <v>x313589ZL0</v>
          </cell>
          <cell r="C5191" t="str">
            <v>Match</v>
          </cell>
          <cell r="D5191" t="str">
            <v>iStar</v>
          </cell>
          <cell r="E5191" t="str">
            <v>Callable</v>
          </cell>
        </row>
        <row r="5192">
          <cell r="A5192" t="str">
            <v>313589ZL0</v>
          </cell>
          <cell r="B5192" t="str">
            <v>x313589ZL0</v>
          </cell>
          <cell r="C5192" t="str">
            <v>Match</v>
          </cell>
          <cell r="D5192" t="str">
            <v>iStar</v>
          </cell>
          <cell r="E5192" t="str">
            <v>Callable</v>
          </cell>
        </row>
        <row r="5193">
          <cell r="A5193" t="str">
            <v>313589ZL0</v>
          </cell>
          <cell r="B5193" t="str">
            <v>x313589ZL0</v>
          </cell>
          <cell r="C5193" t="str">
            <v>Match</v>
          </cell>
          <cell r="D5193" t="str">
            <v>iStar</v>
          </cell>
          <cell r="E5193" t="str">
            <v>Callable</v>
          </cell>
        </row>
        <row r="5194">
          <cell r="A5194" t="str">
            <v>313589ZL0</v>
          </cell>
          <cell r="B5194" t="str">
            <v>x313589ZL0</v>
          </cell>
          <cell r="C5194" t="str">
            <v>Match</v>
          </cell>
          <cell r="D5194" t="str">
            <v>iStar</v>
          </cell>
          <cell r="E5194" t="str">
            <v>Callable</v>
          </cell>
        </row>
        <row r="5195">
          <cell r="A5195" t="str">
            <v>313589ZL0</v>
          </cell>
          <cell r="B5195" t="str">
            <v>x313589ZL0</v>
          </cell>
          <cell r="C5195" t="str">
            <v>Match</v>
          </cell>
          <cell r="D5195" t="str">
            <v>iStar</v>
          </cell>
          <cell r="E5195" t="str">
            <v>Callable</v>
          </cell>
        </row>
        <row r="5196">
          <cell r="A5196" t="str">
            <v>313589ZL0</v>
          </cell>
          <cell r="B5196" t="str">
            <v>x313589ZL0</v>
          </cell>
          <cell r="C5196" t="str">
            <v>Match</v>
          </cell>
          <cell r="D5196" t="str">
            <v>iStar</v>
          </cell>
          <cell r="E5196" t="str">
            <v>Callable</v>
          </cell>
        </row>
        <row r="5197">
          <cell r="A5197" t="str">
            <v>313589ZL0</v>
          </cell>
          <cell r="B5197" t="str">
            <v>x313589ZL0</v>
          </cell>
          <cell r="C5197" t="str">
            <v>Match</v>
          </cell>
          <cell r="D5197" t="str">
            <v>iStar</v>
          </cell>
          <cell r="E5197" t="str">
            <v>Callable</v>
          </cell>
        </row>
        <row r="5198">
          <cell r="A5198" t="str">
            <v>313589ZL0</v>
          </cell>
          <cell r="B5198" t="str">
            <v>x313589ZL0</v>
          </cell>
          <cell r="C5198" t="str">
            <v>Match</v>
          </cell>
          <cell r="D5198" t="str">
            <v>iStar</v>
          </cell>
          <cell r="E5198" t="str">
            <v>Callable</v>
          </cell>
        </row>
        <row r="5199">
          <cell r="A5199" t="str">
            <v>313589ZL0</v>
          </cell>
          <cell r="B5199" t="str">
            <v>x313589ZL0</v>
          </cell>
          <cell r="C5199" t="str">
            <v>Match</v>
          </cell>
          <cell r="D5199" t="str">
            <v>iStar</v>
          </cell>
          <cell r="E5199" t="str">
            <v>Callable</v>
          </cell>
        </row>
        <row r="5200">
          <cell r="A5200" t="str">
            <v>313589ZL0</v>
          </cell>
          <cell r="B5200" t="str">
            <v>x313589ZL0</v>
          </cell>
          <cell r="C5200" t="str">
            <v>Match</v>
          </cell>
          <cell r="D5200" t="str">
            <v>iStar</v>
          </cell>
          <cell r="E5200" t="str">
            <v>Callable</v>
          </cell>
        </row>
        <row r="5201">
          <cell r="A5201" t="str">
            <v>313589ZL0</v>
          </cell>
          <cell r="B5201" t="str">
            <v>x313589ZL0</v>
          </cell>
          <cell r="C5201" t="str">
            <v>Match</v>
          </cell>
          <cell r="D5201" t="str">
            <v>iStar</v>
          </cell>
          <cell r="E5201" t="str">
            <v>Bullet</v>
          </cell>
        </row>
        <row r="5202">
          <cell r="A5202" t="str">
            <v>313589ZL0</v>
          </cell>
          <cell r="B5202" t="str">
            <v>x313589ZL0</v>
          </cell>
          <cell r="C5202" t="str">
            <v>Match</v>
          </cell>
          <cell r="D5202" t="str">
            <v>iStar</v>
          </cell>
          <cell r="E5202" t="str">
            <v>Bullet</v>
          </cell>
        </row>
        <row r="5203">
          <cell r="A5203" t="str">
            <v>313589ZL0</v>
          </cell>
          <cell r="B5203" t="str">
            <v>x313589ZL0</v>
          </cell>
          <cell r="C5203" t="str">
            <v>Match</v>
          </cell>
          <cell r="D5203" t="str">
            <v>iStar</v>
          </cell>
          <cell r="E5203" t="str">
            <v>Bullet</v>
          </cell>
        </row>
        <row r="5204">
          <cell r="A5204" t="str">
            <v>313589ZL0</v>
          </cell>
          <cell r="B5204" t="str">
            <v>x313589ZL0</v>
          </cell>
          <cell r="C5204" t="str">
            <v>Match</v>
          </cell>
          <cell r="D5204" t="str">
            <v>iStar</v>
          </cell>
          <cell r="E5204" t="str">
            <v>Bullet</v>
          </cell>
        </row>
        <row r="5205">
          <cell r="A5205" t="str">
            <v>313589ZL0</v>
          </cell>
          <cell r="B5205" t="str">
            <v>x313589ZL0</v>
          </cell>
          <cell r="C5205" t="str">
            <v>Match</v>
          </cell>
          <cell r="D5205" t="str">
            <v>iStar</v>
          </cell>
          <cell r="E5205" t="str">
            <v>Zero-Coupon</v>
          </cell>
        </row>
        <row r="5206">
          <cell r="A5206" t="str">
            <v>313589ZL0</v>
          </cell>
          <cell r="B5206" t="str">
            <v>x313589ZL0</v>
          </cell>
          <cell r="C5206" t="str">
            <v>Match</v>
          </cell>
          <cell r="D5206" t="str">
            <v>iStar</v>
          </cell>
          <cell r="E5206" t="str">
            <v>Zero-Coupon</v>
          </cell>
        </row>
        <row r="5207">
          <cell r="A5207" t="str">
            <v>313589ZL0</v>
          </cell>
          <cell r="B5207" t="str">
            <v>x313589ZL0</v>
          </cell>
          <cell r="C5207" t="str">
            <v>Match</v>
          </cell>
          <cell r="D5207" t="str">
            <v>iStar</v>
          </cell>
          <cell r="E5207" t="str">
            <v>Zero-Coupon</v>
          </cell>
        </row>
        <row r="5208">
          <cell r="A5208" t="str">
            <v>313589ZL0</v>
          </cell>
          <cell r="B5208" t="str">
            <v>x313589ZL0</v>
          </cell>
          <cell r="C5208" t="str">
            <v>Match</v>
          </cell>
          <cell r="D5208" t="str">
            <v>iStar</v>
          </cell>
          <cell r="E5208" t="str">
            <v>Callable</v>
          </cell>
        </row>
        <row r="5209">
          <cell r="A5209" t="str">
            <v>313589ZL0</v>
          </cell>
          <cell r="B5209" t="str">
            <v>x313589ZL0</v>
          </cell>
          <cell r="C5209" t="str">
            <v>Match</v>
          </cell>
          <cell r="D5209" t="str">
            <v>iStar</v>
          </cell>
          <cell r="E5209" t="str">
            <v>Callable</v>
          </cell>
        </row>
        <row r="5210">
          <cell r="A5210" t="str">
            <v>313589ZL0</v>
          </cell>
          <cell r="B5210" t="str">
            <v>x313589ZL0</v>
          </cell>
          <cell r="C5210" t="str">
            <v>Match</v>
          </cell>
          <cell r="D5210" t="str">
            <v>iStar</v>
          </cell>
          <cell r="E5210" t="str">
            <v>Callable</v>
          </cell>
        </row>
        <row r="5211">
          <cell r="A5211" t="str">
            <v>313589ZM8</v>
          </cell>
          <cell r="B5211" t="str">
            <v>x313589ZM8</v>
          </cell>
          <cell r="C5211" t="str">
            <v>Match</v>
          </cell>
          <cell r="D5211" t="str">
            <v>iStar</v>
          </cell>
          <cell r="E5211" t="str">
            <v>Callable</v>
          </cell>
        </row>
        <row r="5212">
          <cell r="A5212" t="str">
            <v>313589ZM8</v>
          </cell>
          <cell r="B5212" t="str">
            <v>x313589ZM8</v>
          </cell>
          <cell r="C5212" t="str">
            <v>Match</v>
          </cell>
          <cell r="D5212" t="str">
            <v>iStar</v>
          </cell>
          <cell r="E5212" t="str">
            <v>Callable</v>
          </cell>
        </row>
        <row r="5213">
          <cell r="A5213" t="str">
            <v>313589ZM8</v>
          </cell>
          <cell r="B5213" t="str">
            <v>x313589ZM8</v>
          </cell>
          <cell r="C5213" t="str">
            <v>Match</v>
          </cell>
          <cell r="D5213" t="str">
            <v>iStar</v>
          </cell>
          <cell r="E5213" t="str">
            <v>Callable</v>
          </cell>
        </row>
        <row r="5214">
          <cell r="A5214" t="str">
            <v>313589ZM8</v>
          </cell>
          <cell r="B5214" t="str">
            <v>x313589ZM8</v>
          </cell>
          <cell r="C5214" t="str">
            <v>Match</v>
          </cell>
          <cell r="D5214" t="str">
            <v>iStar</v>
          </cell>
          <cell r="E5214" t="str">
            <v>Callable</v>
          </cell>
        </row>
        <row r="5215">
          <cell r="A5215" t="str">
            <v>313589ZM8</v>
          </cell>
          <cell r="B5215" t="str">
            <v>x313589ZM8</v>
          </cell>
          <cell r="C5215" t="str">
            <v>Match</v>
          </cell>
          <cell r="D5215" t="str">
            <v>iStar</v>
          </cell>
          <cell r="E5215" t="str">
            <v>Callable</v>
          </cell>
        </row>
        <row r="5216">
          <cell r="A5216" t="str">
            <v>313589ZM8</v>
          </cell>
          <cell r="B5216" t="str">
            <v>x313589ZM8</v>
          </cell>
          <cell r="C5216" t="str">
            <v>Match</v>
          </cell>
          <cell r="D5216" t="str">
            <v>iStar</v>
          </cell>
          <cell r="E5216" t="str">
            <v>Callable</v>
          </cell>
        </row>
        <row r="5217">
          <cell r="A5217" t="str">
            <v>313589ZN6</v>
          </cell>
          <cell r="B5217" t="str">
            <v>x313589ZN6</v>
          </cell>
          <cell r="C5217" t="str">
            <v>Match</v>
          </cell>
          <cell r="D5217" t="str">
            <v>iStar</v>
          </cell>
          <cell r="E5217" t="str">
            <v>Bullet</v>
          </cell>
        </row>
        <row r="5218">
          <cell r="A5218" t="str">
            <v>313589ZN6</v>
          </cell>
          <cell r="B5218" t="str">
            <v>x313589ZN6</v>
          </cell>
          <cell r="C5218" t="str">
            <v>Match</v>
          </cell>
          <cell r="D5218" t="str">
            <v>iStar</v>
          </cell>
          <cell r="E5218" t="str">
            <v>Bullet</v>
          </cell>
        </row>
        <row r="5219">
          <cell r="A5219" t="str">
            <v>313589ZN6</v>
          </cell>
          <cell r="B5219" t="str">
            <v>x313589ZN6</v>
          </cell>
          <cell r="C5219" t="str">
            <v>Match</v>
          </cell>
          <cell r="D5219" t="str">
            <v>iStar</v>
          </cell>
          <cell r="E5219" t="str">
            <v>Bullet</v>
          </cell>
        </row>
        <row r="5220">
          <cell r="A5220" t="str">
            <v>313589ZN6</v>
          </cell>
          <cell r="B5220" t="str">
            <v>x313589ZN6</v>
          </cell>
          <cell r="C5220" t="str">
            <v>Match</v>
          </cell>
          <cell r="D5220" t="str">
            <v>iStar</v>
          </cell>
          <cell r="E5220" t="str">
            <v>Bullet</v>
          </cell>
        </row>
        <row r="5221">
          <cell r="A5221" t="str">
            <v>313589ZP1</v>
          </cell>
          <cell r="B5221" t="str">
            <v>x313589ZP1</v>
          </cell>
          <cell r="C5221" t="str">
            <v>Match</v>
          </cell>
          <cell r="D5221" t="str">
            <v>iStar</v>
          </cell>
          <cell r="E5221" t="str">
            <v>VariableRateBond</v>
          </cell>
        </row>
        <row r="5222">
          <cell r="A5222" t="str">
            <v>313589ZP1</v>
          </cell>
          <cell r="B5222" t="str">
            <v>x313589ZP1</v>
          </cell>
          <cell r="C5222" t="str">
            <v>Match</v>
          </cell>
          <cell r="D5222" t="str">
            <v>iStar</v>
          </cell>
          <cell r="E5222" t="str">
            <v>VariableRateBond</v>
          </cell>
        </row>
        <row r="5223">
          <cell r="A5223" t="str">
            <v>313589ZP1</v>
          </cell>
          <cell r="B5223" t="str">
            <v>x313589ZP1</v>
          </cell>
          <cell r="C5223" t="str">
            <v>Match</v>
          </cell>
          <cell r="D5223" t="str">
            <v>iStar</v>
          </cell>
          <cell r="E5223" t="str">
            <v>Floater</v>
          </cell>
        </row>
        <row r="5224">
          <cell r="A5224" t="str">
            <v>313589ZP1</v>
          </cell>
          <cell r="B5224" t="str">
            <v>x313589ZP1</v>
          </cell>
          <cell r="C5224" t="str">
            <v>Match</v>
          </cell>
          <cell r="D5224" t="str">
            <v>iStar</v>
          </cell>
          <cell r="E5224" t="str">
            <v>Bullet</v>
          </cell>
        </row>
        <row r="5225">
          <cell r="A5225" t="str">
            <v>313589ZP1</v>
          </cell>
          <cell r="B5225" t="str">
            <v>x313589ZP1</v>
          </cell>
          <cell r="C5225" t="str">
            <v>Match</v>
          </cell>
          <cell r="D5225" t="str">
            <v>iStar</v>
          </cell>
          <cell r="E5225" t="str">
            <v>Bullet</v>
          </cell>
        </row>
        <row r="5226">
          <cell r="A5226" t="str">
            <v>313589ZQ9</v>
          </cell>
          <cell r="B5226" t="str">
            <v>x313589ZQ9</v>
          </cell>
          <cell r="C5226" t="str">
            <v>Match</v>
          </cell>
          <cell r="D5226" t="str">
            <v>iStar</v>
          </cell>
          <cell r="E5226" t="str">
            <v>Bullet</v>
          </cell>
        </row>
        <row r="5227">
          <cell r="A5227" t="str">
            <v>313589ZQ9</v>
          </cell>
          <cell r="B5227" t="str">
            <v>x313589ZQ9</v>
          </cell>
          <cell r="C5227" t="str">
            <v>Match</v>
          </cell>
          <cell r="D5227" t="str">
            <v>iStar</v>
          </cell>
          <cell r="E5227" t="str">
            <v>Bullet</v>
          </cell>
        </row>
        <row r="5228">
          <cell r="A5228" t="str">
            <v>313589ZQ9</v>
          </cell>
          <cell r="B5228" t="str">
            <v>x313589ZQ9</v>
          </cell>
          <cell r="C5228" t="str">
            <v>Match</v>
          </cell>
          <cell r="D5228" t="str">
            <v>iStar</v>
          </cell>
          <cell r="E5228" t="str">
            <v>Bullet</v>
          </cell>
        </row>
        <row r="5229">
          <cell r="A5229" t="str">
            <v>313589ZQ9</v>
          </cell>
          <cell r="B5229" t="str">
            <v>x313589ZQ9</v>
          </cell>
          <cell r="C5229" t="str">
            <v>Match</v>
          </cell>
          <cell r="D5229" t="str">
            <v>iStar</v>
          </cell>
          <cell r="E5229" t="str">
            <v>Bullet</v>
          </cell>
        </row>
        <row r="5230">
          <cell r="A5230" t="str">
            <v>313589ZQ9</v>
          </cell>
          <cell r="B5230" t="str">
            <v>x313589ZQ9</v>
          </cell>
          <cell r="C5230" t="str">
            <v>Match</v>
          </cell>
          <cell r="D5230" t="str">
            <v>iStar</v>
          </cell>
          <cell r="E5230" t="str">
            <v>Bullet</v>
          </cell>
        </row>
        <row r="5231">
          <cell r="A5231" t="str">
            <v>313589ZQ9</v>
          </cell>
          <cell r="B5231" t="str">
            <v>x313589ZQ9</v>
          </cell>
          <cell r="C5231" t="str">
            <v>Match</v>
          </cell>
          <cell r="D5231" t="str">
            <v>iStar</v>
          </cell>
          <cell r="E5231" t="str">
            <v>Bullet</v>
          </cell>
        </row>
        <row r="5232">
          <cell r="A5232" t="str">
            <v>313589ZQ9</v>
          </cell>
          <cell r="B5232" t="str">
            <v>x313589ZQ9</v>
          </cell>
          <cell r="C5232" t="str">
            <v>Match</v>
          </cell>
          <cell r="D5232" t="str">
            <v>iStar</v>
          </cell>
          <cell r="E5232" t="str">
            <v>Bullet</v>
          </cell>
        </row>
        <row r="5233">
          <cell r="A5233" t="str">
            <v>313589ZT3</v>
          </cell>
          <cell r="B5233" t="str">
            <v>x313589ZT3</v>
          </cell>
          <cell r="C5233" t="str">
            <v>Match</v>
          </cell>
          <cell r="D5233" t="str">
            <v>iStar</v>
          </cell>
          <cell r="E5233" t="str">
            <v>Callable</v>
          </cell>
        </row>
        <row r="5234">
          <cell r="A5234" t="str">
            <v>313589ZT3</v>
          </cell>
          <cell r="B5234" t="str">
            <v>x313589ZT3</v>
          </cell>
          <cell r="C5234" t="str">
            <v>Match</v>
          </cell>
          <cell r="D5234" t="str">
            <v>iStar</v>
          </cell>
          <cell r="E5234" t="str">
            <v>Floater</v>
          </cell>
        </row>
        <row r="5235">
          <cell r="A5235" t="str">
            <v>313589ZT3</v>
          </cell>
          <cell r="B5235" t="str">
            <v>x313589ZT3</v>
          </cell>
          <cell r="C5235" t="str">
            <v>Match</v>
          </cell>
          <cell r="D5235" t="str">
            <v>iStar</v>
          </cell>
          <cell r="E5235" t="str">
            <v>Bullet</v>
          </cell>
        </row>
        <row r="5236">
          <cell r="A5236" t="str">
            <v>313589ZT3</v>
          </cell>
          <cell r="B5236" t="str">
            <v>x313589ZT3</v>
          </cell>
          <cell r="C5236" t="str">
            <v>Match</v>
          </cell>
          <cell r="D5236" t="str">
            <v>iStar</v>
          </cell>
          <cell r="E5236" t="str">
            <v>Callable</v>
          </cell>
        </row>
        <row r="5237">
          <cell r="A5237" t="str">
            <v>313589ZT3</v>
          </cell>
          <cell r="B5237" t="str">
            <v>x313589ZT3</v>
          </cell>
          <cell r="C5237" t="str">
            <v>Match</v>
          </cell>
          <cell r="D5237" t="str">
            <v>iStar</v>
          </cell>
          <cell r="E5237" t="str">
            <v>Bullet</v>
          </cell>
        </row>
        <row r="5238">
          <cell r="A5238" t="str">
            <v>313589ZT3</v>
          </cell>
          <cell r="B5238" t="str">
            <v>x313589ZT3</v>
          </cell>
          <cell r="C5238" t="str">
            <v>Match</v>
          </cell>
          <cell r="D5238" t="str">
            <v>iStar</v>
          </cell>
          <cell r="E5238" t="str">
            <v>Bullet</v>
          </cell>
        </row>
        <row r="5239">
          <cell r="A5239" t="str">
            <v>313589ZT3</v>
          </cell>
          <cell r="B5239" t="str">
            <v>x313589ZT3</v>
          </cell>
          <cell r="C5239" t="str">
            <v>Match</v>
          </cell>
          <cell r="D5239" t="str">
            <v>iStar</v>
          </cell>
          <cell r="E5239" t="str">
            <v>Bullet</v>
          </cell>
        </row>
        <row r="5240">
          <cell r="A5240" t="str">
            <v>313589ZT3</v>
          </cell>
          <cell r="B5240" t="str">
            <v>x313589ZT3</v>
          </cell>
          <cell r="C5240" t="str">
            <v>Match</v>
          </cell>
          <cell r="D5240" t="str">
            <v>iStar</v>
          </cell>
          <cell r="E5240" t="str">
            <v>Bullet</v>
          </cell>
        </row>
        <row r="5241">
          <cell r="A5241" t="str">
            <v>313589ZT3</v>
          </cell>
          <cell r="B5241" t="str">
            <v>x313589ZT3</v>
          </cell>
          <cell r="C5241" t="str">
            <v>Match</v>
          </cell>
          <cell r="D5241" t="str">
            <v>iStar</v>
          </cell>
          <cell r="E5241" t="str">
            <v>Bullet</v>
          </cell>
        </row>
        <row r="5242">
          <cell r="A5242" t="str">
            <v>313589ZT3</v>
          </cell>
          <cell r="B5242" t="str">
            <v>x313589ZT3</v>
          </cell>
          <cell r="C5242" t="str">
            <v>Match</v>
          </cell>
          <cell r="D5242" t="str">
            <v>iStar</v>
          </cell>
          <cell r="E5242" t="str">
            <v>Bullet</v>
          </cell>
        </row>
        <row r="5243">
          <cell r="A5243" t="str">
            <v>313589ZT3</v>
          </cell>
          <cell r="B5243" t="str">
            <v>x313589ZT3</v>
          </cell>
          <cell r="C5243" t="str">
            <v>Match</v>
          </cell>
          <cell r="D5243" t="str">
            <v>iStar</v>
          </cell>
          <cell r="E5243" t="str">
            <v>Bullet</v>
          </cell>
        </row>
        <row r="5244">
          <cell r="A5244" t="str">
            <v>313589ZT3</v>
          </cell>
          <cell r="B5244" t="str">
            <v>x313589ZT3</v>
          </cell>
          <cell r="C5244" t="str">
            <v>Match</v>
          </cell>
          <cell r="D5244" t="str">
            <v>iStar</v>
          </cell>
          <cell r="E5244" t="str">
            <v>Bullet</v>
          </cell>
        </row>
        <row r="5245">
          <cell r="A5245" t="str">
            <v>313589ZU0</v>
          </cell>
          <cell r="B5245" t="str">
            <v>x313589ZU0</v>
          </cell>
          <cell r="C5245" t="str">
            <v>Match</v>
          </cell>
          <cell r="D5245" t="str">
            <v>iStar</v>
          </cell>
          <cell r="E5245" t="str">
            <v>Bullet</v>
          </cell>
        </row>
        <row r="5246">
          <cell r="A5246" t="str">
            <v>313589ZU0</v>
          </cell>
          <cell r="B5246" t="str">
            <v>x313589ZU0</v>
          </cell>
          <cell r="C5246" t="str">
            <v>Match</v>
          </cell>
          <cell r="D5246" t="str">
            <v>iStar</v>
          </cell>
          <cell r="E5246" t="str">
            <v>Bullet</v>
          </cell>
        </row>
        <row r="5247">
          <cell r="A5247" t="str">
            <v>313589ZU0</v>
          </cell>
          <cell r="B5247" t="str">
            <v>x313589ZU0</v>
          </cell>
          <cell r="C5247" t="str">
            <v>Match</v>
          </cell>
          <cell r="D5247" t="str">
            <v>iStar</v>
          </cell>
          <cell r="E5247" t="str">
            <v>Bullet</v>
          </cell>
        </row>
        <row r="5248">
          <cell r="A5248" t="str">
            <v>313589ZU0</v>
          </cell>
          <cell r="B5248" t="str">
            <v>x313589ZU0</v>
          </cell>
          <cell r="C5248" t="str">
            <v>Match</v>
          </cell>
          <cell r="D5248" t="str">
            <v>iStar</v>
          </cell>
          <cell r="E5248" t="str">
            <v>Bullet</v>
          </cell>
        </row>
        <row r="5249">
          <cell r="A5249" t="str">
            <v>313589ZV8</v>
          </cell>
          <cell r="B5249" t="str">
            <v>x313589ZV8</v>
          </cell>
          <cell r="C5249" t="str">
            <v>Match</v>
          </cell>
          <cell r="D5249" t="str">
            <v>iStar</v>
          </cell>
          <cell r="E5249" t="str">
            <v>VariableRateBond</v>
          </cell>
        </row>
        <row r="5250">
          <cell r="A5250" t="str">
            <v>313589ZV8</v>
          </cell>
          <cell r="B5250" t="str">
            <v>x313589ZV8</v>
          </cell>
          <cell r="C5250" t="str">
            <v>Match</v>
          </cell>
          <cell r="D5250" t="str">
            <v>iStar</v>
          </cell>
          <cell r="E5250" t="str">
            <v>VariableRateBond</v>
          </cell>
        </row>
        <row r="5251">
          <cell r="A5251" t="str">
            <v>313589ZV8</v>
          </cell>
          <cell r="B5251" t="str">
            <v>x313589ZV8</v>
          </cell>
          <cell r="C5251" t="str">
            <v>Match</v>
          </cell>
          <cell r="D5251" t="str">
            <v>iStar</v>
          </cell>
          <cell r="E5251" t="str">
            <v>Floater</v>
          </cell>
        </row>
        <row r="5252">
          <cell r="A5252" t="str">
            <v>313589ZV8</v>
          </cell>
          <cell r="B5252" t="str">
            <v>x313589ZV8</v>
          </cell>
          <cell r="C5252" t="str">
            <v>Match</v>
          </cell>
          <cell r="D5252" t="str">
            <v>iStar</v>
          </cell>
          <cell r="E5252" t="str">
            <v>Bullet</v>
          </cell>
        </row>
        <row r="5253">
          <cell r="A5253" t="str">
            <v>313589ZW6</v>
          </cell>
          <cell r="B5253" t="str">
            <v>x313589ZW6</v>
          </cell>
          <cell r="C5253" t="str">
            <v>Match</v>
          </cell>
          <cell r="D5253" t="str">
            <v>iStar</v>
          </cell>
          <cell r="E5253" t="str">
            <v>Bullet</v>
          </cell>
        </row>
        <row r="5254">
          <cell r="A5254" t="str">
            <v>313589ZX4</v>
          </cell>
          <cell r="B5254" t="str">
            <v>x313589ZX4</v>
          </cell>
          <cell r="C5254" t="str">
            <v>Match</v>
          </cell>
          <cell r="D5254" t="str">
            <v>iStar</v>
          </cell>
          <cell r="E5254" t="str">
            <v>Bullet</v>
          </cell>
        </row>
        <row r="5255">
          <cell r="A5255" t="str">
            <v>313589ZX4</v>
          </cell>
          <cell r="B5255" t="str">
            <v>x313589ZX4</v>
          </cell>
          <cell r="C5255" t="str">
            <v>Match</v>
          </cell>
          <cell r="D5255" t="str">
            <v>iStar</v>
          </cell>
          <cell r="E5255" t="str">
            <v>Bullet</v>
          </cell>
        </row>
        <row r="5256">
          <cell r="A5256" t="str">
            <v>313589ZX4</v>
          </cell>
          <cell r="B5256" t="str">
            <v>x313589ZX4</v>
          </cell>
          <cell r="C5256" t="str">
            <v>Match</v>
          </cell>
          <cell r="D5256" t="str">
            <v>iStar</v>
          </cell>
          <cell r="E5256" t="str">
            <v>Zero-Coupon</v>
          </cell>
        </row>
        <row r="5257">
          <cell r="A5257" t="str">
            <v>313589ZX4</v>
          </cell>
          <cell r="B5257" t="str">
            <v>x313589ZX4</v>
          </cell>
          <cell r="C5257" t="str">
            <v>Match</v>
          </cell>
          <cell r="D5257" t="str">
            <v>iStar</v>
          </cell>
          <cell r="E5257" t="str">
            <v>Zero-Coupon</v>
          </cell>
        </row>
        <row r="5258">
          <cell r="A5258" t="str">
            <v>313589ZX4</v>
          </cell>
          <cell r="B5258" t="str">
            <v>x313589ZX4</v>
          </cell>
          <cell r="C5258" t="str">
            <v>Match</v>
          </cell>
          <cell r="D5258" t="str">
            <v>iStar</v>
          </cell>
          <cell r="E5258" t="str">
            <v>Zero-Coupon</v>
          </cell>
        </row>
        <row r="5259">
          <cell r="A5259" t="str">
            <v>313589ZX4</v>
          </cell>
          <cell r="B5259" t="str">
            <v>x313589ZX4</v>
          </cell>
          <cell r="C5259" t="str">
            <v>Match</v>
          </cell>
          <cell r="D5259" t="str">
            <v>iStar</v>
          </cell>
          <cell r="E5259" t="str">
            <v>Bullet</v>
          </cell>
        </row>
        <row r="5260">
          <cell r="A5260" t="str">
            <v>313589ZX4</v>
          </cell>
          <cell r="B5260" t="str">
            <v>x313589ZX4</v>
          </cell>
          <cell r="C5260" t="str">
            <v>Match</v>
          </cell>
          <cell r="D5260" t="str">
            <v>iStar</v>
          </cell>
          <cell r="E5260" t="str">
            <v>Bullet</v>
          </cell>
        </row>
        <row r="5261">
          <cell r="A5261" t="str">
            <v>313589ZX4</v>
          </cell>
          <cell r="B5261" t="str">
            <v>x313589ZX4</v>
          </cell>
          <cell r="C5261" t="str">
            <v>Match</v>
          </cell>
          <cell r="D5261" t="str">
            <v>iStar</v>
          </cell>
          <cell r="E5261" t="str">
            <v>Callable</v>
          </cell>
        </row>
        <row r="5262">
          <cell r="A5262" t="str">
            <v>313589ZX4</v>
          </cell>
          <cell r="B5262" t="str">
            <v>x313589ZX4</v>
          </cell>
          <cell r="C5262" t="str">
            <v>Match</v>
          </cell>
          <cell r="D5262" t="str">
            <v>iStar</v>
          </cell>
          <cell r="E5262" t="str">
            <v>Bullet</v>
          </cell>
        </row>
        <row r="5263">
          <cell r="A5263" t="str">
            <v>313589ZX4</v>
          </cell>
          <cell r="B5263" t="str">
            <v>x313589ZX4</v>
          </cell>
          <cell r="C5263" t="str">
            <v>Match</v>
          </cell>
          <cell r="D5263" t="str">
            <v>iStar</v>
          </cell>
          <cell r="E5263" t="str">
            <v>Bullet</v>
          </cell>
        </row>
        <row r="5264">
          <cell r="A5264" t="str">
            <v>313589ZX4</v>
          </cell>
          <cell r="B5264" t="str">
            <v>x313589ZX4</v>
          </cell>
          <cell r="C5264" t="str">
            <v>Match</v>
          </cell>
          <cell r="D5264" t="str">
            <v>iStar</v>
          </cell>
          <cell r="E5264" t="str">
            <v>Bullet</v>
          </cell>
        </row>
        <row r="5265">
          <cell r="A5265" t="str">
            <v>313589ZX4</v>
          </cell>
          <cell r="B5265" t="str">
            <v>x313589ZX4</v>
          </cell>
          <cell r="C5265" t="str">
            <v>Match</v>
          </cell>
          <cell r="D5265" t="str">
            <v>iStar</v>
          </cell>
          <cell r="E5265" t="str">
            <v>Bullet</v>
          </cell>
        </row>
        <row r="5266">
          <cell r="A5266" t="str">
            <v>313589ZX4</v>
          </cell>
          <cell r="B5266" t="str">
            <v>x313589ZX4</v>
          </cell>
          <cell r="C5266" t="str">
            <v>Match</v>
          </cell>
          <cell r="D5266" t="str">
            <v>iStar</v>
          </cell>
          <cell r="E5266" t="str">
            <v>Bullet</v>
          </cell>
        </row>
        <row r="5267">
          <cell r="A5267" t="str">
            <v>313589ZX4</v>
          </cell>
          <cell r="B5267" t="str">
            <v>x313589ZX4</v>
          </cell>
          <cell r="C5267" t="str">
            <v>Match</v>
          </cell>
          <cell r="D5267" t="str">
            <v>iStar</v>
          </cell>
          <cell r="E5267" t="str">
            <v>Bullet</v>
          </cell>
        </row>
        <row r="5268">
          <cell r="A5268" t="str">
            <v>313589ZX4</v>
          </cell>
          <cell r="B5268" t="str">
            <v>x313589ZX4</v>
          </cell>
          <cell r="C5268" t="str">
            <v>Match</v>
          </cell>
          <cell r="D5268" t="str">
            <v>iStar</v>
          </cell>
          <cell r="E5268" t="str">
            <v>Bullet</v>
          </cell>
        </row>
        <row r="5269">
          <cell r="A5269" t="str">
            <v>313589ZX4</v>
          </cell>
          <cell r="B5269" t="str">
            <v>x313589ZX4</v>
          </cell>
          <cell r="C5269" t="str">
            <v>Match</v>
          </cell>
          <cell r="D5269" t="str">
            <v>iStar</v>
          </cell>
          <cell r="E5269" t="str">
            <v>Bullet</v>
          </cell>
        </row>
        <row r="5270">
          <cell r="A5270" t="str">
            <v>313589ZX4</v>
          </cell>
          <cell r="B5270" t="str">
            <v>x313589ZX4</v>
          </cell>
          <cell r="C5270" t="str">
            <v>Match</v>
          </cell>
          <cell r="D5270" t="str">
            <v>iStar</v>
          </cell>
          <cell r="E5270" t="str">
            <v>Bullet</v>
          </cell>
        </row>
        <row r="5271">
          <cell r="A5271" t="str">
            <v>313589ZX4</v>
          </cell>
          <cell r="B5271" t="str">
            <v>x313589ZX4</v>
          </cell>
          <cell r="C5271" t="str">
            <v>Match</v>
          </cell>
          <cell r="D5271" t="str">
            <v>iStar</v>
          </cell>
          <cell r="E5271" t="str">
            <v>Bullet</v>
          </cell>
        </row>
        <row r="5272">
          <cell r="A5272" t="str">
            <v>313589ZX4</v>
          </cell>
          <cell r="B5272" t="str">
            <v>x313589ZX4</v>
          </cell>
          <cell r="C5272" t="str">
            <v>Match</v>
          </cell>
          <cell r="D5272" t="str">
            <v>iStar</v>
          </cell>
          <cell r="E5272" t="str">
            <v>Bullet</v>
          </cell>
        </row>
        <row r="5273">
          <cell r="A5273" t="str">
            <v>313589ZX4</v>
          </cell>
          <cell r="B5273" t="str">
            <v>x313589ZX4</v>
          </cell>
          <cell r="C5273" t="str">
            <v>Match</v>
          </cell>
          <cell r="D5273" t="str">
            <v>iStar</v>
          </cell>
          <cell r="E5273" t="str">
            <v>Bullet</v>
          </cell>
        </row>
        <row r="5274">
          <cell r="A5274" t="str">
            <v>313589ZX4</v>
          </cell>
          <cell r="B5274" t="str">
            <v>x313589ZX4</v>
          </cell>
          <cell r="C5274" t="str">
            <v>Match</v>
          </cell>
          <cell r="D5274" t="str">
            <v>iStar</v>
          </cell>
          <cell r="E5274" t="str">
            <v>Bullet</v>
          </cell>
        </row>
        <row r="5275">
          <cell r="A5275" t="str">
            <v>31359CAP0</v>
          </cell>
          <cell r="B5275" t="str">
            <v>x31359CAP0</v>
          </cell>
          <cell r="C5275" t="str">
            <v>Match</v>
          </cell>
          <cell r="D5275" t="str">
            <v>iStar</v>
          </cell>
          <cell r="E5275" t="str">
            <v>Bullet</v>
          </cell>
        </row>
        <row r="5276">
          <cell r="A5276" t="str">
            <v>31359CAT2</v>
          </cell>
          <cell r="B5276" t="str">
            <v>x31359CAT2</v>
          </cell>
          <cell r="C5276" t="str">
            <v>Match</v>
          </cell>
          <cell r="D5276" t="str">
            <v>iStar</v>
          </cell>
          <cell r="E5276" t="str">
            <v>Bullet</v>
          </cell>
        </row>
        <row r="5277">
          <cell r="A5277" t="str">
            <v>31359CBG9</v>
          </cell>
          <cell r="B5277" t="str">
            <v>x31359CBG9</v>
          </cell>
          <cell r="C5277" t="str">
            <v>Match</v>
          </cell>
          <cell r="D5277" t="str">
            <v>iStar</v>
          </cell>
          <cell r="E5277" t="str">
            <v>Bullet</v>
          </cell>
        </row>
        <row r="5278">
          <cell r="A5278" t="str">
            <v>31359CBG9</v>
          </cell>
          <cell r="B5278" t="str">
            <v>x31359CBG9</v>
          </cell>
          <cell r="C5278" t="str">
            <v>Match</v>
          </cell>
          <cell r="D5278" t="str">
            <v>iStar</v>
          </cell>
          <cell r="E5278" t="str">
            <v>Bullet</v>
          </cell>
        </row>
        <row r="5279">
          <cell r="A5279" t="str">
            <v>31359CBH7</v>
          </cell>
          <cell r="B5279" t="str">
            <v>x31359CBH7</v>
          </cell>
          <cell r="C5279" t="str">
            <v>Match</v>
          </cell>
          <cell r="D5279" t="str">
            <v>iStar</v>
          </cell>
          <cell r="E5279" t="str">
            <v>Bullet</v>
          </cell>
        </row>
        <row r="5280">
          <cell r="A5280" t="str">
            <v>31359CBH7</v>
          </cell>
          <cell r="B5280" t="str">
            <v>x31359CBH7</v>
          </cell>
          <cell r="C5280" t="str">
            <v>Match</v>
          </cell>
          <cell r="D5280" t="str">
            <v>iStar</v>
          </cell>
          <cell r="E5280" t="str">
            <v>Bullet</v>
          </cell>
        </row>
        <row r="5281">
          <cell r="A5281" t="str">
            <v>31359CBN4</v>
          </cell>
          <cell r="B5281" t="str">
            <v>x31359CBN4</v>
          </cell>
          <cell r="C5281" t="str">
            <v>Match</v>
          </cell>
          <cell r="D5281" t="str">
            <v>iStar</v>
          </cell>
          <cell r="E5281" t="str">
            <v>Bullet</v>
          </cell>
        </row>
        <row r="5282">
          <cell r="A5282" t="str">
            <v>31359CBN4</v>
          </cell>
          <cell r="B5282" t="str">
            <v>x31359CBN4</v>
          </cell>
          <cell r="C5282" t="str">
            <v>Match</v>
          </cell>
          <cell r="D5282" t="str">
            <v>iStar</v>
          </cell>
          <cell r="E5282" t="str">
            <v>Bullet</v>
          </cell>
        </row>
        <row r="5283">
          <cell r="A5283" t="str">
            <v>31359CBU8</v>
          </cell>
          <cell r="B5283" t="str">
            <v>x31359CBU8</v>
          </cell>
          <cell r="C5283" t="str">
            <v>Match</v>
          </cell>
          <cell r="D5283" t="str">
            <v>iStar</v>
          </cell>
          <cell r="E5283" t="str">
            <v>Bullet</v>
          </cell>
        </row>
        <row r="5284">
          <cell r="A5284" t="str">
            <v>31359CBU8</v>
          </cell>
          <cell r="B5284" t="str">
            <v>x31359CBU8</v>
          </cell>
          <cell r="C5284" t="str">
            <v>Match</v>
          </cell>
          <cell r="D5284" t="str">
            <v>iStar</v>
          </cell>
          <cell r="E5284" t="str">
            <v>Bullet</v>
          </cell>
        </row>
        <row r="5285">
          <cell r="A5285" t="str">
            <v>31359CCD5</v>
          </cell>
          <cell r="B5285" t="str">
            <v>x31359CCD5</v>
          </cell>
          <cell r="C5285" t="str">
            <v>Match</v>
          </cell>
          <cell r="D5285" t="str">
            <v>iStar</v>
          </cell>
          <cell r="E5285" t="str">
            <v>Bullet</v>
          </cell>
        </row>
        <row r="5286">
          <cell r="A5286" t="str">
            <v>31359CCD5</v>
          </cell>
          <cell r="B5286" t="str">
            <v>x31359CCD5</v>
          </cell>
          <cell r="C5286" t="str">
            <v>Match</v>
          </cell>
          <cell r="D5286" t="str">
            <v>iStar</v>
          </cell>
          <cell r="E5286" t="str">
            <v>Bullet</v>
          </cell>
        </row>
        <row r="5287">
          <cell r="A5287" t="str">
            <v>31359CCD5</v>
          </cell>
          <cell r="B5287" t="str">
            <v>x31359CCD5</v>
          </cell>
          <cell r="C5287" t="str">
            <v>Match</v>
          </cell>
          <cell r="D5287" t="str">
            <v>iStar</v>
          </cell>
          <cell r="E5287" t="str">
            <v>Bullet</v>
          </cell>
        </row>
        <row r="5288">
          <cell r="A5288" t="str">
            <v>31359MA29</v>
          </cell>
          <cell r="B5288" t="str">
            <v>x31359MA29</v>
          </cell>
          <cell r="C5288" t="str">
            <v>Match</v>
          </cell>
          <cell r="D5288" t="str">
            <v>iStar</v>
          </cell>
          <cell r="E5288" t="str">
            <v>Bullet</v>
          </cell>
        </row>
        <row r="5289">
          <cell r="A5289" t="str">
            <v>31359MA37</v>
          </cell>
          <cell r="B5289" t="str">
            <v>x31359MA37</v>
          </cell>
          <cell r="C5289" t="str">
            <v>Match</v>
          </cell>
          <cell r="D5289" t="str">
            <v>iStar</v>
          </cell>
          <cell r="E5289" t="str">
            <v>Bullet</v>
          </cell>
        </row>
        <row r="5290">
          <cell r="A5290" t="str">
            <v>31359MA45</v>
          </cell>
          <cell r="B5290" t="str">
            <v>x31359MA45</v>
          </cell>
          <cell r="C5290" t="str">
            <v>Match</v>
          </cell>
          <cell r="D5290" t="str">
            <v>iStar</v>
          </cell>
          <cell r="E5290" t="str">
            <v>Bullet</v>
          </cell>
        </row>
        <row r="5291">
          <cell r="A5291" t="str">
            <v>31359MA52</v>
          </cell>
          <cell r="B5291" t="str">
            <v>x31359MA52</v>
          </cell>
          <cell r="C5291" t="str">
            <v>Match</v>
          </cell>
          <cell r="D5291" t="str">
            <v>iStar</v>
          </cell>
          <cell r="E5291" t="str">
            <v>Bullet</v>
          </cell>
        </row>
        <row r="5292">
          <cell r="A5292" t="str">
            <v>31359MA60</v>
          </cell>
          <cell r="B5292" t="str">
            <v>x31359MA60</v>
          </cell>
          <cell r="C5292" t="str">
            <v>Match</v>
          </cell>
          <cell r="D5292" t="str">
            <v>iStar</v>
          </cell>
          <cell r="E5292" t="str">
            <v>Bullet</v>
          </cell>
        </row>
        <row r="5293">
          <cell r="A5293" t="str">
            <v>31359MA60</v>
          </cell>
          <cell r="B5293" t="str">
            <v>x31359MA60</v>
          </cell>
          <cell r="C5293" t="str">
            <v>Match</v>
          </cell>
          <cell r="D5293" t="str">
            <v>iStar</v>
          </cell>
          <cell r="E5293" t="str">
            <v>Bullet</v>
          </cell>
        </row>
        <row r="5294">
          <cell r="A5294" t="str">
            <v>31359MA78</v>
          </cell>
          <cell r="B5294" t="str">
            <v>x31359MA78</v>
          </cell>
          <cell r="C5294" t="str">
            <v>Match</v>
          </cell>
          <cell r="D5294" t="str">
            <v>iStar</v>
          </cell>
          <cell r="E5294" t="str">
            <v>Bullet</v>
          </cell>
        </row>
        <row r="5295">
          <cell r="A5295" t="str">
            <v>31359MA86</v>
          </cell>
          <cell r="B5295" t="str">
            <v>x31359MA86</v>
          </cell>
          <cell r="C5295" t="str">
            <v>Match</v>
          </cell>
          <cell r="D5295" t="str">
            <v>iStar</v>
          </cell>
          <cell r="E5295" t="str">
            <v>Bullet</v>
          </cell>
        </row>
        <row r="5296">
          <cell r="A5296" t="str">
            <v>31359MA94</v>
          </cell>
          <cell r="B5296" t="str">
            <v>x31359MA94</v>
          </cell>
          <cell r="C5296" t="str">
            <v>Match</v>
          </cell>
          <cell r="D5296" t="str">
            <v>iStar</v>
          </cell>
          <cell r="E5296" t="str">
            <v>Bullet</v>
          </cell>
        </row>
        <row r="5297">
          <cell r="A5297" t="str">
            <v>31359MB28</v>
          </cell>
          <cell r="B5297" t="str">
            <v>x31359MB28</v>
          </cell>
          <cell r="C5297" t="str">
            <v>Match</v>
          </cell>
          <cell r="D5297" t="str">
            <v>iStar</v>
          </cell>
          <cell r="E5297" t="str">
            <v>Bullet</v>
          </cell>
        </row>
        <row r="5298">
          <cell r="A5298" t="str">
            <v>31359MB36</v>
          </cell>
          <cell r="B5298" t="str">
            <v>x31359MB36</v>
          </cell>
          <cell r="C5298" t="str">
            <v>Match</v>
          </cell>
          <cell r="D5298" t="str">
            <v>iStar</v>
          </cell>
          <cell r="E5298" t="str">
            <v>Bullet</v>
          </cell>
        </row>
        <row r="5299">
          <cell r="A5299" t="str">
            <v>31359MB44</v>
          </cell>
          <cell r="B5299" t="str">
            <v>x31359MB44</v>
          </cell>
          <cell r="C5299" t="str">
            <v>Match</v>
          </cell>
          <cell r="D5299" t="str">
            <v>iStar</v>
          </cell>
          <cell r="E5299" t="str">
            <v>Bullet</v>
          </cell>
        </row>
        <row r="5300">
          <cell r="A5300" t="str">
            <v>31359MB51</v>
          </cell>
          <cell r="B5300" t="str">
            <v>x31359MB51</v>
          </cell>
          <cell r="C5300" t="str">
            <v>Match</v>
          </cell>
          <cell r="D5300" t="str">
            <v>iStar</v>
          </cell>
          <cell r="E5300" t="str">
            <v>Bullet</v>
          </cell>
        </row>
        <row r="5301">
          <cell r="A5301" t="str">
            <v>31359MB51</v>
          </cell>
          <cell r="B5301" t="str">
            <v>x31359MB51</v>
          </cell>
          <cell r="C5301" t="str">
            <v>Match</v>
          </cell>
          <cell r="D5301" t="str">
            <v>iStar</v>
          </cell>
          <cell r="E5301" t="str">
            <v>Bullet</v>
          </cell>
        </row>
        <row r="5302">
          <cell r="A5302" t="str">
            <v>31359MB51</v>
          </cell>
          <cell r="B5302" t="str">
            <v>x31359MB51</v>
          </cell>
          <cell r="C5302" t="str">
            <v>Match</v>
          </cell>
          <cell r="D5302" t="str">
            <v>iStar</v>
          </cell>
          <cell r="E5302" t="str">
            <v>Bullet</v>
          </cell>
        </row>
        <row r="5303">
          <cell r="A5303" t="str">
            <v>31359MB69</v>
          </cell>
          <cell r="B5303" t="str">
            <v>x31359MB69</v>
          </cell>
          <cell r="C5303" t="str">
            <v>Match</v>
          </cell>
          <cell r="D5303" t="str">
            <v>iStar</v>
          </cell>
          <cell r="E5303" t="str">
            <v>Bullet</v>
          </cell>
        </row>
        <row r="5304">
          <cell r="A5304" t="str">
            <v>31359MB77</v>
          </cell>
          <cell r="B5304" t="str">
            <v>x31359MB77</v>
          </cell>
          <cell r="C5304" t="str">
            <v>Match</v>
          </cell>
          <cell r="D5304" t="str">
            <v>iStar</v>
          </cell>
          <cell r="E5304" t="str">
            <v>Bullet</v>
          </cell>
        </row>
        <row r="5305">
          <cell r="A5305" t="str">
            <v>31359MB85</v>
          </cell>
          <cell r="B5305" t="str">
            <v>x31359MB85</v>
          </cell>
          <cell r="C5305" t="str">
            <v>Match</v>
          </cell>
          <cell r="D5305" t="str">
            <v>iStar</v>
          </cell>
          <cell r="E5305" t="str">
            <v>Bullet</v>
          </cell>
        </row>
        <row r="5306">
          <cell r="A5306" t="str">
            <v>31359MB93</v>
          </cell>
          <cell r="B5306" t="str">
            <v>x31359MB93</v>
          </cell>
          <cell r="C5306" t="str">
            <v>Match</v>
          </cell>
          <cell r="D5306" t="str">
            <v>iStar</v>
          </cell>
          <cell r="E5306" t="str">
            <v>Bullet</v>
          </cell>
        </row>
        <row r="5307">
          <cell r="A5307" t="str">
            <v>31359MB93</v>
          </cell>
          <cell r="B5307" t="str">
            <v>x31359MB93</v>
          </cell>
          <cell r="C5307" t="str">
            <v>Match</v>
          </cell>
          <cell r="D5307" t="str">
            <v>iStar</v>
          </cell>
          <cell r="E5307" t="str">
            <v>Bullet</v>
          </cell>
        </row>
        <row r="5308">
          <cell r="A5308" t="str">
            <v>31359MC27</v>
          </cell>
          <cell r="B5308" t="str">
            <v>x31359MC27</v>
          </cell>
          <cell r="C5308" t="str">
            <v>Match</v>
          </cell>
          <cell r="D5308" t="str">
            <v>iStar</v>
          </cell>
          <cell r="E5308" t="str">
            <v>Bullet</v>
          </cell>
        </row>
        <row r="5309">
          <cell r="A5309" t="str">
            <v>31359MC35</v>
          </cell>
          <cell r="B5309" t="str">
            <v>x31359MC35</v>
          </cell>
          <cell r="C5309" t="str">
            <v>Match</v>
          </cell>
          <cell r="D5309" t="str">
            <v>iStar</v>
          </cell>
          <cell r="E5309" t="str">
            <v>Bullet</v>
          </cell>
        </row>
        <row r="5310">
          <cell r="A5310" t="str">
            <v>31359MC43</v>
          </cell>
          <cell r="B5310" t="str">
            <v>x31359MC43</v>
          </cell>
          <cell r="C5310" t="str">
            <v>Match</v>
          </cell>
          <cell r="D5310" t="str">
            <v>iStar</v>
          </cell>
          <cell r="E5310" t="str">
            <v>Bullet</v>
          </cell>
        </row>
        <row r="5311">
          <cell r="A5311" t="str">
            <v>31359MC43</v>
          </cell>
          <cell r="B5311" t="str">
            <v>x31359MC43</v>
          </cell>
          <cell r="C5311" t="str">
            <v>Match</v>
          </cell>
          <cell r="D5311" t="str">
            <v>iStar</v>
          </cell>
          <cell r="E5311" t="str">
            <v>Bullet</v>
          </cell>
        </row>
        <row r="5312">
          <cell r="A5312" t="str">
            <v>31359MC43</v>
          </cell>
          <cell r="B5312" t="str">
            <v>x31359MC43</v>
          </cell>
          <cell r="C5312" t="str">
            <v>Match</v>
          </cell>
          <cell r="D5312" t="str">
            <v>iStar</v>
          </cell>
          <cell r="E5312" t="str">
            <v>Bullet</v>
          </cell>
        </row>
        <row r="5313">
          <cell r="A5313" t="str">
            <v>31359MC50</v>
          </cell>
          <cell r="B5313" t="str">
            <v>x31359MC50</v>
          </cell>
          <cell r="C5313" t="str">
            <v>Match</v>
          </cell>
          <cell r="D5313" t="str">
            <v>iStar</v>
          </cell>
          <cell r="E5313" t="str">
            <v>Bullet</v>
          </cell>
        </row>
        <row r="5314">
          <cell r="A5314" t="str">
            <v>31359MC50</v>
          </cell>
          <cell r="B5314" t="str">
            <v>x31359MC50</v>
          </cell>
          <cell r="C5314" t="str">
            <v>Match</v>
          </cell>
          <cell r="D5314" t="str">
            <v>iStar</v>
          </cell>
          <cell r="E5314" t="str">
            <v>Bullet</v>
          </cell>
        </row>
        <row r="5315">
          <cell r="A5315" t="str">
            <v>31359MC50</v>
          </cell>
          <cell r="B5315" t="str">
            <v>x31359MC50</v>
          </cell>
          <cell r="C5315" t="str">
            <v>Match</v>
          </cell>
          <cell r="D5315" t="str">
            <v>iStar</v>
          </cell>
          <cell r="E5315" t="str">
            <v>Bullet</v>
          </cell>
        </row>
        <row r="5316">
          <cell r="A5316" t="str">
            <v>31359MC50</v>
          </cell>
          <cell r="B5316" t="str">
            <v>x31359MC50</v>
          </cell>
          <cell r="C5316" t="str">
            <v>Match</v>
          </cell>
          <cell r="D5316" t="str">
            <v>iStar</v>
          </cell>
          <cell r="E5316" t="str">
            <v>Bullet</v>
          </cell>
        </row>
        <row r="5317">
          <cell r="A5317" t="str">
            <v>31359MC50</v>
          </cell>
          <cell r="B5317" t="str">
            <v>x31359MC50</v>
          </cell>
          <cell r="C5317" t="str">
            <v>Match</v>
          </cell>
          <cell r="D5317" t="str">
            <v>iStar</v>
          </cell>
          <cell r="E5317" t="str">
            <v>Bullet</v>
          </cell>
        </row>
        <row r="5318">
          <cell r="A5318" t="str">
            <v>31359MC68</v>
          </cell>
          <cell r="B5318" t="str">
            <v>x31359MC68</v>
          </cell>
          <cell r="C5318" t="str">
            <v>Match</v>
          </cell>
          <cell r="D5318" t="str">
            <v>iStar</v>
          </cell>
          <cell r="E5318" t="str">
            <v>Bullet</v>
          </cell>
        </row>
        <row r="5319">
          <cell r="A5319" t="str">
            <v>31359MC76</v>
          </cell>
          <cell r="B5319" t="str">
            <v>x31359MC76</v>
          </cell>
          <cell r="C5319" t="str">
            <v>Match</v>
          </cell>
          <cell r="D5319" t="str">
            <v>iStar</v>
          </cell>
          <cell r="E5319" t="str">
            <v>Bullet</v>
          </cell>
        </row>
        <row r="5320">
          <cell r="A5320" t="str">
            <v>31359MC76</v>
          </cell>
          <cell r="B5320" t="str">
            <v>x31359MC76</v>
          </cell>
          <cell r="C5320" t="str">
            <v>Match</v>
          </cell>
          <cell r="D5320" t="str">
            <v>iStar</v>
          </cell>
          <cell r="E5320" t="str">
            <v>Bullet</v>
          </cell>
        </row>
        <row r="5321">
          <cell r="A5321" t="str">
            <v>31359MC76</v>
          </cell>
          <cell r="B5321" t="str">
            <v>x31359MC76</v>
          </cell>
          <cell r="C5321" t="str">
            <v>Match</v>
          </cell>
          <cell r="D5321" t="str">
            <v>iStar</v>
          </cell>
          <cell r="E5321" t="str">
            <v>Bullet</v>
          </cell>
        </row>
        <row r="5322">
          <cell r="A5322" t="str">
            <v>31359MC76</v>
          </cell>
          <cell r="B5322" t="str">
            <v>x31359MC76</v>
          </cell>
          <cell r="C5322" t="str">
            <v>Match</v>
          </cell>
          <cell r="D5322" t="str">
            <v>iStar</v>
          </cell>
          <cell r="E5322" t="str">
            <v>Bullet</v>
          </cell>
        </row>
        <row r="5323">
          <cell r="A5323" t="str">
            <v>31359MC84</v>
          </cell>
          <cell r="B5323" t="str">
            <v>x31359MC84</v>
          </cell>
          <cell r="C5323" t="str">
            <v>Match</v>
          </cell>
          <cell r="D5323" t="str">
            <v>iStar</v>
          </cell>
          <cell r="E5323" t="str">
            <v>Bullet</v>
          </cell>
        </row>
        <row r="5324">
          <cell r="A5324" t="str">
            <v>31359MC92</v>
          </cell>
          <cell r="B5324" t="str">
            <v>x31359MC92</v>
          </cell>
          <cell r="C5324" t="str">
            <v>Match</v>
          </cell>
          <cell r="D5324" t="str">
            <v>iStar</v>
          </cell>
          <cell r="E5324" t="str">
            <v>Bullet</v>
          </cell>
        </row>
        <row r="5325">
          <cell r="A5325" t="str">
            <v>31359MCY7</v>
          </cell>
          <cell r="B5325" t="str">
            <v>x31359MCY7</v>
          </cell>
          <cell r="C5325" t="str">
            <v>Match</v>
          </cell>
          <cell r="D5325" t="str">
            <v>iStar</v>
          </cell>
          <cell r="E5325" t="str">
            <v>Bullet</v>
          </cell>
        </row>
        <row r="5326">
          <cell r="A5326" t="str">
            <v>31359MCY7</v>
          </cell>
          <cell r="B5326" t="str">
            <v>x31359MCY7</v>
          </cell>
          <cell r="C5326" t="str">
            <v>Match</v>
          </cell>
          <cell r="D5326" t="str">
            <v>iStar</v>
          </cell>
          <cell r="E5326" t="str">
            <v>Bullet</v>
          </cell>
        </row>
        <row r="5327">
          <cell r="A5327" t="str">
            <v>31359MCY7</v>
          </cell>
          <cell r="B5327" t="str">
            <v>x31359MCY7</v>
          </cell>
          <cell r="C5327" t="str">
            <v>Match</v>
          </cell>
          <cell r="D5327" t="str">
            <v>iStar</v>
          </cell>
          <cell r="E5327" t="str">
            <v>Bullet</v>
          </cell>
        </row>
        <row r="5328">
          <cell r="A5328" t="str">
            <v>31359MCZ4</v>
          </cell>
          <cell r="B5328" t="str">
            <v>x31359MCZ4</v>
          </cell>
          <cell r="C5328" t="str">
            <v>Match</v>
          </cell>
          <cell r="D5328" t="str">
            <v>iStar</v>
          </cell>
          <cell r="E5328" t="str">
            <v>Bullet</v>
          </cell>
        </row>
        <row r="5329">
          <cell r="A5329" t="str">
            <v>31359MCZ4</v>
          </cell>
          <cell r="B5329" t="str">
            <v>x31359MCZ4</v>
          </cell>
          <cell r="C5329" t="str">
            <v>Match</v>
          </cell>
          <cell r="D5329" t="str">
            <v>iStar</v>
          </cell>
          <cell r="E5329" t="str">
            <v>Bullet</v>
          </cell>
        </row>
        <row r="5330">
          <cell r="A5330" t="str">
            <v>31359MCZ4</v>
          </cell>
          <cell r="B5330" t="str">
            <v>x31359MCZ4</v>
          </cell>
          <cell r="C5330" t="str">
            <v>Match</v>
          </cell>
          <cell r="D5330" t="str">
            <v>iStar</v>
          </cell>
          <cell r="E5330" t="str">
            <v>Callable</v>
          </cell>
        </row>
        <row r="5331">
          <cell r="A5331" t="str">
            <v>31359MD26</v>
          </cell>
          <cell r="B5331" t="str">
            <v>x31359MD26</v>
          </cell>
          <cell r="C5331" t="str">
            <v>Match</v>
          </cell>
          <cell r="D5331" t="str">
            <v>iStar</v>
          </cell>
          <cell r="E5331" t="str">
            <v>Callable</v>
          </cell>
        </row>
        <row r="5332">
          <cell r="A5332" t="str">
            <v>31359MD34</v>
          </cell>
          <cell r="B5332" t="str">
            <v>x31359MD34</v>
          </cell>
          <cell r="C5332" t="str">
            <v>Match</v>
          </cell>
          <cell r="D5332" t="str">
            <v>iStar</v>
          </cell>
          <cell r="E5332" t="str">
            <v>Bullet</v>
          </cell>
        </row>
        <row r="5333">
          <cell r="A5333" t="str">
            <v>31359MD42</v>
          </cell>
          <cell r="B5333" t="str">
            <v>x31359MD42</v>
          </cell>
          <cell r="C5333" t="str">
            <v>Match</v>
          </cell>
          <cell r="D5333" t="str">
            <v>iStar</v>
          </cell>
          <cell r="E5333" t="str">
            <v>Bullet</v>
          </cell>
        </row>
        <row r="5334">
          <cell r="A5334" t="str">
            <v>31359MD59</v>
          </cell>
          <cell r="B5334" t="str">
            <v>x31359MD59</v>
          </cell>
          <cell r="C5334" t="str">
            <v>Match</v>
          </cell>
          <cell r="D5334" t="str">
            <v>iStar</v>
          </cell>
          <cell r="E5334" t="str">
            <v>Bullet</v>
          </cell>
        </row>
        <row r="5335">
          <cell r="A5335" t="str">
            <v>31359MD67</v>
          </cell>
          <cell r="B5335" t="str">
            <v>x31359MD67</v>
          </cell>
          <cell r="C5335" t="str">
            <v>Match</v>
          </cell>
          <cell r="D5335" t="str">
            <v>iStar</v>
          </cell>
          <cell r="E5335" t="str">
            <v>Bullet</v>
          </cell>
        </row>
        <row r="5336">
          <cell r="A5336" t="str">
            <v>31359MD75</v>
          </cell>
          <cell r="B5336" t="str">
            <v>x31359MD75</v>
          </cell>
          <cell r="C5336" t="str">
            <v>Match</v>
          </cell>
          <cell r="D5336" t="str">
            <v>iStar</v>
          </cell>
          <cell r="E5336" t="str">
            <v>Bullet</v>
          </cell>
        </row>
        <row r="5337">
          <cell r="A5337" t="str">
            <v>31359MD75</v>
          </cell>
          <cell r="B5337" t="str">
            <v>x31359MD75</v>
          </cell>
          <cell r="C5337" t="str">
            <v>Match</v>
          </cell>
          <cell r="D5337" t="str">
            <v>iStar</v>
          </cell>
          <cell r="E5337" t="str">
            <v>Bullet</v>
          </cell>
        </row>
        <row r="5338">
          <cell r="A5338" t="str">
            <v>31359MD83</v>
          </cell>
          <cell r="B5338" t="str">
            <v>x31359MD83</v>
          </cell>
          <cell r="C5338" t="str">
            <v>Match</v>
          </cell>
          <cell r="D5338" t="str">
            <v>iStar</v>
          </cell>
          <cell r="E5338" t="str">
            <v>Bullet</v>
          </cell>
        </row>
        <row r="5339">
          <cell r="A5339" t="str">
            <v>31359MD91</v>
          </cell>
          <cell r="B5339" t="str">
            <v>x31359MD91</v>
          </cell>
          <cell r="C5339" t="str">
            <v>Match</v>
          </cell>
          <cell r="D5339" t="str">
            <v>iStar</v>
          </cell>
          <cell r="E5339" t="str">
            <v>Bullet</v>
          </cell>
        </row>
        <row r="5340">
          <cell r="A5340" t="str">
            <v>31359MDJ9</v>
          </cell>
          <cell r="B5340" t="str">
            <v>x31359MDJ9</v>
          </cell>
          <cell r="C5340" t="str">
            <v>Match</v>
          </cell>
          <cell r="D5340" t="str">
            <v>iStar</v>
          </cell>
          <cell r="E5340" t="str">
            <v>Bullet</v>
          </cell>
        </row>
        <row r="5341">
          <cell r="A5341" t="str">
            <v>31359MDJ9</v>
          </cell>
          <cell r="B5341" t="str">
            <v>x31359MDJ9</v>
          </cell>
          <cell r="C5341" t="str">
            <v>Match</v>
          </cell>
          <cell r="D5341" t="str">
            <v>iStar</v>
          </cell>
          <cell r="E5341" t="str">
            <v>Bullet</v>
          </cell>
        </row>
        <row r="5342">
          <cell r="A5342" t="str">
            <v>31359MDJ9</v>
          </cell>
          <cell r="B5342" t="str">
            <v>x31359MDJ9</v>
          </cell>
          <cell r="C5342" t="str">
            <v>Match</v>
          </cell>
          <cell r="D5342" t="str">
            <v>iStar</v>
          </cell>
          <cell r="E5342" t="str">
            <v>Bullet</v>
          </cell>
        </row>
        <row r="5343">
          <cell r="A5343" t="str">
            <v>31359MDJ9</v>
          </cell>
          <cell r="B5343" t="str">
            <v>x31359MDJ9</v>
          </cell>
          <cell r="C5343" t="str">
            <v>Match</v>
          </cell>
          <cell r="D5343" t="str">
            <v>iStar</v>
          </cell>
          <cell r="E5343" t="str">
            <v>Bullet</v>
          </cell>
        </row>
        <row r="5344">
          <cell r="A5344" t="str">
            <v>31359MDM2</v>
          </cell>
          <cell r="B5344" t="str">
            <v>x31359MDM2</v>
          </cell>
          <cell r="C5344" t="str">
            <v>Match</v>
          </cell>
          <cell r="D5344" t="str">
            <v>iStar</v>
          </cell>
          <cell r="E5344" t="str">
            <v>Bullet</v>
          </cell>
        </row>
        <row r="5345">
          <cell r="A5345" t="str">
            <v>31359MDM2</v>
          </cell>
          <cell r="B5345" t="str">
            <v>x31359MDM2</v>
          </cell>
          <cell r="C5345" t="str">
            <v>Match</v>
          </cell>
          <cell r="D5345" t="str">
            <v>iStar</v>
          </cell>
          <cell r="E5345" t="str">
            <v>Bullet</v>
          </cell>
        </row>
        <row r="5346">
          <cell r="A5346" t="str">
            <v>31359MDM2</v>
          </cell>
          <cell r="B5346" t="str">
            <v>x31359MDM2</v>
          </cell>
          <cell r="C5346" t="str">
            <v>Match</v>
          </cell>
          <cell r="D5346" t="str">
            <v>iStar</v>
          </cell>
          <cell r="E5346" t="str">
            <v>Bullet</v>
          </cell>
        </row>
        <row r="5347">
          <cell r="A5347" t="str">
            <v>31359MDU4</v>
          </cell>
          <cell r="B5347" t="str">
            <v>x31359MDU4</v>
          </cell>
          <cell r="C5347" t="str">
            <v>Match</v>
          </cell>
          <cell r="D5347" t="str">
            <v>iStar</v>
          </cell>
          <cell r="E5347" t="str">
            <v>Bullet</v>
          </cell>
        </row>
        <row r="5348">
          <cell r="A5348" t="str">
            <v>31359MDU4</v>
          </cell>
          <cell r="B5348" t="str">
            <v>x31359MDU4</v>
          </cell>
          <cell r="C5348" t="str">
            <v>Match</v>
          </cell>
          <cell r="D5348" t="str">
            <v>iStar</v>
          </cell>
          <cell r="E5348" t="str">
            <v>Bullet</v>
          </cell>
        </row>
        <row r="5349">
          <cell r="A5349" t="str">
            <v>31359MDU4</v>
          </cell>
          <cell r="B5349" t="str">
            <v>x31359MDU4</v>
          </cell>
          <cell r="C5349" t="str">
            <v>Match</v>
          </cell>
          <cell r="D5349" t="str">
            <v>iStar</v>
          </cell>
          <cell r="E5349" t="str">
            <v>Bullet</v>
          </cell>
        </row>
        <row r="5350">
          <cell r="A5350" t="str">
            <v>31359MDU4</v>
          </cell>
          <cell r="B5350" t="str">
            <v>x31359MDU4</v>
          </cell>
          <cell r="C5350" t="str">
            <v>Match</v>
          </cell>
          <cell r="D5350" t="str">
            <v>iStar</v>
          </cell>
          <cell r="E5350" t="str">
            <v>Bullet</v>
          </cell>
        </row>
        <row r="5351">
          <cell r="A5351" t="str">
            <v>31359MDU4</v>
          </cell>
          <cell r="B5351" t="str">
            <v>x31359MDU4</v>
          </cell>
          <cell r="C5351" t="str">
            <v>Match</v>
          </cell>
          <cell r="D5351" t="str">
            <v>iStar</v>
          </cell>
          <cell r="E5351" t="str">
            <v>Bullet</v>
          </cell>
        </row>
        <row r="5352">
          <cell r="A5352" t="str">
            <v>31359MDU4</v>
          </cell>
          <cell r="B5352" t="str">
            <v>x31359MDU4</v>
          </cell>
          <cell r="C5352" t="str">
            <v>Match</v>
          </cell>
          <cell r="D5352" t="str">
            <v>iStar</v>
          </cell>
          <cell r="E5352" t="str">
            <v>Callable</v>
          </cell>
        </row>
        <row r="5353">
          <cell r="A5353" t="str">
            <v>31359MDU4</v>
          </cell>
          <cell r="B5353" t="str">
            <v>x31359MDU4</v>
          </cell>
          <cell r="C5353" t="str">
            <v>Match</v>
          </cell>
          <cell r="D5353" t="str">
            <v>iStar</v>
          </cell>
          <cell r="E5353" t="str">
            <v>CallableStep-Up</v>
          </cell>
        </row>
        <row r="5354">
          <cell r="A5354" t="str">
            <v>31359MDW0</v>
          </cell>
          <cell r="B5354" t="str">
            <v>x31359MDW0</v>
          </cell>
          <cell r="C5354" t="str">
            <v>Match</v>
          </cell>
          <cell r="D5354" t="str">
            <v>iStar</v>
          </cell>
          <cell r="E5354" t="str">
            <v>Bullet</v>
          </cell>
        </row>
        <row r="5355">
          <cell r="A5355" t="str">
            <v>31359MDW0</v>
          </cell>
          <cell r="B5355" t="str">
            <v>x31359MDW0</v>
          </cell>
          <cell r="C5355" t="str">
            <v>Match</v>
          </cell>
          <cell r="D5355" t="str">
            <v>iStar</v>
          </cell>
          <cell r="E5355" t="str">
            <v>Bullet</v>
          </cell>
        </row>
        <row r="5356">
          <cell r="A5356" t="str">
            <v>31359ME25</v>
          </cell>
          <cell r="B5356" t="str">
            <v>x31359ME25</v>
          </cell>
          <cell r="C5356" t="str">
            <v>Match</v>
          </cell>
          <cell r="D5356" t="str">
            <v>iStar</v>
          </cell>
          <cell r="E5356" t="str">
            <v>Callable</v>
          </cell>
        </row>
        <row r="5357">
          <cell r="A5357" t="str">
            <v>31359ME33</v>
          </cell>
          <cell r="B5357" t="str">
            <v>x31359ME33</v>
          </cell>
          <cell r="C5357" t="str">
            <v>Match</v>
          </cell>
          <cell r="D5357" t="str">
            <v>iStar</v>
          </cell>
          <cell r="E5357" t="str">
            <v>Bullet</v>
          </cell>
        </row>
        <row r="5358">
          <cell r="A5358" t="str">
            <v>31359ME41</v>
          </cell>
          <cell r="B5358" t="str">
            <v>x31359ME41</v>
          </cell>
          <cell r="C5358" t="str">
            <v>Match</v>
          </cell>
          <cell r="D5358" t="str">
            <v>iStar</v>
          </cell>
          <cell r="E5358" t="str">
            <v>Bullet</v>
          </cell>
        </row>
        <row r="5359">
          <cell r="A5359" t="str">
            <v>31359ME58</v>
          </cell>
          <cell r="B5359" t="str">
            <v>x31359ME58</v>
          </cell>
          <cell r="C5359" t="str">
            <v>Match</v>
          </cell>
          <cell r="D5359" t="str">
            <v>iStar</v>
          </cell>
          <cell r="E5359" t="str">
            <v>Bullet</v>
          </cell>
        </row>
        <row r="5360">
          <cell r="A5360" t="str">
            <v>31359MEA7</v>
          </cell>
          <cell r="B5360" t="str">
            <v>x31359MEA7</v>
          </cell>
          <cell r="C5360" t="str">
            <v>Match</v>
          </cell>
          <cell r="D5360" t="str">
            <v>iStar</v>
          </cell>
          <cell r="E5360" t="str">
            <v>Callable</v>
          </cell>
        </row>
        <row r="5361">
          <cell r="A5361" t="str">
            <v>31359MEA7</v>
          </cell>
          <cell r="B5361" t="str">
            <v>x31359MEA7</v>
          </cell>
          <cell r="C5361" t="str">
            <v>Match</v>
          </cell>
          <cell r="D5361" t="str">
            <v>iStar</v>
          </cell>
          <cell r="E5361" t="str">
            <v>Callable</v>
          </cell>
        </row>
        <row r="5362">
          <cell r="A5362" t="str">
            <v>31359MEA7</v>
          </cell>
          <cell r="B5362" t="str">
            <v>x31359MEA7</v>
          </cell>
          <cell r="C5362" t="str">
            <v>Match</v>
          </cell>
          <cell r="D5362" t="str">
            <v>iStar</v>
          </cell>
          <cell r="E5362" t="str">
            <v>Callable</v>
          </cell>
        </row>
        <row r="5363">
          <cell r="A5363" t="str">
            <v>31359MEA7</v>
          </cell>
          <cell r="B5363" t="str">
            <v>x31359MEA7</v>
          </cell>
          <cell r="C5363" t="str">
            <v>Match</v>
          </cell>
          <cell r="D5363" t="str">
            <v>iStar</v>
          </cell>
          <cell r="E5363" t="str">
            <v>Bullet</v>
          </cell>
        </row>
        <row r="5364">
          <cell r="A5364" t="str">
            <v>31359MEB5</v>
          </cell>
          <cell r="B5364" t="str">
            <v>x31359MEB5</v>
          </cell>
          <cell r="C5364" t="str">
            <v>Match</v>
          </cell>
          <cell r="D5364" t="str">
            <v>iStar</v>
          </cell>
          <cell r="E5364" t="str">
            <v>Bullet</v>
          </cell>
        </row>
        <row r="5365">
          <cell r="A5365" t="str">
            <v>31359MEB5</v>
          </cell>
          <cell r="B5365" t="str">
            <v>x31359MEB5</v>
          </cell>
          <cell r="C5365" t="str">
            <v>Match</v>
          </cell>
          <cell r="D5365" t="str">
            <v>iStar</v>
          </cell>
          <cell r="E5365" t="str">
            <v>Bullet</v>
          </cell>
        </row>
        <row r="5366">
          <cell r="A5366" t="str">
            <v>31359MEB5</v>
          </cell>
          <cell r="B5366" t="str">
            <v>x31359MEB5</v>
          </cell>
          <cell r="C5366" t="str">
            <v>Match</v>
          </cell>
          <cell r="D5366" t="str">
            <v>iStar</v>
          </cell>
          <cell r="E5366" t="str">
            <v>Bullet</v>
          </cell>
        </row>
        <row r="5367">
          <cell r="A5367" t="str">
            <v>31359MEB5</v>
          </cell>
          <cell r="B5367" t="str">
            <v>x31359MEB5</v>
          </cell>
          <cell r="C5367" t="str">
            <v>Match</v>
          </cell>
          <cell r="D5367" t="str">
            <v>iStar</v>
          </cell>
          <cell r="E5367" t="str">
            <v>Bullet</v>
          </cell>
        </row>
        <row r="5368">
          <cell r="A5368" t="str">
            <v>31359MEB5</v>
          </cell>
          <cell r="B5368" t="str">
            <v>x31359MEB5</v>
          </cell>
          <cell r="C5368" t="str">
            <v>Match</v>
          </cell>
          <cell r="D5368" t="str">
            <v>iStar</v>
          </cell>
          <cell r="E5368" t="str">
            <v>Bullet</v>
          </cell>
        </row>
        <row r="5369">
          <cell r="A5369" t="str">
            <v>31359MEB5</v>
          </cell>
          <cell r="B5369" t="str">
            <v>x31359MEB5</v>
          </cell>
          <cell r="C5369" t="str">
            <v>Match</v>
          </cell>
          <cell r="D5369" t="str">
            <v>iStar</v>
          </cell>
          <cell r="E5369" t="str">
            <v>Bullet</v>
          </cell>
        </row>
        <row r="5370">
          <cell r="A5370" t="str">
            <v>31359MEB5</v>
          </cell>
          <cell r="B5370" t="str">
            <v>x31359MEB5</v>
          </cell>
          <cell r="C5370" t="str">
            <v>Match</v>
          </cell>
          <cell r="D5370" t="str">
            <v>iStar</v>
          </cell>
          <cell r="E5370" t="str">
            <v>Callable</v>
          </cell>
        </row>
        <row r="5371">
          <cell r="A5371" t="str">
            <v>31359MEB5</v>
          </cell>
          <cell r="B5371" t="str">
            <v>x31359MEB5</v>
          </cell>
          <cell r="C5371" t="str">
            <v>Match</v>
          </cell>
          <cell r="D5371" t="str">
            <v>iStar</v>
          </cell>
          <cell r="E5371" t="str">
            <v>Bullet</v>
          </cell>
        </row>
        <row r="5372">
          <cell r="A5372" t="str">
            <v>31359MEE9</v>
          </cell>
          <cell r="B5372" t="str">
            <v>x31359MEE9</v>
          </cell>
          <cell r="C5372" t="str">
            <v>Match</v>
          </cell>
          <cell r="D5372" t="str">
            <v>iStar</v>
          </cell>
          <cell r="E5372" t="str">
            <v>Bullet</v>
          </cell>
        </row>
        <row r="5373">
          <cell r="A5373" t="str">
            <v>31359MEE9</v>
          </cell>
          <cell r="B5373" t="str">
            <v>x31359MEE9</v>
          </cell>
          <cell r="C5373" t="str">
            <v>Match</v>
          </cell>
          <cell r="D5373" t="str">
            <v>iStar</v>
          </cell>
          <cell r="E5373" t="str">
            <v>Bullet</v>
          </cell>
        </row>
        <row r="5374">
          <cell r="A5374" t="str">
            <v>31359MEE9</v>
          </cell>
          <cell r="B5374" t="str">
            <v>x31359MEE9</v>
          </cell>
          <cell r="C5374" t="str">
            <v>Match</v>
          </cell>
          <cell r="D5374" t="str">
            <v>iStar</v>
          </cell>
          <cell r="E5374" t="str">
            <v>Bullet</v>
          </cell>
        </row>
        <row r="5375">
          <cell r="A5375" t="str">
            <v>31359MEK5</v>
          </cell>
          <cell r="B5375" t="str">
            <v>x31359MEK5</v>
          </cell>
          <cell r="C5375" t="str">
            <v>Match</v>
          </cell>
          <cell r="D5375" t="str">
            <v>iStar</v>
          </cell>
          <cell r="E5375" t="str">
            <v>Callable</v>
          </cell>
        </row>
        <row r="5376">
          <cell r="A5376" t="str">
            <v>31359MEK5</v>
          </cell>
          <cell r="B5376" t="str">
            <v>x31359MEK5</v>
          </cell>
          <cell r="C5376" t="str">
            <v>Match</v>
          </cell>
          <cell r="D5376" t="str">
            <v>iStar</v>
          </cell>
          <cell r="E5376" t="str">
            <v>Callable</v>
          </cell>
        </row>
        <row r="5377">
          <cell r="A5377" t="str">
            <v>31359MEK5</v>
          </cell>
          <cell r="B5377" t="str">
            <v>x31359MEK5</v>
          </cell>
          <cell r="C5377" t="str">
            <v>Match</v>
          </cell>
          <cell r="D5377" t="str">
            <v>iStar</v>
          </cell>
          <cell r="E5377" t="str">
            <v>Callable</v>
          </cell>
        </row>
        <row r="5378">
          <cell r="A5378" t="str">
            <v>31359MEK5</v>
          </cell>
          <cell r="B5378" t="str">
            <v>x31359MEK5</v>
          </cell>
          <cell r="C5378" t="str">
            <v>Match</v>
          </cell>
          <cell r="D5378" t="str">
            <v>iStar</v>
          </cell>
          <cell r="E5378" t="str">
            <v>Callable</v>
          </cell>
        </row>
        <row r="5379">
          <cell r="A5379" t="str">
            <v>31359MEL3</v>
          </cell>
          <cell r="B5379" t="str">
            <v>x31359MEL3</v>
          </cell>
          <cell r="C5379" t="str">
            <v>Match</v>
          </cell>
          <cell r="D5379" t="str">
            <v>iStar</v>
          </cell>
          <cell r="E5379" t="str">
            <v>Callable</v>
          </cell>
        </row>
        <row r="5380">
          <cell r="A5380" t="str">
            <v>31359MEL3</v>
          </cell>
          <cell r="B5380" t="str">
            <v>x31359MEL3</v>
          </cell>
          <cell r="C5380" t="str">
            <v>Match</v>
          </cell>
          <cell r="D5380" t="str">
            <v>iStar</v>
          </cell>
          <cell r="E5380" t="str">
            <v>Callable</v>
          </cell>
        </row>
        <row r="5381">
          <cell r="A5381" t="str">
            <v>31359MEL3</v>
          </cell>
          <cell r="B5381" t="str">
            <v>x31359MEL3</v>
          </cell>
          <cell r="C5381" t="str">
            <v>Match</v>
          </cell>
          <cell r="D5381" t="str">
            <v>iStar</v>
          </cell>
          <cell r="E5381" t="str">
            <v>Bullet</v>
          </cell>
        </row>
        <row r="5382">
          <cell r="A5382" t="str">
            <v>31359MEM1</v>
          </cell>
          <cell r="B5382" t="str">
            <v>x31359MEM1</v>
          </cell>
          <cell r="C5382" t="str">
            <v>Match</v>
          </cell>
          <cell r="D5382" t="str">
            <v>iStar</v>
          </cell>
          <cell r="E5382" t="str">
            <v>Bullet</v>
          </cell>
        </row>
        <row r="5383">
          <cell r="A5383" t="str">
            <v>31359MES8</v>
          </cell>
          <cell r="B5383" t="str">
            <v>x31359MES8</v>
          </cell>
          <cell r="C5383" t="str">
            <v>Match</v>
          </cell>
          <cell r="D5383" t="str">
            <v>iStar</v>
          </cell>
          <cell r="E5383" t="str">
            <v>Callable</v>
          </cell>
        </row>
        <row r="5384">
          <cell r="A5384" t="str">
            <v>31359MET6</v>
          </cell>
          <cell r="B5384" t="str">
            <v>x31359MET6</v>
          </cell>
          <cell r="C5384" t="str">
            <v>Match</v>
          </cell>
          <cell r="D5384" t="str">
            <v>iStar</v>
          </cell>
          <cell r="E5384" t="str">
            <v>Callable</v>
          </cell>
        </row>
        <row r="5385">
          <cell r="A5385" t="str">
            <v>31359MEU3</v>
          </cell>
          <cell r="B5385" t="str">
            <v>x31359MEU3</v>
          </cell>
          <cell r="C5385" t="str">
            <v>Match</v>
          </cell>
          <cell r="D5385" t="str">
            <v>iStar</v>
          </cell>
          <cell r="E5385" t="str">
            <v>Callable</v>
          </cell>
        </row>
        <row r="5386">
          <cell r="A5386" t="str">
            <v>31359MEU3</v>
          </cell>
          <cell r="B5386" t="str">
            <v>x31359MEU3</v>
          </cell>
          <cell r="C5386" t="str">
            <v>Match</v>
          </cell>
          <cell r="D5386" t="str">
            <v>iStar</v>
          </cell>
          <cell r="E5386" t="str">
            <v>Bullet</v>
          </cell>
        </row>
        <row r="5387">
          <cell r="A5387" t="str">
            <v>31359MEU3</v>
          </cell>
          <cell r="B5387" t="str">
            <v>x31359MEU3</v>
          </cell>
          <cell r="C5387" t="str">
            <v>Match</v>
          </cell>
          <cell r="D5387" t="str">
            <v>iStar</v>
          </cell>
          <cell r="E5387" t="str">
            <v>Bullet</v>
          </cell>
        </row>
        <row r="5388">
          <cell r="A5388" t="str">
            <v>31359MEU3</v>
          </cell>
          <cell r="B5388" t="str">
            <v>x31359MEU3</v>
          </cell>
          <cell r="C5388" t="str">
            <v>Match</v>
          </cell>
          <cell r="D5388" t="str">
            <v>iStar</v>
          </cell>
          <cell r="E5388" t="str">
            <v>Bullet</v>
          </cell>
        </row>
        <row r="5389">
          <cell r="A5389" t="str">
            <v>31359MEU3</v>
          </cell>
          <cell r="B5389" t="str">
            <v>x31359MEU3</v>
          </cell>
          <cell r="C5389" t="str">
            <v>Match</v>
          </cell>
          <cell r="D5389" t="str">
            <v>iStar</v>
          </cell>
          <cell r="E5389" t="str">
            <v>Bullet</v>
          </cell>
        </row>
        <row r="5390">
          <cell r="A5390" t="str">
            <v>31359MEV1</v>
          </cell>
          <cell r="B5390" t="str">
            <v>x31359MEV1</v>
          </cell>
          <cell r="C5390" t="str">
            <v>Match</v>
          </cell>
          <cell r="D5390" t="str">
            <v>iStar</v>
          </cell>
          <cell r="E5390" t="str">
            <v>Bullet</v>
          </cell>
        </row>
        <row r="5391">
          <cell r="A5391" t="str">
            <v>31359MEV1</v>
          </cell>
          <cell r="B5391" t="str">
            <v>x31359MEV1</v>
          </cell>
          <cell r="C5391" t="str">
            <v>Match</v>
          </cell>
          <cell r="D5391" t="str">
            <v>iStar</v>
          </cell>
          <cell r="E5391" t="str">
            <v>Bullet</v>
          </cell>
        </row>
        <row r="5392">
          <cell r="A5392" t="str">
            <v>31359MEV1</v>
          </cell>
          <cell r="B5392" t="str">
            <v>x31359MEV1</v>
          </cell>
          <cell r="C5392" t="str">
            <v>Match</v>
          </cell>
          <cell r="D5392" t="str">
            <v>iStar</v>
          </cell>
          <cell r="E5392" t="str">
            <v>Bullet</v>
          </cell>
        </row>
        <row r="5393">
          <cell r="A5393" t="str">
            <v>31359MEV1</v>
          </cell>
          <cell r="B5393" t="str">
            <v>x31359MEV1</v>
          </cell>
          <cell r="C5393" t="str">
            <v>Match</v>
          </cell>
          <cell r="D5393" t="str">
            <v>iStar</v>
          </cell>
          <cell r="E5393" t="str">
            <v>Bullet</v>
          </cell>
        </row>
        <row r="5394">
          <cell r="A5394" t="str">
            <v>31359MEV1</v>
          </cell>
          <cell r="B5394" t="str">
            <v>x31359MEV1</v>
          </cell>
          <cell r="C5394" t="str">
            <v>Match</v>
          </cell>
          <cell r="D5394" t="str">
            <v>iStar</v>
          </cell>
          <cell r="E5394" t="str">
            <v>Callable</v>
          </cell>
        </row>
        <row r="5395">
          <cell r="A5395" t="str">
            <v>31359MEX7</v>
          </cell>
          <cell r="B5395" t="str">
            <v>x31359MEX7</v>
          </cell>
          <cell r="C5395" t="str">
            <v>Match</v>
          </cell>
          <cell r="D5395" t="str">
            <v>iStar</v>
          </cell>
          <cell r="E5395" t="str">
            <v>Callable</v>
          </cell>
        </row>
        <row r="5396">
          <cell r="A5396" t="str">
            <v>31359MEY5</v>
          </cell>
          <cell r="B5396" t="str">
            <v>x31359MEY5</v>
          </cell>
          <cell r="C5396" t="str">
            <v>Match</v>
          </cell>
          <cell r="D5396" t="str">
            <v>iStar</v>
          </cell>
          <cell r="E5396" t="str">
            <v>Callable</v>
          </cell>
        </row>
        <row r="5397">
          <cell r="A5397" t="str">
            <v>31359MEY5</v>
          </cell>
          <cell r="B5397" t="str">
            <v>x31359MEY5</v>
          </cell>
          <cell r="C5397" t="str">
            <v>Match</v>
          </cell>
          <cell r="D5397" t="str">
            <v>iStar</v>
          </cell>
          <cell r="E5397" t="str">
            <v>Callable</v>
          </cell>
        </row>
        <row r="5398">
          <cell r="A5398" t="str">
            <v>31359MEY5</v>
          </cell>
          <cell r="B5398" t="str">
            <v>x31359MEY5</v>
          </cell>
          <cell r="C5398" t="str">
            <v>Match</v>
          </cell>
          <cell r="D5398" t="str">
            <v>iStar</v>
          </cell>
          <cell r="E5398" t="str">
            <v>Callable</v>
          </cell>
        </row>
        <row r="5399">
          <cell r="A5399" t="str">
            <v>31359MEY5</v>
          </cell>
          <cell r="B5399" t="str">
            <v>x31359MEY5</v>
          </cell>
          <cell r="C5399" t="str">
            <v>Match</v>
          </cell>
          <cell r="D5399" t="str">
            <v>iStar</v>
          </cell>
          <cell r="E5399" t="str">
            <v>Bullet</v>
          </cell>
        </row>
        <row r="5400">
          <cell r="A5400" t="str">
            <v>31359MFE8</v>
          </cell>
          <cell r="B5400" t="str">
            <v>x31359MFE8</v>
          </cell>
          <cell r="C5400" t="str">
            <v>Match</v>
          </cell>
          <cell r="D5400" t="str">
            <v>iStar</v>
          </cell>
          <cell r="E5400" t="str">
            <v>Callable</v>
          </cell>
        </row>
        <row r="5401">
          <cell r="A5401" t="str">
            <v>31359MFE8</v>
          </cell>
          <cell r="B5401" t="str">
            <v>x31359MFE8</v>
          </cell>
          <cell r="C5401" t="str">
            <v>Match</v>
          </cell>
          <cell r="D5401" t="str">
            <v>iStar</v>
          </cell>
          <cell r="E5401" t="str">
            <v>Callable</v>
          </cell>
        </row>
        <row r="5402">
          <cell r="A5402" t="str">
            <v>31359MFE8</v>
          </cell>
          <cell r="B5402" t="str">
            <v>x31359MFE8</v>
          </cell>
          <cell r="C5402" t="str">
            <v>Match</v>
          </cell>
          <cell r="D5402" t="str">
            <v>iStar</v>
          </cell>
          <cell r="E5402" t="str">
            <v>Callable</v>
          </cell>
        </row>
        <row r="5403">
          <cell r="A5403" t="str">
            <v>31359MFG3</v>
          </cell>
          <cell r="B5403" t="str">
            <v>x31359MFG3</v>
          </cell>
          <cell r="C5403" t="str">
            <v>Match</v>
          </cell>
          <cell r="D5403" t="str">
            <v>iStar</v>
          </cell>
          <cell r="E5403" t="str">
            <v>Callable</v>
          </cell>
        </row>
        <row r="5404">
          <cell r="A5404" t="str">
            <v>31359MFG3</v>
          </cell>
          <cell r="B5404" t="str">
            <v>x31359MFG3</v>
          </cell>
          <cell r="C5404" t="str">
            <v>Match</v>
          </cell>
          <cell r="D5404" t="str">
            <v>iStar</v>
          </cell>
          <cell r="E5404" t="str">
            <v>Callable</v>
          </cell>
        </row>
        <row r="5405">
          <cell r="A5405" t="str">
            <v>31359MFG3</v>
          </cell>
          <cell r="B5405" t="str">
            <v>x31359MFG3</v>
          </cell>
          <cell r="C5405" t="str">
            <v>Match</v>
          </cell>
          <cell r="D5405" t="str">
            <v>iStar</v>
          </cell>
          <cell r="E5405" t="str">
            <v>Bullet</v>
          </cell>
        </row>
        <row r="5406">
          <cell r="A5406" t="str">
            <v>31359MFG3</v>
          </cell>
          <cell r="B5406" t="str">
            <v>x31359MFG3</v>
          </cell>
          <cell r="C5406" t="str">
            <v>Match</v>
          </cell>
          <cell r="D5406" t="str">
            <v>iStar</v>
          </cell>
          <cell r="E5406" t="str">
            <v>VariableRateBond</v>
          </cell>
        </row>
        <row r="5407">
          <cell r="A5407" t="str">
            <v>31359MFH1</v>
          </cell>
          <cell r="B5407" t="str">
            <v>x31359MFH1</v>
          </cell>
          <cell r="C5407" t="str">
            <v>Match</v>
          </cell>
          <cell r="D5407" t="str">
            <v>iStar</v>
          </cell>
          <cell r="E5407" t="str">
            <v>Callable</v>
          </cell>
        </row>
        <row r="5408">
          <cell r="A5408" t="str">
            <v>31359MFH1</v>
          </cell>
          <cell r="B5408" t="str">
            <v>x31359MFH1</v>
          </cell>
          <cell r="C5408" t="str">
            <v>Match</v>
          </cell>
          <cell r="D5408" t="str">
            <v>iStar</v>
          </cell>
          <cell r="E5408" t="str">
            <v>Callable</v>
          </cell>
        </row>
        <row r="5409">
          <cell r="A5409" t="str">
            <v>31359MFH1</v>
          </cell>
          <cell r="B5409" t="str">
            <v>x31359MFH1</v>
          </cell>
          <cell r="C5409" t="str">
            <v>Match</v>
          </cell>
          <cell r="D5409" t="str">
            <v>iStar</v>
          </cell>
          <cell r="E5409" t="str">
            <v>VariableRateBond</v>
          </cell>
        </row>
        <row r="5410">
          <cell r="A5410" t="str">
            <v>31359MFH1</v>
          </cell>
          <cell r="B5410" t="str">
            <v>x31359MFH1</v>
          </cell>
          <cell r="C5410" t="str">
            <v>Match</v>
          </cell>
          <cell r="D5410" t="str">
            <v>iStar</v>
          </cell>
          <cell r="E5410" t="str">
            <v>Bullet</v>
          </cell>
        </row>
        <row r="5411">
          <cell r="A5411" t="str">
            <v>31359MFJ7</v>
          </cell>
          <cell r="B5411" t="str">
            <v>x31359MFJ7</v>
          </cell>
          <cell r="C5411" t="str">
            <v>Match</v>
          </cell>
          <cell r="D5411" t="str">
            <v>iStar</v>
          </cell>
          <cell r="E5411" t="str">
            <v>Bullet</v>
          </cell>
        </row>
        <row r="5412">
          <cell r="A5412" t="str">
            <v>31359MFJ7</v>
          </cell>
          <cell r="B5412" t="str">
            <v>x31359MFJ7</v>
          </cell>
          <cell r="C5412" t="str">
            <v>Match</v>
          </cell>
          <cell r="D5412" t="str">
            <v>iStar</v>
          </cell>
          <cell r="E5412" t="str">
            <v>Bullet</v>
          </cell>
        </row>
        <row r="5413">
          <cell r="A5413" t="str">
            <v>31359MFJ7</v>
          </cell>
          <cell r="B5413" t="str">
            <v>x31359MFJ7</v>
          </cell>
          <cell r="C5413" t="str">
            <v>Match</v>
          </cell>
          <cell r="D5413" t="str">
            <v>iStar</v>
          </cell>
          <cell r="E5413" t="str">
            <v>Bullet</v>
          </cell>
        </row>
        <row r="5414">
          <cell r="A5414" t="str">
            <v>31359MFJ7</v>
          </cell>
          <cell r="B5414" t="str">
            <v>x31359MFJ7</v>
          </cell>
          <cell r="C5414" t="str">
            <v>Match</v>
          </cell>
          <cell r="D5414" t="str">
            <v>iStar</v>
          </cell>
          <cell r="E5414" t="str">
            <v>Bullet</v>
          </cell>
        </row>
        <row r="5415">
          <cell r="A5415" t="str">
            <v>31359MFL2</v>
          </cell>
          <cell r="B5415" t="str">
            <v>x31359MFL2</v>
          </cell>
          <cell r="C5415" t="str">
            <v>Match</v>
          </cell>
          <cell r="D5415" t="str">
            <v>iStar</v>
          </cell>
          <cell r="E5415" t="str">
            <v>Bullet</v>
          </cell>
        </row>
        <row r="5416">
          <cell r="A5416" t="str">
            <v>31359MFL2</v>
          </cell>
          <cell r="B5416" t="str">
            <v>x31359MFL2</v>
          </cell>
          <cell r="C5416" t="str">
            <v>Match</v>
          </cell>
          <cell r="D5416" t="str">
            <v>iStar</v>
          </cell>
          <cell r="E5416" t="str">
            <v>VariableRateBond</v>
          </cell>
        </row>
        <row r="5417">
          <cell r="A5417" t="str">
            <v>31359MFL2</v>
          </cell>
          <cell r="B5417" t="str">
            <v>x31359MFL2</v>
          </cell>
          <cell r="C5417" t="str">
            <v>Match</v>
          </cell>
          <cell r="D5417" t="str">
            <v>iStar</v>
          </cell>
          <cell r="E5417" t="str">
            <v>VariableRateBond</v>
          </cell>
        </row>
        <row r="5418">
          <cell r="A5418" t="str">
            <v>31359MFP3</v>
          </cell>
          <cell r="B5418" t="str">
            <v>x31359MFP3</v>
          </cell>
          <cell r="C5418" t="str">
            <v>Match</v>
          </cell>
          <cell r="D5418" t="str">
            <v>iStar</v>
          </cell>
          <cell r="E5418" t="str">
            <v>Bullet</v>
          </cell>
        </row>
        <row r="5419">
          <cell r="A5419" t="str">
            <v>31359MFP3</v>
          </cell>
          <cell r="B5419" t="str">
            <v>x31359MFP3</v>
          </cell>
          <cell r="C5419" t="str">
            <v>Match</v>
          </cell>
          <cell r="D5419" t="str">
            <v>iStar</v>
          </cell>
          <cell r="E5419" t="str">
            <v>Bullet</v>
          </cell>
        </row>
        <row r="5420">
          <cell r="A5420" t="str">
            <v>31359MFP3</v>
          </cell>
          <cell r="B5420" t="str">
            <v>x31359MFP3</v>
          </cell>
          <cell r="C5420" t="str">
            <v>Match</v>
          </cell>
          <cell r="D5420" t="str">
            <v>iStar</v>
          </cell>
          <cell r="E5420" t="str">
            <v>Bullet</v>
          </cell>
        </row>
        <row r="5421">
          <cell r="A5421" t="str">
            <v>31359MFP3</v>
          </cell>
          <cell r="B5421" t="str">
            <v>x31359MFP3</v>
          </cell>
          <cell r="C5421" t="str">
            <v>Match</v>
          </cell>
          <cell r="D5421" t="str">
            <v>iStar</v>
          </cell>
          <cell r="E5421" t="str">
            <v>Bullet</v>
          </cell>
        </row>
        <row r="5422">
          <cell r="A5422" t="str">
            <v>31359MFS7</v>
          </cell>
          <cell r="B5422" t="str">
            <v>x31359MFS7</v>
          </cell>
          <cell r="C5422" t="str">
            <v>Match</v>
          </cell>
          <cell r="D5422" t="str">
            <v>iStar</v>
          </cell>
          <cell r="E5422" t="str">
            <v>VariableRateBond</v>
          </cell>
        </row>
        <row r="5423">
          <cell r="A5423" t="str">
            <v>31359MFS7</v>
          </cell>
          <cell r="B5423" t="str">
            <v>x31359MFS7</v>
          </cell>
          <cell r="C5423" t="str">
            <v>Match</v>
          </cell>
          <cell r="D5423" t="str">
            <v>iStar</v>
          </cell>
          <cell r="E5423" t="str">
            <v>Bullet</v>
          </cell>
        </row>
        <row r="5424">
          <cell r="A5424" t="str">
            <v>31359MFS7</v>
          </cell>
          <cell r="B5424" t="str">
            <v>x31359MFS7</v>
          </cell>
          <cell r="C5424" t="str">
            <v>Match</v>
          </cell>
          <cell r="D5424" t="str">
            <v>iStar</v>
          </cell>
          <cell r="E5424" t="str">
            <v>Bullet</v>
          </cell>
        </row>
        <row r="5425">
          <cell r="A5425" t="str">
            <v>31359MFS7</v>
          </cell>
          <cell r="B5425" t="str">
            <v>x31359MFS7</v>
          </cell>
          <cell r="C5425" t="str">
            <v>Match</v>
          </cell>
          <cell r="D5425" t="str">
            <v>iStar</v>
          </cell>
          <cell r="E5425" t="str">
            <v>Bullet</v>
          </cell>
        </row>
        <row r="5426">
          <cell r="A5426" t="str">
            <v>31359MFV0</v>
          </cell>
          <cell r="B5426" t="str">
            <v>x31359MFV0</v>
          </cell>
          <cell r="C5426" t="str">
            <v>Match</v>
          </cell>
          <cell r="D5426" t="str">
            <v>iStar</v>
          </cell>
          <cell r="E5426" t="str">
            <v>Bullet</v>
          </cell>
        </row>
        <row r="5427">
          <cell r="A5427" t="str">
            <v>31359MFV0</v>
          </cell>
          <cell r="B5427" t="str">
            <v>x31359MFV0</v>
          </cell>
          <cell r="C5427" t="str">
            <v>Match</v>
          </cell>
          <cell r="D5427" t="str">
            <v>iStar</v>
          </cell>
          <cell r="E5427" t="str">
            <v>VariableRateBond</v>
          </cell>
        </row>
        <row r="5428">
          <cell r="A5428" t="str">
            <v>31359MGH0</v>
          </cell>
          <cell r="B5428" t="str">
            <v>x31359MGH0</v>
          </cell>
          <cell r="C5428" t="str">
            <v>Match</v>
          </cell>
          <cell r="D5428" t="str">
            <v>iStar</v>
          </cell>
          <cell r="E5428" t="str">
            <v>Callable</v>
          </cell>
        </row>
        <row r="5429">
          <cell r="A5429" t="str">
            <v>31359MGH0</v>
          </cell>
          <cell r="B5429" t="str">
            <v>x31359MGH0</v>
          </cell>
          <cell r="C5429" t="str">
            <v>Match</v>
          </cell>
          <cell r="D5429" t="str">
            <v>iStar</v>
          </cell>
          <cell r="E5429" t="str">
            <v>Callable</v>
          </cell>
        </row>
        <row r="5430">
          <cell r="A5430" t="str">
            <v>31359MGH0</v>
          </cell>
          <cell r="B5430" t="str">
            <v>x31359MGH0</v>
          </cell>
          <cell r="C5430" t="str">
            <v>Match</v>
          </cell>
          <cell r="D5430" t="str">
            <v>iStar</v>
          </cell>
          <cell r="E5430" t="str">
            <v>Callable</v>
          </cell>
        </row>
        <row r="5431">
          <cell r="A5431" t="str">
            <v>31359MGJ6</v>
          </cell>
          <cell r="B5431" t="str">
            <v>x31359MGJ6</v>
          </cell>
          <cell r="C5431" t="str">
            <v>Match</v>
          </cell>
          <cell r="D5431" t="str">
            <v>iStar</v>
          </cell>
          <cell r="E5431" t="str">
            <v>Bullet</v>
          </cell>
        </row>
        <row r="5432">
          <cell r="A5432" t="str">
            <v>31359MGJ6</v>
          </cell>
          <cell r="B5432" t="str">
            <v>x31359MGJ6</v>
          </cell>
          <cell r="C5432" t="str">
            <v>Match</v>
          </cell>
          <cell r="D5432" t="str">
            <v>iStar</v>
          </cell>
          <cell r="E5432" t="str">
            <v>Bullet</v>
          </cell>
        </row>
        <row r="5433">
          <cell r="A5433" t="str">
            <v>31359MGJ6</v>
          </cell>
          <cell r="B5433" t="str">
            <v>x31359MGJ6</v>
          </cell>
          <cell r="C5433" t="str">
            <v>Match</v>
          </cell>
          <cell r="D5433" t="str">
            <v>iStar</v>
          </cell>
          <cell r="E5433" t="str">
            <v>Bullet</v>
          </cell>
        </row>
        <row r="5434">
          <cell r="A5434" t="str">
            <v>31359MGJ6</v>
          </cell>
          <cell r="B5434" t="str">
            <v>x31359MGJ6</v>
          </cell>
          <cell r="C5434" t="str">
            <v>Match</v>
          </cell>
          <cell r="D5434" t="str">
            <v>iStar</v>
          </cell>
          <cell r="E5434" t="str">
            <v>Bullet</v>
          </cell>
        </row>
        <row r="5435">
          <cell r="A5435" t="str">
            <v>31359MGJ6</v>
          </cell>
          <cell r="B5435" t="str">
            <v>x31359MGJ6</v>
          </cell>
          <cell r="C5435" t="str">
            <v>Match</v>
          </cell>
          <cell r="D5435" t="str">
            <v>iStar</v>
          </cell>
          <cell r="E5435" t="str">
            <v>Bullet</v>
          </cell>
        </row>
        <row r="5436">
          <cell r="A5436" t="str">
            <v>31359MGJ6</v>
          </cell>
          <cell r="B5436" t="str">
            <v>x31359MGJ6</v>
          </cell>
          <cell r="C5436" t="str">
            <v>Match</v>
          </cell>
          <cell r="D5436" t="str">
            <v>iStar</v>
          </cell>
          <cell r="E5436" t="str">
            <v>Bullet</v>
          </cell>
        </row>
        <row r="5437">
          <cell r="A5437" t="str">
            <v>31359MGK3</v>
          </cell>
          <cell r="B5437" t="str">
            <v>x31359MGK3</v>
          </cell>
          <cell r="C5437" t="str">
            <v>Match</v>
          </cell>
          <cell r="D5437" t="str">
            <v>iStar</v>
          </cell>
          <cell r="E5437" t="str">
            <v>VariableRateBond</v>
          </cell>
        </row>
        <row r="5438">
          <cell r="A5438" t="str">
            <v>31359MGK3</v>
          </cell>
          <cell r="B5438" t="str">
            <v>x31359MGK3</v>
          </cell>
          <cell r="C5438" t="str">
            <v>Match</v>
          </cell>
          <cell r="D5438" t="str">
            <v>iStar</v>
          </cell>
          <cell r="E5438" t="str">
            <v>Callable</v>
          </cell>
        </row>
        <row r="5439">
          <cell r="A5439" t="str">
            <v>31359MGK3</v>
          </cell>
          <cell r="B5439" t="str">
            <v>x31359MGK3</v>
          </cell>
          <cell r="C5439" t="str">
            <v>Match</v>
          </cell>
          <cell r="D5439" t="str">
            <v>iStar</v>
          </cell>
          <cell r="E5439" t="str">
            <v>Callable</v>
          </cell>
        </row>
        <row r="5440">
          <cell r="A5440" t="str">
            <v>31359MGK3</v>
          </cell>
          <cell r="B5440" t="str">
            <v>x31359MGK3</v>
          </cell>
          <cell r="C5440" t="str">
            <v>Match</v>
          </cell>
          <cell r="D5440" t="str">
            <v>iStar</v>
          </cell>
          <cell r="E5440" t="str">
            <v>Callable</v>
          </cell>
        </row>
        <row r="5441">
          <cell r="A5441" t="str">
            <v>31359MGK3</v>
          </cell>
          <cell r="B5441" t="str">
            <v>x31359MGK3</v>
          </cell>
          <cell r="C5441" t="str">
            <v>Match</v>
          </cell>
          <cell r="D5441" t="str">
            <v>iStar</v>
          </cell>
          <cell r="E5441" t="str">
            <v>Bullet</v>
          </cell>
        </row>
        <row r="5442">
          <cell r="A5442" t="str">
            <v>31359MGK3</v>
          </cell>
          <cell r="B5442" t="str">
            <v>x31359MGK3</v>
          </cell>
          <cell r="C5442" t="str">
            <v>Match</v>
          </cell>
          <cell r="D5442" t="str">
            <v>iStar</v>
          </cell>
          <cell r="E5442" t="str">
            <v>Bullet</v>
          </cell>
        </row>
        <row r="5443">
          <cell r="A5443" t="str">
            <v>31359MGK3</v>
          </cell>
          <cell r="B5443" t="str">
            <v>x31359MGK3</v>
          </cell>
          <cell r="C5443" t="str">
            <v>Match</v>
          </cell>
          <cell r="D5443" t="str">
            <v>iStar</v>
          </cell>
          <cell r="E5443" t="str">
            <v>Bullet</v>
          </cell>
        </row>
        <row r="5444">
          <cell r="A5444" t="str">
            <v>31359MGK3</v>
          </cell>
          <cell r="B5444" t="str">
            <v>x31359MGK3</v>
          </cell>
          <cell r="C5444" t="str">
            <v>Match</v>
          </cell>
          <cell r="D5444" t="str">
            <v>iStar</v>
          </cell>
          <cell r="E5444" t="str">
            <v>Bullet</v>
          </cell>
        </row>
        <row r="5445">
          <cell r="A5445" t="str">
            <v>31359MGK3</v>
          </cell>
          <cell r="B5445" t="str">
            <v>x31359MGK3</v>
          </cell>
          <cell r="C5445" t="str">
            <v>Match</v>
          </cell>
          <cell r="D5445" t="str">
            <v>iStar</v>
          </cell>
          <cell r="E5445" t="str">
            <v>Bullet</v>
          </cell>
        </row>
        <row r="5446">
          <cell r="A5446" t="str">
            <v>31359MGK3</v>
          </cell>
          <cell r="B5446" t="str">
            <v>x31359MGK3</v>
          </cell>
          <cell r="C5446" t="str">
            <v>Match</v>
          </cell>
          <cell r="D5446" t="str">
            <v>iStar</v>
          </cell>
          <cell r="E5446" t="str">
            <v>Callable</v>
          </cell>
        </row>
        <row r="5447">
          <cell r="A5447" t="str">
            <v>31359MGM9</v>
          </cell>
          <cell r="B5447" t="str">
            <v>x31359MGM9</v>
          </cell>
          <cell r="C5447" t="str">
            <v>Match</v>
          </cell>
          <cell r="D5447" t="str">
            <v>iStar</v>
          </cell>
          <cell r="E5447" t="str">
            <v>Callable</v>
          </cell>
        </row>
        <row r="5448">
          <cell r="A5448" t="str">
            <v>31359MGM9</v>
          </cell>
          <cell r="B5448" t="str">
            <v>x31359MGM9</v>
          </cell>
          <cell r="C5448" t="str">
            <v>Match</v>
          </cell>
          <cell r="D5448" t="str">
            <v>iStar</v>
          </cell>
          <cell r="E5448" t="str">
            <v>Bullet</v>
          </cell>
        </row>
        <row r="5449">
          <cell r="A5449" t="str">
            <v>31359MGT4</v>
          </cell>
          <cell r="B5449" t="str">
            <v>x31359MGT4</v>
          </cell>
          <cell r="C5449" t="str">
            <v>Match</v>
          </cell>
          <cell r="D5449" t="str">
            <v>iStar</v>
          </cell>
          <cell r="E5449" t="str">
            <v>VariableRateBond</v>
          </cell>
        </row>
        <row r="5450">
          <cell r="A5450" t="str">
            <v>31359MGT4</v>
          </cell>
          <cell r="B5450" t="str">
            <v>x31359MGT4</v>
          </cell>
          <cell r="C5450" t="str">
            <v>Match</v>
          </cell>
          <cell r="D5450" t="str">
            <v>iStar</v>
          </cell>
          <cell r="E5450" t="str">
            <v>Callable</v>
          </cell>
        </row>
        <row r="5451">
          <cell r="A5451" t="str">
            <v>31359MGT4</v>
          </cell>
          <cell r="B5451" t="str">
            <v>x31359MGT4</v>
          </cell>
          <cell r="C5451" t="str">
            <v>Match</v>
          </cell>
          <cell r="D5451" t="str">
            <v>iStar</v>
          </cell>
          <cell r="E5451" t="str">
            <v>Callable</v>
          </cell>
        </row>
        <row r="5452">
          <cell r="A5452" t="str">
            <v>31359MGT4</v>
          </cell>
          <cell r="B5452" t="str">
            <v>x31359MGT4</v>
          </cell>
          <cell r="C5452" t="str">
            <v>Match</v>
          </cell>
          <cell r="D5452" t="str">
            <v>iStar</v>
          </cell>
          <cell r="E5452" t="str">
            <v>Callable</v>
          </cell>
        </row>
        <row r="5453">
          <cell r="A5453" t="str">
            <v>31359MGZ0</v>
          </cell>
          <cell r="B5453" t="str">
            <v>x31359MGZ0</v>
          </cell>
          <cell r="C5453" t="str">
            <v>Match</v>
          </cell>
          <cell r="D5453" t="str">
            <v>iStar</v>
          </cell>
          <cell r="E5453" t="str">
            <v>Callable</v>
          </cell>
        </row>
        <row r="5454">
          <cell r="A5454" t="str">
            <v>31359MGZ0</v>
          </cell>
          <cell r="B5454" t="str">
            <v>x31359MGZ0</v>
          </cell>
          <cell r="C5454" t="str">
            <v>Match</v>
          </cell>
          <cell r="D5454" t="str">
            <v>iStar</v>
          </cell>
          <cell r="E5454" t="str">
            <v>Callable</v>
          </cell>
        </row>
        <row r="5455">
          <cell r="A5455" t="str">
            <v>31359MHB2</v>
          </cell>
          <cell r="B5455" t="str">
            <v>x31359MHB2</v>
          </cell>
          <cell r="C5455" t="str">
            <v>Match</v>
          </cell>
          <cell r="D5455" t="str">
            <v>iStar</v>
          </cell>
          <cell r="E5455" t="str">
            <v>Callable</v>
          </cell>
        </row>
        <row r="5456">
          <cell r="A5456" t="str">
            <v>31359MHB2</v>
          </cell>
          <cell r="B5456" t="str">
            <v>x31359MHB2</v>
          </cell>
          <cell r="C5456" t="str">
            <v>Match</v>
          </cell>
          <cell r="D5456" t="str">
            <v>iStar</v>
          </cell>
          <cell r="E5456" t="str">
            <v>Callable</v>
          </cell>
        </row>
        <row r="5457">
          <cell r="A5457" t="str">
            <v>31359MHB2</v>
          </cell>
          <cell r="B5457" t="str">
            <v>x31359MHB2</v>
          </cell>
          <cell r="C5457" t="str">
            <v>Match</v>
          </cell>
          <cell r="D5457" t="str">
            <v>iStar</v>
          </cell>
          <cell r="E5457" t="str">
            <v>Callable</v>
          </cell>
        </row>
        <row r="5458">
          <cell r="A5458" t="str">
            <v>31359MHB2</v>
          </cell>
          <cell r="B5458" t="str">
            <v>x31359MHB2</v>
          </cell>
          <cell r="C5458" t="str">
            <v>Match</v>
          </cell>
          <cell r="D5458" t="str">
            <v>iStar</v>
          </cell>
          <cell r="E5458" t="str">
            <v>Callable</v>
          </cell>
        </row>
        <row r="5459">
          <cell r="A5459" t="str">
            <v>31359MHJ5</v>
          </cell>
          <cell r="B5459" t="str">
            <v>x31359MHJ5</v>
          </cell>
          <cell r="C5459" t="str">
            <v>Match</v>
          </cell>
          <cell r="D5459" t="str">
            <v>iStar</v>
          </cell>
          <cell r="E5459" t="str">
            <v>Callable</v>
          </cell>
        </row>
        <row r="5460">
          <cell r="A5460" t="str">
            <v>31359MHK2</v>
          </cell>
          <cell r="B5460" t="str">
            <v>x31359MHK2</v>
          </cell>
          <cell r="C5460" t="str">
            <v>Match</v>
          </cell>
          <cell r="D5460" t="str">
            <v>iStar</v>
          </cell>
          <cell r="E5460" t="str">
            <v>Callable</v>
          </cell>
        </row>
        <row r="5461">
          <cell r="A5461" t="str">
            <v>31359MHK2</v>
          </cell>
          <cell r="B5461" t="str">
            <v>x31359MHK2</v>
          </cell>
          <cell r="C5461" t="str">
            <v>Match</v>
          </cell>
          <cell r="D5461" t="str">
            <v>iStar</v>
          </cell>
          <cell r="E5461" t="str">
            <v>Callable</v>
          </cell>
        </row>
        <row r="5462">
          <cell r="A5462" t="str">
            <v>31359MHK2</v>
          </cell>
          <cell r="B5462" t="str">
            <v>x31359MHK2</v>
          </cell>
          <cell r="C5462" t="str">
            <v>Match</v>
          </cell>
          <cell r="D5462" t="str">
            <v>iStar</v>
          </cell>
          <cell r="E5462" t="str">
            <v>Callable</v>
          </cell>
        </row>
        <row r="5463">
          <cell r="A5463" t="str">
            <v>31359MHX4</v>
          </cell>
          <cell r="B5463" t="str">
            <v>x31359MHX4</v>
          </cell>
          <cell r="C5463" t="str">
            <v>Match</v>
          </cell>
          <cell r="D5463" t="str">
            <v>iStar</v>
          </cell>
          <cell r="E5463" t="str">
            <v>Bullet</v>
          </cell>
        </row>
        <row r="5464">
          <cell r="A5464" t="str">
            <v>31359MHX4</v>
          </cell>
          <cell r="B5464" t="str">
            <v>x31359MHX4</v>
          </cell>
          <cell r="C5464" t="str">
            <v>Match</v>
          </cell>
          <cell r="D5464" t="str">
            <v>iStar</v>
          </cell>
          <cell r="E5464" t="str">
            <v>Bullet</v>
          </cell>
        </row>
        <row r="5465">
          <cell r="A5465" t="str">
            <v>31359MHX4</v>
          </cell>
          <cell r="B5465" t="str">
            <v>x31359MHX4</v>
          </cell>
          <cell r="C5465" t="str">
            <v>Match</v>
          </cell>
          <cell r="D5465" t="str">
            <v>iStar</v>
          </cell>
          <cell r="E5465" t="str">
            <v>Bullet</v>
          </cell>
        </row>
        <row r="5466">
          <cell r="A5466" t="str">
            <v>31359MJH7</v>
          </cell>
          <cell r="B5466" t="str">
            <v>x31359MJH7</v>
          </cell>
          <cell r="C5466" t="str">
            <v>Match</v>
          </cell>
          <cell r="D5466" t="str">
            <v>iStar</v>
          </cell>
          <cell r="E5466" t="str">
            <v>Callable</v>
          </cell>
        </row>
        <row r="5467">
          <cell r="A5467" t="str">
            <v>31359MJH7</v>
          </cell>
          <cell r="B5467" t="str">
            <v>x31359MJH7</v>
          </cell>
          <cell r="C5467" t="str">
            <v>Match</v>
          </cell>
          <cell r="D5467" t="str">
            <v>iStar</v>
          </cell>
          <cell r="E5467" t="str">
            <v>Callable</v>
          </cell>
        </row>
        <row r="5468">
          <cell r="A5468" t="str">
            <v>31359MJH7</v>
          </cell>
          <cell r="B5468" t="str">
            <v>x31359MJH7</v>
          </cell>
          <cell r="C5468" t="str">
            <v>Match</v>
          </cell>
          <cell r="D5468" t="str">
            <v>iStar</v>
          </cell>
          <cell r="E5468" t="str">
            <v>Callable</v>
          </cell>
        </row>
        <row r="5469">
          <cell r="A5469" t="str">
            <v>31359MJH7</v>
          </cell>
          <cell r="B5469" t="str">
            <v>x31359MJH7</v>
          </cell>
          <cell r="C5469" t="str">
            <v>Match</v>
          </cell>
          <cell r="D5469" t="str">
            <v>iStar</v>
          </cell>
          <cell r="E5469" t="str">
            <v>Callable</v>
          </cell>
        </row>
        <row r="5470">
          <cell r="A5470" t="str">
            <v>31359MJH7</v>
          </cell>
          <cell r="B5470" t="str">
            <v>x31359MJH7</v>
          </cell>
          <cell r="C5470" t="str">
            <v>Match</v>
          </cell>
          <cell r="D5470" t="str">
            <v>iStar</v>
          </cell>
          <cell r="E5470" t="str">
            <v>Callable</v>
          </cell>
        </row>
        <row r="5471">
          <cell r="A5471" t="str">
            <v>31359MJX2</v>
          </cell>
          <cell r="B5471" t="str">
            <v>x31359MJX2</v>
          </cell>
          <cell r="C5471" t="str">
            <v>Match</v>
          </cell>
          <cell r="D5471" t="str">
            <v>iStar</v>
          </cell>
          <cell r="E5471" t="str">
            <v>CallableStep-Up</v>
          </cell>
        </row>
        <row r="5472">
          <cell r="A5472" t="str">
            <v>31359MJX2</v>
          </cell>
          <cell r="B5472" t="str">
            <v>x31359MJX2</v>
          </cell>
          <cell r="C5472" t="str">
            <v>Match</v>
          </cell>
          <cell r="D5472" t="str">
            <v>iStar</v>
          </cell>
          <cell r="E5472" t="str">
            <v>CallableStep-Up</v>
          </cell>
        </row>
        <row r="5473">
          <cell r="A5473" t="str">
            <v>31359MJX2</v>
          </cell>
          <cell r="B5473" t="str">
            <v>x31359MJX2</v>
          </cell>
          <cell r="C5473" t="str">
            <v>Match</v>
          </cell>
          <cell r="D5473" t="str">
            <v>iStar</v>
          </cell>
          <cell r="E5473" t="str">
            <v>Callable</v>
          </cell>
        </row>
        <row r="5474">
          <cell r="A5474" t="str">
            <v>31359MJX2</v>
          </cell>
          <cell r="B5474" t="str">
            <v>x31359MJX2</v>
          </cell>
          <cell r="C5474" t="str">
            <v>Match</v>
          </cell>
          <cell r="D5474" t="str">
            <v>iStar</v>
          </cell>
          <cell r="E5474" t="str">
            <v>Bullet</v>
          </cell>
        </row>
        <row r="5475">
          <cell r="A5475" t="str">
            <v>31359MKF9</v>
          </cell>
          <cell r="B5475" t="str">
            <v>x31359MKF9</v>
          </cell>
          <cell r="C5475" t="str">
            <v>Match</v>
          </cell>
          <cell r="D5475" t="str">
            <v>iStar</v>
          </cell>
          <cell r="E5475" t="str">
            <v>Bullet</v>
          </cell>
        </row>
        <row r="5476">
          <cell r="A5476" t="str">
            <v>31359MKV4</v>
          </cell>
          <cell r="B5476" t="str">
            <v>x31359MKV4</v>
          </cell>
          <cell r="C5476" t="str">
            <v>Match</v>
          </cell>
          <cell r="D5476" t="str">
            <v>iStar</v>
          </cell>
          <cell r="E5476" t="str">
            <v>Bullet</v>
          </cell>
        </row>
        <row r="5477">
          <cell r="A5477" t="str">
            <v>31359MKW2</v>
          </cell>
          <cell r="B5477" t="str">
            <v>x31359MKW2</v>
          </cell>
          <cell r="C5477" t="str">
            <v>Match</v>
          </cell>
          <cell r="D5477" t="str">
            <v>iStar</v>
          </cell>
          <cell r="E5477" t="str">
            <v>Bullet</v>
          </cell>
        </row>
        <row r="5478">
          <cell r="A5478" t="str">
            <v>31359MKW2</v>
          </cell>
          <cell r="B5478" t="str">
            <v>x31359MKW2</v>
          </cell>
          <cell r="C5478" t="str">
            <v>Match</v>
          </cell>
          <cell r="D5478" t="str">
            <v>iStar</v>
          </cell>
          <cell r="E5478" t="str">
            <v>Callable</v>
          </cell>
        </row>
        <row r="5479">
          <cell r="A5479" t="str">
            <v>31359MLD3</v>
          </cell>
          <cell r="B5479" t="str">
            <v>x31359MLD3</v>
          </cell>
          <cell r="C5479" t="str">
            <v>Match</v>
          </cell>
          <cell r="D5479" t="str">
            <v>iStar</v>
          </cell>
          <cell r="E5479" t="str">
            <v>Bullet</v>
          </cell>
        </row>
        <row r="5480">
          <cell r="A5480" t="str">
            <v>31359MLH4</v>
          </cell>
          <cell r="B5480" t="str">
            <v>x31359MLH4</v>
          </cell>
          <cell r="C5480" t="str">
            <v>Match</v>
          </cell>
          <cell r="D5480" t="str">
            <v>iStar</v>
          </cell>
          <cell r="E5480" t="str">
            <v>Bullet</v>
          </cell>
        </row>
        <row r="5481">
          <cell r="A5481" t="str">
            <v>31359MLH4</v>
          </cell>
          <cell r="B5481" t="str">
            <v>x31359MLH4</v>
          </cell>
          <cell r="C5481" t="str">
            <v>Match</v>
          </cell>
          <cell r="D5481" t="str">
            <v>iStar</v>
          </cell>
          <cell r="E5481" t="str">
            <v>Bullet</v>
          </cell>
        </row>
        <row r="5482">
          <cell r="A5482" t="str">
            <v>31359MLH4</v>
          </cell>
          <cell r="B5482" t="str">
            <v>x31359MLH4</v>
          </cell>
          <cell r="C5482" t="str">
            <v>Match</v>
          </cell>
          <cell r="D5482" t="str">
            <v>iStar</v>
          </cell>
          <cell r="E5482" t="str">
            <v>Bullet</v>
          </cell>
        </row>
        <row r="5483">
          <cell r="A5483" t="str">
            <v>31359MLJ0</v>
          </cell>
          <cell r="B5483" t="str">
            <v>x31359MLJ0</v>
          </cell>
          <cell r="C5483" t="str">
            <v>Match</v>
          </cell>
          <cell r="D5483" t="str">
            <v>iStar</v>
          </cell>
          <cell r="E5483" t="str">
            <v>Bullet</v>
          </cell>
        </row>
        <row r="5484">
          <cell r="A5484" t="str">
            <v>31359MLJ0</v>
          </cell>
          <cell r="B5484" t="str">
            <v>x31359MLJ0</v>
          </cell>
          <cell r="C5484" t="str">
            <v>Match</v>
          </cell>
          <cell r="D5484" t="str">
            <v>iStar</v>
          </cell>
          <cell r="E5484" t="str">
            <v>Bullet</v>
          </cell>
        </row>
        <row r="5485">
          <cell r="A5485" t="str">
            <v>31359MLP6</v>
          </cell>
          <cell r="B5485" t="str">
            <v>x31359MLP6</v>
          </cell>
          <cell r="C5485" t="str">
            <v>Match</v>
          </cell>
          <cell r="D5485" t="str">
            <v>iStar</v>
          </cell>
          <cell r="E5485" t="str">
            <v>Bullet</v>
          </cell>
        </row>
        <row r="5486">
          <cell r="A5486" t="str">
            <v>31359MLS0</v>
          </cell>
          <cell r="B5486" t="str">
            <v>x31359MLS0</v>
          </cell>
          <cell r="C5486" t="str">
            <v>Match</v>
          </cell>
          <cell r="D5486" t="str">
            <v>iStar</v>
          </cell>
          <cell r="E5486" t="str">
            <v>VariableRateBond</v>
          </cell>
        </row>
        <row r="5487">
          <cell r="A5487" t="str">
            <v>31359MLS0</v>
          </cell>
          <cell r="B5487" t="str">
            <v>x31359MLS0</v>
          </cell>
          <cell r="C5487" t="str">
            <v>Match</v>
          </cell>
          <cell r="D5487" t="str">
            <v>iStar</v>
          </cell>
          <cell r="E5487" t="str">
            <v>VariableRateBond</v>
          </cell>
        </row>
        <row r="5488">
          <cell r="A5488" t="str">
            <v>31359MLS0</v>
          </cell>
          <cell r="B5488" t="str">
            <v>x31359MLS0</v>
          </cell>
          <cell r="C5488" t="str">
            <v>Match</v>
          </cell>
          <cell r="D5488" t="str">
            <v>iStar</v>
          </cell>
          <cell r="E5488" t="str">
            <v>Callable</v>
          </cell>
        </row>
        <row r="5489">
          <cell r="A5489" t="str">
            <v>31359MLU5</v>
          </cell>
          <cell r="B5489" t="str">
            <v>x31359MLU5</v>
          </cell>
          <cell r="C5489" t="str">
            <v>Match</v>
          </cell>
          <cell r="D5489" t="str">
            <v>iStar</v>
          </cell>
          <cell r="E5489" t="str">
            <v>VariableRateBond</v>
          </cell>
        </row>
        <row r="5490">
          <cell r="A5490" t="str">
            <v>31359MLU5</v>
          </cell>
          <cell r="B5490" t="str">
            <v>x31359MLU5</v>
          </cell>
          <cell r="C5490" t="str">
            <v>Match</v>
          </cell>
          <cell r="D5490" t="str">
            <v>iStar</v>
          </cell>
          <cell r="E5490" t="str">
            <v>Callable</v>
          </cell>
        </row>
        <row r="5491">
          <cell r="A5491" t="str">
            <v>31359MLU5</v>
          </cell>
          <cell r="B5491" t="str">
            <v>x31359MLU5</v>
          </cell>
          <cell r="C5491" t="str">
            <v>Match</v>
          </cell>
          <cell r="D5491" t="str">
            <v>iStar</v>
          </cell>
          <cell r="E5491" t="str">
            <v>Callable</v>
          </cell>
        </row>
        <row r="5492">
          <cell r="A5492" t="str">
            <v>31359MLU5</v>
          </cell>
          <cell r="B5492" t="str">
            <v>x31359MLU5</v>
          </cell>
          <cell r="C5492" t="str">
            <v>Match</v>
          </cell>
          <cell r="D5492" t="str">
            <v>iStar</v>
          </cell>
          <cell r="E5492" t="str">
            <v>Callable</v>
          </cell>
        </row>
        <row r="5493">
          <cell r="A5493" t="str">
            <v>31359MLY7</v>
          </cell>
          <cell r="B5493" t="str">
            <v>x31359MLY7</v>
          </cell>
          <cell r="C5493" t="str">
            <v>Match</v>
          </cell>
          <cell r="D5493" t="str">
            <v>iStar</v>
          </cell>
          <cell r="E5493" t="str">
            <v>Callable</v>
          </cell>
        </row>
        <row r="5494">
          <cell r="A5494" t="str">
            <v>31359MLZ4</v>
          </cell>
          <cell r="B5494" t="str">
            <v>x31359MLZ4</v>
          </cell>
          <cell r="C5494" t="str">
            <v>Match</v>
          </cell>
          <cell r="D5494" t="str">
            <v>iStar</v>
          </cell>
          <cell r="E5494" t="str">
            <v>Bullet</v>
          </cell>
        </row>
        <row r="5495">
          <cell r="A5495" t="str">
            <v>31359MLZ4</v>
          </cell>
          <cell r="B5495" t="str">
            <v>x31359MLZ4</v>
          </cell>
          <cell r="C5495" t="str">
            <v>Match</v>
          </cell>
          <cell r="D5495" t="str">
            <v>iStar</v>
          </cell>
          <cell r="E5495" t="str">
            <v>Bullet</v>
          </cell>
        </row>
        <row r="5496">
          <cell r="A5496" t="str">
            <v>31359MLZ4</v>
          </cell>
          <cell r="B5496" t="str">
            <v>x31359MLZ4</v>
          </cell>
          <cell r="C5496" t="str">
            <v>Match</v>
          </cell>
          <cell r="D5496" t="str">
            <v>iStar</v>
          </cell>
          <cell r="E5496" t="str">
            <v>CallableStep-Up</v>
          </cell>
        </row>
        <row r="5497">
          <cell r="A5497" t="str">
            <v>31359MLZ4</v>
          </cell>
          <cell r="B5497" t="str">
            <v>x31359MLZ4</v>
          </cell>
          <cell r="C5497" t="str">
            <v>Match</v>
          </cell>
          <cell r="D5497" t="str">
            <v>iStar</v>
          </cell>
          <cell r="E5497" t="str">
            <v>CallableStep-Up</v>
          </cell>
        </row>
        <row r="5498">
          <cell r="A5498" t="str">
            <v>31359MMA8</v>
          </cell>
          <cell r="B5498" t="str">
            <v>x31359MMA8</v>
          </cell>
          <cell r="C5498" t="str">
            <v>Match</v>
          </cell>
          <cell r="D5498" t="str">
            <v>iStar</v>
          </cell>
          <cell r="E5498" t="str">
            <v>Step-Up</v>
          </cell>
        </row>
        <row r="5499">
          <cell r="A5499" t="str">
            <v>31359MMB6</v>
          </cell>
          <cell r="B5499" t="str">
            <v>x31359MMB6</v>
          </cell>
          <cell r="C5499" t="str">
            <v>Match</v>
          </cell>
          <cell r="D5499" t="str">
            <v>iStar</v>
          </cell>
          <cell r="E5499" t="str">
            <v>Bullet</v>
          </cell>
        </row>
        <row r="5500">
          <cell r="A5500" t="str">
            <v>31359MMB6</v>
          </cell>
          <cell r="B5500" t="str">
            <v>x31359MMB6</v>
          </cell>
          <cell r="C5500" t="str">
            <v>Match</v>
          </cell>
          <cell r="D5500" t="str">
            <v>iStar</v>
          </cell>
          <cell r="E5500" t="str">
            <v>Bullet</v>
          </cell>
        </row>
        <row r="5501">
          <cell r="A5501" t="str">
            <v>31359MMF7</v>
          </cell>
          <cell r="B5501" t="str">
            <v>x31359MMF7</v>
          </cell>
          <cell r="C5501" t="str">
            <v>Match</v>
          </cell>
          <cell r="D5501" t="str">
            <v>iStar</v>
          </cell>
          <cell r="E5501" t="str">
            <v>Bullet</v>
          </cell>
        </row>
        <row r="5502">
          <cell r="A5502" t="str">
            <v>31359MMF7</v>
          </cell>
          <cell r="B5502" t="str">
            <v>x31359MMF7</v>
          </cell>
          <cell r="C5502" t="str">
            <v>Match</v>
          </cell>
          <cell r="D5502" t="str">
            <v>iStar</v>
          </cell>
          <cell r="E5502" t="str">
            <v>Callable</v>
          </cell>
        </row>
        <row r="5503">
          <cell r="A5503" t="str">
            <v>31359MMF7</v>
          </cell>
          <cell r="B5503" t="str">
            <v>x31359MMF7</v>
          </cell>
          <cell r="C5503" t="str">
            <v>Match</v>
          </cell>
          <cell r="D5503" t="str">
            <v>iStar</v>
          </cell>
          <cell r="E5503" t="str">
            <v>Callable</v>
          </cell>
        </row>
        <row r="5504">
          <cell r="A5504" t="str">
            <v>31359MMG5</v>
          </cell>
          <cell r="B5504" t="str">
            <v>x31359MMG5</v>
          </cell>
          <cell r="C5504" t="str">
            <v>Match</v>
          </cell>
          <cell r="D5504" t="str">
            <v>iStar</v>
          </cell>
          <cell r="E5504" t="str">
            <v>Bullet</v>
          </cell>
        </row>
        <row r="5505">
          <cell r="A5505" t="str">
            <v>31359MMG5</v>
          </cell>
          <cell r="B5505" t="str">
            <v>x31359MMG5</v>
          </cell>
          <cell r="C5505" t="str">
            <v>Match</v>
          </cell>
          <cell r="D5505" t="str">
            <v>iStar</v>
          </cell>
          <cell r="E5505" t="str">
            <v>Callable</v>
          </cell>
        </row>
        <row r="5506">
          <cell r="A5506" t="str">
            <v>31359MMK6</v>
          </cell>
          <cell r="B5506" t="str">
            <v>x31359MMK6</v>
          </cell>
          <cell r="C5506" t="str">
            <v>Match</v>
          </cell>
          <cell r="D5506" t="str">
            <v>iStar</v>
          </cell>
          <cell r="E5506" t="str">
            <v>Callable</v>
          </cell>
        </row>
        <row r="5507">
          <cell r="A5507" t="str">
            <v>31359MML4</v>
          </cell>
          <cell r="B5507" t="str">
            <v>x31359MML4</v>
          </cell>
          <cell r="C5507" t="str">
            <v>Match</v>
          </cell>
          <cell r="D5507" t="str">
            <v>iStar</v>
          </cell>
          <cell r="E5507" t="str">
            <v>Callable</v>
          </cell>
        </row>
        <row r="5508">
          <cell r="A5508" t="str">
            <v>31359MML4</v>
          </cell>
          <cell r="B5508" t="str">
            <v>x31359MML4</v>
          </cell>
          <cell r="C5508" t="str">
            <v>Match</v>
          </cell>
          <cell r="D5508" t="str">
            <v>iStar</v>
          </cell>
          <cell r="E5508" t="str">
            <v>Callable</v>
          </cell>
        </row>
        <row r="5509">
          <cell r="A5509" t="str">
            <v>31359MMP5</v>
          </cell>
          <cell r="B5509" t="str">
            <v>x31359MMP5</v>
          </cell>
          <cell r="C5509" t="str">
            <v>Match</v>
          </cell>
          <cell r="D5509" t="str">
            <v>iStar</v>
          </cell>
          <cell r="E5509" t="str">
            <v>Callable</v>
          </cell>
        </row>
        <row r="5510">
          <cell r="A5510" t="str">
            <v>31359MMP5</v>
          </cell>
          <cell r="B5510" t="str">
            <v>x31359MMP5</v>
          </cell>
          <cell r="C5510" t="str">
            <v>Match</v>
          </cell>
          <cell r="D5510" t="str">
            <v>iStar</v>
          </cell>
          <cell r="E5510" t="str">
            <v>Callable</v>
          </cell>
        </row>
        <row r="5511">
          <cell r="A5511" t="str">
            <v>31359MMP5</v>
          </cell>
          <cell r="B5511" t="str">
            <v>x31359MMP5</v>
          </cell>
          <cell r="C5511" t="str">
            <v>Match</v>
          </cell>
          <cell r="D5511" t="str">
            <v>iStar</v>
          </cell>
          <cell r="E5511" t="str">
            <v>Callable</v>
          </cell>
        </row>
        <row r="5512">
          <cell r="A5512" t="str">
            <v>31359MMP5</v>
          </cell>
          <cell r="B5512" t="str">
            <v>x31359MMP5</v>
          </cell>
          <cell r="C5512" t="str">
            <v>Match</v>
          </cell>
          <cell r="D5512" t="str">
            <v>iStar</v>
          </cell>
          <cell r="E5512" t="str">
            <v>Bullet</v>
          </cell>
        </row>
        <row r="5513">
          <cell r="A5513" t="str">
            <v>31359MMQ3</v>
          </cell>
          <cell r="B5513" t="str">
            <v>x31359MMQ3</v>
          </cell>
          <cell r="C5513" t="str">
            <v>Match</v>
          </cell>
          <cell r="D5513" t="str">
            <v>iStar</v>
          </cell>
          <cell r="E5513" t="str">
            <v>Bullet</v>
          </cell>
        </row>
        <row r="5514">
          <cell r="A5514" t="str">
            <v>31359MMQ3</v>
          </cell>
          <cell r="B5514" t="str">
            <v>x31359MMQ3</v>
          </cell>
          <cell r="C5514" t="str">
            <v>Match</v>
          </cell>
          <cell r="D5514" t="str">
            <v>iStar</v>
          </cell>
          <cell r="E5514" t="str">
            <v>Bullet</v>
          </cell>
        </row>
        <row r="5515">
          <cell r="A5515" t="str">
            <v>31359MMQ3</v>
          </cell>
          <cell r="B5515" t="str">
            <v>x31359MMQ3</v>
          </cell>
          <cell r="C5515" t="str">
            <v>Match</v>
          </cell>
          <cell r="D5515" t="str">
            <v>iStar</v>
          </cell>
          <cell r="E5515" t="str">
            <v>CallableStep-Up</v>
          </cell>
        </row>
        <row r="5516">
          <cell r="A5516" t="str">
            <v>31359MMQ3</v>
          </cell>
          <cell r="B5516" t="str">
            <v>x31359MMQ3</v>
          </cell>
          <cell r="C5516" t="str">
            <v>Match</v>
          </cell>
          <cell r="D5516" t="str">
            <v>iStar</v>
          </cell>
          <cell r="E5516" t="str">
            <v>CallableStep-Up</v>
          </cell>
        </row>
        <row r="5517">
          <cell r="A5517" t="str">
            <v>31359MMR1</v>
          </cell>
          <cell r="B5517" t="str">
            <v>x31359MMR1</v>
          </cell>
          <cell r="C5517" t="str">
            <v>Match</v>
          </cell>
          <cell r="D5517" t="str">
            <v>iStar</v>
          </cell>
          <cell r="E5517" t="str">
            <v>Bullet</v>
          </cell>
        </row>
        <row r="5518">
          <cell r="A5518" t="str">
            <v>31359MMR1</v>
          </cell>
          <cell r="B5518" t="str">
            <v>x31359MMR1</v>
          </cell>
          <cell r="C5518" t="str">
            <v>Match</v>
          </cell>
          <cell r="D5518" t="str">
            <v>iStar</v>
          </cell>
          <cell r="E5518" t="str">
            <v>Callable</v>
          </cell>
        </row>
        <row r="5519">
          <cell r="A5519" t="str">
            <v>31359MMT7</v>
          </cell>
          <cell r="B5519" t="str">
            <v>x31359MMT7</v>
          </cell>
          <cell r="C5519" t="str">
            <v>Match</v>
          </cell>
          <cell r="D5519" t="str">
            <v>iStar</v>
          </cell>
          <cell r="E5519" t="str">
            <v>Callable</v>
          </cell>
        </row>
        <row r="5520">
          <cell r="A5520" t="str">
            <v>31359MMT7</v>
          </cell>
          <cell r="B5520" t="str">
            <v>x31359MMT7</v>
          </cell>
          <cell r="C5520" t="str">
            <v>Match</v>
          </cell>
          <cell r="D5520" t="str">
            <v>iStar</v>
          </cell>
          <cell r="E5520" t="str">
            <v>Callable</v>
          </cell>
        </row>
        <row r="5521">
          <cell r="A5521" t="str">
            <v>31359MMT7</v>
          </cell>
          <cell r="B5521" t="str">
            <v>x31359MMT7</v>
          </cell>
          <cell r="C5521" t="str">
            <v>Match</v>
          </cell>
          <cell r="D5521" t="str">
            <v>iStar</v>
          </cell>
          <cell r="E5521" t="str">
            <v>Callable</v>
          </cell>
        </row>
        <row r="5522">
          <cell r="A5522" t="str">
            <v>31359MMU4</v>
          </cell>
          <cell r="B5522" t="str">
            <v>x31359MMU4</v>
          </cell>
          <cell r="C5522" t="str">
            <v>Match</v>
          </cell>
          <cell r="D5522" t="str">
            <v>iStar</v>
          </cell>
          <cell r="E5522" t="str">
            <v>Callable</v>
          </cell>
        </row>
        <row r="5523">
          <cell r="A5523" t="str">
            <v>31359MMZ3</v>
          </cell>
          <cell r="B5523" t="str">
            <v>x31359MMZ3</v>
          </cell>
          <cell r="C5523" t="str">
            <v>Match</v>
          </cell>
          <cell r="D5523" t="str">
            <v>iStar</v>
          </cell>
          <cell r="E5523" t="str">
            <v>Callable</v>
          </cell>
        </row>
        <row r="5524">
          <cell r="A5524" t="str">
            <v>31359MNE9</v>
          </cell>
          <cell r="B5524" t="str">
            <v>x31359MNE9</v>
          </cell>
          <cell r="C5524" t="str">
            <v>Match</v>
          </cell>
          <cell r="D5524" t="str">
            <v>iStar</v>
          </cell>
          <cell r="E5524" t="str">
            <v>Bullet</v>
          </cell>
        </row>
        <row r="5525">
          <cell r="A5525" t="str">
            <v>31359MNE9</v>
          </cell>
          <cell r="B5525" t="str">
            <v>x31359MNE9</v>
          </cell>
          <cell r="C5525" t="str">
            <v>Match</v>
          </cell>
          <cell r="D5525" t="str">
            <v>iStar</v>
          </cell>
          <cell r="E5525" t="str">
            <v>Bullet</v>
          </cell>
        </row>
        <row r="5526">
          <cell r="A5526" t="str">
            <v>31359MNE9</v>
          </cell>
          <cell r="B5526" t="str">
            <v>x31359MNE9</v>
          </cell>
          <cell r="C5526" t="str">
            <v>Match</v>
          </cell>
          <cell r="D5526" t="str">
            <v>iStar</v>
          </cell>
          <cell r="E5526" t="str">
            <v>VariableRateBond</v>
          </cell>
        </row>
        <row r="5527">
          <cell r="A5527" t="str">
            <v>31359MNF6</v>
          </cell>
          <cell r="B5527" t="str">
            <v>x31359MNF6</v>
          </cell>
          <cell r="C5527" t="str">
            <v>Match</v>
          </cell>
          <cell r="D5527" t="str">
            <v>iStar</v>
          </cell>
          <cell r="E5527" t="str">
            <v>VariableRateBond</v>
          </cell>
        </row>
        <row r="5528">
          <cell r="A5528" t="str">
            <v>31359MNG4</v>
          </cell>
          <cell r="B5528" t="str">
            <v>x31359MNG4</v>
          </cell>
          <cell r="C5528" t="str">
            <v>Match</v>
          </cell>
          <cell r="D5528" t="str">
            <v>iStar</v>
          </cell>
          <cell r="E5528" t="str">
            <v>VariableRateBond</v>
          </cell>
        </row>
        <row r="5529">
          <cell r="A5529" t="str">
            <v>31359MNH2</v>
          </cell>
          <cell r="B5529" t="str">
            <v>x31359MNH2</v>
          </cell>
          <cell r="C5529" t="str">
            <v>Match</v>
          </cell>
          <cell r="D5529" t="str">
            <v>iStar</v>
          </cell>
          <cell r="E5529" t="str">
            <v>Callable</v>
          </cell>
        </row>
        <row r="5530">
          <cell r="A5530" t="str">
            <v>31359MNK5</v>
          </cell>
          <cell r="B5530" t="str">
            <v>x31359MNK5</v>
          </cell>
          <cell r="C5530" t="str">
            <v>Match</v>
          </cell>
          <cell r="D5530" t="str">
            <v>iStar</v>
          </cell>
          <cell r="E5530" t="str">
            <v>Callable</v>
          </cell>
        </row>
        <row r="5531">
          <cell r="A5531" t="str">
            <v>31359MNK5</v>
          </cell>
          <cell r="B5531" t="str">
            <v>x31359MNK5</v>
          </cell>
          <cell r="C5531" t="str">
            <v>Match</v>
          </cell>
          <cell r="D5531" t="str">
            <v>iStar</v>
          </cell>
          <cell r="E5531" t="str">
            <v>Callable</v>
          </cell>
        </row>
        <row r="5532">
          <cell r="A5532" t="str">
            <v>31359MNN9</v>
          </cell>
          <cell r="B5532" t="str">
            <v>x31359MNN9</v>
          </cell>
          <cell r="C5532" t="str">
            <v>Match</v>
          </cell>
          <cell r="D5532" t="str">
            <v>iStar</v>
          </cell>
          <cell r="E5532" t="str">
            <v>VariableRateBond</v>
          </cell>
        </row>
        <row r="5533">
          <cell r="A5533" t="str">
            <v>31359MNP4</v>
          </cell>
          <cell r="B5533" t="str">
            <v>x31359MNP4</v>
          </cell>
          <cell r="C5533" t="str">
            <v>Match</v>
          </cell>
          <cell r="D5533" t="str">
            <v>iStar</v>
          </cell>
          <cell r="E5533" t="str">
            <v>VariableRateBond</v>
          </cell>
        </row>
        <row r="5534">
          <cell r="A5534" t="str">
            <v>31359MNP4</v>
          </cell>
          <cell r="B5534" t="str">
            <v>x31359MNP4</v>
          </cell>
          <cell r="C5534" t="str">
            <v>Match</v>
          </cell>
          <cell r="D5534" t="str">
            <v>iStar</v>
          </cell>
          <cell r="E5534" t="str">
            <v>VariableRateBond</v>
          </cell>
        </row>
        <row r="5535">
          <cell r="A5535" t="str">
            <v>31359MNP4</v>
          </cell>
          <cell r="B5535" t="str">
            <v>x31359MNP4</v>
          </cell>
          <cell r="C5535" t="str">
            <v>Match</v>
          </cell>
          <cell r="D5535" t="str">
            <v>iStar</v>
          </cell>
          <cell r="E5535" t="str">
            <v>VariableRateBond</v>
          </cell>
        </row>
        <row r="5536">
          <cell r="A5536" t="str">
            <v>31359MNP4</v>
          </cell>
          <cell r="B5536" t="str">
            <v>x31359MNP4</v>
          </cell>
          <cell r="C5536" t="str">
            <v>Match</v>
          </cell>
          <cell r="D5536" t="str">
            <v>iStar</v>
          </cell>
          <cell r="E5536" t="str">
            <v>VariableRateBond</v>
          </cell>
        </row>
        <row r="5537">
          <cell r="A5537" t="str">
            <v>31359MNP4</v>
          </cell>
          <cell r="B5537" t="str">
            <v>x31359MNP4</v>
          </cell>
          <cell r="C5537" t="str">
            <v>Match</v>
          </cell>
          <cell r="D5537" t="str">
            <v>iStar</v>
          </cell>
          <cell r="E5537" t="str">
            <v>VariableRateBond</v>
          </cell>
        </row>
        <row r="5538">
          <cell r="A5538" t="str">
            <v>31359MNP4</v>
          </cell>
          <cell r="B5538" t="str">
            <v>x31359MNP4</v>
          </cell>
          <cell r="C5538" t="str">
            <v>Match</v>
          </cell>
          <cell r="D5538" t="str">
            <v>iStar</v>
          </cell>
          <cell r="E5538" t="str">
            <v>VariableRateBond</v>
          </cell>
        </row>
        <row r="5539">
          <cell r="A5539" t="str">
            <v>31359MNS8</v>
          </cell>
          <cell r="B5539" t="str">
            <v>x31359MNS8</v>
          </cell>
          <cell r="C5539" t="str">
            <v>Match</v>
          </cell>
          <cell r="D5539" t="str">
            <v>iStar</v>
          </cell>
          <cell r="E5539" t="str">
            <v>Bullet</v>
          </cell>
        </row>
        <row r="5540">
          <cell r="A5540" t="str">
            <v>31359MNT6</v>
          </cell>
          <cell r="B5540" t="str">
            <v>x31359MNT6</v>
          </cell>
          <cell r="C5540" t="str">
            <v>Match</v>
          </cell>
          <cell r="D5540" t="str">
            <v>iStar</v>
          </cell>
          <cell r="E5540" t="str">
            <v>Bullet</v>
          </cell>
        </row>
        <row r="5541">
          <cell r="A5541" t="str">
            <v>31359MNU3</v>
          </cell>
          <cell r="B5541" t="str">
            <v>x31359MNU3</v>
          </cell>
          <cell r="C5541" t="str">
            <v>Match</v>
          </cell>
          <cell r="D5541" t="str">
            <v>iStar</v>
          </cell>
          <cell r="E5541" t="str">
            <v>Bullet</v>
          </cell>
        </row>
        <row r="5542">
          <cell r="A5542" t="str">
            <v>31359MNU3</v>
          </cell>
          <cell r="B5542" t="str">
            <v>x31359MNU3</v>
          </cell>
          <cell r="C5542" t="str">
            <v>Match</v>
          </cell>
          <cell r="D5542" t="str">
            <v>iStar</v>
          </cell>
          <cell r="E5542" t="str">
            <v>Bullet</v>
          </cell>
        </row>
        <row r="5543">
          <cell r="A5543" t="str">
            <v>31359MNU3</v>
          </cell>
          <cell r="B5543" t="str">
            <v>x31359MNU3</v>
          </cell>
          <cell r="C5543" t="str">
            <v>Match</v>
          </cell>
          <cell r="D5543" t="str">
            <v>iStar</v>
          </cell>
          <cell r="E5543" t="str">
            <v>Callable</v>
          </cell>
        </row>
        <row r="5544">
          <cell r="A5544" t="str">
            <v>31359MNU3</v>
          </cell>
          <cell r="B5544" t="str">
            <v>x31359MNU3</v>
          </cell>
          <cell r="C5544" t="str">
            <v>Match</v>
          </cell>
          <cell r="D5544" t="str">
            <v>iStar</v>
          </cell>
          <cell r="E5544" t="str">
            <v>Bullet</v>
          </cell>
        </row>
        <row r="5545">
          <cell r="A5545" t="str">
            <v>31359MPD9</v>
          </cell>
          <cell r="B5545" t="str">
            <v>x31359MPD9</v>
          </cell>
          <cell r="C5545" t="str">
            <v>Match</v>
          </cell>
          <cell r="D5545" t="str">
            <v>iStar</v>
          </cell>
          <cell r="E5545" t="str">
            <v>Bullet</v>
          </cell>
        </row>
        <row r="5546">
          <cell r="A5546" t="str">
            <v>31359MPF4</v>
          </cell>
          <cell r="B5546" t="str">
            <v>x31359MPF4</v>
          </cell>
          <cell r="C5546" t="str">
            <v>Match</v>
          </cell>
          <cell r="D5546" t="str">
            <v>iStar</v>
          </cell>
          <cell r="E5546" t="str">
            <v>VariableRateBond</v>
          </cell>
        </row>
        <row r="5547">
          <cell r="A5547" t="str">
            <v>31359MPF4</v>
          </cell>
          <cell r="B5547" t="str">
            <v>x31359MPF4</v>
          </cell>
          <cell r="C5547" t="str">
            <v>Match</v>
          </cell>
          <cell r="D5547" t="str">
            <v>iStar</v>
          </cell>
          <cell r="E5547" t="str">
            <v>VariableRateBond</v>
          </cell>
        </row>
        <row r="5548">
          <cell r="A5548" t="str">
            <v>31359MPF4</v>
          </cell>
          <cell r="B5548" t="str">
            <v>x31359MPF4</v>
          </cell>
          <cell r="C5548" t="str">
            <v>Match</v>
          </cell>
          <cell r="D5548" t="str">
            <v>iStar</v>
          </cell>
          <cell r="E5548" t="str">
            <v>VariableRateBond</v>
          </cell>
        </row>
        <row r="5549">
          <cell r="A5549" t="str">
            <v>31359MPF4</v>
          </cell>
          <cell r="B5549" t="str">
            <v>x31359MPF4</v>
          </cell>
          <cell r="C5549" t="str">
            <v>Match</v>
          </cell>
          <cell r="D5549" t="str">
            <v>iStar</v>
          </cell>
          <cell r="E5549" t="str">
            <v>VariableRateBond</v>
          </cell>
        </row>
        <row r="5550">
          <cell r="A5550" t="str">
            <v>31359MPH0</v>
          </cell>
          <cell r="B5550" t="str">
            <v>x31359MPH0</v>
          </cell>
          <cell r="C5550" t="str">
            <v>Match</v>
          </cell>
          <cell r="D5550" t="str">
            <v>iStar</v>
          </cell>
          <cell r="E5550" t="str">
            <v>VariableRateBond</v>
          </cell>
        </row>
        <row r="5551">
          <cell r="A5551" t="str">
            <v>31359MPN7</v>
          </cell>
          <cell r="B5551" t="str">
            <v>x31359MPN7</v>
          </cell>
          <cell r="C5551" t="str">
            <v>Match</v>
          </cell>
          <cell r="D5551" t="str">
            <v>iStar</v>
          </cell>
          <cell r="E5551" t="str">
            <v>VariableRateBond</v>
          </cell>
        </row>
        <row r="5552">
          <cell r="A5552" t="str">
            <v>31359MPP2</v>
          </cell>
          <cell r="B5552" t="str">
            <v>x31359MPP2</v>
          </cell>
          <cell r="C5552" t="str">
            <v>Match</v>
          </cell>
          <cell r="D5552" t="str">
            <v>iStar</v>
          </cell>
          <cell r="E5552" t="str">
            <v>VariableRateBond</v>
          </cell>
        </row>
        <row r="5553">
          <cell r="A5553" t="str">
            <v>31359MPP2</v>
          </cell>
          <cell r="B5553" t="str">
            <v>x31359MPP2</v>
          </cell>
          <cell r="C5553" t="str">
            <v>Match</v>
          </cell>
          <cell r="D5553" t="str">
            <v>iStar</v>
          </cell>
          <cell r="E5553" t="str">
            <v>Callable</v>
          </cell>
        </row>
        <row r="5554">
          <cell r="A5554" t="str">
            <v>31359MPP2</v>
          </cell>
          <cell r="B5554" t="str">
            <v>x31359MPP2</v>
          </cell>
          <cell r="C5554" t="str">
            <v>Match</v>
          </cell>
          <cell r="D5554" t="str">
            <v>iStar</v>
          </cell>
          <cell r="E5554" t="str">
            <v>Callable</v>
          </cell>
        </row>
        <row r="5555">
          <cell r="A5555" t="str">
            <v>31359MPT4</v>
          </cell>
          <cell r="B5555" t="str">
            <v>x31359MPT4</v>
          </cell>
          <cell r="C5555" t="str">
            <v>Match</v>
          </cell>
          <cell r="D5555" t="str">
            <v>iStar</v>
          </cell>
          <cell r="E5555" t="str">
            <v>Bullet</v>
          </cell>
        </row>
        <row r="5556">
          <cell r="A5556" t="str">
            <v>31359MPT4</v>
          </cell>
          <cell r="B5556" t="str">
            <v>x31359MPT4</v>
          </cell>
          <cell r="C5556" t="str">
            <v>Match</v>
          </cell>
          <cell r="D5556" t="str">
            <v>iStar</v>
          </cell>
          <cell r="E5556" t="str">
            <v>Bullet</v>
          </cell>
        </row>
        <row r="5557">
          <cell r="A5557" t="str">
            <v>31359MPZ0</v>
          </cell>
          <cell r="B5557" t="str">
            <v>x31359MPZ0</v>
          </cell>
          <cell r="C5557" t="str">
            <v>Match</v>
          </cell>
          <cell r="D5557" t="str">
            <v>iStar</v>
          </cell>
          <cell r="E5557" t="str">
            <v>Bullet</v>
          </cell>
        </row>
        <row r="5558">
          <cell r="A5558" t="str">
            <v>31359MPZ0</v>
          </cell>
          <cell r="B5558" t="str">
            <v>x31359MPZ0</v>
          </cell>
          <cell r="C5558" t="str">
            <v>Match</v>
          </cell>
          <cell r="D5558" t="str">
            <v>iStar</v>
          </cell>
          <cell r="E5558" t="str">
            <v>VariableRateBond</v>
          </cell>
        </row>
        <row r="5559">
          <cell r="A5559" t="str">
            <v>31359MPZ0</v>
          </cell>
          <cell r="B5559" t="str">
            <v>x31359MPZ0</v>
          </cell>
          <cell r="C5559" t="str">
            <v>Match</v>
          </cell>
          <cell r="D5559" t="str">
            <v>iStar</v>
          </cell>
          <cell r="E5559" t="str">
            <v>VariableRateBond</v>
          </cell>
        </row>
        <row r="5560">
          <cell r="A5560" t="str">
            <v>31359MQC0</v>
          </cell>
          <cell r="B5560" t="str">
            <v>x31359MQC0</v>
          </cell>
          <cell r="C5560" t="str">
            <v>Match</v>
          </cell>
          <cell r="D5560" t="str">
            <v>iStar</v>
          </cell>
          <cell r="E5560" t="str">
            <v>Bullet</v>
          </cell>
        </row>
        <row r="5561">
          <cell r="A5561" t="str">
            <v>31359MQE6</v>
          </cell>
          <cell r="B5561" t="str">
            <v>x31359MQE6</v>
          </cell>
          <cell r="C5561" t="str">
            <v>Match</v>
          </cell>
          <cell r="D5561" t="str">
            <v>iStar</v>
          </cell>
          <cell r="E5561" t="str">
            <v>Bullet</v>
          </cell>
        </row>
        <row r="5562">
          <cell r="A5562" t="str">
            <v>31359MQE6</v>
          </cell>
          <cell r="B5562" t="str">
            <v>x31359MQE6</v>
          </cell>
          <cell r="C5562" t="str">
            <v>Match</v>
          </cell>
          <cell r="D5562" t="str">
            <v>iStar</v>
          </cell>
          <cell r="E5562" t="str">
            <v>Bullet</v>
          </cell>
        </row>
        <row r="5563">
          <cell r="A5563" t="str">
            <v>31359MQE6</v>
          </cell>
          <cell r="B5563" t="str">
            <v>x31359MQE6</v>
          </cell>
          <cell r="C5563" t="str">
            <v>Match</v>
          </cell>
          <cell r="D5563" t="str">
            <v>iStar</v>
          </cell>
          <cell r="E5563" t="str">
            <v>VariableRateBond</v>
          </cell>
        </row>
        <row r="5564">
          <cell r="A5564" t="str">
            <v>31359MQJ5</v>
          </cell>
          <cell r="B5564" t="str">
            <v>x31359MQJ5</v>
          </cell>
          <cell r="C5564" t="str">
            <v>Match</v>
          </cell>
          <cell r="D5564" t="str">
            <v>iStar</v>
          </cell>
          <cell r="E5564" t="str">
            <v>VariableRateBond</v>
          </cell>
        </row>
        <row r="5565">
          <cell r="A5565" t="str">
            <v>31359MQM8</v>
          </cell>
          <cell r="B5565" t="str">
            <v>x31359MQM8</v>
          </cell>
          <cell r="C5565" t="str">
            <v>Match</v>
          </cell>
          <cell r="D5565" t="str">
            <v>iStar</v>
          </cell>
          <cell r="E5565" t="str">
            <v>VariableRateBond</v>
          </cell>
        </row>
        <row r="5566">
          <cell r="A5566" t="str">
            <v>31359MQM8</v>
          </cell>
          <cell r="B5566" t="str">
            <v>x31359MQM8</v>
          </cell>
          <cell r="C5566" t="str">
            <v>Match</v>
          </cell>
          <cell r="D5566" t="str">
            <v>iStar</v>
          </cell>
          <cell r="E5566" t="str">
            <v>VariableRateBond</v>
          </cell>
        </row>
        <row r="5567">
          <cell r="A5567" t="str">
            <v>31359MQM8</v>
          </cell>
          <cell r="B5567" t="str">
            <v>x31359MQM8</v>
          </cell>
          <cell r="C5567" t="str">
            <v>Match</v>
          </cell>
          <cell r="D5567" t="str">
            <v>iStar</v>
          </cell>
          <cell r="E5567" t="str">
            <v>VariableRateBond</v>
          </cell>
        </row>
        <row r="5568">
          <cell r="A5568" t="str">
            <v>31359MQM8</v>
          </cell>
          <cell r="B5568" t="str">
            <v>x31359MQM8</v>
          </cell>
          <cell r="C5568" t="str">
            <v>Match</v>
          </cell>
          <cell r="D5568" t="str">
            <v>iStar</v>
          </cell>
          <cell r="E5568" t="str">
            <v>VariableRateBond</v>
          </cell>
        </row>
        <row r="5569">
          <cell r="A5569" t="str">
            <v>31359MQP1</v>
          </cell>
          <cell r="B5569" t="str">
            <v>x31359MQP1</v>
          </cell>
          <cell r="C5569" t="str">
            <v>Match</v>
          </cell>
          <cell r="D5569" t="str">
            <v>iStar</v>
          </cell>
          <cell r="E5569" t="str">
            <v>VariableRateBond</v>
          </cell>
        </row>
        <row r="5570">
          <cell r="A5570" t="str">
            <v>31359MQP1</v>
          </cell>
          <cell r="B5570" t="str">
            <v>x31359MQP1</v>
          </cell>
          <cell r="C5570" t="str">
            <v>Match</v>
          </cell>
          <cell r="D5570" t="str">
            <v>iStar</v>
          </cell>
          <cell r="E5570" t="str">
            <v>Bullet</v>
          </cell>
        </row>
        <row r="5571">
          <cell r="A5571" t="str">
            <v>31359MQP1</v>
          </cell>
          <cell r="B5571" t="str">
            <v>x31359MQP1</v>
          </cell>
          <cell r="C5571" t="str">
            <v>Match</v>
          </cell>
          <cell r="D5571" t="str">
            <v>iStar</v>
          </cell>
          <cell r="E5571" t="str">
            <v>Bullet</v>
          </cell>
        </row>
        <row r="5572">
          <cell r="A5572" t="str">
            <v>31359MQR7</v>
          </cell>
          <cell r="B5572" t="str">
            <v>x31359MQR7</v>
          </cell>
          <cell r="C5572" t="str">
            <v>Match</v>
          </cell>
          <cell r="D5572" t="str">
            <v>iStar</v>
          </cell>
          <cell r="E5572" t="str">
            <v>Callable</v>
          </cell>
        </row>
        <row r="5573">
          <cell r="A5573" t="str">
            <v>31359MQT3</v>
          </cell>
          <cell r="B5573" t="str">
            <v>x31359MQT3</v>
          </cell>
          <cell r="C5573" t="str">
            <v>Match</v>
          </cell>
          <cell r="D5573" t="str">
            <v>iStar</v>
          </cell>
          <cell r="E5573" t="str">
            <v>Callable</v>
          </cell>
        </row>
        <row r="5574">
          <cell r="A5574" t="str">
            <v>31359MQU0</v>
          </cell>
          <cell r="B5574" t="str">
            <v>x31359MQU0</v>
          </cell>
          <cell r="C5574" t="str">
            <v>Match</v>
          </cell>
          <cell r="D5574" t="str">
            <v>iStar</v>
          </cell>
          <cell r="E5574" t="str">
            <v>VariableRateBond</v>
          </cell>
        </row>
        <row r="5575">
          <cell r="A5575" t="str">
            <v>31359MQV8</v>
          </cell>
          <cell r="B5575" t="str">
            <v>x31359MQV8</v>
          </cell>
          <cell r="C5575" t="str">
            <v>Match</v>
          </cell>
          <cell r="D5575" t="str">
            <v>iStar</v>
          </cell>
          <cell r="E5575" t="str">
            <v>VariableRateBond</v>
          </cell>
        </row>
        <row r="5576">
          <cell r="A5576" t="str">
            <v>31359MQV8</v>
          </cell>
          <cell r="B5576" t="str">
            <v>x31359MQV8</v>
          </cell>
          <cell r="C5576" t="str">
            <v>Match</v>
          </cell>
          <cell r="D5576" t="str">
            <v>iStar</v>
          </cell>
          <cell r="E5576" t="str">
            <v>Callable</v>
          </cell>
        </row>
        <row r="5577">
          <cell r="A5577" t="str">
            <v>31359MQV8</v>
          </cell>
          <cell r="B5577" t="str">
            <v>x31359MQV8</v>
          </cell>
          <cell r="C5577" t="str">
            <v>Match</v>
          </cell>
          <cell r="D5577" t="str">
            <v>iStar</v>
          </cell>
          <cell r="E5577" t="str">
            <v>Callable</v>
          </cell>
        </row>
        <row r="5578">
          <cell r="A5578" t="str">
            <v>31359MQV8</v>
          </cell>
          <cell r="B5578" t="str">
            <v>x31359MQV8</v>
          </cell>
          <cell r="C5578" t="str">
            <v>Match</v>
          </cell>
          <cell r="D5578" t="str">
            <v>iStar</v>
          </cell>
          <cell r="E5578" t="str">
            <v>Bullet</v>
          </cell>
        </row>
        <row r="5579">
          <cell r="A5579" t="str">
            <v>31359MQW6</v>
          </cell>
          <cell r="B5579" t="str">
            <v>x31359MQW6</v>
          </cell>
          <cell r="C5579" t="str">
            <v>Match</v>
          </cell>
          <cell r="D5579" t="str">
            <v>iStar</v>
          </cell>
          <cell r="E5579" t="str">
            <v>Bullet</v>
          </cell>
        </row>
        <row r="5580">
          <cell r="A5580" t="str">
            <v>31359MQW6</v>
          </cell>
          <cell r="B5580" t="str">
            <v>x31359MQW6</v>
          </cell>
          <cell r="C5580" t="str">
            <v>Match</v>
          </cell>
          <cell r="D5580" t="str">
            <v>iStar</v>
          </cell>
          <cell r="E5580" t="str">
            <v>Bullet</v>
          </cell>
        </row>
        <row r="5581">
          <cell r="A5581" t="str">
            <v>31359MQW6</v>
          </cell>
          <cell r="B5581" t="str">
            <v>x31359MQW6</v>
          </cell>
          <cell r="C5581" t="str">
            <v>Match</v>
          </cell>
          <cell r="D5581" t="str">
            <v>iStar</v>
          </cell>
          <cell r="E5581" t="str">
            <v>Bullet</v>
          </cell>
        </row>
        <row r="5582">
          <cell r="A5582" t="str">
            <v>31359MQX4</v>
          </cell>
          <cell r="B5582" t="str">
            <v>x31359MQX4</v>
          </cell>
          <cell r="C5582" t="str">
            <v>Match</v>
          </cell>
          <cell r="D5582" t="str">
            <v>iStar</v>
          </cell>
          <cell r="E5582" t="str">
            <v>Bullet</v>
          </cell>
        </row>
        <row r="5583">
          <cell r="A5583" t="str">
            <v>31359MQX4</v>
          </cell>
          <cell r="B5583" t="str">
            <v>x31359MQX4</v>
          </cell>
          <cell r="C5583" t="str">
            <v>Match</v>
          </cell>
          <cell r="D5583" t="str">
            <v>iStar</v>
          </cell>
          <cell r="E5583" t="str">
            <v>VariableRateBond</v>
          </cell>
        </row>
        <row r="5584">
          <cell r="A5584" t="str">
            <v>31359MQX4</v>
          </cell>
          <cell r="B5584" t="str">
            <v>x31359MQX4</v>
          </cell>
          <cell r="C5584" t="str">
            <v>Match</v>
          </cell>
          <cell r="D5584" t="str">
            <v>iStar</v>
          </cell>
          <cell r="E5584" t="str">
            <v>VariableRateBond</v>
          </cell>
        </row>
        <row r="5585">
          <cell r="A5585" t="str">
            <v>31359MQY2</v>
          </cell>
          <cell r="B5585" t="str">
            <v>x31359MQY2</v>
          </cell>
          <cell r="C5585" t="str">
            <v>Match</v>
          </cell>
          <cell r="D5585" t="str">
            <v>iStar</v>
          </cell>
          <cell r="E5585" t="str">
            <v>VariableRateBond</v>
          </cell>
        </row>
        <row r="5586">
          <cell r="A5586" t="str">
            <v>31359MQZ9</v>
          </cell>
          <cell r="B5586" t="str">
            <v>x31359MQZ9</v>
          </cell>
          <cell r="C5586" t="str">
            <v>Match</v>
          </cell>
          <cell r="D5586" t="str">
            <v>iStar</v>
          </cell>
          <cell r="E5586" t="str">
            <v>VariableRateBond</v>
          </cell>
        </row>
        <row r="5587">
          <cell r="A5587" t="str">
            <v>31359MQZ9</v>
          </cell>
          <cell r="B5587" t="str">
            <v>x31359MQZ9</v>
          </cell>
          <cell r="C5587" t="str">
            <v>Match</v>
          </cell>
          <cell r="D5587" t="str">
            <v>iStar</v>
          </cell>
          <cell r="E5587" t="str">
            <v>Callable</v>
          </cell>
        </row>
        <row r="5588">
          <cell r="A5588" t="str">
            <v>31359MQZ9</v>
          </cell>
          <cell r="B5588" t="str">
            <v>x31359MQZ9</v>
          </cell>
          <cell r="C5588" t="str">
            <v>Match</v>
          </cell>
          <cell r="D5588" t="str">
            <v>iStar</v>
          </cell>
          <cell r="E5588" t="str">
            <v>VariableRateBond</v>
          </cell>
        </row>
        <row r="5589">
          <cell r="A5589" t="str">
            <v>31359MRA3</v>
          </cell>
          <cell r="B5589" t="str">
            <v>x31359MRA3</v>
          </cell>
          <cell r="C5589" t="str">
            <v>Match</v>
          </cell>
          <cell r="D5589" t="str">
            <v>iStar</v>
          </cell>
          <cell r="E5589" t="str">
            <v>VariableRateBond</v>
          </cell>
        </row>
        <row r="5590">
          <cell r="A5590" t="str">
            <v>31359MRB1</v>
          </cell>
          <cell r="B5590" t="str">
            <v>x31359MRB1</v>
          </cell>
          <cell r="C5590" t="str">
            <v>Match</v>
          </cell>
          <cell r="D5590" t="str">
            <v>iStar</v>
          </cell>
          <cell r="E5590" t="str">
            <v>VariableRateBond</v>
          </cell>
        </row>
        <row r="5591">
          <cell r="A5591" t="str">
            <v>31359MRB1</v>
          </cell>
          <cell r="B5591" t="str">
            <v>x31359MRB1</v>
          </cell>
          <cell r="C5591" t="str">
            <v>Match</v>
          </cell>
          <cell r="D5591" t="str">
            <v>iStar</v>
          </cell>
          <cell r="E5591" t="str">
            <v>Callable</v>
          </cell>
        </row>
        <row r="5592">
          <cell r="A5592" t="str">
            <v>31359MRB1</v>
          </cell>
          <cell r="B5592" t="str">
            <v>x31359MRB1</v>
          </cell>
          <cell r="C5592" t="str">
            <v>Match</v>
          </cell>
          <cell r="D5592" t="str">
            <v>iStar</v>
          </cell>
          <cell r="E5592" t="str">
            <v>Callable</v>
          </cell>
        </row>
        <row r="5593">
          <cell r="A5593" t="str">
            <v>31359MRB1</v>
          </cell>
          <cell r="B5593" t="str">
            <v>x31359MRB1</v>
          </cell>
          <cell r="C5593" t="str">
            <v>Match</v>
          </cell>
          <cell r="D5593" t="str">
            <v>iStar</v>
          </cell>
          <cell r="E5593" t="str">
            <v>Callable</v>
          </cell>
        </row>
        <row r="5594">
          <cell r="A5594" t="str">
            <v>31359MRD7</v>
          </cell>
          <cell r="B5594" t="str">
            <v>x31359MRD7</v>
          </cell>
          <cell r="C5594" t="str">
            <v>Match</v>
          </cell>
          <cell r="D5594" t="str">
            <v>iStar</v>
          </cell>
          <cell r="E5594" t="str">
            <v>Bullet</v>
          </cell>
        </row>
        <row r="5595">
          <cell r="A5595" t="str">
            <v>31359MRD7</v>
          </cell>
          <cell r="B5595" t="str">
            <v>x31359MRD7</v>
          </cell>
          <cell r="C5595" t="str">
            <v>Match</v>
          </cell>
          <cell r="D5595" t="str">
            <v>iStar</v>
          </cell>
          <cell r="E5595" t="str">
            <v>Bullet</v>
          </cell>
        </row>
        <row r="5596">
          <cell r="A5596" t="str">
            <v>31359MRF2</v>
          </cell>
          <cell r="B5596" t="str">
            <v>x31359MRF2</v>
          </cell>
          <cell r="C5596" t="str">
            <v>Match</v>
          </cell>
          <cell r="D5596" t="str">
            <v>iStar</v>
          </cell>
          <cell r="E5596" t="str">
            <v>Bullet</v>
          </cell>
        </row>
        <row r="5597">
          <cell r="A5597" t="str">
            <v>31359MRG0</v>
          </cell>
          <cell r="B5597" t="str">
            <v>x31359MRG0</v>
          </cell>
          <cell r="C5597" t="str">
            <v>Match</v>
          </cell>
          <cell r="D5597" t="str">
            <v>iStar</v>
          </cell>
          <cell r="E5597" t="str">
            <v>Bullet</v>
          </cell>
        </row>
        <row r="5598">
          <cell r="A5598" t="str">
            <v>31359MRG0</v>
          </cell>
          <cell r="B5598" t="str">
            <v>x31359MRG0</v>
          </cell>
          <cell r="C5598" t="str">
            <v>Match</v>
          </cell>
          <cell r="D5598" t="str">
            <v>iStar</v>
          </cell>
          <cell r="E5598" t="str">
            <v>Bullet</v>
          </cell>
        </row>
        <row r="5599">
          <cell r="A5599" t="str">
            <v>31359MRG0</v>
          </cell>
          <cell r="B5599" t="str">
            <v>x31359MRG0</v>
          </cell>
          <cell r="C5599" t="str">
            <v>Match</v>
          </cell>
          <cell r="D5599" t="str">
            <v>iStar</v>
          </cell>
          <cell r="E5599" t="str">
            <v>Bullet</v>
          </cell>
        </row>
        <row r="5600">
          <cell r="A5600" t="str">
            <v>31359MRG0</v>
          </cell>
          <cell r="B5600" t="str">
            <v>x31359MRG0</v>
          </cell>
          <cell r="C5600" t="str">
            <v>Match</v>
          </cell>
          <cell r="D5600" t="str">
            <v>iStar</v>
          </cell>
          <cell r="E5600" t="str">
            <v>Callable</v>
          </cell>
        </row>
        <row r="5601">
          <cell r="A5601" t="str">
            <v>31359MRJ4</v>
          </cell>
          <cell r="B5601" t="str">
            <v>x31359MRJ4</v>
          </cell>
          <cell r="C5601" t="str">
            <v>Match</v>
          </cell>
          <cell r="D5601" t="str">
            <v>iStar</v>
          </cell>
          <cell r="E5601" t="str">
            <v>Callable</v>
          </cell>
        </row>
        <row r="5602">
          <cell r="A5602" t="str">
            <v>31359MRK1</v>
          </cell>
          <cell r="B5602" t="str">
            <v>x31359MRK1</v>
          </cell>
          <cell r="C5602" t="str">
            <v>Match</v>
          </cell>
          <cell r="D5602" t="str">
            <v>iStar</v>
          </cell>
          <cell r="E5602" t="str">
            <v>Bullet</v>
          </cell>
        </row>
        <row r="5603">
          <cell r="A5603" t="str">
            <v>31359MRK1</v>
          </cell>
          <cell r="B5603" t="str">
            <v>x31359MRK1</v>
          </cell>
          <cell r="C5603" t="str">
            <v>Match</v>
          </cell>
          <cell r="D5603" t="str">
            <v>iStar</v>
          </cell>
          <cell r="E5603" t="str">
            <v>Bullet</v>
          </cell>
        </row>
        <row r="5604">
          <cell r="A5604" t="str">
            <v>31359MRK1</v>
          </cell>
          <cell r="B5604" t="str">
            <v>x31359MRK1</v>
          </cell>
          <cell r="C5604" t="str">
            <v>Match</v>
          </cell>
          <cell r="D5604" t="str">
            <v>iStar</v>
          </cell>
          <cell r="E5604" t="str">
            <v>Bullet</v>
          </cell>
        </row>
        <row r="5605">
          <cell r="A5605" t="str">
            <v>31359MRL9</v>
          </cell>
          <cell r="B5605" t="str">
            <v>x31359MRL9</v>
          </cell>
          <cell r="C5605" t="str">
            <v>Match</v>
          </cell>
          <cell r="D5605" t="str">
            <v>iStar</v>
          </cell>
          <cell r="E5605" t="str">
            <v>Bullet</v>
          </cell>
        </row>
        <row r="5606">
          <cell r="A5606" t="str">
            <v>31359MRL9</v>
          </cell>
          <cell r="B5606" t="str">
            <v>x31359MRL9</v>
          </cell>
          <cell r="C5606" t="str">
            <v>Match</v>
          </cell>
          <cell r="D5606" t="str">
            <v>iStar</v>
          </cell>
          <cell r="E5606" t="str">
            <v>VariableRateBond</v>
          </cell>
        </row>
        <row r="5607">
          <cell r="A5607" t="str">
            <v>31359MRL9</v>
          </cell>
          <cell r="B5607" t="str">
            <v>x31359MRL9</v>
          </cell>
          <cell r="C5607" t="str">
            <v>Match</v>
          </cell>
          <cell r="D5607" t="str">
            <v>iStar</v>
          </cell>
          <cell r="E5607" t="str">
            <v>VariableRateBond</v>
          </cell>
        </row>
        <row r="5608">
          <cell r="A5608" t="str">
            <v>31359MRL9</v>
          </cell>
          <cell r="B5608" t="str">
            <v>x31359MRL9</v>
          </cell>
          <cell r="C5608" t="str">
            <v>Match</v>
          </cell>
          <cell r="D5608" t="str">
            <v>iStar</v>
          </cell>
          <cell r="E5608" t="str">
            <v>Callable</v>
          </cell>
        </row>
        <row r="5609">
          <cell r="A5609" t="str">
            <v>31359MRM7</v>
          </cell>
          <cell r="B5609" t="str">
            <v>x31359MRM7</v>
          </cell>
          <cell r="C5609" t="str">
            <v>Match</v>
          </cell>
          <cell r="D5609" t="str">
            <v>iStar</v>
          </cell>
          <cell r="E5609" t="str">
            <v>Callable</v>
          </cell>
        </row>
        <row r="5610">
          <cell r="A5610" t="str">
            <v>31359MRN5</v>
          </cell>
          <cell r="B5610" t="str">
            <v>x31359MRN5</v>
          </cell>
          <cell r="C5610" t="str">
            <v>Match</v>
          </cell>
          <cell r="D5610" t="str">
            <v>iStar</v>
          </cell>
          <cell r="E5610" t="str">
            <v>Bullet</v>
          </cell>
        </row>
        <row r="5611">
          <cell r="A5611" t="str">
            <v>31359MRP0</v>
          </cell>
          <cell r="B5611" t="str">
            <v>x31359MRP0</v>
          </cell>
          <cell r="C5611" t="str">
            <v>Match</v>
          </cell>
          <cell r="D5611" t="str">
            <v>iStar</v>
          </cell>
          <cell r="E5611" t="str">
            <v>Bullet</v>
          </cell>
        </row>
        <row r="5612">
          <cell r="A5612" t="str">
            <v>31359MRR6</v>
          </cell>
          <cell r="B5612" t="str">
            <v>x31359MRR6</v>
          </cell>
          <cell r="C5612" t="str">
            <v>Match</v>
          </cell>
          <cell r="D5612" t="str">
            <v>iStar</v>
          </cell>
          <cell r="E5612" t="str">
            <v>Bullet</v>
          </cell>
        </row>
        <row r="5613">
          <cell r="A5613" t="str">
            <v>31359MRS4</v>
          </cell>
          <cell r="B5613" t="str">
            <v>x31359MRS4</v>
          </cell>
          <cell r="C5613" t="str">
            <v>Match</v>
          </cell>
          <cell r="D5613" t="str">
            <v>iStar</v>
          </cell>
          <cell r="E5613" t="str">
            <v>Callable</v>
          </cell>
        </row>
        <row r="5614">
          <cell r="A5614" t="str">
            <v>31359MRS4</v>
          </cell>
          <cell r="B5614" t="str">
            <v>x31359MRS4</v>
          </cell>
          <cell r="C5614" t="str">
            <v>Match</v>
          </cell>
          <cell r="D5614" t="str">
            <v>iStar</v>
          </cell>
          <cell r="E5614" t="str">
            <v>Callable</v>
          </cell>
        </row>
        <row r="5615">
          <cell r="A5615" t="str">
            <v>31359MRS4</v>
          </cell>
          <cell r="B5615" t="str">
            <v>x31359MRS4</v>
          </cell>
          <cell r="C5615" t="str">
            <v>Match</v>
          </cell>
          <cell r="D5615" t="str">
            <v>iStar</v>
          </cell>
          <cell r="E5615" t="str">
            <v>Callable</v>
          </cell>
        </row>
        <row r="5616">
          <cell r="A5616" t="str">
            <v>31359MRT2</v>
          </cell>
          <cell r="B5616" t="str">
            <v>x31359MRT2</v>
          </cell>
          <cell r="C5616" t="str">
            <v>Match</v>
          </cell>
          <cell r="D5616" t="str">
            <v>iStar</v>
          </cell>
          <cell r="E5616" t="str">
            <v>Bullet</v>
          </cell>
        </row>
        <row r="5617">
          <cell r="A5617" t="str">
            <v>31359MRT2</v>
          </cell>
          <cell r="B5617" t="str">
            <v>x31359MRT2</v>
          </cell>
          <cell r="C5617" t="str">
            <v>Match</v>
          </cell>
          <cell r="D5617" t="str">
            <v>iStar</v>
          </cell>
          <cell r="E5617" t="str">
            <v>CallableStep-Up</v>
          </cell>
        </row>
        <row r="5618">
          <cell r="A5618" t="str">
            <v>31359MRT2</v>
          </cell>
          <cell r="B5618" t="str">
            <v>x31359MRT2</v>
          </cell>
          <cell r="C5618" t="str">
            <v>Match</v>
          </cell>
          <cell r="D5618" t="str">
            <v>iStar</v>
          </cell>
          <cell r="E5618" t="str">
            <v>Bullet</v>
          </cell>
        </row>
        <row r="5619">
          <cell r="A5619" t="str">
            <v>31359MRU9</v>
          </cell>
          <cell r="B5619" t="str">
            <v>x31359MRU9</v>
          </cell>
          <cell r="C5619" t="str">
            <v>Match</v>
          </cell>
          <cell r="D5619" t="str">
            <v>iStar</v>
          </cell>
          <cell r="E5619" t="str">
            <v>Bullet</v>
          </cell>
        </row>
        <row r="5620">
          <cell r="A5620" t="str">
            <v>31359MRU9</v>
          </cell>
          <cell r="B5620" t="str">
            <v>x31359MRU9</v>
          </cell>
          <cell r="C5620" t="str">
            <v>Match</v>
          </cell>
          <cell r="D5620" t="str">
            <v>iStar</v>
          </cell>
          <cell r="E5620" t="str">
            <v>Bullet</v>
          </cell>
        </row>
        <row r="5621">
          <cell r="A5621" t="str">
            <v>31359MRU9</v>
          </cell>
          <cell r="B5621" t="str">
            <v>x31359MRU9</v>
          </cell>
          <cell r="C5621" t="str">
            <v>Match</v>
          </cell>
          <cell r="D5621" t="str">
            <v>iStar</v>
          </cell>
          <cell r="E5621" t="str">
            <v>Bullet</v>
          </cell>
        </row>
        <row r="5622">
          <cell r="A5622" t="str">
            <v>31359MRV7</v>
          </cell>
          <cell r="B5622" t="str">
            <v>x31359MRV7</v>
          </cell>
          <cell r="C5622" t="str">
            <v>Match</v>
          </cell>
          <cell r="D5622" t="str">
            <v>iStar</v>
          </cell>
          <cell r="E5622" t="str">
            <v>Bullet</v>
          </cell>
        </row>
        <row r="5623">
          <cell r="A5623" t="str">
            <v>31359MRV7</v>
          </cell>
          <cell r="B5623" t="str">
            <v>x31359MRV7</v>
          </cell>
          <cell r="C5623" t="str">
            <v>Match</v>
          </cell>
          <cell r="D5623" t="str">
            <v>iStar</v>
          </cell>
          <cell r="E5623" t="str">
            <v>Callable</v>
          </cell>
        </row>
        <row r="5624">
          <cell r="A5624" t="str">
            <v>31359MRV7</v>
          </cell>
          <cell r="B5624" t="str">
            <v>x31359MRV7</v>
          </cell>
          <cell r="C5624" t="str">
            <v>Match</v>
          </cell>
          <cell r="D5624" t="str">
            <v>iStar</v>
          </cell>
          <cell r="E5624" t="str">
            <v>Bullet</v>
          </cell>
        </row>
        <row r="5625">
          <cell r="A5625" t="str">
            <v>31359MRW5</v>
          </cell>
          <cell r="B5625" t="str">
            <v>x31359MRW5</v>
          </cell>
          <cell r="C5625" t="str">
            <v>Match</v>
          </cell>
          <cell r="D5625" t="str">
            <v>iStar</v>
          </cell>
          <cell r="E5625" t="str">
            <v>VariableRateBond</v>
          </cell>
        </row>
        <row r="5626">
          <cell r="A5626" t="str">
            <v>31359MRW5</v>
          </cell>
          <cell r="B5626" t="str">
            <v>x31359MRW5</v>
          </cell>
          <cell r="C5626" t="str">
            <v>Match</v>
          </cell>
          <cell r="D5626" t="str">
            <v>iStar</v>
          </cell>
          <cell r="E5626" t="str">
            <v>Floater</v>
          </cell>
        </row>
        <row r="5627">
          <cell r="A5627" t="str">
            <v>31359MRW5</v>
          </cell>
          <cell r="B5627" t="str">
            <v>x31359MRW5</v>
          </cell>
          <cell r="C5627" t="str">
            <v>Match</v>
          </cell>
          <cell r="D5627" t="str">
            <v>iStar</v>
          </cell>
          <cell r="E5627" t="str">
            <v>Floater</v>
          </cell>
        </row>
        <row r="5628">
          <cell r="A5628" t="str">
            <v>31359MRX3</v>
          </cell>
          <cell r="B5628" t="str">
            <v>x31359MRX3</v>
          </cell>
          <cell r="C5628" t="str">
            <v>Match</v>
          </cell>
          <cell r="D5628" t="str">
            <v>iStar</v>
          </cell>
          <cell r="E5628" t="str">
            <v>Callable</v>
          </cell>
        </row>
        <row r="5629">
          <cell r="A5629" t="str">
            <v>31359MRX3</v>
          </cell>
          <cell r="B5629" t="str">
            <v>x31359MRX3</v>
          </cell>
          <cell r="C5629" t="str">
            <v>Match</v>
          </cell>
          <cell r="D5629" t="str">
            <v>iStar</v>
          </cell>
          <cell r="E5629" t="str">
            <v>Bullet</v>
          </cell>
        </row>
        <row r="5630">
          <cell r="A5630" t="str">
            <v>31359MRX3</v>
          </cell>
          <cell r="B5630" t="str">
            <v>x31359MRX3</v>
          </cell>
          <cell r="C5630" t="str">
            <v>Match</v>
          </cell>
          <cell r="D5630" t="str">
            <v>iStar</v>
          </cell>
          <cell r="E5630" t="str">
            <v>VariableRateBond</v>
          </cell>
        </row>
        <row r="5631">
          <cell r="A5631" t="str">
            <v>31359MRX3</v>
          </cell>
          <cell r="B5631" t="str">
            <v>x31359MRX3</v>
          </cell>
          <cell r="C5631" t="str">
            <v>Match</v>
          </cell>
          <cell r="D5631" t="str">
            <v>iStar</v>
          </cell>
          <cell r="E5631" t="str">
            <v>Bullet</v>
          </cell>
        </row>
        <row r="5632">
          <cell r="A5632" t="str">
            <v>31359MRX3</v>
          </cell>
          <cell r="B5632" t="str">
            <v>x31359MRX3</v>
          </cell>
          <cell r="C5632" t="str">
            <v>Match</v>
          </cell>
          <cell r="D5632" t="str">
            <v>iStar</v>
          </cell>
          <cell r="E5632" t="str">
            <v>Bullet</v>
          </cell>
        </row>
        <row r="5633">
          <cell r="A5633" t="str">
            <v>31359MRY1</v>
          </cell>
          <cell r="B5633" t="str">
            <v>x31359MRY1</v>
          </cell>
          <cell r="C5633" t="str">
            <v>Match</v>
          </cell>
          <cell r="D5633" t="str">
            <v>iStar</v>
          </cell>
          <cell r="E5633" t="str">
            <v>Bullet</v>
          </cell>
        </row>
        <row r="5634">
          <cell r="A5634" t="str">
            <v>31359MRY1</v>
          </cell>
          <cell r="B5634" t="str">
            <v>x31359MRY1</v>
          </cell>
          <cell r="C5634" t="str">
            <v>Match</v>
          </cell>
          <cell r="D5634" t="str">
            <v>iStar</v>
          </cell>
          <cell r="E5634" t="str">
            <v>VariableRateBond</v>
          </cell>
        </row>
        <row r="5635">
          <cell r="A5635" t="str">
            <v>31359MSB0</v>
          </cell>
          <cell r="B5635" t="str">
            <v>x31359MSB0</v>
          </cell>
          <cell r="C5635" t="str">
            <v>Match</v>
          </cell>
          <cell r="D5635" t="str">
            <v>iStar</v>
          </cell>
          <cell r="E5635" t="str">
            <v>VariableRateBond</v>
          </cell>
        </row>
        <row r="5636">
          <cell r="A5636" t="str">
            <v>31359MSB0</v>
          </cell>
          <cell r="B5636" t="str">
            <v>x31359MSB0</v>
          </cell>
          <cell r="C5636" t="str">
            <v>Match</v>
          </cell>
          <cell r="D5636" t="str">
            <v>iStar</v>
          </cell>
          <cell r="E5636" t="str">
            <v>VariableRateBond</v>
          </cell>
        </row>
        <row r="5637">
          <cell r="A5637" t="str">
            <v>31359MSB0</v>
          </cell>
          <cell r="B5637" t="str">
            <v>x31359MSB0</v>
          </cell>
          <cell r="C5637" t="str">
            <v>Match</v>
          </cell>
          <cell r="D5637" t="str">
            <v>iStar</v>
          </cell>
          <cell r="E5637" t="str">
            <v>VariableRateBond</v>
          </cell>
        </row>
        <row r="5638">
          <cell r="A5638" t="str">
            <v>31359MSC8</v>
          </cell>
          <cell r="B5638" t="str">
            <v>x31359MSC8</v>
          </cell>
          <cell r="C5638" t="str">
            <v>Match</v>
          </cell>
          <cell r="D5638" t="str">
            <v>iStar</v>
          </cell>
          <cell r="E5638" t="str">
            <v>VariableRateBond</v>
          </cell>
        </row>
        <row r="5639">
          <cell r="A5639" t="str">
            <v>31359MSC8</v>
          </cell>
          <cell r="B5639" t="str">
            <v>x31359MSC8</v>
          </cell>
          <cell r="C5639" t="str">
            <v>Match</v>
          </cell>
          <cell r="D5639" t="str">
            <v>iStar</v>
          </cell>
          <cell r="E5639" t="str">
            <v>VariableRateBond</v>
          </cell>
        </row>
        <row r="5640">
          <cell r="A5640" t="str">
            <v>31359MSC8</v>
          </cell>
          <cell r="B5640" t="str">
            <v>x31359MSC8</v>
          </cell>
          <cell r="C5640" t="str">
            <v>Match</v>
          </cell>
          <cell r="D5640" t="str">
            <v>iStar</v>
          </cell>
          <cell r="E5640" t="str">
            <v>Callable</v>
          </cell>
        </row>
        <row r="5641">
          <cell r="A5641" t="str">
            <v>31359MSD6</v>
          </cell>
          <cell r="B5641" t="str">
            <v>x31359MSD6</v>
          </cell>
          <cell r="C5641" t="str">
            <v>Match</v>
          </cell>
          <cell r="D5641" t="str">
            <v>iStar</v>
          </cell>
          <cell r="E5641" t="str">
            <v>Callable</v>
          </cell>
        </row>
        <row r="5642">
          <cell r="A5642" t="str">
            <v>31359MSD6</v>
          </cell>
          <cell r="B5642" t="str">
            <v>x31359MSD6</v>
          </cell>
          <cell r="C5642" t="str">
            <v>Match</v>
          </cell>
          <cell r="D5642" t="str">
            <v>iStar</v>
          </cell>
          <cell r="E5642" t="str">
            <v>Bullet</v>
          </cell>
        </row>
        <row r="5643">
          <cell r="A5643" t="str">
            <v>31359MSD6</v>
          </cell>
          <cell r="B5643" t="str">
            <v>x31359MSD6</v>
          </cell>
          <cell r="C5643" t="str">
            <v>Match</v>
          </cell>
          <cell r="D5643" t="str">
            <v>iStar</v>
          </cell>
          <cell r="E5643" t="str">
            <v>Bullet</v>
          </cell>
        </row>
        <row r="5644">
          <cell r="A5644" t="str">
            <v>31359MSD6</v>
          </cell>
          <cell r="B5644" t="str">
            <v>x31359MSD6</v>
          </cell>
          <cell r="C5644" t="str">
            <v>Match</v>
          </cell>
          <cell r="D5644" t="str">
            <v>iStar</v>
          </cell>
          <cell r="E5644" t="str">
            <v>VariableRateBond</v>
          </cell>
        </row>
        <row r="5645">
          <cell r="A5645" t="str">
            <v>31359MSD6</v>
          </cell>
          <cell r="B5645" t="str">
            <v>x31359MSD6</v>
          </cell>
          <cell r="C5645" t="str">
            <v>Match</v>
          </cell>
          <cell r="D5645" t="str">
            <v>iStar</v>
          </cell>
          <cell r="E5645" t="str">
            <v>Callable</v>
          </cell>
        </row>
        <row r="5646">
          <cell r="A5646" t="str">
            <v>31359MSE4</v>
          </cell>
          <cell r="B5646" t="str">
            <v>x31359MSE4</v>
          </cell>
          <cell r="C5646" t="str">
            <v>Match</v>
          </cell>
          <cell r="D5646" t="str">
            <v>iStar</v>
          </cell>
          <cell r="E5646" t="str">
            <v>Callable</v>
          </cell>
        </row>
        <row r="5647">
          <cell r="A5647" t="str">
            <v>31359MSE4</v>
          </cell>
          <cell r="B5647" t="str">
            <v>x31359MSE4</v>
          </cell>
          <cell r="C5647" t="str">
            <v>Match</v>
          </cell>
          <cell r="D5647" t="str">
            <v>iStar</v>
          </cell>
          <cell r="E5647" t="str">
            <v>Callable</v>
          </cell>
        </row>
        <row r="5648">
          <cell r="A5648" t="str">
            <v>31359MSE4</v>
          </cell>
          <cell r="B5648" t="str">
            <v>x31359MSE4</v>
          </cell>
          <cell r="C5648" t="str">
            <v>Match</v>
          </cell>
          <cell r="D5648" t="str">
            <v>iStar</v>
          </cell>
          <cell r="E5648" t="str">
            <v>Bullet</v>
          </cell>
        </row>
        <row r="5649">
          <cell r="A5649" t="str">
            <v>31359MSG9</v>
          </cell>
          <cell r="B5649" t="str">
            <v>x31359MSG9</v>
          </cell>
          <cell r="C5649" t="str">
            <v>Match</v>
          </cell>
          <cell r="D5649" t="str">
            <v>iStar</v>
          </cell>
          <cell r="E5649" t="str">
            <v>Callable</v>
          </cell>
        </row>
        <row r="5650">
          <cell r="A5650" t="str">
            <v>31359MSJ3</v>
          </cell>
          <cell r="B5650" t="str">
            <v>x31359MSJ3</v>
          </cell>
          <cell r="C5650" t="str">
            <v>Match</v>
          </cell>
          <cell r="D5650" t="str">
            <v>iStar</v>
          </cell>
          <cell r="E5650" t="str">
            <v>Bullet</v>
          </cell>
        </row>
        <row r="5651">
          <cell r="A5651" t="str">
            <v>31359MSK0</v>
          </cell>
          <cell r="B5651" t="str">
            <v>x31359MSK0</v>
          </cell>
          <cell r="C5651" t="str">
            <v>Match</v>
          </cell>
          <cell r="D5651" t="str">
            <v>iStar</v>
          </cell>
          <cell r="E5651" t="str">
            <v>VariableRateBond</v>
          </cell>
        </row>
        <row r="5652">
          <cell r="A5652" t="str">
            <v>31359MSL8</v>
          </cell>
          <cell r="B5652" t="str">
            <v>x31359MSL8</v>
          </cell>
          <cell r="C5652" t="str">
            <v>Match</v>
          </cell>
          <cell r="D5652" t="str">
            <v>iStar</v>
          </cell>
          <cell r="E5652" t="str">
            <v>VariableRateBond</v>
          </cell>
        </row>
        <row r="5653">
          <cell r="A5653" t="str">
            <v>31359MSL8</v>
          </cell>
          <cell r="B5653" t="str">
            <v>x31359MSL8</v>
          </cell>
          <cell r="C5653" t="str">
            <v>Match</v>
          </cell>
          <cell r="D5653" t="str">
            <v>iStar</v>
          </cell>
          <cell r="E5653" t="str">
            <v>VariableRateBond</v>
          </cell>
        </row>
        <row r="5654">
          <cell r="A5654" t="str">
            <v>31359MSL8</v>
          </cell>
          <cell r="B5654" t="str">
            <v>x31359MSL8</v>
          </cell>
          <cell r="C5654" t="str">
            <v>Match</v>
          </cell>
          <cell r="D5654" t="str">
            <v>iStar</v>
          </cell>
          <cell r="E5654" t="str">
            <v>Bullet</v>
          </cell>
        </row>
        <row r="5655">
          <cell r="A5655" t="str">
            <v>31359MSM6</v>
          </cell>
          <cell r="B5655" t="str">
            <v>x31359MSM6</v>
          </cell>
          <cell r="C5655" t="str">
            <v>Match</v>
          </cell>
          <cell r="D5655" t="str">
            <v>iStar</v>
          </cell>
          <cell r="E5655" t="str">
            <v>Bullet</v>
          </cell>
        </row>
        <row r="5656">
          <cell r="A5656" t="str">
            <v>31359MSM6</v>
          </cell>
          <cell r="B5656" t="str">
            <v>x31359MSM6</v>
          </cell>
          <cell r="C5656" t="str">
            <v>Match</v>
          </cell>
          <cell r="D5656" t="str">
            <v>iStar</v>
          </cell>
          <cell r="E5656" t="str">
            <v>Callable</v>
          </cell>
        </row>
        <row r="5657">
          <cell r="A5657" t="str">
            <v>31359MSN4</v>
          </cell>
          <cell r="B5657" t="str">
            <v>x31359MSN4</v>
          </cell>
          <cell r="C5657" t="str">
            <v>Match</v>
          </cell>
          <cell r="D5657" t="str">
            <v>iStar</v>
          </cell>
          <cell r="E5657" t="str">
            <v>Bullet</v>
          </cell>
        </row>
        <row r="5658">
          <cell r="A5658" t="str">
            <v>31359MSN4</v>
          </cell>
          <cell r="B5658" t="str">
            <v>x31359MSN4</v>
          </cell>
          <cell r="C5658" t="str">
            <v>Match</v>
          </cell>
          <cell r="D5658" t="str">
            <v>iStar</v>
          </cell>
          <cell r="E5658" t="str">
            <v>Callable</v>
          </cell>
        </row>
        <row r="5659">
          <cell r="A5659" t="str">
            <v>31359MSP9</v>
          </cell>
          <cell r="B5659" t="str">
            <v>x31359MSP9</v>
          </cell>
          <cell r="C5659" t="str">
            <v>Match</v>
          </cell>
          <cell r="D5659" t="str">
            <v>iStar</v>
          </cell>
          <cell r="E5659" t="str">
            <v>Bullet</v>
          </cell>
        </row>
        <row r="5660">
          <cell r="A5660" t="str">
            <v>31359MSP9</v>
          </cell>
          <cell r="B5660" t="str">
            <v>x31359MSP9</v>
          </cell>
          <cell r="C5660" t="str">
            <v>Match</v>
          </cell>
          <cell r="D5660" t="str">
            <v>iStar</v>
          </cell>
          <cell r="E5660" t="str">
            <v>Bullet</v>
          </cell>
        </row>
        <row r="5661">
          <cell r="A5661" t="str">
            <v>31359MSP9</v>
          </cell>
          <cell r="B5661" t="str">
            <v>x31359MSP9</v>
          </cell>
          <cell r="C5661" t="str">
            <v>Match</v>
          </cell>
          <cell r="D5661" t="str">
            <v>iStar</v>
          </cell>
          <cell r="E5661" t="str">
            <v>Bullet</v>
          </cell>
        </row>
        <row r="5662">
          <cell r="A5662" t="str">
            <v>31359MSQ7</v>
          </cell>
          <cell r="B5662" t="str">
            <v>x31359MSQ7</v>
          </cell>
          <cell r="C5662" t="str">
            <v>Match</v>
          </cell>
          <cell r="D5662" t="str">
            <v>iStar</v>
          </cell>
          <cell r="E5662" t="str">
            <v>Bullet</v>
          </cell>
        </row>
        <row r="5663">
          <cell r="A5663" t="str">
            <v>31359MSQ7</v>
          </cell>
          <cell r="B5663" t="str">
            <v>x31359MSQ7</v>
          </cell>
          <cell r="C5663" t="str">
            <v>Match</v>
          </cell>
          <cell r="D5663" t="str">
            <v>iStar</v>
          </cell>
          <cell r="E5663" t="str">
            <v>Bullet</v>
          </cell>
        </row>
        <row r="5664">
          <cell r="A5664" t="str">
            <v>31359MSQ7</v>
          </cell>
          <cell r="B5664" t="str">
            <v>x31359MSQ7</v>
          </cell>
          <cell r="C5664" t="str">
            <v>Match</v>
          </cell>
          <cell r="D5664" t="str">
            <v>iStar</v>
          </cell>
          <cell r="E5664" t="str">
            <v>Callable</v>
          </cell>
        </row>
        <row r="5665">
          <cell r="A5665" t="str">
            <v>31359MSQ7</v>
          </cell>
          <cell r="B5665" t="str">
            <v>x31359MSQ7</v>
          </cell>
          <cell r="C5665" t="str">
            <v>Match</v>
          </cell>
          <cell r="D5665" t="str">
            <v>iStar</v>
          </cell>
          <cell r="E5665" t="str">
            <v>Bullet</v>
          </cell>
        </row>
        <row r="5666">
          <cell r="A5666" t="str">
            <v>31359MSR5</v>
          </cell>
          <cell r="B5666" t="str">
            <v>x31359MSR5</v>
          </cell>
          <cell r="C5666" t="str">
            <v>Match</v>
          </cell>
          <cell r="D5666" t="str">
            <v>iStar</v>
          </cell>
          <cell r="E5666" t="str">
            <v>Callable</v>
          </cell>
        </row>
        <row r="5667">
          <cell r="A5667" t="str">
            <v>31359MSR5</v>
          </cell>
          <cell r="B5667" t="str">
            <v>x31359MSR5</v>
          </cell>
          <cell r="C5667" t="str">
            <v>Match</v>
          </cell>
          <cell r="D5667" t="str">
            <v>iStar</v>
          </cell>
          <cell r="E5667" t="str">
            <v>Bullet</v>
          </cell>
        </row>
        <row r="5668">
          <cell r="A5668" t="str">
            <v>31359MSR5</v>
          </cell>
          <cell r="B5668" t="str">
            <v>x31359MSR5</v>
          </cell>
          <cell r="C5668" t="str">
            <v>Match</v>
          </cell>
          <cell r="D5668" t="str">
            <v>iStar</v>
          </cell>
          <cell r="E5668" t="str">
            <v>Bullet</v>
          </cell>
        </row>
        <row r="5669">
          <cell r="A5669" t="str">
            <v>31359MSS3</v>
          </cell>
          <cell r="B5669" t="str">
            <v>x31359MSS3</v>
          </cell>
          <cell r="C5669" t="str">
            <v>Match</v>
          </cell>
          <cell r="D5669" t="str">
            <v>iStar</v>
          </cell>
          <cell r="E5669" t="str">
            <v>Callable</v>
          </cell>
        </row>
        <row r="5670">
          <cell r="A5670" t="str">
            <v>31359MSS3</v>
          </cell>
          <cell r="B5670" t="str">
            <v>x31359MSS3</v>
          </cell>
          <cell r="C5670" t="str">
            <v>Match</v>
          </cell>
          <cell r="D5670" t="str">
            <v>iStar</v>
          </cell>
          <cell r="E5670" t="str">
            <v>VariableRateBond</v>
          </cell>
        </row>
        <row r="5671">
          <cell r="A5671" t="str">
            <v>31359MSS3</v>
          </cell>
          <cell r="B5671" t="str">
            <v>x31359MSS3</v>
          </cell>
          <cell r="C5671" t="str">
            <v>Match</v>
          </cell>
          <cell r="D5671" t="str">
            <v>iStar</v>
          </cell>
          <cell r="E5671" t="str">
            <v>VariableRateBond</v>
          </cell>
        </row>
        <row r="5672">
          <cell r="A5672" t="str">
            <v>31359MSS3</v>
          </cell>
          <cell r="B5672" t="str">
            <v>x31359MSS3</v>
          </cell>
          <cell r="C5672" t="str">
            <v>Match</v>
          </cell>
          <cell r="D5672" t="str">
            <v>iStar</v>
          </cell>
          <cell r="E5672" t="str">
            <v>Bullet</v>
          </cell>
        </row>
        <row r="5673">
          <cell r="A5673" t="str">
            <v>31359MSS3</v>
          </cell>
          <cell r="B5673" t="str">
            <v>x31359MSS3</v>
          </cell>
          <cell r="C5673" t="str">
            <v>Match</v>
          </cell>
          <cell r="D5673" t="str">
            <v>iStar</v>
          </cell>
          <cell r="E5673" t="str">
            <v>Bullet</v>
          </cell>
        </row>
        <row r="5674">
          <cell r="A5674" t="str">
            <v>31359MST1</v>
          </cell>
          <cell r="B5674" t="str">
            <v>x31359MST1</v>
          </cell>
          <cell r="C5674" t="str">
            <v>Match</v>
          </cell>
          <cell r="D5674" t="str">
            <v>iStar</v>
          </cell>
          <cell r="E5674" t="str">
            <v>Callable</v>
          </cell>
        </row>
        <row r="5675">
          <cell r="A5675" t="str">
            <v>31359MST1</v>
          </cell>
          <cell r="B5675" t="str">
            <v>x31359MST1</v>
          </cell>
          <cell r="C5675" t="str">
            <v>Match</v>
          </cell>
          <cell r="D5675" t="str">
            <v>iStar</v>
          </cell>
          <cell r="E5675" t="str">
            <v>Callable</v>
          </cell>
        </row>
        <row r="5676">
          <cell r="A5676" t="str">
            <v>31359MSU8</v>
          </cell>
          <cell r="B5676" t="str">
            <v>x31359MSU8</v>
          </cell>
          <cell r="C5676" t="str">
            <v>Match</v>
          </cell>
          <cell r="D5676" t="str">
            <v>iStar</v>
          </cell>
          <cell r="E5676" t="str">
            <v>Callable</v>
          </cell>
        </row>
        <row r="5677">
          <cell r="A5677" t="str">
            <v>31359MSV6</v>
          </cell>
          <cell r="B5677" t="str">
            <v>x31359MSV6</v>
          </cell>
          <cell r="C5677" t="str">
            <v>Match</v>
          </cell>
          <cell r="D5677" t="str">
            <v>iStar</v>
          </cell>
          <cell r="E5677" t="str">
            <v>Bullet</v>
          </cell>
        </row>
        <row r="5678">
          <cell r="A5678" t="str">
            <v>31359MSV6</v>
          </cell>
          <cell r="B5678" t="str">
            <v>x31359MSV6</v>
          </cell>
          <cell r="C5678" t="str">
            <v>Match</v>
          </cell>
          <cell r="D5678" t="str">
            <v>iStar</v>
          </cell>
          <cell r="E5678" t="str">
            <v>Callable</v>
          </cell>
        </row>
        <row r="5679">
          <cell r="A5679" t="str">
            <v>31359MSV6</v>
          </cell>
          <cell r="B5679" t="str">
            <v>x31359MSV6</v>
          </cell>
          <cell r="C5679" t="str">
            <v>Match</v>
          </cell>
          <cell r="D5679" t="str">
            <v>iStar</v>
          </cell>
          <cell r="E5679" t="str">
            <v>Callable</v>
          </cell>
        </row>
        <row r="5680">
          <cell r="A5680" t="str">
            <v>31359MSV6</v>
          </cell>
          <cell r="B5680" t="str">
            <v>x31359MSV6</v>
          </cell>
          <cell r="C5680" t="str">
            <v>Match</v>
          </cell>
          <cell r="D5680" t="str">
            <v>iStar</v>
          </cell>
          <cell r="E5680" t="str">
            <v>VariableRateBond</v>
          </cell>
        </row>
        <row r="5681">
          <cell r="A5681" t="str">
            <v>31359MSW4</v>
          </cell>
          <cell r="B5681" t="str">
            <v>x31359MSW4</v>
          </cell>
          <cell r="C5681" t="str">
            <v>Match</v>
          </cell>
          <cell r="D5681" t="str">
            <v>iStar</v>
          </cell>
          <cell r="E5681" t="str">
            <v>VariableRateBond</v>
          </cell>
        </row>
        <row r="5682">
          <cell r="A5682" t="str">
            <v>31359MSW4</v>
          </cell>
          <cell r="B5682" t="str">
            <v>x31359MSW4</v>
          </cell>
          <cell r="C5682" t="str">
            <v>Match</v>
          </cell>
          <cell r="D5682" t="str">
            <v>iStar</v>
          </cell>
          <cell r="E5682" t="str">
            <v>VariableRateBond</v>
          </cell>
        </row>
        <row r="5683">
          <cell r="A5683" t="str">
            <v>31359MSY0</v>
          </cell>
          <cell r="B5683" t="str">
            <v>x31359MSY0</v>
          </cell>
          <cell r="C5683" t="str">
            <v>Match</v>
          </cell>
          <cell r="D5683" t="str">
            <v>iStar</v>
          </cell>
          <cell r="E5683" t="str">
            <v>VariableRateBond</v>
          </cell>
        </row>
        <row r="5684">
          <cell r="A5684" t="str">
            <v>31359MSY0</v>
          </cell>
          <cell r="B5684" t="str">
            <v>x31359MSY0</v>
          </cell>
          <cell r="C5684" t="str">
            <v>Match</v>
          </cell>
          <cell r="D5684" t="str">
            <v>iStar</v>
          </cell>
          <cell r="E5684" t="str">
            <v>VariableRateBond</v>
          </cell>
        </row>
        <row r="5685">
          <cell r="A5685" t="str">
            <v>31359MSY0</v>
          </cell>
          <cell r="B5685" t="str">
            <v>x31359MSY0</v>
          </cell>
          <cell r="C5685" t="str">
            <v>Match</v>
          </cell>
          <cell r="D5685" t="str">
            <v>iStar</v>
          </cell>
          <cell r="E5685" t="str">
            <v>Bullet</v>
          </cell>
        </row>
        <row r="5686">
          <cell r="A5686" t="str">
            <v>31359MSZ7</v>
          </cell>
          <cell r="B5686" t="str">
            <v>x31359MSZ7</v>
          </cell>
          <cell r="C5686" t="str">
            <v>Match</v>
          </cell>
          <cell r="D5686" t="str">
            <v>iStar</v>
          </cell>
          <cell r="E5686" t="str">
            <v>Bullet</v>
          </cell>
        </row>
        <row r="5687">
          <cell r="A5687" t="str">
            <v>31359MSZ7</v>
          </cell>
          <cell r="B5687" t="str">
            <v>x31359MSZ7</v>
          </cell>
          <cell r="C5687" t="str">
            <v>Match</v>
          </cell>
          <cell r="D5687" t="str">
            <v>iStar</v>
          </cell>
          <cell r="E5687" t="str">
            <v>VariableRateBond</v>
          </cell>
        </row>
        <row r="5688">
          <cell r="A5688" t="str">
            <v>31359MSZ7</v>
          </cell>
          <cell r="B5688" t="str">
            <v>x31359MSZ7</v>
          </cell>
          <cell r="C5688" t="str">
            <v>Match</v>
          </cell>
          <cell r="D5688" t="str">
            <v>iStar</v>
          </cell>
          <cell r="E5688" t="str">
            <v>VariableRateBond</v>
          </cell>
        </row>
        <row r="5689">
          <cell r="A5689" t="str">
            <v>31359MSZ7</v>
          </cell>
          <cell r="B5689" t="str">
            <v>x31359MSZ7</v>
          </cell>
          <cell r="C5689" t="str">
            <v>Match</v>
          </cell>
          <cell r="D5689" t="str">
            <v>iStar</v>
          </cell>
          <cell r="E5689" t="str">
            <v>VariableRateBond</v>
          </cell>
        </row>
        <row r="5690">
          <cell r="A5690" t="str">
            <v>31359MSZ7</v>
          </cell>
          <cell r="B5690" t="str">
            <v>x31359MSZ7</v>
          </cell>
          <cell r="C5690" t="str">
            <v>Match</v>
          </cell>
          <cell r="D5690" t="str">
            <v>iStar</v>
          </cell>
          <cell r="E5690" t="str">
            <v>VariableRateBond</v>
          </cell>
        </row>
        <row r="5691">
          <cell r="A5691" t="str">
            <v>31359MTA1</v>
          </cell>
          <cell r="B5691" t="str">
            <v>x31359MTA1</v>
          </cell>
          <cell r="C5691" t="str">
            <v>Match</v>
          </cell>
          <cell r="D5691" t="str">
            <v>iStar</v>
          </cell>
          <cell r="E5691" t="str">
            <v>VariableRateBond</v>
          </cell>
        </row>
        <row r="5692">
          <cell r="A5692" t="str">
            <v>31359MTA1</v>
          </cell>
          <cell r="B5692" t="str">
            <v>x31359MTA1</v>
          </cell>
          <cell r="C5692" t="str">
            <v>Match</v>
          </cell>
          <cell r="D5692" t="str">
            <v>iStar</v>
          </cell>
          <cell r="E5692" t="str">
            <v>VariableRateBond</v>
          </cell>
        </row>
        <row r="5693">
          <cell r="A5693" t="str">
            <v>31359MTB9</v>
          </cell>
          <cell r="B5693" t="str">
            <v>x31359MTB9</v>
          </cell>
          <cell r="C5693" t="str">
            <v>Match</v>
          </cell>
          <cell r="D5693" t="str">
            <v>iStar</v>
          </cell>
          <cell r="E5693" t="str">
            <v>Floater</v>
          </cell>
        </row>
        <row r="5694">
          <cell r="A5694" t="str">
            <v>31359MTB9</v>
          </cell>
          <cell r="B5694" t="str">
            <v>x31359MTB9</v>
          </cell>
          <cell r="C5694" t="str">
            <v>Match</v>
          </cell>
          <cell r="D5694" t="str">
            <v>iStar</v>
          </cell>
          <cell r="E5694" t="str">
            <v>VariableRateBond</v>
          </cell>
        </row>
        <row r="5695">
          <cell r="A5695" t="str">
            <v>31359MTC7</v>
          </cell>
          <cell r="B5695" t="str">
            <v>x31359MTC7</v>
          </cell>
          <cell r="C5695" t="str">
            <v>Match</v>
          </cell>
          <cell r="D5695" t="str">
            <v>iStar</v>
          </cell>
          <cell r="E5695" t="str">
            <v>Floater</v>
          </cell>
        </row>
        <row r="5696">
          <cell r="A5696" t="str">
            <v>31359MTD5</v>
          </cell>
          <cell r="B5696" t="str">
            <v>x31359MTD5</v>
          </cell>
          <cell r="C5696" t="str">
            <v>Match</v>
          </cell>
          <cell r="D5696" t="str">
            <v>iStar</v>
          </cell>
          <cell r="E5696" t="str">
            <v>VariableRateBond</v>
          </cell>
        </row>
        <row r="5697">
          <cell r="A5697" t="str">
            <v>31359MTE3</v>
          </cell>
          <cell r="B5697" t="str">
            <v>x31359MTE3</v>
          </cell>
          <cell r="C5697" t="str">
            <v>Match</v>
          </cell>
          <cell r="D5697" t="str">
            <v>iStar</v>
          </cell>
          <cell r="E5697" t="str">
            <v>VariableRateBond</v>
          </cell>
        </row>
        <row r="5698">
          <cell r="A5698" t="str">
            <v>31359MTE3</v>
          </cell>
          <cell r="B5698" t="str">
            <v>x31359MTE3</v>
          </cell>
          <cell r="C5698" t="str">
            <v>Match</v>
          </cell>
          <cell r="D5698" t="str">
            <v>iStar</v>
          </cell>
          <cell r="E5698" t="str">
            <v>Floater</v>
          </cell>
        </row>
        <row r="5699">
          <cell r="A5699" t="str">
            <v>31359MTF0</v>
          </cell>
          <cell r="B5699" t="str">
            <v>x31359MTF0</v>
          </cell>
          <cell r="C5699" t="str">
            <v>Match</v>
          </cell>
          <cell r="D5699" t="str">
            <v>iStar</v>
          </cell>
          <cell r="E5699" t="str">
            <v>Bullet</v>
          </cell>
        </row>
        <row r="5700">
          <cell r="A5700" t="str">
            <v>31359MTF0</v>
          </cell>
          <cell r="B5700" t="str">
            <v>x31359MTF0</v>
          </cell>
          <cell r="C5700" t="str">
            <v>Match</v>
          </cell>
          <cell r="D5700" t="str">
            <v>iStar</v>
          </cell>
          <cell r="E5700" t="str">
            <v>Bullet</v>
          </cell>
        </row>
        <row r="5701">
          <cell r="A5701" t="str">
            <v>31359MTF0</v>
          </cell>
          <cell r="B5701" t="str">
            <v>x31359MTF0</v>
          </cell>
          <cell r="C5701" t="str">
            <v>Match</v>
          </cell>
          <cell r="D5701" t="str">
            <v>iStar</v>
          </cell>
          <cell r="E5701" t="str">
            <v>Bullet</v>
          </cell>
        </row>
        <row r="5702">
          <cell r="A5702" t="str">
            <v>31359MTG8</v>
          </cell>
          <cell r="B5702" t="str">
            <v>x31359MTG8</v>
          </cell>
          <cell r="C5702" t="str">
            <v>Match</v>
          </cell>
          <cell r="D5702" t="str">
            <v>iStar</v>
          </cell>
          <cell r="E5702" t="str">
            <v>Callable</v>
          </cell>
        </row>
        <row r="5703">
          <cell r="A5703" t="str">
            <v>31359MTG8</v>
          </cell>
          <cell r="B5703" t="str">
            <v>x31359MTG8</v>
          </cell>
          <cell r="C5703" t="str">
            <v>Match</v>
          </cell>
          <cell r="D5703" t="str">
            <v>iStar</v>
          </cell>
          <cell r="E5703" t="str">
            <v>Bullet</v>
          </cell>
        </row>
        <row r="5704">
          <cell r="A5704" t="str">
            <v>31359MTG8</v>
          </cell>
          <cell r="B5704" t="str">
            <v>x31359MTG8</v>
          </cell>
          <cell r="C5704" t="str">
            <v>Match</v>
          </cell>
          <cell r="D5704" t="str">
            <v>iStar</v>
          </cell>
          <cell r="E5704" t="str">
            <v>Callable</v>
          </cell>
        </row>
        <row r="5705">
          <cell r="A5705" t="str">
            <v>31359MTG8</v>
          </cell>
          <cell r="B5705" t="str">
            <v>x31359MTG8</v>
          </cell>
          <cell r="C5705" t="str">
            <v>Match</v>
          </cell>
          <cell r="D5705" t="str">
            <v>iStar</v>
          </cell>
          <cell r="E5705" t="str">
            <v>Callable</v>
          </cell>
        </row>
        <row r="5706">
          <cell r="A5706" t="str">
            <v>31359MTH6</v>
          </cell>
          <cell r="B5706" t="str">
            <v>x31359MTH6</v>
          </cell>
          <cell r="C5706" t="str">
            <v>Match</v>
          </cell>
          <cell r="D5706" t="str">
            <v>iStar</v>
          </cell>
          <cell r="E5706" t="str">
            <v>Callable</v>
          </cell>
        </row>
        <row r="5707">
          <cell r="A5707" t="str">
            <v>31359MTH6</v>
          </cell>
          <cell r="B5707" t="str">
            <v>x31359MTH6</v>
          </cell>
          <cell r="C5707" t="str">
            <v>Match</v>
          </cell>
          <cell r="D5707" t="str">
            <v>iStar</v>
          </cell>
          <cell r="E5707" t="str">
            <v>Callable</v>
          </cell>
        </row>
        <row r="5708">
          <cell r="A5708" t="str">
            <v>31359MTJ2</v>
          </cell>
          <cell r="B5708" t="str">
            <v>x31359MTJ2</v>
          </cell>
          <cell r="C5708" t="str">
            <v>Match</v>
          </cell>
          <cell r="D5708" t="str">
            <v>iStar</v>
          </cell>
          <cell r="E5708" t="str">
            <v>Callable</v>
          </cell>
        </row>
        <row r="5709">
          <cell r="A5709" t="str">
            <v>31359MTJ2</v>
          </cell>
          <cell r="B5709" t="str">
            <v>x31359MTJ2</v>
          </cell>
          <cell r="C5709" t="str">
            <v>Match</v>
          </cell>
          <cell r="D5709" t="str">
            <v>iStar</v>
          </cell>
          <cell r="E5709" t="str">
            <v>Callable</v>
          </cell>
        </row>
        <row r="5710">
          <cell r="A5710" t="str">
            <v>31359MTK9</v>
          </cell>
          <cell r="B5710" t="str">
            <v>x31359MTK9</v>
          </cell>
          <cell r="C5710" t="str">
            <v>Match</v>
          </cell>
          <cell r="D5710" t="str">
            <v>iStar</v>
          </cell>
          <cell r="E5710" t="str">
            <v>Callable</v>
          </cell>
        </row>
        <row r="5711">
          <cell r="A5711" t="str">
            <v>31359MTL7</v>
          </cell>
          <cell r="B5711" t="str">
            <v>x31359MTL7</v>
          </cell>
          <cell r="C5711" t="str">
            <v>Match</v>
          </cell>
          <cell r="D5711" t="str">
            <v>iStar</v>
          </cell>
          <cell r="E5711" t="str">
            <v>Callable</v>
          </cell>
        </row>
        <row r="5712">
          <cell r="A5712" t="str">
            <v>31359MTL7</v>
          </cell>
          <cell r="B5712" t="str">
            <v>x31359MTL7</v>
          </cell>
          <cell r="C5712" t="str">
            <v>Match</v>
          </cell>
          <cell r="D5712" t="str">
            <v>iStar</v>
          </cell>
          <cell r="E5712" t="str">
            <v>Bullet</v>
          </cell>
        </row>
        <row r="5713">
          <cell r="A5713" t="str">
            <v>31359MTL7</v>
          </cell>
          <cell r="B5713" t="str">
            <v>x31359MTL7</v>
          </cell>
          <cell r="C5713" t="str">
            <v>Match</v>
          </cell>
          <cell r="D5713" t="str">
            <v>iStar</v>
          </cell>
          <cell r="E5713" t="str">
            <v>Bullet</v>
          </cell>
        </row>
        <row r="5714">
          <cell r="A5714" t="str">
            <v>31359MTM5</v>
          </cell>
          <cell r="B5714" t="str">
            <v>x31359MTM5</v>
          </cell>
          <cell r="C5714" t="str">
            <v>Match</v>
          </cell>
          <cell r="D5714" t="str">
            <v>iStar</v>
          </cell>
          <cell r="E5714" t="str">
            <v>Callable</v>
          </cell>
        </row>
        <row r="5715">
          <cell r="A5715" t="str">
            <v>31359MTM5</v>
          </cell>
          <cell r="B5715" t="str">
            <v>x31359MTM5</v>
          </cell>
          <cell r="C5715" t="str">
            <v>Match</v>
          </cell>
          <cell r="D5715" t="str">
            <v>iStar</v>
          </cell>
          <cell r="E5715" t="str">
            <v>Bullet</v>
          </cell>
        </row>
        <row r="5716">
          <cell r="A5716" t="str">
            <v>31359MTM5</v>
          </cell>
          <cell r="B5716" t="str">
            <v>x31359MTM5</v>
          </cell>
          <cell r="C5716" t="str">
            <v>Match</v>
          </cell>
          <cell r="D5716" t="str">
            <v>iStar</v>
          </cell>
          <cell r="E5716" t="str">
            <v>Callable</v>
          </cell>
        </row>
        <row r="5717">
          <cell r="A5717" t="str">
            <v>31359MTN3</v>
          </cell>
          <cell r="B5717" t="str">
            <v>x31359MTN3</v>
          </cell>
          <cell r="C5717" t="str">
            <v>Match</v>
          </cell>
          <cell r="D5717" t="str">
            <v>iStar</v>
          </cell>
          <cell r="E5717" t="str">
            <v>Bullet</v>
          </cell>
        </row>
        <row r="5718">
          <cell r="A5718" t="str">
            <v>31359MTN3</v>
          </cell>
          <cell r="B5718" t="str">
            <v>x31359MTN3</v>
          </cell>
          <cell r="C5718" t="str">
            <v>Match</v>
          </cell>
          <cell r="D5718" t="str">
            <v>iStar</v>
          </cell>
          <cell r="E5718" t="str">
            <v>Callable</v>
          </cell>
        </row>
        <row r="5719">
          <cell r="A5719" t="str">
            <v>31359MTN3</v>
          </cell>
          <cell r="B5719" t="str">
            <v>x31359MTN3</v>
          </cell>
          <cell r="C5719" t="str">
            <v>Match</v>
          </cell>
          <cell r="D5719" t="str">
            <v>iStar</v>
          </cell>
          <cell r="E5719" t="str">
            <v>Bullet</v>
          </cell>
        </row>
        <row r="5720">
          <cell r="A5720" t="str">
            <v>31359MTP8</v>
          </cell>
          <cell r="B5720" t="str">
            <v>x31359MTP8</v>
          </cell>
          <cell r="C5720" t="str">
            <v>Match</v>
          </cell>
          <cell r="D5720" t="str">
            <v>iStar</v>
          </cell>
          <cell r="E5720" t="str">
            <v>Callable</v>
          </cell>
        </row>
        <row r="5721">
          <cell r="A5721" t="str">
            <v>31359MTP8</v>
          </cell>
          <cell r="B5721" t="str">
            <v>x31359MTP8</v>
          </cell>
          <cell r="C5721" t="str">
            <v>Match</v>
          </cell>
          <cell r="D5721" t="str">
            <v>iStar</v>
          </cell>
          <cell r="E5721" t="str">
            <v>Bullet</v>
          </cell>
        </row>
        <row r="5722">
          <cell r="A5722" t="str">
            <v>31359MTP8</v>
          </cell>
          <cell r="B5722" t="str">
            <v>x31359MTP8</v>
          </cell>
          <cell r="C5722" t="str">
            <v>Match</v>
          </cell>
          <cell r="D5722" t="str">
            <v>iStar</v>
          </cell>
          <cell r="E5722" t="str">
            <v>Callable</v>
          </cell>
        </row>
        <row r="5723">
          <cell r="A5723" t="str">
            <v>31359MTQ6</v>
          </cell>
          <cell r="B5723" t="str">
            <v>x31359MTQ6</v>
          </cell>
          <cell r="C5723" t="str">
            <v>Match</v>
          </cell>
          <cell r="D5723" t="str">
            <v>iStar</v>
          </cell>
          <cell r="E5723" t="str">
            <v>Bullet</v>
          </cell>
        </row>
        <row r="5724">
          <cell r="A5724" t="str">
            <v>31359MTQ6</v>
          </cell>
          <cell r="B5724" t="str">
            <v>x31359MTQ6</v>
          </cell>
          <cell r="C5724" t="str">
            <v>Match</v>
          </cell>
          <cell r="D5724" t="str">
            <v>iStar</v>
          </cell>
          <cell r="E5724" t="str">
            <v>Bullet</v>
          </cell>
        </row>
        <row r="5725">
          <cell r="A5725" t="str">
            <v>31359MTQ6</v>
          </cell>
          <cell r="B5725" t="str">
            <v>x31359MTQ6</v>
          </cell>
          <cell r="C5725" t="str">
            <v>Match</v>
          </cell>
          <cell r="D5725" t="str">
            <v>iStar</v>
          </cell>
          <cell r="E5725" t="str">
            <v>Bullet</v>
          </cell>
        </row>
        <row r="5726">
          <cell r="A5726" t="str">
            <v>31359MTR4</v>
          </cell>
          <cell r="B5726" t="str">
            <v>x31359MTR4</v>
          </cell>
          <cell r="C5726" t="str">
            <v>Match</v>
          </cell>
          <cell r="D5726" t="str">
            <v>iStar</v>
          </cell>
          <cell r="E5726" t="str">
            <v>Callable</v>
          </cell>
        </row>
        <row r="5727">
          <cell r="A5727" t="str">
            <v>31359MTR4</v>
          </cell>
          <cell r="B5727" t="str">
            <v>x31359MTR4</v>
          </cell>
          <cell r="C5727" t="str">
            <v>Match</v>
          </cell>
          <cell r="D5727" t="str">
            <v>iStar</v>
          </cell>
          <cell r="E5727" t="str">
            <v>Bullet</v>
          </cell>
        </row>
        <row r="5728">
          <cell r="A5728" t="str">
            <v>31359MTR4</v>
          </cell>
          <cell r="B5728" t="str">
            <v>x31359MTR4</v>
          </cell>
          <cell r="C5728" t="str">
            <v>Match</v>
          </cell>
          <cell r="D5728" t="str">
            <v>iStar</v>
          </cell>
          <cell r="E5728" t="str">
            <v>Callable</v>
          </cell>
        </row>
        <row r="5729">
          <cell r="A5729" t="str">
            <v>31359MTS2</v>
          </cell>
          <cell r="B5729" t="str">
            <v>x31359MTS2</v>
          </cell>
          <cell r="C5729" t="str">
            <v>Match</v>
          </cell>
          <cell r="D5729" t="str">
            <v>iStar</v>
          </cell>
          <cell r="E5729" t="str">
            <v>Bullet</v>
          </cell>
        </row>
        <row r="5730">
          <cell r="A5730" t="str">
            <v>31359MTS2</v>
          </cell>
          <cell r="B5730" t="str">
            <v>x31359MTS2</v>
          </cell>
          <cell r="C5730" t="str">
            <v>Match</v>
          </cell>
          <cell r="D5730" t="str">
            <v>iStar</v>
          </cell>
          <cell r="E5730" t="str">
            <v>Callable</v>
          </cell>
        </row>
        <row r="5731">
          <cell r="A5731" t="str">
            <v>31359MTT0</v>
          </cell>
          <cell r="B5731" t="str">
            <v>x31359MTT0</v>
          </cell>
          <cell r="C5731" t="str">
            <v>Match</v>
          </cell>
          <cell r="D5731" t="str">
            <v>iStar</v>
          </cell>
          <cell r="E5731" t="str">
            <v>Callable</v>
          </cell>
        </row>
        <row r="5732">
          <cell r="A5732" t="str">
            <v>31359MTT0</v>
          </cell>
          <cell r="B5732" t="str">
            <v>x31359MTT0</v>
          </cell>
          <cell r="C5732" t="str">
            <v>Match</v>
          </cell>
          <cell r="D5732" t="str">
            <v>iStar</v>
          </cell>
          <cell r="E5732" t="str">
            <v>Callable</v>
          </cell>
        </row>
        <row r="5733">
          <cell r="A5733" t="str">
            <v>31359MTU7</v>
          </cell>
          <cell r="B5733" t="str">
            <v>x31359MTU7</v>
          </cell>
          <cell r="C5733" t="str">
            <v>Match</v>
          </cell>
          <cell r="D5733" t="str">
            <v>iStar</v>
          </cell>
          <cell r="E5733" t="str">
            <v>Bullet</v>
          </cell>
        </row>
        <row r="5734">
          <cell r="A5734" t="str">
            <v>31359MTU7</v>
          </cell>
          <cell r="B5734" t="str">
            <v>x31359MTU7</v>
          </cell>
          <cell r="C5734" t="str">
            <v>Match</v>
          </cell>
          <cell r="D5734" t="str">
            <v>iStar</v>
          </cell>
          <cell r="E5734" t="str">
            <v>VariableRateBond</v>
          </cell>
        </row>
        <row r="5735">
          <cell r="A5735" t="str">
            <v>31359MTU7</v>
          </cell>
          <cell r="B5735" t="str">
            <v>x31359MTU7</v>
          </cell>
          <cell r="C5735" t="str">
            <v>Match</v>
          </cell>
          <cell r="D5735" t="str">
            <v>iStar</v>
          </cell>
          <cell r="E5735" t="str">
            <v>Floater</v>
          </cell>
        </row>
        <row r="5736">
          <cell r="A5736" t="str">
            <v>31359MTW3</v>
          </cell>
          <cell r="B5736" t="str">
            <v>x31359MTW3</v>
          </cell>
          <cell r="C5736" t="str">
            <v>Match</v>
          </cell>
          <cell r="D5736" t="str">
            <v>iStar</v>
          </cell>
          <cell r="E5736" t="str">
            <v>Callable</v>
          </cell>
        </row>
        <row r="5737">
          <cell r="A5737" t="str">
            <v>31359MTW3</v>
          </cell>
          <cell r="B5737" t="str">
            <v>x31359MTW3</v>
          </cell>
          <cell r="C5737" t="str">
            <v>Match</v>
          </cell>
          <cell r="D5737" t="str">
            <v>iStar</v>
          </cell>
          <cell r="E5737" t="str">
            <v>Bullet</v>
          </cell>
        </row>
        <row r="5738">
          <cell r="A5738" t="str">
            <v>31359MTX1</v>
          </cell>
          <cell r="B5738" t="str">
            <v>x31359MTX1</v>
          </cell>
          <cell r="C5738" t="str">
            <v>Match</v>
          </cell>
          <cell r="D5738" t="str">
            <v>iStar</v>
          </cell>
          <cell r="E5738" t="str">
            <v>Callable</v>
          </cell>
        </row>
        <row r="5739">
          <cell r="A5739" t="str">
            <v>31359MTX1</v>
          </cell>
          <cell r="B5739" t="str">
            <v>x31359MTX1</v>
          </cell>
          <cell r="C5739" t="str">
            <v>Match</v>
          </cell>
          <cell r="D5739" t="str">
            <v>iStar</v>
          </cell>
          <cell r="E5739" t="str">
            <v>Bullet</v>
          </cell>
        </row>
        <row r="5740">
          <cell r="A5740" t="str">
            <v>31359MTY9</v>
          </cell>
          <cell r="B5740" t="str">
            <v>x31359MTY9</v>
          </cell>
          <cell r="C5740" t="str">
            <v>Match</v>
          </cell>
          <cell r="D5740" t="str">
            <v>iStar</v>
          </cell>
          <cell r="E5740" t="str">
            <v>Callable</v>
          </cell>
        </row>
        <row r="5741">
          <cell r="A5741" t="str">
            <v>31359MTY9</v>
          </cell>
          <cell r="B5741" t="str">
            <v>x31359MTY9</v>
          </cell>
          <cell r="C5741" t="str">
            <v>Match</v>
          </cell>
          <cell r="D5741" t="str">
            <v>iStar</v>
          </cell>
          <cell r="E5741" t="str">
            <v>Bullet</v>
          </cell>
        </row>
        <row r="5742">
          <cell r="A5742" t="str">
            <v>31359MTZ6</v>
          </cell>
          <cell r="B5742" t="str">
            <v>x31359MTZ6</v>
          </cell>
          <cell r="C5742" t="str">
            <v>Match</v>
          </cell>
          <cell r="D5742" t="str">
            <v>iStar</v>
          </cell>
          <cell r="E5742" t="str">
            <v>Callable</v>
          </cell>
        </row>
        <row r="5743">
          <cell r="A5743" t="str">
            <v>31359MTZ6</v>
          </cell>
          <cell r="B5743" t="str">
            <v>x31359MTZ6</v>
          </cell>
          <cell r="C5743" t="str">
            <v>Match</v>
          </cell>
          <cell r="D5743" t="str">
            <v>iStar</v>
          </cell>
          <cell r="E5743" t="str">
            <v>Callable</v>
          </cell>
        </row>
        <row r="5744">
          <cell r="A5744" t="str">
            <v>31359MTZ6</v>
          </cell>
          <cell r="B5744" t="str">
            <v>x31359MTZ6</v>
          </cell>
          <cell r="C5744" t="str">
            <v>Match</v>
          </cell>
          <cell r="D5744" t="str">
            <v>iStar</v>
          </cell>
          <cell r="E5744" t="str">
            <v>Callable</v>
          </cell>
        </row>
        <row r="5745">
          <cell r="A5745" t="str">
            <v>31359MTZ6</v>
          </cell>
          <cell r="B5745" t="str">
            <v>x31359MTZ6</v>
          </cell>
          <cell r="C5745" t="str">
            <v>Match</v>
          </cell>
          <cell r="D5745" t="str">
            <v>iStar</v>
          </cell>
          <cell r="E5745" t="str">
            <v>Callable</v>
          </cell>
        </row>
        <row r="5746">
          <cell r="A5746" t="str">
            <v>31359MUA9</v>
          </cell>
          <cell r="B5746" t="str">
            <v>x31359MUA9</v>
          </cell>
          <cell r="C5746" t="str">
            <v>Match</v>
          </cell>
          <cell r="D5746" t="str">
            <v>iStar</v>
          </cell>
          <cell r="E5746" t="str">
            <v>Bullet</v>
          </cell>
        </row>
        <row r="5747">
          <cell r="A5747" t="str">
            <v>31359MUA9</v>
          </cell>
          <cell r="B5747" t="str">
            <v>x31359MUA9</v>
          </cell>
          <cell r="C5747" t="str">
            <v>Match</v>
          </cell>
          <cell r="D5747" t="str">
            <v>iStar</v>
          </cell>
          <cell r="E5747" t="str">
            <v>Callable</v>
          </cell>
        </row>
        <row r="5748">
          <cell r="A5748" t="str">
            <v>31359MUB7</v>
          </cell>
          <cell r="B5748" t="str">
            <v>x31359MUB7</v>
          </cell>
          <cell r="C5748" t="str">
            <v>Match</v>
          </cell>
          <cell r="D5748" t="str">
            <v>iStar</v>
          </cell>
          <cell r="E5748" t="str">
            <v>Bullet</v>
          </cell>
        </row>
        <row r="5749">
          <cell r="A5749" t="str">
            <v>31359MUB7</v>
          </cell>
          <cell r="B5749" t="str">
            <v>x31359MUB7</v>
          </cell>
          <cell r="C5749" t="str">
            <v>Match</v>
          </cell>
          <cell r="D5749" t="str">
            <v>iStar</v>
          </cell>
          <cell r="E5749" t="str">
            <v>Bullet</v>
          </cell>
        </row>
        <row r="5750">
          <cell r="A5750" t="str">
            <v>31359MUB7</v>
          </cell>
          <cell r="B5750" t="str">
            <v>x31359MUB7</v>
          </cell>
          <cell r="C5750" t="str">
            <v>Match</v>
          </cell>
          <cell r="D5750" t="str">
            <v>iStar</v>
          </cell>
          <cell r="E5750" t="str">
            <v>Callable</v>
          </cell>
        </row>
        <row r="5751">
          <cell r="A5751" t="str">
            <v>31359MUC5</v>
          </cell>
          <cell r="B5751" t="str">
            <v>x31359MUC5</v>
          </cell>
          <cell r="C5751" t="str">
            <v>Match</v>
          </cell>
          <cell r="D5751" t="str">
            <v>iStar</v>
          </cell>
          <cell r="E5751" t="str">
            <v>Callable</v>
          </cell>
        </row>
        <row r="5752">
          <cell r="A5752" t="str">
            <v>31359MUC5</v>
          </cell>
          <cell r="B5752" t="str">
            <v>x31359MUC5</v>
          </cell>
          <cell r="C5752" t="str">
            <v>Match</v>
          </cell>
          <cell r="D5752" t="str">
            <v>iStar</v>
          </cell>
          <cell r="E5752" t="str">
            <v>Callable</v>
          </cell>
        </row>
        <row r="5753">
          <cell r="A5753" t="str">
            <v>31359MUD3</v>
          </cell>
          <cell r="B5753" t="str">
            <v>x31359MUD3</v>
          </cell>
          <cell r="C5753" t="str">
            <v>Match</v>
          </cell>
          <cell r="D5753" t="str">
            <v>iStar</v>
          </cell>
          <cell r="E5753" t="str">
            <v>Bullet</v>
          </cell>
        </row>
        <row r="5754">
          <cell r="A5754" t="str">
            <v>31359MUE1</v>
          </cell>
          <cell r="B5754" t="str">
            <v>x31359MUE1</v>
          </cell>
          <cell r="C5754" t="str">
            <v>Match</v>
          </cell>
          <cell r="D5754" t="str">
            <v>iStar</v>
          </cell>
          <cell r="E5754" t="str">
            <v>Callable</v>
          </cell>
        </row>
        <row r="5755">
          <cell r="A5755" t="str">
            <v>31359MUE1</v>
          </cell>
          <cell r="B5755" t="str">
            <v>x31359MUE1</v>
          </cell>
          <cell r="C5755" t="str">
            <v>Match</v>
          </cell>
          <cell r="D5755" t="str">
            <v>iStar</v>
          </cell>
          <cell r="E5755" t="str">
            <v>Callable</v>
          </cell>
        </row>
        <row r="5756">
          <cell r="A5756" t="str">
            <v>31359MUE1</v>
          </cell>
          <cell r="B5756" t="str">
            <v>x31359MUE1</v>
          </cell>
          <cell r="C5756" t="str">
            <v>Match</v>
          </cell>
          <cell r="D5756" t="str">
            <v>iStar</v>
          </cell>
          <cell r="E5756" t="str">
            <v>Callable</v>
          </cell>
        </row>
        <row r="5757">
          <cell r="A5757" t="str">
            <v>31359MUF8</v>
          </cell>
          <cell r="B5757" t="str">
            <v>x31359MUF8</v>
          </cell>
          <cell r="C5757" t="str">
            <v>Match</v>
          </cell>
          <cell r="D5757" t="str">
            <v>iStar</v>
          </cell>
          <cell r="E5757" t="str">
            <v>Callable</v>
          </cell>
        </row>
        <row r="5758">
          <cell r="A5758" t="str">
            <v>31359MUF8</v>
          </cell>
          <cell r="B5758" t="str">
            <v>x31359MUF8</v>
          </cell>
          <cell r="C5758" t="str">
            <v>Match</v>
          </cell>
          <cell r="D5758" t="str">
            <v>iStar</v>
          </cell>
          <cell r="E5758" t="str">
            <v>Callable</v>
          </cell>
        </row>
        <row r="5759">
          <cell r="A5759" t="str">
            <v>31359MUF8</v>
          </cell>
          <cell r="B5759" t="str">
            <v>x31359MUF8</v>
          </cell>
          <cell r="C5759" t="str">
            <v>Match</v>
          </cell>
          <cell r="D5759" t="str">
            <v>iStar</v>
          </cell>
          <cell r="E5759" t="str">
            <v>Callable</v>
          </cell>
        </row>
        <row r="5760">
          <cell r="A5760" t="str">
            <v>31359MUG6</v>
          </cell>
          <cell r="B5760" t="str">
            <v>x31359MUG6</v>
          </cell>
          <cell r="C5760" t="str">
            <v>Match</v>
          </cell>
          <cell r="D5760" t="str">
            <v>iStar</v>
          </cell>
          <cell r="E5760" t="str">
            <v>Callable</v>
          </cell>
        </row>
        <row r="5761">
          <cell r="A5761" t="str">
            <v>31359MUN1</v>
          </cell>
          <cell r="B5761" t="str">
            <v>x31359MUN1</v>
          </cell>
          <cell r="C5761" t="str">
            <v>Match</v>
          </cell>
          <cell r="D5761" t="str">
            <v>iStar</v>
          </cell>
          <cell r="E5761" t="str">
            <v>Bullet</v>
          </cell>
        </row>
        <row r="5762">
          <cell r="A5762" t="str">
            <v>31359MUP6</v>
          </cell>
          <cell r="B5762" t="str">
            <v>x31359MUP6</v>
          </cell>
          <cell r="C5762" t="str">
            <v>Match</v>
          </cell>
          <cell r="D5762" t="str">
            <v>iStar</v>
          </cell>
          <cell r="E5762" t="str">
            <v>Callable</v>
          </cell>
        </row>
        <row r="5763">
          <cell r="A5763" t="str">
            <v>31359MUQ4</v>
          </cell>
          <cell r="B5763" t="str">
            <v>x31359MUQ4</v>
          </cell>
          <cell r="C5763" t="str">
            <v>Match</v>
          </cell>
          <cell r="D5763" t="str">
            <v>iStar</v>
          </cell>
          <cell r="E5763" t="str">
            <v>Callable</v>
          </cell>
        </row>
        <row r="5764">
          <cell r="A5764" t="str">
            <v>31359MUQ4</v>
          </cell>
          <cell r="B5764" t="str">
            <v>x31359MUQ4</v>
          </cell>
          <cell r="C5764" t="str">
            <v>Match</v>
          </cell>
          <cell r="D5764" t="str">
            <v>iStar</v>
          </cell>
          <cell r="E5764" t="str">
            <v>Callable</v>
          </cell>
        </row>
        <row r="5765">
          <cell r="A5765" t="str">
            <v>31359MUT8</v>
          </cell>
          <cell r="B5765" t="str">
            <v>x31359MUT8</v>
          </cell>
          <cell r="C5765" t="str">
            <v>Match</v>
          </cell>
          <cell r="D5765" t="str">
            <v>iStar</v>
          </cell>
          <cell r="E5765" t="str">
            <v>Callable</v>
          </cell>
        </row>
        <row r="5766">
          <cell r="A5766" t="str">
            <v>31359MUT8</v>
          </cell>
          <cell r="B5766" t="str">
            <v>x31359MUT8</v>
          </cell>
          <cell r="C5766" t="str">
            <v>Match</v>
          </cell>
          <cell r="D5766" t="str">
            <v>iStar</v>
          </cell>
          <cell r="E5766" t="str">
            <v>Callable</v>
          </cell>
        </row>
        <row r="5767">
          <cell r="A5767" t="str">
            <v>31359MUU5</v>
          </cell>
          <cell r="B5767" t="str">
            <v>x31359MUU5</v>
          </cell>
          <cell r="C5767" t="str">
            <v>Match</v>
          </cell>
          <cell r="D5767" t="str">
            <v>iStar</v>
          </cell>
          <cell r="E5767" t="str">
            <v>Bullet</v>
          </cell>
        </row>
        <row r="5768">
          <cell r="A5768" t="str">
            <v>31359MUV3</v>
          </cell>
          <cell r="B5768" t="str">
            <v>x31359MUV3</v>
          </cell>
          <cell r="C5768" t="str">
            <v>Match</v>
          </cell>
          <cell r="D5768" t="str">
            <v>iStar</v>
          </cell>
          <cell r="E5768" t="str">
            <v>Callable</v>
          </cell>
        </row>
        <row r="5769">
          <cell r="A5769" t="str">
            <v>31359MUV3</v>
          </cell>
          <cell r="B5769" t="str">
            <v>x31359MUV3</v>
          </cell>
          <cell r="C5769" t="str">
            <v>Match</v>
          </cell>
          <cell r="D5769" t="str">
            <v>iStar</v>
          </cell>
          <cell r="E5769" t="str">
            <v>Bullet</v>
          </cell>
        </row>
        <row r="5770">
          <cell r="A5770" t="str">
            <v>31359MUW1</v>
          </cell>
          <cell r="B5770" t="str">
            <v>x31359MUW1</v>
          </cell>
          <cell r="C5770" t="str">
            <v>Match</v>
          </cell>
          <cell r="D5770" t="str">
            <v>iStar</v>
          </cell>
          <cell r="E5770" t="str">
            <v>Callable</v>
          </cell>
        </row>
        <row r="5771">
          <cell r="A5771" t="str">
            <v>31359MUW1</v>
          </cell>
          <cell r="B5771" t="str">
            <v>x31359MUW1</v>
          </cell>
          <cell r="C5771" t="str">
            <v>Match</v>
          </cell>
          <cell r="D5771" t="str">
            <v>iStar</v>
          </cell>
          <cell r="E5771" t="str">
            <v>Floater</v>
          </cell>
        </row>
        <row r="5772">
          <cell r="A5772" t="str">
            <v>31359MUX9</v>
          </cell>
          <cell r="B5772" t="str">
            <v>x31359MUX9</v>
          </cell>
          <cell r="C5772" t="str">
            <v>Match</v>
          </cell>
          <cell r="D5772" t="str">
            <v>iStar</v>
          </cell>
          <cell r="E5772" t="str">
            <v>Floater</v>
          </cell>
        </row>
        <row r="5773">
          <cell r="A5773" t="str">
            <v>31359MUX9</v>
          </cell>
          <cell r="B5773" t="str">
            <v>x31359MUX9</v>
          </cell>
          <cell r="C5773" t="str">
            <v>Match</v>
          </cell>
          <cell r="D5773" t="str">
            <v>iStar</v>
          </cell>
          <cell r="E5773" t="str">
            <v>Callable</v>
          </cell>
        </row>
        <row r="5774">
          <cell r="A5774" t="str">
            <v>31359MUY7</v>
          </cell>
          <cell r="B5774" t="str">
            <v>x31359MUY7</v>
          </cell>
          <cell r="C5774" t="str">
            <v>Match</v>
          </cell>
          <cell r="D5774" t="str">
            <v>iStar</v>
          </cell>
          <cell r="E5774" t="str">
            <v>Callable</v>
          </cell>
        </row>
        <row r="5775">
          <cell r="A5775" t="str">
            <v>31359MUZ4</v>
          </cell>
          <cell r="B5775" t="str">
            <v>x31359MUZ4</v>
          </cell>
          <cell r="C5775" t="str">
            <v>Match</v>
          </cell>
          <cell r="D5775" t="str">
            <v>iStar</v>
          </cell>
          <cell r="E5775" t="str">
            <v>Callable</v>
          </cell>
        </row>
        <row r="5776">
          <cell r="A5776" t="str">
            <v>31359MUZ4</v>
          </cell>
          <cell r="B5776" t="str">
            <v>x31359MUZ4</v>
          </cell>
          <cell r="C5776" t="str">
            <v>Match</v>
          </cell>
          <cell r="D5776" t="str">
            <v>iStar</v>
          </cell>
          <cell r="E5776" t="str">
            <v>Callable</v>
          </cell>
        </row>
        <row r="5777">
          <cell r="A5777" t="str">
            <v>31359MVA8</v>
          </cell>
          <cell r="B5777" t="str">
            <v>x31359MVA8</v>
          </cell>
          <cell r="C5777" t="str">
            <v>Match</v>
          </cell>
          <cell r="D5777" t="str">
            <v>iStar</v>
          </cell>
          <cell r="E5777" t="str">
            <v>Callable</v>
          </cell>
        </row>
        <row r="5778">
          <cell r="A5778" t="str">
            <v>31359MVA8</v>
          </cell>
          <cell r="B5778" t="str">
            <v>x31359MVA8</v>
          </cell>
          <cell r="C5778" t="str">
            <v>Match</v>
          </cell>
          <cell r="D5778" t="str">
            <v>iStar</v>
          </cell>
          <cell r="E5778" t="str">
            <v>Callable</v>
          </cell>
        </row>
        <row r="5779">
          <cell r="A5779" t="str">
            <v>31359MVB6</v>
          </cell>
          <cell r="B5779" t="str">
            <v>x31359MVB6</v>
          </cell>
          <cell r="C5779" t="str">
            <v>Match</v>
          </cell>
          <cell r="D5779" t="str">
            <v>iStar</v>
          </cell>
          <cell r="E5779" t="str">
            <v>Callable</v>
          </cell>
        </row>
        <row r="5780">
          <cell r="A5780" t="str">
            <v>31359MVB6</v>
          </cell>
          <cell r="B5780" t="str">
            <v>x31359MVB6</v>
          </cell>
          <cell r="C5780" t="str">
            <v>Match</v>
          </cell>
          <cell r="D5780" t="str">
            <v>iStar</v>
          </cell>
          <cell r="E5780" t="str">
            <v>Callable</v>
          </cell>
        </row>
        <row r="5781">
          <cell r="A5781" t="str">
            <v>31359MVC4</v>
          </cell>
          <cell r="B5781" t="str">
            <v>x31359MVC4</v>
          </cell>
          <cell r="C5781" t="str">
            <v>Match</v>
          </cell>
          <cell r="D5781" t="str">
            <v>iStar</v>
          </cell>
          <cell r="E5781" t="str">
            <v>Floater</v>
          </cell>
        </row>
        <row r="5782">
          <cell r="A5782" t="str">
            <v>31359MVC4</v>
          </cell>
          <cell r="B5782" t="str">
            <v>x31359MVC4</v>
          </cell>
          <cell r="C5782" t="str">
            <v>Match</v>
          </cell>
          <cell r="D5782" t="str">
            <v>iStar</v>
          </cell>
          <cell r="E5782" t="str">
            <v>Callable</v>
          </cell>
        </row>
        <row r="5783">
          <cell r="A5783" t="str">
            <v>31359MVC4</v>
          </cell>
          <cell r="B5783" t="str">
            <v>x31359MVC4</v>
          </cell>
          <cell r="C5783" t="str">
            <v>Match</v>
          </cell>
          <cell r="D5783" t="str">
            <v>iStar</v>
          </cell>
          <cell r="E5783" t="str">
            <v>Callable</v>
          </cell>
        </row>
        <row r="5784">
          <cell r="A5784" t="str">
            <v>31359MVE0</v>
          </cell>
          <cell r="B5784" t="str">
            <v>x31359MVE0</v>
          </cell>
          <cell r="C5784" t="str">
            <v>Match</v>
          </cell>
          <cell r="D5784" t="str">
            <v>iStar</v>
          </cell>
          <cell r="E5784" t="str">
            <v>Callable</v>
          </cell>
        </row>
        <row r="5785">
          <cell r="A5785" t="str">
            <v>31359MVE0</v>
          </cell>
          <cell r="B5785" t="str">
            <v>x31359MVE0</v>
          </cell>
          <cell r="C5785" t="str">
            <v>Match</v>
          </cell>
          <cell r="D5785" t="str">
            <v>iStar</v>
          </cell>
          <cell r="E5785" t="str">
            <v>Callable</v>
          </cell>
        </row>
        <row r="5786">
          <cell r="A5786" t="str">
            <v>31359MVF7</v>
          </cell>
          <cell r="B5786" t="str">
            <v>x31359MVF7</v>
          </cell>
          <cell r="C5786" t="str">
            <v>Match</v>
          </cell>
          <cell r="D5786" t="str">
            <v>iStar</v>
          </cell>
          <cell r="E5786" t="str">
            <v>Callable</v>
          </cell>
        </row>
        <row r="5787">
          <cell r="A5787" t="str">
            <v>31359MVG5</v>
          </cell>
          <cell r="B5787" t="str">
            <v>x31359MVG5</v>
          </cell>
          <cell r="C5787" t="str">
            <v>Match</v>
          </cell>
          <cell r="D5787" t="str">
            <v>iStar</v>
          </cell>
          <cell r="E5787" t="str">
            <v>Callable</v>
          </cell>
        </row>
        <row r="5788">
          <cell r="A5788" t="str">
            <v>31359MVG5</v>
          </cell>
          <cell r="B5788" t="str">
            <v>x31359MVG5</v>
          </cell>
          <cell r="C5788" t="str">
            <v>Match</v>
          </cell>
          <cell r="D5788" t="str">
            <v>iStar</v>
          </cell>
          <cell r="E5788" t="str">
            <v>Callable</v>
          </cell>
        </row>
        <row r="5789">
          <cell r="A5789" t="str">
            <v>31359MVH3</v>
          </cell>
          <cell r="B5789" t="str">
            <v>x31359MVH3</v>
          </cell>
          <cell r="C5789" t="str">
            <v>Match</v>
          </cell>
          <cell r="D5789" t="str">
            <v>iStar</v>
          </cell>
          <cell r="E5789" t="str">
            <v>Callable</v>
          </cell>
        </row>
        <row r="5790">
          <cell r="A5790" t="str">
            <v>31359MVH3</v>
          </cell>
          <cell r="B5790" t="str">
            <v>x31359MVH3</v>
          </cell>
          <cell r="C5790" t="str">
            <v>Match</v>
          </cell>
          <cell r="D5790" t="str">
            <v>iStar</v>
          </cell>
          <cell r="E5790" t="str">
            <v>Callable</v>
          </cell>
        </row>
        <row r="5791">
          <cell r="A5791" t="str">
            <v>31359MVJ9</v>
          </cell>
          <cell r="B5791" t="str">
            <v>x31359MVJ9</v>
          </cell>
          <cell r="C5791" t="str">
            <v>Match</v>
          </cell>
          <cell r="D5791" t="str">
            <v>iStar</v>
          </cell>
          <cell r="E5791" t="str">
            <v>Callable</v>
          </cell>
        </row>
        <row r="5792">
          <cell r="A5792" t="str">
            <v>31359MVL4</v>
          </cell>
          <cell r="B5792" t="str">
            <v>x31359MVL4</v>
          </cell>
          <cell r="C5792" t="str">
            <v>Match</v>
          </cell>
          <cell r="D5792" t="str">
            <v>iStar</v>
          </cell>
          <cell r="E5792" t="str">
            <v>Bullet</v>
          </cell>
        </row>
        <row r="5793">
          <cell r="A5793" t="str">
            <v>31359MVM2</v>
          </cell>
          <cell r="B5793" t="str">
            <v>x31359MVM2</v>
          </cell>
          <cell r="C5793" t="str">
            <v>Match</v>
          </cell>
          <cell r="D5793" t="str">
            <v>iStar</v>
          </cell>
          <cell r="E5793" t="str">
            <v>Bullet</v>
          </cell>
        </row>
        <row r="5794">
          <cell r="A5794" t="str">
            <v>31359MVN0</v>
          </cell>
          <cell r="B5794" t="str">
            <v>x31359MVN0</v>
          </cell>
          <cell r="C5794" t="str">
            <v>Match</v>
          </cell>
          <cell r="D5794" t="str">
            <v>iStar</v>
          </cell>
          <cell r="E5794" t="str">
            <v>Callable</v>
          </cell>
        </row>
        <row r="5795">
          <cell r="A5795" t="str">
            <v>31359MVP5</v>
          </cell>
          <cell r="B5795" t="str">
            <v>x31359MVP5</v>
          </cell>
          <cell r="C5795" t="str">
            <v>Match</v>
          </cell>
          <cell r="D5795" t="str">
            <v>iStar</v>
          </cell>
          <cell r="E5795" t="str">
            <v>Callable</v>
          </cell>
        </row>
        <row r="5796">
          <cell r="A5796" t="str">
            <v>31359MVP5</v>
          </cell>
          <cell r="B5796" t="str">
            <v>x31359MVP5</v>
          </cell>
          <cell r="C5796" t="str">
            <v>Match</v>
          </cell>
          <cell r="D5796" t="str">
            <v>iStar</v>
          </cell>
          <cell r="E5796" t="str">
            <v>Bullet</v>
          </cell>
        </row>
        <row r="5797">
          <cell r="A5797" t="str">
            <v>31359MVQ3</v>
          </cell>
          <cell r="B5797" t="str">
            <v>x31359MVQ3</v>
          </cell>
          <cell r="C5797" t="str">
            <v>Match</v>
          </cell>
          <cell r="D5797" t="str">
            <v>iStar</v>
          </cell>
          <cell r="E5797" t="str">
            <v>Callable</v>
          </cell>
        </row>
        <row r="5798">
          <cell r="A5798" t="str">
            <v>31359MVR1</v>
          </cell>
          <cell r="B5798" t="str">
            <v>x31359MVR1</v>
          </cell>
          <cell r="C5798" t="str">
            <v>Match</v>
          </cell>
          <cell r="D5798" t="str">
            <v>iStar</v>
          </cell>
          <cell r="E5798" t="str">
            <v>Callable</v>
          </cell>
        </row>
        <row r="5799">
          <cell r="A5799" t="str">
            <v>31359MVS9</v>
          </cell>
          <cell r="B5799" t="str">
            <v>x31359MVS9</v>
          </cell>
          <cell r="C5799" t="str">
            <v>Match</v>
          </cell>
          <cell r="D5799" t="str">
            <v>iStar</v>
          </cell>
          <cell r="E5799" t="str">
            <v>Callable</v>
          </cell>
        </row>
        <row r="5800">
          <cell r="A5800" t="str">
            <v>31359MVS9</v>
          </cell>
          <cell r="B5800" t="str">
            <v>x31359MVS9</v>
          </cell>
          <cell r="C5800" t="str">
            <v>Match</v>
          </cell>
          <cell r="D5800" t="str">
            <v>iStar</v>
          </cell>
          <cell r="E5800" t="str">
            <v>Callable</v>
          </cell>
        </row>
        <row r="5801">
          <cell r="A5801" t="str">
            <v>31359MVU4</v>
          </cell>
          <cell r="B5801" t="str">
            <v>x31359MVU4</v>
          </cell>
          <cell r="C5801" t="str">
            <v>Match</v>
          </cell>
          <cell r="D5801" t="str">
            <v>iStar</v>
          </cell>
          <cell r="E5801" t="str">
            <v>Callable</v>
          </cell>
        </row>
        <row r="5802">
          <cell r="A5802" t="str">
            <v>31359MVU4</v>
          </cell>
          <cell r="B5802" t="str">
            <v>x31359MVU4</v>
          </cell>
          <cell r="C5802" t="str">
            <v>Match</v>
          </cell>
          <cell r="D5802" t="str">
            <v>iStar</v>
          </cell>
          <cell r="E5802" t="str">
            <v>Bullet</v>
          </cell>
        </row>
        <row r="5803">
          <cell r="A5803" t="str">
            <v>31359MVV2</v>
          </cell>
          <cell r="B5803" t="str">
            <v>x31359MVV2</v>
          </cell>
          <cell r="C5803" t="str">
            <v>Match</v>
          </cell>
          <cell r="D5803" t="str">
            <v>iStar</v>
          </cell>
          <cell r="E5803" t="str">
            <v>Callable</v>
          </cell>
        </row>
        <row r="5804">
          <cell r="A5804" t="str">
            <v>31359MVV2</v>
          </cell>
          <cell r="B5804" t="str">
            <v>x31359MVV2</v>
          </cell>
          <cell r="C5804" t="str">
            <v>Match</v>
          </cell>
          <cell r="D5804" t="str">
            <v>iStar</v>
          </cell>
          <cell r="E5804" t="str">
            <v>Callable</v>
          </cell>
        </row>
        <row r="5805">
          <cell r="A5805" t="str">
            <v>31359MVV2</v>
          </cell>
          <cell r="B5805" t="str">
            <v>x31359MVV2</v>
          </cell>
          <cell r="C5805" t="str">
            <v>Match</v>
          </cell>
          <cell r="D5805" t="str">
            <v>iStar</v>
          </cell>
          <cell r="E5805" t="str">
            <v>Bullet</v>
          </cell>
        </row>
        <row r="5806">
          <cell r="A5806" t="str">
            <v>31359MVV2</v>
          </cell>
          <cell r="B5806" t="str">
            <v>x31359MVV2</v>
          </cell>
          <cell r="C5806" t="str">
            <v>Match</v>
          </cell>
          <cell r="D5806" t="str">
            <v>iStar</v>
          </cell>
          <cell r="E5806" t="str">
            <v>Bullet</v>
          </cell>
        </row>
        <row r="5807">
          <cell r="A5807" t="str">
            <v>31359MVV2</v>
          </cell>
          <cell r="B5807" t="str">
            <v>x31359MVV2</v>
          </cell>
          <cell r="C5807" t="str">
            <v>Match</v>
          </cell>
          <cell r="D5807" t="str">
            <v>iStar</v>
          </cell>
          <cell r="E5807" t="str">
            <v>Bullet</v>
          </cell>
        </row>
        <row r="5808">
          <cell r="A5808" t="str">
            <v>31359MVW0</v>
          </cell>
          <cell r="B5808" t="str">
            <v>x31359MVW0</v>
          </cell>
          <cell r="C5808" t="str">
            <v>Match</v>
          </cell>
          <cell r="D5808" t="str">
            <v>iStar</v>
          </cell>
          <cell r="E5808" t="str">
            <v>Bullet</v>
          </cell>
        </row>
        <row r="5809">
          <cell r="A5809" t="str">
            <v>31359MVW0</v>
          </cell>
          <cell r="B5809" t="str">
            <v>x31359MVW0</v>
          </cell>
          <cell r="C5809" t="str">
            <v>Match</v>
          </cell>
          <cell r="D5809" t="str">
            <v>iStar</v>
          </cell>
          <cell r="E5809" t="str">
            <v>Bullet</v>
          </cell>
        </row>
        <row r="5810">
          <cell r="A5810" t="str">
            <v>31359MVX8</v>
          </cell>
          <cell r="B5810" t="str">
            <v>x31359MVX8</v>
          </cell>
          <cell r="C5810" t="str">
            <v>Match</v>
          </cell>
          <cell r="D5810" t="str">
            <v>iStar</v>
          </cell>
          <cell r="E5810" t="str">
            <v>Bullet</v>
          </cell>
        </row>
        <row r="5811">
          <cell r="A5811" t="str">
            <v>31359MVX8</v>
          </cell>
          <cell r="B5811" t="str">
            <v>x31359MVX8</v>
          </cell>
          <cell r="C5811" t="str">
            <v>Match</v>
          </cell>
          <cell r="D5811" t="str">
            <v>iStar</v>
          </cell>
          <cell r="E5811" t="str">
            <v>Bullet</v>
          </cell>
        </row>
        <row r="5812">
          <cell r="A5812" t="str">
            <v>31359MVX8</v>
          </cell>
          <cell r="B5812" t="str">
            <v>x31359MVX8</v>
          </cell>
          <cell r="C5812" t="str">
            <v>Match</v>
          </cell>
          <cell r="D5812" t="str">
            <v>iStar</v>
          </cell>
          <cell r="E5812" t="str">
            <v>Bullet</v>
          </cell>
        </row>
        <row r="5813">
          <cell r="A5813" t="str">
            <v>31359MVX8</v>
          </cell>
          <cell r="B5813" t="str">
            <v>x31359MVX8</v>
          </cell>
          <cell r="C5813" t="str">
            <v>Match</v>
          </cell>
          <cell r="D5813" t="str">
            <v>iStar</v>
          </cell>
          <cell r="E5813" t="str">
            <v>Bullet</v>
          </cell>
        </row>
        <row r="5814">
          <cell r="A5814" t="str">
            <v>31359MVX8</v>
          </cell>
          <cell r="B5814" t="str">
            <v>x31359MVX8</v>
          </cell>
          <cell r="C5814" t="str">
            <v>Match</v>
          </cell>
          <cell r="D5814" t="str">
            <v>iStar</v>
          </cell>
          <cell r="E5814" t="str">
            <v>Bullet</v>
          </cell>
        </row>
        <row r="5815">
          <cell r="A5815" t="str">
            <v>31359MVX8</v>
          </cell>
          <cell r="B5815" t="str">
            <v>x31359MVX8</v>
          </cell>
          <cell r="C5815" t="str">
            <v>Match</v>
          </cell>
          <cell r="D5815" t="str">
            <v>iStar</v>
          </cell>
          <cell r="E5815" t="str">
            <v>Bullet</v>
          </cell>
        </row>
        <row r="5816">
          <cell r="A5816" t="str">
            <v>31359MVX8</v>
          </cell>
          <cell r="B5816" t="str">
            <v>x31359MVX8</v>
          </cell>
          <cell r="C5816" t="str">
            <v>Match</v>
          </cell>
          <cell r="D5816" t="str">
            <v>iStar</v>
          </cell>
          <cell r="E5816" t="str">
            <v>Bullet</v>
          </cell>
        </row>
        <row r="5817">
          <cell r="A5817" t="str">
            <v>31359MVZ3</v>
          </cell>
          <cell r="B5817" t="str">
            <v>x31359MVZ3</v>
          </cell>
          <cell r="C5817" t="str">
            <v>Match</v>
          </cell>
          <cell r="D5817" t="str">
            <v>iStar</v>
          </cell>
          <cell r="E5817" t="str">
            <v>Bullet</v>
          </cell>
        </row>
        <row r="5818">
          <cell r="A5818" t="str">
            <v>31359MVZ3</v>
          </cell>
          <cell r="B5818" t="str">
            <v>x31359MVZ3</v>
          </cell>
          <cell r="C5818" t="str">
            <v>Match</v>
          </cell>
          <cell r="D5818" t="str">
            <v>iStar</v>
          </cell>
          <cell r="E5818" t="str">
            <v>Callable</v>
          </cell>
        </row>
        <row r="5819">
          <cell r="A5819" t="str">
            <v>31359MWA7</v>
          </cell>
          <cell r="B5819" t="str">
            <v>x31359MWA7</v>
          </cell>
          <cell r="C5819" t="str">
            <v>Match</v>
          </cell>
          <cell r="D5819" t="str">
            <v>iStar</v>
          </cell>
          <cell r="E5819" t="str">
            <v>Bullet</v>
          </cell>
        </row>
        <row r="5820">
          <cell r="A5820" t="str">
            <v>31359MWA7</v>
          </cell>
          <cell r="B5820" t="str">
            <v>x31359MWA7</v>
          </cell>
          <cell r="C5820" t="str">
            <v>Match</v>
          </cell>
          <cell r="D5820" t="str">
            <v>iStar</v>
          </cell>
          <cell r="E5820" t="str">
            <v>Bullet</v>
          </cell>
        </row>
        <row r="5821">
          <cell r="A5821" t="str">
            <v>31359MWA7</v>
          </cell>
          <cell r="B5821" t="str">
            <v>x31359MWA7</v>
          </cell>
          <cell r="C5821" t="str">
            <v>Match</v>
          </cell>
          <cell r="D5821" t="str">
            <v>iStar</v>
          </cell>
          <cell r="E5821" t="str">
            <v>Callable</v>
          </cell>
        </row>
        <row r="5822">
          <cell r="A5822" t="str">
            <v>31359MWB5</v>
          </cell>
          <cell r="B5822" t="str">
            <v>x31359MWB5</v>
          </cell>
          <cell r="C5822" t="str">
            <v>Match</v>
          </cell>
          <cell r="D5822" t="str">
            <v>iStar</v>
          </cell>
          <cell r="E5822" t="str">
            <v>Bullet</v>
          </cell>
        </row>
        <row r="5823">
          <cell r="A5823" t="str">
            <v>31359MWB5</v>
          </cell>
          <cell r="B5823" t="str">
            <v>x31359MWB5</v>
          </cell>
          <cell r="C5823" t="str">
            <v>Match</v>
          </cell>
          <cell r="D5823" t="str">
            <v>iStar</v>
          </cell>
          <cell r="E5823" t="str">
            <v>Callable</v>
          </cell>
        </row>
        <row r="5824">
          <cell r="A5824" t="str">
            <v>31359MWB5</v>
          </cell>
          <cell r="B5824" t="str">
            <v>x31359MWB5</v>
          </cell>
          <cell r="C5824" t="str">
            <v>Match</v>
          </cell>
          <cell r="D5824" t="str">
            <v>iStar</v>
          </cell>
          <cell r="E5824" t="str">
            <v>Callable</v>
          </cell>
        </row>
        <row r="5825">
          <cell r="A5825" t="str">
            <v>31359MWC3</v>
          </cell>
          <cell r="B5825" t="str">
            <v>x31359MWC3</v>
          </cell>
          <cell r="C5825" t="str">
            <v>Match</v>
          </cell>
          <cell r="D5825" t="str">
            <v>iStar</v>
          </cell>
          <cell r="E5825" t="str">
            <v>Callable</v>
          </cell>
        </row>
        <row r="5826">
          <cell r="A5826" t="str">
            <v>31359MWC3</v>
          </cell>
          <cell r="B5826" t="str">
            <v>x31359MWC3</v>
          </cell>
          <cell r="C5826" t="str">
            <v>Match</v>
          </cell>
          <cell r="D5826" t="str">
            <v>iStar</v>
          </cell>
          <cell r="E5826" t="str">
            <v>Callable</v>
          </cell>
        </row>
        <row r="5827">
          <cell r="A5827" t="str">
            <v>31359MWD1</v>
          </cell>
          <cell r="B5827" t="str">
            <v>x31359MWD1</v>
          </cell>
          <cell r="C5827" t="str">
            <v>Match</v>
          </cell>
          <cell r="D5827" t="str">
            <v>iStar</v>
          </cell>
          <cell r="E5827" t="str">
            <v>Callable</v>
          </cell>
        </row>
        <row r="5828">
          <cell r="A5828" t="str">
            <v>31359MWD1</v>
          </cell>
          <cell r="B5828" t="str">
            <v>x31359MWD1</v>
          </cell>
          <cell r="C5828" t="str">
            <v>Match</v>
          </cell>
          <cell r="D5828" t="str">
            <v>iStar</v>
          </cell>
          <cell r="E5828" t="str">
            <v>Callable</v>
          </cell>
        </row>
        <row r="5829">
          <cell r="A5829" t="str">
            <v>31359MWE9</v>
          </cell>
          <cell r="B5829" t="str">
            <v>x31359MWE9</v>
          </cell>
          <cell r="C5829" t="str">
            <v>Match</v>
          </cell>
          <cell r="D5829" t="str">
            <v>iStar</v>
          </cell>
          <cell r="E5829" t="str">
            <v>Bullet</v>
          </cell>
        </row>
        <row r="5830">
          <cell r="A5830" t="str">
            <v>31359MWE9</v>
          </cell>
          <cell r="B5830" t="str">
            <v>x31359MWE9</v>
          </cell>
          <cell r="C5830" t="str">
            <v>Match</v>
          </cell>
          <cell r="D5830" t="str">
            <v>iStar</v>
          </cell>
          <cell r="E5830" t="str">
            <v>Bullet</v>
          </cell>
        </row>
        <row r="5831">
          <cell r="A5831" t="str">
            <v>31359MWF6</v>
          </cell>
          <cell r="B5831" t="str">
            <v>x31359MWF6</v>
          </cell>
          <cell r="C5831" t="str">
            <v>Match</v>
          </cell>
          <cell r="D5831" t="str">
            <v>iStar</v>
          </cell>
          <cell r="E5831" t="str">
            <v>Callable</v>
          </cell>
        </row>
        <row r="5832">
          <cell r="A5832" t="str">
            <v>31359MWG4</v>
          </cell>
          <cell r="B5832" t="str">
            <v>x31359MWG4</v>
          </cell>
          <cell r="C5832" t="str">
            <v>Match</v>
          </cell>
          <cell r="D5832" t="str">
            <v>iStar</v>
          </cell>
          <cell r="E5832" t="str">
            <v>Callable</v>
          </cell>
        </row>
        <row r="5833">
          <cell r="A5833" t="str">
            <v>31359MWG4</v>
          </cell>
          <cell r="B5833" t="str">
            <v>x31359MWG4</v>
          </cell>
          <cell r="C5833" t="str">
            <v>Match</v>
          </cell>
          <cell r="D5833" t="str">
            <v>iStar</v>
          </cell>
          <cell r="E5833" t="str">
            <v>Callable</v>
          </cell>
        </row>
        <row r="5834">
          <cell r="A5834" t="str">
            <v>31359MWH2</v>
          </cell>
          <cell r="B5834" t="str">
            <v>x31359MWH2</v>
          </cell>
          <cell r="C5834" t="str">
            <v>Match</v>
          </cell>
          <cell r="D5834" t="str">
            <v>iStar</v>
          </cell>
          <cell r="E5834" t="str">
            <v>Callable</v>
          </cell>
        </row>
        <row r="5835">
          <cell r="A5835" t="str">
            <v>31359MWJ8</v>
          </cell>
          <cell r="B5835" t="str">
            <v>x31359MWJ8</v>
          </cell>
          <cell r="C5835" t="str">
            <v>Match</v>
          </cell>
          <cell r="D5835" t="str">
            <v>iStar</v>
          </cell>
          <cell r="E5835" t="str">
            <v>Zero-Coupon</v>
          </cell>
        </row>
        <row r="5836">
          <cell r="A5836" t="str">
            <v>31359MWJ8</v>
          </cell>
          <cell r="B5836" t="str">
            <v>x31359MWJ8</v>
          </cell>
          <cell r="C5836" t="str">
            <v>Match</v>
          </cell>
          <cell r="D5836" t="str">
            <v>iStar</v>
          </cell>
          <cell r="E5836" t="str">
            <v>Callable</v>
          </cell>
        </row>
        <row r="5837">
          <cell r="A5837" t="str">
            <v>31359MWK5</v>
          </cell>
          <cell r="B5837" t="str">
            <v>x31359MWK5</v>
          </cell>
          <cell r="C5837" t="str">
            <v>Match</v>
          </cell>
          <cell r="D5837" t="str">
            <v>iStar</v>
          </cell>
          <cell r="E5837" t="str">
            <v>Callable</v>
          </cell>
        </row>
        <row r="5838">
          <cell r="A5838" t="str">
            <v>31359MWK5</v>
          </cell>
          <cell r="B5838" t="str">
            <v>x31359MWK5</v>
          </cell>
          <cell r="C5838" t="str">
            <v>Match</v>
          </cell>
          <cell r="D5838" t="str">
            <v>iStar</v>
          </cell>
          <cell r="E5838" t="str">
            <v>Callable</v>
          </cell>
        </row>
        <row r="5839">
          <cell r="A5839" t="str">
            <v>31359MWL3</v>
          </cell>
          <cell r="B5839" t="str">
            <v>x31359MWL3</v>
          </cell>
          <cell r="C5839" t="str">
            <v>Match</v>
          </cell>
          <cell r="D5839" t="str">
            <v>iStar</v>
          </cell>
          <cell r="E5839" t="str">
            <v>Bullet</v>
          </cell>
        </row>
        <row r="5840">
          <cell r="A5840" t="str">
            <v>31359MWL3</v>
          </cell>
          <cell r="B5840" t="str">
            <v>x31359MWL3</v>
          </cell>
          <cell r="C5840" t="str">
            <v>Match</v>
          </cell>
          <cell r="D5840" t="str">
            <v>iStar</v>
          </cell>
          <cell r="E5840" t="str">
            <v>Floater</v>
          </cell>
        </row>
        <row r="5841">
          <cell r="A5841" t="str">
            <v>31359MWM1</v>
          </cell>
          <cell r="B5841" t="str">
            <v>x31359MWM1</v>
          </cell>
          <cell r="C5841" t="str">
            <v>Match</v>
          </cell>
          <cell r="D5841" t="str">
            <v>iStar</v>
          </cell>
          <cell r="E5841" t="str">
            <v>CallableStep-Up</v>
          </cell>
        </row>
        <row r="5842">
          <cell r="A5842" t="str">
            <v>31359MWM1</v>
          </cell>
          <cell r="B5842" t="str">
            <v>x31359MWM1</v>
          </cell>
          <cell r="C5842" t="str">
            <v>Match</v>
          </cell>
          <cell r="D5842" t="str">
            <v>iStar</v>
          </cell>
          <cell r="E5842" t="str">
            <v>Step-Up</v>
          </cell>
        </row>
        <row r="5843">
          <cell r="A5843" t="str">
            <v>31359MWN9</v>
          </cell>
          <cell r="B5843" t="str">
            <v>x31359MWN9</v>
          </cell>
          <cell r="C5843" t="str">
            <v>Match</v>
          </cell>
          <cell r="D5843" t="str">
            <v>iStar</v>
          </cell>
          <cell r="E5843" t="str">
            <v>CallableStep-Up</v>
          </cell>
        </row>
        <row r="5844">
          <cell r="A5844" t="str">
            <v>31359MWN9</v>
          </cell>
          <cell r="B5844" t="str">
            <v>x31359MWN9</v>
          </cell>
          <cell r="C5844" t="str">
            <v>Match</v>
          </cell>
          <cell r="D5844" t="str">
            <v>iStar</v>
          </cell>
          <cell r="E5844" t="str">
            <v>Step-Up</v>
          </cell>
        </row>
        <row r="5845">
          <cell r="A5845" t="str">
            <v>31359MWP4</v>
          </cell>
          <cell r="B5845" t="str">
            <v>x31359MWP4</v>
          </cell>
          <cell r="C5845" t="str">
            <v>Match</v>
          </cell>
          <cell r="D5845" t="str">
            <v>iStar</v>
          </cell>
          <cell r="E5845" t="str">
            <v>Callable</v>
          </cell>
        </row>
        <row r="5846">
          <cell r="A5846" t="str">
            <v>31359MWP4</v>
          </cell>
          <cell r="B5846" t="str">
            <v>x31359MWP4</v>
          </cell>
          <cell r="C5846" t="str">
            <v>Match</v>
          </cell>
          <cell r="D5846" t="str">
            <v>iStar</v>
          </cell>
          <cell r="E5846" t="str">
            <v>Callable</v>
          </cell>
        </row>
        <row r="5847">
          <cell r="A5847" t="str">
            <v>31359MWQ2</v>
          </cell>
          <cell r="B5847" t="str">
            <v>x31359MWQ2</v>
          </cell>
          <cell r="C5847" t="str">
            <v>Match</v>
          </cell>
          <cell r="D5847" t="str">
            <v>iStar</v>
          </cell>
          <cell r="E5847" t="str">
            <v>Callable</v>
          </cell>
        </row>
        <row r="5848">
          <cell r="A5848" t="str">
            <v>31359MWQ2</v>
          </cell>
          <cell r="B5848" t="str">
            <v>x31359MWQ2</v>
          </cell>
          <cell r="C5848" t="str">
            <v>Match</v>
          </cell>
          <cell r="D5848" t="str">
            <v>iStar</v>
          </cell>
          <cell r="E5848" t="str">
            <v>Callable</v>
          </cell>
        </row>
        <row r="5849">
          <cell r="A5849" t="str">
            <v>31359MWR0</v>
          </cell>
          <cell r="B5849" t="str">
            <v>x31359MWR0</v>
          </cell>
          <cell r="C5849" t="str">
            <v>Match</v>
          </cell>
          <cell r="D5849" t="str">
            <v>iStar</v>
          </cell>
          <cell r="E5849" t="str">
            <v>CallableStep-Up</v>
          </cell>
        </row>
        <row r="5850">
          <cell r="A5850" t="str">
            <v>31359MWR0</v>
          </cell>
          <cell r="B5850" t="str">
            <v>x31359MWR0</v>
          </cell>
          <cell r="C5850" t="str">
            <v>Match</v>
          </cell>
          <cell r="D5850" t="str">
            <v>iStar</v>
          </cell>
          <cell r="E5850" t="str">
            <v>Step-Up</v>
          </cell>
        </row>
        <row r="5851">
          <cell r="A5851" t="str">
            <v>31359MWS8</v>
          </cell>
          <cell r="B5851" t="str">
            <v>x31359MWS8</v>
          </cell>
          <cell r="C5851" t="str">
            <v>Match</v>
          </cell>
          <cell r="D5851" t="str">
            <v>iStar</v>
          </cell>
          <cell r="E5851" t="str">
            <v>Callable</v>
          </cell>
        </row>
        <row r="5852">
          <cell r="A5852" t="str">
            <v>31359MWS8</v>
          </cell>
          <cell r="B5852" t="str">
            <v>x31359MWS8</v>
          </cell>
          <cell r="C5852" t="str">
            <v>Match</v>
          </cell>
          <cell r="D5852" t="str">
            <v>iStar</v>
          </cell>
          <cell r="E5852" t="str">
            <v>Callable</v>
          </cell>
        </row>
        <row r="5853">
          <cell r="A5853" t="str">
            <v>31359MWT6</v>
          </cell>
          <cell r="B5853" t="str">
            <v>x31359MWT6</v>
          </cell>
          <cell r="C5853" t="str">
            <v>Match</v>
          </cell>
          <cell r="D5853" t="str">
            <v>iStar</v>
          </cell>
          <cell r="E5853" t="str">
            <v>CallableStep-Up</v>
          </cell>
        </row>
        <row r="5854">
          <cell r="A5854" t="str">
            <v>31359MWT6</v>
          </cell>
          <cell r="B5854" t="str">
            <v>x31359MWT6</v>
          </cell>
          <cell r="C5854" t="str">
            <v>Match</v>
          </cell>
          <cell r="D5854" t="str">
            <v>iStar</v>
          </cell>
          <cell r="E5854" t="str">
            <v>Step-Up</v>
          </cell>
        </row>
        <row r="5855">
          <cell r="A5855" t="str">
            <v>31359MWU3</v>
          </cell>
          <cell r="B5855" t="str">
            <v>x31359MWU3</v>
          </cell>
          <cell r="C5855" t="str">
            <v>Match</v>
          </cell>
          <cell r="D5855" t="str">
            <v>iStar</v>
          </cell>
          <cell r="E5855" t="str">
            <v>Callable</v>
          </cell>
        </row>
        <row r="5856">
          <cell r="A5856" t="str">
            <v>31359MWU3</v>
          </cell>
          <cell r="B5856" t="str">
            <v>x31359MWU3</v>
          </cell>
          <cell r="C5856" t="str">
            <v>Match</v>
          </cell>
          <cell r="D5856" t="str">
            <v>iStar</v>
          </cell>
          <cell r="E5856" t="str">
            <v>Callable</v>
          </cell>
        </row>
        <row r="5857">
          <cell r="A5857" t="str">
            <v>31359MWV1</v>
          </cell>
          <cell r="B5857" t="str">
            <v>x31359MWV1</v>
          </cell>
          <cell r="C5857" t="str">
            <v>Match</v>
          </cell>
          <cell r="D5857" t="str">
            <v>iStar</v>
          </cell>
          <cell r="E5857" t="str">
            <v>CallableStep-Up</v>
          </cell>
        </row>
        <row r="5858">
          <cell r="A5858" t="str">
            <v>31359MWV1</v>
          </cell>
          <cell r="B5858" t="str">
            <v>x31359MWV1</v>
          </cell>
          <cell r="C5858" t="str">
            <v>Match</v>
          </cell>
          <cell r="D5858" t="str">
            <v>iStar</v>
          </cell>
          <cell r="E5858" t="str">
            <v>Step-Up</v>
          </cell>
        </row>
        <row r="5859">
          <cell r="A5859" t="str">
            <v>31359MWW9</v>
          </cell>
          <cell r="B5859" t="str">
            <v>x31359MWW9</v>
          </cell>
          <cell r="C5859" t="str">
            <v>Match</v>
          </cell>
          <cell r="D5859" t="str">
            <v>iStar</v>
          </cell>
          <cell r="E5859" t="str">
            <v>Callable</v>
          </cell>
        </row>
        <row r="5860">
          <cell r="A5860" t="str">
            <v>31359MWW9</v>
          </cell>
          <cell r="B5860" t="str">
            <v>x31359MWW9</v>
          </cell>
          <cell r="C5860" t="str">
            <v>Match</v>
          </cell>
          <cell r="D5860" t="str">
            <v>iStar</v>
          </cell>
          <cell r="E5860" t="str">
            <v>Callable</v>
          </cell>
        </row>
        <row r="5861">
          <cell r="A5861" t="str">
            <v>31359MWX7</v>
          </cell>
          <cell r="B5861" t="str">
            <v>x31359MWX7</v>
          </cell>
          <cell r="C5861" t="str">
            <v>Match</v>
          </cell>
          <cell r="D5861" t="str">
            <v>iStar</v>
          </cell>
          <cell r="E5861" t="str">
            <v>CallableStep-Up</v>
          </cell>
        </row>
        <row r="5862">
          <cell r="A5862" t="str">
            <v>31359MWX7</v>
          </cell>
          <cell r="B5862" t="str">
            <v>x31359MWX7</v>
          </cell>
          <cell r="C5862" t="str">
            <v>Match</v>
          </cell>
          <cell r="D5862" t="str">
            <v>iStar</v>
          </cell>
          <cell r="E5862" t="str">
            <v>Step-Up</v>
          </cell>
        </row>
        <row r="5863">
          <cell r="A5863" t="str">
            <v>31359MWY5</v>
          </cell>
          <cell r="B5863" t="str">
            <v>x31359MWY5</v>
          </cell>
          <cell r="C5863" t="str">
            <v>Match</v>
          </cell>
          <cell r="D5863" t="str">
            <v>iStar</v>
          </cell>
          <cell r="E5863" t="str">
            <v>Callable</v>
          </cell>
        </row>
        <row r="5864">
          <cell r="A5864" t="str">
            <v>31359MWY5</v>
          </cell>
          <cell r="B5864" t="str">
            <v>x31359MWY5</v>
          </cell>
          <cell r="C5864" t="str">
            <v>Match</v>
          </cell>
          <cell r="D5864" t="str">
            <v>iStar</v>
          </cell>
          <cell r="E5864" t="str">
            <v>Callable</v>
          </cell>
        </row>
        <row r="5865">
          <cell r="A5865" t="str">
            <v>31359MXA6</v>
          </cell>
          <cell r="B5865" t="str">
            <v>x31359MXA6</v>
          </cell>
          <cell r="C5865" t="str">
            <v>Match</v>
          </cell>
          <cell r="D5865" t="str">
            <v>iStar</v>
          </cell>
          <cell r="E5865" t="str">
            <v>CallableStep-Up</v>
          </cell>
        </row>
        <row r="5866">
          <cell r="A5866" t="str">
            <v>31359MXA6</v>
          </cell>
          <cell r="B5866" t="str">
            <v>x31359MXA6</v>
          </cell>
          <cell r="C5866" t="str">
            <v>Match</v>
          </cell>
          <cell r="D5866" t="str">
            <v>iStar</v>
          </cell>
          <cell r="E5866" t="str">
            <v>Step-Up</v>
          </cell>
        </row>
        <row r="5867">
          <cell r="A5867" t="str">
            <v>31359MXA6</v>
          </cell>
          <cell r="B5867" t="str">
            <v>x31359MXA6</v>
          </cell>
          <cell r="C5867" t="str">
            <v>Match</v>
          </cell>
          <cell r="D5867" t="str">
            <v>iStar</v>
          </cell>
          <cell r="E5867" t="str">
            <v>CallableStep-Up</v>
          </cell>
        </row>
        <row r="5868">
          <cell r="A5868" t="str">
            <v>31359MXB4</v>
          </cell>
          <cell r="B5868" t="str">
            <v>x31359MXB4</v>
          </cell>
          <cell r="C5868" t="str">
            <v>Match</v>
          </cell>
          <cell r="D5868" t="str">
            <v>iStar</v>
          </cell>
          <cell r="E5868" t="str">
            <v>Step-Up</v>
          </cell>
        </row>
        <row r="5869">
          <cell r="A5869" t="str">
            <v>31359MXB4</v>
          </cell>
          <cell r="B5869" t="str">
            <v>x31359MXB4</v>
          </cell>
          <cell r="C5869" t="str">
            <v>Match</v>
          </cell>
          <cell r="D5869" t="str">
            <v>iStar</v>
          </cell>
          <cell r="E5869" t="str">
            <v>Callable</v>
          </cell>
        </row>
        <row r="5870">
          <cell r="A5870" t="str">
            <v>31359MXC2</v>
          </cell>
          <cell r="B5870" t="str">
            <v>x31359MXC2</v>
          </cell>
          <cell r="C5870" t="str">
            <v>Match</v>
          </cell>
          <cell r="D5870" t="str">
            <v>iStar</v>
          </cell>
          <cell r="E5870" t="str">
            <v>Callable</v>
          </cell>
        </row>
        <row r="5871">
          <cell r="A5871" t="str">
            <v>31359MXD0</v>
          </cell>
          <cell r="B5871" t="str">
            <v>x31359MXD0</v>
          </cell>
          <cell r="C5871" t="str">
            <v>Match</v>
          </cell>
          <cell r="D5871" t="str">
            <v>iStar</v>
          </cell>
          <cell r="E5871" t="str">
            <v>CallableStep-Up</v>
          </cell>
        </row>
        <row r="5872">
          <cell r="A5872" t="str">
            <v>31359MXE8</v>
          </cell>
          <cell r="B5872" t="str">
            <v>x31359MXE8</v>
          </cell>
          <cell r="C5872" t="str">
            <v>Match</v>
          </cell>
          <cell r="D5872" t="str">
            <v>iStar</v>
          </cell>
          <cell r="E5872" t="str">
            <v>Step-Up</v>
          </cell>
        </row>
        <row r="5873">
          <cell r="A5873" t="str">
            <v>31359MXF5</v>
          </cell>
          <cell r="B5873" t="str">
            <v>x31359MXF5</v>
          </cell>
          <cell r="C5873" t="str">
            <v>Match</v>
          </cell>
          <cell r="D5873" t="str">
            <v>iStar</v>
          </cell>
          <cell r="E5873" t="str">
            <v>CallableStep-Up</v>
          </cell>
        </row>
        <row r="5874">
          <cell r="A5874" t="str">
            <v>31359MXF5</v>
          </cell>
          <cell r="B5874" t="str">
            <v>x31359MXF5</v>
          </cell>
          <cell r="C5874" t="str">
            <v>Match</v>
          </cell>
          <cell r="D5874" t="str">
            <v>iStar</v>
          </cell>
          <cell r="E5874" t="str">
            <v>Step-Up</v>
          </cell>
        </row>
        <row r="5875">
          <cell r="A5875" t="str">
            <v>31359MXG3</v>
          </cell>
          <cell r="B5875" t="str">
            <v>x31359MXG3</v>
          </cell>
          <cell r="C5875" t="str">
            <v>Match</v>
          </cell>
          <cell r="D5875" t="str">
            <v>iStar</v>
          </cell>
          <cell r="E5875" t="str">
            <v>Callable</v>
          </cell>
        </row>
        <row r="5876">
          <cell r="A5876" t="str">
            <v>31359MXH1</v>
          </cell>
          <cell r="B5876" t="str">
            <v>x31359MXH1</v>
          </cell>
          <cell r="C5876" t="str">
            <v>Match</v>
          </cell>
          <cell r="D5876" t="str">
            <v>iStar</v>
          </cell>
          <cell r="E5876" t="str">
            <v>Callable</v>
          </cell>
        </row>
        <row r="5877">
          <cell r="A5877" t="str">
            <v>31359MXJ7</v>
          </cell>
          <cell r="B5877" t="str">
            <v>x31359MXJ7</v>
          </cell>
          <cell r="C5877" t="str">
            <v>Match</v>
          </cell>
          <cell r="D5877" t="str">
            <v>iStar</v>
          </cell>
          <cell r="E5877" t="str">
            <v>CallableStep-Up</v>
          </cell>
        </row>
        <row r="5878">
          <cell r="A5878" t="str">
            <v>31359MXK4</v>
          </cell>
          <cell r="B5878" t="str">
            <v>x31359MXK4</v>
          </cell>
          <cell r="C5878" t="str">
            <v>Match</v>
          </cell>
          <cell r="D5878" t="str">
            <v>iStar</v>
          </cell>
          <cell r="E5878" t="str">
            <v>Step-Up</v>
          </cell>
        </row>
        <row r="5879">
          <cell r="A5879" t="str">
            <v>31359MXL2</v>
          </cell>
          <cell r="B5879" t="str">
            <v>x31359MXL2</v>
          </cell>
          <cell r="C5879" t="str">
            <v>Match</v>
          </cell>
          <cell r="D5879" t="str">
            <v>iStar</v>
          </cell>
          <cell r="E5879" t="str">
            <v>CallableStep-Up</v>
          </cell>
        </row>
        <row r="5880">
          <cell r="A5880" t="str">
            <v>31359MXL2</v>
          </cell>
          <cell r="B5880" t="str">
            <v>x31359MXL2</v>
          </cell>
          <cell r="C5880" t="str">
            <v>Match</v>
          </cell>
          <cell r="D5880" t="str">
            <v>iStar</v>
          </cell>
          <cell r="E5880" t="str">
            <v>Step-Up</v>
          </cell>
        </row>
        <row r="5881">
          <cell r="A5881" t="str">
            <v>31359MXL2</v>
          </cell>
          <cell r="B5881" t="str">
            <v>x31359MXL2</v>
          </cell>
          <cell r="C5881" t="str">
            <v>Match</v>
          </cell>
          <cell r="D5881" t="str">
            <v>iStar</v>
          </cell>
          <cell r="E5881" t="str">
            <v>Callable</v>
          </cell>
        </row>
        <row r="5882">
          <cell r="A5882" t="str">
            <v>31359MXN8</v>
          </cell>
          <cell r="B5882" t="str">
            <v>x31359MXN8</v>
          </cell>
          <cell r="C5882" t="str">
            <v>Match</v>
          </cell>
          <cell r="D5882" t="str">
            <v>iStar</v>
          </cell>
          <cell r="E5882" t="str">
            <v>Callable</v>
          </cell>
        </row>
        <row r="5883">
          <cell r="A5883" t="str">
            <v>31359MXP3</v>
          </cell>
          <cell r="B5883" t="str">
            <v>x31359MXP3</v>
          </cell>
          <cell r="C5883" t="str">
            <v>Match</v>
          </cell>
          <cell r="D5883" t="str">
            <v>iStar</v>
          </cell>
          <cell r="E5883" t="str">
            <v>CallableStep-Up</v>
          </cell>
        </row>
        <row r="5884">
          <cell r="A5884" t="str">
            <v>31359MXQ1</v>
          </cell>
          <cell r="B5884" t="str">
            <v>x31359MXQ1</v>
          </cell>
          <cell r="C5884" t="str">
            <v>Match</v>
          </cell>
          <cell r="D5884" t="str">
            <v>iStar</v>
          </cell>
          <cell r="E5884" t="str">
            <v>Step-Up</v>
          </cell>
        </row>
        <row r="5885">
          <cell r="A5885" t="str">
            <v>31359MXR9</v>
          </cell>
          <cell r="B5885" t="str">
            <v>x31359MXR9</v>
          </cell>
          <cell r="C5885" t="str">
            <v>Match</v>
          </cell>
          <cell r="D5885" t="str">
            <v>iStar</v>
          </cell>
          <cell r="E5885" t="str">
            <v>CallableStep-Up</v>
          </cell>
        </row>
        <row r="5886">
          <cell r="A5886" t="str">
            <v>31359MXS7</v>
          </cell>
          <cell r="B5886" t="str">
            <v>x31359MXS7</v>
          </cell>
          <cell r="C5886" t="str">
            <v>Match</v>
          </cell>
          <cell r="D5886" t="str">
            <v>iStar</v>
          </cell>
          <cell r="E5886" t="str">
            <v>Step-Up</v>
          </cell>
        </row>
        <row r="5887">
          <cell r="A5887" t="str">
            <v>31359MXS7</v>
          </cell>
          <cell r="B5887" t="str">
            <v>x31359MXS7</v>
          </cell>
          <cell r="C5887" t="str">
            <v>Match</v>
          </cell>
          <cell r="D5887" t="str">
            <v>iStar</v>
          </cell>
          <cell r="E5887" t="str">
            <v>Callable</v>
          </cell>
        </row>
        <row r="5888">
          <cell r="A5888" t="str">
            <v>31359MXT5</v>
          </cell>
          <cell r="B5888" t="str">
            <v>x31359MXT5</v>
          </cell>
          <cell r="C5888" t="str">
            <v>Match</v>
          </cell>
          <cell r="D5888" t="str">
            <v>iStar</v>
          </cell>
          <cell r="E5888" t="str">
            <v>Callable</v>
          </cell>
        </row>
        <row r="5889">
          <cell r="A5889" t="str">
            <v>31359MXT5</v>
          </cell>
          <cell r="B5889" t="str">
            <v>x31359MXT5</v>
          </cell>
          <cell r="C5889" t="str">
            <v>Match</v>
          </cell>
          <cell r="D5889" t="str">
            <v>iStar</v>
          </cell>
          <cell r="E5889" t="str">
            <v>CallableStep-Up</v>
          </cell>
        </row>
        <row r="5890">
          <cell r="A5890" t="str">
            <v>31359MXU2</v>
          </cell>
          <cell r="B5890" t="str">
            <v>x31359MXU2</v>
          </cell>
          <cell r="C5890" t="str">
            <v>Match</v>
          </cell>
          <cell r="D5890" t="str">
            <v>iStar</v>
          </cell>
          <cell r="E5890" t="str">
            <v>Step-Up</v>
          </cell>
        </row>
        <row r="5891">
          <cell r="A5891" t="str">
            <v>31359MXV0</v>
          </cell>
          <cell r="B5891" t="str">
            <v>x31359MXV0</v>
          </cell>
          <cell r="C5891" t="str">
            <v>Match</v>
          </cell>
          <cell r="D5891" t="str">
            <v>iStar</v>
          </cell>
          <cell r="E5891" t="str">
            <v>CallableStep-Up</v>
          </cell>
        </row>
        <row r="5892">
          <cell r="A5892" t="str">
            <v>31359MXW8</v>
          </cell>
          <cell r="B5892" t="str">
            <v>x31359MXW8</v>
          </cell>
          <cell r="C5892" t="str">
            <v>Match</v>
          </cell>
          <cell r="D5892" t="str">
            <v>iStar</v>
          </cell>
          <cell r="E5892" t="str">
            <v>Step-Up</v>
          </cell>
        </row>
        <row r="5893">
          <cell r="A5893" t="str">
            <v>31359MXX6</v>
          </cell>
          <cell r="B5893" t="str">
            <v>x31359MXX6</v>
          </cell>
          <cell r="C5893" t="str">
            <v>Match</v>
          </cell>
          <cell r="D5893" t="str">
            <v>iStar</v>
          </cell>
          <cell r="E5893" t="str">
            <v>Callable</v>
          </cell>
        </row>
        <row r="5894">
          <cell r="A5894" t="str">
            <v>31359MXY4</v>
          </cell>
          <cell r="B5894" t="str">
            <v>x31359MXY4</v>
          </cell>
          <cell r="C5894" t="str">
            <v>Match</v>
          </cell>
          <cell r="D5894" t="str">
            <v>iStar</v>
          </cell>
          <cell r="E5894" t="str">
            <v>Callable</v>
          </cell>
        </row>
        <row r="5895">
          <cell r="A5895" t="str">
            <v>31359MXZ1</v>
          </cell>
          <cell r="B5895" t="str">
            <v>x31359MXZ1</v>
          </cell>
          <cell r="C5895" t="str">
            <v>Match</v>
          </cell>
          <cell r="D5895" t="str">
            <v>iStar</v>
          </cell>
          <cell r="E5895" t="str">
            <v>CallableStep-Up</v>
          </cell>
        </row>
        <row r="5896">
          <cell r="A5896" t="str">
            <v>31359MYA5</v>
          </cell>
          <cell r="B5896" t="str">
            <v>x31359MYA5</v>
          </cell>
          <cell r="C5896" t="str">
            <v>Match</v>
          </cell>
          <cell r="D5896" t="str">
            <v>iStar</v>
          </cell>
          <cell r="E5896" t="str">
            <v>Step-Up</v>
          </cell>
        </row>
        <row r="5897">
          <cell r="A5897" t="str">
            <v>31359MYA5</v>
          </cell>
          <cell r="B5897" t="str">
            <v>x31359MYA5</v>
          </cell>
          <cell r="C5897" t="str">
            <v>Match</v>
          </cell>
          <cell r="D5897" t="str">
            <v>iStar</v>
          </cell>
          <cell r="E5897" t="str">
            <v>CallableStep-Up</v>
          </cell>
        </row>
        <row r="5898">
          <cell r="A5898" t="str">
            <v>31359MYA5</v>
          </cell>
          <cell r="B5898" t="str">
            <v>x31359MYA5</v>
          </cell>
          <cell r="C5898" t="str">
            <v>Match</v>
          </cell>
          <cell r="D5898" t="str">
            <v>iStar</v>
          </cell>
          <cell r="E5898" t="str">
            <v>Step-Up</v>
          </cell>
        </row>
        <row r="5899">
          <cell r="A5899" t="str">
            <v>31359MYB3</v>
          </cell>
          <cell r="B5899" t="str">
            <v>x31359MYB3</v>
          </cell>
          <cell r="C5899" t="str">
            <v>Match</v>
          </cell>
          <cell r="D5899" t="str">
            <v>iStar</v>
          </cell>
          <cell r="E5899" t="str">
            <v>Callable</v>
          </cell>
        </row>
        <row r="5900">
          <cell r="A5900" t="str">
            <v>31359MYB3</v>
          </cell>
          <cell r="B5900" t="str">
            <v>x31359MYB3</v>
          </cell>
          <cell r="C5900" t="str">
            <v>Match</v>
          </cell>
          <cell r="D5900" t="str">
            <v>iStar</v>
          </cell>
          <cell r="E5900" t="str">
            <v>Callable</v>
          </cell>
        </row>
        <row r="5901">
          <cell r="A5901" t="str">
            <v>31359MYB3</v>
          </cell>
          <cell r="B5901" t="str">
            <v>x31359MYB3</v>
          </cell>
          <cell r="C5901" t="str">
            <v>Match</v>
          </cell>
          <cell r="D5901" t="str">
            <v>iStar</v>
          </cell>
          <cell r="E5901" t="str">
            <v>CallableStep-Up</v>
          </cell>
        </row>
        <row r="5902">
          <cell r="A5902" t="str">
            <v>31359MYC1</v>
          </cell>
          <cell r="B5902" t="str">
            <v>x31359MYC1</v>
          </cell>
          <cell r="C5902" t="str">
            <v>Match</v>
          </cell>
          <cell r="D5902" t="str">
            <v>iStar</v>
          </cell>
          <cell r="E5902" t="str">
            <v>Step-Up</v>
          </cell>
        </row>
        <row r="5903">
          <cell r="A5903" t="str">
            <v>31359MYC1</v>
          </cell>
          <cell r="B5903" t="str">
            <v>x31359MYC1</v>
          </cell>
          <cell r="C5903" t="str">
            <v>Match</v>
          </cell>
          <cell r="D5903" t="str">
            <v>iStar</v>
          </cell>
          <cell r="E5903" t="str">
            <v>CallableStep-Up</v>
          </cell>
        </row>
        <row r="5904">
          <cell r="A5904" t="str">
            <v>31359MYD9</v>
          </cell>
          <cell r="B5904" t="str">
            <v>x31359MYD9</v>
          </cell>
          <cell r="C5904" t="str">
            <v>Match</v>
          </cell>
          <cell r="D5904" t="str">
            <v>iStar</v>
          </cell>
          <cell r="E5904" t="str">
            <v>Step-Up</v>
          </cell>
        </row>
        <row r="5905">
          <cell r="A5905" t="str">
            <v>31359MYE7</v>
          </cell>
          <cell r="B5905" t="str">
            <v>x31359MYE7</v>
          </cell>
          <cell r="C5905" t="str">
            <v>Match</v>
          </cell>
          <cell r="D5905" t="str">
            <v>iStar</v>
          </cell>
          <cell r="E5905" t="str">
            <v>CallableStep-Up</v>
          </cell>
        </row>
        <row r="5906">
          <cell r="A5906" t="str">
            <v>31359MYE7</v>
          </cell>
          <cell r="B5906" t="str">
            <v>x31359MYE7</v>
          </cell>
          <cell r="C5906" t="str">
            <v>Match</v>
          </cell>
          <cell r="D5906" t="str">
            <v>iStar</v>
          </cell>
          <cell r="E5906" t="str">
            <v>Step-Up</v>
          </cell>
        </row>
        <row r="5907">
          <cell r="A5907" t="str">
            <v>31359MYF4</v>
          </cell>
          <cell r="B5907" t="str">
            <v>x31359MYF4</v>
          </cell>
          <cell r="C5907" t="str">
            <v>Match</v>
          </cell>
          <cell r="D5907" t="str">
            <v>iStar</v>
          </cell>
          <cell r="E5907" t="str">
            <v>CallableStep-Up</v>
          </cell>
        </row>
        <row r="5908">
          <cell r="A5908" t="str">
            <v>31359MYG2</v>
          </cell>
          <cell r="B5908" t="str">
            <v>x31359MYG2</v>
          </cell>
          <cell r="C5908" t="str">
            <v>Match</v>
          </cell>
          <cell r="D5908" t="str">
            <v>iStar</v>
          </cell>
          <cell r="E5908" t="str">
            <v>Step-Up</v>
          </cell>
        </row>
        <row r="5909">
          <cell r="A5909" t="str">
            <v>31359MYH0</v>
          </cell>
          <cell r="B5909" t="str">
            <v>x31359MYH0</v>
          </cell>
          <cell r="C5909" t="str">
            <v>Match</v>
          </cell>
          <cell r="D5909" t="str">
            <v>iStar</v>
          </cell>
          <cell r="E5909" t="str">
            <v>Callable</v>
          </cell>
        </row>
        <row r="5910">
          <cell r="A5910" t="str">
            <v>31359MYJ6</v>
          </cell>
          <cell r="B5910" t="str">
            <v>x31359MYJ6</v>
          </cell>
          <cell r="C5910" t="str">
            <v>Match</v>
          </cell>
          <cell r="D5910" t="str">
            <v>iStar</v>
          </cell>
          <cell r="E5910" t="str">
            <v>Callable</v>
          </cell>
        </row>
        <row r="5911">
          <cell r="A5911" t="str">
            <v>31359MYK3</v>
          </cell>
          <cell r="B5911" t="str">
            <v>x31359MYK3</v>
          </cell>
          <cell r="C5911" t="str">
            <v>Match</v>
          </cell>
          <cell r="D5911" t="str">
            <v>iStar</v>
          </cell>
          <cell r="E5911" t="str">
            <v>CallableStep-Up</v>
          </cell>
        </row>
        <row r="5912">
          <cell r="A5912" t="str">
            <v>31359MYL1</v>
          </cell>
          <cell r="B5912" t="str">
            <v>x31359MYL1</v>
          </cell>
          <cell r="C5912" t="str">
            <v>Match</v>
          </cell>
          <cell r="D5912" t="str">
            <v>iStar</v>
          </cell>
          <cell r="E5912" t="str">
            <v>Step-Up</v>
          </cell>
        </row>
        <row r="5913">
          <cell r="A5913" t="str">
            <v>31359MYM9</v>
          </cell>
          <cell r="B5913" t="str">
            <v>x31359MYM9</v>
          </cell>
          <cell r="C5913" t="str">
            <v>Match</v>
          </cell>
          <cell r="D5913" t="str">
            <v>iStar</v>
          </cell>
          <cell r="E5913" t="str">
            <v>Callable</v>
          </cell>
        </row>
        <row r="5914">
          <cell r="A5914" t="str">
            <v>31359MYM9</v>
          </cell>
          <cell r="B5914" t="str">
            <v>x31359MYM9</v>
          </cell>
          <cell r="C5914" t="str">
            <v>Match</v>
          </cell>
          <cell r="D5914" t="str">
            <v>iStar</v>
          </cell>
          <cell r="E5914" t="str">
            <v>Callable</v>
          </cell>
        </row>
        <row r="5915">
          <cell r="A5915" t="str">
            <v>31359MYN7</v>
          </cell>
          <cell r="B5915" t="str">
            <v>x31359MYN7</v>
          </cell>
          <cell r="C5915" t="str">
            <v>Match</v>
          </cell>
          <cell r="D5915" t="str">
            <v>iStar</v>
          </cell>
          <cell r="E5915" t="str">
            <v>Callable</v>
          </cell>
        </row>
        <row r="5916">
          <cell r="A5916" t="str">
            <v>31359MYP2</v>
          </cell>
          <cell r="B5916" t="str">
            <v>x31359MYP2</v>
          </cell>
          <cell r="C5916" t="str">
            <v>Match</v>
          </cell>
          <cell r="D5916" t="str">
            <v>iStar</v>
          </cell>
          <cell r="E5916" t="str">
            <v>Callable</v>
          </cell>
        </row>
        <row r="5917">
          <cell r="A5917" t="str">
            <v>31359MYQ0</v>
          </cell>
          <cell r="B5917" t="str">
            <v>x31359MYQ0</v>
          </cell>
          <cell r="C5917" t="str">
            <v>Match</v>
          </cell>
          <cell r="D5917" t="str">
            <v>iStar</v>
          </cell>
          <cell r="E5917" t="str">
            <v>CallableStep-Up</v>
          </cell>
        </row>
        <row r="5918">
          <cell r="A5918" t="str">
            <v>31359MYR8</v>
          </cell>
          <cell r="B5918" t="str">
            <v>x31359MYR8</v>
          </cell>
          <cell r="C5918" t="str">
            <v>Match</v>
          </cell>
          <cell r="D5918" t="str">
            <v>iStar</v>
          </cell>
          <cell r="E5918" t="str">
            <v>Step-Up</v>
          </cell>
        </row>
        <row r="5919">
          <cell r="A5919" t="str">
            <v>31359MYS6</v>
          </cell>
          <cell r="B5919" t="str">
            <v>x31359MYS6</v>
          </cell>
          <cell r="C5919" t="str">
            <v>Match</v>
          </cell>
          <cell r="D5919" t="str">
            <v>iStar</v>
          </cell>
          <cell r="E5919" t="str">
            <v>CallableStep-Up</v>
          </cell>
        </row>
        <row r="5920">
          <cell r="A5920" t="str">
            <v>31359MYT4</v>
          </cell>
          <cell r="B5920" t="str">
            <v>x31359MYT4</v>
          </cell>
          <cell r="C5920" t="str">
            <v>Match</v>
          </cell>
          <cell r="D5920" t="str">
            <v>iStar</v>
          </cell>
          <cell r="E5920" t="str">
            <v>Step-Up</v>
          </cell>
        </row>
        <row r="5921">
          <cell r="A5921" t="str">
            <v>31359MYV9</v>
          </cell>
          <cell r="B5921" t="str">
            <v>x31359MYV9</v>
          </cell>
          <cell r="C5921" t="str">
            <v>Match</v>
          </cell>
          <cell r="D5921" t="str">
            <v>iStar</v>
          </cell>
          <cell r="E5921" t="str">
            <v>CallableStep-Up</v>
          </cell>
        </row>
        <row r="5922">
          <cell r="A5922" t="str">
            <v>31359MYW7</v>
          </cell>
          <cell r="B5922" t="str">
            <v>x31359MYW7</v>
          </cell>
          <cell r="C5922" t="str">
            <v>Match</v>
          </cell>
          <cell r="D5922" t="str">
            <v>iStar</v>
          </cell>
          <cell r="E5922" t="str">
            <v>Step-Up</v>
          </cell>
        </row>
        <row r="5923">
          <cell r="A5923" t="str">
            <v>31359MYX5</v>
          </cell>
          <cell r="B5923" t="str">
            <v>x31359MYX5</v>
          </cell>
          <cell r="C5923" t="str">
            <v>Match</v>
          </cell>
          <cell r="D5923" t="str">
            <v>iStar</v>
          </cell>
          <cell r="E5923" t="str">
            <v>Callable</v>
          </cell>
        </row>
        <row r="5924">
          <cell r="A5924" t="str">
            <v>31359MYY3</v>
          </cell>
          <cell r="B5924" t="str">
            <v>x31359MYY3</v>
          </cell>
          <cell r="C5924" t="str">
            <v>Match</v>
          </cell>
          <cell r="D5924" t="str">
            <v>iStar</v>
          </cell>
          <cell r="E5924" t="str">
            <v>Callable</v>
          </cell>
        </row>
        <row r="5925">
          <cell r="A5925" t="str">
            <v>31359MYZ0</v>
          </cell>
          <cell r="B5925" t="str">
            <v>x31359MYZ0</v>
          </cell>
          <cell r="C5925" t="str">
            <v>Match</v>
          </cell>
          <cell r="D5925" t="str">
            <v>iStar</v>
          </cell>
          <cell r="E5925" t="str">
            <v>CallableStep-Up</v>
          </cell>
        </row>
        <row r="5926">
          <cell r="A5926" t="str">
            <v>31359MZA4</v>
          </cell>
          <cell r="B5926" t="str">
            <v>x31359MZA4</v>
          </cell>
          <cell r="C5926" t="str">
            <v>Match</v>
          </cell>
          <cell r="D5926" t="str">
            <v>iStar</v>
          </cell>
          <cell r="E5926" t="str">
            <v>Step-Up</v>
          </cell>
        </row>
        <row r="5927">
          <cell r="A5927" t="str">
            <v>31359MZB2</v>
          </cell>
          <cell r="B5927" t="str">
            <v>x31359MZB2</v>
          </cell>
          <cell r="C5927" t="str">
            <v>Match</v>
          </cell>
          <cell r="D5927" t="str">
            <v>iStar</v>
          </cell>
          <cell r="E5927" t="str">
            <v>Callable</v>
          </cell>
        </row>
        <row r="5928">
          <cell r="A5928" t="str">
            <v>31359MZC0</v>
          </cell>
          <cell r="B5928" t="str">
            <v>x31359MZC0</v>
          </cell>
          <cell r="C5928" t="str">
            <v>Match</v>
          </cell>
          <cell r="D5928" t="str">
            <v>iStar</v>
          </cell>
          <cell r="E5928" t="str">
            <v>Callable</v>
          </cell>
        </row>
        <row r="5929">
          <cell r="A5929" t="str">
            <v>31359MZC0</v>
          </cell>
          <cell r="B5929" t="str">
            <v>x31359MZC0</v>
          </cell>
          <cell r="C5929" t="str">
            <v>Match</v>
          </cell>
          <cell r="D5929" t="str">
            <v>iStar</v>
          </cell>
          <cell r="E5929" t="str">
            <v>CallableStep-Up</v>
          </cell>
        </row>
        <row r="5930">
          <cell r="A5930" t="str">
            <v>31359MZC0</v>
          </cell>
          <cell r="B5930" t="str">
            <v>x31359MZC0</v>
          </cell>
          <cell r="C5930" t="str">
            <v>Match</v>
          </cell>
          <cell r="D5930" t="str">
            <v>iStar</v>
          </cell>
          <cell r="E5930" t="str">
            <v>Step-Up</v>
          </cell>
        </row>
        <row r="5931">
          <cell r="A5931" t="str">
            <v>31359MZC0</v>
          </cell>
          <cell r="B5931" t="str">
            <v>x31359MZC0</v>
          </cell>
          <cell r="C5931" t="str">
            <v>Match</v>
          </cell>
          <cell r="D5931" t="str">
            <v>iStar</v>
          </cell>
          <cell r="E5931" t="str">
            <v>CallableStep-Up</v>
          </cell>
        </row>
        <row r="5932">
          <cell r="A5932" t="str">
            <v>31359MZC0</v>
          </cell>
          <cell r="B5932" t="str">
            <v>x31359MZC0</v>
          </cell>
          <cell r="C5932" t="str">
            <v>Match</v>
          </cell>
          <cell r="D5932" t="str">
            <v>iStar</v>
          </cell>
          <cell r="E5932" t="str">
            <v>Step-Up</v>
          </cell>
        </row>
        <row r="5933">
          <cell r="A5933" t="str">
            <v>31359MZC0</v>
          </cell>
          <cell r="B5933" t="str">
            <v>x31359MZC0</v>
          </cell>
          <cell r="C5933" t="str">
            <v>Match</v>
          </cell>
          <cell r="D5933" t="str">
            <v>iStar</v>
          </cell>
          <cell r="E5933" t="str">
            <v>Callable</v>
          </cell>
        </row>
        <row r="5934">
          <cell r="A5934" t="str">
            <v>31359MZC0</v>
          </cell>
          <cell r="B5934" t="str">
            <v>x31359MZC0</v>
          </cell>
          <cell r="C5934" t="str">
            <v>Match</v>
          </cell>
          <cell r="D5934" t="str">
            <v>iStar</v>
          </cell>
          <cell r="E5934" t="str">
            <v>Callable</v>
          </cell>
        </row>
        <row r="5935">
          <cell r="A5935" t="str">
            <v>31359MZC0</v>
          </cell>
          <cell r="B5935" t="str">
            <v>x31359MZC0</v>
          </cell>
          <cell r="C5935" t="str">
            <v>Match</v>
          </cell>
          <cell r="D5935" t="str">
            <v>iStar</v>
          </cell>
          <cell r="E5935" t="str">
            <v>CallableStep-Up</v>
          </cell>
        </row>
        <row r="5936">
          <cell r="A5936" t="str">
            <v>31359MZC0</v>
          </cell>
          <cell r="B5936" t="str">
            <v>x31359MZC0</v>
          </cell>
          <cell r="C5936" t="str">
            <v>Match</v>
          </cell>
          <cell r="D5936" t="str">
            <v>iStar</v>
          </cell>
          <cell r="E5936" t="str">
            <v>Step-Up</v>
          </cell>
        </row>
        <row r="5937">
          <cell r="A5937" t="str">
            <v>31359MZC0</v>
          </cell>
          <cell r="B5937" t="str">
            <v>x31359MZC0</v>
          </cell>
          <cell r="C5937" t="str">
            <v>Match</v>
          </cell>
          <cell r="D5937" t="str">
            <v>iStar</v>
          </cell>
          <cell r="E5937" t="str">
            <v>CallableStep-Up</v>
          </cell>
        </row>
        <row r="5938">
          <cell r="A5938" t="str">
            <v>31359MZC0</v>
          </cell>
          <cell r="B5938" t="str">
            <v>x31359MZC0</v>
          </cell>
          <cell r="C5938" t="str">
            <v>Match</v>
          </cell>
          <cell r="D5938" t="str">
            <v>iStar</v>
          </cell>
          <cell r="E5938" t="str">
            <v>Step-Up</v>
          </cell>
        </row>
        <row r="5939">
          <cell r="A5939" t="str">
            <v>31359MZC0</v>
          </cell>
          <cell r="B5939" t="str">
            <v>x31359MZC0</v>
          </cell>
          <cell r="C5939" t="str">
            <v>Match</v>
          </cell>
          <cell r="D5939" t="str">
            <v>iStar</v>
          </cell>
          <cell r="E5939" t="str">
            <v>CallableStep-Up</v>
          </cell>
        </row>
        <row r="5940">
          <cell r="A5940" t="str">
            <v>31359MZC0</v>
          </cell>
          <cell r="B5940" t="str">
            <v>x31359MZC0</v>
          </cell>
          <cell r="C5940" t="str">
            <v>Match</v>
          </cell>
          <cell r="D5940" t="str">
            <v>iStar</v>
          </cell>
          <cell r="E5940" t="str">
            <v>Step-Up</v>
          </cell>
        </row>
        <row r="5941">
          <cell r="A5941" t="str">
            <v>31359MZD8</v>
          </cell>
          <cell r="B5941" t="str">
            <v>x31359MZD8</v>
          </cell>
          <cell r="C5941" t="str">
            <v>Match</v>
          </cell>
          <cell r="D5941" t="str">
            <v>iStar</v>
          </cell>
          <cell r="E5941" t="str">
            <v>CallableStep-Up</v>
          </cell>
        </row>
        <row r="5942">
          <cell r="A5942" t="str">
            <v>31359MZE6</v>
          </cell>
          <cell r="B5942" t="str">
            <v>x31359MZE6</v>
          </cell>
          <cell r="C5942" t="str">
            <v>Match</v>
          </cell>
          <cell r="D5942" t="str">
            <v>iStar</v>
          </cell>
          <cell r="E5942" t="str">
            <v>Step-Up</v>
          </cell>
        </row>
        <row r="5943">
          <cell r="A5943" t="str">
            <v>31359MZF3</v>
          </cell>
          <cell r="B5943" t="str">
            <v>x31359MZF3</v>
          </cell>
          <cell r="C5943" t="str">
            <v>Match</v>
          </cell>
          <cell r="D5943" t="str">
            <v>iStar</v>
          </cell>
          <cell r="E5943" t="str">
            <v>Callable</v>
          </cell>
        </row>
        <row r="5944">
          <cell r="A5944" t="str">
            <v>31359MZG1</v>
          </cell>
          <cell r="B5944" t="str">
            <v>x31359MZG1</v>
          </cell>
          <cell r="C5944" t="str">
            <v>Match</v>
          </cell>
          <cell r="D5944" t="str">
            <v>iStar</v>
          </cell>
          <cell r="E5944" t="str">
            <v>Callable</v>
          </cell>
        </row>
        <row r="5945">
          <cell r="A5945" t="str">
            <v>31359MZH9</v>
          </cell>
          <cell r="B5945" t="str">
            <v>x31359MZH9</v>
          </cell>
          <cell r="C5945" t="str">
            <v>Match</v>
          </cell>
          <cell r="D5945" t="str">
            <v>iStar</v>
          </cell>
          <cell r="E5945" t="str">
            <v>Callable</v>
          </cell>
        </row>
        <row r="5946">
          <cell r="A5946" t="str">
            <v>31359MZJ5</v>
          </cell>
          <cell r="B5946" t="str">
            <v>x31359MZJ5</v>
          </cell>
          <cell r="C5946" t="str">
            <v>Match</v>
          </cell>
          <cell r="D5946" t="str">
            <v>iStar</v>
          </cell>
          <cell r="E5946" t="str">
            <v>Callable</v>
          </cell>
        </row>
        <row r="5947">
          <cell r="A5947" t="str">
            <v>31359MZJ5</v>
          </cell>
          <cell r="B5947" t="str">
            <v>x31359MZJ5</v>
          </cell>
          <cell r="C5947" t="str">
            <v>Match</v>
          </cell>
          <cell r="D5947" t="str">
            <v>iStar</v>
          </cell>
          <cell r="E5947" t="str">
            <v>Callable</v>
          </cell>
        </row>
        <row r="5948">
          <cell r="A5948" t="str">
            <v>31359MZJ5</v>
          </cell>
          <cell r="B5948" t="str">
            <v>x31359MZJ5</v>
          </cell>
          <cell r="C5948" t="str">
            <v>Match</v>
          </cell>
          <cell r="D5948" t="str">
            <v>iStar</v>
          </cell>
          <cell r="E5948" t="str">
            <v>Callable</v>
          </cell>
        </row>
        <row r="5949">
          <cell r="A5949" t="str">
            <v>31359MZK2</v>
          </cell>
          <cell r="B5949" t="str">
            <v>x31359MZK2</v>
          </cell>
          <cell r="C5949" t="str">
            <v>Match</v>
          </cell>
          <cell r="D5949" t="str">
            <v>iStar</v>
          </cell>
          <cell r="E5949" t="str">
            <v>CallableStep-Up</v>
          </cell>
        </row>
        <row r="5950">
          <cell r="A5950" t="str">
            <v>31359MZK2</v>
          </cell>
          <cell r="B5950" t="str">
            <v>x31359MZK2</v>
          </cell>
          <cell r="C5950" t="str">
            <v>Match</v>
          </cell>
          <cell r="D5950" t="str">
            <v>iStar</v>
          </cell>
          <cell r="E5950" t="str">
            <v>Step-Up</v>
          </cell>
        </row>
        <row r="5951">
          <cell r="A5951" t="str">
            <v>31359MZK2</v>
          </cell>
          <cell r="B5951" t="str">
            <v>x31359MZK2</v>
          </cell>
          <cell r="C5951" t="str">
            <v>Match</v>
          </cell>
          <cell r="D5951" t="str">
            <v>iStar</v>
          </cell>
          <cell r="E5951" t="str">
            <v>CallableStep-Up</v>
          </cell>
        </row>
        <row r="5952">
          <cell r="A5952" t="str">
            <v>31359MZL0</v>
          </cell>
          <cell r="B5952" t="str">
            <v>x31359MZL0</v>
          </cell>
          <cell r="C5952" t="str">
            <v>Match</v>
          </cell>
          <cell r="D5952" t="str">
            <v>iStar</v>
          </cell>
          <cell r="E5952" t="str">
            <v>Step-Up</v>
          </cell>
        </row>
        <row r="5953">
          <cell r="A5953" t="str">
            <v>31359MZM8</v>
          </cell>
          <cell r="B5953" t="str">
            <v>x31359MZM8</v>
          </cell>
          <cell r="C5953" t="str">
            <v>Match</v>
          </cell>
          <cell r="D5953" t="str">
            <v>iStar</v>
          </cell>
          <cell r="E5953" t="str">
            <v>CallableStep-Up</v>
          </cell>
        </row>
        <row r="5954">
          <cell r="A5954" t="str">
            <v>31359MZN6</v>
          </cell>
          <cell r="B5954" t="str">
            <v>x31359MZN6</v>
          </cell>
          <cell r="C5954" t="str">
            <v>Match</v>
          </cell>
          <cell r="D5954" t="str">
            <v>iStar</v>
          </cell>
          <cell r="E5954" t="str">
            <v>Step-Up</v>
          </cell>
        </row>
        <row r="5955">
          <cell r="A5955" t="str">
            <v>31359MZN6</v>
          </cell>
          <cell r="B5955" t="str">
            <v>x31359MZN6</v>
          </cell>
          <cell r="C5955" t="str">
            <v>Match</v>
          </cell>
          <cell r="D5955" t="str">
            <v>iStar</v>
          </cell>
          <cell r="E5955" t="str">
            <v>CallableStep-Up</v>
          </cell>
        </row>
        <row r="5956">
          <cell r="A5956" t="str">
            <v>31359MZP1</v>
          </cell>
          <cell r="B5956" t="str">
            <v>x31359MZP1</v>
          </cell>
          <cell r="C5956" t="str">
            <v>Match</v>
          </cell>
          <cell r="D5956" t="str">
            <v>iStar</v>
          </cell>
          <cell r="E5956" t="str">
            <v>Step-Up</v>
          </cell>
        </row>
        <row r="5957">
          <cell r="A5957" t="str">
            <v>31359MZP1</v>
          </cell>
          <cell r="B5957" t="str">
            <v>x31359MZP1</v>
          </cell>
          <cell r="C5957" t="str">
            <v>Match</v>
          </cell>
          <cell r="D5957" t="str">
            <v>iStar</v>
          </cell>
          <cell r="E5957" t="str">
            <v>Callable</v>
          </cell>
        </row>
        <row r="5958">
          <cell r="A5958" t="str">
            <v>31359MZQ9</v>
          </cell>
          <cell r="B5958" t="str">
            <v>x31359MZQ9</v>
          </cell>
          <cell r="C5958" t="str">
            <v>Match</v>
          </cell>
          <cell r="D5958" t="str">
            <v>iStar</v>
          </cell>
          <cell r="E5958" t="str">
            <v>Step-Up</v>
          </cell>
        </row>
        <row r="5959">
          <cell r="A5959" t="str">
            <v>31359MZR7</v>
          </cell>
          <cell r="B5959" t="str">
            <v>x31359MZR7</v>
          </cell>
          <cell r="C5959" t="str">
            <v>Match</v>
          </cell>
          <cell r="D5959" t="str">
            <v>iStar</v>
          </cell>
          <cell r="E5959" t="str">
            <v>Callable</v>
          </cell>
        </row>
        <row r="5960">
          <cell r="A5960" t="str">
            <v>31359MZR7</v>
          </cell>
          <cell r="B5960" t="str">
            <v>x31359MZR7</v>
          </cell>
          <cell r="C5960" t="str">
            <v>Match</v>
          </cell>
          <cell r="D5960" t="str">
            <v>iStar</v>
          </cell>
          <cell r="E5960" t="str">
            <v>Step-Up</v>
          </cell>
        </row>
        <row r="5961">
          <cell r="A5961" t="str">
            <v>31359MZS5</v>
          </cell>
          <cell r="B5961" t="str">
            <v>x31359MZS5</v>
          </cell>
          <cell r="C5961" t="str">
            <v>Match</v>
          </cell>
          <cell r="D5961" t="str">
            <v>iStar</v>
          </cell>
          <cell r="E5961" t="str">
            <v>Step-Up</v>
          </cell>
        </row>
        <row r="5962">
          <cell r="A5962" t="str">
            <v>31359MZT3</v>
          </cell>
          <cell r="B5962" t="str">
            <v>x31359MZT3</v>
          </cell>
          <cell r="C5962" t="str">
            <v>Match</v>
          </cell>
          <cell r="D5962" t="str">
            <v>iStar</v>
          </cell>
          <cell r="E5962" t="str">
            <v>Step-Up</v>
          </cell>
        </row>
        <row r="5963">
          <cell r="A5963" t="str">
            <v>31359MZU0</v>
          </cell>
          <cell r="B5963" t="str">
            <v>x31359MZU0</v>
          </cell>
          <cell r="C5963" t="str">
            <v>Match</v>
          </cell>
          <cell r="D5963" t="str">
            <v>iStar</v>
          </cell>
          <cell r="E5963" t="str">
            <v>Step-Up</v>
          </cell>
        </row>
        <row r="5964">
          <cell r="A5964" t="str">
            <v>3135A0AA7</v>
          </cell>
          <cell r="B5964" t="str">
            <v>x3135A0AA7</v>
          </cell>
          <cell r="C5964" t="str">
            <v>Match</v>
          </cell>
          <cell r="D5964" t="str">
            <v>iStar</v>
          </cell>
          <cell r="E5964" t="str">
            <v>Step-Up</v>
          </cell>
        </row>
        <row r="5965">
          <cell r="A5965" t="str">
            <v>3135A0AA7</v>
          </cell>
          <cell r="B5965" t="str">
            <v>x3135A0AA7</v>
          </cell>
          <cell r="C5965" t="str">
            <v>Match</v>
          </cell>
          <cell r="D5965" t="str">
            <v>iStar</v>
          </cell>
          <cell r="E5965" t="str">
            <v>Callable</v>
          </cell>
        </row>
        <row r="5966">
          <cell r="A5966" t="str">
            <v>3135A0AB5</v>
          </cell>
          <cell r="B5966" t="str">
            <v>x3135A0AB5</v>
          </cell>
          <cell r="C5966" t="str">
            <v>Match</v>
          </cell>
          <cell r="D5966" t="str">
            <v>iStar</v>
          </cell>
          <cell r="E5966" t="str">
            <v>Step-Up</v>
          </cell>
        </row>
        <row r="5967">
          <cell r="A5967" t="str">
            <v>3135A0AB5</v>
          </cell>
          <cell r="B5967" t="str">
            <v>x3135A0AB5</v>
          </cell>
          <cell r="C5967" t="str">
            <v>Match</v>
          </cell>
          <cell r="D5967" t="str">
            <v>iStar</v>
          </cell>
          <cell r="E5967" t="str">
            <v>Callable</v>
          </cell>
        </row>
        <row r="5968">
          <cell r="A5968" t="str">
            <v>3135A0AC3</v>
          </cell>
          <cell r="B5968" t="str">
            <v>x3135A0AC3</v>
          </cell>
          <cell r="C5968" t="str">
            <v>Match</v>
          </cell>
          <cell r="D5968" t="str">
            <v>iStar</v>
          </cell>
          <cell r="E5968" t="str">
            <v>Step-Up</v>
          </cell>
        </row>
        <row r="5969">
          <cell r="A5969" t="str">
            <v>3135A0AC3</v>
          </cell>
          <cell r="B5969" t="str">
            <v>x3135A0AC3</v>
          </cell>
          <cell r="C5969" t="str">
            <v>Match</v>
          </cell>
          <cell r="D5969" t="str">
            <v>iStar</v>
          </cell>
          <cell r="E5969" t="str">
            <v>Step-Up</v>
          </cell>
        </row>
        <row r="5970">
          <cell r="A5970" t="str">
            <v>3135A0AD1</v>
          </cell>
          <cell r="B5970" t="str">
            <v>x3135A0AD1</v>
          </cell>
          <cell r="C5970" t="str">
            <v>Match</v>
          </cell>
          <cell r="D5970" t="str">
            <v>iStar</v>
          </cell>
          <cell r="E5970" t="str">
            <v>Callable</v>
          </cell>
        </row>
        <row r="5971">
          <cell r="A5971" t="str">
            <v>3135A0AD1</v>
          </cell>
          <cell r="B5971" t="str">
            <v>x3135A0AD1</v>
          </cell>
          <cell r="C5971" t="str">
            <v>Match</v>
          </cell>
          <cell r="D5971" t="str">
            <v>iStar</v>
          </cell>
          <cell r="E5971" t="str">
            <v>Step-Up</v>
          </cell>
        </row>
        <row r="5972">
          <cell r="A5972" t="str">
            <v>3135A0AE9</v>
          </cell>
          <cell r="B5972" t="str">
            <v>x3135A0AE9</v>
          </cell>
          <cell r="C5972" t="str">
            <v>Match</v>
          </cell>
          <cell r="D5972" t="str">
            <v>iStar</v>
          </cell>
          <cell r="E5972" t="str">
            <v>Step-Up</v>
          </cell>
        </row>
        <row r="5973">
          <cell r="A5973" t="str">
            <v>3135A0AE9</v>
          </cell>
          <cell r="B5973" t="str">
            <v>x3135A0AE9</v>
          </cell>
          <cell r="C5973" t="str">
            <v>Match</v>
          </cell>
          <cell r="D5973" t="str">
            <v>iStar</v>
          </cell>
          <cell r="E5973" t="str">
            <v>Step-Up</v>
          </cell>
        </row>
        <row r="5974">
          <cell r="A5974" t="str">
            <v>3135A0AF6</v>
          </cell>
          <cell r="B5974" t="str">
            <v>x3135A0AF6</v>
          </cell>
          <cell r="C5974" t="str">
            <v>Match</v>
          </cell>
          <cell r="D5974" t="str">
            <v>iStar</v>
          </cell>
          <cell r="E5974" t="str">
            <v>Callable</v>
          </cell>
        </row>
        <row r="5975">
          <cell r="A5975" t="str">
            <v>3135A0AF6</v>
          </cell>
          <cell r="B5975" t="str">
            <v>x3135A0AF6</v>
          </cell>
          <cell r="C5975" t="str">
            <v>Match</v>
          </cell>
          <cell r="D5975" t="str">
            <v>iStar</v>
          </cell>
          <cell r="E5975" t="str">
            <v>Step-Up</v>
          </cell>
        </row>
        <row r="5976">
          <cell r="A5976" t="str">
            <v>3135A0AG4</v>
          </cell>
          <cell r="B5976" t="str">
            <v>x3135A0AG4</v>
          </cell>
          <cell r="C5976" t="str">
            <v>Match</v>
          </cell>
          <cell r="D5976" t="str">
            <v>iStar</v>
          </cell>
          <cell r="E5976" t="str">
            <v>Callable</v>
          </cell>
        </row>
        <row r="5977">
          <cell r="A5977" t="str">
            <v>3135A0AG4</v>
          </cell>
          <cell r="B5977" t="str">
            <v>x3135A0AG4</v>
          </cell>
          <cell r="C5977" t="str">
            <v>Match</v>
          </cell>
          <cell r="D5977" t="str">
            <v>iStar</v>
          </cell>
          <cell r="E5977" t="str">
            <v>Step-Up</v>
          </cell>
        </row>
        <row r="5978">
          <cell r="A5978" t="str">
            <v>3135A0AH2</v>
          </cell>
          <cell r="B5978" t="str">
            <v>x3135A0AH2</v>
          </cell>
          <cell r="C5978" t="str">
            <v>Match</v>
          </cell>
          <cell r="D5978" t="str">
            <v>iStar</v>
          </cell>
          <cell r="E5978" t="str">
            <v>Step-Up</v>
          </cell>
        </row>
        <row r="5979">
          <cell r="A5979" t="str">
            <v>3135A0AH2</v>
          </cell>
          <cell r="B5979" t="str">
            <v>x3135A0AH2</v>
          </cell>
          <cell r="C5979" t="str">
            <v>Match</v>
          </cell>
          <cell r="D5979" t="str">
            <v>iStar</v>
          </cell>
          <cell r="E5979" t="str">
            <v>Callable</v>
          </cell>
        </row>
        <row r="5980">
          <cell r="A5980" t="str">
            <v>3135A0AJ8</v>
          </cell>
          <cell r="B5980" t="str">
            <v>x3135A0AJ8</v>
          </cell>
          <cell r="C5980" t="str">
            <v>Match</v>
          </cell>
          <cell r="D5980" t="str">
            <v>iStar</v>
          </cell>
          <cell r="E5980" t="str">
            <v>Step-Up</v>
          </cell>
        </row>
        <row r="5981">
          <cell r="A5981" t="str">
            <v>3135A0AJ8</v>
          </cell>
          <cell r="B5981" t="str">
            <v>x3135A0AJ8</v>
          </cell>
          <cell r="C5981" t="str">
            <v>Match</v>
          </cell>
          <cell r="D5981" t="str">
            <v>iStar</v>
          </cell>
          <cell r="E5981" t="str">
            <v>Step-Up</v>
          </cell>
        </row>
        <row r="5982">
          <cell r="A5982" t="str">
            <v>3135A0AK5</v>
          </cell>
          <cell r="B5982" t="str">
            <v>x3135A0AK5</v>
          </cell>
          <cell r="C5982" t="str">
            <v>Match</v>
          </cell>
          <cell r="D5982" t="str">
            <v>iStar</v>
          </cell>
          <cell r="E5982" t="str">
            <v>Callable</v>
          </cell>
        </row>
        <row r="5983">
          <cell r="A5983" t="str">
            <v>3135A0AK5</v>
          </cell>
          <cell r="B5983" t="str">
            <v>x3135A0AK5</v>
          </cell>
          <cell r="C5983" t="str">
            <v>Match</v>
          </cell>
          <cell r="D5983" t="str">
            <v>iStar</v>
          </cell>
          <cell r="E5983" t="str">
            <v>Step-Up</v>
          </cell>
        </row>
        <row r="5984">
          <cell r="A5984" t="str">
            <v>3135A0AL3</v>
          </cell>
          <cell r="B5984" t="str">
            <v>x3135A0AL3</v>
          </cell>
          <cell r="C5984" t="str">
            <v>Match</v>
          </cell>
          <cell r="D5984" t="str">
            <v>iStar</v>
          </cell>
          <cell r="E5984" t="str">
            <v>Step-Up</v>
          </cell>
        </row>
        <row r="5985">
          <cell r="A5985" t="str">
            <v>3135A0AL3</v>
          </cell>
          <cell r="B5985" t="str">
            <v>x3135A0AL3</v>
          </cell>
          <cell r="C5985" t="str">
            <v>Match</v>
          </cell>
          <cell r="D5985" t="str">
            <v>iStar</v>
          </cell>
          <cell r="E5985" t="str">
            <v>Step-Up</v>
          </cell>
        </row>
        <row r="5986">
          <cell r="A5986" t="str">
            <v>3135A0AM1</v>
          </cell>
          <cell r="B5986" t="str">
            <v>x3135A0AM1</v>
          </cell>
          <cell r="C5986" t="str">
            <v>Match</v>
          </cell>
          <cell r="D5986" t="str">
            <v>iStar</v>
          </cell>
          <cell r="E5986" t="str">
            <v>Callable</v>
          </cell>
        </row>
        <row r="5987">
          <cell r="A5987" t="str">
            <v>3135A0AM1</v>
          </cell>
          <cell r="B5987" t="str">
            <v>x3135A0AM1</v>
          </cell>
          <cell r="C5987" t="str">
            <v>Match</v>
          </cell>
          <cell r="D5987" t="str">
            <v>iStar</v>
          </cell>
          <cell r="E5987" t="str">
            <v>Step-Up</v>
          </cell>
        </row>
        <row r="5988">
          <cell r="A5988" t="str">
            <v>3135A0AN9</v>
          </cell>
          <cell r="B5988" t="str">
            <v>x3135A0AN9</v>
          </cell>
          <cell r="C5988" t="str">
            <v>Match</v>
          </cell>
          <cell r="D5988" t="str">
            <v>iStar</v>
          </cell>
          <cell r="E5988" t="str">
            <v>Callable</v>
          </cell>
        </row>
        <row r="5989">
          <cell r="A5989" t="str">
            <v>3135A0AN9</v>
          </cell>
          <cell r="B5989" t="str">
            <v>x3135A0AN9</v>
          </cell>
          <cell r="C5989" t="str">
            <v>Match</v>
          </cell>
          <cell r="D5989" t="str">
            <v>iStar</v>
          </cell>
          <cell r="E5989" t="str">
            <v>Step-Up</v>
          </cell>
        </row>
        <row r="5990">
          <cell r="A5990" t="str">
            <v>3135A0AP4</v>
          </cell>
          <cell r="B5990" t="str">
            <v>x3135A0AP4</v>
          </cell>
          <cell r="C5990" t="str">
            <v>Match</v>
          </cell>
          <cell r="D5990" t="str">
            <v>iStar</v>
          </cell>
          <cell r="E5990" t="str">
            <v>Step-Up</v>
          </cell>
        </row>
        <row r="5991">
          <cell r="A5991" t="str">
            <v>3135A0AP4</v>
          </cell>
          <cell r="B5991" t="str">
            <v>x3135A0AP4</v>
          </cell>
          <cell r="C5991" t="str">
            <v>Match</v>
          </cell>
          <cell r="D5991" t="str">
            <v>iStar</v>
          </cell>
          <cell r="E5991" t="str">
            <v>Step-Up</v>
          </cell>
        </row>
        <row r="5992">
          <cell r="A5992" t="str">
            <v>3135A0AQ2</v>
          </cell>
          <cell r="B5992" t="str">
            <v>x3135A0AQ2</v>
          </cell>
          <cell r="C5992" t="str">
            <v>Match</v>
          </cell>
          <cell r="D5992" t="str">
            <v>iStar</v>
          </cell>
          <cell r="E5992" t="str">
            <v>Callable</v>
          </cell>
        </row>
        <row r="5993">
          <cell r="A5993" t="str">
            <v>3135A0AQ2</v>
          </cell>
          <cell r="B5993" t="str">
            <v>x3135A0AQ2</v>
          </cell>
          <cell r="C5993" t="str">
            <v>Match</v>
          </cell>
          <cell r="D5993" t="str">
            <v>iStar</v>
          </cell>
          <cell r="E5993" t="str">
            <v>Step-Up</v>
          </cell>
        </row>
        <row r="5994">
          <cell r="A5994" t="str">
            <v>3135A0AR0</v>
          </cell>
          <cell r="B5994" t="str">
            <v>x3135A0AR0</v>
          </cell>
          <cell r="C5994" t="str">
            <v>Match</v>
          </cell>
          <cell r="D5994" t="str">
            <v>iStar</v>
          </cell>
          <cell r="E5994" t="str">
            <v>Callable</v>
          </cell>
        </row>
        <row r="5995">
          <cell r="A5995" t="str">
            <v>3135A0AR0</v>
          </cell>
          <cell r="B5995" t="str">
            <v>x3135A0AR0</v>
          </cell>
          <cell r="C5995" t="str">
            <v>Match</v>
          </cell>
          <cell r="D5995" t="str">
            <v>iStar</v>
          </cell>
          <cell r="E5995" t="str">
            <v>Step-Up</v>
          </cell>
        </row>
        <row r="5996">
          <cell r="A5996" t="str">
            <v>3135A0AS8</v>
          </cell>
          <cell r="B5996" t="str">
            <v>x3135A0AS8</v>
          </cell>
          <cell r="C5996" t="str">
            <v>Match</v>
          </cell>
          <cell r="D5996" t="str">
            <v>iStar</v>
          </cell>
          <cell r="E5996" t="str">
            <v>Step-Up</v>
          </cell>
        </row>
        <row r="5997">
          <cell r="A5997" t="str">
            <v>3135A0AS8</v>
          </cell>
          <cell r="B5997" t="str">
            <v>x3135A0AS8</v>
          </cell>
          <cell r="C5997" t="str">
            <v>Match</v>
          </cell>
          <cell r="D5997" t="str">
            <v>iStar</v>
          </cell>
          <cell r="E5997" t="str">
            <v>Callable</v>
          </cell>
        </row>
        <row r="5998">
          <cell r="A5998" t="str">
            <v>3135A0AT6</v>
          </cell>
          <cell r="B5998" t="str">
            <v>x3135A0AT6</v>
          </cell>
          <cell r="C5998" t="str">
            <v>Match</v>
          </cell>
          <cell r="D5998" t="str">
            <v>iStar</v>
          </cell>
          <cell r="E5998" t="str">
            <v>Step-Up</v>
          </cell>
        </row>
        <row r="5999">
          <cell r="A5999" t="str">
            <v>3135A0AT6</v>
          </cell>
          <cell r="B5999" t="str">
            <v>x3135A0AT6</v>
          </cell>
          <cell r="C5999" t="str">
            <v>Match</v>
          </cell>
          <cell r="D5999" t="str">
            <v>iStar</v>
          </cell>
          <cell r="E5999" t="str">
            <v>Callable</v>
          </cell>
        </row>
        <row r="6000">
          <cell r="A6000" t="str">
            <v>3135A0AU3</v>
          </cell>
          <cell r="B6000" t="str">
            <v>x3135A0AU3</v>
          </cell>
          <cell r="C6000" t="str">
            <v>Match</v>
          </cell>
          <cell r="D6000" t="str">
            <v>iStar</v>
          </cell>
          <cell r="E6000" t="str">
            <v>Step-Up</v>
          </cell>
        </row>
        <row r="6001">
          <cell r="A6001" t="str">
            <v>3135A0AU3</v>
          </cell>
          <cell r="B6001" t="str">
            <v>x3135A0AU3</v>
          </cell>
          <cell r="C6001" t="str">
            <v>Match</v>
          </cell>
          <cell r="D6001" t="str">
            <v>iStar</v>
          </cell>
          <cell r="E6001" t="str">
            <v>Step-Up</v>
          </cell>
        </row>
        <row r="6002">
          <cell r="A6002" t="str">
            <v>3135A0AV1</v>
          </cell>
          <cell r="B6002" t="str">
            <v>x3135A0AV1</v>
          </cell>
          <cell r="C6002" t="str">
            <v>Match</v>
          </cell>
          <cell r="D6002" t="str">
            <v>iStar</v>
          </cell>
          <cell r="E6002" t="str">
            <v>Callable</v>
          </cell>
        </row>
        <row r="6003">
          <cell r="A6003" t="str">
            <v>3135A0AV1</v>
          </cell>
          <cell r="B6003" t="str">
            <v>x3135A0AV1</v>
          </cell>
          <cell r="C6003" t="str">
            <v>Match</v>
          </cell>
          <cell r="D6003" t="str">
            <v>iStar</v>
          </cell>
          <cell r="E6003" t="str">
            <v>Step-Up</v>
          </cell>
        </row>
        <row r="6004">
          <cell r="A6004" t="str">
            <v>3135A0AW9</v>
          </cell>
          <cell r="B6004" t="str">
            <v>x3135A0AW9</v>
          </cell>
          <cell r="C6004" t="str">
            <v>Match</v>
          </cell>
          <cell r="D6004" t="str">
            <v>iStar</v>
          </cell>
          <cell r="E6004" t="str">
            <v>Step-Up</v>
          </cell>
        </row>
        <row r="6005">
          <cell r="A6005" t="str">
            <v>3135A0AW9</v>
          </cell>
          <cell r="B6005" t="str">
            <v>x3135A0AW9</v>
          </cell>
          <cell r="C6005" t="str">
            <v>Match</v>
          </cell>
          <cell r="D6005" t="str">
            <v>iStar</v>
          </cell>
          <cell r="E6005" t="str">
            <v>Step-Up</v>
          </cell>
        </row>
        <row r="6006">
          <cell r="A6006" t="str">
            <v>3135A0AX7</v>
          </cell>
          <cell r="B6006" t="str">
            <v>x3135A0AX7</v>
          </cell>
          <cell r="C6006" t="str">
            <v>Match</v>
          </cell>
          <cell r="D6006" t="str">
            <v>iStar</v>
          </cell>
          <cell r="E6006" t="str">
            <v>Callable</v>
          </cell>
        </row>
        <row r="6007">
          <cell r="A6007" t="str">
            <v>3135A0AX7</v>
          </cell>
          <cell r="B6007" t="str">
            <v>x3135A0AX7</v>
          </cell>
          <cell r="C6007" t="str">
            <v>Match</v>
          </cell>
          <cell r="D6007" t="str">
            <v>iStar</v>
          </cell>
          <cell r="E6007" t="str">
            <v>Step-Up</v>
          </cell>
        </row>
        <row r="6008">
          <cell r="A6008" t="str">
            <v>3135A0AY5</v>
          </cell>
          <cell r="B6008" t="str">
            <v>x3135A0AY5</v>
          </cell>
          <cell r="C6008" t="str">
            <v>Match</v>
          </cell>
          <cell r="D6008" t="str">
            <v>iStar</v>
          </cell>
          <cell r="E6008" t="str">
            <v>Step-Up</v>
          </cell>
        </row>
        <row r="6009">
          <cell r="A6009" t="str">
            <v>3135A0AY5</v>
          </cell>
          <cell r="B6009" t="str">
            <v>x3135A0AY5</v>
          </cell>
          <cell r="C6009" t="str">
            <v>Match</v>
          </cell>
          <cell r="D6009" t="str">
            <v>iStar</v>
          </cell>
          <cell r="E6009" t="str">
            <v>Step-Up</v>
          </cell>
        </row>
        <row r="6010">
          <cell r="A6010" t="str">
            <v>3135A0AZ2</v>
          </cell>
          <cell r="B6010" t="str">
            <v>x3135A0AZ2</v>
          </cell>
          <cell r="C6010" t="str">
            <v>Match</v>
          </cell>
          <cell r="D6010" t="str">
            <v>iStar</v>
          </cell>
          <cell r="E6010" t="str">
            <v>Step-Up</v>
          </cell>
        </row>
        <row r="6011">
          <cell r="A6011" t="str">
            <v>3135A0AZ2</v>
          </cell>
          <cell r="B6011" t="str">
            <v>x3135A0AZ2</v>
          </cell>
          <cell r="C6011" t="str">
            <v>Match</v>
          </cell>
          <cell r="D6011" t="str">
            <v>iStar</v>
          </cell>
          <cell r="E6011" t="str">
            <v>Step-Up</v>
          </cell>
        </row>
        <row r="6012">
          <cell r="A6012" t="str">
            <v>3135A0BA6</v>
          </cell>
          <cell r="B6012" t="str">
            <v>x3135A0BA6</v>
          </cell>
          <cell r="C6012" t="str">
            <v>Match</v>
          </cell>
          <cell r="D6012" t="str">
            <v>iStar</v>
          </cell>
          <cell r="E6012" t="str">
            <v>Callable</v>
          </cell>
        </row>
        <row r="6013">
          <cell r="A6013" t="str">
            <v>3135A0BA6</v>
          </cell>
          <cell r="B6013" t="str">
            <v>x3135A0BA6</v>
          </cell>
          <cell r="C6013" t="str">
            <v>Match</v>
          </cell>
          <cell r="D6013" t="str">
            <v>iStar</v>
          </cell>
          <cell r="E6013" t="str">
            <v>Callable</v>
          </cell>
        </row>
        <row r="6014">
          <cell r="A6014" t="str">
            <v>3135A0BB4</v>
          </cell>
          <cell r="B6014" t="str">
            <v>x3135A0BB4</v>
          </cell>
          <cell r="C6014" t="str">
            <v>Match</v>
          </cell>
          <cell r="D6014" t="str">
            <v>iStar</v>
          </cell>
          <cell r="E6014" t="str">
            <v>Step-Up</v>
          </cell>
        </row>
        <row r="6015">
          <cell r="A6015" t="str">
            <v>3135A0BB4</v>
          </cell>
          <cell r="B6015" t="str">
            <v>x3135A0BB4</v>
          </cell>
          <cell r="C6015" t="str">
            <v>Match</v>
          </cell>
          <cell r="D6015" t="str">
            <v>iStar</v>
          </cell>
          <cell r="E6015" t="str">
            <v>Step-Up</v>
          </cell>
        </row>
        <row r="6016">
          <cell r="A6016" t="str">
            <v>3135A0BC2</v>
          </cell>
          <cell r="B6016" t="str">
            <v>x3135A0BC2</v>
          </cell>
          <cell r="C6016" t="str">
            <v>Match</v>
          </cell>
          <cell r="D6016" t="str">
            <v>iStar</v>
          </cell>
          <cell r="E6016" t="str">
            <v>Step-Up</v>
          </cell>
        </row>
        <row r="6017">
          <cell r="A6017" t="str">
            <v>3135A0BC2</v>
          </cell>
          <cell r="B6017" t="str">
            <v>x3135A0BC2</v>
          </cell>
          <cell r="C6017" t="str">
            <v>Match</v>
          </cell>
          <cell r="D6017" t="str">
            <v>iStar</v>
          </cell>
          <cell r="E6017" t="str">
            <v>Callable</v>
          </cell>
        </row>
        <row r="6018">
          <cell r="A6018" t="str">
            <v>3135A0BD0</v>
          </cell>
          <cell r="B6018" t="str">
            <v>x3135A0BD0</v>
          </cell>
          <cell r="C6018" t="str">
            <v>Match</v>
          </cell>
          <cell r="D6018" t="str">
            <v>iStar</v>
          </cell>
          <cell r="E6018" t="str">
            <v>Step-Up</v>
          </cell>
        </row>
        <row r="6019">
          <cell r="A6019" t="str">
            <v>3135A0BD0</v>
          </cell>
          <cell r="B6019" t="str">
            <v>x3135A0BD0</v>
          </cell>
          <cell r="C6019" t="str">
            <v>Match</v>
          </cell>
          <cell r="D6019" t="str">
            <v>iStar</v>
          </cell>
          <cell r="E6019" t="str">
            <v>Callable</v>
          </cell>
        </row>
        <row r="6020">
          <cell r="A6020" t="str">
            <v>3135A0BE8</v>
          </cell>
          <cell r="B6020" t="str">
            <v>x3135A0BE8</v>
          </cell>
          <cell r="C6020" t="str">
            <v>Match</v>
          </cell>
          <cell r="D6020" t="str">
            <v>iStar</v>
          </cell>
          <cell r="E6020" t="str">
            <v>Step-Up</v>
          </cell>
        </row>
        <row r="6021">
          <cell r="A6021" t="str">
            <v>3135A0BE8</v>
          </cell>
          <cell r="B6021" t="str">
            <v>x3135A0BE8</v>
          </cell>
          <cell r="C6021" t="str">
            <v>Match</v>
          </cell>
          <cell r="D6021" t="str">
            <v>iStar</v>
          </cell>
          <cell r="E6021" t="str">
            <v>Step-Up</v>
          </cell>
        </row>
        <row r="6022">
          <cell r="A6022" t="str">
            <v>3135A0BF5</v>
          </cell>
          <cell r="B6022" t="str">
            <v>x3135A0BF5</v>
          </cell>
          <cell r="C6022" t="str">
            <v>Match</v>
          </cell>
          <cell r="D6022" t="str">
            <v>iStar</v>
          </cell>
          <cell r="E6022" t="str">
            <v>Step-Up</v>
          </cell>
        </row>
        <row r="6023">
          <cell r="A6023" t="str">
            <v>3135A0BF5</v>
          </cell>
          <cell r="B6023" t="str">
            <v>x3135A0BF5</v>
          </cell>
          <cell r="C6023" t="str">
            <v>Match</v>
          </cell>
          <cell r="D6023" t="str">
            <v>iStar</v>
          </cell>
          <cell r="E6023" t="str">
            <v>Step-Up</v>
          </cell>
        </row>
        <row r="6024">
          <cell r="A6024" t="str">
            <v>3135A0BG3</v>
          </cell>
          <cell r="B6024" t="str">
            <v>x3135A0BG3</v>
          </cell>
          <cell r="C6024" t="str">
            <v>Match</v>
          </cell>
          <cell r="D6024" t="str">
            <v>iStar</v>
          </cell>
          <cell r="E6024" t="str">
            <v>Step-Up</v>
          </cell>
        </row>
        <row r="6025">
          <cell r="A6025" t="str">
            <v>3135A0BG3</v>
          </cell>
          <cell r="B6025" t="str">
            <v>x3135A0BG3</v>
          </cell>
          <cell r="C6025" t="str">
            <v>Match</v>
          </cell>
          <cell r="D6025" t="str">
            <v>iStar</v>
          </cell>
          <cell r="E6025" t="str">
            <v>Callable</v>
          </cell>
        </row>
        <row r="6026">
          <cell r="A6026" t="str">
            <v>3135A0BH1</v>
          </cell>
          <cell r="B6026" t="str">
            <v>x3135A0BH1</v>
          </cell>
          <cell r="C6026" t="str">
            <v>Match</v>
          </cell>
          <cell r="D6026" t="str">
            <v>iStar</v>
          </cell>
          <cell r="E6026" t="str">
            <v>Step-Up</v>
          </cell>
        </row>
        <row r="6027">
          <cell r="A6027" t="str">
            <v>3135A0BH1</v>
          </cell>
          <cell r="B6027" t="str">
            <v>x3135A0BH1</v>
          </cell>
          <cell r="C6027" t="str">
            <v>Match</v>
          </cell>
          <cell r="D6027" t="str">
            <v>iStar</v>
          </cell>
          <cell r="E6027" t="str">
            <v>Step-Up</v>
          </cell>
        </row>
        <row r="6028">
          <cell r="A6028" t="str">
            <v>3135A0BJ7</v>
          </cell>
          <cell r="B6028" t="str">
            <v>x3135A0BJ7</v>
          </cell>
          <cell r="C6028" t="str">
            <v>Match</v>
          </cell>
          <cell r="D6028" t="str">
            <v>iStar</v>
          </cell>
          <cell r="E6028" t="str">
            <v>Callable</v>
          </cell>
        </row>
        <row r="6029">
          <cell r="A6029" t="str">
            <v>3135A0BJ7</v>
          </cell>
          <cell r="B6029" t="str">
            <v>x3135A0BJ7</v>
          </cell>
          <cell r="C6029" t="str">
            <v>Match</v>
          </cell>
          <cell r="D6029" t="str">
            <v>iStar</v>
          </cell>
          <cell r="E6029" t="str">
            <v>Step-Up</v>
          </cell>
        </row>
        <row r="6030">
          <cell r="A6030" t="str">
            <v>3135A0BK4</v>
          </cell>
          <cell r="B6030" t="str">
            <v>x3135A0BK4</v>
          </cell>
          <cell r="C6030" t="str">
            <v>Match</v>
          </cell>
          <cell r="D6030" t="str">
            <v>iStar</v>
          </cell>
          <cell r="E6030" t="str">
            <v>Step-Up</v>
          </cell>
        </row>
        <row r="6031">
          <cell r="A6031" t="str">
            <v>3135A0BK4</v>
          </cell>
          <cell r="B6031" t="str">
            <v>x3135A0BK4</v>
          </cell>
          <cell r="C6031" t="str">
            <v>Match</v>
          </cell>
          <cell r="D6031" t="str">
            <v>iStar</v>
          </cell>
          <cell r="E6031" t="str">
            <v>Step-Up</v>
          </cell>
        </row>
        <row r="6032">
          <cell r="A6032" t="str">
            <v>3135A0BL2</v>
          </cell>
          <cell r="B6032" t="str">
            <v>x3135A0BL2</v>
          </cell>
          <cell r="C6032" t="str">
            <v>Match</v>
          </cell>
          <cell r="D6032" t="str">
            <v>iStar</v>
          </cell>
          <cell r="E6032" t="str">
            <v>Callable</v>
          </cell>
        </row>
        <row r="6033">
          <cell r="A6033" t="str">
            <v>3135A0BL2</v>
          </cell>
          <cell r="B6033" t="str">
            <v>x3135A0BL2</v>
          </cell>
          <cell r="C6033" t="str">
            <v>Match</v>
          </cell>
          <cell r="D6033" t="str">
            <v>iStar</v>
          </cell>
          <cell r="E6033" t="str">
            <v>Step-Up</v>
          </cell>
        </row>
        <row r="6034">
          <cell r="A6034" t="str">
            <v>3135A0BM0</v>
          </cell>
          <cell r="B6034" t="str">
            <v>x3135A0BM0</v>
          </cell>
          <cell r="C6034" t="str">
            <v>Match</v>
          </cell>
          <cell r="D6034" t="str">
            <v>iStar</v>
          </cell>
          <cell r="E6034" t="str">
            <v>Step-Up</v>
          </cell>
        </row>
        <row r="6035">
          <cell r="A6035" t="str">
            <v>3135A0BM0</v>
          </cell>
          <cell r="B6035" t="str">
            <v>x3135A0BM0</v>
          </cell>
          <cell r="C6035" t="str">
            <v>Match</v>
          </cell>
          <cell r="D6035" t="str">
            <v>iStar</v>
          </cell>
          <cell r="E6035" t="str">
            <v>Step-Up</v>
          </cell>
        </row>
        <row r="6036">
          <cell r="A6036" t="str">
            <v>3135A0BN8</v>
          </cell>
          <cell r="B6036" t="str">
            <v>x3135A0BN8</v>
          </cell>
          <cell r="C6036" t="str">
            <v>Match</v>
          </cell>
          <cell r="D6036" t="str">
            <v>iStar</v>
          </cell>
          <cell r="E6036" t="str">
            <v>Callable</v>
          </cell>
        </row>
        <row r="6037">
          <cell r="A6037" t="str">
            <v>3135A0BN8</v>
          </cell>
          <cell r="B6037" t="str">
            <v>x3135A0BN8</v>
          </cell>
          <cell r="C6037" t="str">
            <v>Match</v>
          </cell>
          <cell r="D6037" t="str">
            <v>iStar</v>
          </cell>
          <cell r="E6037" t="str">
            <v>Step-Up</v>
          </cell>
        </row>
        <row r="6038">
          <cell r="A6038" t="str">
            <v>3135A0BP3</v>
          </cell>
          <cell r="B6038" t="str">
            <v>x3135A0BP3</v>
          </cell>
          <cell r="C6038" t="str">
            <v>Match</v>
          </cell>
          <cell r="D6038" t="str">
            <v>iStar</v>
          </cell>
          <cell r="E6038" t="str">
            <v>Step-Up</v>
          </cell>
        </row>
        <row r="6039">
          <cell r="A6039" t="str">
            <v>3135A0BP3</v>
          </cell>
          <cell r="B6039" t="str">
            <v>x3135A0BP3</v>
          </cell>
          <cell r="C6039" t="str">
            <v>Match</v>
          </cell>
          <cell r="D6039" t="str">
            <v>iStar</v>
          </cell>
          <cell r="E6039" t="str">
            <v>Callable</v>
          </cell>
        </row>
        <row r="6040">
          <cell r="A6040" t="str">
            <v>3135A0BQ1</v>
          </cell>
          <cell r="B6040" t="str">
            <v>x3135A0BQ1</v>
          </cell>
          <cell r="C6040" t="str">
            <v>Match</v>
          </cell>
          <cell r="D6040" t="str">
            <v>iStar</v>
          </cell>
          <cell r="E6040" t="str">
            <v>Callable</v>
          </cell>
        </row>
        <row r="6041">
          <cell r="A6041" t="str">
            <v>3135A0BQ1</v>
          </cell>
          <cell r="B6041" t="str">
            <v>x3135A0BQ1</v>
          </cell>
          <cell r="C6041" t="str">
            <v>Match</v>
          </cell>
          <cell r="D6041" t="str">
            <v>iStar</v>
          </cell>
          <cell r="E6041" t="str">
            <v>Callable</v>
          </cell>
        </row>
        <row r="6042">
          <cell r="A6042" t="str">
            <v>3135A0BR9</v>
          </cell>
          <cell r="B6042" t="str">
            <v>x3135A0BR9</v>
          </cell>
          <cell r="C6042" t="str">
            <v>Match</v>
          </cell>
          <cell r="D6042" t="str">
            <v>iStar</v>
          </cell>
          <cell r="E6042" t="str">
            <v>Step-Up</v>
          </cell>
        </row>
        <row r="6043">
          <cell r="A6043" t="str">
            <v>3135A0BR9</v>
          </cell>
          <cell r="B6043" t="str">
            <v>x3135A0BR9</v>
          </cell>
          <cell r="C6043" t="str">
            <v>Match</v>
          </cell>
          <cell r="D6043" t="str">
            <v>iStar</v>
          </cell>
          <cell r="E6043" t="str">
            <v>Step-Up</v>
          </cell>
        </row>
        <row r="6044">
          <cell r="A6044" t="str">
            <v>3135A0BS7</v>
          </cell>
          <cell r="B6044" t="str">
            <v>x3135A0BS7</v>
          </cell>
          <cell r="C6044" t="str">
            <v>Match</v>
          </cell>
          <cell r="D6044" t="str">
            <v>iStar</v>
          </cell>
          <cell r="E6044" t="str">
            <v>Step-Up</v>
          </cell>
        </row>
        <row r="6045">
          <cell r="A6045" t="str">
            <v>3135A0BS7</v>
          </cell>
          <cell r="B6045" t="str">
            <v>x3135A0BS7</v>
          </cell>
          <cell r="C6045" t="str">
            <v>Match</v>
          </cell>
          <cell r="D6045" t="str">
            <v>iStar</v>
          </cell>
          <cell r="E6045" t="str">
            <v>Step-Up</v>
          </cell>
        </row>
        <row r="6046">
          <cell r="A6046" t="str">
            <v>3135A0BT5</v>
          </cell>
          <cell r="B6046" t="str">
            <v>x3135A0BT5</v>
          </cell>
          <cell r="C6046" t="str">
            <v>Match</v>
          </cell>
          <cell r="D6046" t="str">
            <v>iStar</v>
          </cell>
          <cell r="E6046" t="str">
            <v>Callable</v>
          </cell>
        </row>
        <row r="6047">
          <cell r="A6047" t="str">
            <v>3135A0BT5</v>
          </cell>
          <cell r="B6047" t="str">
            <v>x3135A0BT5</v>
          </cell>
          <cell r="C6047" t="str">
            <v>Match</v>
          </cell>
          <cell r="D6047" t="str">
            <v>iStar</v>
          </cell>
          <cell r="E6047" t="str">
            <v>Callable</v>
          </cell>
        </row>
        <row r="6048">
          <cell r="A6048" t="str">
            <v>3135A0BU2</v>
          </cell>
          <cell r="B6048" t="str">
            <v>x3135A0BU2</v>
          </cell>
          <cell r="C6048" t="str">
            <v>Match</v>
          </cell>
          <cell r="D6048" t="str">
            <v>iStar</v>
          </cell>
          <cell r="E6048" t="str">
            <v>Step-Up</v>
          </cell>
        </row>
        <row r="6049">
          <cell r="A6049" t="str">
            <v>3135A0BU2</v>
          </cell>
          <cell r="B6049" t="str">
            <v>x3135A0BU2</v>
          </cell>
          <cell r="C6049" t="str">
            <v>Match</v>
          </cell>
          <cell r="D6049" t="str">
            <v>iStar</v>
          </cell>
          <cell r="E6049" t="str">
            <v>Step-Up</v>
          </cell>
        </row>
        <row r="6050">
          <cell r="A6050" t="str">
            <v>3135A0BV0</v>
          </cell>
          <cell r="B6050" t="str">
            <v>x3135A0BV0</v>
          </cell>
          <cell r="C6050" t="str">
            <v>Match</v>
          </cell>
          <cell r="D6050" t="str">
            <v>iStar</v>
          </cell>
          <cell r="E6050" t="str">
            <v>Step-Up</v>
          </cell>
        </row>
        <row r="6051">
          <cell r="A6051" t="str">
            <v>3135A0BV0</v>
          </cell>
          <cell r="B6051" t="str">
            <v>x3135A0BV0</v>
          </cell>
          <cell r="C6051" t="str">
            <v>Match</v>
          </cell>
          <cell r="D6051" t="str">
            <v>iStar</v>
          </cell>
          <cell r="E6051" t="str">
            <v>Step-Up</v>
          </cell>
        </row>
        <row r="6052">
          <cell r="A6052" t="str">
            <v>3135A0BW8</v>
          </cell>
          <cell r="B6052" t="str">
            <v>x3135A0BW8</v>
          </cell>
          <cell r="C6052" t="str">
            <v>Match</v>
          </cell>
          <cell r="D6052" t="str">
            <v>iStar</v>
          </cell>
          <cell r="E6052" t="str">
            <v>Callable</v>
          </cell>
        </row>
        <row r="6053">
          <cell r="A6053" t="str">
            <v>3135A0BW8</v>
          </cell>
          <cell r="B6053" t="str">
            <v>x3135A0BW8</v>
          </cell>
          <cell r="C6053" t="str">
            <v>Match</v>
          </cell>
          <cell r="D6053" t="str">
            <v>iStar</v>
          </cell>
          <cell r="E6053" t="str">
            <v>Callable</v>
          </cell>
        </row>
        <row r="6054">
          <cell r="A6054" t="str">
            <v>3135A0BX6</v>
          </cell>
          <cell r="B6054" t="str">
            <v>x3135A0BX6</v>
          </cell>
          <cell r="C6054" t="str">
            <v>Match</v>
          </cell>
          <cell r="D6054" t="str">
            <v>iStar</v>
          </cell>
          <cell r="E6054" t="str">
            <v>Step-Up</v>
          </cell>
        </row>
        <row r="6055">
          <cell r="A6055" t="str">
            <v>3135A0BX6</v>
          </cell>
          <cell r="B6055" t="str">
            <v>x3135A0BX6</v>
          </cell>
          <cell r="C6055" t="str">
            <v>Match</v>
          </cell>
          <cell r="D6055" t="str">
            <v>iStar</v>
          </cell>
          <cell r="E6055" t="str">
            <v>Step-Up</v>
          </cell>
        </row>
        <row r="6056">
          <cell r="A6056" t="str">
            <v>3135A0BY4</v>
          </cell>
          <cell r="B6056" t="str">
            <v>x3135A0BY4</v>
          </cell>
          <cell r="C6056" t="str">
            <v>Match</v>
          </cell>
          <cell r="D6056" t="str">
            <v>iStar</v>
          </cell>
          <cell r="E6056" t="str">
            <v>Step-Up</v>
          </cell>
        </row>
        <row r="6057">
          <cell r="A6057" t="str">
            <v>3135A0BY4</v>
          </cell>
          <cell r="B6057" t="str">
            <v>x3135A0BY4</v>
          </cell>
          <cell r="C6057" t="str">
            <v>Match</v>
          </cell>
          <cell r="D6057" t="str">
            <v>iStar</v>
          </cell>
          <cell r="E6057" t="str">
            <v>Step-Up</v>
          </cell>
        </row>
        <row r="6058">
          <cell r="A6058" t="str">
            <v>3135A0BZ1</v>
          </cell>
          <cell r="B6058" t="str">
            <v>x3135A0BZ1</v>
          </cell>
          <cell r="C6058" t="str">
            <v>Match</v>
          </cell>
          <cell r="D6058" t="str">
            <v>iStar</v>
          </cell>
          <cell r="E6058" t="str">
            <v>Callable</v>
          </cell>
        </row>
        <row r="6059">
          <cell r="A6059" t="str">
            <v>3135A0BZ1</v>
          </cell>
          <cell r="B6059" t="str">
            <v>x3135A0BZ1</v>
          </cell>
          <cell r="C6059" t="str">
            <v>Match</v>
          </cell>
          <cell r="D6059" t="str">
            <v>iStar</v>
          </cell>
          <cell r="E6059" t="str">
            <v>Step-Up</v>
          </cell>
        </row>
        <row r="6060">
          <cell r="A6060" t="str">
            <v>3135A0CA5</v>
          </cell>
          <cell r="B6060" t="str">
            <v>x3135A0CA5</v>
          </cell>
          <cell r="C6060" t="str">
            <v>Match</v>
          </cell>
          <cell r="D6060" t="str">
            <v>iStar</v>
          </cell>
          <cell r="E6060" t="str">
            <v>Step-Up</v>
          </cell>
        </row>
        <row r="6061">
          <cell r="A6061" t="str">
            <v>3135A0CA5</v>
          </cell>
          <cell r="B6061" t="str">
            <v>x3135A0CA5</v>
          </cell>
          <cell r="C6061" t="str">
            <v>Match</v>
          </cell>
          <cell r="D6061" t="str">
            <v>iStar</v>
          </cell>
          <cell r="E6061" t="str">
            <v>Callable</v>
          </cell>
        </row>
        <row r="6062">
          <cell r="A6062" t="str">
            <v>3135A0CB3</v>
          </cell>
          <cell r="B6062" t="str">
            <v>x3135A0CB3</v>
          </cell>
          <cell r="C6062" t="str">
            <v>Match</v>
          </cell>
          <cell r="D6062" t="str">
            <v>iStar</v>
          </cell>
          <cell r="E6062" t="str">
            <v>Step-Up</v>
          </cell>
        </row>
        <row r="6063">
          <cell r="A6063" t="str">
            <v>3135A0CB3</v>
          </cell>
          <cell r="B6063" t="str">
            <v>x3135A0CB3</v>
          </cell>
          <cell r="C6063" t="str">
            <v>Match</v>
          </cell>
          <cell r="D6063" t="str">
            <v>iStar</v>
          </cell>
          <cell r="E6063" t="str">
            <v>Step-Up</v>
          </cell>
        </row>
        <row r="6064">
          <cell r="A6064" t="str">
            <v>3135A0CC1</v>
          </cell>
          <cell r="B6064" t="str">
            <v>x3135A0CC1</v>
          </cell>
          <cell r="C6064" t="str">
            <v>Match</v>
          </cell>
          <cell r="D6064" t="str">
            <v>iStar</v>
          </cell>
          <cell r="E6064" t="str">
            <v>Callable</v>
          </cell>
        </row>
        <row r="6065">
          <cell r="A6065" t="str">
            <v>3135A0CC1</v>
          </cell>
          <cell r="B6065" t="str">
            <v>x3135A0CC1</v>
          </cell>
          <cell r="C6065" t="str">
            <v>Match</v>
          </cell>
          <cell r="D6065" t="str">
            <v>iStar</v>
          </cell>
          <cell r="E6065" t="str">
            <v>Step-Up</v>
          </cell>
        </row>
        <row r="6066">
          <cell r="A6066" t="str">
            <v>3135A0CD9</v>
          </cell>
          <cell r="B6066" t="str">
            <v>x3135A0CD9</v>
          </cell>
          <cell r="C6066" t="str">
            <v>Match</v>
          </cell>
          <cell r="D6066" t="str">
            <v>iStar</v>
          </cell>
          <cell r="E6066" t="str">
            <v>Step-Up</v>
          </cell>
        </row>
        <row r="6067">
          <cell r="A6067" t="str">
            <v>3135A0CD9</v>
          </cell>
          <cell r="B6067" t="str">
            <v>x3135A0CD9</v>
          </cell>
          <cell r="C6067" t="str">
            <v>Match</v>
          </cell>
          <cell r="D6067" t="str">
            <v>iStar</v>
          </cell>
          <cell r="E6067" t="str">
            <v>Callable</v>
          </cell>
        </row>
        <row r="6068">
          <cell r="A6068" t="str">
            <v>3135A0CE7</v>
          </cell>
          <cell r="B6068" t="str">
            <v>x3135A0CE7</v>
          </cell>
          <cell r="C6068" t="str">
            <v>Match</v>
          </cell>
          <cell r="D6068" t="str">
            <v>iStar</v>
          </cell>
          <cell r="E6068" t="str">
            <v>Step-Up</v>
          </cell>
        </row>
        <row r="6069">
          <cell r="A6069" t="str">
            <v>3135A0CE7</v>
          </cell>
          <cell r="B6069" t="str">
            <v>x3135A0CE7</v>
          </cell>
          <cell r="C6069" t="str">
            <v>Match</v>
          </cell>
          <cell r="D6069" t="str">
            <v>iStar</v>
          </cell>
          <cell r="E6069" t="str">
            <v>Step-Up</v>
          </cell>
        </row>
        <row r="6070">
          <cell r="A6070" t="str">
            <v>3135A0CF4</v>
          </cell>
          <cell r="B6070" t="str">
            <v>x3135A0CF4</v>
          </cell>
          <cell r="C6070" t="str">
            <v>Match</v>
          </cell>
          <cell r="D6070" t="str">
            <v>iStar</v>
          </cell>
          <cell r="E6070" t="str">
            <v>Callable</v>
          </cell>
        </row>
        <row r="6071">
          <cell r="A6071" t="str">
            <v>3135A0CF4</v>
          </cell>
          <cell r="B6071" t="str">
            <v>x3135A0CF4</v>
          </cell>
          <cell r="C6071" t="str">
            <v>Match</v>
          </cell>
          <cell r="D6071" t="str">
            <v>iStar</v>
          </cell>
          <cell r="E6071" t="str">
            <v>Step-Up</v>
          </cell>
        </row>
        <row r="6072">
          <cell r="A6072" t="str">
            <v>3135A0CG2</v>
          </cell>
          <cell r="B6072" t="str">
            <v>x3135A0CG2</v>
          </cell>
          <cell r="C6072" t="str">
            <v>Match</v>
          </cell>
          <cell r="D6072" t="str">
            <v>iStar</v>
          </cell>
          <cell r="E6072" t="str">
            <v>Step-Up</v>
          </cell>
        </row>
        <row r="6073">
          <cell r="A6073" t="str">
            <v>3135A0CG2</v>
          </cell>
          <cell r="B6073" t="str">
            <v>x3135A0CG2</v>
          </cell>
          <cell r="C6073" t="str">
            <v>Match</v>
          </cell>
          <cell r="D6073" t="str">
            <v>iStar</v>
          </cell>
          <cell r="E6073" t="str">
            <v>Callable</v>
          </cell>
        </row>
        <row r="6074">
          <cell r="A6074" t="str">
            <v>3135A0CH0</v>
          </cell>
          <cell r="B6074" t="str">
            <v>x3135A0CH0</v>
          </cell>
          <cell r="C6074" t="str">
            <v>Match</v>
          </cell>
          <cell r="D6074" t="str">
            <v>iStar</v>
          </cell>
          <cell r="E6074" t="str">
            <v>Step-Up</v>
          </cell>
        </row>
        <row r="6075">
          <cell r="A6075" t="str">
            <v>3135A0CH0</v>
          </cell>
          <cell r="B6075" t="str">
            <v>x3135A0CH0</v>
          </cell>
          <cell r="C6075" t="str">
            <v>Match</v>
          </cell>
          <cell r="D6075" t="str">
            <v>iStar</v>
          </cell>
          <cell r="E6075" t="str">
            <v>Step-Up</v>
          </cell>
        </row>
        <row r="6076">
          <cell r="A6076" t="str">
            <v>3135A0CJ6</v>
          </cell>
          <cell r="B6076" t="str">
            <v>x3135A0CJ6</v>
          </cell>
          <cell r="C6076" t="str">
            <v>Match</v>
          </cell>
          <cell r="D6076" t="str">
            <v>iStar</v>
          </cell>
          <cell r="E6076" t="str">
            <v>Callable</v>
          </cell>
        </row>
        <row r="6077">
          <cell r="A6077" t="str">
            <v>3135A0CJ6</v>
          </cell>
          <cell r="B6077" t="str">
            <v>x3135A0CJ6</v>
          </cell>
          <cell r="C6077" t="str">
            <v>Match</v>
          </cell>
          <cell r="D6077" t="str">
            <v>iStar</v>
          </cell>
          <cell r="E6077" t="str">
            <v>Step-Up</v>
          </cell>
        </row>
        <row r="6078">
          <cell r="A6078" t="str">
            <v>3135A0CK3</v>
          </cell>
          <cell r="B6078" t="str">
            <v>x3135A0CK3</v>
          </cell>
          <cell r="C6078" t="str">
            <v>Match</v>
          </cell>
          <cell r="D6078" t="str">
            <v>iStar</v>
          </cell>
          <cell r="E6078" t="str">
            <v>Callable</v>
          </cell>
        </row>
        <row r="6079">
          <cell r="A6079" t="str">
            <v>3135A0CK3</v>
          </cell>
          <cell r="B6079" t="str">
            <v>x3135A0CK3</v>
          </cell>
          <cell r="C6079" t="str">
            <v>Match</v>
          </cell>
          <cell r="D6079" t="str">
            <v>iStar</v>
          </cell>
          <cell r="E6079" t="str">
            <v>Step-Up</v>
          </cell>
        </row>
        <row r="6080">
          <cell r="A6080" t="str">
            <v>3135A0CL1</v>
          </cell>
          <cell r="B6080" t="str">
            <v>x3135A0CL1</v>
          </cell>
          <cell r="C6080" t="str">
            <v>Match</v>
          </cell>
          <cell r="D6080" t="str">
            <v>iStar</v>
          </cell>
          <cell r="E6080" t="str">
            <v>Step-Up</v>
          </cell>
        </row>
        <row r="6081">
          <cell r="A6081" t="str">
            <v>3135A0CM9</v>
          </cell>
          <cell r="B6081" t="str">
            <v>x3135A0CM9</v>
          </cell>
          <cell r="C6081" t="str">
            <v>Match</v>
          </cell>
          <cell r="D6081" t="str">
            <v>iStar</v>
          </cell>
          <cell r="E6081" t="str">
            <v>Step-Up</v>
          </cell>
        </row>
        <row r="6082">
          <cell r="A6082" t="str">
            <v>3135A0CN7</v>
          </cell>
          <cell r="B6082" t="str">
            <v>x3135A0CN7</v>
          </cell>
          <cell r="C6082" t="str">
            <v>Match</v>
          </cell>
          <cell r="D6082" t="str">
            <v>iStar</v>
          </cell>
          <cell r="E6082" t="str">
            <v>Callable</v>
          </cell>
        </row>
        <row r="6083">
          <cell r="A6083" t="str">
            <v>3135A0CP2</v>
          </cell>
          <cell r="B6083" t="str">
            <v>x3135A0CP2</v>
          </cell>
          <cell r="C6083" t="str">
            <v>Match</v>
          </cell>
          <cell r="D6083" t="str">
            <v>iStar</v>
          </cell>
          <cell r="E6083" t="str">
            <v>Step-Up</v>
          </cell>
        </row>
        <row r="6084">
          <cell r="A6084" t="str">
            <v>3135A0CQ0</v>
          </cell>
          <cell r="B6084" t="str">
            <v>x3135A0CQ0</v>
          </cell>
          <cell r="C6084" t="str">
            <v>Match</v>
          </cell>
          <cell r="D6084" t="str">
            <v>iStar</v>
          </cell>
          <cell r="E6084" t="str">
            <v>Step-Up</v>
          </cell>
        </row>
        <row r="6085">
          <cell r="A6085" t="str">
            <v>3135A0CR8</v>
          </cell>
          <cell r="B6085" t="str">
            <v>x3135A0CR8</v>
          </cell>
          <cell r="C6085" t="str">
            <v>Match</v>
          </cell>
          <cell r="D6085" t="str">
            <v>iStar</v>
          </cell>
          <cell r="E6085" t="str">
            <v>Callable</v>
          </cell>
        </row>
        <row r="6086">
          <cell r="A6086" t="str">
            <v>3135A0CS6</v>
          </cell>
          <cell r="B6086" t="str">
            <v>x3135A0CS6</v>
          </cell>
          <cell r="C6086" t="str">
            <v>Match</v>
          </cell>
          <cell r="D6086" t="str">
            <v>iStar</v>
          </cell>
          <cell r="E6086" t="str">
            <v>Step-Up</v>
          </cell>
        </row>
        <row r="6087">
          <cell r="A6087" t="str">
            <v>3135A0CT4</v>
          </cell>
          <cell r="B6087" t="str">
            <v>x3135A0CT4</v>
          </cell>
          <cell r="C6087" t="str">
            <v>Match</v>
          </cell>
          <cell r="D6087" t="str">
            <v>iStar</v>
          </cell>
          <cell r="E6087" t="str">
            <v>Step-Up</v>
          </cell>
        </row>
        <row r="6088">
          <cell r="A6088" t="str">
            <v>3135A0CU1</v>
          </cell>
          <cell r="B6088" t="str">
            <v>x3135A0CU1</v>
          </cell>
          <cell r="C6088" t="str">
            <v>Match</v>
          </cell>
          <cell r="D6088" t="str">
            <v>iStar</v>
          </cell>
          <cell r="E6088" t="str">
            <v>Callable</v>
          </cell>
        </row>
        <row r="6089">
          <cell r="A6089" t="str">
            <v>3135A0CV9</v>
          </cell>
          <cell r="B6089" t="str">
            <v>x3135A0CV9</v>
          </cell>
          <cell r="C6089" t="str">
            <v>Match</v>
          </cell>
          <cell r="D6089" t="str">
            <v>iStar</v>
          </cell>
          <cell r="E6089" t="str">
            <v>Step-Up</v>
          </cell>
        </row>
        <row r="6090">
          <cell r="A6090" t="str">
            <v>3135A0CW7</v>
          </cell>
          <cell r="B6090" t="str">
            <v>x3135A0CW7</v>
          </cell>
          <cell r="C6090" t="str">
            <v>Match</v>
          </cell>
          <cell r="D6090" t="str">
            <v>iStar</v>
          </cell>
          <cell r="E6090" t="str">
            <v>Step-Up</v>
          </cell>
        </row>
        <row r="6091">
          <cell r="A6091" t="str">
            <v>3135A0CX5</v>
          </cell>
          <cell r="B6091" t="str">
            <v>x3135A0CX5</v>
          </cell>
          <cell r="C6091" t="str">
            <v>Match</v>
          </cell>
          <cell r="D6091" t="str">
            <v>iStar</v>
          </cell>
          <cell r="E6091" t="str">
            <v>Callable</v>
          </cell>
        </row>
        <row r="6092">
          <cell r="A6092" t="str">
            <v>3135A0CY3</v>
          </cell>
          <cell r="B6092" t="str">
            <v>x3135A0CY3</v>
          </cell>
          <cell r="C6092" t="str">
            <v>Match</v>
          </cell>
          <cell r="D6092" t="str">
            <v>iStar</v>
          </cell>
          <cell r="E6092" t="str">
            <v>Step-Up</v>
          </cell>
        </row>
        <row r="6093">
          <cell r="A6093" t="str">
            <v>3135A0CZ0</v>
          </cell>
          <cell r="B6093" t="str">
            <v>x3135A0CZ0</v>
          </cell>
          <cell r="C6093" t="str">
            <v>Match</v>
          </cell>
          <cell r="D6093" t="str">
            <v>iStar</v>
          </cell>
          <cell r="E6093" t="str">
            <v>Step-Up</v>
          </cell>
        </row>
        <row r="6094">
          <cell r="A6094" t="str">
            <v>3135A0DA4</v>
          </cell>
          <cell r="B6094" t="str">
            <v>x3135A0DA4</v>
          </cell>
          <cell r="C6094" t="str">
            <v>Match</v>
          </cell>
          <cell r="D6094" t="str">
            <v>iStar</v>
          </cell>
          <cell r="E6094" t="str">
            <v>Step-Up</v>
          </cell>
        </row>
        <row r="6095">
          <cell r="A6095" t="str">
            <v>3135A0DB2</v>
          </cell>
          <cell r="B6095" t="str">
            <v>x3135A0DB2</v>
          </cell>
          <cell r="C6095" t="str">
            <v>Match</v>
          </cell>
          <cell r="D6095" t="str">
            <v>iStar</v>
          </cell>
          <cell r="E6095" t="str">
            <v>Callable</v>
          </cell>
        </row>
        <row r="6096">
          <cell r="A6096" t="str">
            <v>3135A0DC0</v>
          </cell>
          <cell r="B6096" t="str">
            <v>x3135A0DC0</v>
          </cell>
          <cell r="C6096" t="str">
            <v>Match</v>
          </cell>
          <cell r="D6096" t="str">
            <v>iStar</v>
          </cell>
          <cell r="E6096" t="str">
            <v>Step-Up</v>
          </cell>
        </row>
        <row r="6097">
          <cell r="A6097" t="str">
            <v>3135A0DD8</v>
          </cell>
          <cell r="B6097" t="str">
            <v>x3135A0DD8</v>
          </cell>
          <cell r="C6097" t="str">
            <v>Match</v>
          </cell>
          <cell r="D6097" t="str">
            <v>iStar</v>
          </cell>
          <cell r="E6097" t="str">
            <v>Callable</v>
          </cell>
        </row>
        <row r="6098">
          <cell r="A6098" t="str">
            <v>3135A0DE6</v>
          </cell>
          <cell r="B6098" t="str">
            <v>x3135A0DE6</v>
          </cell>
          <cell r="C6098" t="str">
            <v>Match</v>
          </cell>
          <cell r="D6098" t="str">
            <v>iStar</v>
          </cell>
          <cell r="E6098" t="str">
            <v>Step-Up</v>
          </cell>
        </row>
        <row r="6099">
          <cell r="A6099" t="str">
            <v>3135A0DF3</v>
          </cell>
          <cell r="B6099" t="str">
            <v>x3135A0DF3</v>
          </cell>
          <cell r="C6099" t="str">
            <v>Match</v>
          </cell>
          <cell r="D6099" t="str">
            <v>iStar</v>
          </cell>
          <cell r="E6099" t="str">
            <v>Step-Up</v>
          </cell>
        </row>
        <row r="6100">
          <cell r="A6100" t="str">
            <v>3135A0DG1</v>
          </cell>
          <cell r="B6100" t="str">
            <v>x3135A0DG1</v>
          </cell>
          <cell r="C6100" t="str">
            <v>Match</v>
          </cell>
          <cell r="D6100" t="str">
            <v>iStar</v>
          </cell>
          <cell r="E6100" t="str">
            <v>Callable</v>
          </cell>
        </row>
        <row r="6101">
          <cell r="A6101" t="str">
            <v>3135A0DH9</v>
          </cell>
          <cell r="B6101" t="str">
            <v>x3135A0DH9</v>
          </cell>
          <cell r="C6101" t="str">
            <v>Match</v>
          </cell>
          <cell r="D6101" t="str">
            <v>iStar</v>
          </cell>
          <cell r="E6101" t="str">
            <v>Step-Up</v>
          </cell>
        </row>
        <row r="6102">
          <cell r="A6102" t="str">
            <v>3135A0DJ5</v>
          </cell>
          <cell r="B6102" t="str">
            <v>x3135A0DJ5</v>
          </cell>
          <cell r="C6102" t="str">
            <v>Match</v>
          </cell>
          <cell r="D6102" t="str">
            <v>iStar</v>
          </cell>
          <cell r="E6102" t="str">
            <v>Step-Up</v>
          </cell>
        </row>
        <row r="6103">
          <cell r="A6103" t="str">
            <v>3135A0DK2</v>
          </cell>
          <cell r="B6103" t="str">
            <v>x3135A0DK2</v>
          </cell>
          <cell r="C6103" t="str">
            <v>Match</v>
          </cell>
          <cell r="D6103" t="str">
            <v>iStar</v>
          </cell>
          <cell r="E6103" t="str">
            <v>Callable</v>
          </cell>
        </row>
        <row r="6104">
          <cell r="A6104" t="str">
            <v>3135A0DL0</v>
          </cell>
          <cell r="B6104" t="str">
            <v>x3135A0DL0</v>
          </cell>
          <cell r="C6104" t="str">
            <v>Match</v>
          </cell>
          <cell r="D6104" t="str">
            <v>iStar</v>
          </cell>
          <cell r="E6104" t="str">
            <v>Step-Up</v>
          </cell>
        </row>
        <row r="6105">
          <cell r="A6105" t="str">
            <v>3135A0DM8</v>
          </cell>
          <cell r="B6105" t="str">
            <v>x3135A0DM8</v>
          </cell>
          <cell r="C6105" t="str">
            <v>Match</v>
          </cell>
          <cell r="D6105" t="str">
            <v>iStar</v>
          </cell>
          <cell r="E6105" t="str">
            <v>Callable</v>
          </cell>
        </row>
        <row r="6106">
          <cell r="A6106" t="str">
            <v>3135A0DN6</v>
          </cell>
          <cell r="B6106" t="str">
            <v>x3135A0DN6</v>
          </cell>
          <cell r="C6106" t="str">
            <v>Match</v>
          </cell>
          <cell r="D6106" t="str">
            <v>iStar</v>
          </cell>
          <cell r="E6106" t="str">
            <v>Step-Up</v>
          </cell>
        </row>
        <row r="6107">
          <cell r="A6107" t="str">
            <v>3135A0DP1</v>
          </cell>
          <cell r="B6107" t="str">
            <v>x3135A0DP1</v>
          </cell>
          <cell r="C6107" t="str">
            <v>Match</v>
          </cell>
          <cell r="D6107" t="str">
            <v>iStar</v>
          </cell>
          <cell r="E6107" t="str">
            <v>Step-Up</v>
          </cell>
        </row>
        <row r="6108">
          <cell r="A6108" t="str">
            <v>3135A0DQ9</v>
          </cell>
          <cell r="B6108" t="str">
            <v>x3135A0DQ9</v>
          </cell>
          <cell r="C6108" t="str">
            <v>Match</v>
          </cell>
          <cell r="D6108" t="str">
            <v>iStar</v>
          </cell>
          <cell r="E6108" t="str">
            <v>Step-Up</v>
          </cell>
        </row>
        <row r="6109">
          <cell r="A6109" t="str">
            <v>3135A0DR7</v>
          </cell>
          <cell r="B6109" t="str">
            <v>x3135A0DR7</v>
          </cell>
          <cell r="C6109" t="str">
            <v>Match</v>
          </cell>
          <cell r="D6109" t="str">
            <v>iStar</v>
          </cell>
          <cell r="E6109" t="str">
            <v>Callable</v>
          </cell>
        </row>
        <row r="6110">
          <cell r="A6110" t="str">
            <v>3135A0DS5</v>
          </cell>
          <cell r="B6110" t="str">
            <v>x3135A0DS5</v>
          </cell>
          <cell r="C6110" t="str">
            <v>Match</v>
          </cell>
          <cell r="D6110" t="str">
            <v>iStar</v>
          </cell>
          <cell r="E6110" t="str">
            <v>Step-Up</v>
          </cell>
        </row>
        <row r="6111">
          <cell r="A6111" t="str">
            <v>3135A0DT3</v>
          </cell>
          <cell r="B6111" t="str">
            <v>x3135A0DT3</v>
          </cell>
          <cell r="C6111" t="str">
            <v>Match</v>
          </cell>
          <cell r="D6111" t="str">
            <v>iStar</v>
          </cell>
          <cell r="E6111" t="str">
            <v>Callable</v>
          </cell>
        </row>
        <row r="6112">
          <cell r="A6112" t="str">
            <v>3135A0DU0</v>
          </cell>
          <cell r="B6112" t="str">
            <v>x3135A0DU0</v>
          </cell>
          <cell r="C6112" t="str">
            <v>Match</v>
          </cell>
          <cell r="D6112" t="str">
            <v>iStar</v>
          </cell>
          <cell r="E6112" t="str">
            <v>Step-Up</v>
          </cell>
        </row>
        <row r="6113">
          <cell r="A6113" t="str">
            <v>3135A0DV8</v>
          </cell>
          <cell r="B6113" t="str">
            <v>x3135A0DV8</v>
          </cell>
          <cell r="C6113" t="str">
            <v>Match</v>
          </cell>
          <cell r="D6113" t="str">
            <v>iStar</v>
          </cell>
          <cell r="E6113" t="str">
            <v>Step-Up</v>
          </cell>
        </row>
        <row r="6114">
          <cell r="A6114" t="str">
            <v>3135A0DW6</v>
          </cell>
          <cell r="B6114" t="str">
            <v>x3135A0DW6</v>
          </cell>
          <cell r="C6114" t="str">
            <v>Match</v>
          </cell>
          <cell r="D6114" t="str">
            <v>iStar</v>
          </cell>
          <cell r="E6114" t="str">
            <v>Callable</v>
          </cell>
        </row>
        <row r="6115">
          <cell r="A6115" t="str">
            <v>3135A0DX4</v>
          </cell>
          <cell r="B6115" t="str">
            <v>x3135A0DX4</v>
          </cell>
          <cell r="C6115" t="str">
            <v>Match</v>
          </cell>
          <cell r="D6115" t="str">
            <v>iStar</v>
          </cell>
          <cell r="E6115" t="str">
            <v>Step-Up</v>
          </cell>
        </row>
        <row r="6116">
          <cell r="A6116" t="str">
            <v>3135A0DY2</v>
          </cell>
          <cell r="B6116" t="str">
            <v>x3135A0DY2</v>
          </cell>
          <cell r="C6116" t="str">
            <v>Match</v>
          </cell>
          <cell r="D6116" t="str">
            <v>iStar</v>
          </cell>
          <cell r="E6116" t="str">
            <v>Step-Up</v>
          </cell>
        </row>
        <row r="6117">
          <cell r="A6117" t="str">
            <v>3135A0DZ9</v>
          </cell>
          <cell r="B6117" t="str">
            <v>x3135A0DZ9</v>
          </cell>
          <cell r="C6117" t="str">
            <v>Match</v>
          </cell>
          <cell r="D6117" t="str">
            <v>iStar</v>
          </cell>
          <cell r="E6117" t="str">
            <v>Callable</v>
          </cell>
        </row>
        <row r="6118">
          <cell r="A6118" t="str">
            <v>3135A0EA3</v>
          </cell>
          <cell r="B6118" t="str">
            <v>x3135A0EA3</v>
          </cell>
          <cell r="C6118" t="str">
            <v>Match</v>
          </cell>
          <cell r="D6118" t="str">
            <v>iStar</v>
          </cell>
          <cell r="E6118" t="str">
            <v>Step-Up</v>
          </cell>
        </row>
        <row r="6119">
          <cell r="A6119" t="str">
            <v>3135A0EB1</v>
          </cell>
          <cell r="B6119" t="str">
            <v>x3135A0EB1</v>
          </cell>
          <cell r="C6119" t="str">
            <v>Match</v>
          </cell>
          <cell r="D6119" t="str">
            <v>iStar</v>
          </cell>
          <cell r="E6119" t="str">
            <v>Callable</v>
          </cell>
        </row>
        <row r="6120">
          <cell r="A6120" t="str">
            <v>3135A0EC9</v>
          </cell>
          <cell r="B6120" t="str">
            <v>x3135A0EC9</v>
          </cell>
          <cell r="C6120" t="str">
            <v>Match</v>
          </cell>
          <cell r="D6120" t="str">
            <v>iStar</v>
          </cell>
          <cell r="E6120" t="str">
            <v>Step-Up</v>
          </cell>
        </row>
        <row r="6121">
          <cell r="A6121" t="str">
            <v>3135A0ED7</v>
          </cell>
          <cell r="B6121" t="str">
            <v>x3135A0ED7</v>
          </cell>
          <cell r="C6121" t="str">
            <v>Match</v>
          </cell>
          <cell r="D6121" t="str">
            <v>iStar</v>
          </cell>
          <cell r="E6121" t="str">
            <v>Step-Up</v>
          </cell>
        </row>
        <row r="6122">
          <cell r="A6122" t="str">
            <v>3135A0EE5</v>
          </cell>
          <cell r="B6122" t="str">
            <v>x3135A0EE5</v>
          </cell>
          <cell r="C6122" t="str">
            <v>Match</v>
          </cell>
          <cell r="D6122" t="str">
            <v>iStar</v>
          </cell>
          <cell r="E6122" t="str">
            <v>Step-Up</v>
          </cell>
        </row>
        <row r="6123">
          <cell r="A6123" t="str">
            <v>3135A0EF2</v>
          </cell>
          <cell r="B6123" t="str">
            <v>x3135A0EF2</v>
          </cell>
          <cell r="C6123" t="str">
            <v>Match</v>
          </cell>
          <cell r="D6123" t="str">
            <v>iStar</v>
          </cell>
          <cell r="E6123" t="str">
            <v>Callable</v>
          </cell>
        </row>
        <row r="6124">
          <cell r="A6124" t="str">
            <v>3135A0EG0</v>
          </cell>
          <cell r="B6124" t="str">
            <v>x3135A0EG0</v>
          </cell>
          <cell r="C6124" t="str">
            <v>Match</v>
          </cell>
          <cell r="D6124" t="str">
            <v>iStar</v>
          </cell>
          <cell r="E6124" t="str">
            <v>Step-Up</v>
          </cell>
        </row>
        <row r="6125">
          <cell r="A6125" t="str">
            <v>3135A0EH8</v>
          </cell>
          <cell r="B6125" t="str">
            <v>x3135A0EH8</v>
          </cell>
          <cell r="C6125" t="str">
            <v>Match</v>
          </cell>
          <cell r="D6125" t="str">
            <v>iStar</v>
          </cell>
          <cell r="E6125" t="str">
            <v>Callable</v>
          </cell>
        </row>
        <row r="6126">
          <cell r="A6126" t="str">
            <v>3135A0EJ4</v>
          </cell>
          <cell r="B6126" t="str">
            <v>x3135A0EJ4</v>
          </cell>
          <cell r="C6126" t="str">
            <v>Match</v>
          </cell>
          <cell r="D6126" t="str">
            <v>iStar</v>
          </cell>
          <cell r="E6126" t="str">
            <v>Step-Up</v>
          </cell>
        </row>
        <row r="6127">
          <cell r="A6127" t="str">
            <v>3135A0EK1</v>
          </cell>
          <cell r="B6127" t="str">
            <v>x3135A0EK1</v>
          </cell>
          <cell r="C6127" t="str">
            <v>Match</v>
          </cell>
          <cell r="D6127" t="str">
            <v>iStar</v>
          </cell>
          <cell r="E6127" t="str">
            <v>Step-Up</v>
          </cell>
        </row>
        <row r="6128">
          <cell r="A6128" t="str">
            <v>3135A0EL9</v>
          </cell>
          <cell r="B6128" t="str">
            <v>x3135A0EL9</v>
          </cell>
          <cell r="C6128" t="str">
            <v>Match</v>
          </cell>
          <cell r="D6128" t="str">
            <v>iStar</v>
          </cell>
          <cell r="E6128" t="str">
            <v>Step-Up</v>
          </cell>
        </row>
        <row r="6129">
          <cell r="A6129" t="str">
            <v>3135A0EM7</v>
          </cell>
          <cell r="B6129" t="str">
            <v>x3135A0EM7</v>
          </cell>
          <cell r="C6129" t="str">
            <v>Match</v>
          </cell>
          <cell r="D6129" t="str">
            <v>iStar</v>
          </cell>
          <cell r="E6129" t="str">
            <v>Callable</v>
          </cell>
        </row>
        <row r="6130">
          <cell r="A6130" t="str">
            <v>3135A0EN5</v>
          </cell>
          <cell r="B6130" t="str">
            <v>x3135A0EN5</v>
          </cell>
          <cell r="C6130" t="str">
            <v>Match</v>
          </cell>
          <cell r="D6130" t="str">
            <v>iStar</v>
          </cell>
          <cell r="E6130" t="str">
            <v>Step-Up</v>
          </cell>
        </row>
        <row r="6131">
          <cell r="A6131" t="str">
            <v>3135A0EP0</v>
          </cell>
          <cell r="B6131" t="str">
            <v>x3135A0EP0</v>
          </cell>
          <cell r="C6131" t="str">
            <v>Match</v>
          </cell>
          <cell r="D6131" t="str">
            <v>iStar</v>
          </cell>
          <cell r="E6131" t="str">
            <v>Step-Up</v>
          </cell>
        </row>
        <row r="6132">
          <cell r="A6132" t="str">
            <v>3135A0EQ8</v>
          </cell>
          <cell r="B6132" t="str">
            <v>x3135A0EQ8</v>
          </cell>
          <cell r="C6132" t="str">
            <v>Match</v>
          </cell>
          <cell r="D6132" t="str">
            <v>iStar</v>
          </cell>
          <cell r="E6132" t="str">
            <v>Step-Up</v>
          </cell>
        </row>
        <row r="6133">
          <cell r="A6133" t="str">
            <v>3135A0ER6</v>
          </cell>
          <cell r="B6133" t="str">
            <v>x3135A0ER6</v>
          </cell>
          <cell r="C6133" t="str">
            <v>Match</v>
          </cell>
          <cell r="D6133" t="str">
            <v>iStar</v>
          </cell>
          <cell r="E6133" t="str">
            <v>Step-Up</v>
          </cell>
        </row>
        <row r="6134">
          <cell r="A6134" t="str">
            <v>3135A0ES4</v>
          </cell>
          <cell r="B6134" t="str">
            <v>x3135A0ES4</v>
          </cell>
          <cell r="C6134" t="str">
            <v>Match</v>
          </cell>
          <cell r="D6134" t="str">
            <v>iStar</v>
          </cell>
          <cell r="E6134" t="str">
            <v>Callable</v>
          </cell>
        </row>
        <row r="6135">
          <cell r="A6135" t="str">
            <v>3135A0ET2</v>
          </cell>
          <cell r="B6135" t="str">
            <v>x3135A0ET2</v>
          </cell>
          <cell r="C6135" t="str">
            <v>Match</v>
          </cell>
          <cell r="D6135" t="str">
            <v>iStar</v>
          </cell>
          <cell r="E6135" t="str">
            <v>Callable</v>
          </cell>
        </row>
        <row r="6136">
          <cell r="A6136" t="str">
            <v>3135A0EU9</v>
          </cell>
          <cell r="B6136" t="str">
            <v>x3135A0EU9</v>
          </cell>
          <cell r="C6136" t="str">
            <v>Match</v>
          </cell>
          <cell r="D6136" t="str">
            <v>iStar</v>
          </cell>
          <cell r="E6136" t="str">
            <v>Step-Up</v>
          </cell>
        </row>
        <row r="6137">
          <cell r="A6137" t="str">
            <v>3135A0EV7</v>
          </cell>
          <cell r="B6137" t="str">
            <v>x3135A0EV7</v>
          </cell>
          <cell r="C6137" t="str">
            <v>Match</v>
          </cell>
          <cell r="D6137" t="str">
            <v>iStar</v>
          </cell>
          <cell r="E6137" t="str">
            <v>Step-Up</v>
          </cell>
        </row>
        <row r="6138">
          <cell r="A6138" t="str">
            <v>3135A0EW5</v>
          </cell>
          <cell r="B6138" t="str">
            <v>x3135A0EW5</v>
          </cell>
          <cell r="C6138" t="str">
            <v>Match</v>
          </cell>
          <cell r="D6138" t="str">
            <v>iStar</v>
          </cell>
          <cell r="E6138" t="str">
            <v>Step-Up</v>
          </cell>
        </row>
        <row r="6139">
          <cell r="A6139" t="str">
            <v>3135A0EX3</v>
          </cell>
          <cell r="B6139" t="str">
            <v>x3135A0EX3</v>
          </cell>
          <cell r="C6139" t="str">
            <v>Match</v>
          </cell>
          <cell r="D6139" t="str">
            <v>iStar</v>
          </cell>
          <cell r="E6139" t="str">
            <v>Step-Up</v>
          </cell>
        </row>
        <row r="6140">
          <cell r="A6140" t="str">
            <v>3135A0EY1</v>
          </cell>
          <cell r="B6140" t="str">
            <v>x3135A0EY1</v>
          </cell>
          <cell r="C6140" t="str">
            <v>Match</v>
          </cell>
          <cell r="D6140" t="str">
            <v>iStar</v>
          </cell>
          <cell r="E6140" t="str">
            <v>Callable</v>
          </cell>
        </row>
        <row r="6141">
          <cell r="A6141" t="str">
            <v>3135A0EZ8</v>
          </cell>
          <cell r="B6141" t="str">
            <v>x3135A0EZ8</v>
          </cell>
          <cell r="C6141" t="str">
            <v>Match</v>
          </cell>
          <cell r="D6141" t="str">
            <v>iStar</v>
          </cell>
          <cell r="E6141" t="str">
            <v>Step-Up</v>
          </cell>
        </row>
        <row r="6142">
          <cell r="A6142" t="str">
            <v>3135A0FA2</v>
          </cell>
          <cell r="B6142" t="str">
            <v>x3135A0FA2</v>
          </cell>
          <cell r="C6142" t="str">
            <v>Match</v>
          </cell>
          <cell r="D6142" t="str">
            <v>iStar</v>
          </cell>
          <cell r="E6142" t="str">
            <v>Callable</v>
          </cell>
        </row>
        <row r="6143">
          <cell r="A6143" t="str">
            <v>3135A0FB0</v>
          </cell>
          <cell r="B6143" t="str">
            <v>x3135A0FB0</v>
          </cell>
          <cell r="C6143" t="str">
            <v>Match</v>
          </cell>
          <cell r="D6143" t="str">
            <v>iStar</v>
          </cell>
          <cell r="E6143" t="str">
            <v>Step-Up</v>
          </cell>
        </row>
        <row r="6144">
          <cell r="A6144" t="str">
            <v>3135A0FC8</v>
          </cell>
          <cell r="B6144" t="str">
            <v>x3135A0FC8</v>
          </cell>
          <cell r="C6144" t="str">
            <v>Match</v>
          </cell>
          <cell r="D6144" t="str">
            <v>iStar</v>
          </cell>
          <cell r="E6144" t="str">
            <v>Callable</v>
          </cell>
        </row>
        <row r="6145">
          <cell r="A6145" t="str">
            <v>3135A0FD6</v>
          </cell>
          <cell r="B6145" t="str">
            <v>x3135A0FD6</v>
          </cell>
          <cell r="C6145" t="str">
            <v>Match</v>
          </cell>
          <cell r="D6145" t="str">
            <v>iStar</v>
          </cell>
          <cell r="E6145" t="str">
            <v>Step-Up</v>
          </cell>
        </row>
        <row r="6146">
          <cell r="A6146" t="str">
            <v>3135A0FE4</v>
          </cell>
          <cell r="B6146" t="str">
            <v>x3135A0FE4</v>
          </cell>
          <cell r="C6146" t="str">
            <v>Match</v>
          </cell>
          <cell r="D6146" t="str">
            <v>iStar</v>
          </cell>
          <cell r="E6146" t="str">
            <v>Step-Up</v>
          </cell>
        </row>
        <row r="6147">
          <cell r="A6147" t="str">
            <v>3135A0FF1</v>
          </cell>
          <cell r="B6147" t="str">
            <v>x3135A0FF1</v>
          </cell>
          <cell r="C6147" t="str">
            <v>Match</v>
          </cell>
          <cell r="D6147" t="str">
            <v>iStar</v>
          </cell>
          <cell r="E6147" t="str">
            <v>Step-Up</v>
          </cell>
        </row>
        <row r="6148">
          <cell r="A6148" t="str">
            <v>3135A0FG9</v>
          </cell>
          <cell r="B6148" t="str">
            <v>x3135A0FG9</v>
          </cell>
          <cell r="C6148" t="str">
            <v>Match</v>
          </cell>
          <cell r="D6148" t="str">
            <v>iStar</v>
          </cell>
          <cell r="E6148" t="str">
            <v>Callable</v>
          </cell>
        </row>
        <row r="6149">
          <cell r="A6149" t="str">
            <v>3135A0FH7</v>
          </cell>
          <cell r="B6149" t="str">
            <v>x3135A0FH7</v>
          </cell>
          <cell r="C6149" t="str">
            <v>Match</v>
          </cell>
          <cell r="D6149" t="str">
            <v>iStar</v>
          </cell>
          <cell r="E6149" t="str">
            <v>Step-Up</v>
          </cell>
        </row>
        <row r="6150">
          <cell r="A6150" t="str">
            <v>3135A0FJ3</v>
          </cell>
          <cell r="B6150" t="str">
            <v>x3135A0FJ3</v>
          </cell>
          <cell r="C6150" t="str">
            <v>Match</v>
          </cell>
          <cell r="D6150" t="str">
            <v>iStar</v>
          </cell>
          <cell r="E6150" t="str">
            <v>Callable</v>
          </cell>
        </row>
        <row r="6151">
          <cell r="A6151" t="str">
            <v>3135A0FK0</v>
          </cell>
          <cell r="B6151" t="str">
            <v>x3135A0FK0</v>
          </cell>
          <cell r="C6151" t="str">
            <v>Match</v>
          </cell>
          <cell r="D6151" t="str">
            <v>iStar</v>
          </cell>
          <cell r="E6151" t="str">
            <v>Step-Up</v>
          </cell>
        </row>
        <row r="6152">
          <cell r="A6152" t="str">
            <v>3135A0FL8</v>
          </cell>
          <cell r="B6152" t="str">
            <v>x3135A0FL8</v>
          </cell>
          <cell r="C6152" t="str">
            <v>Match</v>
          </cell>
          <cell r="D6152" t="str">
            <v>iStar</v>
          </cell>
          <cell r="E6152" t="str">
            <v>Step-Up</v>
          </cell>
        </row>
        <row r="6153">
          <cell r="A6153" t="str">
            <v>3135A0FM6</v>
          </cell>
          <cell r="B6153" t="str">
            <v>x3135A0FM6</v>
          </cell>
          <cell r="C6153" t="str">
            <v>Match</v>
          </cell>
          <cell r="D6153" t="str">
            <v>iStar</v>
          </cell>
          <cell r="E6153" t="str">
            <v>Step-Up</v>
          </cell>
        </row>
        <row r="6154">
          <cell r="A6154" t="str">
            <v>3135A0FN4</v>
          </cell>
          <cell r="B6154" t="str">
            <v>x3135A0FN4</v>
          </cell>
          <cell r="C6154" t="str">
            <v>Match</v>
          </cell>
          <cell r="D6154" t="str">
            <v>iStar</v>
          </cell>
          <cell r="E6154" t="str">
            <v>Callable</v>
          </cell>
        </row>
        <row r="6155">
          <cell r="A6155" t="str">
            <v>3135A0FP9</v>
          </cell>
          <cell r="B6155" t="str">
            <v>x3135A0FP9</v>
          </cell>
          <cell r="C6155" t="str">
            <v>Match</v>
          </cell>
          <cell r="D6155" t="str">
            <v>iStar</v>
          </cell>
          <cell r="E6155" t="str">
            <v>Step-Up</v>
          </cell>
        </row>
        <row r="6156">
          <cell r="A6156" t="str">
            <v>3135A0FQ7</v>
          </cell>
          <cell r="B6156" t="str">
            <v>x3135A0FQ7</v>
          </cell>
          <cell r="C6156" t="str">
            <v>Match</v>
          </cell>
          <cell r="D6156" t="str">
            <v>iStar</v>
          </cell>
          <cell r="E6156" t="str">
            <v>Step-Up</v>
          </cell>
        </row>
        <row r="6157">
          <cell r="A6157" t="str">
            <v>3135A0FR5</v>
          </cell>
          <cell r="B6157" t="str">
            <v>x3135A0FR5</v>
          </cell>
          <cell r="C6157" t="str">
            <v>Match</v>
          </cell>
          <cell r="D6157" t="str">
            <v>iStar</v>
          </cell>
          <cell r="E6157" t="str">
            <v>Callable</v>
          </cell>
        </row>
        <row r="6158">
          <cell r="A6158" t="str">
            <v>3135A0FS3</v>
          </cell>
          <cell r="B6158" t="str">
            <v>x3135A0FS3</v>
          </cell>
          <cell r="C6158" t="str">
            <v>Match</v>
          </cell>
          <cell r="D6158" t="str">
            <v>iStar</v>
          </cell>
          <cell r="E6158" t="str">
            <v>Callable</v>
          </cell>
        </row>
        <row r="6159">
          <cell r="A6159" t="str">
            <v>3135A0FT1</v>
          </cell>
          <cell r="B6159" t="str">
            <v>x3135A0FT1</v>
          </cell>
          <cell r="C6159" t="str">
            <v>Match</v>
          </cell>
          <cell r="D6159" t="str">
            <v>iStar</v>
          </cell>
          <cell r="E6159" t="str">
            <v>Step-Up</v>
          </cell>
        </row>
        <row r="6160">
          <cell r="A6160" t="str">
            <v>3135A0FU8</v>
          </cell>
          <cell r="B6160" t="str">
            <v>x3135A0FU8</v>
          </cell>
          <cell r="C6160" t="str">
            <v>Match</v>
          </cell>
          <cell r="D6160" t="str">
            <v>iStar</v>
          </cell>
          <cell r="E6160" t="str">
            <v>Callable</v>
          </cell>
        </row>
        <row r="6161">
          <cell r="A6161" t="str">
            <v>3135A0FV6</v>
          </cell>
          <cell r="B6161" t="str">
            <v>x3135A0FV6</v>
          </cell>
          <cell r="C6161" t="str">
            <v>Match</v>
          </cell>
          <cell r="D6161" t="str">
            <v>iStar</v>
          </cell>
          <cell r="E6161" t="str">
            <v>Step-Up</v>
          </cell>
        </row>
        <row r="6162">
          <cell r="A6162" t="str">
            <v>3135A0FW4</v>
          </cell>
          <cell r="B6162" t="str">
            <v>x3135A0FW4</v>
          </cell>
          <cell r="C6162" t="str">
            <v>Match</v>
          </cell>
          <cell r="D6162" t="str">
            <v>iStar</v>
          </cell>
          <cell r="E6162" t="str">
            <v>Step-Up</v>
          </cell>
        </row>
        <row r="6163">
          <cell r="A6163" t="str">
            <v>3135A0FX2</v>
          </cell>
          <cell r="B6163" t="str">
            <v>x3135A0FX2</v>
          </cell>
          <cell r="C6163" t="str">
            <v>Match</v>
          </cell>
          <cell r="D6163" t="str">
            <v>iStar</v>
          </cell>
          <cell r="E6163" t="str">
            <v>Callable</v>
          </cell>
        </row>
        <row r="6164">
          <cell r="A6164" t="str">
            <v>3135A0FY0</v>
          </cell>
          <cell r="B6164" t="str">
            <v>x3135A0FY0</v>
          </cell>
          <cell r="C6164" t="str">
            <v>Match</v>
          </cell>
          <cell r="D6164" t="str">
            <v>iStar</v>
          </cell>
          <cell r="E6164" t="str">
            <v>Callable</v>
          </cell>
        </row>
        <row r="6165">
          <cell r="A6165" t="str">
            <v>3135A0FZ7</v>
          </cell>
          <cell r="B6165" t="str">
            <v>x3135A0FZ7</v>
          </cell>
          <cell r="C6165" t="str">
            <v>Match</v>
          </cell>
          <cell r="D6165" t="str">
            <v>iStar</v>
          </cell>
          <cell r="E6165" t="str">
            <v>Step-Up</v>
          </cell>
        </row>
        <row r="6166">
          <cell r="A6166" t="str">
            <v>3135A0GA1</v>
          </cell>
          <cell r="B6166" t="str">
            <v>x3135A0GA1</v>
          </cell>
          <cell r="C6166" t="str">
            <v>Match</v>
          </cell>
          <cell r="D6166" t="str">
            <v>iStar</v>
          </cell>
          <cell r="E6166" t="str">
            <v>Step-Up</v>
          </cell>
        </row>
        <row r="6167">
          <cell r="A6167" t="str">
            <v>3135A0GB9</v>
          </cell>
          <cell r="B6167" t="str">
            <v>x3135A0GB9</v>
          </cell>
          <cell r="C6167" t="str">
            <v>Match</v>
          </cell>
          <cell r="D6167" t="str">
            <v>iStar</v>
          </cell>
          <cell r="E6167" t="str">
            <v>Callable</v>
          </cell>
        </row>
        <row r="6168">
          <cell r="A6168" t="str">
            <v>3135A0GC7</v>
          </cell>
          <cell r="B6168" t="str">
            <v>x3135A0GC7</v>
          </cell>
          <cell r="C6168" t="str">
            <v>Match</v>
          </cell>
          <cell r="D6168" t="str">
            <v>iStar</v>
          </cell>
          <cell r="E6168" t="str">
            <v>Step-Up</v>
          </cell>
        </row>
        <row r="6169">
          <cell r="A6169" t="str">
            <v>3135A0GD5</v>
          </cell>
          <cell r="B6169" t="str">
            <v>x3135A0GD5</v>
          </cell>
          <cell r="C6169" t="str">
            <v>Match</v>
          </cell>
          <cell r="D6169" t="str">
            <v>iStar</v>
          </cell>
          <cell r="E6169" t="str">
            <v>Callable</v>
          </cell>
        </row>
        <row r="6170">
          <cell r="A6170" t="str">
            <v>3135A0GE3</v>
          </cell>
          <cell r="B6170" t="str">
            <v>x3135A0GE3</v>
          </cell>
          <cell r="C6170" t="str">
            <v>Match</v>
          </cell>
          <cell r="D6170" t="str">
            <v>iStar</v>
          </cell>
          <cell r="E6170" t="str">
            <v>Step-Up</v>
          </cell>
        </row>
        <row r="6171">
          <cell r="A6171" t="str">
            <v>3135A0GF0</v>
          </cell>
          <cell r="B6171" t="str">
            <v>x3135A0GF0</v>
          </cell>
          <cell r="C6171" t="str">
            <v>Match</v>
          </cell>
          <cell r="D6171" t="str">
            <v>iStar</v>
          </cell>
          <cell r="E6171" t="str">
            <v>Step-Up</v>
          </cell>
        </row>
        <row r="6172">
          <cell r="A6172" t="str">
            <v>3135A0GG8</v>
          </cell>
          <cell r="B6172" t="str">
            <v>x3135A0GG8</v>
          </cell>
          <cell r="C6172" t="str">
            <v>Match</v>
          </cell>
          <cell r="D6172" t="str">
            <v>iStar</v>
          </cell>
          <cell r="E6172" t="str">
            <v>Callable</v>
          </cell>
        </row>
        <row r="6173">
          <cell r="A6173" t="str">
            <v>3135A0GH6</v>
          </cell>
          <cell r="B6173" t="str">
            <v>x3135A0GH6</v>
          </cell>
          <cell r="C6173" t="str">
            <v>Match</v>
          </cell>
          <cell r="D6173" t="str">
            <v>iStar</v>
          </cell>
          <cell r="E6173" t="str">
            <v>Callable</v>
          </cell>
        </row>
        <row r="6174">
          <cell r="A6174" t="str">
            <v>3135A0GJ2</v>
          </cell>
          <cell r="B6174" t="str">
            <v>x3135A0GJ2</v>
          </cell>
          <cell r="C6174" t="str">
            <v>Match</v>
          </cell>
          <cell r="D6174" t="str">
            <v>iStar</v>
          </cell>
          <cell r="E6174" t="str">
            <v>Step-Up</v>
          </cell>
        </row>
        <row r="6175">
          <cell r="A6175" t="str">
            <v>3135A0GK9</v>
          </cell>
          <cell r="B6175" t="str">
            <v>x3135A0GK9</v>
          </cell>
          <cell r="C6175" t="str">
            <v>Match</v>
          </cell>
          <cell r="D6175" t="str">
            <v>iStar</v>
          </cell>
          <cell r="E6175" t="str">
            <v>Callable</v>
          </cell>
        </row>
        <row r="6176">
          <cell r="A6176" t="str">
            <v>3135A0GL7</v>
          </cell>
          <cell r="B6176" t="str">
            <v>x3135A0GL7</v>
          </cell>
          <cell r="C6176" t="str">
            <v>Match</v>
          </cell>
          <cell r="D6176" t="str">
            <v>iStar</v>
          </cell>
          <cell r="E6176" t="str">
            <v>Step-Up</v>
          </cell>
        </row>
        <row r="6177">
          <cell r="A6177" t="str">
            <v>3135A0GM5</v>
          </cell>
          <cell r="B6177" t="str">
            <v>x3135A0GM5</v>
          </cell>
          <cell r="C6177" t="str">
            <v>Match</v>
          </cell>
          <cell r="D6177" t="str">
            <v>iStar</v>
          </cell>
          <cell r="E6177" t="str">
            <v>Step-Up</v>
          </cell>
        </row>
        <row r="6178">
          <cell r="A6178" t="str">
            <v>3135A0GN3</v>
          </cell>
          <cell r="B6178" t="str">
            <v>x3135A0GN3</v>
          </cell>
          <cell r="C6178" t="str">
            <v>Match</v>
          </cell>
          <cell r="D6178" t="str">
            <v>iStar</v>
          </cell>
          <cell r="E6178" t="str">
            <v>Callable</v>
          </cell>
        </row>
        <row r="6179">
          <cell r="A6179" t="str">
            <v>3135A0GP8</v>
          </cell>
          <cell r="B6179" t="str">
            <v>x3135A0GP8</v>
          </cell>
          <cell r="C6179" t="str">
            <v>Match</v>
          </cell>
          <cell r="D6179" t="str">
            <v>iStar</v>
          </cell>
          <cell r="E6179" t="str">
            <v>Step-Up</v>
          </cell>
        </row>
        <row r="6180">
          <cell r="A6180" t="str">
            <v>3135A0GQ6</v>
          </cell>
          <cell r="B6180" t="str">
            <v>x3135A0GQ6</v>
          </cell>
          <cell r="C6180" t="str">
            <v>Match</v>
          </cell>
          <cell r="D6180" t="str">
            <v>iStar</v>
          </cell>
          <cell r="E6180" t="str">
            <v>Step-Up</v>
          </cell>
        </row>
        <row r="6181">
          <cell r="A6181" t="str">
            <v>3135A0GR4</v>
          </cell>
          <cell r="B6181" t="str">
            <v>x3135A0GR4</v>
          </cell>
          <cell r="C6181" t="str">
            <v>Match</v>
          </cell>
          <cell r="D6181" t="str">
            <v>iStar</v>
          </cell>
          <cell r="E6181" t="str">
            <v>Callable</v>
          </cell>
        </row>
        <row r="6182">
          <cell r="A6182" t="str">
            <v>3135A0GS2</v>
          </cell>
          <cell r="B6182" t="str">
            <v>x3135A0GS2</v>
          </cell>
          <cell r="C6182" t="str">
            <v>Match</v>
          </cell>
          <cell r="D6182" t="str">
            <v>iStar</v>
          </cell>
          <cell r="E6182" t="str">
            <v>Callable</v>
          </cell>
        </row>
        <row r="6183">
          <cell r="A6183" t="str">
            <v>3135A0GT0</v>
          </cell>
          <cell r="B6183" t="str">
            <v>x3135A0GT0</v>
          </cell>
          <cell r="C6183" t="str">
            <v>Match</v>
          </cell>
          <cell r="D6183" t="str">
            <v>iStar</v>
          </cell>
          <cell r="E6183" t="str">
            <v>Step-Up</v>
          </cell>
        </row>
        <row r="6184">
          <cell r="A6184" t="str">
            <v>3135A0GU7</v>
          </cell>
          <cell r="B6184" t="str">
            <v>x3135A0GU7</v>
          </cell>
          <cell r="C6184" t="str">
            <v>Match</v>
          </cell>
          <cell r="D6184" t="str">
            <v>iStar</v>
          </cell>
          <cell r="E6184" t="str">
            <v>Callable</v>
          </cell>
        </row>
        <row r="6185">
          <cell r="A6185" t="str">
            <v>3135A0GV5</v>
          </cell>
          <cell r="B6185" t="str">
            <v>x3135A0GV5</v>
          </cell>
          <cell r="C6185" t="str">
            <v>Match</v>
          </cell>
          <cell r="D6185" t="str">
            <v>iStar</v>
          </cell>
          <cell r="E6185" t="str">
            <v>Step-Up</v>
          </cell>
        </row>
        <row r="6186">
          <cell r="A6186" t="str">
            <v>3135A0GW3</v>
          </cell>
          <cell r="B6186" t="str">
            <v>x3135A0GW3</v>
          </cell>
          <cell r="C6186" t="str">
            <v>Match</v>
          </cell>
          <cell r="D6186" t="str">
            <v>iStar</v>
          </cell>
          <cell r="E6186" t="str">
            <v>Step-Up</v>
          </cell>
        </row>
        <row r="6187">
          <cell r="A6187" t="str">
            <v>3135A0GX1</v>
          </cell>
          <cell r="B6187" t="str">
            <v>x3135A0GX1</v>
          </cell>
          <cell r="C6187" t="str">
            <v>Match</v>
          </cell>
          <cell r="D6187" t="str">
            <v>iStar</v>
          </cell>
          <cell r="E6187" t="str">
            <v>Step-Up</v>
          </cell>
        </row>
        <row r="6188">
          <cell r="A6188" t="str">
            <v>3135A0GY9</v>
          </cell>
          <cell r="B6188" t="str">
            <v>x3135A0GY9</v>
          </cell>
          <cell r="C6188" t="str">
            <v>Match</v>
          </cell>
          <cell r="D6188" t="str">
            <v>iStar</v>
          </cell>
          <cell r="E6188" t="str">
            <v>Callable</v>
          </cell>
        </row>
        <row r="6189">
          <cell r="A6189" t="str">
            <v>3135A0GZ6</v>
          </cell>
          <cell r="B6189" t="str">
            <v>x3135A0GZ6</v>
          </cell>
          <cell r="C6189" t="str">
            <v>Match</v>
          </cell>
          <cell r="D6189" t="str">
            <v>iStar</v>
          </cell>
          <cell r="E6189" t="str">
            <v>Step-Up</v>
          </cell>
        </row>
        <row r="6190">
          <cell r="A6190" t="str">
            <v>3135A0HA0</v>
          </cell>
          <cell r="B6190" t="str">
            <v>x3135A0HA0</v>
          </cell>
          <cell r="C6190" t="str">
            <v>Match</v>
          </cell>
          <cell r="D6190" t="str">
            <v>iStar</v>
          </cell>
          <cell r="E6190" t="str">
            <v>Callable</v>
          </cell>
        </row>
        <row r="6191">
          <cell r="A6191" t="str">
            <v>3135A0HB8</v>
          </cell>
          <cell r="B6191" t="str">
            <v>x3135A0HB8</v>
          </cell>
          <cell r="C6191" t="str">
            <v>Match</v>
          </cell>
          <cell r="D6191" t="str">
            <v>iStar</v>
          </cell>
          <cell r="E6191" t="str">
            <v>Step-Up</v>
          </cell>
        </row>
        <row r="6192">
          <cell r="A6192" t="str">
            <v>3135A0HC6</v>
          </cell>
          <cell r="B6192" t="str">
            <v>x3135A0HC6</v>
          </cell>
          <cell r="C6192" t="str">
            <v>Match</v>
          </cell>
          <cell r="D6192" t="str">
            <v>iStar</v>
          </cell>
          <cell r="E6192" t="str">
            <v>Callable</v>
          </cell>
        </row>
        <row r="6193">
          <cell r="A6193" t="str">
            <v>3135A0HD4</v>
          </cell>
          <cell r="B6193" t="str">
            <v>x3135A0HD4</v>
          </cell>
          <cell r="C6193" t="str">
            <v>Match</v>
          </cell>
          <cell r="D6193" t="str">
            <v>iStar</v>
          </cell>
          <cell r="E6193" t="str">
            <v>Step-Up</v>
          </cell>
        </row>
        <row r="6194">
          <cell r="A6194" t="str">
            <v>3135A0HE2</v>
          </cell>
          <cell r="B6194" t="str">
            <v>x3135A0HE2</v>
          </cell>
          <cell r="C6194" t="str">
            <v>Match</v>
          </cell>
          <cell r="D6194" t="str">
            <v>iStar</v>
          </cell>
          <cell r="E6194" t="str">
            <v>Step-Up</v>
          </cell>
        </row>
        <row r="6195">
          <cell r="A6195" t="str">
            <v>3135A0HF9</v>
          </cell>
          <cell r="B6195" t="str">
            <v>x3135A0HF9</v>
          </cell>
          <cell r="C6195" t="str">
            <v>Match</v>
          </cell>
          <cell r="D6195" t="str">
            <v>iStar</v>
          </cell>
          <cell r="E6195" t="str">
            <v>Callable</v>
          </cell>
        </row>
        <row r="6196">
          <cell r="A6196" t="str">
            <v>3135A0HG7</v>
          </cell>
          <cell r="B6196" t="str">
            <v>x3135A0HG7</v>
          </cell>
          <cell r="C6196" t="str">
            <v>Match</v>
          </cell>
          <cell r="D6196" t="str">
            <v>iStar</v>
          </cell>
          <cell r="E6196" t="str">
            <v>Callable</v>
          </cell>
        </row>
        <row r="6197">
          <cell r="A6197" t="str">
            <v>3135A0HH5</v>
          </cell>
          <cell r="B6197" t="str">
            <v>x3135A0HH5</v>
          </cell>
          <cell r="C6197" t="str">
            <v>Match</v>
          </cell>
          <cell r="D6197" t="str">
            <v>iStar</v>
          </cell>
          <cell r="E6197" t="str">
            <v>Step-Up</v>
          </cell>
        </row>
        <row r="6198">
          <cell r="A6198" t="str">
            <v>3135A0HJ1</v>
          </cell>
          <cell r="B6198" t="str">
            <v>x3135A0HJ1</v>
          </cell>
          <cell r="C6198" t="str">
            <v>Match</v>
          </cell>
          <cell r="D6198" t="str">
            <v>iStar</v>
          </cell>
          <cell r="E6198" t="str">
            <v>Step-Up</v>
          </cell>
        </row>
        <row r="6199">
          <cell r="A6199" t="str">
            <v>3135A0HK8</v>
          </cell>
          <cell r="B6199" t="str">
            <v>x3135A0HK8</v>
          </cell>
          <cell r="C6199" t="str">
            <v>Match</v>
          </cell>
          <cell r="D6199" t="str">
            <v>iStar</v>
          </cell>
          <cell r="E6199" t="str">
            <v>Step-Up</v>
          </cell>
        </row>
        <row r="6200">
          <cell r="A6200" t="str">
            <v>3135A0HL6</v>
          </cell>
          <cell r="B6200" t="str">
            <v>x3135A0HL6</v>
          </cell>
          <cell r="C6200" t="str">
            <v>Match</v>
          </cell>
          <cell r="D6200" t="str">
            <v>iStar</v>
          </cell>
          <cell r="E6200" t="str">
            <v>Step-Up</v>
          </cell>
        </row>
        <row r="6201">
          <cell r="A6201" t="str">
            <v>3135A0HM4</v>
          </cell>
          <cell r="B6201" t="str">
            <v>x3135A0HM4</v>
          </cell>
          <cell r="C6201" t="str">
            <v>Match</v>
          </cell>
          <cell r="D6201" t="str">
            <v>iStar</v>
          </cell>
          <cell r="E6201" t="str">
            <v>Callable</v>
          </cell>
        </row>
        <row r="6202">
          <cell r="A6202" t="str">
            <v>3135A0HN2</v>
          </cell>
          <cell r="B6202" t="str">
            <v>x3135A0HN2</v>
          </cell>
          <cell r="C6202" t="str">
            <v>Match</v>
          </cell>
          <cell r="D6202" t="str">
            <v>iStar</v>
          </cell>
          <cell r="E6202" t="str">
            <v>Callable</v>
          </cell>
        </row>
        <row r="6203">
          <cell r="A6203" t="str">
            <v>3135A0HP7</v>
          </cell>
          <cell r="B6203" t="str">
            <v>x3135A0HP7</v>
          </cell>
          <cell r="C6203" t="str">
            <v>Match</v>
          </cell>
          <cell r="D6203" t="str">
            <v>iStar</v>
          </cell>
          <cell r="E6203" t="str">
            <v>Step-Up</v>
          </cell>
        </row>
        <row r="6204">
          <cell r="A6204" t="str">
            <v>3135A0HQ5</v>
          </cell>
          <cell r="B6204" t="str">
            <v>x3135A0HQ5</v>
          </cell>
          <cell r="C6204" t="str">
            <v>Match</v>
          </cell>
          <cell r="D6204" t="str">
            <v>iStar</v>
          </cell>
          <cell r="E6204" t="str">
            <v>Step-Up</v>
          </cell>
        </row>
        <row r="6205">
          <cell r="A6205" t="str">
            <v>3135A0HR3</v>
          </cell>
          <cell r="B6205" t="str">
            <v>x3135A0HR3</v>
          </cell>
          <cell r="C6205" t="str">
            <v>Match</v>
          </cell>
          <cell r="D6205" t="str">
            <v>iStar</v>
          </cell>
          <cell r="E6205" t="str">
            <v>Callable</v>
          </cell>
        </row>
        <row r="6206">
          <cell r="A6206" t="str">
            <v>3135A0HS1</v>
          </cell>
          <cell r="B6206" t="str">
            <v>x3135A0HS1</v>
          </cell>
          <cell r="C6206" t="str">
            <v>Match</v>
          </cell>
          <cell r="D6206" t="str">
            <v>iStar</v>
          </cell>
          <cell r="E6206" t="str">
            <v>Step-Up</v>
          </cell>
        </row>
        <row r="6207">
          <cell r="A6207" t="str">
            <v>3135A0HT9</v>
          </cell>
          <cell r="B6207" t="str">
            <v>x3135A0HT9</v>
          </cell>
          <cell r="C6207" t="str">
            <v>Match</v>
          </cell>
          <cell r="D6207" t="str">
            <v>iStar</v>
          </cell>
          <cell r="E6207" t="str">
            <v>Step-Up</v>
          </cell>
        </row>
        <row r="6208">
          <cell r="A6208" t="str">
            <v>3135A0HU6</v>
          </cell>
          <cell r="B6208" t="str">
            <v>x3135A0HU6</v>
          </cell>
          <cell r="C6208" t="str">
            <v>Match</v>
          </cell>
          <cell r="D6208" t="str">
            <v>iStar</v>
          </cell>
          <cell r="E6208" t="str">
            <v>Callable</v>
          </cell>
        </row>
        <row r="6209">
          <cell r="A6209" t="str">
            <v>3135A0HV4</v>
          </cell>
          <cell r="B6209" t="str">
            <v>x3135A0HV4</v>
          </cell>
          <cell r="C6209" t="str">
            <v>Match</v>
          </cell>
          <cell r="D6209" t="str">
            <v>iStar</v>
          </cell>
          <cell r="E6209" t="str">
            <v>Step-Up</v>
          </cell>
        </row>
        <row r="6210">
          <cell r="A6210" t="str">
            <v>3135A0HW2</v>
          </cell>
          <cell r="B6210" t="str">
            <v>x3135A0HW2</v>
          </cell>
          <cell r="C6210" t="str">
            <v>Match</v>
          </cell>
          <cell r="D6210" t="str">
            <v>iStar</v>
          </cell>
          <cell r="E6210" t="str">
            <v>Step-Up</v>
          </cell>
        </row>
        <row r="6211">
          <cell r="A6211" t="str">
            <v>3135A0HX0</v>
          </cell>
          <cell r="B6211" t="str">
            <v>x3135A0HX0</v>
          </cell>
          <cell r="C6211" t="str">
            <v>Match</v>
          </cell>
          <cell r="D6211" t="str">
            <v>iStar</v>
          </cell>
          <cell r="E6211" t="str">
            <v>Step-Up</v>
          </cell>
        </row>
        <row r="6212">
          <cell r="A6212" t="str">
            <v>3135A0HY8</v>
          </cell>
          <cell r="B6212" t="str">
            <v>x3135A0HY8</v>
          </cell>
          <cell r="C6212" t="str">
            <v>Match</v>
          </cell>
          <cell r="D6212" t="str">
            <v>iStar</v>
          </cell>
          <cell r="E6212" t="str">
            <v>Step-Up</v>
          </cell>
        </row>
        <row r="6213">
          <cell r="A6213" t="str">
            <v>3135A0HZ5</v>
          </cell>
          <cell r="B6213" t="str">
            <v>x3135A0HZ5</v>
          </cell>
          <cell r="C6213" t="str">
            <v>Match</v>
          </cell>
          <cell r="D6213" t="str">
            <v>iStar</v>
          </cell>
          <cell r="E6213" t="str">
            <v>Callable</v>
          </cell>
        </row>
        <row r="6214">
          <cell r="A6214" t="str">
            <v>3135A0JA8</v>
          </cell>
          <cell r="B6214" t="str">
            <v>x3135A0JA8</v>
          </cell>
          <cell r="C6214" t="str">
            <v>Match</v>
          </cell>
          <cell r="D6214" t="str">
            <v>iStar</v>
          </cell>
          <cell r="E6214" t="str">
            <v>Callable</v>
          </cell>
        </row>
        <row r="6215">
          <cell r="A6215" t="str">
            <v>3135A0JB6</v>
          </cell>
          <cell r="B6215" t="str">
            <v>x3135A0JB6</v>
          </cell>
          <cell r="C6215" t="str">
            <v>Match</v>
          </cell>
          <cell r="D6215" t="str">
            <v>iStar</v>
          </cell>
          <cell r="E6215" t="str">
            <v>Step-Up</v>
          </cell>
        </row>
        <row r="6216">
          <cell r="A6216" t="str">
            <v>3135A0JC4</v>
          </cell>
          <cell r="B6216" t="str">
            <v>x3135A0JC4</v>
          </cell>
          <cell r="C6216" t="str">
            <v>Match</v>
          </cell>
          <cell r="D6216" t="str">
            <v>iStar</v>
          </cell>
          <cell r="E6216" t="str">
            <v>Step-Up</v>
          </cell>
        </row>
        <row r="6217">
          <cell r="A6217" t="str">
            <v>3135A0JD2</v>
          </cell>
          <cell r="B6217" t="str">
            <v>x3135A0JD2</v>
          </cell>
          <cell r="C6217" t="str">
            <v>Match</v>
          </cell>
          <cell r="D6217" t="str">
            <v>iStar</v>
          </cell>
          <cell r="E6217" t="str">
            <v>Step-Up</v>
          </cell>
        </row>
        <row r="6218">
          <cell r="A6218" t="str">
            <v>3135A0JE0</v>
          </cell>
          <cell r="B6218" t="str">
            <v>x3135A0JE0</v>
          </cell>
          <cell r="C6218" t="str">
            <v>Match</v>
          </cell>
          <cell r="D6218" t="str">
            <v>iStar</v>
          </cell>
          <cell r="E6218" t="str">
            <v>Callable</v>
          </cell>
        </row>
        <row r="6219">
          <cell r="A6219" t="str">
            <v>3135A0JF7</v>
          </cell>
          <cell r="B6219" t="str">
            <v>x3135A0JF7</v>
          </cell>
          <cell r="C6219" t="str">
            <v>Match</v>
          </cell>
          <cell r="D6219" t="str">
            <v>iStar</v>
          </cell>
          <cell r="E6219" t="str">
            <v>Step-Up</v>
          </cell>
        </row>
        <row r="6220">
          <cell r="A6220" t="str">
            <v>3135A0JG5</v>
          </cell>
          <cell r="B6220" t="str">
            <v>x3135A0JG5</v>
          </cell>
          <cell r="C6220" t="str">
            <v>Match</v>
          </cell>
          <cell r="D6220" t="str">
            <v>iStar</v>
          </cell>
          <cell r="E6220" t="str">
            <v>Callable</v>
          </cell>
        </row>
        <row r="6221">
          <cell r="A6221" t="str">
            <v>3135A0JH3</v>
          </cell>
          <cell r="B6221" t="str">
            <v>x3135A0JH3</v>
          </cell>
          <cell r="C6221" t="str">
            <v>Match</v>
          </cell>
          <cell r="D6221" t="str">
            <v>iStar</v>
          </cell>
          <cell r="E6221" t="str">
            <v>Step-Up</v>
          </cell>
        </row>
        <row r="6222">
          <cell r="A6222" t="str">
            <v>3135A0JJ9</v>
          </cell>
          <cell r="B6222" t="str">
            <v>x3135A0JJ9</v>
          </cell>
          <cell r="C6222" t="str">
            <v>Match</v>
          </cell>
          <cell r="D6222" t="str">
            <v>iStar</v>
          </cell>
          <cell r="E6222" t="str">
            <v>Step-Up</v>
          </cell>
        </row>
        <row r="6223">
          <cell r="A6223" t="str">
            <v>3135A0JK6</v>
          </cell>
          <cell r="B6223" t="str">
            <v>x3135A0JK6</v>
          </cell>
          <cell r="C6223" t="str">
            <v>Match</v>
          </cell>
          <cell r="D6223" t="str">
            <v>iStar</v>
          </cell>
          <cell r="E6223" t="str">
            <v>Step-Up</v>
          </cell>
        </row>
        <row r="6224">
          <cell r="A6224" t="str">
            <v>3135A0JL4</v>
          </cell>
          <cell r="B6224" t="str">
            <v>x3135A0JL4</v>
          </cell>
          <cell r="C6224" t="str">
            <v>Match</v>
          </cell>
          <cell r="D6224" t="str">
            <v>iStar</v>
          </cell>
          <cell r="E6224" t="str">
            <v>Step-Up</v>
          </cell>
        </row>
        <row r="6225">
          <cell r="A6225" t="str">
            <v>3135A0JM2</v>
          </cell>
          <cell r="B6225" t="str">
            <v>x3135A0JM2</v>
          </cell>
          <cell r="C6225" t="str">
            <v>Match</v>
          </cell>
          <cell r="D6225" t="str">
            <v>iStar</v>
          </cell>
          <cell r="E6225" t="str">
            <v>Callable</v>
          </cell>
        </row>
        <row r="6226">
          <cell r="A6226" t="str">
            <v>3135A0JN0</v>
          </cell>
          <cell r="B6226" t="str">
            <v>x3135A0JN0</v>
          </cell>
          <cell r="C6226" t="str">
            <v>Match</v>
          </cell>
          <cell r="D6226" t="str">
            <v>iStar</v>
          </cell>
          <cell r="E6226" t="str">
            <v>Callable</v>
          </cell>
        </row>
        <row r="6227">
          <cell r="A6227" t="str">
            <v>3135A0JP5</v>
          </cell>
          <cell r="B6227" t="str">
            <v>x3135A0JP5</v>
          </cell>
          <cell r="C6227" t="str">
            <v>Match</v>
          </cell>
          <cell r="D6227" t="str">
            <v>iStar</v>
          </cell>
          <cell r="E6227" t="str">
            <v>Step-Up</v>
          </cell>
        </row>
        <row r="6228">
          <cell r="A6228" t="str">
            <v>3135A0JQ3</v>
          </cell>
          <cell r="B6228" t="str">
            <v>x3135A0JQ3</v>
          </cell>
          <cell r="C6228" t="str">
            <v>Match</v>
          </cell>
          <cell r="D6228" t="str">
            <v>iStar</v>
          </cell>
          <cell r="E6228" t="str">
            <v>Step-Up</v>
          </cell>
        </row>
        <row r="6229">
          <cell r="A6229" t="str">
            <v>3135A0JR1</v>
          </cell>
          <cell r="B6229" t="str">
            <v>x3135A0JR1</v>
          </cell>
          <cell r="C6229" t="str">
            <v>Match</v>
          </cell>
          <cell r="D6229" t="str">
            <v>iStar</v>
          </cell>
          <cell r="E6229" t="str">
            <v>Step-Up</v>
          </cell>
        </row>
        <row r="6230">
          <cell r="A6230" t="str">
            <v>3135A0JS9</v>
          </cell>
          <cell r="B6230" t="str">
            <v>x3135A0JS9</v>
          </cell>
          <cell r="C6230" t="str">
            <v>Match</v>
          </cell>
          <cell r="D6230" t="str">
            <v>iStar</v>
          </cell>
          <cell r="E6230" t="str">
            <v>Step-Up</v>
          </cell>
        </row>
        <row r="6231">
          <cell r="A6231" t="str">
            <v>3135A0JT7</v>
          </cell>
          <cell r="B6231" t="str">
            <v>x3135A0JT7</v>
          </cell>
          <cell r="C6231" t="str">
            <v>Match</v>
          </cell>
          <cell r="D6231" t="str">
            <v>iStar</v>
          </cell>
          <cell r="E6231" t="str">
            <v>Callable</v>
          </cell>
        </row>
        <row r="6232">
          <cell r="A6232" t="str">
            <v>3135A0JU4</v>
          </cell>
          <cell r="B6232" t="str">
            <v>x3135A0JU4</v>
          </cell>
          <cell r="C6232" t="str">
            <v>Match</v>
          </cell>
          <cell r="D6232" t="str">
            <v>iStar</v>
          </cell>
          <cell r="E6232" t="str">
            <v>Callable</v>
          </cell>
        </row>
        <row r="6233">
          <cell r="A6233" t="str">
            <v>3135A0JV2</v>
          </cell>
          <cell r="B6233" t="str">
            <v>x3135A0JV2</v>
          </cell>
          <cell r="C6233" t="str">
            <v>Match</v>
          </cell>
          <cell r="D6233" t="str">
            <v>iStar</v>
          </cell>
          <cell r="E6233" t="str">
            <v>Bullet</v>
          </cell>
        </row>
        <row r="6234">
          <cell r="A6234" t="str">
            <v>3135A0JW0</v>
          </cell>
          <cell r="B6234" t="str">
            <v>x3135A0JW0</v>
          </cell>
          <cell r="C6234" t="str">
            <v>Match</v>
          </cell>
          <cell r="D6234" t="str">
            <v>iStar</v>
          </cell>
          <cell r="E6234" t="str">
            <v>Bullet</v>
          </cell>
        </row>
        <row r="6235">
          <cell r="A6235" t="str">
            <v>3135A0JX8</v>
          </cell>
          <cell r="B6235" t="str">
            <v>x3135A0JX8</v>
          </cell>
          <cell r="C6235" t="str">
            <v>Match</v>
          </cell>
          <cell r="D6235" t="str">
            <v>iStar</v>
          </cell>
          <cell r="E6235" t="str">
            <v>Bullet</v>
          </cell>
        </row>
        <row r="6236">
          <cell r="A6236" t="str">
            <v>3135A0JY6</v>
          </cell>
          <cell r="B6236" t="str">
            <v>x3135A0JY6</v>
          </cell>
          <cell r="C6236" t="str">
            <v>Match</v>
          </cell>
          <cell r="D6236" t="str">
            <v>iStar</v>
          </cell>
          <cell r="E6236" t="str">
            <v>Bullet</v>
          </cell>
        </row>
        <row r="6237">
          <cell r="A6237" t="str">
            <v>3135A0JZ3</v>
          </cell>
          <cell r="B6237" t="str">
            <v>x3135A0JZ3</v>
          </cell>
          <cell r="C6237" t="str">
            <v>Match</v>
          </cell>
          <cell r="D6237" t="str">
            <v>iStar</v>
          </cell>
          <cell r="E6237" t="str">
            <v>Bullet</v>
          </cell>
        </row>
        <row r="6238">
          <cell r="A6238" t="str">
            <v>3135A0KA6</v>
          </cell>
          <cell r="B6238" t="str">
            <v>x3135A0KA6</v>
          </cell>
          <cell r="C6238" t="str">
            <v>Match</v>
          </cell>
          <cell r="D6238" t="str">
            <v>iStar</v>
          </cell>
          <cell r="E6238" t="str">
            <v>Bullet</v>
          </cell>
        </row>
        <row r="6239">
          <cell r="A6239" t="str">
            <v>3135A0KB4</v>
          </cell>
          <cell r="B6239" t="str">
            <v>x3135A0KB4</v>
          </cell>
          <cell r="C6239" t="str">
            <v>Match</v>
          </cell>
          <cell r="D6239" t="str">
            <v>iStar</v>
          </cell>
          <cell r="E6239" t="str">
            <v>Bullet</v>
          </cell>
        </row>
        <row r="6240">
          <cell r="A6240" t="str">
            <v>3135A0KC2</v>
          </cell>
          <cell r="B6240" t="str">
            <v>x3135A0KC2</v>
          </cell>
          <cell r="C6240" t="str">
            <v>Match</v>
          </cell>
          <cell r="D6240" t="str">
            <v>iStar</v>
          </cell>
          <cell r="E6240" t="str">
            <v>Bullet</v>
          </cell>
        </row>
        <row r="6241">
          <cell r="A6241" t="str">
            <v>3135A0KD0</v>
          </cell>
          <cell r="B6241" t="str">
            <v>x3135A0KD0</v>
          </cell>
          <cell r="C6241" t="str">
            <v>Match</v>
          </cell>
          <cell r="D6241" t="str">
            <v>iStar</v>
          </cell>
          <cell r="E6241" t="str">
            <v>Bullet</v>
          </cell>
        </row>
        <row r="6242">
          <cell r="A6242" t="str">
            <v>3135A0KE8</v>
          </cell>
          <cell r="B6242" t="str">
            <v>x3135A0KE8</v>
          </cell>
          <cell r="C6242" t="str">
            <v>Match</v>
          </cell>
          <cell r="D6242" t="str">
            <v>iStar</v>
          </cell>
          <cell r="E6242" t="str">
            <v>Bullet</v>
          </cell>
        </row>
        <row r="6243">
          <cell r="A6243" t="str">
            <v>3135A0KF5</v>
          </cell>
          <cell r="B6243" t="str">
            <v>x3135A0KF5</v>
          </cell>
          <cell r="C6243" t="str">
            <v>Match</v>
          </cell>
          <cell r="D6243" t="str">
            <v>iStar</v>
          </cell>
          <cell r="E6243" t="str">
            <v>Bullet</v>
          </cell>
        </row>
        <row r="6244">
          <cell r="A6244" t="str">
            <v>3135A0KG3</v>
          </cell>
          <cell r="B6244" t="str">
            <v>x3135A0KG3</v>
          </cell>
          <cell r="C6244" t="str">
            <v>Match</v>
          </cell>
          <cell r="D6244" t="str">
            <v>iStar</v>
          </cell>
          <cell r="E6244" t="str">
            <v>Bullet</v>
          </cell>
        </row>
        <row r="6245">
          <cell r="A6245" t="str">
            <v>3135A0KH1</v>
          </cell>
          <cell r="B6245" t="str">
            <v>x3135A0KH1</v>
          </cell>
          <cell r="C6245" t="str">
            <v>Match</v>
          </cell>
          <cell r="D6245" t="str">
            <v>iStar</v>
          </cell>
          <cell r="E6245" t="str">
            <v>Bullet</v>
          </cell>
        </row>
        <row r="6246">
          <cell r="A6246" t="str">
            <v>3135A0KJ7</v>
          </cell>
          <cell r="B6246" t="str">
            <v>x3135A0KJ7</v>
          </cell>
          <cell r="C6246" t="str">
            <v>Match</v>
          </cell>
          <cell r="D6246" t="str">
            <v>iStar</v>
          </cell>
          <cell r="E6246" t="str">
            <v>Bullet</v>
          </cell>
        </row>
        <row r="6247">
          <cell r="A6247" t="str">
            <v>3135A0KK4</v>
          </cell>
          <cell r="B6247" t="str">
            <v>x3135A0KK4</v>
          </cell>
          <cell r="C6247" t="str">
            <v>Match</v>
          </cell>
          <cell r="D6247" t="str">
            <v>iStar</v>
          </cell>
          <cell r="E6247" t="str">
            <v>Bullet</v>
          </cell>
        </row>
        <row r="6248">
          <cell r="A6248" t="str">
            <v>3135A0KL2</v>
          </cell>
          <cell r="B6248" t="str">
            <v>x3135A0KL2</v>
          </cell>
          <cell r="C6248" t="str">
            <v>Match</v>
          </cell>
          <cell r="D6248" t="str">
            <v>iStar</v>
          </cell>
          <cell r="E6248" t="str">
            <v>Bullet</v>
          </cell>
        </row>
        <row r="6249">
          <cell r="A6249" t="str">
            <v>3135A0KM0</v>
          </cell>
          <cell r="B6249" t="str">
            <v>x3135A0KM0</v>
          </cell>
          <cell r="C6249" t="str">
            <v>Match</v>
          </cell>
          <cell r="D6249" t="str">
            <v>iStar</v>
          </cell>
          <cell r="E6249" t="str">
            <v>Bullet</v>
          </cell>
        </row>
        <row r="6250">
          <cell r="A6250" t="str">
            <v>3135A0KN8</v>
          </cell>
          <cell r="B6250" t="str">
            <v>x3135A0KN8</v>
          </cell>
          <cell r="C6250" t="str">
            <v>Match</v>
          </cell>
          <cell r="D6250" t="str">
            <v>iStar</v>
          </cell>
          <cell r="E6250" t="str">
            <v>Bullet</v>
          </cell>
        </row>
        <row r="6251">
          <cell r="A6251" t="str">
            <v>3135A0KP3</v>
          </cell>
          <cell r="B6251" t="str">
            <v>x3135A0KP3</v>
          </cell>
          <cell r="C6251" t="str">
            <v>Match</v>
          </cell>
          <cell r="D6251" t="str">
            <v>iStar</v>
          </cell>
          <cell r="E6251" t="str">
            <v>Bullet</v>
          </cell>
        </row>
        <row r="6252">
          <cell r="A6252" t="str">
            <v>3135A0KQ1</v>
          </cell>
          <cell r="B6252" t="str">
            <v>x3135A0KQ1</v>
          </cell>
          <cell r="C6252" t="str">
            <v>Match</v>
          </cell>
          <cell r="D6252" t="str">
            <v>iStar</v>
          </cell>
          <cell r="E6252" t="str">
            <v>Bullet</v>
          </cell>
        </row>
        <row r="6253">
          <cell r="A6253" t="str">
            <v>3135A0KR9</v>
          </cell>
          <cell r="B6253" t="str">
            <v>x3135A0KR9</v>
          </cell>
          <cell r="C6253" t="str">
            <v>Match</v>
          </cell>
          <cell r="D6253" t="str">
            <v>iStar</v>
          </cell>
          <cell r="E6253" t="str">
            <v>Bullet</v>
          </cell>
        </row>
        <row r="6254">
          <cell r="A6254" t="str">
            <v>3135A0KS7</v>
          </cell>
          <cell r="B6254" t="str">
            <v>x3135A0KS7</v>
          </cell>
          <cell r="C6254" t="str">
            <v>Match</v>
          </cell>
          <cell r="D6254" t="str">
            <v>iStar</v>
          </cell>
          <cell r="E6254" t="str">
            <v>Bullet</v>
          </cell>
        </row>
        <row r="6255">
          <cell r="A6255" t="str">
            <v>3135A0KT5</v>
          </cell>
          <cell r="B6255" t="str">
            <v>x3135A0KT5</v>
          </cell>
          <cell r="C6255" t="str">
            <v>Match</v>
          </cell>
          <cell r="D6255" t="str">
            <v>iStar</v>
          </cell>
          <cell r="E6255" t="str">
            <v>Bullet</v>
          </cell>
        </row>
        <row r="6256">
          <cell r="A6256" t="str">
            <v>3135A0KU2</v>
          </cell>
          <cell r="B6256" t="str">
            <v>x3135A0KU2</v>
          </cell>
          <cell r="C6256" t="str">
            <v>Match</v>
          </cell>
          <cell r="D6256" t="str">
            <v>iStar</v>
          </cell>
          <cell r="E6256" t="str">
            <v>Bullet</v>
          </cell>
        </row>
        <row r="6257">
          <cell r="A6257" t="str">
            <v>3135A0KV0</v>
          </cell>
          <cell r="B6257" t="str">
            <v>x3135A0KV0</v>
          </cell>
          <cell r="C6257" t="str">
            <v>Match</v>
          </cell>
          <cell r="D6257" t="str">
            <v>iStar</v>
          </cell>
          <cell r="E6257" t="str">
            <v>Bullet</v>
          </cell>
        </row>
        <row r="6258">
          <cell r="A6258" t="str">
            <v>3135A0KW8</v>
          </cell>
          <cell r="B6258" t="str">
            <v>x3135A0KW8</v>
          </cell>
          <cell r="C6258" t="str">
            <v>Match</v>
          </cell>
          <cell r="D6258" t="str">
            <v>iStar</v>
          </cell>
          <cell r="E6258" t="str">
            <v>Bullet</v>
          </cell>
        </row>
        <row r="6259">
          <cell r="A6259" t="str">
            <v>3135A0KX6</v>
          </cell>
          <cell r="B6259" t="str">
            <v>x3135A0KX6</v>
          </cell>
          <cell r="C6259" t="str">
            <v>Match</v>
          </cell>
          <cell r="D6259" t="str">
            <v>iStar</v>
          </cell>
          <cell r="E6259" t="str">
            <v>Bullet</v>
          </cell>
        </row>
        <row r="6260">
          <cell r="A6260" t="str">
            <v>3135A0KY4</v>
          </cell>
          <cell r="B6260" t="str">
            <v>x3135A0KY4</v>
          </cell>
          <cell r="C6260" t="str">
            <v>Match</v>
          </cell>
          <cell r="D6260" t="str">
            <v>iStar</v>
          </cell>
          <cell r="E6260" t="str">
            <v>Bullet</v>
          </cell>
        </row>
        <row r="6261">
          <cell r="A6261" t="str">
            <v>3135A0KZ1</v>
          </cell>
          <cell r="B6261" t="str">
            <v>x3135A0KZ1</v>
          </cell>
          <cell r="C6261" t="str">
            <v>Match</v>
          </cell>
          <cell r="D6261" t="str">
            <v>iStar</v>
          </cell>
          <cell r="E6261" t="str">
            <v>Bullet</v>
          </cell>
        </row>
        <row r="6262">
          <cell r="A6262" t="str">
            <v>3135A0LA5</v>
          </cell>
          <cell r="B6262" t="str">
            <v>x3135A0LA5</v>
          </cell>
          <cell r="C6262" t="str">
            <v>Match</v>
          </cell>
          <cell r="D6262" t="str">
            <v>iStar</v>
          </cell>
          <cell r="E6262" t="str">
            <v>Bullet</v>
          </cell>
        </row>
        <row r="6263">
          <cell r="A6263" t="str">
            <v>3135A0LB3</v>
          </cell>
          <cell r="B6263" t="str">
            <v>x3135A0LB3</v>
          </cell>
          <cell r="C6263" t="str">
            <v>Match</v>
          </cell>
          <cell r="D6263" t="str">
            <v>iStar</v>
          </cell>
          <cell r="E6263" t="str">
            <v>Bullet</v>
          </cell>
        </row>
        <row r="6264">
          <cell r="A6264" t="str">
            <v>3135A0LC1</v>
          </cell>
          <cell r="B6264" t="str">
            <v>x3135A0LC1</v>
          </cell>
          <cell r="C6264" t="str">
            <v>Match</v>
          </cell>
          <cell r="D6264" t="str">
            <v>iStar</v>
          </cell>
          <cell r="E6264" t="str">
            <v>Bullet</v>
          </cell>
        </row>
        <row r="6265">
          <cell r="A6265" t="str">
            <v>3135A0LD9</v>
          </cell>
          <cell r="B6265" t="str">
            <v>x3135A0LD9</v>
          </cell>
          <cell r="C6265" t="str">
            <v>Match</v>
          </cell>
          <cell r="D6265" t="str">
            <v>iStar</v>
          </cell>
          <cell r="E6265" t="str">
            <v>Bullet</v>
          </cell>
        </row>
        <row r="6266">
          <cell r="A6266" t="str">
            <v>3135A0LE7</v>
          </cell>
          <cell r="B6266" t="str">
            <v>x3135A0LE7</v>
          </cell>
          <cell r="C6266" t="str">
            <v>Match</v>
          </cell>
          <cell r="D6266" t="str">
            <v>iStar</v>
          </cell>
          <cell r="E6266" t="str">
            <v>Bullet</v>
          </cell>
        </row>
        <row r="6267">
          <cell r="A6267" t="str">
            <v>3135A0LF4</v>
          </cell>
          <cell r="B6267" t="str">
            <v>x3135A0LF4</v>
          </cell>
          <cell r="C6267" t="str">
            <v>Match</v>
          </cell>
          <cell r="D6267" t="str">
            <v>iStar</v>
          </cell>
          <cell r="E6267" t="str">
            <v>Bullet</v>
          </cell>
        </row>
        <row r="6268">
          <cell r="A6268" t="str">
            <v>3135A0LG2</v>
          </cell>
          <cell r="B6268" t="str">
            <v>x3135A0LG2</v>
          </cell>
          <cell r="C6268" t="str">
            <v>Match</v>
          </cell>
          <cell r="D6268" t="str">
            <v>iStar</v>
          </cell>
          <cell r="E6268" t="str">
            <v>Bullet</v>
          </cell>
        </row>
        <row r="6269">
          <cell r="A6269" t="str">
            <v>3135A0LH0</v>
          </cell>
          <cell r="B6269" t="str">
            <v>x3135A0LH0</v>
          </cell>
          <cell r="C6269" t="str">
            <v>Match</v>
          </cell>
          <cell r="D6269" t="str">
            <v>iStar</v>
          </cell>
          <cell r="E6269" t="str">
            <v>Bullet</v>
          </cell>
        </row>
        <row r="6270">
          <cell r="A6270" t="str">
            <v>3135A0LJ6</v>
          </cell>
          <cell r="B6270" t="str">
            <v>x3135A0LJ6</v>
          </cell>
          <cell r="C6270" t="str">
            <v>Match</v>
          </cell>
          <cell r="D6270" t="str">
            <v>iStar</v>
          </cell>
          <cell r="E6270" t="str">
            <v>Bullet</v>
          </cell>
        </row>
        <row r="6271">
          <cell r="A6271" t="str">
            <v>3135A0LK3</v>
          </cell>
          <cell r="B6271" t="str">
            <v>x3135A0LK3</v>
          </cell>
          <cell r="C6271" t="str">
            <v>Match</v>
          </cell>
          <cell r="D6271" t="str">
            <v>iStar</v>
          </cell>
          <cell r="E6271" t="str">
            <v>Bullet</v>
          </cell>
        </row>
        <row r="6272">
          <cell r="A6272" t="str">
            <v>3135A0LL1</v>
          </cell>
          <cell r="B6272" t="str">
            <v>x3135A0LL1</v>
          </cell>
          <cell r="C6272" t="str">
            <v>Match</v>
          </cell>
          <cell r="D6272" t="str">
            <v>iStar</v>
          </cell>
          <cell r="E6272" t="str">
            <v>Bullet</v>
          </cell>
        </row>
        <row r="6273">
          <cell r="A6273" t="str">
            <v>3135A0LM9</v>
          </cell>
          <cell r="B6273" t="str">
            <v>x3135A0LM9</v>
          </cell>
          <cell r="C6273" t="str">
            <v>Match</v>
          </cell>
          <cell r="D6273" t="str">
            <v>iStar</v>
          </cell>
          <cell r="E6273" t="str">
            <v>Bullet</v>
          </cell>
        </row>
        <row r="6274">
          <cell r="A6274" t="str">
            <v>3135A0LN7</v>
          </cell>
          <cell r="B6274" t="str">
            <v>x3135A0LN7</v>
          </cell>
          <cell r="C6274" t="str">
            <v>Match</v>
          </cell>
          <cell r="D6274" t="str">
            <v>iStar</v>
          </cell>
          <cell r="E6274" t="str">
            <v>Bullet</v>
          </cell>
        </row>
        <row r="6275">
          <cell r="A6275" t="str">
            <v>3135A0LP2</v>
          </cell>
          <cell r="B6275" t="str">
            <v>x3135A0LP2</v>
          </cell>
          <cell r="C6275" t="str">
            <v>Match</v>
          </cell>
          <cell r="D6275" t="str">
            <v>iStar</v>
          </cell>
          <cell r="E6275" t="str">
            <v>Bullet</v>
          </cell>
        </row>
        <row r="6276">
          <cell r="A6276" t="str">
            <v>3135A0LQ0</v>
          </cell>
          <cell r="B6276" t="str">
            <v>x3135A0LQ0</v>
          </cell>
          <cell r="C6276" t="str">
            <v>Match</v>
          </cell>
          <cell r="D6276" t="str">
            <v>iStar</v>
          </cell>
          <cell r="E6276" t="str">
            <v>Bullet</v>
          </cell>
        </row>
        <row r="6277">
          <cell r="A6277" t="str">
            <v>3135A0LR8</v>
          </cell>
          <cell r="B6277" t="str">
            <v>x3135A0LR8</v>
          </cell>
          <cell r="C6277" t="str">
            <v>Match</v>
          </cell>
          <cell r="D6277" t="str">
            <v>iStar</v>
          </cell>
          <cell r="E6277" t="str">
            <v>Bullet</v>
          </cell>
        </row>
        <row r="6278">
          <cell r="A6278" t="str">
            <v>3135A0LS6</v>
          </cell>
          <cell r="B6278" t="str">
            <v>x3135A0LS6</v>
          </cell>
          <cell r="C6278" t="str">
            <v>Match</v>
          </cell>
          <cell r="D6278" t="str">
            <v>iStar</v>
          </cell>
          <cell r="E6278" t="str">
            <v>Bullet</v>
          </cell>
        </row>
        <row r="6279">
          <cell r="A6279" t="str">
            <v>3135A0LT4</v>
          </cell>
          <cell r="B6279" t="str">
            <v>x3135A0LT4</v>
          </cell>
          <cell r="C6279" t="str">
            <v>Match</v>
          </cell>
          <cell r="D6279" t="str">
            <v>iStar</v>
          </cell>
          <cell r="E6279" t="str">
            <v>Bullet</v>
          </cell>
        </row>
        <row r="6280">
          <cell r="A6280" t="str">
            <v>3135A0LU1</v>
          </cell>
          <cell r="B6280" t="str">
            <v>x3135A0LU1</v>
          </cell>
          <cell r="C6280" t="str">
            <v>Match</v>
          </cell>
          <cell r="D6280" t="str">
            <v>iStar</v>
          </cell>
          <cell r="E6280" t="str">
            <v>Bullet</v>
          </cell>
        </row>
        <row r="6281">
          <cell r="A6281" t="str">
            <v>3135A0LV9</v>
          </cell>
          <cell r="B6281" t="str">
            <v>x3135A0LV9</v>
          </cell>
          <cell r="C6281" t="str">
            <v>Match</v>
          </cell>
          <cell r="D6281" t="str">
            <v>iStar</v>
          </cell>
          <cell r="E6281" t="str">
            <v>Bullet</v>
          </cell>
        </row>
        <row r="6282">
          <cell r="A6282" t="str">
            <v>3135A0LW7</v>
          </cell>
          <cell r="B6282" t="str">
            <v>x3135A0LW7</v>
          </cell>
          <cell r="C6282" t="str">
            <v>Match</v>
          </cell>
          <cell r="D6282" t="str">
            <v>iStar</v>
          </cell>
          <cell r="E6282" t="str">
            <v>Bullet</v>
          </cell>
        </row>
        <row r="6283">
          <cell r="A6283" t="str">
            <v>3135A0LX5</v>
          </cell>
          <cell r="B6283" t="str">
            <v>x3135A0LX5</v>
          </cell>
          <cell r="C6283" t="str">
            <v>Match</v>
          </cell>
          <cell r="D6283" t="str">
            <v>iStar</v>
          </cell>
          <cell r="E6283" t="str">
            <v>Bullet</v>
          </cell>
        </row>
        <row r="6284">
          <cell r="A6284" t="str">
            <v>3135A0LY3</v>
          </cell>
          <cell r="B6284" t="str">
            <v>x3135A0LY3</v>
          </cell>
          <cell r="C6284" t="str">
            <v>Match</v>
          </cell>
          <cell r="D6284" t="str">
            <v>iStar</v>
          </cell>
          <cell r="E6284" t="str">
            <v>Bullet</v>
          </cell>
        </row>
        <row r="6285">
          <cell r="A6285" t="str">
            <v>3135A0LZ0</v>
          </cell>
          <cell r="B6285" t="str">
            <v>x3135A0LZ0</v>
          </cell>
          <cell r="C6285" t="str">
            <v>Match</v>
          </cell>
          <cell r="D6285" t="str">
            <v>iStar</v>
          </cell>
          <cell r="E6285" t="str">
            <v>Bullet</v>
          </cell>
        </row>
        <row r="6286">
          <cell r="A6286" t="str">
            <v>3135A0MA4</v>
          </cell>
          <cell r="B6286" t="str">
            <v>x3135A0MA4</v>
          </cell>
          <cell r="C6286" t="str">
            <v>Match</v>
          </cell>
          <cell r="D6286" t="str">
            <v>iStar</v>
          </cell>
          <cell r="E6286" t="str">
            <v>Bullet</v>
          </cell>
        </row>
        <row r="6287">
          <cell r="A6287" t="str">
            <v>3135A0MB2</v>
          </cell>
          <cell r="B6287" t="str">
            <v>x3135A0MB2</v>
          </cell>
          <cell r="C6287" t="str">
            <v>Match</v>
          </cell>
          <cell r="D6287" t="str">
            <v>iStar</v>
          </cell>
          <cell r="E6287" t="str">
            <v>Bullet</v>
          </cell>
        </row>
        <row r="6288">
          <cell r="A6288" t="str">
            <v>3135A0MC0</v>
          </cell>
          <cell r="B6288" t="str">
            <v>x3135A0MC0</v>
          </cell>
          <cell r="C6288" t="str">
            <v>Match</v>
          </cell>
          <cell r="D6288" t="str">
            <v>iStar</v>
          </cell>
          <cell r="E6288" t="str">
            <v>Bullet</v>
          </cell>
        </row>
        <row r="6289">
          <cell r="A6289" t="str">
            <v>3135A0MD8</v>
          </cell>
          <cell r="B6289" t="str">
            <v>x3135A0MD8</v>
          </cell>
          <cell r="C6289" t="str">
            <v>Match</v>
          </cell>
          <cell r="D6289" t="str">
            <v>iStar</v>
          </cell>
          <cell r="E6289" t="str">
            <v>Bullet</v>
          </cell>
        </row>
        <row r="6290">
          <cell r="A6290" t="str">
            <v>3135A0ME6</v>
          </cell>
          <cell r="B6290" t="str">
            <v>x3135A0ME6</v>
          </cell>
          <cell r="C6290" t="str">
            <v>Match</v>
          </cell>
          <cell r="D6290" t="str">
            <v>iStar</v>
          </cell>
          <cell r="E6290" t="str">
            <v>Bullet</v>
          </cell>
        </row>
        <row r="6291">
          <cell r="A6291" t="str">
            <v>3135A0MF3</v>
          </cell>
          <cell r="B6291" t="str">
            <v>x3135A0MF3</v>
          </cell>
          <cell r="C6291" t="str">
            <v>Match</v>
          </cell>
          <cell r="D6291" t="str">
            <v>iStar</v>
          </cell>
          <cell r="E6291" t="str">
            <v>Bullet</v>
          </cell>
        </row>
        <row r="6292">
          <cell r="A6292" t="str">
            <v>3135A0MG1</v>
          </cell>
          <cell r="B6292" t="str">
            <v>x3135A0MG1</v>
          </cell>
          <cell r="C6292" t="str">
            <v>Match</v>
          </cell>
          <cell r="D6292" t="str">
            <v>iStar</v>
          </cell>
          <cell r="E6292" t="str">
            <v>Bullet</v>
          </cell>
        </row>
        <row r="6293">
          <cell r="A6293" t="str">
            <v>3135A0MH9</v>
          </cell>
          <cell r="B6293" t="str">
            <v>x3135A0MH9</v>
          </cell>
          <cell r="C6293" t="str">
            <v>Match</v>
          </cell>
          <cell r="D6293" t="str">
            <v>iStar</v>
          </cell>
          <cell r="E6293" t="str">
            <v>Bullet</v>
          </cell>
        </row>
        <row r="6294">
          <cell r="A6294" t="str">
            <v>3135A0MJ5</v>
          </cell>
          <cell r="B6294" t="str">
            <v>x3135A0MJ5</v>
          </cell>
          <cell r="C6294" t="str">
            <v>Match</v>
          </cell>
          <cell r="D6294" t="str">
            <v>iStar</v>
          </cell>
          <cell r="E6294" t="str">
            <v>Bullet</v>
          </cell>
        </row>
        <row r="6295">
          <cell r="A6295" t="str">
            <v>3135A0MK2</v>
          </cell>
          <cell r="B6295" t="str">
            <v>x3135A0MK2</v>
          </cell>
          <cell r="C6295" t="str">
            <v>Match</v>
          </cell>
          <cell r="D6295" t="str">
            <v>iStar</v>
          </cell>
          <cell r="E6295" t="str">
            <v>Bullet</v>
          </cell>
        </row>
        <row r="6296">
          <cell r="A6296" t="str">
            <v>3135A0ML0</v>
          </cell>
          <cell r="B6296" t="str">
            <v>x3135A0ML0</v>
          </cell>
          <cell r="C6296" t="str">
            <v>Match</v>
          </cell>
          <cell r="D6296" t="str">
            <v>iStar</v>
          </cell>
          <cell r="E6296" t="str">
            <v>Bullet</v>
          </cell>
        </row>
        <row r="6297">
          <cell r="A6297" t="str">
            <v>3135A0MM8</v>
          </cell>
          <cell r="B6297" t="str">
            <v>x3135A0MM8</v>
          </cell>
          <cell r="C6297" t="str">
            <v>Match</v>
          </cell>
          <cell r="D6297" t="str">
            <v>iStar</v>
          </cell>
          <cell r="E6297" t="str">
            <v>Bullet</v>
          </cell>
        </row>
        <row r="6298">
          <cell r="A6298" t="str">
            <v>3135A0MN6</v>
          </cell>
          <cell r="B6298" t="str">
            <v>x3135A0MN6</v>
          </cell>
          <cell r="C6298" t="str">
            <v>Match</v>
          </cell>
          <cell r="D6298" t="str">
            <v>iStar</v>
          </cell>
          <cell r="E6298" t="str">
            <v>Bullet</v>
          </cell>
        </row>
        <row r="6299">
          <cell r="A6299" t="str">
            <v>3135A0MP1</v>
          </cell>
          <cell r="B6299" t="str">
            <v>x3135A0MP1</v>
          </cell>
          <cell r="C6299" t="str">
            <v>Match</v>
          </cell>
          <cell r="D6299" t="str">
            <v>iStar</v>
          </cell>
          <cell r="E6299" t="str">
            <v>Bullet</v>
          </cell>
        </row>
        <row r="6300">
          <cell r="A6300" t="str">
            <v>3135A0MQ9</v>
          </cell>
          <cell r="B6300" t="str">
            <v>x3135A0MQ9</v>
          </cell>
          <cell r="C6300" t="str">
            <v>Match</v>
          </cell>
          <cell r="D6300" t="str">
            <v>iStar</v>
          </cell>
          <cell r="E6300" t="str">
            <v>Bullet</v>
          </cell>
        </row>
        <row r="6301">
          <cell r="A6301" t="str">
            <v>3135A0MR7</v>
          </cell>
          <cell r="B6301" t="str">
            <v>x3135A0MR7</v>
          </cell>
          <cell r="C6301" t="str">
            <v>Match</v>
          </cell>
          <cell r="D6301" t="str">
            <v>iStar</v>
          </cell>
          <cell r="E6301" t="str">
            <v>Bullet</v>
          </cell>
        </row>
        <row r="6302">
          <cell r="A6302" t="str">
            <v>3135A0MS5</v>
          </cell>
          <cell r="B6302" t="str">
            <v>x3135A0MS5</v>
          </cell>
          <cell r="C6302" t="str">
            <v>Match</v>
          </cell>
          <cell r="D6302" t="str">
            <v>iStar</v>
          </cell>
          <cell r="E6302" t="str">
            <v>Bullet</v>
          </cell>
        </row>
        <row r="6303">
          <cell r="A6303" t="str">
            <v>3135A0MT3</v>
          </cell>
          <cell r="B6303" t="str">
            <v>x3135A0MT3</v>
          </cell>
          <cell r="C6303" t="str">
            <v>Match</v>
          </cell>
          <cell r="D6303" t="str">
            <v>iStar</v>
          </cell>
          <cell r="E6303" t="str">
            <v>Bullet</v>
          </cell>
        </row>
        <row r="6304">
          <cell r="A6304" t="str">
            <v>3135A0MU0</v>
          </cell>
          <cell r="B6304" t="str">
            <v>x3135A0MU0</v>
          </cell>
          <cell r="C6304" t="str">
            <v>Match</v>
          </cell>
          <cell r="D6304" t="str">
            <v>iStar</v>
          </cell>
          <cell r="E6304" t="str">
            <v>Bullet</v>
          </cell>
        </row>
        <row r="6305">
          <cell r="A6305" t="str">
            <v>3135A0MV8</v>
          </cell>
          <cell r="B6305" t="str">
            <v>x3135A0MV8</v>
          </cell>
          <cell r="C6305" t="str">
            <v>Match</v>
          </cell>
          <cell r="D6305" t="str">
            <v>iStar</v>
          </cell>
          <cell r="E6305" t="str">
            <v>Bullet</v>
          </cell>
        </row>
        <row r="6306">
          <cell r="A6306" t="str">
            <v>3135A0MW6</v>
          </cell>
          <cell r="B6306" t="str">
            <v>x3135A0MW6</v>
          </cell>
          <cell r="C6306" t="str">
            <v>Match</v>
          </cell>
          <cell r="D6306" t="str">
            <v>iStar</v>
          </cell>
          <cell r="E6306" t="str">
            <v>Bullet</v>
          </cell>
        </row>
        <row r="6307">
          <cell r="A6307" t="str">
            <v>3135A0MX4</v>
          </cell>
          <cell r="B6307" t="str">
            <v>x3135A0MX4</v>
          </cell>
          <cell r="C6307" t="str">
            <v>Match</v>
          </cell>
          <cell r="D6307" t="str">
            <v>iStar</v>
          </cell>
          <cell r="E6307" t="str">
            <v>Bullet</v>
          </cell>
        </row>
        <row r="6308">
          <cell r="A6308" t="str">
            <v>3135A0MY2</v>
          </cell>
          <cell r="B6308" t="str">
            <v>x3135A0MY2</v>
          </cell>
          <cell r="C6308" t="str">
            <v>Match</v>
          </cell>
          <cell r="D6308" t="str">
            <v>iStar</v>
          </cell>
          <cell r="E6308" t="str">
            <v>Bullet</v>
          </cell>
        </row>
        <row r="6309">
          <cell r="A6309" t="str">
            <v>3135A0MZ9</v>
          </cell>
          <cell r="B6309" t="str">
            <v>x3135A0MZ9</v>
          </cell>
          <cell r="C6309" t="str">
            <v>Match</v>
          </cell>
          <cell r="D6309" t="str">
            <v>iStar</v>
          </cell>
          <cell r="E6309" t="str">
            <v>Bullet</v>
          </cell>
        </row>
        <row r="6310">
          <cell r="A6310" t="str">
            <v>3135A0NA3</v>
          </cell>
          <cell r="B6310" t="str">
            <v>x3135A0NA3</v>
          </cell>
          <cell r="C6310" t="str">
            <v>Match</v>
          </cell>
          <cell r="D6310" t="str">
            <v>iStar</v>
          </cell>
          <cell r="E6310" t="str">
            <v>Callable</v>
          </cell>
        </row>
        <row r="6311">
          <cell r="A6311" t="str">
            <v>3135A0NB1</v>
          </cell>
          <cell r="B6311" t="str">
            <v>x3135A0NB1</v>
          </cell>
          <cell r="C6311" t="str">
            <v>Match</v>
          </cell>
          <cell r="D6311" t="str">
            <v>iStar</v>
          </cell>
          <cell r="E6311" t="str">
            <v>Bullet</v>
          </cell>
        </row>
        <row r="6312">
          <cell r="A6312" t="str">
            <v>3135A0NC9</v>
          </cell>
          <cell r="B6312" t="str">
            <v>x3135A0NC9</v>
          </cell>
          <cell r="C6312" t="str">
            <v>Match</v>
          </cell>
          <cell r="D6312" t="str">
            <v>iStar</v>
          </cell>
          <cell r="E6312" t="str">
            <v>Bullet</v>
          </cell>
        </row>
        <row r="6313">
          <cell r="A6313" t="str">
            <v>3135A0ND7</v>
          </cell>
          <cell r="B6313" t="str">
            <v>x3135A0ND7</v>
          </cell>
          <cell r="C6313" t="str">
            <v>Match</v>
          </cell>
          <cell r="D6313" t="str">
            <v>iStar</v>
          </cell>
          <cell r="E6313" t="str">
            <v>Bullet</v>
          </cell>
        </row>
        <row r="6314">
          <cell r="A6314" t="str">
            <v>3135A0NE5</v>
          </cell>
          <cell r="B6314" t="str">
            <v>x3135A0NE5</v>
          </cell>
          <cell r="C6314" t="str">
            <v>Match</v>
          </cell>
          <cell r="D6314" t="str">
            <v>iStar</v>
          </cell>
          <cell r="E6314" t="str">
            <v>Bullet</v>
          </cell>
        </row>
        <row r="6315">
          <cell r="A6315" t="str">
            <v>3135A0NF2</v>
          </cell>
          <cell r="B6315" t="str">
            <v>x3135A0NF2</v>
          </cell>
          <cell r="C6315" t="str">
            <v>Match</v>
          </cell>
          <cell r="D6315" t="str">
            <v>iStar</v>
          </cell>
          <cell r="E6315" t="str">
            <v>Bullet</v>
          </cell>
        </row>
        <row r="6316">
          <cell r="A6316" t="str">
            <v>3135A0NG0</v>
          </cell>
          <cell r="B6316" t="str">
            <v>x3135A0NG0</v>
          </cell>
          <cell r="C6316" t="str">
            <v>Match</v>
          </cell>
          <cell r="D6316" t="str">
            <v>iStar</v>
          </cell>
          <cell r="E6316" t="str">
            <v>Bullet</v>
          </cell>
        </row>
        <row r="6317">
          <cell r="A6317" t="str">
            <v>3135A0NH8</v>
          </cell>
          <cell r="B6317" t="str">
            <v>x3135A0NH8</v>
          </cell>
          <cell r="C6317" t="str">
            <v>Match</v>
          </cell>
          <cell r="D6317" t="str">
            <v>iStar</v>
          </cell>
          <cell r="E6317" t="str">
            <v>Bullet</v>
          </cell>
        </row>
        <row r="6318">
          <cell r="A6318" t="str">
            <v>3135A0NJ4</v>
          </cell>
          <cell r="B6318" t="str">
            <v>x3135A0NJ4</v>
          </cell>
          <cell r="C6318" t="str">
            <v>Match</v>
          </cell>
          <cell r="D6318" t="str">
            <v>iStar</v>
          </cell>
          <cell r="E6318" t="str">
            <v>Bullet</v>
          </cell>
        </row>
        <row r="6319">
          <cell r="A6319" t="str">
            <v>3135A0NK1</v>
          </cell>
          <cell r="B6319" t="str">
            <v>x3135A0NK1</v>
          </cell>
          <cell r="C6319" t="str">
            <v>Match</v>
          </cell>
          <cell r="D6319" t="str">
            <v>iStar</v>
          </cell>
          <cell r="E6319" t="str">
            <v>Bullet</v>
          </cell>
        </row>
        <row r="6320">
          <cell r="A6320" t="str">
            <v>3135A0NL9</v>
          </cell>
          <cell r="B6320" t="str">
            <v>x3135A0NL9</v>
          </cell>
          <cell r="C6320" t="str">
            <v>Match</v>
          </cell>
          <cell r="D6320" t="str">
            <v>iStar</v>
          </cell>
          <cell r="E6320" t="str">
            <v>Bullet</v>
          </cell>
        </row>
        <row r="6321">
          <cell r="A6321" t="str">
            <v>3135A0NM7</v>
          </cell>
          <cell r="B6321" t="str">
            <v>x3135A0NM7</v>
          </cell>
          <cell r="C6321" t="str">
            <v>Match</v>
          </cell>
          <cell r="D6321" t="str">
            <v>iStar</v>
          </cell>
          <cell r="E6321" t="str">
            <v>Bullet</v>
          </cell>
        </row>
        <row r="6322">
          <cell r="A6322" t="str">
            <v>3135A0NN5</v>
          </cell>
          <cell r="B6322" t="str">
            <v>x3135A0NN5</v>
          </cell>
          <cell r="C6322" t="str">
            <v>Match</v>
          </cell>
          <cell r="D6322" t="str">
            <v>iStar</v>
          </cell>
          <cell r="E6322" t="str">
            <v>Bullet</v>
          </cell>
        </row>
        <row r="6323">
          <cell r="A6323" t="str">
            <v>3135A0NP0</v>
          </cell>
          <cell r="B6323" t="str">
            <v>x3135A0NP0</v>
          </cell>
          <cell r="C6323" t="str">
            <v>Match</v>
          </cell>
          <cell r="D6323" t="str">
            <v>iStar</v>
          </cell>
          <cell r="E6323" t="str">
            <v>Bullet</v>
          </cell>
        </row>
        <row r="6324">
          <cell r="A6324" t="str">
            <v>3135A0NS4</v>
          </cell>
          <cell r="B6324" t="str">
            <v>x3135A0NS4</v>
          </cell>
          <cell r="C6324" t="str">
            <v>Match</v>
          </cell>
          <cell r="D6324" t="str">
            <v>iStar</v>
          </cell>
          <cell r="E6324" t="str">
            <v>Bullet</v>
          </cell>
        </row>
        <row r="6325">
          <cell r="A6325" t="str">
            <v>3135A0NT2</v>
          </cell>
          <cell r="B6325" t="str">
            <v>x3135A0NT2</v>
          </cell>
          <cell r="C6325" t="str">
            <v>Match</v>
          </cell>
          <cell r="D6325" t="str">
            <v>iStar</v>
          </cell>
          <cell r="E6325" t="str">
            <v>Bullet</v>
          </cell>
        </row>
        <row r="6326">
          <cell r="A6326" t="str">
            <v>3135A0NU9</v>
          </cell>
          <cell r="B6326" t="str">
            <v>x3135A0NU9</v>
          </cell>
          <cell r="C6326" t="str">
            <v>Match</v>
          </cell>
          <cell r="D6326" t="str">
            <v>iStar</v>
          </cell>
          <cell r="E6326" t="str">
            <v>Bullet</v>
          </cell>
        </row>
        <row r="6327">
          <cell r="A6327" t="str">
            <v>3135A0NV7</v>
          </cell>
          <cell r="B6327" t="str">
            <v>x3135A0NV7</v>
          </cell>
          <cell r="C6327" t="str">
            <v>Match</v>
          </cell>
          <cell r="D6327" t="str">
            <v>iStar</v>
          </cell>
          <cell r="E6327" t="str">
            <v>Bullet</v>
          </cell>
        </row>
        <row r="6328">
          <cell r="A6328" t="str">
            <v>3135A0NW5</v>
          </cell>
          <cell r="B6328" t="str">
            <v>x3135A0NW5</v>
          </cell>
          <cell r="C6328" t="str">
            <v>Match</v>
          </cell>
          <cell r="D6328" t="str">
            <v>iStar</v>
          </cell>
          <cell r="E6328" t="str">
            <v>Bullet</v>
          </cell>
        </row>
        <row r="6329">
          <cell r="A6329" t="str">
            <v>3135A0NX3</v>
          </cell>
          <cell r="B6329" t="str">
            <v>x3135A0NX3</v>
          </cell>
          <cell r="C6329" t="str">
            <v>Match</v>
          </cell>
          <cell r="D6329" t="str">
            <v>iStar</v>
          </cell>
          <cell r="E6329" t="str">
            <v>Bullet</v>
          </cell>
        </row>
        <row r="6330">
          <cell r="A6330" t="str">
            <v>3135A0NY1</v>
          </cell>
          <cell r="B6330" t="str">
            <v>x3135A0NY1</v>
          </cell>
          <cell r="C6330" t="str">
            <v>Match</v>
          </cell>
          <cell r="D6330" t="str">
            <v>iStar</v>
          </cell>
          <cell r="E6330" t="str">
            <v>Bullet</v>
          </cell>
        </row>
        <row r="6331">
          <cell r="A6331" t="str">
            <v>3135A0NZ8</v>
          </cell>
          <cell r="B6331" t="str">
            <v>x3135A0NZ8</v>
          </cell>
          <cell r="C6331" t="str">
            <v>Match</v>
          </cell>
          <cell r="D6331" t="str">
            <v>iStar</v>
          </cell>
          <cell r="E6331" t="str">
            <v>Bullet</v>
          </cell>
        </row>
        <row r="6332">
          <cell r="A6332" t="str">
            <v>3135A0PA1</v>
          </cell>
          <cell r="B6332" t="str">
            <v>x3135A0PA1</v>
          </cell>
          <cell r="C6332" t="str">
            <v>Match</v>
          </cell>
          <cell r="D6332" t="str">
            <v>iStar</v>
          </cell>
          <cell r="E6332" t="str">
            <v>Callable</v>
          </cell>
        </row>
        <row r="6333">
          <cell r="A6333" t="str">
            <v>3135A0PB9</v>
          </cell>
          <cell r="B6333" t="str">
            <v>x3135A0PB9</v>
          </cell>
          <cell r="C6333" t="str">
            <v>Match</v>
          </cell>
          <cell r="D6333" t="str">
            <v>iStar</v>
          </cell>
          <cell r="E6333" t="str">
            <v>Callable</v>
          </cell>
        </row>
        <row r="6334">
          <cell r="A6334" t="str">
            <v>3135A0PC7</v>
          </cell>
          <cell r="B6334" t="str">
            <v>x3135A0PC7</v>
          </cell>
          <cell r="C6334" t="str">
            <v>Match</v>
          </cell>
          <cell r="D6334" t="str">
            <v>iStar</v>
          </cell>
          <cell r="E6334" t="str">
            <v>Callable</v>
          </cell>
        </row>
        <row r="6335">
          <cell r="A6335" t="str">
            <v>3135A0PD5</v>
          </cell>
          <cell r="B6335" t="str">
            <v>x3135A0PD5</v>
          </cell>
          <cell r="C6335" t="str">
            <v>Match</v>
          </cell>
          <cell r="D6335" t="str">
            <v>iStar</v>
          </cell>
          <cell r="E6335" t="str">
            <v>Callable</v>
          </cell>
        </row>
        <row r="6336">
          <cell r="A6336" t="str">
            <v>3135A0PE3</v>
          </cell>
          <cell r="B6336" t="str">
            <v>x3135A0PE3</v>
          </cell>
          <cell r="C6336" t="str">
            <v>Match</v>
          </cell>
          <cell r="D6336" t="str">
            <v>iStar</v>
          </cell>
          <cell r="E6336" t="str">
            <v>Bullet</v>
          </cell>
        </row>
        <row r="6337">
          <cell r="A6337" t="str">
            <v>3135A0PF0</v>
          </cell>
          <cell r="B6337" t="str">
            <v>x3135A0PF0</v>
          </cell>
          <cell r="C6337" t="str">
            <v>Match</v>
          </cell>
          <cell r="D6337" t="str">
            <v>iStar</v>
          </cell>
          <cell r="E6337" t="str">
            <v>Bullet</v>
          </cell>
        </row>
        <row r="6338">
          <cell r="A6338" t="str">
            <v>3135A0PG8</v>
          </cell>
          <cell r="B6338" t="str">
            <v>x3135A0PG8</v>
          </cell>
          <cell r="C6338" t="str">
            <v>Match</v>
          </cell>
          <cell r="D6338" t="str">
            <v>iStar</v>
          </cell>
          <cell r="E6338" t="str">
            <v>Bullet</v>
          </cell>
        </row>
        <row r="6339">
          <cell r="A6339" t="str">
            <v>3135A0PH6</v>
          </cell>
          <cell r="B6339" t="str">
            <v>x3135A0PH6</v>
          </cell>
          <cell r="C6339" t="str">
            <v>Match</v>
          </cell>
          <cell r="D6339" t="str">
            <v>iStar</v>
          </cell>
          <cell r="E6339" t="str">
            <v>Callable</v>
          </cell>
        </row>
        <row r="6340">
          <cell r="A6340" t="str">
            <v>3135A0PJ2</v>
          </cell>
          <cell r="B6340" t="str">
            <v>x3135A0PJ2</v>
          </cell>
          <cell r="C6340" t="str">
            <v>Match</v>
          </cell>
          <cell r="D6340" t="str">
            <v>iStar</v>
          </cell>
          <cell r="E6340" t="str">
            <v>Callable</v>
          </cell>
        </row>
        <row r="6341">
          <cell r="A6341" t="str">
            <v>3135A0PK9</v>
          </cell>
          <cell r="B6341" t="str">
            <v>x3135A0PK9</v>
          </cell>
          <cell r="C6341" t="str">
            <v>Match</v>
          </cell>
          <cell r="D6341" t="str">
            <v>iStar</v>
          </cell>
          <cell r="E6341" t="str">
            <v>Callable</v>
          </cell>
        </row>
        <row r="6342">
          <cell r="A6342" t="str">
            <v>3135A0PL7</v>
          </cell>
          <cell r="B6342" t="str">
            <v>x3135A0PL7</v>
          </cell>
          <cell r="C6342" t="str">
            <v>Match</v>
          </cell>
          <cell r="D6342" t="str">
            <v>iStar</v>
          </cell>
          <cell r="E6342" t="str">
            <v>Bullet</v>
          </cell>
        </row>
        <row r="6343">
          <cell r="A6343" t="str">
            <v>3135A0PM5</v>
          </cell>
          <cell r="B6343" t="str">
            <v>x3135A0PM5</v>
          </cell>
          <cell r="C6343" t="str">
            <v>Match</v>
          </cell>
          <cell r="D6343" t="str">
            <v>iStar</v>
          </cell>
          <cell r="E6343" t="str">
            <v>Bullet</v>
          </cell>
        </row>
        <row r="6344">
          <cell r="A6344" t="str">
            <v>3135A0PN3</v>
          </cell>
          <cell r="B6344" t="str">
            <v>x3135A0PN3</v>
          </cell>
          <cell r="C6344" t="str">
            <v>Match</v>
          </cell>
          <cell r="D6344" t="str">
            <v>iStar</v>
          </cell>
          <cell r="E6344" t="str">
            <v>Bullet</v>
          </cell>
        </row>
        <row r="6345">
          <cell r="A6345" t="str">
            <v>3135A0PP8</v>
          </cell>
          <cell r="B6345" t="str">
            <v>x3135A0PP8</v>
          </cell>
          <cell r="C6345" t="str">
            <v>Match</v>
          </cell>
          <cell r="D6345" t="str">
            <v>iStar</v>
          </cell>
          <cell r="E6345" t="str">
            <v>Bullet</v>
          </cell>
        </row>
        <row r="6346">
          <cell r="A6346" t="str">
            <v>3135A0PQ6</v>
          </cell>
          <cell r="B6346" t="str">
            <v>x3135A0PQ6</v>
          </cell>
          <cell r="C6346" t="str">
            <v>Match</v>
          </cell>
          <cell r="D6346" t="str">
            <v>iStar</v>
          </cell>
          <cell r="E6346" t="str">
            <v>Bullet</v>
          </cell>
        </row>
        <row r="6347">
          <cell r="A6347" t="str">
            <v>3135A0PR4</v>
          </cell>
          <cell r="B6347" t="str">
            <v>x3135A0PR4</v>
          </cell>
          <cell r="C6347" t="str">
            <v>Match</v>
          </cell>
          <cell r="D6347" t="str">
            <v>iStar</v>
          </cell>
          <cell r="E6347" t="str">
            <v>Bullet</v>
          </cell>
        </row>
        <row r="6348">
          <cell r="A6348" t="str">
            <v>3135A0PS2</v>
          </cell>
          <cell r="B6348" t="str">
            <v>x3135A0PS2</v>
          </cell>
          <cell r="C6348" t="str">
            <v>Match</v>
          </cell>
          <cell r="D6348" t="str">
            <v>iStar</v>
          </cell>
          <cell r="E6348" t="str">
            <v>Bullet</v>
          </cell>
        </row>
        <row r="6349">
          <cell r="A6349" t="str">
            <v>3135A0PT0</v>
          </cell>
          <cell r="B6349" t="str">
            <v>x3135A0PT0</v>
          </cell>
          <cell r="C6349" t="str">
            <v>Match</v>
          </cell>
          <cell r="D6349" t="str">
            <v>iStar</v>
          </cell>
          <cell r="E6349" t="str">
            <v>Bullet</v>
          </cell>
        </row>
        <row r="6350">
          <cell r="A6350" t="str">
            <v>3135A0PV5</v>
          </cell>
          <cell r="B6350" t="str">
            <v>x3135A0PV5</v>
          </cell>
          <cell r="C6350" t="str">
            <v>Match</v>
          </cell>
          <cell r="D6350" t="str">
            <v>iStar</v>
          </cell>
          <cell r="E6350" t="str">
            <v>Bullet</v>
          </cell>
        </row>
        <row r="6351">
          <cell r="A6351" t="str">
            <v>3135A0PW3</v>
          </cell>
          <cell r="B6351" t="str">
            <v>x3135A0PW3</v>
          </cell>
          <cell r="C6351" t="str">
            <v>Match</v>
          </cell>
          <cell r="D6351" t="str">
            <v>iStar</v>
          </cell>
          <cell r="E6351" t="str">
            <v>Bullet</v>
          </cell>
        </row>
        <row r="6352">
          <cell r="A6352" t="str">
            <v>3135A0PX1</v>
          </cell>
          <cell r="B6352" t="str">
            <v>x3135A0PX1</v>
          </cell>
          <cell r="C6352" t="str">
            <v>Match</v>
          </cell>
          <cell r="D6352" t="str">
            <v>iStar</v>
          </cell>
          <cell r="E6352" t="str">
            <v>Bullet</v>
          </cell>
        </row>
        <row r="6353">
          <cell r="A6353" t="str">
            <v>3135A0PY9</v>
          </cell>
          <cell r="B6353" t="str">
            <v>x3135A0PY9</v>
          </cell>
          <cell r="C6353" t="str">
            <v>Match</v>
          </cell>
          <cell r="D6353" t="str">
            <v>iStar</v>
          </cell>
          <cell r="E6353" t="str">
            <v>Bullet</v>
          </cell>
        </row>
        <row r="6354">
          <cell r="A6354" t="str">
            <v>3135A0PZ6</v>
          </cell>
          <cell r="B6354" t="str">
            <v>x3135A0PZ6</v>
          </cell>
          <cell r="C6354" t="str">
            <v>Match</v>
          </cell>
          <cell r="D6354" t="str">
            <v>iStar</v>
          </cell>
          <cell r="E6354" t="str">
            <v>Bullet</v>
          </cell>
        </row>
        <row r="6355">
          <cell r="A6355" t="str">
            <v>3135A0QA0</v>
          </cell>
          <cell r="B6355" t="str">
            <v>x3135A0QA0</v>
          </cell>
          <cell r="C6355" t="str">
            <v>Match</v>
          </cell>
          <cell r="D6355" t="str">
            <v>iStar</v>
          </cell>
          <cell r="E6355" t="str">
            <v>Bullet</v>
          </cell>
        </row>
        <row r="6356">
          <cell r="A6356" t="str">
            <v>31364A4J8</v>
          </cell>
          <cell r="B6356" t="str">
            <v>x31364A4J8</v>
          </cell>
          <cell r="C6356" t="str">
            <v>Match</v>
          </cell>
          <cell r="D6356" t="str">
            <v>iStar</v>
          </cell>
          <cell r="E6356" t="str">
            <v>Bullet</v>
          </cell>
        </row>
        <row r="6357">
          <cell r="A6357" t="str">
            <v>31364A5M0</v>
          </cell>
          <cell r="B6357" t="str">
            <v>x31364A5M0</v>
          </cell>
          <cell r="C6357" t="str">
            <v>Match</v>
          </cell>
          <cell r="D6357" t="str">
            <v>iStar</v>
          </cell>
          <cell r="E6357" t="str">
            <v>Bullet</v>
          </cell>
        </row>
        <row r="6358">
          <cell r="A6358" t="str">
            <v>31364A5M0</v>
          </cell>
          <cell r="B6358" t="str">
            <v>x31364A5M0</v>
          </cell>
          <cell r="C6358" t="str">
            <v>Match</v>
          </cell>
          <cell r="D6358" t="str">
            <v>iStar</v>
          </cell>
          <cell r="E6358" t="str">
            <v>Bullet</v>
          </cell>
        </row>
        <row r="6359">
          <cell r="A6359" t="str">
            <v>31364A5M0</v>
          </cell>
          <cell r="B6359" t="str">
            <v>x31364A5M0</v>
          </cell>
          <cell r="C6359" t="str">
            <v>Match</v>
          </cell>
          <cell r="D6359" t="str">
            <v>iStar</v>
          </cell>
          <cell r="E6359" t="str">
            <v>Bullet</v>
          </cell>
        </row>
        <row r="6360">
          <cell r="A6360" t="str">
            <v>31364A6J6</v>
          </cell>
          <cell r="B6360" t="str">
            <v>x31364A6J6</v>
          </cell>
          <cell r="C6360" t="str">
            <v>Match</v>
          </cell>
          <cell r="D6360" t="str">
            <v>iStar</v>
          </cell>
          <cell r="E6360" t="str">
            <v>Bullet</v>
          </cell>
        </row>
        <row r="6361">
          <cell r="A6361" t="str">
            <v>31364A6J6</v>
          </cell>
          <cell r="B6361" t="str">
            <v>x31364A6J6</v>
          </cell>
          <cell r="C6361" t="str">
            <v>Match</v>
          </cell>
          <cell r="D6361" t="str">
            <v>iStar</v>
          </cell>
          <cell r="E6361" t="str">
            <v>Bullet</v>
          </cell>
        </row>
        <row r="6362">
          <cell r="A6362" t="str">
            <v>31364A6J6</v>
          </cell>
          <cell r="B6362" t="str">
            <v>x31364A6J6</v>
          </cell>
          <cell r="C6362" t="str">
            <v>Match</v>
          </cell>
          <cell r="D6362" t="str">
            <v>iStar</v>
          </cell>
          <cell r="E6362" t="str">
            <v>Bullet</v>
          </cell>
        </row>
        <row r="6363">
          <cell r="A6363" t="str">
            <v>31364A7K2</v>
          </cell>
          <cell r="B6363" t="str">
            <v>x31364A7K2</v>
          </cell>
          <cell r="C6363" t="str">
            <v>Match</v>
          </cell>
          <cell r="D6363" t="str">
            <v>iStar</v>
          </cell>
          <cell r="E6363" t="str">
            <v>Bullet</v>
          </cell>
        </row>
        <row r="6364">
          <cell r="A6364" t="str">
            <v>31364A7K2</v>
          </cell>
          <cell r="B6364" t="str">
            <v>x31364A7K2</v>
          </cell>
          <cell r="C6364" t="str">
            <v>Match</v>
          </cell>
          <cell r="D6364" t="str">
            <v>iStar</v>
          </cell>
          <cell r="E6364" t="str">
            <v>Bullet</v>
          </cell>
        </row>
        <row r="6365">
          <cell r="A6365" t="str">
            <v>31364A7K2</v>
          </cell>
          <cell r="B6365" t="str">
            <v>x31364A7K2</v>
          </cell>
          <cell r="C6365" t="str">
            <v>Match</v>
          </cell>
          <cell r="D6365" t="str">
            <v>iStar</v>
          </cell>
          <cell r="E6365" t="str">
            <v>Bullet</v>
          </cell>
        </row>
        <row r="6366">
          <cell r="A6366" t="str">
            <v>31364ABP6</v>
          </cell>
          <cell r="B6366" t="str">
            <v>x31364ABP6</v>
          </cell>
          <cell r="C6366" t="str">
            <v>Match</v>
          </cell>
          <cell r="D6366" t="str">
            <v>iStar</v>
          </cell>
          <cell r="E6366" t="str">
            <v>Bullet</v>
          </cell>
        </row>
        <row r="6367">
          <cell r="A6367" t="str">
            <v>31364ABP6</v>
          </cell>
          <cell r="B6367" t="str">
            <v>x31364ABP6</v>
          </cell>
          <cell r="C6367" t="str">
            <v>Match</v>
          </cell>
          <cell r="D6367" t="str">
            <v>iStar</v>
          </cell>
          <cell r="E6367" t="str">
            <v>Bullet</v>
          </cell>
        </row>
        <row r="6368">
          <cell r="A6368" t="str">
            <v>31364ABP6</v>
          </cell>
          <cell r="B6368" t="str">
            <v>x31364ABP6</v>
          </cell>
          <cell r="C6368" t="str">
            <v>Match</v>
          </cell>
          <cell r="D6368" t="str">
            <v>iStar</v>
          </cell>
          <cell r="E6368" t="str">
            <v>Bullet</v>
          </cell>
        </row>
        <row r="6369">
          <cell r="A6369" t="str">
            <v>31364AJH6</v>
          </cell>
          <cell r="B6369" t="str">
            <v>x31364AJH6</v>
          </cell>
          <cell r="C6369" t="str">
            <v>Match</v>
          </cell>
          <cell r="D6369" t="str">
            <v>iStar</v>
          </cell>
          <cell r="E6369" t="str">
            <v>Bullet</v>
          </cell>
        </row>
        <row r="6370">
          <cell r="A6370" t="str">
            <v>31364AMT6</v>
          </cell>
          <cell r="B6370" t="str">
            <v>x31364AMT6</v>
          </cell>
          <cell r="C6370" t="str">
            <v>Match</v>
          </cell>
          <cell r="D6370" t="str">
            <v>iStar</v>
          </cell>
          <cell r="E6370" t="str">
            <v>Bullet</v>
          </cell>
        </row>
        <row r="6371">
          <cell r="A6371" t="str">
            <v>31364AMT6</v>
          </cell>
          <cell r="B6371" t="str">
            <v>x31364AMT6</v>
          </cell>
          <cell r="C6371" t="str">
            <v>Match</v>
          </cell>
          <cell r="D6371" t="str">
            <v>iStar</v>
          </cell>
          <cell r="E6371" t="str">
            <v>Bullet</v>
          </cell>
        </row>
        <row r="6372">
          <cell r="A6372" t="str">
            <v>31364BAL4</v>
          </cell>
          <cell r="B6372" t="str">
            <v>x31364BAL4</v>
          </cell>
          <cell r="C6372" t="str">
            <v>Match</v>
          </cell>
          <cell r="D6372" t="str">
            <v>iStar</v>
          </cell>
          <cell r="E6372" t="str">
            <v>Bullet</v>
          </cell>
        </row>
        <row r="6373">
          <cell r="A6373" t="str">
            <v>31364BAL4</v>
          </cell>
          <cell r="B6373" t="str">
            <v>x31364BAL4</v>
          </cell>
          <cell r="C6373" t="str">
            <v>Match</v>
          </cell>
          <cell r="D6373" t="str">
            <v>iStar</v>
          </cell>
          <cell r="E6373" t="str">
            <v>Bullet</v>
          </cell>
        </row>
        <row r="6374">
          <cell r="A6374" t="str">
            <v>31364BAV2</v>
          </cell>
          <cell r="B6374" t="str">
            <v>x31364BAV2</v>
          </cell>
          <cell r="C6374" t="str">
            <v>Match</v>
          </cell>
          <cell r="D6374" t="str">
            <v>iStar</v>
          </cell>
          <cell r="E6374" t="str">
            <v>Bullet</v>
          </cell>
        </row>
        <row r="6375">
          <cell r="A6375" t="str">
            <v>31364BAV2</v>
          </cell>
          <cell r="B6375" t="str">
            <v>x31364BAV2</v>
          </cell>
          <cell r="C6375" t="str">
            <v>Match</v>
          </cell>
          <cell r="D6375" t="str">
            <v>iStar</v>
          </cell>
          <cell r="E6375" t="str">
            <v>Bullet</v>
          </cell>
        </row>
        <row r="6376">
          <cell r="A6376" t="str">
            <v>31364BBD1</v>
          </cell>
          <cell r="B6376" t="str">
            <v>x31364BBD1</v>
          </cell>
          <cell r="C6376" t="str">
            <v>Match</v>
          </cell>
          <cell r="D6376" t="str">
            <v>iStar</v>
          </cell>
          <cell r="E6376" t="str">
            <v>Bullet</v>
          </cell>
        </row>
        <row r="6377">
          <cell r="A6377" t="str">
            <v>31364BBD1</v>
          </cell>
          <cell r="B6377" t="str">
            <v>x31364BBD1</v>
          </cell>
          <cell r="C6377" t="str">
            <v>Match</v>
          </cell>
          <cell r="D6377" t="str">
            <v>iStar</v>
          </cell>
          <cell r="E6377" t="str">
            <v>Bullet</v>
          </cell>
        </row>
        <row r="6378">
          <cell r="A6378" t="str">
            <v>31364BCT5</v>
          </cell>
          <cell r="B6378" t="str">
            <v>x31364BCT5</v>
          </cell>
          <cell r="C6378" t="str">
            <v>Match</v>
          </cell>
          <cell r="D6378" t="str">
            <v>iStar</v>
          </cell>
          <cell r="E6378" t="str">
            <v>Bullet</v>
          </cell>
        </row>
        <row r="6379">
          <cell r="A6379" t="str">
            <v>31364BCT5</v>
          </cell>
          <cell r="B6379" t="str">
            <v>x31364BCT5</v>
          </cell>
          <cell r="C6379" t="str">
            <v>Match</v>
          </cell>
          <cell r="D6379" t="str">
            <v>iStar</v>
          </cell>
          <cell r="E6379" t="str">
            <v>Bullet</v>
          </cell>
        </row>
        <row r="6380">
          <cell r="A6380" t="str">
            <v>31364BDT4</v>
          </cell>
          <cell r="B6380" t="str">
            <v>x31364BDT4</v>
          </cell>
          <cell r="C6380" t="str">
            <v>Match</v>
          </cell>
          <cell r="D6380" t="str">
            <v>iStar</v>
          </cell>
          <cell r="E6380" t="str">
            <v>Bullet</v>
          </cell>
        </row>
        <row r="6381">
          <cell r="A6381" t="str">
            <v>31364BDT4</v>
          </cell>
          <cell r="B6381" t="str">
            <v>x31364BDT4</v>
          </cell>
          <cell r="C6381" t="str">
            <v>Match</v>
          </cell>
          <cell r="D6381" t="str">
            <v>iStar</v>
          </cell>
          <cell r="E6381" t="str">
            <v>Bullet</v>
          </cell>
        </row>
        <row r="6382">
          <cell r="A6382" t="str">
            <v>31364BDT4</v>
          </cell>
          <cell r="B6382" t="str">
            <v>x31364BDT4</v>
          </cell>
          <cell r="C6382" t="str">
            <v>Match</v>
          </cell>
          <cell r="D6382" t="str">
            <v>iStar</v>
          </cell>
          <cell r="E6382" t="str">
            <v>Bullet</v>
          </cell>
        </row>
        <row r="6383">
          <cell r="A6383" t="str">
            <v>31364BED8</v>
          </cell>
          <cell r="B6383" t="str">
            <v>x31364BED8</v>
          </cell>
          <cell r="C6383" t="str">
            <v>Match</v>
          </cell>
          <cell r="D6383" t="str">
            <v>iStar</v>
          </cell>
          <cell r="E6383" t="str">
            <v>Bullet</v>
          </cell>
        </row>
        <row r="6384">
          <cell r="A6384" t="str">
            <v>31364BED8</v>
          </cell>
          <cell r="B6384" t="str">
            <v>x31364BED8</v>
          </cell>
          <cell r="C6384" t="str">
            <v>Match</v>
          </cell>
          <cell r="D6384" t="str">
            <v>iStar</v>
          </cell>
          <cell r="E6384" t="str">
            <v>Bullet</v>
          </cell>
        </row>
        <row r="6385">
          <cell r="A6385" t="str">
            <v>31364BEK2</v>
          </cell>
          <cell r="B6385" t="str">
            <v>x31364BEK2</v>
          </cell>
          <cell r="C6385" t="str">
            <v>Match</v>
          </cell>
          <cell r="D6385" t="str">
            <v>iStar</v>
          </cell>
          <cell r="E6385" t="str">
            <v>Bullet</v>
          </cell>
        </row>
        <row r="6386">
          <cell r="A6386" t="str">
            <v>31364BEK2</v>
          </cell>
          <cell r="B6386" t="str">
            <v>x31364BEK2</v>
          </cell>
          <cell r="C6386" t="str">
            <v>Match</v>
          </cell>
          <cell r="D6386" t="str">
            <v>iStar</v>
          </cell>
          <cell r="E6386" t="str">
            <v>Bullet</v>
          </cell>
        </row>
        <row r="6387">
          <cell r="A6387" t="str">
            <v>31364BEP1</v>
          </cell>
          <cell r="B6387" t="str">
            <v>x31364BEP1</v>
          </cell>
          <cell r="C6387" t="str">
            <v>Match</v>
          </cell>
          <cell r="D6387" t="str">
            <v>iStar</v>
          </cell>
          <cell r="E6387" t="str">
            <v>Bullet</v>
          </cell>
        </row>
        <row r="6388">
          <cell r="A6388" t="str">
            <v>31364BEP1</v>
          </cell>
          <cell r="B6388" t="str">
            <v>x31364BEP1</v>
          </cell>
          <cell r="C6388" t="str">
            <v>Match</v>
          </cell>
          <cell r="D6388" t="str">
            <v>iStar</v>
          </cell>
          <cell r="E6388" t="str">
            <v>Bullet</v>
          </cell>
        </row>
        <row r="6389">
          <cell r="A6389" t="str">
            <v>31364BEP1</v>
          </cell>
          <cell r="B6389" t="str">
            <v>x31364BEP1</v>
          </cell>
          <cell r="C6389" t="str">
            <v>Match</v>
          </cell>
          <cell r="D6389" t="str">
            <v>iStar</v>
          </cell>
          <cell r="E6389" t="str">
            <v>Bullet</v>
          </cell>
        </row>
        <row r="6390">
          <cell r="A6390" t="str">
            <v>31364BGV6</v>
          </cell>
          <cell r="B6390" t="str">
            <v>x31364BGV6</v>
          </cell>
          <cell r="C6390" t="str">
            <v>Match</v>
          </cell>
          <cell r="D6390" t="str">
            <v>iStar</v>
          </cell>
          <cell r="E6390" t="str">
            <v>Bullet</v>
          </cell>
        </row>
        <row r="6391">
          <cell r="A6391" t="str">
            <v>31364BGV6</v>
          </cell>
          <cell r="B6391" t="str">
            <v>x31364BGV6</v>
          </cell>
          <cell r="C6391" t="str">
            <v>Match</v>
          </cell>
          <cell r="D6391" t="str">
            <v>iStar</v>
          </cell>
          <cell r="E6391" t="str">
            <v>Bullet</v>
          </cell>
        </row>
        <row r="6392">
          <cell r="A6392" t="str">
            <v>31364BHY9</v>
          </cell>
          <cell r="B6392" t="str">
            <v>x31364BHY9</v>
          </cell>
          <cell r="C6392" t="str">
            <v>Match</v>
          </cell>
          <cell r="D6392" t="str">
            <v>iStar</v>
          </cell>
          <cell r="E6392" t="str">
            <v>Bullet</v>
          </cell>
        </row>
        <row r="6393">
          <cell r="A6393" t="str">
            <v>31364BHY9</v>
          </cell>
          <cell r="B6393" t="str">
            <v>x31364BHY9</v>
          </cell>
          <cell r="C6393" t="str">
            <v>Match</v>
          </cell>
          <cell r="D6393" t="str">
            <v>iStar</v>
          </cell>
          <cell r="E6393" t="str">
            <v>Bullet</v>
          </cell>
        </row>
        <row r="6394">
          <cell r="A6394" t="str">
            <v>31364BJE1</v>
          </cell>
          <cell r="B6394" t="str">
            <v>x31364BJE1</v>
          </cell>
          <cell r="C6394" t="str">
            <v>Match</v>
          </cell>
          <cell r="D6394" t="str">
            <v>iStar</v>
          </cell>
          <cell r="E6394" t="str">
            <v>Bullet</v>
          </cell>
        </row>
        <row r="6395">
          <cell r="A6395" t="str">
            <v>31364BJE1</v>
          </cell>
          <cell r="B6395" t="str">
            <v>x31364BJE1</v>
          </cell>
          <cell r="C6395" t="str">
            <v>Match</v>
          </cell>
          <cell r="D6395" t="str">
            <v>iStar</v>
          </cell>
          <cell r="E6395" t="str">
            <v>Bullet</v>
          </cell>
        </row>
        <row r="6396">
          <cell r="A6396" t="str">
            <v>31364BJZ4</v>
          </cell>
          <cell r="B6396" t="str">
            <v>x31364BJZ4</v>
          </cell>
          <cell r="C6396" t="str">
            <v>Match</v>
          </cell>
          <cell r="D6396" t="str">
            <v>iStar</v>
          </cell>
          <cell r="E6396" t="str">
            <v>Bullet</v>
          </cell>
        </row>
        <row r="6397">
          <cell r="A6397" t="str">
            <v>31364BJZ4</v>
          </cell>
          <cell r="B6397" t="str">
            <v>x31364BJZ4</v>
          </cell>
          <cell r="C6397" t="str">
            <v>Match</v>
          </cell>
          <cell r="D6397" t="str">
            <v>iStar</v>
          </cell>
          <cell r="E6397" t="str">
            <v>Bullet</v>
          </cell>
        </row>
        <row r="6398">
          <cell r="A6398" t="str">
            <v>31364BLK4</v>
          </cell>
          <cell r="B6398" t="str">
            <v>x31364BLK4</v>
          </cell>
          <cell r="C6398" t="str">
            <v>Match</v>
          </cell>
          <cell r="D6398" t="str">
            <v>iStar</v>
          </cell>
          <cell r="E6398" t="str">
            <v>Bullet</v>
          </cell>
        </row>
        <row r="6399">
          <cell r="A6399" t="str">
            <v>31364BLK4</v>
          </cell>
          <cell r="B6399" t="str">
            <v>x31364BLK4</v>
          </cell>
          <cell r="C6399" t="str">
            <v>Match</v>
          </cell>
          <cell r="D6399" t="str">
            <v>iStar</v>
          </cell>
          <cell r="E6399" t="str">
            <v>Bullet</v>
          </cell>
        </row>
        <row r="6400">
          <cell r="A6400" t="str">
            <v>31364BLY4</v>
          </cell>
          <cell r="B6400" t="str">
            <v>x31364BLY4</v>
          </cell>
          <cell r="C6400" t="str">
            <v>Match</v>
          </cell>
          <cell r="D6400" t="str">
            <v>iStar</v>
          </cell>
          <cell r="E6400" t="str">
            <v>Bullet</v>
          </cell>
        </row>
        <row r="6401">
          <cell r="A6401" t="str">
            <v>31364BLY4</v>
          </cell>
          <cell r="B6401" t="str">
            <v>x31364BLY4</v>
          </cell>
          <cell r="C6401" t="str">
            <v>Match</v>
          </cell>
          <cell r="D6401" t="str">
            <v>iStar</v>
          </cell>
          <cell r="E6401" t="str">
            <v>Bullet</v>
          </cell>
        </row>
        <row r="6402">
          <cell r="A6402" t="str">
            <v>31364BQC7</v>
          </cell>
          <cell r="B6402" t="str">
            <v>x31364BQC7</v>
          </cell>
          <cell r="C6402" t="str">
            <v>Match</v>
          </cell>
          <cell r="D6402" t="str">
            <v>iStar</v>
          </cell>
          <cell r="E6402" t="str">
            <v>Bullet</v>
          </cell>
        </row>
        <row r="6403">
          <cell r="A6403" t="str">
            <v>31364BQC7</v>
          </cell>
          <cell r="B6403" t="str">
            <v>x31364BQC7</v>
          </cell>
          <cell r="C6403" t="str">
            <v>Match</v>
          </cell>
          <cell r="D6403" t="str">
            <v>iStar</v>
          </cell>
          <cell r="E6403" t="str">
            <v>Bullet</v>
          </cell>
        </row>
        <row r="6404">
          <cell r="A6404" t="str">
            <v>31364BQW3</v>
          </cell>
          <cell r="B6404" t="str">
            <v>x31364BQW3</v>
          </cell>
          <cell r="C6404" t="str">
            <v>Match</v>
          </cell>
          <cell r="D6404" t="str">
            <v>iStar</v>
          </cell>
          <cell r="E6404" t="str">
            <v>Bullet</v>
          </cell>
        </row>
        <row r="6405">
          <cell r="A6405" t="str">
            <v>31364BQW3</v>
          </cell>
          <cell r="B6405" t="str">
            <v>x31364BQW3</v>
          </cell>
          <cell r="C6405" t="str">
            <v>Match</v>
          </cell>
          <cell r="D6405" t="str">
            <v>iStar</v>
          </cell>
          <cell r="E6405" t="str">
            <v>Bullet</v>
          </cell>
        </row>
        <row r="6406">
          <cell r="A6406" t="str">
            <v>31364BRF9</v>
          </cell>
          <cell r="B6406" t="str">
            <v>x31364BRF9</v>
          </cell>
          <cell r="C6406" t="str">
            <v>Match</v>
          </cell>
          <cell r="D6406" t="str">
            <v>iStar</v>
          </cell>
          <cell r="E6406" t="str">
            <v>Bullet</v>
          </cell>
        </row>
        <row r="6407">
          <cell r="A6407" t="str">
            <v>31364BRF9</v>
          </cell>
          <cell r="B6407" t="str">
            <v>x31364BRF9</v>
          </cell>
          <cell r="C6407" t="str">
            <v>Match</v>
          </cell>
          <cell r="D6407" t="str">
            <v>iStar</v>
          </cell>
          <cell r="E6407" t="str">
            <v>Bullet</v>
          </cell>
        </row>
        <row r="6408">
          <cell r="A6408" t="str">
            <v>31364BRF9</v>
          </cell>
          <cell r="B6408" t="str">
            <v>x31364BRF9</v>
          </cell>
          <cell r="C6408" t="str">
            <v>Match</v>
          </cell>
          <cell r="D6408" t="str">
            <v>iStar</v>
          </cell>
          <cell r="E6408" t="str">
            <v>Bullet</v>
          </cell>
        </row>
        <row r="6409">
          <cell r="A6409" t="str">
            <v>31364BVS6</v>
          </cell>
          <cell r="B6409" t="str">
            <v>x31364BVS6</v>
          </cell>
          <cell r="C6409" t="str">
            <v>Match</v>
          </cell>
          <cell r="D6409" t="str">
            <v>iStar</v>
          </cell>
          <cell r="E6409" t="str">
            <v>Bullet</v>
          </cell>
        </row>
        <row r="6410">
          <cell r="A6410" t="str">
            <v>31364BVS6</v>
          </cell>
          <cell r="B6410" t="str">
            <v>x31364BVS6</v>
          </cell>
          <cell r="C6410" t="str">
            <v>Match</v>
          </cell>
          <cell r="D6410" t="str">
            <v>iStar</v>
          </cell>
          <cell r="E6410" t="str">
            <v>Bullet</v>
          </cell>
        </row>
        <row r="6411">
          <cell r="A6411" t="str">
            <v>31364BVS6</v>
          </cell>
          <cell r="B6411" t="str">
            <v>x31364BVS6</v>
          </cell>
          <cell r="C6411" t="str">
            <v>Match</v>
          </cell>
          <cell r="D6411" t="str">
            <v>iStar</v>
          </cell>
          <cell r="E6411" t="str">
            <v>Bullet</v>
          </cell>
        </row>
        <row r="6412">
          <cell r="A6412" t="str">
            <v>31364BWM8</v>
          </cell>
          <cell r="B6412" t="str">
            <v>x31364BWM8</v>
          </cell>
          <cell r="C6412" t="str">
            <v>Match</v>
          </cell>
          <cell r="D6412" t="str">
            <v>iStar</v>
          </cell>
          <cell r="E6412" t="str">
            <v>Bullet</v>
          </cell>
        </row>
        <row r="6413">
          <cell r="A6413" t="str">
            <v>31364BWM8</v>
          </cell>
          <cell r="B6413" t="str">
            <v>x31364BWM8</v>
          </cell>
          <cell r="C6413" t="str">
            <v>Match</v>
          </cell>
          <cell r="D6413" t="str">
            <v>iStar</v>
          </cell>
          <cell r="E6413" t="str">
            <v>Bullet</v>
          </cell>
        </row>
        <row r="6414">
          <cell r="A6414" t="str">
            <v>31364BWM8</v>
          </cell>
          <cell r="B6414" t="str">
            <v>x31364BWM8</v>
          </cell>
          <cell r="C6414" t="str">
            <v>Match</v>
          </cell>
          <cell r="D6414" t="str">
            <v>iStar</v>
          </cell>
          <cell r="E6414" t="str">
            <v>Bullet</v>
          </cell>
        </row>
        <row r="6415">
          <cell r="A6415" t="str">
            <v>31364BYF1</v>
          </cell>
          <cell r="B6415" t="str">
            <v>x31364BYF1</v>
          </cell>
          <cell r="C6415" t="str">
            <v>Match</v>
          </cell>
          <cell r="D6415" t="str">
            <v>iStar</v>
          </cell>
          <cell r="E6415" t="str">
            <v>Callable</v>
          </cell>
        </row>
        <row r="6416">
          <cell r="A6416" t="str">
            <v>31364BYF1</v>
          </cell>
          <cell r="B6416" t="str">
            <v>x31364BYF1</v>
          </cell>
          <cell r="C6416" t="str">
            <v>Match</v>
          </cell>
          <cell r="D6416" t="str">
            <v>iStar</v>
          </cell>
          <cell r="E6416" t="str">
            <v>Callable</v>
          </cell>
        </row>
        <row r="6417">
          <cell r="A6417" t="str">
            <v>31364BYF1</v>
          </cell>
          <cell r="B6417" t="str">
            <v>x31364BYF1</v>
          </cell>
          <cell r="C6417" t="str">
            <v>Match</v>
          </cell>
          <cell r="D6417" t="str">
            <v>iStar</v>
          </cell>
          <cell r="E6417" t="str">
            <v>Callable</v>
          </cell>
        </row>
        <row r="6418">
          <cell r="A6418" t="str">
            <v>31364BYP9</v>
          </cell>
          <cell r="B6418" t="str">
            <v>x31364BYP9</v>
          </cell>
          <cell r="C6418" t="str">
            <v>Match</v>
          </cell>
          <cell r="D6418" t="str">
            <v>iStar</v>
          </cell>
          <cell r="E6418" t="str">
            <v>Bullet</v>
          </cell>
        </row>
        <row r="6419">
          <cell r="A6419" t="str">
            <v>31364BYP9</v>
          </cell>
          <cell r="B6419" t="str">
            <v>x31364BYP9</v>
          </cell>
          <cell r="C6419" t="str">
            <v>Match</v>
          </cell>
          <cell r="D6419" t="str">
            <v>iStar</v>
          </cell>
          <cell r="E6419" t="str">
            <v>Bullet</v>
          </cell>
        </row>
        <row r="6420">
          <cell r="A6420" t="str">
            <v>31364BYP9</v>
          </cell>
          <cell r="B6420" t="str">
            <v>x31364BYP9</v>
          </cell>
          <cell r="C6420" t="str">
            <v>Match</v>
          </cell>
          <cell r="D6420" t="str">
            <v>iStar</v>
          </cell>
          <cell r="E6420" t="str">
            <v>Bullet</v>
          </cell>
        </row>
        <row r="6421">
          <cell r="A6421" t="str">
            <v>31364BZX1</v>
          </cell>
          <cell r="B6421" t="str">
            <v>x31364BZX1</v>
          </cell>
          <cell r="C6421" t="str">
            <v>Match</v>
          </cell>
          <cell r="D6421" t="str">
            <v>iStar</v>
          </cell>
          <cell r="E6421" t="str">
            <v>Bullet</v>
          </cell>
        </row>
        <row r="6422">
          <cell r="A6422" t="str">
            <v>31364BZX1</v>
          </cell>
          <cell r="B6422" t="str">
            <v>x31364BZX1</v>
          </cell>
          <cell r="C6422" t="str">
            <v>Match</v>
          </cell>
          <cell r="D6422" t="str">
            <v>iStar</v>
          </cell>
          <cell r="E6422" t="str">
            <v>Bullet</v>
          </cell>
        </row>
        <row r="6423">
          <cell r="A6423" t="str">
            <v>31364BZX1</v>
          </cell>
          <cell r="B6423" t="str">
            <v>x31364BZX1</v>
          </cell>
          <cell r="C6423" t="str">
            <v>Match</v>
          </cell>
          <cell r="D6423" t="str">
            <v>iStar</v>
          </cell>
          <cell r="E6423" t="str">
            <v>Bullet</v>
          </cell>
        </row>
        <row r="6424">
          <cell r="A6424" t="str">
            <v>31364C2H0</v>
          </cell>
          <cell r="B6424" t="str">
            <v>x31364C2H0</v>
          </cell>
          <cell r="C6424" t="str">
            <v>Match</v>
          </cell>
          <cell r="D6424" t="str">
            <v>iStar</v>
          </cell>
          <cell r="E6424" t="str">
            <v>Callable</v>
          </cell>
        </row>
        <row r="6425">
          <cell r="A6425" t="str">
            <v>31364C2H0</v>
          </cell>
          <cell r="B6425" t="str">
            <v>x31364C2H0</v>
          </cell>
          <cell r="C6425" t="str">
            <v>Match</v>
          </cell>
          <cell r="D6425" t="str">
            <v>iStar</v>
          </cell>
          <cell r="E6425" t="str">
            <v>Callable</v>
          </cell>
        </row>
        <row r="6426">
          <cell r="A6426" t="str">
            <v>31364C2H0</v>
          </cell>
          <cell r="B6426" t="str">
            <v>x31364C2H0</v>
          </cell>
          <cell r="C6426" t="str">
            <v>Match</v>
          </cell>
          <cell r="D6426" t="str">
            <v>iStar</v>
          </cell>
          <cell r="E6426" t="str">
            <v>Callable</v>
          </cell>
        </row>
        <row r="6427">
          <cell r="A6427" t="str">
            <v>31364C2P2</v>
          </cell>
          <cell r="B6427" t="str">
            <v>x31364C2P2</v>
          </cell>
          <cell r="C6427" t="str">
            <v>Match</v>
          </cell>
          <cell r="D6427" t="str">
            <v>iStar</v>
          </cell>
          <cell r="E6427" t="str">
            <v>Callable</v>
          </cell>
        </row>
        <row r="6428">
          <cell r="A6428" t="str">
            <v>31364C2P2</v>
          </cell>
          <cell r="B6428" t="str">
            <v>x31364C2P2</v>
          </cell>
          <cell r="C6428" t="str">
            <v>Match</v>
          </cell>
          <cell r="D6428" t="str">
            <v>iStar</v>
          </cell>
          <cell r="E6428" t="str">
            <v>Callable</v>
          </cell>
        </row>
        <row r="6429">
          <cell r="A6429" t="str">
            <v>31364C2P2</v>
          </cell>
          <cell r="B6429" t="str">
            <v>x31364C2P2</v>
          </cell>
          <cell r="C6429" t="str">
            <v>Match</v>
          </cell>
          <cell r="D6429" t="str">
            <v>iStar</v>
          </cell>
          <cell r="E6429" t="str">
            <v>Callable</v>
          </cell>
        </row>
        <row r="6430">
          <cell r="A6430" t="str">
            <v>31364C2Q0</v>
          </cell>
          <cell r="B6430" t="str">
            <v>x31364C2Q0</v>
          </cell>
          <cell r="C6430" t="str">
            <v>Match</v>
          </cell>
          <cell r="D6430" t="str">
            <v>iStar</v>
          </cell>
          <cell r="E6430" t="str">
            <v>Bullet</v>
          </cell>
        </row>
        <row r="6431">
          <cell r="A6431" t="str">
            <v>31364C2Q0</v>
          </cell>
          <cell r="B6431" t="str">
            <v>x31364C2Q0</v>
          </cell>
          <cell r="C6431" t="str">
            <v>Match</v>
          </cell>
          <cell r="D6431" t="str">
            <v>iStar</v>
          </cell>
          <cell r="E6431" t="str">
            <v>Bullet</v>
          </cell>
        </row>
        <row r="6432">
          <cell r="A6432" t="str">
            <v>31364C2Q0</v>
          </cell>
          <cell r="B6432" t="str">
            <v>x31364C2Q0</v>
          </cell>
          <cell r="C6432" t="str">
            <v>Match</v>
          </cell>
          <cell r="D6432" t="str">
            <v>iStar</v>
          </cell>
          <cell r="E6432" t="str">
            <v>Bullet</v>
          </cell>
        </row>
        <row r="6433">
          <cell r="A6433" t="str">
            <v>31364C2R8</v>
          </cell>
          <cell r="B6433" t="str">
            <v>x31364C2R8</v>
          </cell>
          <cell r="C6433" t="str">
            <v>Match</v>
          </cell>
          <cell r="D6433" t="str">
            <v>iStar</v>
          </cell>
          <cell r="E6433" t="str">
            <v>Bullet</v>
          </cell>
        </row>
        <row r="6434">
          <cell r="A6434" t="str">
            <v>31364C2Z0</v>
          </cell>
          <cell r="B6434" t="str">
            <v>x31364C2Z0</v>
          </cell>
          <cell r="C6434" t="str">
            <v>Match</v>
          </cell>
          <cell r="D6434" t="str">
            <v>iStar</v>
          </cell>
          <cell r="E6434" t="str">
            <v>Bullet</v>
          </cell>
        </row>
        <row r="6435">
          <cell r="A6435" t="str">
            <v>31364C3S5</v>
          </cell>
          <cell r="B6435" t="str">
            <v>x31364C3S5</v>
          </cell>
          <cell r="C6435" t="str">
            <v>Match</v>
          </cell>
          <cell r="D6435" t="str">
            <v>iStar</v>
          </cell>
          <cell r="E6435" t="str">
            <v>Bullet</v>
          </cell>
        </row>
        <row r="6436">
          <cell r="A6436" t="str">
            <v>31364C4S4</v>
          </cell>
          <cell r="B6436" t="str">
            <v>x31364C4S4</v>
          </cell>
          <cell r="C6436" t="str">
            <v>Match</v>
          </cell>
          <cell r="D6436" t="str">
            <v>iStar</v>
          </cell>
          <cell r="E6436" t="str">
            <v>Bullet</v>
          </cell>
        </row>
        <row r="6437">
          <cell r="A6437" t="str">
            <v>31364C4S4</v>
          </cell>
          <cell r="B6437" t="str">
            <v>x31364C4S4</v>
          </cell>
          <cell r="C6437" t="str">
            <v>Match</v>
          </cell>
          <cell r="D6437" t="str">
            <v>iStar</v>
          </cell>
          <cell r="E6437" t="str">
            <v>Bullet</v>
          </cell>
        </row>
        <row r="6438">
          <cell r="A6438" t="str">
            <v>31364C4S4</v>
          </cell>
          <cell r="B6438" t="str">
            <v>x31364C4S4</v>
          </cell>
          <cell r="C6438" t="str">
            <v>Match</v>
          </cell>
          <cell r="D6438" t="str">
            <v>iStar</v>
          </cell>
          <cell r="E6438" t="str">
            <v>Bullet</v>
          </cell>
        </row>
        <row r="6439">
          <cell r="A6439" t="str">
            <v>31364C5A2</v>
          </cell>
          <cell r="B6439" t="str">
            <v>x31364C5A2</v>
          </cell>
          <cell r="C6439" t="str">
            <v>Match</v>
          </cell>
          <cell r="D6439" t="str">
            <v>iStar</v>
          </cell>
          <cell r="E6439" t="str">
            <v>Bullet</v>
          </cell>
        </row>
        <row r="6440">
          <cell r="A6440" t="str">
            <v>31364C5B0</v>
          </cell>
          <cell r="B6440" t="str">
            <v>x31364C5B0</v>
          </cell>
          <cell r="C6440" t="str">
            <v>Match</v>
          </cell>
          <cell r="D6440" t="str">
            <v>iStar</v>
          </cell>
          <cell r="E6440" t="str">
            <v>Bullet</v>
          </cell>
        </row>
        <row r="6441">
          <cell r="A6441" t="str">
            <v>31364C5B0</v>
          </cell>
          <cell r="B6441" t="str">
            <v>x31364C5B0</v>
          </cell>
          <cell r="C6441" t="str">
            <v>Match</v>
          </cell>
          <cell r="D6441" t="str">
            <v>iStar</v>
          </cell>
          <cell r="E6441" t="str">
            <v>Bullet</v>
          </cell>
        </row>
        <row r="6442">
          <cell r="A6442" t="str">
            <v>31364C5B0</v>
          </cell>
          <cell r="B6442" t="str">
            <v>x31364C5B0</v>
          </cell>
          <cell r="C6442" t="str">
            <v>Match</v>
          </cell>
          <cell r="D6442" t="str">
            <v>iStar</v>
          </cell>
          <cell r="E6442" t="str">
            <v>Bullet</v>
          </cell>
        </row>
        <row r="6443">
          <cell r="A6443" t="str">
            <v>31364C5H7</v>
          </cell>
          <cell r="B6443" t="str">
            <v>x31364C5H7</v>
          </cell>
          <cell r="C6443" t="str">
            <v>Match</v>
          </cell>
          <cell r="D6443" t="str">
            <v>iStar</v>
          </cell>
          <cell r="E6443" t="str">
            <v>Bullet</v>
          </cell>
        </row>
        <row r="6444">
          <cell r="A6444" t="str">
            <v>31364C5H7</v>
          </cell>
          <cell r="B6444" t="str">
            <v>x31364C5H7</v>
          </cell>
          <cell r="C6444" t="str">
            <v>Match</v>
          </cell>
          <cell r="D6444" t="str">
            <v>iStar</v>
          </cell>
          <cell r="E6444" t="str">
            <v>Bullet</v>
          </cell>
        </row>
        <row r="6445">
          <cell r="A6445" t="str">
            <v>31364C5H7</v>
          </cell>
          <cell r="B6445" t="str">
            <v>x31364C5H7</v>
          </cell>
          <cell r="C6445" t="str">
            <v>Match</v>
          </cell>
          <cell r="D6445" t="str">
            <v>iStar</v>
          </cell>
          <cell r="E6445" t="str">
            <v>Bullet</v>
          </cell>
        </row>
        <row r="6446">
          <cell r="A6446" t="str">
            <v>31364C5Q7</v>
          </cell>
          <cell r="B6446" t="str">
            <v>x31364C5Q7</v>
          </cell>
          <cell r="C6446" t="str">
            <v>Match</v>
          </cell>
          <cell r="D6446" t="str">
            <v>iStar</v>
          </cell>
          <cell r="E6446" t="str">
            <v>Bullet</v>
          </cell>
        </row>
        <row r="6447">
          <cell r="A6447" t="str">
            <v>31364C5Q7</v>
          </cell>
          <cell r="B6447" t="str">
            <v>x31364C5Q7</v>
          </cell>
          <cell r="C6447" t="str">
            <v>Match</v>
          </cell>
          <cell r="D6447" t="str">
            <v>iStar</v>
          </cell>
          <cell r="E6447" t="str">
            <v>Bullet</v>
          </cell>
        </row>
        <row r="6448">
          <cell r="A6448" t="str">
            <v>31364C5Q7</v>
          </cell>
          <cell r="B6448" t="str">
            <v>x31364C5Q7</v>
          </cell>
          <cell r="C6448" t="str">
            <v>Match</v>
          </cell>
          <cell r="D6448" t="str">
            <v>iStar</v>
          </cell>
          <cell r="E6448" t="str">
            <v>Bullet</v>
          </cell>
        </row>
        <row r="6449">
          <cell r="A6449" t="str">
            <v>31364C5W4</v>
          </cell>
          <cell r="B6449" t="str">
            <v>x31364C5W4</v>
          </cell>
          <cell r="C6449" t="str">
            <v>Match</v>
          </cell>
          <cell r="D6449" t="str">
            <v>iStar</v>
          </cell>
          <cell r="E6449" t="str">
            <v>Bullet</v>
          </cell>
        </row>
        <row r="6450">
          <cell r="A6450" t="str">
            <v>31364C5W4</v>
          </cell>
          <cell r="B6450" t="str">
            <v>x31364C5W4</v>
          </cell>
          <cell r="C6450" t="str">
            <v>Match</v>
          </cell>
          <cell r="D6450" t="str">
            <v>iStar</v>
          </cell>
          <cell r="E6450" t="str">
            <v>Bullet</v>
          </cell>
        </row>
        <row r="6451">
          <cell r="A6451" t="str">
            <v>31364C5W4</v>
          </cell>
          <cell r="B6451" t="str">
            <v>x31364C5W4</v>
          </cell>
          <cell r="C6451" t="str">
            <v>Match</v>
          </cell>
          <cell r="D6451" t="str">
            <v>iStar</v>
          </cell>
          <cell r="E6451" t="str">
            <v>Bullet</v>
          </cell>
        </row>
        <row r="6452">
          <cell r="A6452" t="str">
            <v>31364C6C7</v>
          </cell>
          <cell r="B6452" t="str">
            <v>x31364C6C7</v>
          </cell>
          <cell r="C6452" t="str">
            <v>Match</v>
          </cell>
          <cell r="D6452" t="str">
            <v>iStar</v>
          </cell>
          <cell r="E6452" t="str">
            <v>Bullet</v>
          </cell>
        </row>
        <row r="6453">
          <cell r="A6453" t="str">
            <v>31364C6C7</v>
          </cell>
          <cell r="B6453" t="str">
            <v>x31364C6C7</v>
          </cell>
          <cell r="C6453" t="str">
            <v>Match</v>
          </cell>
          <cell r="D6453" t="str">
            <v>iStar</v>
          </cell>
          <cell r="E6453" t="str">
            <v>Bullet</v>
          </cell>
        </row>
        <row r="6454">
          <cell r="A6454" t="str">
            <v>31364C6C7</v>
          </cell>
          <cell r="B6454" t="str">
            <v>x31364C6C7</v>
          </cell>
          <cell r="C6454" t="str">
            <v>Match</v>
          </cell>
          <cell r="D6454" t="str">
            <v>iStar</v>
          </cell>
          <cell r="E6454" t="str">
            <v>Bullet</v>
          </cell>
        </row>
        <row r="6455">
          <cell r="A6455" t="str">
            <v>31364C6E3</v>
          </cell>
          <cell r="B6455" t="str">
            <v>x31364C6E3</v>
          </cell>
          <cell r="C6455" t="str">
            <v>Match</v>
          </cell>
          <cell r="D6455" t="str">
            <v>iStar</v>
          </cell>
          <cell r="E6455" t="str">
            <v>Bullet</v>
          </cell>
        </row>
        <row r="6456">
          <cell r="A6456" t="str">
            <v>31364C6E3</v>
          </cell>
          <cell r="B6456" t="str">
            <v>x31364C6E3</v>
          </cell>
          <cell r="C6456" t="str">
            <v>Match</v>
          </cell>
          <cell r="D6456" t="str">
            <v>iStar</v>
          </cell>
          <cell r="E6456" t="str">
            <v>Bullet</v>
          </cell>
        </row>
        <row r="6457">
          <cell r="A6457" t="str">
            <v>31364C6E3</v>
          </cell>
          <cell r="B6457" t="str">
            <v>x31364C6E3</v>
          </cell>
          <cell r="C6457" t="str">
            <v>Match</v>
          </cell>
          <cell r="D6457" t="str">
            <v>iStar</v>
          </cell>
          <cell r="E6457" t="str">
            <v>Bullet</v>
          </cell>
        </row>
        <row r="6458">
          <cell r="A6458" t="str">
            <v>31364C6J2</v>
          </cell>
          <cell r="B6458" t="str">
            <v>x31364C6J2</v>
          </cell>
          <cell r="C6458" t="str">
            <v>Match</v>
          </cell>
          <cell r="D6458" t="str">
            <v>iStar</v>
          </cell>
          <cell r="E6458" t="str">
            <v>Bullet</v>
          </cell>
        </row>
        <row r="6459">
          <cell r="A6459" t="str">
            <v>31364C6N3</v>
          </cell>
          <cell r="B6459" t="str">
            <v>x31364C6N3</v>
          </cell>
          <cell r="C6459" t="str">
            <v>Match</v>
          </cell>
          <cell r="D6459" t="str">
            <v>iStar</v>
          </cell>
          <cell r="E6459" t="str">
            <v>Bullet</v>
          </cell>
        </row>
        <row r="6460">
          <cell r="A6460" t="str">
            <v>31364C6N3</v>
          </cell>
          <cell r="B6460" t="str">
            <v>x31364C6N3</v>
          </cell>
          <cell r="C6460" t="str">
            <v>Match</v>
          </cell>
          <cell r="D6460" t="str">
            <v>iStar</v>
          </cell>
          <cell r="E6460" t="str">
            <v>Bullet</v>
          </cell>
        </row>
        <row r="6461">
          <cell r="A6461" t="str">
            <v>31364C6N3</v>
          </cell>
          <cell r="B6461" t="str">
            <v>x31364C6N3</v>
          </cell>
          <cell r="C6461" t="str">
            <v>Match</v>
          </cell>
          <cell r="D6461" t="str">
            <v>iStar</v>
          </cell>
          <cell r="E6461" t="str">
            <v>Bullet</v>
          </cell>
        </row>
        <row r="6462">
          <cell r="A6462" t="str">
            <v>31364C7C6</v>
          </cell>
          <cell r="B6462" t="str">
            <v>x31364C7C6</v>
          </cell>
          <cell r="C6462" t="str">
            <v>Match</v>
          </cell>
          <cell r="D6462" t="str">
            <v>iStar</v>
          </cell>
          <cell r="E6462" t="str">
            <v>Bullet</v>
          </cell>
        </row>
        <row r="6463">
          <cell r="A6463" t="str">
            <v>31364C7C6</v>
          </cell>
          <cell r="B6463" t="str">
            <v>x31364C7C6</v>
          </cell>
          <cell r="C6463" t="str">
            <v>Match</v>
          </cell>
          <cell r="D6463" t="str">
            <v>iStar</v>
          </cell>
          <cell r="E6463" t="str">
            <v>Bullet</v>
          </cell>
        </row>
        <row r="6464">
          <cell r="A6464" t="str">
            <v>31364C7C6</v>
          </cell>
          <cell r="B6464" t="str">
            <v>x31364C7C6</v>
          </cell>
          <cell r="C6464" t="str">
            <v>Match</v>
          </cell>
          <cell r="D6464" t="str">
            <v>iStar</v>
          </cell>
          <cell r="E6464" t="str">
            <v>Bullet</v>
          </cell>
        </row>
        <row r="6465">
          <cell r="A6465" t="str">
            <v>31364CA40</v>
          </cell>
          <cell r="B6465" t="str">
            <v>x31364CA40</v>
          </cell>
          <cell r="C6465" t="str">
            <v>Match</v>
          </cell>
          <cell r="D6465" t="str">
            <v>iStar</v>
          </cell>
          <cell r="E6465" t="str">
            <v>Bullet</v>
          </cell>
        </row>
        <row r="6466">
          <cell r="A6466" t="str">
            <v>31364CA40</v>
          </cell>
          <cell r="B6466" t="str">
            <v>x31364CA40</v>
          </cell>
          <cell r="C6466" t="str">
            <v>Match</v>
          </cell>
          <cell r="D6466" t="str">
            <v>iStar</v>
          </cell>
          <cell r="E6466" t="str">
            <v>Bullet</v>
          </cell>
        </row>
        <row r="6467">
          <cell r="A6467" t="str">
            <v>31364CA40</v>
          </cell>
          <cell r="B6467" t="str">
            <v>x31364CA40</v>
          </cell>
          <cell r="C6467" t="str">
            <v>Match</v>
          </cell>
          <cell r="D6467" t="str">
            <v>iStar</v>
          </cell>
          <cell r="E6467" t="str">
            <v>Bullet</v>
          </cell>
        </row>
        <row r="6468">
          <cell r="A6468" t="str">
            <v>31364CBY3</v>
          </cell>
          <cell r="B6468" t="str">
            <v>x31364CBY3</v>
          </cell>
          <cell r="C6468" t="str">
            <v>Match</v>
          </cell>
          <cell r="D6468" t="str">
            <v>iStar</v>
          </cell>
          <cell r="E6468" t="str">
            <v>Bullet</v>
          </cell>
        </row>
        <row r="6469">
          <cell r="A6469" t="str">
            <v>31364CBY3</v>
          </cell>
          <cell r="B6469" t="str">
            <v>x31364CBY3</v>
          </cell>
          <cell r="C6469" t="str">
            <v>Match</v>
          </cell>
          <cell r="D6469" t="str">
            <v>iStar</v>
          </cell>
          <cell r="E6469" t="str">
            <v>Bullet</v>
          </cell>
        </row>
        <row r="6470">
          <cell r="A6470" t="str">
            <v>31364CBY3</v>
          </cell>
          <cell r="B6470" t="str">
            <v>x31364CBY3</v>
          </cell>
          <cell r="C6470" t="str">
            <v>Match</v>
          </cell>
          <cell r="D6470" t="str">
            <v>iStar</v>
          </cell>
          <cell r="E6470" t="str">
            <v>Bullet</v>
          </cell>
        </row>
        <row r="6471">
          <cell r="A6471" t="str">
            <v>31364CC30</v>
          </cell>
          <cell r="B6471" t="str">
            <v>x31364CC30</v>
          </cell>
          <cell r="C6471" t="str">
            <v>Match</v>
          </cell>
          <cell r="D6471" t="str">
            <v>iStar</v>
          </cell>
          <cell r="E6471" t="str">
            <v>Bullet</v>
          </cell>
        </row>
        <row r="6472">
          <cell r="A6472" t="str">
            <v>31364CCC0</v>
          </cell>
          <cell r="B6472" t="str">
            <v>x31364CCC0</v>
          </cell>
          <cell r="C6472" t="str">
            <v>Match</v>
          </cell>
          <cell r="D6472" t="str">
            <v>iStar</v>
          </cell>
          <cell r="E6472" t="str">
            <v>Bullet</v>
          </cell>
        </row>
        <row r="6473">
          <cell r="A6473" t="str">
            <v>31364CCC0</v>
          </cell>
          <cell r="B6473" t="str">
            <v>x31364CCC0</v>
          </cell>
          <cell r="C6473" t="str">
            <v>Match</v>
          </cell>
          <cell r="D6473" t="str">
            <v>iStar</v>
          </cell>
          <cell r="E6473" t="str">
            <v>Bullet</v>
          </cell>
        </row>
        <row r="6474">
          <cell r="A6474" t="str">
            <v>31364CCC0</v>
          </cell>
          <cell r="B6474" t="str">
            <v>x31364CCC0</v>
          </cell>
          <cell r="C6474" t="str">
            <v>Match</v>
          </cell>
          <cell r="D6474" t="str">
            <v>iStar</v>
          </cell>
          <cell r="E6474" t="str">
            <v>Bullet</v>
          </cell>
        </row>
        <row r="6475">
          <cell r="A6475" t="str">
            <v>31364CD70</v>
          </cell>
          <cell r="B6475" t="str">
            <v>x31364CD70</v>
          </cell>
          <cell r="C6475" t="str">
            <v>Match</v>
          </cell>
          <cell r="D6475" t="str">
            <v>iStar</v>
          </cell>
          <cell r="E6475" t="str">
            <v>Bullet</v>
          </cell>
        </row>
        <row r="6476">
          <cell r="A6476" t="str">
            <v>31364CD70</v>
          </cell>
          <cell r="B6476" t="str">
            <v>x31364CD70</v>
          </cell>
          <cell r="C6476" t="str">
            <v>Match</v>
          </cell>
          <cell r="D6476" t="str">
            <v>iStar</v>
          </cell>
          <cell r="E6476" t="str">
            <v>Bullet</v>
          </cell>
        </row>
        <row r="6477">
          <cell r="A6477" t="str">
            <v>31364CD70</v>
          </cell>
          <cell r="B6477" t="str">
            <v>x31364CD70</v>
          </cell>
          <cell r="C6477" t="str">
            <v>Match</v>
          </cell>
          <cell r="D6477" t="str">
            <v>iStar</v>
          </cell>
          <cell r="E6477" t="str">
            <v>Bullet</v>
          </cell>
        </row>
        <row r="6478">
          <cell r="A6478" t="str">
            <v>31364CDR6</v>
          </cell>
          <cell r="B6478" t="str">
            <v>x31364CDR6</v>
          </cell>
          <cell r="C6478" t="str">
            <v>Match</v>
          </cell>
          <cell r="D6478" t="str">
            <v>iStar</v>
          </cell>
          <cell r="E6478" t="str">
            <v>Bullet</v>
          </cell>
        </row>
        <row r="6479">
          <cell r="A6479" t="str">
            <v>31364CDR6</v>
          </cell>
          <cell r="B6479" t="str">
            <v>x31364CDR6</v>
          </cell>
          <cell r="C6479" t="str">
            <v>Match</v>
          </cell>
          <cell r="D6479" t="str">
            <v>iStar</v>
          </cell>
          <cell r="E6479" t="str">
            <v>Bullet</v>
          </cell>
        </row>
        <row r="6480">
          <cell r="A6480" t="str">
            <v>31364CDR6</v>
          </cell>
          <cell r="B6480" t="str">
            <v>x31364CDR6</v>
          </cell>
          <cell r="C6480" t="str">
            <v>Match</v>
          </cell>
          <cell r="D6480" t="str">
            <v>iStar</v>
          </cell>
          <cell r="E6480" t="str">
            <v>Bullet</v>
          </cell>
        </row>
        <row r="6481">
          <cell r="A6481" t="str">
            <v>31364CFQ6</v>
          </cell>
          <cell r="B6481" t="str">
            <v>x31364CFQ6</v>
          </cell>
          <cell r="C6481" t="str">
            <v>Match</v>
          </cell>
          <cell r="D6481" t="str">
            <v>iStar</v>
          </cell>
          <cell r="E6481" t="str">
            <v>Bullet</v>
          </cell>
        </row>
        <row r="6482">
          <cell r="A6482" t="str">
            <v>31364CFQ6</v>
          </cell>
          <cell r="B6482" t="str">
            <v>x31364CFQ6</v>
          </cell>
          <cell r="C6482" t="str">
            <v>Match</v>
          </cell>
          <cell r="D6482" t="str">
            <v>iStar</v>
          </cell>
          <cell r="E6482" t="str">
            <v>Bullet</v>
          </cell>
        </row>
        <row r="6483">
          <cell r="A6483" t="str">
            <v>31364CFQ6</v>
          </cell>
          <cell r="B6483" t="str">
            <v>x31364CFQ6</v>
          </cell>
          <cell r="C6483" t="str">
            <v>Match</v>
          </cell>
          <cell r="D6483" t="str">
            <v>iStar</v>
          </cell>
          <cell r="E6483" t="str">
            <v>Bullet</v>
          </cell>
        </row>
        <row r="6484">
          <cell r="A6484" t="str">
            <v>31364CFT0</v>
          </cell>
          <cell r="B6484" t="str">
            <v>x31364CFT0</v>
          </cell>
          <cell r="C6484" t="str">
            <v>Match</v>
          </cell>
          <cell r="D6484" t="str">
            <v>iStar</v>
          </cell>
          <cell r="E6484" t="str">
            <v>Bullet</v>
          </cell>
        </row>
        <row r="6485">
          <cell r="A6485" t="str">
            <v>31364CFT0</v>
          </cell>
          <cell r="B6485" t="str">
            <v>x31364CFT0</v>
          </cell>
          <cell r="C6485" t="str">
            <v>Match</v>
          </cell>
          <cell r="D6485" t="str">
            <v>iStar</v>
          </cell>
          <cell r="E6485" t="str">
            <v>Bullet</v>
          </cell>
        </row>
        <row r="6486">
          <cell r="A6486" t="str">
            <v>31364CFT0</v>
          </cell>
          <cell r="B6486" t="str">
            <v>x31364CFT0</v>
          </cell>
          <cell r="C6486" t="str">
            <v>Match</v>
          </cell>
          <cell r="D6486" t="str">
            <v>iStar</v>
          </cell>
          <cell r="E6486" t="str">
            <v>Bullet</v>
          </cell>
        </row>
        <row r="6487">
          <cell r="A6487" t="str">
            <v>31364CHA9</v>
          </cell>
          <cell r="B6487" t="str">
            <v>x31364CHA9</v>
          </cell>
          <cell r="C6487" t="str">
            <v>Match</v>
          </cell>
          <cell r="D6487" t="str">
            <v>iStar</v>
          </cell>
          <cell r="E6487" t="str">
            <v>Bullet</v>
          </cell>
        </row>
        <row r="6488">
          <cell r="A6488" t="str">
            <v>31364CHA9</v>
          </cell>
          <cell r="B6488" t="str">
            <v>x31364CHA9</v>
          </cell>
          <cell r="C6488" t="str">
            <v>Match</v>
          </cell>
          <cell r="D6488" t="str">
            <v>iStar</v>
          </cell>
          <cell r="E6488" t="str">
            <v>Bullet</v>
          </cell>
        </row>
        <row r="6489">
          <cell r="A6489" t="str">
            <v>31364CHA9</v>
          </cell>
          <cell r="B6489" t="str">
            <v>x31364CHA9</v>
          </cell>
          <cell r="C6489" t="str">
            <v>Match</v>
          </cell>
          <cell r="D6489" t="str">
            <v>iStar</v>
          </cell>
          <cell r="E6489" t="str">
            <v>Bullet</v>
          </cell>
        </row>
        <row r="6490">
          <cell r="A6490" t="str">
            <v>31364CHD3</v>
          </cell>
          <cell r="B6490" t="str">
            <v>x31364CHD3</v>
          </cell>
          <cell r="C6490" t="str">
            <v>Match</v>
          </cell>
          <cell r="D6490" t="str">
            <v>iStar</v>
          </cell>
          <cell r="E6490" t="str">
            <v>Bullet</v>
          </cell>
        </row>
        <row r="6491">
          <cell r="A6491" t="str">
            <v>31364CHD3</v>
          </cell>
          <cell r="B6491" t="str">
            <v>x31364CHD3</v>
          </cell>
          <cell r="C6491" t="str">
            <v>Match</v>
          </cell>
          <cell r="D6491" t="str">
            <v>iStar</v>
          </cell>
          <cell r="E6491" t="str">
            <v>Bullet</v>
          </cell>
        </row>
        <row r="6492">
          <cell r="A6492" t="str">
            <v>31364CHD3</v>
          </cell>
          <cell r="B6492" t="str">
            <v>x31364CHD3</v>
          </cell>
          <cell r="C6492" t="str">
            <v>Match</v>
          </cell>
          <cell r="D6492" t="str">
            <v>iStar</v>
          </cell>
          <cell r="E6492" t="str">
            <v>Bullet</v>
          </cell>
        </row>
        <row r="6493">
          <cell r="A6493" t="str">
            <v>31364CM47</v>
          </cell>
          <cell r="B6493" t="str">
            <v>x31364CM47</v>
          </cell>
          <cell r="C6493" t="str">
            <v>Match</v>
          </cell>
          <cell r="D6493" t="str">
            <v>iStar</v>
          </cell>
          <cell r="E6493" t="str">
            <v>Bullet</v>
          </cell>
        </row>
        <row r="6494">
          <cell r="A6494" t="str">
            <v>31364CQ43</v>
          </cell>
          <cell r="B6494" t="str">
            <v>x31364CQ43</v>
          </cell>
          <cell r="C6494" t="str">
            <v>Match</v>
          </cell>
          <cell r="D6494" t="str">
            <v>iStar</v>
          </cell>
          <cell r="E6494" t="str">
            <v>Bullet</v>
          </cell>
        </row>
        <row r="6495">
          <cell r="A6495" t="str">
            <v>31364CTH1</v>
          </cell>
          <cell r="B6495" t="str">
            <v>x31364CTH1</v>
          </cell>
          <cell r="C6495" t="str">
            <v>Match</v>
          </cell>
          <cell r="D6495" t="str">
            <v>iStar</v>
          </cell>
          <cell r="E6495" t="str">
            <v>Bullet</v>
          </cell>
        </row>
        <row r="6496">
          <cell r="A6496" t="str">
            <v>31364CTH1</v>
          </cell>
          <cell r="B6496" t="str">
            <v>x31364CTH1</v>
          </cell>
          <cell r="C6496" t="str">
            <v>Match</v>
          </cell>
          <cell r="D6496" t="str">
            <v>iStar</v>
          </cell>
          <cell r="E6496" t="str">
            <v>Bullet</v>
          </cell>
        </row>
        <row r="6497">
          <cell r="A6497" t="str">
            <v>31364CTH1</v>
          </cell>
          <cell r="B6497" t="str">
            <v>x31364CTH1</v>
          </cell>
          <cell r="C6497" t="str">
            <v>Match</v>
          </cell>
          <cell r="D6497" t="str">
            <v>iStar</v>
          </cell>
          <cell r="E6497" t="str">
            <v>Bullet</v>
          </cell>
        </row>
        <row r="6498">
          <cell r="A6498" t="str">
            <v>31364CU55</v>
          </cell>
          <cell r="B6498" t="str">
            <v>x31364CU55</v>
          </cell>
          <cell r="C6498" t="str">
            <v>Match</v>
          </cell>
          <cell r="D6498" t="str">
            <v>iStar</v>
          </cell>
          <cell r="E6498" t="str">
            <v>Bullet</v>
          </cell>
        </row>
        <row r="6499">
          <cell r="A6499" t="str">
            <v>31364CU55</v>
          </cell>
          <cell r="B6499" t="str">
            <v>x31364CU55</v>
          </cell>
          <cell r="C6499" t="str">
            <v>Match</v>
          </cell>
          <cell r="D6499" t="str">
            <v>iStar</v>
          </cell>
          <cell r="E6499" t="str">
            <v>Bullet</v>
          </cell>
        </row>
        <row r="6500">
          <cell r="A6500" t="str">
            <v>31364CU55</v>
          </cell>
          <cell r="B6500" t="str">
            <v>x31364CU55</v>
          </cell>
          <cell r="C6500" t="str">
            <v>Match</v>
          </cell>
          <cell r="D6500" t="str">
            <v>iStar</v>
          </cell>
          <cell r="E6500" t="str">
            <v>Bullet</v>
          </cell>
        </row>
        <row r="6501">
          <cell r="A6501" t="str">
            <v>31364CV96</v>
          </cell>
          <cell r="B6501" t="str">
            <v>x31364CV96</v>
          </cell>
          <cell r="C6501" t="str">
            <v>Match</v>
          </cell>
          <cell r="D6501" t="str">
            <v>iStar</v>
          </cell>
          <cell r="E6501" t="str">
            <v>Callable</v>
          </cell>
        </row>
        <row r="6502">
          <cell r="A6502" t="str">
            <v>31364CV96</v>
          </cell>
          <cell r="B6502" t="str">
            <v>x31364CV96</v>
          </cell>
          <cell r="C6502" t="str">
            <v>Match</v>
          </cell>
          <cell r="D6502" t="str">
            <v>iStar</v>
          </cell>
          <cell r="E6502" t="str">
            <v>Callable</v>
          </cell>
        </row>
        <row r="6503">
          <cell r="A6503" t="str">
            <v>31364CV96</v>
          </cell>
          <cell r="B6503" t="str">
            <v>x31364CV96</v>
          </cell>
          <cell r="C6503" t="str">
            <v>Match</v>
          </cell>
          <cell r="D6503" t="str">
            <v>iStar</v>
          </cell>
          <cell r="E6503" t="str">
            <v>Callable</v>
          </cell>
        </row>
        <row r="6504">
          <cell r="A6504" t="str">
            <v>31364CVL9</v>
          </cell>
          <cell r="B6504" t="str">
            <v>x31364CVL9</v>
          </cell>
          <cell r="C6504" t="str">
            <v>Match</v>
          </cell>
          <cell r="D6504" t="str">
            <v>iStar</v>
          </cell>
          <cell r="E6504" t="str">
            <v>Bullet</v>
          </cell>
        </row>
        <row r="6505">
          <cell r="A6505" t="str">
            <v>31364CVL9</v>
          </cell>
          <cell r="B6505" t="str">
            <v>x31364CVL9</v>
          </cell>
          <cell r="C6505" t="str">
            <v>Match</v>
          </cell>
          <cell r="D6505" t="str">
            <v>iStar</v>
          </cell>
          <cell r="E6505" t="str">
            <v>Bullet</v>
          </cell>
        </row>
        <row r="6506">
          <cell r="A6506" t="str">
            <v>31364CVL9</v>
          </cell>
          <cell r="B6506" t="str">
            <v>x31364CVL9</v>
          </cell>
          <cell r="C6506" t="str">
            <v>Match</v>
          </cell>
          <cell r="D6506" t="str">
            <v>iStar</v>
          </cell>
          <cell r="E6506" t="str">
            <v>Bullet</v>
          </cell>
        </row>
        <row r="6507">
          <cell r="A6507" t="str">
            <v>31364CW38</v>
          </cell>
          <cell r="B6507" t="str">
            <v>x31364CW38</v>
          </cell>
          <cell r="C6507" t="str">
            <v>Match</v>
          </cell>
          <cell r="D6507" t="str">
            <v>iStar</v>
          </cell>
          <cell r="E6507" t="str">
            <v>Bullet</v>
          </cell>
        </row>
        <row r="6508">
          <cell r="A6508" t="str">
            <v>31364CY44</v>
          </cell>
          <cell r="B6508" t="str">
            <v>x31364CY44</v>
          </cell>
          <cell r="C6508" t="str">
            <v>Match</v>
          </cell>
          <cell r="D6508" t="str">
            <v>iStar</v>
          </cell>
          <cell r="E6508" t="str">
            <v>Bullet</v>
          </cell>
        </row>
        <row r="6509">
          <cell r="A6509" t="str">
            <v>31364CY44</v>
          </cell>
          <cell r="B6509" t="str">
            <v>x31364CY44</v>
          </cell>
          <cell r="C6509" t="str">
            <v>Match</v>
          </cell>
          <cell r="D6509" t="str">
            <v>iStar</v>
          </cell>
          <cell r="E6509" t="str">
            <v>Bullet</v>
          </cell>
        </row>
        <row r="6510">
          <cell r="A6510" t="str">
            <v>31364CY44</v>
          </cell>
          <cell r="B6510" t="str">
            <v>x31364CY44</v>
          </cell>
          <cell r="C6510" t="str">
            <v>Match</v>
          </cell>
          <cell r="D6510" t="str">
            <v>iStar</v>
          </cell>
          <cell r="E6510" t="str">
            <v>Bullet</v>
          </cell>
        </row>
        <row r="6511">
          <cell r="A6511" t="str">
            <v>31364CYD4</v>
          </cell>
          <cell r="B6511" t="str">
            <v>x31364CYD4</v>
          </cell>
          <cell r="C6511" t="str">
            <v>Match</v>
          </cell>
          <cell r="D6511" t="str">
            <v>iStar</v>
          </cell>
          <cell r="E6511" t="str">
            <v>Bullet</v>
          </cell>
        </row>
        <row r="6512">
          <cell r="A6512" t="str">
            <v>31364CYD4</v>
          </cell>
          <cell r="B6512" t="str">
            <v>x31364CYD4</v>
          </cell>
          <cell r="C6512" t="str">
            <v>Match</v>
          </cell>
          <cell r="D6512" t="str">
            <v>iStar</v>
          </cell>
          <cell r="E6512" t="str">
            <v>Bullet</v>
          </cell>
        </row>
        <row r="6513">
          <cell r="A6513" t="str">
            <v>31364CYD4</v>
          </cell>
          <cell r="B6513" t="str">
            <v>x31364CYD4</v>
          </cell>
          <cell r="C6513" t="str">
            <v>Match</v>
          </cell>
          <cell r="D6513" t="str">
            <v>iStar</v>
          </cell>
          <cell r="E6513" t="str">
            <v>Bullet</v>
          </cell>
        </row>
        <row r="6514">
          <cell r="A6514" t="str">
            <v>31364CYE2</v>
          </cell>
          <cell r="B6514" t="str">
            <v>x31364CYE2</v>
          </cell>
          <cell r="C6514" t="str">
            <v>Match</v>
          </cell>
          <cell r="D6514" t="str">
            <v>iStar</v>
          </cell>
          <cell r="E6514" t="str">
            <v>Bullet</v>
          </cell>
        </row>
        <row r="6515">
          <cell r="A6515" t="str">
            <v>31364CYE2</v>
          </cell>
          <cell r="B6515" t="str">
            <v>x31364CYE2</v>
          </cell>
          <cell r="C6515" t="str">
            <v>Match</v>
          </cell>
          <cell r="D6515" t="str">
            <v>iStar</v>
          </cell>
          <cell r="E6515" t="str">
            <v>Bullet</v>
          </cell>
        </row>
        <row r="6516">
          <cell r="A6516" t="str">
            <v>31364CYE2</v>
          </cell>
          <cell r="B6516" t="str">
            <v>x31364CYE2</v>
          </cell>
          <cell r="C6516" t="str">
            <v>Match</v>
          </cell>
          <cell r="D6516" t="str">
            <v>iStar</v>
          </cell>
          <cell r="E6516" t="str">
            <v>Bullet</v>
          </cell>
        </row>
        <row r="6517">
          <cell r="A6517" t="str">
            <v>31364CYX0</v>
          </cell>
          <cell r="B6517" t="str">
            <v>x31364CYX0</v>
          </cell>
          <cell r="C6517" t="str">
            <v>Match</v>
          </cell>
          <cell r="D6517" t="str">
            <v>iStar</v>
          </cell>
          <cell r="E6517" t="str">
            <v>Callable</v>
          </cell>
        </row>
        <row r="6518">
          <cell r="A6518" t="str">
            <v>31364CYX0</v>
          </cell>
          <cell r="B6518" t="str">
            <v>x31364CYX0</v>
          </cell>
          <cell r="C6518" t="str">
            <v>Match</v>
          </cell>
          <cell r="D6518" t="str">
            <v>iStar</v>
          </cell>
          <cell r="E6518" t="str">
            <v>Bullet</v>
          </cell>
        </row>
        <row r="6519">
          <cell r="A6519" t="str">
            <v>31364CYX0</v>
          </cell>
          <cell r="B6519" t="str">
            <v>x31364CYX0</v>
          </cell>
          <cell r="C6519" t="str">
            <v>Match</v>
          </cell>
          <cell r="D6519" t="str">
            <v>iStar</v>
          </cell>
          <cell r="E6519" t="str">
            <v>Bullet</v>
          </cell>
        </row>
        <row r="6520">
          <cell r="A6520" t="str">
            <v>31364CZ84</v>
          </cell>
          <cell r="B6520" t="str">
            <v>x31364CZ84</v>
          </cell>
          <cell r="C6520" t="str">
            <v>Match</v>
          </cell>
          <cell r="D6520" t="str">
            <v>iStar</v>
          </cell>
          <cell r="E6520" t="str">
            <v>Bullet</v>
          </cell>
        </row>
        <row r="6521">
          <cell r="A6521" t="str">
            <v>31364CZ84</v>
          </cell>
          <cell r="B6521" t="str">
            <v>x31364CZ84</v>
          </cell>
          <cell r="C6521" t="str">
            <v>Match</v>
          </cell>
          <cell r="D6521" t="str">
            <v>iStar</v>
          </cell>
          <cell r="E6521" t="str">
            <v>Bullet</v>
          </cell>
        </row>
        <row r="6522">
          <cell r="A6522" t="str">
            <v>31364CZ84</v>
          </cell>
          <cell r="B6522" t="str">
            <v>x31364CZ84</v>
          </cell>
          <cell r="C6522" t="str">
            <v>Match</v>
          </cell>
          <cell r="D6522" t="str">
            <v>iStar</v>
          </cell>
          <cell r="E6522" t="str">
            <v>Bullet</v>
          </cell>
        </row>
        <row r="6523">
          <cell r="A6523" t="str">
            <v>31364CZM3</v>
          </cell>
          <cell r="B6523" t="str">
            <v>x31364CZM3</v>
          </cell>
          <cell r="C6523" t="str">
            <v>Match</v>
          </cell>
          <cell r="D6523" t="str">
            <v>iStar</v>
          </cell>
          <cell r="E6523" t="str">
            <v>Callable</v>
          </cell>
        </row>
        <row r="6524">
          <cell r="A6524" t="str">
            <v>31364CZM3</v>
          </cell>
          <cell r="B6524" t="str">
            <v>x31364CZM3</v>
          </cell>
          <cell r="C6524" t="str">
            <v>Match</v>
          </cell>
          <cell r="D6524" t="str">
            <v>iStar</v>
          </cell>
          <cell r="E6524" t="str">
            <v>Callable</v>
          </cell>
        </row>
        <row r="6525">
          <cell r="A6525" t="str">
            <v>31364CZM3</v>
          </cell>
          <cell r="B6525" t="str">
            <v>x31364CZM3</v>
          </cell>
          <cell r="C6525" t="str">
            <v>Match</v>
          </cell>
          <cell r="D6525" t="str">
            <v>iStar</v>
          </cell>
          <cell r="E6525" t="str">
            <v>Bullet</v>
          </cell>
        </row>
        <row r="6526">
          <cell r="A6526" t="str">
            <v>31364F2F7</v>
          </cell>
          <cell r="B6526" t="str">
            <v>x31364F2F7</v>
          </cell>
          <cell r="C6526" t="str">
            <v>Match</v>
          </cell>
          <cell r="D6526" t="str">
            <v>iStar</v>
          </cell>
          <cell r="E6526" t="str">
            <v>Bullet</v>
          </cell>
        </row>
        <row r="6527">
          <cell r="A6527" t="str">
            <v>31364F2F7</v>
          </cell>
          <cell r="B6527" t="str">
            <v>x31364F2F7</v>
          </cell>
          <cell r="C6527" t="str">
            <v>Match</v>
          </cell>
          <cell r="D6527" t="str">
            <v>iStar</v>
          </cell>
          <cell r="E6527" t="str">
            <v>Callable</v>
          </cell>
        </row>
        <row r="6528">
          <cell r="A6528" t="str">
            <v>31364F2F7</v>
          </cell>
          <cell r="B6528" t="str">
            <v>x31364F2F7</v>
          </cell>
          <cell r="C6528" t="str">
            <v>Match</v>
          </cell>
          <cell r="D6528" t="str">
            <v>iStar</v>
          </cell>
          <cell r="E6528" t="str">
            <v>Callable</v>
          </cell>
        </row>
        <row r="6529">
          <cell r="A6529" t="str">
            <v>31364F3N9</v>
          </cell>
          <cell r="B6529" t="str">
            <v>x31364F3N9</v>
          </cell>
          <cell r="C6529" t="str">
            <v>Match</v>
          </cell>
          <cell r="D6529" t="str">
            <v>iStar</v>
          </cell>
          <cell r="E6529" t="str">
            <v>Bullet</v>
          </cell>
        </row>
        <row r="6530">
          <cell r="A6530" t="str">
            <v>31364F3N9</v>
          </cell>
          <cell r="B6530" t="str">
            <v>x31364F3N9</v>
          </cell>
          <cell r="C6530" t="str">
            <v>Match</v>
          </cell>
          <cell r="D6530" t="str">
            <v>iStar</v>
          </cell>
          <cell r="E6530" t="str">
            <v>Callable</v>
          </cell>
        </row>
        <row r="6531">
          <cell r="A6531" t="str">
            <v>31364F3N9</v>
          </cell>
          <cell r="B6531" t="str">
            <v>x31364F3N9</v>
          </cell>
          <cell r="C6531" t="str">
            <v>Match</v>
          </cell>
          <cell r="D6531" t="str">
            <v>iStar</v>
          </cell>
          <cell r="E6531" t="str">
            <v>Callable</v>
          </cell>
        </row>
        <row r="6532">
          <cell r="A6532" t="str">
            <v>31364F6C0</v>
          </cell>
          <cell r="B6532" t="str">
            <v>x31364F6C0</v>
          </cell>
          <cell r="C6532" t="str">
            <v>Match</v>
          </cell>
          <cell r="D6532" t="str">
            <v>iStar</v>
          </cell>
          <cell r="E6532" t="str">
            <v>Callable</v>
          </cell>
        </row>
        <row r="6533">
          <cell r="A6533" t="str">
            <v>31364F6C0</v>
          </cell>
          <cell r="B6533" t="str">
            <v>x31364F6C0</v>
          </cell>
          <cell r="C6533" t="str">
            <v>Match</v>
          </cell>
          <cell r="D6533" t="str">
            <v>iStar</v>
          </cell>
          <cell r="E6533" t="str">
            <v>Callable</v>
          </cell>
        </row>
        <row r="6534">
          <cell r="A6534" t="str">
            <v>31364F6C0</v>
          </cell>
          <cell r="B6534" t="str">
            <v>x31364F6C0</v>
          </cell>
          <cell r="C6534" t="str">
            <v>Match</v>
          </cell>
          <cell r="D6534" t="str">
            <v>iStar</v>
          </cell>
          <cell r="E6534" t="str">
            <v>Callable</v>
          </cell>
        </row>
        <row r="6535">
          <cell r="A6535" t="str">
            <v>31364F6P1</v>
          </cell>
          <cell r="B6535" t="str">
            <v>x31364F6P1</v>
          </cell>
          <cell r="C6535" t="str">
            <v>Match</v>
          </cell>
          <cell r="D6535" t="str">
            <v>iStar</v>
          </cell>
          <cell r="E6535" t="str">
            <v>Callable</v>
          </cell>
        </row>
        <row r="6536">
          <cell r="A6536" t="str">
            <v>31364F6P1</v>
          </cell>
          <cell r="B6536" t="str">
            <v>x31364F6P1</v>
          </cell>
          <cell r="C6536" t="str">
            <v>Match</v>
          </cell>
          <cell r="D6536" t="str">
            <v>iStar</v>
          </cell>
          <cell r="E6536" t="str">
            <v>Callable</v>
          </cell>
        </row>
        <row r="6537">
          <cell r="A6537" t="str">
            <v>31364F6P1</v>
          </cell>
          <cell r="B6537" t="str">
            <v>x31364F6P1</v>
          </cell>
          <cell r="C6537" t="str">
            <v>Match</v>
          </cell>
          <cell r="D6537" t="str">
            <v>iStar</v>
          </cell>
          <cell r="E6537" t="str">
            <v>Callable</v>
          </cell>
        </row>
        <row r="6538">
          <cell r="A6538" t="str">
            <v>31364FAA9</v>
          </cell>
          <cell r="B6538" t="str">
            <v>x31364FAA9</v>
          </cell>
          <cell r="C6538" t="str">
            <v>Match</v>
          </cell>
          <cell r="D6538" t="str">
            <v>iStar</v>
          </cell>
          <cell r="E6538" t="str">
            <v>Callable</v>
          </cell>
        </row>
        <row r="6539">
          <cell r="A6539" t="str">
            <v>31364FAA9</v>
          </cell>
          <cell r="B6539" t="str">
            <v>x31364FAA9</v>
          </cell>
          <cell r="C6539" t="str">
            <v>Match</v>
          </cell>
          <cell r="D6539" t="str">
            <v>iStar</v>
          </cell>
          <cell r="E6539" t="str">
            <v>Callable</v>
          </cell>
        </row>
        <row r="6540">
          <cell r="A6540" t="str">
            <v>31364FAA9</v>
          </cell>
          <cell r="B6540" t="str">
            <v>x31364FAA9</v>
          </cell>
          <cell r="C6540" t="str">
            <v>Match</v>
          </cell>
          <cell r="D6540" t="str">
            <v>iStar</v>
          </cell>
          <cell r="E6540" t="str">
            <v>Callable</v>
          </cell>
        </row>
        <row r="6541">
          <cell r="A6541" t="str">
            <v>31364FAE1</v>
          </cell>
          <cell r="B6541" t="str">
            <v>x31364FAE1</v>
          </cell>
          <cell r="C6541" t="str">
            <v>Match</v>
          </cell>
          <cell r="D6541" t="str">
            <v>iStar</v>
          </cell>
          <cell r="E6541" t="str">
            <v>Callable</v>
          </cell>
        </row>
        <row r="6542">
          <cell r="A6542" t="str">
            <v>31364FAE1</v>
          </cell>
          <cell r="B6542" t="str">
            <v>x31364FAE1</v>
          </cell>
          <cell r="C6542" t="str">
            <v>Match</v>
          </cell>
          <cell r="D6542" t="str">
            <v>iStar</v>
          </cell>
          <cell r="E6542" t="str">
            <v>Bullet</v>
          </cell>
        </row>
        <row r="6543">
          <cell r="A6543" t="str">
            <v>31364FAE1</v>
          </cell>
          <cell r="B6543" t="str">
            <v>x31364FAE1</v>
          </cell>
          <cell r="C6543" t="str">
            <v>Match</v>
          </cell>
          <cell r="D6543" t="str">
            <v>iStar</v>
          </cell>
          <cell r="E6543" t="str">
            <v>Callable</v>
          </cell>
        </row>
        <row r="6544">
          <cell r="A6544" t="str">
            <v>31364FAN1</v>
          </cell>
          <cell r="B6544" t="str">
            <v>x31364FAN1</v>
          </cell>
          <cell r="C6544" t="str">
            <v>Match</v>
          </cell>
          <cell r="D6544" t="str">
            <v>iStar</v>
          </cell>
          <cell r="E6544" t="str">
            <v>Callable</v>
          </cell>
        </row>
        <row r="6545">
          <cell r="A6545" t="str">
            <v>31364FAN1</v>
          </cell>
          <cell r="B6545" t="str">
            <v>x31364FAN1</v>
          </cell>
          <cell r="C6545" t="str">
            <v>Match</v>
          </cell>
          <cell r="D6545" t="str">
            <v>iStar</v>
          </cell>
          <cell r="E6545" t="str">
            <v>Callable</v>
          </cell>
        </row>
        <row r="6546">
          <cell r="A6546" t="str">
            <v>31364FAN1</v>
          </cell>
          <cell r="B6546" t="str">
            <v>x31364FAN1</v>
          </cell>
          <cell r="C6546" t="str">
            <v>Match</v>
          </cell>
          <cell r="D6546" t="str">
            <v>iStar</v>
          </cell>
          <cell r="E6546" t="str">
            <v>Callable</v>
          </cell>
        </row>
        <row r="6547">
          <cell r="A6547" t="str">
            <v>31364FAS0</v>
          </cell>
          <cell r="B6547" t="str">
            <v>x31364FAS0</v>
          </cell>
          <cell r="C6547" t="str">
            <v>Match</v>
          </cell>
          <cell r="D6547" t="str">
            <v>iStar</v>
          </cell>
          <cell r="E6547" t="str">
            <v>Callable</v>
          </cell>
        </row>
        <row r="6548">
          <cell r="A6548" t="str">
            <v>31364FAS0</v>
          </cell>
          <cell r="B6548" t="str">
            <v>x31364FAS0</v>
          </cell>
          <cell r="C6548" t="str">
            <v>Match</v>
          </cell>
          <cell r="D6548" t="str">
            <v>iStar</v>
          </cell>
          <cell r="E6548" t="str">
            <v>Callable</v>
          </cell>
        </row>
        <row r="6549">
          <cell r="A6549" t="str">
            <v>31364FAS0</v>
          </cell>
          <cell r="B6549" t="str">
            <v>x31364FAS0</v>
          </cell>
          <cell r="C6549" t="str">
            <v>Match</v>
          </cell>
          <cell r="D6549" t="str">
            <v>iStar</v>
          </cell>
          <cell r="E6549" t="str">
            <v>Callable</v>
          </cell>
        </row>
        <row r="6550">
          <cell r="A6550" t="str">
            <v>31364FBE0</v>
          </cell>
          <cell r="B6550" t="str">
            <v>x31364FBE0</v>
          </cell>
          <cell r="C6550" t="str">
            <v>Match</v>
          </cell>
          <cell r="D6550" t="str">
            <v>iStar</v>
          </cell>
          <cell r="E6550" t="str">
            <v>Callable</v>
          </cell>
        </row>
        <row r="6551">
          <cell r="A6551" t="str">
            <v>31364FBE0</v>
          </cell>
          <cell r="B6551" t="str">
            <v>x31364FBE0</v>
          </cell>
          <cell r="C6551" t="str">
            <v>Match</v>
          </cell>
          <cell r="D6551" t="str">
            <v>iStar</v>
          </cell>
          <cell r="E6551" t="str">
            <v>Callable</v>
          </cell>
        </row>
        <row r="6552">
          <cell r="A6552" t="str">
            <v>31364FBE0</v>
          </cell>
          <cell r="B6552" t="str">
            <v>x31364FBE0</v>
          </cell>
          <cell r="C6552" t="str">
            <v>Match</v>
          </cell>
          <cell r="D6552" t="str">
            <v>iStar</v>
          </cell>
          <cell r="E6552" t="str">
            <v>Callable</v>
          </cell>
        </row>
        <row r="6553">
          <cell r="A6553" t="str">
            <v>31364FBL4</v>
          </cell>
          <cell r="B6553" t="str">
            <v>x31364FBL4</v>
          </cell>
          <cell r="C6553" t="str">
            <v>Match</v>
          </cell>
          <cell r="D6553" t="str">
            <v>iStar</v>
          </cell>
          <cell r="E6553" t="str">
            <v>VariableRateBond</v>
          </cell>
        </row>
        <row r="6554">
          <cell r="A6554" t="str">
            <v>31364FBL4</v>
          </cell>
          <cell r="B6554" t="str">
            <v>x31364FBL4</v>
          </cell>
          <cell r="C6554" t="str">
            <v>Match</v>
          </cell>
          <cell r="D6554" t="str">
            <v>iStar</v>
          </cell>
          <cell r="E6554" t="str">
            <v>VariableRateBond</v>
          </cell>
        </row>
        <row r="6555">
          <cell r="A6555" t="str">
            <v>31364FBL4</v>
          </cell>
          <cell r="B6555" t="str">
            <v>x31364FBL4</v>
          </cell>
          <cell r="C6555" t="str">
            <v>Match</v>
          </cell>
          <cell r="D6555" t="str">
            <v>iStar</v>
          </cell>
          <cell r="E6555" t="str">
            <v>Floater</v>
          </cell>
        </row>
        <row r="6556">
          <cell r="A6556" t="str">
            <v>31364FBV2</v>
          </cell>
          <cell r="B6556" t="str">
            <v>x31364FBV2</v>
          </cell>
          <cell r="C6556" t="str">
            <v>Match</v>
          </cell>
          <cell r="D6556" t="str">
            <v>iStar</v>
          </cell>
          <cell r="E6556" t="str">
            <v>Callable</v>
          </cell>
        </row>
        <row r="6557">
          <cell r="A6557" t="str">
            <v>31364FBV2</v>
          </cell>
          <cell r="B6557" t="str">
            <v>x31364FBV2</v>
          </cell>
          <cell r="C6557" t="str">
            <v>Match</v>
          </cell>
          <cell r="D6557" t="str">
            <v>iStar</v>
          </cell>
          <cell r="E6557" t="str">
            <v>Bullet</v>
          </cell>
        </row>
        <row r="6558">
          <cell r="A6558" t="str">
            <v>31364FBV2</v>
          </cell>
          <cell r="B6558" t="str">
            <v>x31364FBV2</v>
          </cell>
          <cell r="C6558" t="str">
            <v>Match</v>
          </cell>
          <cell r="D6558" t="str">
            <v>iStar</v>
          </cell>
          <cell r="E6558" t="str">
            <v>Bullet</v>
          </cell>
        </row>
        <row r="6559">
          <cell r="A6559" t="str">
            <v>31364FCB5</v>
          </cell>
          <cell r="B6559" t="str">
            <v>x31364FCB5</v>
          </cell>
          <cell r="C6559" t="str">
            <v>Match</v>
          </cell>
          <cell r="D6559" t="str">
            <v>iStar</v>
          </cell>
          <cell r="E6559" t="str">
            <v>Bullet</v>
          </cell>
        </row>
        <row r="6560">
          <cell r="A6560" t="str">
            <v>31364FCB5</v>
          </cell>
          <cell r="B6560" t="str">
            <v>x31364FCB5</v>
          </cell>
          <cell r="C6560" t="str">
            <v>Match</v>
          </cell>
          <cell r="D6560" t="str">
            <v>iStar</v>
          </cell>
          <cell r="E6560" t="str">
            <v>Bullet</v>
          </cell>
        </row>
        <row r="6561">
          <cell r="A6561" t="str">
            <v>31364FCB5</v>
          </cell>
          <cell r="B6561" t="str">
            <v>x31364FCB5</v>
          </cell>
          <cell r="C6561" t="str">
            <v>Match</v>
          </cell>
          <cell r="D6561" t="str">
            <v>iStar</v>
          </cell>
          <cell r="E6561" t="str">
            <v>Bullet</v>
          </cell>
        </row>
        <row r="6562">
          <cell r="A6562" t="str">
            <v>31364FCD1</v>
          </cell>
          <cell r="B6562" t="str">
            <v>x31364FCD1</v>
          </cell>
          <cell r="C6562" t="str">
            <v>Match</v>
          </cell>
          <cell r="D6562" t="str">
            <v>iStar</v>
          </cell>
          <cell r="E6562" t="str">
            <v>Bullet</v>
          </cell>
        </row>
        <row r="6563">
          <cell r="A6563" t="str">
            <v>31364FCD1</v>
          </cell>
          <cell r="B6563" t="str">
            <v>x31364FCD1</v>
          </cell>
          <cell r="C6563" t="str">
            <v>Match</v>
          </cell>
          <cell r="D6563" t="str">
            <v>iStar</v>
          </cell>
          <cell r="E6563" t="str">
            <v>Callable</v>
          </cell>
        </row>
        <row r="6564">
          <cell r="A6564" t="str">
            <v>31364FCD1</v>
          </cell>
          <cell r="B6564" t="str">
            <v>x31364FCD1</v>
          </cell>
          <cell r="C6564" t="str">
            <v>Match</v>
          </cell>
          <cell r="D6564" t="str">
            <v>iStar</v>
          </cell>
          <cell r="E6564" t="str">
            <v>Callable</v>
          </cell>
        </row>
        <row r="6565">
          <cell r="A6565" t="str">
            <v>31364FCK5</v>
          </cell>
          <cell r="B6565" t="str">
            <v>x31364FCK5</v>
          </cell>
          <cell r="C6565" t="str">
            <v>Match</v>
          </cell>
          <cell r="D6565" t="str">
            <v>iStar</v>
          </cell>
          <cell r="E6565" t="str">
            <v>Callable</v>
          </cell>
        </row>
        <row r="6566">
          <cell r="A6566" t="str">
            <v>31364FDC2</v>
          </cell>
          <cell r="B6566" t="str">
            <v>x31364FDC2</v>
          </cell>
          <cell r="C6566" t="str">
            <v>Match</v>
          </cell>
          <cell r="D6566" t="str">
            <v>iStar</v>
          </cell>
          <cell r="E6566" t="str">
            <v>Zero-Coupon</v>
          </cell>
        </row>
        <row r="6567">
          <cell r="A6567" t="str">
            <v>31364FDC2</v>
          </cell>
          <cell r="B6567" t="str">
            <v>x31364FDC2</v>
          </cell>
          <cell r="C6567" t="str">
            <v>Match</v>
          </cell>
          <cell r="D6567" t="str">
            <v>iStar</v>
          </cell>
          <cell r="E6567" t="str">
            <v>Callable</v>
          </cell>
        </row>
        <row r="6568">
          <cell r="A6568" t="str">
            <v>31364FDC2</v>
          </cell>
          <cell r="B6568" t="str">
            <v>x31364FDC2</v>
          </cell>
          <cell r="C6568" t="str">
            <v>Match</v>
          </cell>
          <cell r="D6568" t="str">
            <v>iStar</v>
          </cell>
          <cell r="E6568" t="str">
            <v>Callable</v>
          </cell>
        </row>
        <row r="6569">
          <cell r="A6569" t="str">
            <v>31364FDU2</v>
          </cell>
          <cell r="B6569" t="str">
            <v>x31364FDU2</v>
          </cell>
          <cell r="C6569" t="str">
            <v>Match</v>
          </cell>
          <cell r="D6569" t="str">
            <v>iStar</v>
          </cell>
          <cell r="E6569" t="str">
            <v>Callable</v>
          </cell>
        </row>
        <row r="6570">
          <cell r="A6570" t="str">
            <v>31364FDU2</v>
          </cell>
          <cell r="B6570" t="str">
            <v>x31364FDU2</v>
          </cell>
          <cell r="C6570" t="str">
            <v>Match</v>
          </cell>
          <cell r="D6570" t="str">
            <v>iStar</v>
          </cell>
          <cell r="E6570" t="str">
            <v>Callable</v>
          </cell>
        </row>
        <row r="6571">
          <cell r="A6571" t="str">
            <v>31364FDU2</v>
          </cell>
          <cell r="B6571" t="str">
            <v>x31364FDU2</v>
          </cell>
          <cell r="C6571" t="str">
            <v>Match</v>
          </cell>
          <cell r="D6571" t="str">
            <v>iStar</v>
          </cell>
          <cell r="E6571" t="str">
            <v>Callable</v>
          </cell>
        </row>
        <row r="6572">
          <cell r="A6572" t="str">
            <v>31364FGA3</v>
          </cell>
          <cell r="B6572" t="str">
            <v>x31364FGA3</v>
          </cell>
          <cell r="C6572" t="str">
            <v>Match</v>
          </cell>
          <cell r="D6572" t="str">
            <v>iStar</v>
          </cell>
          <cell r="E6572" t="str">
            <v>Callable</v>
          </cell>
        </row>
        <row r="6573">
          <cell r="A6573" t="str">
            <v>31364FGA3</v>
          </cell>
          <cell r="B6573" t="str">
            <v>x31364FGA3</v>
          </cell>
          <cell r="C6573" t="str">
            <v>Match</v>
          </cell>
          <cell r="D6573" t="str">
            <v>iStar</v>
          </cell>
          <cell r="E6573" t="str">
            <v>Zero-Coupon</v>
          </cell>
        </row>
        <row r="6574">
          <cell r="A6574" t="str">
            <v>31364FGA3</v>
          </cell>
          <cell r="B6574" t="str">
            <v>x31364FGA3</v>
          </cell>
          <cell r="C6574" t="str">
            <v>Match</v>
          </cell>
          <cell r="D6574" t="str">
            <v>iStar</v>
          </cell>
          <cell r="E6574" t="str">
            <v>Zero-Coupon</v>
          </cell>
        </row>
        <row r="6575">
          <cell r="A6575" t="str">
            <v>31364FGK1</v>
          </cell>
          <cell r="B6575" t="str">
            <v>x31364FGK1</v>
          </cell>
          <cell r="C6575" t="str">
            <v>Match</v>
          </cell>
          <cell r="D6575" t="str">
            <v>iStar</v>
          </cell>
          <cell r="E6575" t="str">
            <v>Zero-Coupon</v>
          </cell>
        </row>
        <row r="6576">
          <cell r="A6576" t="str">
            <v>31364FGK1</v>
          </cell>
          <cell r="B6576" t="str">
            <v>x31364FGK1</v>
          </cell>
          <cell r="C6576" t="str">
            <v>Match</v>
          </cell>
          <cell r="D6576" t="str">
            <v>iStar</v>
          </cell>
          <cell r="E6576" t="str">
            <v>Zero-Coupon</v>
          </cell>
        </row>
        <row r="6577">
          <cell r="A6577" t="str">
            <v>31364FGK1</v>
          </cell>
          <cell r="B6577" t="str">
            <v>x31364FGK1</v>
          </cell>
          <cell r="C6577" t="str">
            <v>Match</v>
          </cell>
          <cell r="D6577" t="str">
            <v>iStar</v>
          </cell>
          <cell r="E6577" t="str">
            <v>Zero-Coupon</v>
          </cell>
        </row>
        <row r="6578">
          <cell r="A6578" t="str">
            <v>31364FGL9</v>
          </cell>
          <cell r="B6578" t="str">
            <v>x31364FGL9</v>
          </cell>
          <cell r="C6578" t="str">
            <v>Match</v>
          </cell>
          <cell r="D6578" t="str">
            <v>iStar</v>
          </cell>
          <cell r="E6578" t="str">
            <v>Callable</v>
          </cell>
        </row>
        <row r="6579">
          <cell r="A6579" t="str">
            <v>31364FGL9</v>
          </cell>
          <cell r="B6579" t="str">
            <v>x31364FGL9</v>
          </cell>
          <cell r="C6579" t="str">
            <v>Match</v>
          </cell>
          <cell r="D6579" t="str">
            <v>iStar</v>
          </cell>
          <cell r="E6579" t="str">
            <v>Callable</v>
          </cell>
        </row>
        <row r="6580">
          <cell r="A6580" t="str">
            <v>31364FGL9</v>
          </cell>
          <cell r="B6580" t="str">
            <v>x31364FGL9</v>
          </cell>
          <cell r="C6580" t="str">
            <v>Match</v>
          </cell>
          <cell r="D6580" t="str">
            <v>iStar</v>
          </cell>
          <cell r="E6580" t="str">
            <v>Callable</v>
          </cell>
        </row>
        <row r="6581">
          <cell r="A6581" t="str">
            <v>31364FHV6</v>
          </cell>
          <cell r="B6581" t="str">
            <v>x31364FHV6</v>
          </cell>
          <cell r="C6581" t="str">
            <v>Match</v>
          </cell>
          <cell r="D6581" t="str">
            <v>iStar</v>
          </cell>
          <cell r="E6581" t="str">
            <v>Zero-Coupon</v>
          </cell>
        </row>
        <row r="6582">
          <cell r="A6582" t="str">
            <v>31364FHV6</v>
          </cell>
          <cell r="B6582" t="str">
            <v>x31364FHV6</v>
          </cell>
          <cell r="C6582" t="str">
            <v>Match</v>
          </cell>
          <cell r="D6582" t="str">
            <v>iStar</v>
          </cell>
          <cell r="E6582" t="str">
            <v>Zero-Coupon</v>
          </cell>
        </row>
        <row r="6583">
          <cell r="A6583" t="str">
            <v>31364FHV6</v>
          </cell>
          <cell r="B6583" t="str">
            <v>x31364FHV6</v>
          </cell>
          <cell r="C6583" t="str">
            <v>Match</v>
          </cell>
          <cell r="D6583" t="str">
            <v>iStar</v>
          </cell>
          <cell r="E6583" t="str">
            <v>Callable</v>
          </cell>
        </row>
        <row r="6584">
          <cell r="A6584" t="str">
            <v>31364FHW4</v>
          </cell>
          <cell r="B6584" t="str">
            <v>x31364FHW4</v>
          </cell>
          <cell r="C6584" t="str">
            <v>Match</v>
          </cell>
          <cell r="D6584" t="str">
            <v>iStar</v>
          </cell>
          <cell r="E6584" t="str">
            <v>Bullet</v>
          </cell>
        </row>
        <row r="6585">
          <cell r="A6585" t="str">
            <v>31364FHW4</v>
          </cell>
          <cell r="B6585" t="str">
            <v>x31364FHW4</v>
          </cell>
          <cell r="C6585" t="str">
            <v>Match</v>
          </cell>
          <cell r="D6585" t="str">
            <v>iStar</v>
          </cell>
          <cell r="E6585" t="str">
            <v>Bullet</v>
          </cell>
        </row>
        <row r="6586">
          <cell r="A6586" t="str">
            <v>31364FHW4</v>
          </cell>
          <cell r="B6586" t="str">
            <v>x31364FHW4</v>
          </cell>
          <cell r="C6586" t="str">
            <v>Match</v>
          </cell>
          <cell r="D6586" t="str">
            <v>iStar</v>
          </cell>
          <cell r="E6586" t="str">
            <v>Bullet</v>
          </cell>
        </row>
        <row r="6587">
          <cell r="A6587" t="str">
            <v>31364FJU6</v>
          </cell>
          <cell r="B6587" t="str">
            <v>x31364FJU6</v>
          </cell>
          <cell r="C6587" t="str">
            <v>Match</v>
          </cell>
          <cell r="D6587" t="str">
            <v>iStar</v>
          </cell>
          <cell r="E6587" t="str">
            <v>Callable</v>
          </cell>
        </row>
        <row r="6588">
          <cell r="A6588" t="str">
            <v>31364FJU6</v>
          </cell>
          <cell r="B6588" t="str">
            <v>x31364FJU6</v>
          </cell>
          <cell r="C6588" t="str">
            <v>Match</v>
          </cell>
          <cell r="D6588" t="str">
            <v>iStar</v>
          </cell>
          <cell r="E6588" t="str">
            <v>Callable</v>
          </cell>
        </row>
        <row r="6589">
          <cell r="A6589" t="str">
            <v>31364FJU6</v>
          </cell>
          <cell r="B6589" t="str">
            <v>x31364FJU6</v>
          </cell>
          <cell r="C6589" t="str">
            <v>Match</v>
          </cell>
          <cell r="D6589" t="str">
            <v>iStar</v>
          </cell>
          <cell r="E6589" t="str">
            <v>Callable</v>
          </cell>
        </row>
        <row r="6590">
          <cell r="A6590" t="str">
            <v>31364FKC4</v>
          </cell>
          <cell r="B6590" t="str">
            <v>x31364FKC4</v>
          </cell>
          <cell r="C6590" t="str">
            <v>Match</v>
          </cell>
          <cell r="D6590" t="str">
            <v>iStar</v>
          </cell>
          <cell r="E6590" t="str">
            <v>Callable</v>
          </cell>
        </row>
        <row r="6591">
          <cell r="A6591" t="str">
            <v>31364FKC4</v>
          </cell>
          <cell r="B6591" t="str">
            <v>x31364FKC4</v>
          </cell>
          <cell r="C6591" t="str">
            <v>Match</v>
          </cell>
          <cell r="D6591" t="str">
            <v>iStar</v>
          </cell>
          <cell r="E6591" t="str">
            <v>Callable</v>
          </cell>
        </row>
        <row r="6592">
          <cell r="A6592" t="str">
            <v>31364FKC4</v>
          </cell>
          <cell r="B6592" t="str">
            <v>x31364FKC4</v>
          </cell>
          <cell r="C6592" t="str">
            <v>Match</v>
          </cell>
          <cell r="D6592" t="str">
            <v>iStar</v>
          </cell>
          <cell r="E6592" t="str">
            <v>Callable</v>
          </cell>
        </row>
        <row r="6593">
          <cell r="A6593" t="str">
            <v>31364FKV2</v>
          </cell>
          <cell r="B6593" t="str">
            <v>x31364FKV2</v>
          </cell>
          <cell r="C6593" t="str">
            <v>Match</v>
          </cell>
          <cell r="D6593" t="str">
            <v>iStar</v>
          </cell>
          <cell r="E6593" t="str">
            <v>Callable</v>
          </cell>
        </row>
        <row r="6594">
          <cell r="A6594" t="str">
            <v>31364FKV2</v>
          </cell>
          <cell r="B6594" t="str">
            <v>x31364FKV2</v>
          </cell>
          <cell r="C6594" t="str">
            <v>Match</v>
          </cell>
          <cell r="D6594" t="str">
            <v>iStar</v>
          </cell>
          <cell r="E6594" t="str">
            <v>Callable</v>
          </cell>
        </row>
        <row r="6595">
          <cell r="A6595" t="str">
            <v>31364FKV2</v>
          </cell>
          <cell r="B6595" t="str">
            <v>x31364FKV2</v>
          </cell>
          <cell r="C6595" t="str">
            <v>Match</v>
          </cell>
          <cell r="D6595" t="str">
            <v>iStar</v>
          </cell>
          <cell r="E6595" t="str">
            <v>Callable</v>
          </cell>
        </row>
        <row r="6596">
          <cell r="A6596" t="str">
            <v>31364FKW0</v>
          </cell>
          <cell r="B6596" t="str">
            <v>x31364FKW0</v>
          </cell>
          <cell r="C6596" t="str">
            <v>Match</v>
          </cell>
          <cell r="D6596" t="str">
            <v>iStar</v>
          </cell>
          <cell r="E6596" t="str">
            <v>Callable</v>
          </cell>
        </row>
        <row r="6597">
          <cell r="A6597" t="str">
            <v>31364FKW0</v>
          </cell>
          <cell r="B6597" t="str">
            <v>x31364FKW0</v>
          </cell>
          <cell r="C6597" t="str">
            <v>Match</v>
          </cell>
          <cell r="D6597" t="str">
            <v>iStar</v>
          </cell>
          <cell r="E6597" t="str">
            <v>Callable</v>
          </cell>
        </row>
        <row r="6598">
          <cell r="A6598" t="str">
            <v>31364FKW0</v>
          </cell>
          <cell r="B6598" t="str">
            <v>x31364FKW0</v>
          </cell>
          <cell r="C6598" t="str">
            <v>Match</v>
          </cell>
          <cell r="D6598" t="str">
            <v>iStar</v>
          </cell>
          <cell r="E6598" t="str">
            <v>Callable</v>
          </cell>
        </row>
        <row r="6599">
          <cell r="A6599" t="str">
            <v>31364FLX7</v>
          </cell>
          <cell r="B6599" t="str">
            <v>x31364FLX7</v>
          </cell>
          <cell r="C6599" t="str">
            <v>Match</v>
          </cell>
          <cell r="D6599" t="str">
            <v>iStar</v>
          </cell>
          <cell r="E6599" t="str">
            <v>CallableStep-Up</v>
          </cell>
        </row>
        <row r="6600">
          <cell r="A6600" t="str">
            <v>31364FLX7</v>
          </cell>
          <cell r="B6600" t="str">
            <v>x31364FLX7</v>
          </cell>
          <cell r="C6600" t="str">
            <v>Match</v>
          </cell>
          <cell r="D6600" t="str">
            <v>iStar</v>
          </cell>
          <cell r="E6600" t="str">
            <v>Callable</v>
          </cell>
        </row>
        <row r="6601">
          <cell r="A6601" t="str">
            <v>31364FLX7</v>
          </cell>
          <cell r="B6601" t="str">
            <v>x31364FLX7</v>
          </cell>
          <cell r="C6601" t="str">
            <v>Match</v>
          </cell>
          <cell r="D6601" t="str">
            <v>iStar</v>
          </cell>
          <cell r="E6601" t="str">
            <v>Callable</v>
          </cell>
        </row>
        <row r="6602">
          <cell r="A6602" t="str">
            <v>31364FPD7</v>
          </cell>
          <cell r="B6602" t="str">
            <v>x31364FPD7</v>
          </cell>
          <cell r="C6602" t="str">
            <v>Match</v>
          </cell>
          <cell r="D6602" t="str">
            <v>iStar</v>
          </cell>
          <cell r="E6602" t="str">
            <v>Callable</v>
          </cell>
        </row>
        <row r="6603">
          <cell r="A6603" t="str">
            <v>31364FPD7</v>
          </cell>
          <cell r="B6603" t="str">
            <v>x31364FPD7</v>
          </cell>
          <cell r="C6603" t="str">
            <v>Match</v>
          </cell>
          <cell r="D6603" t="str">
            <v>iStar</v>
          </cell>
          <cell r="E6603" t="str">
            <v>Callable</v>
          </cell>
        </row>
        <row r="6604">
          <cell r="A6604" t="str">
            <v>31364FPD7</v>
          </cell>
          <cell r="B6604" t="str">
            <v>x31364FPD7</v>
          </cell>
          <cell r="C6604" t="str">
            <v>Match</v>
          </cell>
          <cell r="D6604" t="str">
            <v>iStar</v>
          </cell>
          <cell r="E6604" t="str">
            <v>Callable</v>
          </cell>
        </row>
        <row r="6605">
          <cell r="A6605" t="str">
            <v>31364FPY1</v>
          </cell>
          <cell r="B6605" t="str">
            <v>x31364FPY1</v>
          </cell>
          <cell r="C6605" t="str">
            <v>Match</v>
          </cell>
          <cell r="D6605" t="str">
            <v>iStar</v>
          </cell>
          <cell r="E6605" t="str">
            <v>Callable</v>
          </cell>
        </row>
        <row r="6606">
          <cell r="A6606" t="str">
            <v>31364FPY1</v>
          </cell>
          <cell r="B6606" t="str">
            <v>x31364FPY1</v>
          </cell>
          <cell r="C6606" t="str">
            <v>Match</v>
          </cell>
          <cell r="D6606" t="str">
            <v>iStar</v>
          </cell>
          <cell r="E6606" t="str">
            <v>Callable</v>
          </cell>
        </row>
        <row r="6607">
          <cell r="A6607" t="str">
            <v>31364FPY1</v>
          </cell>
          <cell r="B6607" t="str">
            <v>x31364FPY1</v>
          </cell>
          <cell r="C6607" t="str">
            <v>Match</v>
          </cell>
          <cell r="D6607" t="str">
            <v>iStar</v>
          </cell>
          <cell r="E6607" t="str">
            <v>Callable</v>
          </cell>
        </row>
        <row r="6608">
          <cell r="A6608" t="str">
            <v>31364FQN4</v>
          </cell>
          <cell r="B6608" t="str">
            <v>x31364FQN4</v>
          </cell>
          <cell r="C6608" t="str">
            <v>Match</v>
          </cell>
          <cell r="D6608" t="str">
            <v>iStar</v>
          </cell>
          <cell r="E6608" t="str">
            <v>Callable</v>
          </cell>
        </row>
        <row r="6609">
          <cell r="A6609" t="str">
            <v>31364FQN4</v>
          </cell>
          <cell r="B6609" t="str">
            <v>x31364FQN4</v>
          </cell>
          <cell r="C6609" t="str">
            <v>Match</v>
          </cell>
          <cell r="D6609" t="str">
            <v>iStar</v>
          </cell>
          <cell r="E6609" t="str">
            <v>Callable</v>
          </cell>
        </row>
        <row r="6610">
          <cell r="A6610" t="str">
            <v>31364FQN4</v>
          </cell>
          <cell r="B6610" t="str">
            <v>x31364FQN4</v>
          </cell>
          <cell r="C6610" t="str">
            <v>Match</v>
          </cell>
          <cell r="D6610" t="str">
            <v>iStar</v>
          </cell>
          <cell r="E6610" t="str">
            <v>Callable</v>
          </cell>
        </row>
        <row r="6611">
          <cell r="A6611" t="str">
            <v>31364FSY8</v>
          </cell>
          <cell r="B6611" t="str">
            <v>x31364FSY8</v>
          </cell>
          <cell r="C6611" t="str">
            <v>Match</v>
          </cell>
          <cell r="D6611" t="str">
            <v>iStar</v>
          </cell>
          <cell r="E6611" t="str">
            <v>Callable</v>
          </cell>
        </row>
        <row r="6612">
          <cell r="A6612" t="str">
            <v>31364FSY8</v>
          </cell>
          <cell r="B6612" t="str">
            <v>x31364FSY8</v>
          </cell>
          <cell r="C6612" t="str">
            <v>Match</v>
          </cell>
          <cell r="D6612" t="str">
            <v>iStar</v>
          </cell>
          <cell r="E6612" t="str">
            <v>Callable</v>
          </cell>
        </row>
        <row r="6613">
          <cell r="A6613" t="str">
            <v>31364FSY8</v>
          </cell>
          <cell r="B6613" t="str">
            <v>x31364FSY8</v>
          </cell>
          <cell r="C6613" t="str">
            <v>Match</v>
          </cell>
          <cell r="D6613" t="str">
            <v>iStar</v>
          </cell>
          <cell r="E6613" t="str">
            <v>Callable</v>
          </cell>
        </row>
        <row r="6614">
          <cell r="A6614" t="str">
            <v>31364FTH4</v>
          </cell>
          <cell r="B6614" t="str">
            <v>x31364FTH4</v>
          </cell>
          <cell r="C6614" t="str">
            <v>Match</v>
          </cell>
          <cell r="D6614" t="str">
            <v>iStar</v>
          </cell>
          <cell r="E6614" t="str">
            <v>Callable</v>
          </cell>
        </row>
        <row r="6615">
          <cell r="A6615" t="str">
            <v>31364FTH4</v>
          </cell>
          <cell r="B6615" t="str">
            <v>x31364FTH4</v>
          </cell>
          <cell r="C6615" t="str">
            <v>Match</v>
          </cell>
          <cell r="D6615" t="str">
            <v>iStar</v>
          </cell>
          <cell r="E6615" t="str">
            <v>Callable</v>
          </cell>
        </row>
        <row r="6616">
          <cell r="A6616" t="str">
            <v>31364FTH4</v>
          </cell>
          <cell r="B6616" t="str">
            <v>x31364FTH4</v>
          </cell>
          <cell r="C6616" t="str">
            <v>Match</v>
          </cell>
          <cell r="D6616" t="str">
            <v>iStar</v>
          </cell>
          <cell r="E6616" t="str">
            <v>Callable</v>
          </cell>
        </row>
        <row r="6617">
          <cell r="A6617" t="str">
            <v>31364FVZ1</v>
          </cell>
          <cell r="B6617" t="str">
            <v>x31364FVZ1</v>
          </cell>
          <cell r="C6617" t="str">
            <v>Match</v>
          </cell>
          <cell r="D6617" t="str">
            <v>iStar</v>
          </cell>
          <cell r="E6617" t="str">
            <v>Bullet</v>
          </cell>
        </row>
        <row r="6618">
          <cell r="A6618" t="str">
            <v>31364FVZ1</v>
          </cell>
          <cell r="B6618" t="str">
            <v>x31364FVZ1</v>
          </cell>
          <cell r="C6618" t="str">
            <v>Match</v>
          </cell>
          <cell r="D6618" t="str">
            <v>iStar</v>
          </cell>
          <cell r="E6618" t="str">
            <v>Callable</v>
          </cell>
        </row>
        <row r="6619">
          <cell r="A6619" t="str">
            <v>31364FVZ1</v>
          </cell>
          <cell r="B6619" t="str">
            <v>x31364FVZ1</v>
          </cell>
          <cell r="C6619" t="str">
            <v>Match</v>
          </cell>
          <cell r="D6619" t="str">
            <v>iStar</v>
          </cell>
          <cell r="E6619" t="str">
            <v>Callable</v>
          </cell>
        </row>
        <row r="6620">
          <cell r="A6620" t="str">
            <v>31364FVZ1</v>
          </cell>
          <cell r="B6620" t="str">
            <v>x31364FVZ1</v>
          </cell>
          <cell r="C6620" t="str">
            <v>Match</v>
          </cell>
          <cell r="D6620" t="str">
            <v>iStar</v>
          </cell>
          <cell r="E6620" t="str">
            <v>Callable</v>
          </cell>
        </row>
        <row r="6621">
          <cell r="A6621" t="str">
            <v>31364FYC9</v>
          </cell>
          <cell r="B6621" t="str">
            <v>x31364FYC9</v>
          </cell>
          <cell r="C6621" t="str">
            <v>Match</v>
          </cell>
          <cell r="D6621" t="str">
            <v>iStar</v>
          </cell>
          <cell r="E6621" t="str">
            <v>Callable</v>
          </cell>
        </row>
        <row r="6622">
          <cell r="A6622" t="str">
            <v>31364FYC9</v>
          </cell>
          <cell r="B6622" t="str">
            <v>x31364FYC9</v>
          </cell>
          <cell r="C6622" t="str">
            <v>Match</v>
          </cell>
          <cell r="D6622" t="str">
            <v>iStar</v>
          </cell>
          <cell r="E6622" t="str">
            <v>Callable</v>
          </cell>
        </row>
        <row r="6623">
          <cell r="A6623" t="str">
            <v>31364FYC9</v>
          </cell>
          <cell r="B6623" t="str">
            <v>x31364FYC9</v>
          </cell>
          <cell r="C6623" t="str">
            <v>Match</v>
          </cell>
          <cell r="D6623" t="str">
            <v>iStar</v>
          </cell>
          <cell r="E6623" t="str">
            <v>Callable</v>
          </cell>
        </row>
        <row r="6624">
          <cell r="A6624" t="str">
            <v>31364G4G1</v>
          </cell>
          <cell r="B6624" t="str">
            <v>x31364G4G1</v>
          </cell>
          <cell r="C6624" t="str">
            <v>Match</v>
          </cell>
          <cell r="D6624" t="str">
            <v>iStar</v>
          </cell>
          <cell r="E6624" t="str">
            <v>Callable</v>
          </cell>
        </row>
        <row r="6625">
          <cell r="A6625" t="str">
            <v>31364G6N4</v>
          </cell>
          <cell r="B6625" t="str">
            <v>x31364G6N4</v>
          </cell>
          <cell r="C6625" t="str">
            <v>Match</v>
          </cell>
          <cell r="D6625" t="str">
            <v>iStar</v>
          </cell>
          <cell r="E6625" t="str">
            <v>Callable</v>
          </cell>
        </row>
        <row r="6626">
          <cell r="A6626" t="str">
            <v>31364GB57</v>
          </cell>
          <cell r="B6626" t="str">
            <v>x31364GB57</v>
          </cell>
          <cell r="C6626" t="str">
            <v>Match</v>
          </cell>
          <cell r="D6626" t="str">
            <v>iStar</v>
          </cell>
          <cell r="E6626" t="str">
            <v>Callable</v>
          </cell>
        </row>
        <row r="6627">
          <cell r="A6627" t="str">
            <v>31364GBB4</v>
          </cell>
          <cell r="B6627" t="str">
            <v>x31364GBB4</v>
          </cell>
          <cell r="C6627" t="str">
            <v>Match</v>
          </cell>
          <cell r="D6627" t="str">
            <v>iStar</v>
          </cell>
          <cell r="E6627" t="str">
            <v>Callable</v>
          </cell>
        </row>
        <row r="6628">
          <cell r="A6628" t="str">
            <v>31364GBB4</v>
          </cell>
          <cell r="B6628" t="str">
            <v>x31364GBB4</v>
          </cell>
          <cell r="C6628" t="str">
            <v>Match</v>
          </cell>
          <cell r="D6628" t="str">
            <v>iStar</v>
          </cell>
          <cell r="E6628" t="str">
            <v>Callable</v>
          </cell>
        </row>
        <row r="6629">
          <cell r="A6629" t="str">
            <v>31364GBB4</v>
          </cell>
          <cell r="B6629" t="str">
            <v>x31364GBB4</v>
          </cell>
          <cell r="C6629" t="str">
            <v>Match</v>
          </cell>
          <cell r="D6629" t="str">
            <v>iStar</v>
          </cell>
          <cell r="E6629" t="str">
            <v>Callable</v>
          </cell>
        </row>
        <row r="6630">
          <cell r="A6630" t="str">
            <v>31364GBF5</v>
          </cell>
          <cell r="B6630" t="str">
            <v>x31364GBF5</v>
          </cell>
          <cell r="C6630" t="str">
            <v>Match</v>
          </cell>
          <cell r="D6630" t="str">
            <v>iStar</v>
          </cell>
          <cell r="E6630" t="str">
            <v>Zero-Coupon</v>
          </cell>
        </row>
        <row r="6631">
          <cell r="A6631" t="str">
            <v>31364GBF5</v>
          </cell>
          <cell r="B6631" t="str">
            <v>x31364GBF5</v>
          </cell>
          <cell r="C6631" t="str">
            <v>Match</v>
          </cell>
          <cell r="D6631" t="str">
            <v>iStar</v>
          </cell>
          <cell r="E6631" t="str">
            <v>Callable</v>
          </cell>
        </row>
        <row r="6632">
          <cell r="A6632" t="str">
            <v>31364GBF5</v>
          </cell>
          <cell r="B6632" t="str">
            <v>x31364GBF5</v>
          </cell>
          <cell r="C6632" t="str">
            <v>Match</v>
          </cell>
          <cell r="D6632" t="str">
            <v>iStar</v>
          </cell>
          <cell r="E6632" t="str">
            <v>Callable</v>
          </cell>
        </row>
        <row r="6633">
          <cell r="A6633" t="str">
            <v>31364GBF5</v>
          </cell>
          <cell r="B6633" t="str">
            <v>x31364GBF5</v>
          </cell>
          <cell r="C6633" t="str">
            <v>Match</v>
          </cell>
          <cell r="D6633" t="str">
            <v>iStar</v>
          </cell>
          <cell r="E6633" t="str">
            <v>Callable</v>
          </cell>
        </row>
        <row r="6634">
          <cell r="A6634" t="str">
            <v>31364GBZ1</v>
          </cell>
          <cell r="B6634" t="str">
            <v>x31364GBZ1</v>
          </cell>
          <cell r="C6634" t="str">
            <v>Match</v>
          </cell>
          <cell r="D6634" t="str">
            <v>iStar</v>
          </cell>
          <cell r="E6634" t="str">
            <v>Callable</v>
          </cell>
        </row>
        <row r="6635">
          <cell r="A6635" t="str">
            <v>31364GBZ1</v>
          </cell>
          <cell r="B6635" t="str">
            <v>x31364GBZ1</v>
          </cell>
          <cell r="C6635" t="str">
            <v>Match</v>
          </cell>
          <cell r="D6635" t="str">
            <v>iStar</v>
          </cell>
          <cell r="E6635" t="str">
            <v>Callable</v>
          </cell>
        </row>
        <row r="6636">
          <cell r="A6636" t="str">
            <v>31364GBZ1</v>
          </cell>
          <cell r="B6636" t="str">
            <v>x31364GBZ1</v>
          </cell>
          <cell r="C6636" t="str">
            <v>Match</v>
          </cell>
          <cell r="D6636" t="str">
            <v>iStar</v>
          </cell>
          <cell r="E6636" t="str">
            <v>Callable</v>
          </cell>
        </row>
        <row r="6637">
          <cell r="A6637" t="str">
            <v>31364GCB3</v>
          </cell>
          <cell r="B6637" t="str">
            <v>x31364GCB3</v>
          </cell>
          <cell r="C6637" t="str">
            <v>Match</v>
          </cell>
          <cell r="D6637" t="str">
            <v>iStar</v>
          </cell>
          <cell r="E6637" t="str">
            <v>Callable</v>
          </cell>
        </row>
        <row r="6638">
          <cell r="A6638" t="str">
            <v>31364GCB3</v>
          </cell>
          <cell r="B6638" t="str">
            <v>x31364GCB3</v>
          </cell>
          <cell r="C6638" t="str">
            <v>Match</v>
          </cell>
          <cell r="D6638" t="str">
            <v>iStar</v>
          </cell>
          <cell r="E6638" t="str">
            <v>Callable</v>
          </cell>
        </row>
        <row r="6639">
          <cell r="A6639" t="str">
            <v>31364GCB3</v>
          </cell>
          <cell r="B6639" t="str">
            <v>x31364GCB3</v>
          </cell>
          <cell r="C6639" t="str">
            <v>Match</v>
          </cell>
          <cell r="D6639" t="str">
            <v>iStar</v>
          </cell>
          <cell r="E6639" t="str">
            <v>Callable</v>
          </cell>
        </row>
        <row r="6640">
          <cell r="A6640" t="str">
            <v>31364GE21</v>
          </cell>
          <cell r="B6640" t="str">
            <v>x31364GE21</v>
          </cell>
          <cell r="C6640" t="str">
            <v>Match</v>
          </cell>
          <cell r="D6640" t="str">
            <v>iStar</v>
          </cell>
          <cell r="E6640" t="str">
            <v>Callable</v>
          </cell>
        </row>
        <row r="6641">
          <cell r="A6641" t="str">
            <v>31364GND7</v>
          </cell>
          <cell r="B6641" t="str">
            <v>x31364GND7</v>
          </cell>
          <cell r="C6641" t="str">
            <v>Match</v>
          </cell>
          <cell r="D6641" t="str">
            <v>iStar</v>
          </cell>
          <cell r="E6641" t="str">
            <v>Callable</v>
          </cell>
        </row>
        <row r="6642">
          <cell r="A6642" t="str">
            <v>31364GNH8</v>
          </cell>
          <cell r="B6642" t="str">
            <v>x31364GNH8</v>
          </cell>
          <cell r="C6642" t="str">
            <v>Match</v>
          </cell>
          <cell r="D6642" t="str">
            <v>iStar</v>
          </cell>
          <cell r="E6642" t="str">
            <v>Callable</v>
          </cell>
        </row>
        <row r="6643">
          <cell r="A6643" t="str">
            <v>31364GNQ8</v>
          </cell>
          <cell r="B6643" t="str">
            <v>x31364GNQ8</v>
          </cell>
          <cell r="C6643" t="str">
            <v>Match</v>
          </cell>
          <cell r="D6643" t="str">
            <v>iStar</v>
          </cell>
          <cell r="E6643" t="str">
            <v>Callable</v>
          </cell>
        </row>
        <row r="6644">
          <cell r="A6644" t="str">
            <v>31364GNT2</v>
          </cell>
          <cell r="B6644" t="str">
            <v>x31364GNT2</v>
          </cell>
          <cell r="C6644" t="str">
            <v>Match</v>
          </cell>
          <cell r="D6644" t="str">
            <v>iStar</v>
          </cell>
          <cell r="E6644" t="str">
            <v>Callable</v>
          </cell>
        </row>
        <row r="6645">
          <cell r="A6645" t="str">
            <v>31364GQ93</v>
          </cell>
          <cell r="B6645" t="str">
            <v>x31364GQ93</v>
          </cell>
          <cell r="C6645" t="str">
            <v>Match</v>
          </cell>
          <cell r="D6645" t="str">
            <v>iStar</v>
          </cell>
          <cell r="E6645" t="str">
            <v>Callable</v>
          </cell>
        </row>
        <row r="6646">
          <cell r="A6646" t="str">
            <v>31364GQB8</v>
          </cell>
          <cell r="B6646" t="str">
            <v>x31364GQB8</v>
          </cell>
          <cell r="C6646" t="str">
            <v>Match</v>
          </cell>
          <cell r="D6646" t="str">
            <v>iStar</v>
          </cell>
          <cell r="E6646" t="str">
            <v>VariableRateBond</v>
          </cell>
        </row>
        <row r="6647">
          <cell r="A6647" t="str">
            <v>31364GQJ1</v>
          </cell>
          <cell r="B6647" t="str">
            <v>x31364GQJ1</v>
          </cell>
          <cell r="C6647" t="str">
            <v>Match</v>
          </cell>
          <cell r="D6647" t="str">
            <v>iStar</v>
          </cell>
          <cell r="E6647" t="str">
            <v>Callable</v>
          </cell>
        </row>
        <row r="6648">
          <cell r="A6648" t="str">
            <v>31364GR68</v>
          </cell>
          <cell r="B6648" t="str">
            <v>x31364GR68</v>
          </cell>
          <cell r="C6648" t="str">
            <v>Match</v>
          </cell>
          <cell r="D6648" t="str">
            <v>iStar</v>
          </cell>
          <cell r="E6648" t="str">
            <v>Callable</v>
          </cell>
        </row>
        <row r="6649">
          <cell r="A6649" t="str">
            <v>31364GSH3</v>
          </cell>
          <cell r="B6649" t="str">
            <v>x31364GSH3</v>
          </cell>
          <cell r="C6649" t="str">
            <v>Match</v>
          </cell>
          <cell r="D6649" t="str">
            <v>iStar</v>
          </cell>
          <cell r="E6649" t="str">
            <v>Callable</v>
          </cell>
        </row>
        <row r="6650">
          <cell r="A6650" t="str">
            <v>31364GT74</v>
          </cell>
          <cell r="B6650" t="str">
            <v>x31364GT74</v>
          </cell>
          <cell r="C6650" t="str">
            <v>Match</v>
          </cell>
          <cell r="D6650" t="str">
            <v>iStar</v>
          </cell>
          <cell r="E6650" t="str">
            <v>Callable</v>
          </cell>
        </row>
        <row r="6651">
          <cell r="A6651" t="str">
            <v>31364GUF4</v>
          </cell>
          <cell r="B6651" t="str">
            <v>x31364GUF4</v>
          </cell>
          <cell r="C6651" t="str">
            <v>Match</v>
          </cell>
          <cell r="D6651" t="str">
            <v>iStar</v>
          </cell>
          <cell r="E6651" t="str">
            <v>Bullet</v>
          </cell>
        </row>
        <row r="6652">
          <cell r="A6652" t="str">
            <v>31364GUU1</v>
          </cell>
          <cell r="B6652" t="str">
            <v>x31364GUU1</v>
          </cell>
          <cell r="C6652" t="str">
            <v>Match</v>
          </cell>
          <cell r="D6652" t="str">
            <v>iStar</v>
          </cell>
          <cell r="E6652" t="str">
            <v>Bullet</v>
          </cell>
        </row>
        <row r="6653">
          <cell r="A6653" t="str">
            <v>31364GUZ0</v>
          </cell>
          <cell r="B6653" t="str">
            <v>x31364GUZ0</v>
          </cell>
          <cell r="C6653" t="str">
            <v>Match</v>
          </cell>
          <cell r="D6653" t="str">
            <v>iStar</v>
          </cell>
          <cell r="E6653" t="str">
            <v>Bullet</v>
          </cell>
        </row>
        <row r="6654">
          <cell r="A6654" t="str">
            <v>31364GV22</v>
          </cell>
          <cell r="B6654" t="str">
            <v>x31364GV22</v>
          </cell>
          <cell r="C6654" t="str">
            <v>Match</v>
          </cell>
          <cell r="D6654" t="str">
            <v>iStar</v>
          </cell>
          <cell r="E6654" t="str">
            <v>Zero-Coupon</v>
          </cell>
        </row>
        <row r="6655">
          <cell r="A6655" t="str">
            <v>31364GVM8</v>
          </cell>
          <cell r="B6655" t="str">
            <v>x31364GVM8</v>
          </cell>
          <cell r="C6655" t="str">
            <v>Match</v>
          </cell>
          <cell r="D6655" t="str">
            <v>iStar</v>
          </cell>
          <cell r="E6655" t="str">
            <v>Zero-Coupon</v>
          </cell>
        </row>
        <row r="6656">
          <cell r="A6656" t="str">
            <v>31364GVU0</v>
          </cell>
          <cell r="B6656" t="str">
            <v>x31364GVU0</v>
          </cell>
          <cell r="C6656" t="str">
            <v>Match</v>
          </cell>
          <cell r="D6656" t="str">
            <v>iStar</v>
          </cell>
          <cell r="E6656" t="str">
            <v>Zero-Coupon</v>
          </cell>
        </row>
        <row r="6657">
          <cell r="A6657" t="str">
            <v>31364GVY2</v>
          </cell>
          <cell r="B6657" t="str">
            <v>x31364GVY2</v>
          </cell>
          <cell r="C6657" t="str">
            <v>Match</v>
          </cell>
          <cell r="D6657" t="str">
            <v>iStar</v>
          </cell>
          <cell r="E6657" t="str">
            <v>Callable</v>
          </cell>
        </row>
        <row r="6658">
          <cell r="A6658" t="str">
            <v>31364GX95</v>
          </cell>
          <cell r="B6658" t="str">
            <v>x31364GX95</v>
          </cell>
          <cell r="C6658" t="str">
            <v>Match</v>
          </cell>
          <cell r="D6658" t="str">
            <v>iStar</v>
          </cell>
          <cell r="E6658" t="str">
            <v>Callable</v>
          </cell>
        </row>
        <row r="6659">
          <cell r="A6659" t="str">
            <v>31364GXG9</v>
          </cell>
          <cell r="B6659" t="str">
            <v>x31364GXG9</v>
          </cell>
          <cell r="C6659" t="str">
            <v>Match</v>
          </cell>
          <cell r="D6659" t="str">
            <v>iStar</v>
          </cell>
          <cell r="E6659" t="str">
            <v>Callable</v>
          </cell>
        </row>
        <row r="6660">
          <cell r="A6660" t="str">
            <v>31364GXQ7</v>
          </cell>
          <cell r="B6660" t="str">
            <v>x31364GXQ7</v>
          </cell>
          <cell r="C6660" t="str">
            <v>Match</v>
          </cell>
          <cell r="D6660" t="str">
            <v>iStar</v>
          </cell>
          <cell r="E6660" t="str">
            <v>Callable</v>
          </cell>
        </row>
        <row r="6661">
          <cell r="A6661" t="str">
            <v>31364GYC7</v>
          </cell>
          <cell r="B6661" t="str">
            <v>x31364GYC7</v>
          </cell>
          <cell r="C6661" t="str">
            <v>Match</v>
          </cell>
          <cell r="D6661" t="str">
            <v>iStar</v>
          </cell>
          <cell r="E6661" t="str">
            <v>Bullet</v>
          </cell>
        </row>
        <row r="6662">
          <cell r="A6662" t="str">
            <v>31364GYQ6</v>
          </cell>
          <cell r="B6662" t="str">
            <v>x31364GYQ6</v>
          </cell>
          <cell r="C6662" t="str">
            <v>Match</v>
          </cell>
          <cell r="D6662" t="str">
            <v>iStar</v>
          </cell>
          <cell r="E6662" t="str">
            <v>Bullet</v>
          </cell>
        </row>
        <row r="6663">
          <cell r="A6663" t="str">
            <v>31364GZ44</v>
          </cell>
          <cell r="B6663" t="str">
            <v>x31364GZ44</v>
          </cell>
          <cell r="C6663" t="str">
            <v>Match</v>
          </cell>
          <cell r="D6663" t="str">
            <v>iStar</v>
          </cell>
          <cell r="E6663" t="str">
            <v>Bullet</v>
          </cell>
        </row>
        <row r="6664">
          <cell r="A6664" t="str">
            <v>31364GZ85</v>
          </cell>
          <cell r="B6664" t="str">
            <v>x31364GZ85</v>
          </cell>
          <cell r="C6664" t="str">
            <v>Match</v>
          </cell>
          <cell r="D6664" t="str">
            <v>iStar</v>
          </cell>
          <cell r="E6664" t="str">
            <v>Callable</v>
          </cell>
        </row>
        <row r="6665">
          <cell r="A6665" t="str">
            <v>31364GZA0</v>
          </cell>
          <cell r="B6665" t="str">
            <v>x31364GZA0</v>
          </cell>
          <cell r="C6665" t="str">
            <v>Match</v>
          </cell>
          <cell r="D6665" t="str">
            <v>iStar</v>
          </cell>
          <cell r="E6665" t="str">
            <v>Zero-Coupon</v>
          </cell>
        </row>
        <row r="6666">
          <cell r="A6666" t="str">
            <v>31364K2S8</v>
          </cell>
          <cell r="B6666" t="str">
            <v>x31364K2S8</v>
          </cell>
          <cell r="C6666" t="str">
            <v>Match</v>
          </cell>
          <cell r="D6666" t="str">
            <v>iStar</v>
          </cell>
          <cell r="E6666" t="str">
            <v>Zero-Coupon</v>
          </cell>
        </row>
        <row r="6667">
          <cell r="A6667" t="str">
            <v>31364K2Y5</v>
          </cell>
          <cell r="B6667" t="str">
            <v>x31364K2Y5</v>
          </cell>
          <cell r="C6667" t="str">
            <v>Match</v>
          </cell>
          <cell r="D6667" t="str">
            <v>iStar</v>
          </cell>
          <cell r="E6667" t="str">
            <v>Zero-Coupon</v>
          </cell>
        </row>
        <row r="6668">
          <cell r="A6668" t="str">
            <v>31364K5L0</v>
          </cell>
          <cell r="B6668" t="str">
            <v>x31364K5L0</v>
          </cell>
          <cell r="C6668" t="str">
            <v>Match</v>
          </cell>
          <cell r="D6668" t="str">
            <v>iStar</v>
          </cell>
          <cell r="E6668" t="str">
            <v>Callable</v>
          </cell>
        </row>
        <row r="6669">
          <cell r="A6669" t="str">
            <v>31364K5T3</v>
          </cell>
          <cell r="B6669" t="str">
            <v>x31364K5T3</v>
          </cell>
          <cell r="C6669" t="str">
            <v>Match</v>
          </cell>
          <cell r="D6669" t="str">
            <v>iStar</v>
          </cell>
          <cell r="E6669" t="str">
            <v>Callable</v>
          </cell>
        </row>
        <row r="6670">
          <cell r="A6670" t="str">
            <v>31364K6N5</v>
          </cell>
          <cell r="B6670" t="str">
            <v>x31364K6N5</v>
          </cell>
          <cell r="C6670" t="str">
            <v>Match</v>
          </cell>
          <cell r="D6670" t="str">
            <v>iStar</v>
          </cell>
          <cell r="E6670" t="str">
            <v>Callable</v>
          </cell>
        </row>
        <row r="6671">
          <cell r="A6671" t="str">
            <v>31364K7E4</v>
          </cell>
          <cell r="B6671" t="str">
            <v>x31364K7E4</v>
          </cell>
          <cell r="C6671" t="str">
            <v>Match</v>
          </cell>
          <cell r="D6671" t="str">
            <v>iStar</v>
          </cell>
          <cell r="E6671" t="str">
            <v>Callable</v>
          </cell>
        </row>
        <row r="6672">
          <cell r="A6672" t="str">
            <v>31364KAE0</v>
          </cell>
          <cell r="B6672" t="str">
            <v>x31364KAE0</v>
          </cell>
          <cell r="C6672" t="str">
            <v>Match</v>
          </cell>
          <cell r="D6672" t="str">
            <v>iStar</v>
          </cell>
          <cell r="E6672" t="str">
            <v>Callable</v>
          </cell>
        </row>
        <row r="6673">
          <cell r="A6673" t="str">
            <v>31364KCA6</v>
          </cell>
          <cell r="B6673" t="str">
            <v>x31364KCA6</v>
          </cell>
          <cell r="C6673" t="str">
            <v>Match</v>
          </cell>
          <cell r="D6673" t="str">
            <v>iStar</v>
          </cell>
          <cell r="E6673" t="str">
            <v>Callable</v>
          </cell>
        </row>
        <row r="6674">
          <cell r="A6674" t="str">
            <v>31364KCA6</v>
          </cell>
          <cell r="B6674" t="str">
            <v>x31364KCA6</v>
          </cell>
          <cell r="C6674" t="str">
            <v>Match</v>
          </cell>
          <cell r="D6674" t="str">
            <v>iStar</v>
          </cell>
          <cell r="E6674" t="str">
            <v>CallableStep-Up</v>
          </cell>
        </row>
        <row r="6675">
          <cell r="A6675" t="str">
            <v>31364KCA6</v>
          </cell>
          <cell r="B6675" t="str">
            <v>x31364KCA6</v>
          </cell>
          <cell r="C6675" t="str">
            <v>Match</v>
          </cell>
          <cell r="D6675" t="str">
            <v>iStar</v>
          </cell>
          <cell r="E6675" t="str">
            <v>Callable</v>
          </cell>
        </row>
        <row r="6676">
          <cell r="A6676" t="str">
            <v>31364KD56</v>
          </cell>
          <cell r="B6676" t="str">
            <v>x31364KD56</v>
          </cell>
          <cell r="C6676" t="str">
            <v>Match</v>
          </cell>
          <cell r="D6676" t="str">
            <v>iStar</v>
          </cell>
          <cell r="E6676" t="str">
            <v>Callable</v>
          </cell>
        </row>
        <row r="6677">
          <cell r="A6677" t="str">
            <v>31364KD56</v>
          </cell>
          <cell r="B6677" t="str">
            <v>x31364KD56</v>
          </cell>
          <cell r="C6677" t="str">
            <v>Match</v>
          </cell>
          <cell r="D6677" t="str">
            <v>iStar</v>
          </cell>
          <cell r="E6677" t="str">
            <v>Callable</v>
          </cell>
        </row>
        <row r="6678">
          <cell r="A6678" t="str">
            <v>31364KD56</v>
          </cell>
          <cell r="B6678" t="str">
            <v>x31364KD56</v>
          </cell>
          <cell r="C6678" t="str">
            <v>Match</v>
          </cell>
          <cell r="D6678" t="str">
            <v>iStar</v>
          </cell>
          <cell r="E6678" t="str">
            <v>Callable</v>
          </cell>
        </row>
        <row r="6679">
          <cell r="A6679" t="str">
            <v>31364KDF4</v>
          </cell>
          <cell r="B6679" t="str">
            <v>x31364KDF4</v>
          </cell>
          <cell r="C6679" t="str">
            <v>Match</v>
          </cell>
          <cell r="D6679" t="str">
            <v>iStar</v>
          </cell>
          <cell r="E6679" t="str">
            <v>Callable</v>
          </cell>
        </row>
        <row r="6680">
          <cell r="A6680" t="str">
            <v>31364KDJ6</v>
          </cell>
          <cell r="B6680" t="str">
            <v>x31364KDJ6</v>
          </cell>
          <cell r="C6680" t="str">
            <v>Match</v>
          </cell>
          <cell r="D6680" t="str">
            <v>iStar</v>
          </cell>
          <cell r="E6680" t="str">
            <v>Callable</v>
          </cell>
        </row>
        <row r="6681">
          <cell r="A6681" t="str">
            <v>31364KDJ6</v>
          </cell>
          <cell r="B6681" t="str">
            <v>x31364KDJ6</v>
          </cell>
          <cell r="C6681" t="str">
            <v>Match</v>
          </cell>
          <cell r="D6681" t="str">
            <v>iStar</v>
          </cell>
          <cell r="E6681" t="str">
            <v>Callable</v>
          </cell>
        </row>
        <row r="6682">
          <cell r="A6682" t="str">
            <v>31364KDJ6</v>
          </cell>
          <cell r="B6682" t="str">
            <v>x31364KDJ6</v>
          </cell>
          <cell r="C6682" t="str">
            <v>Match</v>
          </cell>
          <cell r="D6682" t="str">
            <v>iStar</v>
          </cell>
          <cell r="E6682" t="str">
            <v>Zero-Coupon</v>
          </cell>
        </row>
        <row r="6683">
          <cell r="A6683" t="str">
            <v>31364KDL1</v>
          </cell>
          <cell r="B6683" t="str">
            <v>x31364KDL1</v>
          </cell>
          <cell r="C6683" t="str">
            <v>Match</v>
          </cell>
          <cell r="D6683" t="str">
            <v>iStar</v>
          </cell>
          <cell r="E6683" t="str">
            <v>Zero-Coupon</v>
          </cell>
        </row>
        <row r="6684">
          <cell r="A6684" t="str">
            <v>31364KDL1</v>
          </cell>
          <cell r="B6684" t="str">
            <v>x31364KDL1</v>
          </cell>
          <cell r="C6684" t="str">
            <v>Match</v>
          </cell>
          <cell r="D6684" t="str">
            <v>iStar</v>
          </cell>
          <cell r="E6684" t="str">
            <v>Zero-Coupon</v>
          </cell>
        </row>
        <row r="6685">
          <cell r="A6685" t="str">
            <v>31364KDL1</v>
          </cell>
          <cell r="B6685" t="str">
            <v>x31364KDL1</v>
          </cell>
          <cell r="C6685" t="str">
            <v>Match</v>
          </cell>
          <cell r="D6685" t="str">
            <v>iStar</v>
          </cell>
          <cell r="E6685" t="str">
            <v>Zero-Coupon</v>
          </cell>
        </row>
        <row r="6686">
          <cell r="A6686" t="str">
            <v>31364KEU0</v>
          </cell>
          <cell r="B6686" t="str">
            <v>x31364KEU0</v>
          </cell>
          <cell r="C6686" t="str">
            <v>Match</v>
          </cell>
          <cell r="D6686" t="str">
            <v>iStar</v>
          </cell>
          <cell r="E6686" t="str">
            <v>Zero-Coupon</v>
          </cell>
        </row>
        <row r="6687">
          <cell r="A6687" t="str">
            <v>31364KEU0</v>
          </cell>
          <cell r="B6687" t="str">
            <v>x31364KEU0</v>
          </cell>
          <cell r="C6687" t="str">
            <v>Match</v>
          </cell>
          <cell r="D6687" t="str">
            <v>iStar</v>
          </cell>
          <cell r="E6687" t="str">
            <v>Zero-Coupon</v>
          </cell>
        </row>
        <row r="6688">
          <cell r="A6688" t="str">
            <v>31364KEU0</v>
          </cell>
          <cell r="B6688" t="str">
            <v>x31364KEU0</v>
          </cell>
          <cell r="C6688" t="str">
            <v>Match</v>
          </cell>
          <cell r="D6688" t="str">
            <v>iStar</v>
          </cell>
          <cell r="E6688" t="str">
            <v>Callable</v>
          </cell>
        </row>
        <row r="6689">
          <cell r="A6689" t="str">
            <v>31364KF21</v>
          </cell>
          <cell r="B6689" t="str">
            <v>x31364KF21</v>
          </cell>
          <cell r="C6689" t="str">
            <v>Match</v>
          </cell>
          <cell r="D6689" t="str">
            <v>iStar</v>
          </cell>
          <cell r="E6689" t="str">
            <v>Callable</v>
          </cell>
        </row>
        <row r="6690">
          <cell r="A6690" t="str">
            <v>31364KGV6</v>
          </cell>
          <cell r="B6690" t="str">
            <v>x31364KGV6</v>
          </cell>
          <cell r="C6690" t="str">
            <v>Match</v>
          </cell>
          <cell r="D6690" t="str">
            <v>iStar</v>
          </cell>
          <cell r="E6690" t="str">
            <v>Callable</v>
          </cell>
        </row>
        <row r="6691">
          <cell r="A6691" t="str">
            <v>31364KGV6</v>
          </cell>
          <cell r="B6691" t="str">
            <v>x31364KGV6</v>
          </cell>
          <cell r="C6691" t="str">
            <v>Match</v>
          </cell>
          <cell r="D6691" t="str">
            <v>iStar</v>
          </cell>
          <cell r="E6691" t="str">
            <v>Callable</v>
          </cell>
        </row>
        <row r="6692">
          <cell r="A6692" t="str">
            <v>31364KJ27</v>
          </cell>
          <cell r="B6692" t="str">
            <v>x31364KJ27</v>
          </cell>
          <cell r="C6692" t="str">
            <v>Match</v>
          </cell>
          <cell r="D6692" t="str">
            <v>iStar</v>
          </cell>
          <cell r="E6692" t="str">
            <v>Callable</v>
          </cell>
        </row>
        <row r="6693">
          <cell r="A6693" t="str">
            <v>31364KJA9</v>
          </cell>
          <cell r="B6693" t="str">
            <v>x31364KJA9</v>
          </cell>
          <cell r="C6693" t="str">
            <v>Match</v>
          </cell>
          <cell r="D6693" t="str">
            <v>iStar</v>
          </cell>
          <cell r="E6693" t="str">
            <v>Callable</v>
          </cell>
        </row>
        <row r="6694">
          <cell r="A6694" t="str">
            <v>31364KJA9</v>
          </cell>
          <cell r="B6694" t="str">
            <v>x31364KJA9</v>
          </cell>
          <cell r="C6694" t="str">
            <v>Match</v>
          </cell>
          <cell r="D6694" t="str">
            <v>iStar</v>
          </cell>
          <cell r="E6694" t="str">
            <v>Callable</v>
          </cell>
        </row>
        <row r="6695">
          <cell r="A6695" t="str">
            <v>31364KJA9</v>
          </cell>
          <cell r="B6695" t="str">
            <v>x31364KJA9</v>
          </cell>
          <cell r="C6695" t="str">
            <v>Match</v>
          </cell>
          <cell r="D6695" t="str">
            <v>iStar</v>
          </cell>
          <cell r="E6695" t="str">
            <v>Callable</v>
          </cell>
        </row>
        <row r="6696">
          <cell r="A6696" t="str">
            <v>31364KM72</v>
          </cell>
          <cell r="B6696" t="str">
            <v>x31364KM72</v>
          </cell>
          <cell r="C6696" t="str">
            <v>Match</v>
          </cell>
          <cell r="D6696" t="str">
            <v>iStar</v>
          </cell>
          <cell r="E6696" t="str">
            <v>Callable</v>
          </cell>
        </row>
        <row r="6697">
          <cell r="A6697" t="str">
            <v>31364KM80</v>
          </cell>
          <cell r="B6697" t="str">
            <v>x31364KM80</v>
          </cell>
          <cell r="C6697" t="str">
            <v>Match</v>
          </cell>
          <cell r="D6697" t="str">
            <v>iStar</v>
          </cell>
          <cell r="E6697" t="str">
            <v>Callable</v>
          </cell>
        </row>
        <row r="6698">
          <cell r="A6698" t="str">
            <v>31364KM80</v>
          </cell>
          <cell r="B6698" t="str">
            <v>x31364KM80</v>
          </cell>
          <cell r="C6698" t="str">
            <v>Match</v>
          </cell>
          <cell r="D6698" t="str">
            <v>iStar</v>
          </cell>
          <cell r="E6698" t="str">
            <v>CallableStep-Up</v>
          </cell>
        </row>
        <row r="6699">
          <cell r="A6699" t="str">
            <v>31364KM98</v>
          </cell>
          <cell r="B6699" t="str">
            <v>x31364KM98</v>
          </cell>
          <cell r="C6699" t="str">
            <v>Match</v>
          </cell>
          <cell r="D6699" t="str">
            <v>iStar</v>
          </cell>
          <cell r="E6699" t="str">
            <v>Zero-Coupon</v>
          </cell>
        </row>
        <row r="6700">
          <cell r="A6700" t="str">
            <v>31364KM98</v>
          </cell>
          <cell r="B6700" t="str">
            <v>x31364KM98</v>
          </cell>
          <cell r="C6700" t="str">
            <v>Match</v>
          </cell>
          <cell r="D6700" t="str">
            <v>iStar</v>
          </cell>
          <cell r="E6700" t="str">
            <v>Zero-Coupon</v>
          </cell>
        </row>
        <row r="6701">
          <cell r="A6701" t="str">
            <v>31364KNB2</v>
          </cell>
          <cell r="B6701" t="str">
            <v>x31364KNB2</v>
          </cell>
          <cell r="C6701" t="str">
            <v>Match</v>
          </cell>
          <cell r="D6701" t="str">
            <v>iStar</v>
          </cell>
          <cell r="E6701" t="str">
            <v>Zero-Coupon</v>
          </cell>
        </row>
        <row r="6702">
          <cell r="A6702" t="str">
            <v>31364KND8</v>
          </cell>
          <cell r="B6702" t="str">
            <v>x31364KND8</v>
          </cell>
          <cell r="C6702" t="str">
            <v>Match</v>
          </cell>
          <cell r="D6702" t="str">
            <v>iStar</v>
          </cell>
          <cell r="E6702" t="str">
            <v>CallableStep-Up</v>
          </cell>
        </row>
        <row r="6703">
          <cell r="A6703" t="str">
            <v>31364KP95</v>
          </cell>
          <cell r="B6703" t="str">
            <v>x31364KP95</v>
          </cell>
          <cell r="C6703" t="str">
            <v>Match</v>
          </cell>
          <cell r="D6703" t="str">
            <v>iStar</v>
          </cell>
          <cell r="E6703" t="str">
            <v>Callable</v>
          </cell>
        </row>
        <row r="6704">
          <cell r="A6704" t="str">
            <v>31364KQG8</v>
          </cell>
          <cell r="B6704" t="str">
            <v>x31364KQG8</v>
          </cell>
          <cell r="C6704" t="str">
            <v>Match</v>
          </cell>
          <cell r="D6704" t="str">
            <v>iStar</v>
          </cell>
          <cell r="E6704" t="str">
            <v>CallableStep-Up</v>
          </cell>
        </row>
        <row r="6705">
          <cell r="A6705" t="str">
            <v>31364KQH6</v>
          </cell>
          <cell r="B6705" t="str">
            <v>x31364KQH6</v>
          </cell>
          <cell r="C6705" t="str">
            <v>Match</v>
          </cell>
          <cell r="D6705" t="str">
            <v>iStar</v>
          </cell>
          <cell r="E6705" t="str">
            <v>CallableStep-Up</v>
          </cell>
        </row>
        <row r="6706">
          <cell r="A6706" t="str">
            <v>31364KRT9</v>
          </cell>
          <cell r="B6706" t="str">
            <v>x31364KRT9</v>
          </cell>
          <cell r="C6706" t="str">
            <v>Match</v>
          </cell>
          <cell r="D6706" t="str">
            <v>iStar</v>
          </cell>
          <cell r="E6706" t="str">
            <v>Callable</v>
          </cell>
        </row>
        <row r="6707">
          <cell r="A6707" t="str">
            <v>31364KSS0</v>
          </cell>
          <cell r="B6707" t="str">
            <v>x31364KSS0</v>
          </cell>
          <cell r="C6707" t="str">
            <v>Match</v>
          </cell>
          <cell r="D6707" t="str">
            <v>iStar</v>
          </cell>
          <cell r="E6707" t="str">
            <v>Callable</v>
          </cell>
        </row>
        <row r="6708">
          <cell r="A6708" t="str">
            <v>31364KSS0</v>
          </cell>
          <cell r="B6708" t="str">
            <v>x31364KSS0</v>
          </cell>
          <cell r="C6708" t="str">
            <v>Match</v>
          </cell>
          <cell r="D6708" t="str">
            <v>iStar</v>
          </cell>
          <cell r="E6708" t="str">
            <v>Callable</v>
          </cell>
        </row>
        <row r="6709">
          <cell r="A6709" t="str">
            <v>31364KSS0</v>
          </cell>
          <cell r="B6709" t="str">
            <v>x31364KSS0</v>
          </cell>
          <cell r="C6709" t="str">
            <v>Match</v>
          </cell>
          <cell r="D6709" t="str">
            <v>iStar</v>
          </cell>
          <cell r="E6709" t="str">
            <v>CallableStep-Up</v>
          </cell>
        </row>
        <row r="6710">
          <cell r="A6710" t="str">
            <v>31364KT67</v>
          </cell>
          <cell r="B6710" t="str">
            <v>x31364KT67</v>
          </cell>
          <cell r="C6710" t="str">
            <v>Match</v>
          </cell>
          <cell r="D6710" t="str">
            <v>iStar</v>
          </cell>
          <cell r="E6710" t="str">
            <v>CallableStep-Up</v>
          </cell>
        </row>
        <row r="6711">
          <cell r="A6711" t="str">
            <v>31364KT91</v>
          </cell>
          <cell r="B6711" t="str">
            <v>x31364KT91</v>
          </cell>
          <cell r="C6711" t="str">
            <v>Match</v>
          </cell>
          <cell r="D6711" t="str">
            <v>iStar</v>
          </cell>
          <cell r="E6711" t="str">
            <v>Step-Up</v>
          </cell>
        </row>
        <row r="6712">
          <cell r="A6712" t="str">
            <v>31364KT91</v>
          </cell>
          <cell r="B6712" t="str">
            <v>x31364KT91</v>
          </cell>
          <cell r="C6712" t="str">
            <v>Match</v>
          </cell>
          <cell r="D6712" t="str">
            <v>iStar</v>
          </cell>
          <cell r="E6712" t="str">
            <v>Callable</v>
          </cell>
        </row>
        <row r="6713">
          <cell r="A6713" t="str">
            <v>31364KT91</v>
          </cell>
          <cell r="B6713" t="str">
            <v>x31364KT91</v>
          </cell>
          <cell r="C6713" t="str">
            <v>Match</v>
          </cell>
          <cell r="D6713" t="str">
            <v>iStar</v>
          </cell>
          <cell r="E6713" t="str">
            <v>CallableStep-Up</v>
          </cell>
        </row>
        <row r="6714">
          <cell r="A6714" t="str">
            <v>31364KUK4</v>
          </cell>
          <cell r="B6714" t="str">
            <v>x31364KUK4</v>
          </cell>
          <cell r="C6714" t="str">
            <v>Match</v>
          </cell>
          <cell r="D6714" t="str">
            <v>iStar</v>
          </cell>
          <cell r="E6714" t="str">
            <v>CallableStep-Up</v>
          </cell>
        </row>
        <row r="6715">
          <cell r="A6715" t="str">
            <v>31364KX54</v>
          </cell>
          <cell r="B6715" t="str">
            <v>x31364KX54</v>
          </cell>
          <cell r="C6715" t="str">
            <v>Match</v>
          </cell>
          <cell r="D6715" t="str">
            <v>iStar</v>
          </cell>
          <cell r="E6715" t="str">
            <v>CallableStep-Up</v>
          </cell>
        </row>
        <row r="6716">
          <cell r="A6716" t="str">
            <v>31364KX54</v>
          </cell>
          <cell r="B6716" t="str">
            <v>x31364KX54</v>
          </cell>
          <cell r="C6716" t="str">
            <v>Match</v>
          </cell>
          <cell r="D6716" t="str">
            <v>iStar</v>
          </cell>
          <cell r="E6716" t="str">
            <v>CallableStep-Up</v>
          </cell>
        </row>
        <row r="6717">
          <cell r="A6717" t="str">
            <v>31364KX54</v>
          </cell>
          <cell r="B6717" t="str">
            <v>x31364KX54</v>
          </cell>
          <cell r="C6717" t="str">
            <v>Match</v>
          </cell>
          <cell r="D6717" t="str">
            <v>iStar</v>
          </cell>
          <cell r="E6717" t="str">
            <v>Step-Up</v>
          </cell>
        </row>
        <row r="6718">
          <cell r="A6718" t="str">
            <v>31364KXM7</v>
          </cell>
          <cell r="B6718" t="str">
            <v>x31364KXM7</v>
          </cell>
          <cell r="C6718" t="str">
            <v>Match</v>
          </cell>
          <cell r="D6718" t="str">
            <v>iStar</v>
          </cell>
          <cell r="E6718" t="str">
            <v>Callable</v>
          </cell>
        </row>
        <row r="6719">
          <cell r="A6719" t="str">
            <v>31364KXM7</v>
          </cell>
          <cell r="B6719" t="str">
            <v>x31364KXM7</v>
          </cell>
          <cell r="C6719" t="str">
            <v>Match</v>
          </cell>
          <cell r="D6719" t="str">
            <v>iStar</v>
          </cell>
          <cell r="E6719" t="str">
            <v>Callable</v>
          </cell>
        </row>
        <row r="6720">
          <cell r="A6720" t="str">
            <v>31364KXM7</v>
          </cell>
          <cell r="B6720" t="str">
            <v>x31364KXM7</v>
          </cell>
          <cell r="C6720" t="str">
            <v>Match</v>
          </cell>
          <cell r="D6720" t="str">
            <v>iStar</v>
          </cell>
          <cell r="E6720" t="str">
            <v>Callable</v>
          </cell>
        </row>
        <row r="6721">
          <cell r="A6721" t="str">
            <v>31364KY79</v>
          </cell>
          <cell r="B6721" t="str">
            <v>x31364KY79</v>
          </cell>
          <cell r="C6721" t="str">
            <v>Match</v>
          </cell>
          <cell r="D6721" t="str">
            <v>iStar</v>
          </cell>
          <cell r="E6721" t="str">
            <v>CallableStep-Up</v>
          </cell>
        </row>
        <row r="6722">
          <cell r="A6722" t="str">
            <v>3136F02C5</v>
          </cell>
          <cell r="B6722" t="str">
            <v>x3136F02C5</v>
          </cell>
          <cell r="C6722" t="str">
            <v>Match</v>
          </cell>
          <cell r="D6722" t="str">
            <v>iStar</v>
          </cell>
          <cell r="E6722" t="str">
            <v>CallableStep-Up</v>
          </cell>
        </row>
        <row r="6723">
          <cell r="A6723" t="str">
            <v>3136F02G6</v>
          </cell>
          <cell r="B6723" t="str">
            <v>x3136F02G6</v>
          </cell>
          <cell r="C6723" t="str">
            <v>Match</v>
          </cell>
          <cell r="D6723" t="str">
            <v>iStar</v>
          </cell>
          <cell r="E6723" t="str">
            <v>Callable</v>
          </cell>
        </row>
        <row r="6724">
          <cell r="A6724" t="str">
            <v>3136F02G6</v>
          </cell>
          <cell r="B6724" t="str">
            <v>x3136F02G6</v>
          </cell>
          <cell r="C6724" t="str">
            <v>Match</v>
          </cell>
          <cell r="D6724" t="str">
            <v>iStar</v>
          </cell>
          <cell r="E6724" t="str">
            <v>Callable</v>
          </cell>
        </row>
        <row r="6725">
          <cell r="A6725" t="str">
            <v>3136F02G6</v>
          </cell>
          <cell r="B6725" t="str">
            <v>x3136F02G6</v>
          </cell>
          <cell r="C6725" t="str">
            <v>Match</v>
          </cell>
          <cell r="D6725" t="str">
            <v>iStar</v>
          </cell>
          <cell r="E6725" t="str">
            <v>Callable</v>
          </cell>
        </row>
        <row r="6726">
          <cell r="A6726" t="str">
            <v>3136F02Z4</v>
          </cell>
          <cell r="B6726" t="str">
            <v>x3136F02Z4</v>
          </cell>
          <cell r="C6726" t="str">
            <v>Match</v>
          </cell>
          <cell r="D6726" t="str">
            <v>iStar</v>
          </cell>
          <cell r="E6726" t="str">
            <v>Callable</v>
          </cell>
        </row>
        <row r="6727">
          <cell r="A6727" t="str">
            <v>3136F02Z4</v>
          </cell>
          <cell r="B6727" t="str">
            <v>x3136F02Z4</v>
          </cell>
          <cell r="C6727" t="str">
            <v>Match</v>
          </cell>
          <cell r="D6727" t="str">
            <v>iStar</v>
          </cell>
          <cell r="E6727" t="str">
            <v>Callable</v>
          </cell>
        </row>
        <row r="6728">
          <cell r="A6728" t="str">
            <v>3136F02Z4</v>
          </cell>
          <cell r="B6728" t="str">
            <v>x3136F02Z4</v>
          </cell>
          <cell r="C6728" t="str">
            <v>Match</v>
          </cell>
          <cell r="D6728" t="str">
            <v>iStar</v>
          </cell>
          <cell r="E6728" t="str">
            <v>Callable</v>
          </cell>
        </row>
        <row r="6729">
          <cell r="A6729" t="str">
            <v>3136F03V2</v>
          </cell>
          <cell r="B6729" t="str">
            <v>x3136F03V2</v>
          </cell>
          <cell r="C6729" t="str">
            <v>Match</v>
          </cell>
          <cell r="D6729" t="str">
            <v>iStar</v>
          </cell>
          <cell r="E6729" t="str">
            <v>Callable</v>
          </cell>
        </row>
        <row r="6730">
          <cell r="A6730" t="str">
            <v>3136F04D1</v>
          </cell>
          <cell r="B6730" t="str">
            <v>x3136F04D1</v>
          </cell>
          <cell r="C6730" t="str">
            <v>Match</v>
          </cell>
          <cell r="D6730" t="str">
            <v>iStar</v>
          </cell>
          <cell r="E6730" t="str">
            <v>Callable</v>
          </cell>
        </row>
        <row r="6731">
          <cell r="A6731" t="str">
            <v>3136F04F6</v>
          </cell>
          <cell r="B6731" t="str">
            <v>x3136F04F6</v>
          </cell>
          <cell r="C6731" t="str">
            <v>Match</v>
          </cell>
          <cell r="D6731" t="str">
            <v>iStar</v>
          </cell>
          <cell r="E6731" t="str">
            <v>Callable</v>
          </cell>
        </row>
        <row r="6732">
          <cell r="A6732" t="str">
            <v>3136F04F6</v>
          </cell>
          <cell r="B6732" t="str">
            <v>x3136F04F6</v>
          </cell>
          <cell r="C6732" t="str">
            <v>Match</v>
          </cell>
          <cell r="D6732" t="str">
            <v>iStar</v>
          </cell>
          <cell r="E6732" t="str">
            <v>Callable</v>
          </cell>
        </row>
        <row r="6733">
          <cell r="A6733" t="str">
            <v>3136F04F6</v>
          </cell>
          <cell r="B6733" t="str">
            <v>x3136F04F6</v>
          </cell>
          <cell r="C6733" t="str">
            <v>Match</v>
          </cell>
          <cell r="D6733" t="str">
            <v>iStar</v>
          </cell>
          <cell r="E6733" t="str">
            <v>Callable</v>
          </cell>
        </row>
        <row r="6734">
          <cell r="A6734" t="str">
            <v>3136F05F5</v>
          </cell>
          <cell r="B6734" t="str">
            <v>x3136F05F5</v>
          </cell>
          <cell r="C6734" t="str">
            <v>Match</v>
          </cell>
          <cell r="D6734" t="str">
            <v>iStar</v>
          </cell>
          <cell r="E6734" t="str">
            <v>Callable</v>
          </cell>
        </row>
        <row r="6735">
          <cell r="A6735" t="str">
            <v>3136F05G3</v>
          </cell>
          <cell r="B6735" t="str">
            <v>x3136F05G3</v>
          </cell>
          <cell r="C6735" t="str">
            <v>Match</v>
          </cell>
          <cell r="D6735" t="str">
            <v>iStar</v>
          </cell>
          <cell r="E6735" t="str">
            <v>Callable</v>
          </cell>
        </row>
        <row r="6736">
          <cell r="A6736" t="str">
            <v>3136F05G3</v>
          </cell>
          <cell r="B6736" t="str">
            <v>x3136F05G3</v>
          </cell>
          <cell r="C6736" t="str">
            <v>Match</v>
          </cell>
          <cell r="D6736" t="str">
            <v>iStar</v>
          </cell>
          <cell r="E6736" t="str">
            <v>Callable</v>
          </cell>
        </row>
        <row r="6737">
          <cell r="A6737" t="str">
            <v>3136F05G3</v>
          </cell>
          <cell r="B6737" t="str">
            <v>x3136F05G3</v>
          </cell>
          <cell r="C6737" t="str">
            <v>Match</v>
          </cell>
          <cell r="D6737" t="str">
            <v>iStar</v>
          </cell>
          <cell r="E6737" t="str">
            <v>Callable</v>
          </cell>
        </row>
        <row r="6738">
          <cell r="A6738" t="str">
            <v>3136F05J7</v>
          </cell>
          <cell r="B6738" t="str">
            <v>x3136F05J7</v>
          </cell>
          <cell r="C6738" t="str">
            <v>Match</v>
          </cell>
          <cell r="D6738" t="str">
            <v>iStar</v>
          </cell>
          <cell r="E6738" t="str">
            <v>Callable</v>
          </cell>
        </row>
        <row r="6739">
          <cell r="A6739" t="str">
            <v>3136F05M0</v>
          </cell>
          <cell r="B6739" t="str">
            <v>x3136F05M0</v>
          </cell>
          <cell r="C6739" t="str">
            <v>Match</v>
          </cell>
          <cell r="D6739" t="str">
            <v>iStar</v>
          </cell>
          <cell r="E6739" t="str">
            <v>Callable</v>
          </cell>
        </row>
        <row r="6740">
          <cell r="A6740" t="str">
            <v>3136F05P3</v>
          </cell>
          <cell r="B6740" t="str">
            <v>x3136F05P3</v>
          </cell>
          <cell r="C6740" t="str">
            <v>Match</v>
          </cell>
          <cell r="D6740" t="str">
            <v>iStar</v>
          </cell>
          <cell r="E6740" t="str">
            <v>CallableStep-Up</v>
          </cell>
        </row>
        <row r="6741">
          <cell r="A6741" t="str">
            <v>3136F05X6</v>
          </cell>
          <cell r="B6741" t="str">
            <v>x3136F05X6</v>
          </cell>
          <cell r="C6741" t="str">
            <v>Match</v>
          </cell>
          <cell r="D6741" t="str">
            <v>iStar</v>
          </cell>
          <cell r="E6741" t="str">
            <v>CallableStep-Up</v>
          </cell>
        </row>
        <row r="6742">
          <cell r="A6742" t="str">
            <v>3136F06H0</v>
          </cell>
          <cell r="B6742" t="str">
            <v>x3136F06H0</v>
          </cell>
          <cell r="C6742" t="str">
            <v>Match</v>
          </cell>
          <cell r="D6742" t="str">
            <v>iStar</v>
          </cell>
          <cell r="E6742" t="str">
            <v>Callable</v>
          </cell>
        </row>
        <row r="6743">
          <cell r="A6743" t="str">
            <v>3136F07F3</v>
          </cell>
          <cell r="B6743" t="str">
            <v>x3136F07F3</v>
          </cell>
          <cell r="C6743" t="str">
            <v>Match</v>
          </cell>
          <cell r="D6743" t="str">
            <v>iStar</v>
          </cell>
          <cell r="E6743" t="str">
            <v>Callable</v>
          </cell>
        </row>
        <row r="6744">
          <cell r="A6744" t="str">
            <v>3136F07L0</v>
          </cell>
          <cell r="B6744" t="str">
            <v>x3136F07L0</v>
          </cell>
          <cell r="C6744" t="str">
            <v>Match</v>
          </cell>
          <cell r="D6744" t="str">
            <v>iStar</v>
          </cell>
          <cell r="E6744" t="str">
            <v>Callable</v>
          </cell>
        </row>
        <row r="6745">
          <cell r="A6745" t="str">
            <v>3136F07L0</v>
          </cell>
          <cell r="B6745" t="str">
            <v>x3136F07L0</v>
          </cell>
          <cell r="C6745" t="str">
            <v>Match</v>
          </cell>
          <cell r="D6745" t="str">
            <v>iStar</v>
          </cell>
          <cell r="E6745" t="str">
            <v>Callable</v>
          </cell>
        </row>
        <row r="6746">
          <cell r="A6746" t="str">
            <v>3136F07L0</v>
          </cell>
          <cell r="B6746" t="str">
            <v>x3136F07L0</v>
          </cell>
          <cell r="C6746" t="str">
            <v>Match</v>
          </cell>
          <cell r="D6746" t="str">
            <v>iStar</v>
          </cell>
          <cell r="E6746" t="str">
            <v>CallableStep-Up</v>
          </cell>
        </row>
        <row r="6747">
          <cell r="A6747" t="str">
            <v>3136F0A77</v>
          </cell>
          <cell r="B6747" t="str">
            <v>x3136F0A77</v>
          </cell>
          <cell r="C6747" t="str">
            <v>Match</v>
          </cell>
          <cell r="D6747" t="str">
            <v>iStar</v>
          </cell>
          <cell r="E6747" t="str">
            <v>Callable</v>
          </cell>
        </row>
        <row r="6748">
          <cell r="A6748" t="str">
            <v>3136F0A77</v>
          </cell>
          <cell r="B6748" t="str">
            <v>x3136F0A77</v>
          </cell>
          <cell r="C6748" t="str">
            <v>Match</v>
          </cell>
          <cell r="D6748" t="str">
            <v>iStar</v>
          </cell>
          <cell r="E6748" t="str">
            <v>Callable</v>
          </cell>
        </row>
        <row r="6749">
          <cell r="A6749" t="str">
            <v>3136F0AL6</v>
          </cell>
          <cell r="B6749" t="str">
            <v>x3136F0AL6</v>
          </cell>
          <cell r="C6749" t="str">
            <v>Match</v>
          </cell>
          <cell r="D6749" t="str">
            <v>iStar</v>
          </cell>
          <cell r="E6749" t="str">
            <v>Callable</v>
          </cell>
        </row>
        <row r="6750">
          <cell r="A6750" t="str">
            <v>3136F0CG5</v>
          </cell>
          <cell r="B6750" t="str">
            <v>x3136F0CG5</v>
          </cell>
          <cell r="C6750" t="str">
            <v>Match</v>
          </cell>
          <cell r="D6750" t="str">
            <v>iStar</v>
          </cell>
          <cell r="E6750" t="str">
            <v>Callable</v>
          </cell>
        </row>
        <row r="6751">
          <cell r="A6751" t="str">
            <v>3136F0D82</v>
          </cell>
          <cell r="B6751" t="str">
            <v>x3136F0D82</v>
          </cell>
          <cell r="C6751" t="str">
            <v>Match</v>
          </cell>
          <cell r="D6751" t="str">
            <v>iStar</v>
          </cell>
          <cell r="E6751" t="str">
            <v>Callable</v>
          </cell>
        </row>
        <row r="6752">
          <cell r="A6752" t="str">
            <v>3136F0D82</v>
          </cell>
          <cell r="B6752" t="str">
            <v>x3136F0D82</v>
          </cell>
          <cell r="C6752" t="str">
            <v>Match</v>
          </cell>
          <cell r="D6752" t="str">
            <v>iStar</v>
          </cell>
          <cell r="E6752" t="str">
            <v>Callable</v>
          </cell>
        </row>
        <row r="6753">
          <cell r="A6753" t="str">
            <v>3136F0DV1</v>
          </cell>
          <cell r="B6753" t="str">
            <v>x3136F0DV1</v>
          </cell>
          <cell r="C6753" t="str">
            <v>Match</v>
          </cell>
          <cell r="D6753" t="str">
            <v>iStar</v>
          </cell>
          <cell r="E6753" t="str">
            <v>Callable</v>
          </cell>
        </row>
        <row r="6754">
          <cell r="A6754" t="str">
            <v>3136F0E73</v>
          </cell>
          <cell r="B6754" t="str">
            <v>x3136F0E73</v>
          </cell>
          <cell r="C6754" t="str">
            <v>Match</v>
          </cell>
          <cell r="D6754" t="str">
            <v>iStar</v>
          </cell>
          <cell r="E6754" t="str">
            <v>Callable</v>
          </cell>
        </row>
        <row r="6755">
          <cell r="A6755" t="str">
            <v>3136F0E73</v>
          </cell>
          <cell r="B6755" t="str">
            <v>x3136F0E73</v>
          </cell>
          <cell r="C6755" t="str">
            <v>Match</v>
          </cell>
          <cell r="D6755" t="str">
            <v>iStar</v>
          </cell>
          <cell r="E6755" t="str">
            <v>Callable</v>
          </cell>
        </row>
        <row r="6756">
          <cell r="A6756" t="str">
            <v>3136F0F23</v>
          </cell>
          <cell r="B6756" t="str">
            <v>x3136F0F23</v>
          </cell>
          <cell r="C6756" t="str">
            <v>Match</v>
          </cell>
          <cell r="D6756" t="str">
            <v>iStar</v>
          </cell>
          <cell r="E6756" t="str">
            <v>Callable</v>
          </cell>
        </row>
        <row r="6757">
          <cell r="A6757" t="str">
            <v>3136F0F23</v>
          </cell>
          <cell r="B6757" t="str">
            <v>x3136F0F23</v>
          </cell>
          <cell r="C6757" t="str">
            <v>Match</v>
          </cell>
          <cell r="D6757" t="str">
            <v>iStar</v>
          </cell>
          <cell r="E6757" t="str">
            <v>Callable</v>
          </cell>
        </row>
        <row r="6758">
          <cell r="A6758" t="str">
            <v>3136F0FB3</v>
          </cell>
          <cell r="B6758" t="str">
            <v>x3136F0FB3</v>
          </cell>
          <cell r="C6758" t="str">
            <v>Match</v>
          </cell>
          <cell r="D6758" t="str">
            <v>iStar</v>
          </cell>
          <cell r="E6758" t="str">
            <v>CallableStep-Up</v>
          </cell>
        </row>
        <row r="6759">
          <cell r="A6759" t="str">
            <v>3136F0G63</v>
          </cell>
          <cell r="B6759" t="str">
            <v>x3136F0G63</v>
          </cell>
          <cell r="C6759" t="str">
            <v>Match</v>
          </cell>
          <cell r="D6759" t="str">
            <v>iStar</v>
          </cell>
          <cell r="E6759" t="str">
            <v>Callable</v>
          </cell>
        </row>
        <row r="6760">
          <cell r="A6760" t="str">
            <v>3136F0GF3</v>
          </cell>
          <cell r="B6760" t="str">
            <v>x3136F0GF3</v>
          </cell>
          <cell r="C6760" t="str">
            <v>Match</v>
          </cell>
          <cell r="D6760" t="str">
            <v>iStar</v>
          </cell>
          <cell r="E6760" t="str">
            <v>Callable</v>
          </cell>
        </row>
        <row r="6761">
          <cell r="A6761" t="str">
            <v>3136F0GL0</v>
          </cell>
          <cell r="B6761" t="str">
            <v>x3136F0GL0</v>
          </cell>
          <cell r="C6761" t="str">
            <v>Match</v>
          </cell>
          <cell r="D6761" t="str">
            <v>iStar</v>
          </cell>
          <cell r="E6761" t="str">
            <v>Zero-Coupon</v>
          </cell>
        </row>
        <row r="6762">
          <cell r="A6762" t="str">
            <v>3136F0GQ9</v>
          </cell>
          <cell r="B6762" t="str">
            <v>x3136F0GQ9</v>
          </cell>
          <cell r="C6762" t="str">
            <v>Match</v>
          </cell>
          <cell r="D6762" t="str">
            <v>iStar</v>
          </cell>
          <cell r="E6762" t="str">
            <v>Zero-Coupon</v>
          </cell>
        </row>
        <row r="6763">
          <cell r="A6763" t="str">
            <v>3136F0GQ9</v>
          </cell>
          <cell r="B6763" t="str">
            <v>x3136F0GQ9</v>
          </cell>
          <cell r="C6763" t="str">
            <v>Match</v>
          </cell>
          <cell r="D6763" t="str">
            <v>iStar</v>
          </cell>
          <cell r="E6763" t="str">
            <v>Zero-Coupon</v>
          </cell>
        </row>
        <row r="6764">
          <cell r="A6764" t="str">
            <v>3136F0GQ9</v>
          </cell>
          <cell r="B6764" t="str">
            <v>x3136F0GQ9</v>
          </cell>
          <cell r="C6764" t="str">
            <v>Match</v>
          </cell>
          <cell r="D6764" t="str">
            <v>iStar</v>
          </cell>
          <cell r="E6764" t="str">
            <v>Callable</v>
          </cell>
        </row>
        <row r="6765">
          <cell r="A6765" t="str">
            <v>3136F0GR7</v>
          </cell>
          <cell r="B6765" t="str">
            <v>x3136F0GR7</v>
          </cell>
          <cell r="C6765" t="str">
            <v>Match</v>
          </cell>
          <cell r="D6765" t="str">
            <v>iStar</v>
          </cell>
          <cell r="E6765" t="str">
            <v>Callable</v>
          </cell>
        </row>
        <row r="6766">
          <cell r="A6766" t="str">
            <v>3136F0H70</v>
          </cell>
          <cell r="B6766" t="str">
            <v>x3136F0H70</v>
          </cell>
          <cell r="C6766" t="str">
            <v>Match</v>
          </cell>
          <cell r="D6766" t="str">
            <v>iStar</v>
          </cell>
          <cell r="E6766" t="str">
            <v>Callable</v>
          </cell>
        </row>
        <row r="6767">
          <cell r="A6767" t="str">
            <v>3136F0H70</v>
          </cell>
          <cell r="B6767" t="str">
            <v>x3136F0H70</v>
          </cell>
          <cell r="C6767" t="str">
            <v>Match</v>
          </cell>
          <cell r="D6767" t="str">
            <v>iStar</v>
          </cell>
          <cell r="E6767" t="str">
            <v>Callable</v>
          </cell>
        </row>
        <row r="6768">
          <cell r="A6768" t="str">
            <v>3136F0HP0</v>
          </cell>
          <cell r="B6768" t="str">
            <v>x3136F0HP0</v>
          </cell>
          <cell r="C6768" t="str">
            <v>Match</v>
          </cell>
          <cell r="D6768" t="str">
            <v>iStar</v>
          </cell>
          <cell r="E6768" t="str">
            <v>Callable</v>
          </cell>
        </row>
        <row r="6769">
          <cell r="A6769" t="str">
            <v>3136F0K68</v>
          </cell>
          <cell r="B6769" t="str">
            <v>x3136F0K68</v>
          </cell>
          <cell r="C6769" t="str">
            <v>Match</v>
          </cell>
          <cell r="D6769" t="str">
            <v>iStar</v>
          </cell>
          <cell r="E6769" t="str">
            <v>Callable</v>
          </cell>
        </row>
        <row r="6770">
          <cell r="A6770" t="str">
            <v>3136F0KD3</v>
          </cell>
          <cell r="B6770" t="str">
            <v>x3136F0KD3</v>
          </cell>
          <cell r="C6770" t="str">
            <v>Match</v>
          </cell>
          <cell r="D6770" t="str">
            <v>iStar</v>
          </cell>
          <cell r="E6770" t="str">
            <v>Callable</v>
          </cell>
        </row>
        <row r="6771">
          <cell r="A6771" t="str">
            <v>3136F0KM3</v>
          </cell>
          <cell r="B6771" t="str">
            <v>x3136F0KM3</v>
          </cell>
          <cell r="C6771" t="str">
            <v>Match</v>
          </cell>
          <cell r="D6771" t="str">
            <v>iStar</v>
          </cell>
          <cell r="E6771" t="str">
            <v>Callable</v>
          </cell>
        </row>
        <row r="6772">
          <cell r="A6772" t="str">
            <v>3136F0KM3</v>
          </cell>
          <cell r="B6772" t="str">
            <v>x3136F0KM3</v>
          </cell>
          <cell r="C6772" t="str">
            <v>Match</v>
          </cell>
          <cell r="D6772" t="str">
            <v>iStar</v>
          </cell>
          <cell r="E6772" t="str">
            <v>Callable</v>
          </cell>
        </row>
        <row r="6773">
          <cell r="A6773" t="str">
            <v>3136F0KM3</v>
          </cell>
          <cell r="B6773" t="str">
            <v>x3136F0KM3</v>
          </cell>
          <cell r="C6773" t="str">
            <v>Match</v>
          </cell>
          <cell r="D6773" t="str">
            <v>iStar</v>
          </cell>
          <cell r="E6773" t="str">
            <v>Bullet</v>
          </cell>
        </row>
        <row r="6774">
          <cell r="A6774" t="str">
            <v>3136F0KZ4</v>
          </cell>
          <cell r="B6774" t="str">
            <v>x3136F0KZ4</v>
          </cell>
          <cell r="C6774" t="str">
            <v>Match</v>
          </cell>
          <cell r="D6774" t="str">
            <v>iStar</v>
          </cell>
          <cell r="E6774" t="str">
            <v>Bullet</v>
          </cell>
        </row>
        <row r="6775">
          <cell r="A6775" t="str">
            <v>3136F0KZ4</v>
          </cell>
          <cell r="B6775" t="str">
            <v>x3136F0KZ4</v>
          </cell>
          <cell r="C6775" t="str">
            <v>Match</v>
          </cell>
          <cell r="D6775" t="str">
            <v>iStar</v>
          </cell>
          <cell r="E6775" t="str">
            <v>Bullet</v>
          </cell>
        </row>
        <row r="6776">
          <cell r="A6776" t="str">
            <v>3136F0KZ4</v>
          </cell>
          <cell r="B6776" t="str">
            <v>x3136F0KZ4</v>
          </cell>
          <cell r="C6776" t="str">
            <v>Match</v>
          </cell>
          <cell r="D6776" t="str">
            <v>iStar</v>
          </cell>
          <cell r="E6776" t="str">
            <v>Zero-Coupon</v>
          </cell>
        </row>
        <row r="6777">
          <cell r="A6777" t="str">
            <v>3136F0L67</v>
          </cell>
          <cell r="B6777" t="str">
            <v>x3136F0L67</v>
          </cell>
          <cell r="C6777" t="str">
            <v>Match</v>
          </cell>
          <cell r="D6777" t="str">
            <v>iStar</v>
          </cell>
          <cell r="E6777" t="str">
            <v>Zero-Coupon</v>
          </cell>
        </row>
        <row r="6778">
          <cell r="A6778" t="str">
            <v>3136F0L67</v>
          </cell>
          <cell r="B6778" t="str">
            <v>x3136F0L67</v>
          </cell>
          <cell r="C6778" t="str">
            <v>Match</v>
          </cell>
          <cell r="D6778" t="str">
            <v>iStar</v>
          </cell>
          <cell r="E6778" t="str">
            <v>Zero-Coupon</v>
          </cell>
        </row>
        <row r="6779">
          <cell r="A6779" t="str">
            <v>3136F0L67</v>
          </cell>
          <cell r="B6779" t="str">
            <v>x3136F0L67</v>
          </cell>
          <cell r="C6779" t="str">
            <v>Match</v>
          </cell>
          <cell r="D6779" t="str">
            <v>iStar</v>
          </cell>
          <cell r="E6779" t="str">
            <v>Callable</v>
          </cell>
        </row>
        <row r="6780">
          <cell r="A6780" t="str">
            <v>3136F0LC4</v>
          </cell>
          <cell r="B6780" t="str">
            <v>x3136F0LC4</v>
          </cell>
          <cell r="C6780" t="str">
            <v>Match</v>
          </cell>
          <cell r="D6780" t="str">
            <v>iStar</v>
          </cell>
          <cell r="E6780" t="str">
            <v>Callable</v>
          </cell>
        </row>
        <row r="6781">
          <cell r="A6781" t="str">
            <v>3136F0LU4</v>
          </cell>
          <cell r="B6781" t="str">
            <v>x3136F0LU4</v>
          </cell>
          <cell r="C6781" t="str">
            <v>Match</v>
          </cell>
          <cell r="D6781" t="str">
            <v>iStar</v>
          </cell>
          <cell r="E6781" t="str">
            <v>Callable</v>
          </cell>
        </row>
        <row r="6782">
          <cell r="A6782" t="str">
            <v>3136F0M82</v>
          </cell>
          <cell r="B6782" t="str">
            <v>x3136F0M82</v>
          </cell>
          <cell r="C6782" t="str">
            <v>Match</v>
          </cell>
          <cell r="D6782" t="str">
            <v>iStar</v>
          </cell>
          <cell r="E6782" t="str">
            <v>VariableRateBond</v>
          </cell>
        </row>
        <row r="6783">
          <cell r="A6783" t="str">
            <v>3136F0MG4</v>
          </cell>
          <cell r="B6783" t="str">
            <v>x3136F0MG4</v>
          </cell>
          <cell r="C6783" t="str">
            <v>Match</v>
          </cell>
          <cell r="D6783" t="str">
            <v>iStar</v>
          </cell>
          <cell r="E6783" t="str">
            <v>Callable</v>
          </cell>
        </row>
        <row r="6784">
          <cell r="A6784" t="str">
            <v>3136F0MX7</v>
          </cell>
          <cell r="B6784" t="str">
            <v>x3136F0MX7</v>
          </cell>
          <cell r="C6784" t="str">
            <v>Match</v>
          </cell>
          <cell r="D6784" t="str">
            <v>iStar</v>
          </cell>
          <cell r="E6784" t="str">
            <v>Callable</v>
          </cell>
        </row>
        <row r="6785">
          <cell r="A6785" t="str">
            <v>3136F0MX7</v>
          </cell>
          <cell r="B6785" t="str">
            <v>x3136F0MX7</v>
          </cell>
          <cell r="C6785" t="str">
            <v>Match</v>
          </cell>
          <cell r="D6785" t="str">
            <v>iStar</v>
          </cell>
          <cell r="E6785" t="str">
            <v>CallableStep-Up</v>
          </cell>
        </row>
        <row r="6786">
          <cell r="A6786" t="str">
            <v>3136F0MX7</v>
          </cell>
          <cell r="B6786" t="str">
            <v>x3136F0MX7</v>
          </cell>
          <cell r="C6786" t="str">
            <v>Match</v>
          </cell>
          <cell r="D6786" t="str">
            <v>iStar</v>
          </cell>
          <cell r="E6786" t="str">
            <v>CallableStep-Up</v>
          </cell>
        </row>
        <row r="6787">
          <cell r="A6787" t="str">
            <v>3136F0NX6</v>
          </cell>
          <cell r="B6787" t="str">
            <v>x3136F0NX6</v>
          </cell>
          <cell r="C6787" t="str">
            <v>Match</v>
          </cell>
          <cell r="D6787" t="str">
            <v>iStar</v>
          </cell>
          <cell r="E6787" t="str">
            <v>CallableStep-Up</v>
          </cell>
        </row>
        <row r="6788">
          <cell r="A6788" t="str">
            <v>3136F0PV8</v>
          </cell>
          <cell r="B6788" t="str">
            <v>x3136F0PV8</v>
          </cell>
          <cell r="C6788" t="str">
            <v>Match</v>
          </cell>
          <cell r="D6788" t="str">
            <v>iStar</v>
          </cell>
          <cell r="E6788" t="str">
            <v>Step-Up</v>
          </cell>
        </row>
        <row r="6789">
          <cell r="A6789" t="str">
            <v>3136F0PV8</v>
          </cell>
          <cell r="B6789" t="str">
            <v>x3136F0PV8</v>
          </cell>
          <cell r="C6789" t="str">
            <v>Match</v>
          </cell>
          <cell r="D6789" t="str">
            <v>iStar</v>
          </cell>
          <cell r="E6789" t="str">
            <v>Callable</v>
          </cell>
        </row>
        <row r="6790">
          <cell r="A6790" t="str">
            <v>3136F0PV8</v>
          </cell>
          <cell r="B6790" t="str">
            <v>x3136F0PV8</v>
          </cell>
          <cell r="C6790" t="str">
            <v>Match</v>
          </cell>
          <cell r="D6790" t="str">
            <v>iStar</v>
          </cell>
          <cell r="E6790" t="str">
            <v>Callable</v>
          </cell>
        </row>
        <row r="6791">
          <cell r="A6791" t="str">
            <v>3136F0PZ9</v>
          </cell>
          <cell r="B6791" t="str">
            <v>x3136F0PZ9</v>
          </cell>
          <cell r="C6791" t="str">
            <v>Match</v>
          </cell>
          <cell r="D6791" t="str">
            <v>iStar</v>
          </cell>
          <cell r="E6791" t="str">
            <v>Callable</v>
          </cell>
        </row>
        <row r="6792">
          <cell r="A6792" t="str">
            <v>3136F0R95</v>
          </cell>
          <cell r="B6792" t="str">
            <v>x3136F0R95</v>
          </cell>
          <cell r="C6792" t="str">
            <v>Match</v>
          </cell>
          <cell r="D6792" t="str">
            <v>iStar</v>
          </cell>
          <cell r="E6792" t="str">
            <v>Callable</v>
          </cell>
        </row>
        <row r="6793">
          <cell r="A6793" t="str">
            <v>3136F0R95</v>
          </cell>
          <cell r="B6793" t="str">
            <v>x3136F0R95</v>
          </cell>
          <cell r="C6793" t="str">
            <v>Match</v>
          </cell>
          <cell r="D6793" t="str">
            <v>iStar</v>
          </cell>
          <cell r="E6793" t="str">
            <v>CallableStep-Up</v>
          </cell>
        </row>
        <row r="6794">
          <cell r="A6794" t="str">
            <v>3136F0RH7</v>
          </cell>
          <cell r="B6794" t="str">
            <v>x3136F0RH7</v>
          </cell>
          <cell r="C6794" t="str">
            <v>Match</v>
          </cell>
          <cell r="D6794" t="str">
            <v>iStar</v>
          </cell>
          <cell r="E6794" t="str">
            <v>Callable</v>
          </cell>
        </row>
        <row r="6795">
          <cell r="A6795" t="str">
            <v>3136F0RX2</v>
          </cell>
          <cell r="B6795" t="str">
            <v>x3136F0RX2</v>
          </cell>
          <cell r="C6795" t="str">
            <v>Match</v>
          </cell>
          <cell r="D6795" t="str">
            <v>iStar</v>
          </cell>
          <cell r="E6795" t="str">
            <v>Callable</v>
          </cell>
        </row>
        <row r="6796">
          <cell r="A6796" t="str">
            <v>3136F0TA0</v>
          </cell>
          <cell r="B6796" t="str">
            <v>x3136F0TA0</v>
          </cell>
          <cell r="C6796" t="str">
            <v>Match</v>
          </cell>
          <cell r="D6796" t="str">
            <v>iStar</v>
          </cell>
          <cell r="E6796" t="str">
            <v>Callable</v>
          </cell>
        </row>
        <row r="6797">
          <cell r="A6797" t="str">
            <v>3136F0TD4</v>
          </cell>
          <cell r="B6797" t="str">
            <v>x3136F0TD4</v>
          </cell>
          <cell r="C6797" t="str">
            <v>Match</v>
          </cell>
          <cell r="D6797" t="str">
            <v>iStar</v>
          </cell>
          <cell r="E6797" t="str">
            <v>Callable</v>
          </cell>
        </row>
        <row r="6798">
          <cell r="A6798" t="str">
            <v>3136F0UW0</v>
          </cell>
          <cell r="B6798" t="str">
            <v>x3136F0UW0</v>
          </cell>
          <cell r="C6798" t="str">
            <v>Match</v>
          </cell>
          <cell r="D6798" t="str">
            <v>iStar</v>
          </cell>
          <cell r="E6798" t="str">
            <v>Callable</v>
          </cell>
        </row>
        <row r="6799">
          <cell r="A6799" t="str">
            <v>3136F0UW0</v>
          </cell>
          <cell r="B6799" t="str">
            <v>x3136F0UW0</v>
          </cell>
          <cell r="C6799" t="str">
            <v>Match</v>
          </cell>
          <cell r="D6799" t="str">
            <v>iStar</v>
          </cell>
          <cell r="E6799" t="str">
            <v>Callable</v>
          </cell>
        </row>
        <row r="6800">
          <cell r="A6800" t="str">
            <v>3136F0V33</v>
          </cell>
          <cell r="B6800" t="str">
            <v>x3136F0V33</v>
          </cell>
          <cell r="C6800" t="str">
            <v>Match</v>
          </cell>
          <cell r="D6800" t="str">
            <v>iStar</v>
          </cell>
          <cell r="E6800" t="str">
            <v>Callable</v>
          </cell>
        </row>
        <row r="6801">
          <cell r="A6801" t="str">
            <v>3136F0V33</v>
          </cell>
          <cell r="B6801" t="str">
            <v>x3136F0V33</v>
          </cell>
          <cell r="C6801" t="str">
            <v>Match</v>
          </cell>
          <cell r="D6801" t="str">
            <v>iStar</v>
          </cell>
          <cell r="E6801" t="str">
            <v>Callable</v>
          </cell>
        </row>
        <row r="6802">
          <cell r="A6802" t="str">
            <v>3136F0V66</v>
          </cell>
          <cell r="B6802" t="str">
            <v>x3136F0V66</v>
          </cell>
          <cell r="C6802" t="str">
            <v>Match</v>
          </cell>
          <cell r="D6802" t="str">
            <v>iStar</v>
          </cell>
          <cell r="E6802" t="str">
            <v>Callable</v>
          </cell>
        </row>
        <row r="6803">
          <cell r="A6803" t="str">
            <v>3136F0VV1</v>
          </cell>
          <cell r="B6803" t="str">
            <v>x3136F0VV1</v>
          </cell>
          <cell r="C6803" t="str">
            <v>Match</v>
          </cell>
          <cell r="D6803" t="str">
            <v>iStar</v>
          </cell>
          <cell r="E6803" t="str">
            <v>Callable</v>
          </cell>
        </row>
        <row r="6804">
          <cell r="A6804" t="str">
            <v>3136F0VV1</v>
          </cell>
          <cell r="B6804" t="str">
            <v>x3136F0VV1</v>
          </cell>
          <cell r="C6804" t="str">
            <v>Match</v>
          </cell>
          <cell r="D6804" t="str">
            <v>iStar</v>
          </cell>
          <cell r="E6804" t="str">
            <v>Callable</v>
          </cell>
        </row>
        <row r="6805">
          <cell r="A6805" t="str">
            <v>3136F0W73</v>
          </cell>
          <cell r="B6805" t="str">
            <v>x3136F0W73</v>
          </cell>
          <cell r="C6805" t="str">
            <v>Match</v>
          </cell>
          <cell r="D6805" t="str">
            <v>iStar</v>
          </cell>
          <cell r="E6805" t="str">
            <v>Callable</v>
          </cell>
        </row>
        <row r="6806">
          <cell r="A6806" t="str">
            <v>3136F0W73</v>
          </cell>
          <cell r="B6806" t="str">
            <v>x3136F0W73</v>
          </cell>
          <cell r="C6806" t="str">
            <v>Match</v>
          </cell>
          <cell r="D6806" t="str">
            <v>iStar</v>
          </cell>
          <cell r="E6806" t="str">
            <v>CallableStep-Up</v>
          </cell>
        </row>
        <row r="6807">
          <cell r="A6807" t="str">
            <v>3136F0W73</v>
          </cell>
          <cell r="B6807" t="str">
            <v>x3136F0W73</v>
          </cell>
          <cell r="C6807" t="str">
            <v>Match</v>
          </cell>
          <cell r="D6807" t="str">
            <v>iStar</v>
          </cell>
          <cell r="E6807" t="str">
            <v>Callable</v>
          </cell>
        </row>
        <row r="6808">
          <cell r="A6808" t="str">
            <v>3136F0W81</v>
          </cell>
          <cell r="B6808" t="str">
            <v>x3136F0W81</v>
          </cell>
          <cell r="C6808" t="str">
            <v>Match</v>
          </cell>
          <cell r="D6808" t="str">
            <v>iStar</v>
          </cell>
          <cell r="E6808" t="str">
            <v>Callable</v>
          </cell>
        </row>
        <row r="6809">
          <cell r="A6809" t="str">
            <v>3136F0W81</v>
          </cell>
          <cell r="B6809" t="str">
            <v>x3136F0W81</v>
          </cell>
          <cell r="C6809" t="str">
            <v>Match</v>
          </cell>
          <cell r="D6809" t="str">
            <v>iStar</v>
          </cell>
          <cell r="E6809" t="str">
            <v>Callable</v>
          </cell>
        </row>
        <row r="6810">
          <cell r="A6810" t="str">
            <v>3136F0W81</v>
          </cell>
          <cell r="B6810" t="str">
            <v>x3136F0W81</v>
          </cell>
          <cell r="C6810" t="str">
            <v>Match</v>
          </cell>
          <cell r="D6810" t="str">
            <v>iStar</v>
          </cell>
          <cell r="E6810" t="str">
            <v>Zero-Coupon</v>
          </cell>
        </row>
        <row r="6811">
          <cell r="A6811" t="str">
            <v>3136F0WZ1</v>
          </cell>
          <cell r="B6811" t="str">
            <v>x3136F0WZ1</v>
          </cell>
          <cell r="C6811" t="str">
            <v>Match</v>
          </cell>
          <cell r="D6811" t="str">
            <v>iStar</v>
          </cell>
          <cell r="E6811" t="str">
            <v>Callable</v>
          </cell>
        </row>
        <row r="6812">
          <cell r="A6812" t="str">
            <v>3136F0X98</v>
          </cell>
          <cell r="B6812" t="str">
            <v>x3136F0X98</v>
          </cell>
          <cell r="C6812" t="str">
            <v>Match</v>
          </cell>
          <cell r="D6812" t="str">
            <v>iStar</v>
          </cell>
          <cell r="E6812" t="str">
            <v>Callable</v>
          </cell>
        </row>
        <row r="6813">
          <cell r="A6813" t="str">
            <v>3136F0X98</v>
          </cell>
          <cell r="B6813" t="str">
            <v>x3136F0X98</v>
          </cell>
          <cell r="C6813" t="str">
            <v>Match</v>
          </cell>
          <cell r="D6813" t="str">
            <v>iStar</v>
          </cell>
          <cell r="E6813" t="str">
            <v>Callable</v>
          </cell>
        </row>
        <row r="6814">
          <cell r="A6814" t="str">
            <v>3136F0XW7</v>
          </cell>
          <cell r="B6814" t="str">
            <v>x3136F0XW7</v>
          </cell>
          <cell r="C6814" t="str">
            <v>Match</v>
          </cell>
          <cell r="D6814" t="str">
            <v>iStar</v>
          </cell>
          <cell r="E6814" t="str">
            <v>Callable</v>
          </cell>
        </row>
        <row r="6815">
          <cell r="A6815" t="str">
            <v>3136F0XW7</v>
          </cell>
          <cell r="B6815" t="str">
            <v>x3136F0XW7</v>
          </cell>
          <cell r="C6815" t="str">
            <v>Match</v>
          </cell>
          <cell r="D6815" t="str">
            <v>iStar</v>
          </cell>
          <cell r="E6815" t="str">
            <v>CallableStep-Up</v>
          </cell>
        </row>
        <row r="6816">
          <cell r="A6816" t="str">
            <v>3136F0YK2</v>
          </cell>
          <cell r="B6816" t="str">
            <v>x3136F0YK2</v>
          </cell>
          <cell r="C6816" t="str">
            <v>Match</v>
          </cell>
          <cell r="D6816" t="str">
            <v>iStar</v>
          </cell>
          <cell r="E6816" t="str">
            <v>CallableStep-Up</v>
          </cell>
        </row>
        <row r="6817">
          <cell r="A6817" t="str">
            <v>3136F0Z47</v>
          </cell>
          <cell r="B6817" t="str">
            <v>x3136F0Z47</v>
          </cell>
          <cell r="C6817" t="str">
            <v>Match</v>
          </cell>
          <cell r="D6817" t="str">
            <v>iStar</v>
          </cell>
          <cell r="E6817" t="str">
            <v>Callable</v>
          </cell>
        </row>
        <row r="6818">
          <cell r="A6818" t="str">
            <v>3136F0ZD7</v>
          </cell>
          <cell r="B6818" t="str">
            <v>x3136F0ZD7</v>
          </cell>
          <cell r="C6818" t="str">
            <v>Match</v>
          </cell>
          <cell r="D6818" t="str">
            <v>iStar</v>
          </cell>
          <cell r="E6818" t="str">
            <v>Callable</v>
          </cell>
        </row>
        <row r="6819">
          <cell r="A6819" t="str">
            <v>3136F0ZD7</v>
          </cell>
          <cell r="B6819" t="str">
            <v>x3136F0ZD7</v>
          </cell>
          <cell r="C6819" t="str">
            <v>Match</v>
          </cell>
          <cell r="D6819" t="str">
            <v>iStar</v>
          </cell>
          <cell r="E6819" t="str">
            <v>Callable</v>
          </cell>
        </row>
        <row r="6820">
          <cell r="A6820" t="str">
            <v>3136F0ZK1</v>
          </cell>
          <cell r="B6820" t="str">
            <v>x3136F0ZK1</v>
          </cell>
          <cell r="C6820" t="str">
            <v>Match</v>
          </cell>
          <cell r="D6820" t="str">
            <v>iStar</v>
          </cell>
          <cell r="E6820" t="str">
            <v>Callable</v>
          </cell>
        </row>
        <row r="6821">
          <cell r="A6821" t="str">
            <v>3136F12D1</v>
          </cell>
          <cell r="B6821" t="str">
            <v>x3136F12D1</v>
          </cell>
          <cell r="C6821" t="str">
            <v>Match</v>
          </cell>
          <cell r="D6821" t="str">
            <v>iStar</v>
          </cell>
          <cell r="E6821" t="str">
            <v>Callable</v>
          </cell>
        </row>
        <row r="6822">
          <cell r="A6822" t="str">
            <v>3136F12V1</v>
          </cell>
          <cell r="B6822" t="str">
            <v>x3136F12V1</v>
          </cell>
          <cell r="C6822" t="str">
            <v>Match</v>
          </cell>
          <cell r="D6822" t="str">
            <v>iStar</v>
          </cell>
          <cell r="E6822" t="str">
            <v>Callable</v>
          </cell>
        </row>
        <row r="6823">
          <cell r="A6823" t="str">
            <v>3136F12V1</v>
          </cell>
          <cell r="B6823" t="str">
            <v>x3136F12V1</v>
          </cell>
          <cell r="C6823" t="str">
            <v>Match</v>
          </cell>
          <cell r="D6823" t="str">
            <v>iStar</v>
          </cell>
          <cell r="E6823" t="str">
            <v>Callable</v>
          </cell>
        </row>
        <row r="6824">
          <cell r="A6824" t="str">
            <v>3136F12V1</v>
          </cell>
          <cell r="B6824" t="str">
            <v>x3136F12V1</v>
          </cell>
          <cell r="C6824" t="str">
            <v>Match</v>
          </cell>
          <cell r="D6824" t="str">
            <v>iStar</v>
          </cell>
          <cell r="E6824" t="str">
            <v>Callable</v>
          </cell>
        </row>
        <row r="6825">
          <cell r="A6825" t="str">
            <v>3136F13A6</v>
          </cell>
          <cell r="B6825" t="str">
            <v>x3136F13A6</v>
          </cell>
          <cell r="C6825" t="str">
            <v>Match</v>
          </cell>
          <cell r="D6825" t="str">
            <v>iStar</v>
          </cell>
          <cell r="E6825" t="str">
            <v>Callable</v>
          </cell>
        </row>
        <row r="6826">
          <cell r="A6826" t="str">
            <v>3136F13G3</v>
          </cell>
          <cell r="B6826" t="str">
            <v>x3136F13G3</v>
          </cell>
          <cell r="C6826" t="str">
            <v>Match</v>
          </cell>
          <cell r="D6826" t="str">
            <v>iStar</v>
          </cell>
          <cell r="E6826" t="str">
            <v>Callable</v>
          </cell>
        </row>
        <row r="6827">
          <cell r="A6827" t="str">
            <v>3136F13N8</v>
          </cell>
          <cell r="B6827" t="str">
            <v>x3136F13N8</v>
          </cell>
          <cell r="C6827" t="str">
            <v>Match</v>
          </cell>
          <cell r="D6827" t="str">
            <v>iStar</v>
          </cell>
          <cell r="E6827" t="str">
            <v>Callable</v>
          </cell>
        </row>
        <row r="6828">
          <cell r="A6828" t="str">
            <v>3136F13X6</v>
          </cell>
          <cell r="B6828" t="str">
            <v>x3136F13X6</v>
          </cell>
          <cell r="C6828" t="str">
            <v>Match</v>
          </cell>
          <cell r="D6828" t="str">
            <v>iStar</v>
          </cell>
          <cell r="E6828" t="str">
            <v>CallableStep-Up</v>
          </cell>
        </row>
        <row r="6829">
          <cell r="A6829" t="str">
            <v>3136F14B3</v>
          </cell>
          <cell r="B6829" t="str">
            <v>x3136F14B3</v>
          </cell>
          <cell r="C6829" t="str">
            <v>Match</v>
          </cell>
          <cell r="D6829" t="str">
            <v>iStar</v>
          </cell>
          <cell r="E6829" t="str">
            <v>Zero-Coupon</v>
          </cell>
        </row>
        <row r="6830">
          <cell r="A6830" t="str">
            <v>3136F14K3</v>
          </cell>
          <cell r="B6830" t="str">
            <v>x3136F14K3</v>
          </cell>
          <cell r="C6830" t="str">
            <v>Match</v>
          </cell>
          <cell r="D6830" t="str">
            <v>iStar</v>
          </cell>
          <cell r="E6830" t="str">
            <v>Zero-Coupon</v>
          </cell>
        </row>
        <row r="6831">
          <cell r="A6831" t="str">
            <v>3136F14L1</v>
          </cell>
          <cell r="B6831" t="str">
            <v>x3136F14L1</v>
          </cell>
          <cell r="C6831" t="str">
            <v>Match</v>
          </cell>
          <cell r="D6831" t="str">
            <v>iStar</v>
          </cell>
          <cell r="E6831" t="str">
            <v>Zero-Coupon</v>
          </cell>
        </row>
        <row r="6832">
          <cell r="A6832" t="str">
            <v>3136F14U1</v>
          </cell>
          <cell r="B6832" t="str">
            <v>x3136F14U1</v>
          </cell>
          <cell r="C6832" t="str">
            <v>Match</v>
          </cell>
          <cell r="D6832" t="str">
            <v>iStar</v>
          </cell>
          <cell r="E6832" t="str">
            <v>Zero-Coupon</v>
          </cell>
        </row>
        <row r="6833">
          <cell r="A6833" t="str">
            <v>3136F14U1</v>
          </cell>
          <cell r="B6833" t="str">
            <v>x3136F14U1</v>
          </cell>
          <cell r="C6833" t="str">
            <v>Match</v>
          </cell>
          <cell r="D6833" t="str">
            <v>iStar</v>
          </cell>
          <cell r="E6833" t="str">
            <v>Callable</v>
          </cell>
        </row>
        <row r="6834">
          <cell r="A6834" t="str">
            <v>3136F14U1</v>
          </cell>
          <cell r="B6834" t="str">
            <v>x3136F14U1</v>
          </cell>
          <cell r="C6834" t="str">
            <v>Match</v>
          </cell>
          <cell r="D6834" t="str">
            <v>iStar</v>
          </cell>
          <cell r="E6834" t="str">
            <v>Callable</v>
          </cell>
        </row>
        <row r="6835">
          <cell r="A6835" t="str">
            <v>3136F14V9</v>
          </cell>
          <cell r="B6835" t="str">
            <v>x3136F14V9</v>
          </cell>
          <cell r="C6835" t="str">
            <v>Match</v>
          </cell>
          <cell r="D6835" t="str">
            <v>iStar</v>
          </cell>
          <cell r="E6835" t="str">
            <v>Callable</v>
          </cell>
        </row>
        <row r="6836">
          <cell r="A6836" t="str">
            <v>3136F14W7</v>
          </cell>
          <cell r="B6836" t="str">
            <v>x3136F14W7</v>
          </cell>
          <cell r="C6836" t="str">
            <v>Match</v>
          </cell>
          <cell r="D6836" t="str">
            <v>iStar</v>
          </cell>
          <cell r="E6836" t="str">
            <v>Callable</v>
          </cell>
        </row>
        <row r="6837">
          <cell r="A6837" t="str">
            <v>3136F15Q9</v>
          </cell>
          <cell r="B6837" t="str">
            <v>x3136F15Q9</v>
          </cell>
          <cell r="C6837" t="str">
            <v>Match</v>
          </cell>
          <cell r="D6837" t="str">
            <v>iStar</v>
          </cell>
          <cell r="E6837" t="str">
            <v>Callable</v>
          </cell>
        </row>
        <row r="6838">
          <cell r="A6838" t="str">
            <v>3136F15S5</v>
          </cell>
          <cell r="B6838" t="str">
            <v>x3136F15S5</v>
          </cell>
          <cell r="C6838" t="str">
            <v>Match</v>
          </cell>
          <cell r="D6838" t="str">
            <v>iStar</v>
          </cell>
          <cell r="E6838" t="str">
            <v>Callable</v>
          </cell>
        </row>
        <row r="6839">
          <cell r="A6839" t="str">
            <v>3136F15S5</v>
          </cell>
          <cell r="B6839" t="str">
            <v>x3136F15S5</v>
          </cell>
          <cell r="C6839" t="str">
            <v>Match</v>
          </cell>
          <cell r="D6839" t="str">
            <v>iStar</v>
          </cell>
          <cell r="E6839" t="str">
            <v>Callable</v>
          </cell>
        </row>
        <row r="6840">
          <cell r="A6840" t="str">
            <v>3136F15S5</v>
          </cell>
          <cell r="B6840" t="str">
            <v>x3136F15S5</v>
          </cell>
          <cell r="C6840" t="str">
            <v>Match</v>
          </cell>
          <cell r="D6840" t="str">
            <v>iStar</v>
          </cell>
          <cell r="E6840" t="str">
            <v>Callable</v>
          </cell>
        </row>
        <row r="6841">
          <cell r="A6841" t="str">
            <v>3136F15V8</v>
          </cell>
          <cell r="B6841" t="str">
            <v>x3136F15V8</v>
          </cell>
          <cell r="C6841" t="str">
            <v>Match</v>
          </cell>
          <cell r="D6841" t="str">
            <v>iStar</v>
          </cell>
          <cell r="E6841" t="str">
            <v>Callable</v>
          </cell>
        </row>
        <row r="6842">
          <cell r="A6842" t="str">
            <v>3136F16E5</v>
          </cell>
          <cell r="B6842" t="str">
            <v>x3136F16E5</v>
          </cell>
          <cell r="C6842" t="str">
            <v>Match</v>
          </cell>
          <cell r="D6842" t="str">
            <v>iStar</v>
          </cell>
          <cell r="E6842" t="str">
            <v>Callable</v>
          </cell>
        </row>
        <row r="6843">
          <cell r="A6843" t="str">
            <v>3136F16E5</v>
          </cell>
          <cell r="B6843" t="str">
            <v>x3136F16E5</v>
          </cell>
          <cell r="C6843" t="str">
            <v>Match</v>
          </cell>
          <cell r="D6843" t="str">
            <v>iStar</v>
          </cell>
          <cell r="E6843" t="str">
            <v>CallableStep-Up</v>
          </cell>
        </row>
        <row r="6844">
          <cell r="A6844" t="str">
            <v>3136F16J4</v>
          </cell>
          <cell r="B6844" t="str">
            <v>x3136F16J4</v>
          </cell>
          <cell r="C6844" t="str">
            <v>Match</v>
          </cell>
          <cell r="D6844" t="str">
            <v>iStar</v>
          </cell>
          <cell r="E6844" t="str">
            <v>Callable</v>
          </cell>
        </row>
        <row r="6845">
          <cell r="A6845" t="str">
            <v>3136F16L9</v>
          </cell>
          <cell r="B6845" t="str">
            <v>x3136F16L9</v>
          </cell>
          <cell r="C6845" t="str">
            <v>Match</v>
          </cell>
          <cell r="D6845" t="str">
            <v>iStar</v>
          </cell>
          <cell r="E6845" t="str">
            <v>Callable</v>
          </cell>
        </row>
        <row r="6846">
          <cell r="A6846" t="str">
            <v>3136F16M7</v>
          </cell>
          <cell r="B6846" t="str">
            <v>x3136F16M7</v>
          </cell>
          <cell r="C6846" t="str">
            <v>Match</v>
          </cell>
          <cell r="D6846" t="str">
            <v>iStar</v>
          </cell>
          <cell r="E6846" t="str">
            <v>Callable</v>
          </cell>
        </row>
        <row r="6847">
          <cell r="A6847" t="str">
            <v>3136F16M7</v>
          </cell>
          <cell r="B6847" t="str">
            <v>x3136F16M7</v>
          </cell>
          <cell r="C6847" t="str">
            <v>Match</v>
          </cell>
          <cell r="D6847" t="str">
            <v>iStar</v>
          </cell>
          <cell r="E6847" t="str">
            <v>Callable</v>
          </cell>
        </row>
        <row r="6848">
          <cell r="A6848" t="str">
            <v>3136F16M7</v>
          </cell>
          <cell r="B6848" t="str">
            <v>x3136F16M7</v>
          </cell>
          <cell r="C6848" t="str">
            <v>Match</v>
          </cell>
          <cell r="D6848" t="str">
            <v>iStar</v>
          </cell>
          <cell r="E6848" t="str">
            <v>Callable</v>
          </cell>
        </row>
        <row r="6849">
          <cell r="A6849" t="str">
            <v>3136F16N5</v>
          </cell>
          <cell r="B6849" t="str">
            <v>x3136F16N5</v>
          </cell>
          <cell r="C6849" t="str">
            <v>Match</v>
          </cell>
          <cell r="D6849" t="str">
            <v>iStar</v>
          </cell>
          <cell r="E6849" t="str">
            <v>Callable</v>
          </cell>
        </row>
        <row r="6850">
          <cell r="A6850" t="str">
            <v>3136F16N5</v>
          </cell>
          <cell r="B6850" t="str">
            <v>x3136F16N5</v>
          </cell>
          <cell r="C6850" t="str">
            <v>Match</v>
          </cell>
          <cell r="D6850" t="str">
            <v>iStar</v>
          </cell>
          <cell r="E6850" t="str">
            <v>Callable</v>
          </cell>
        </row>
        <row r="6851">
          <cell r="A6851" t="str">
            <v>3136F16N5</v>
          </cell>
          <cell r="B6851" t="str">
            <v>x3136F16N5</v>
          </cell>
          <cell r="C6851" t="str">
            <v>Match</v>
          </cell>
          <cell r="D6851" t="str">
            <v>iStar</v>
          </cell>
          <cell r="E6851" t="str">
            <v>CallableStep-Up</v>
          </cell>
        </row>
        <row r="6852">
          <cell r="A6852" t="str">
            <v>3136F16V7</v>
          </cell>
          <cell r="B6852" t="str">
            <v>x3136F16V7</v>
          </cell>
          <cell r="C6852" t="str">
            <v>Match</v>
          </cell>
          <cell r="D6852" t="str">
            <v>iStar</v>
          </cell>
          <cell r="E6852" t="str">
            <v>Callable</v>
          </cell>
        </row>
        <row r="6853">
          <cell r="A6853" t="str">
            <v>3136F16Y1</v>
          </cell>
          <cell r="B6853" t="str">
            <v>x3136F16Y1</v>
          </cell>
          <cell r="C6853" t="str">
            <v>Match</v>
          </cell>
          <cell r="D6853" t="str">
            <v>iStar</v>
          </cell>
          <cell r="E6853" t="str">
            <v>Callable</v>
          </cell>
        </row>
        <row r="6854">
          <cell r="A6854" t="str">
            <v>3136F16Z8</v>
          </cell>
          <cell r="B6854" t="str">
            <v>x3136F16Z8</v>
          </cell>
          <cell r="C6854" t="str">
            <v>Match</v>
          </cell>
          <cell r="D6854" t="str">
            <v>iStar</v>
          </cell>
          <cell r="E6854" t="str">
            <v>Callable</v>
          </cell>
        </row>
        <row r="6855">
          <cell r="A6855" t="str">
            <v>3136F16Z8</v>
          </cell>
          <cell r="B6855" t="str">
            <v>x3136F16Z8</v>
          </cell>
          <cell r="C6855" t="str">
            <v>Match</v>
          </cell>
          <cell r="D6855" t="str">
            <v>iStar</v>
          </cell>
          <cell r="E6855" t="str">
            <v>Callable</v>
          </cell>
        </row>
        <row r="6856">
          <cell r="A6856" t="str">
            <v>3136F16Z8</v>
          </cell>
          <cell r="B6856" t="str">
            <v>x3136F16Z8</v>
          </cell>
          <cell r="C6856" t="str">
            <v>Match</v>
          </cell>
          <cell r="D6856" t="str">
            <v>iStar</v>
          </cell>
          <cell r="E6856" t="str">
            <v>Callable</v>
          </cell>
        </row>
        <row r="6857">
          <cell r="A6857" t="str">
            <v>3136F17C8</v>
          </cell>
          <cell r="B6857" t="str">
            <v>x3136F17C8</v>
          </cell>
          <cell r="C6857" t="str">
            <v>Match</v>
          </cell>
          <cell r="D6857" t="str">
            <v>iStar</v>
          </cell>
          <cell r="E6857" t="str">
            <v>Callable</v>
          </cell>
        </row>
        <row r="6858">
          <cell r="A6858" t="str">
            <v>3136F17D6</v>
          </cell>
          <cell r="B6858" t="str">
            <v>x3136F17D6</v>
          </cell>
          <cell r="C6858" t="str">
            <v>Match</v>
          </cell>
          <cell r="D6858" t="str">
            <v>iStar</v>
          </cell>
          <cell r="E6858" t="str">
            <v>Callable</v>
          </cell>
        </row>
        <row r="6859">
          <cell r="A6859" t="str">
            <v>3136F17D6</v>
          </cell>
          <cell r="B6859" t="str">
            <v>x3136F17D6</v>
          </cell>
          <cell r="C6859" t="str">
            <v>Match</v>
          </cell>
          <cell r="D6859" t="str">
            <v>iStar</v>
          </cell>
          <cell r="E6859" t="str">
            <v>Callable</v>
          </cell>
        </row>
        <row r="6860">
          <cell r="A6860" t="str">
            <v>3136F17H7</v>
          </cell>
          <cell r="B6860" t="str">
            <v>x3136F17H7</v>
          </cell>
          <cell r="C6860" t="str">
            <v>Match</v>
          </cell>
          <cell r="D6860" t="str">
            <v>iStar</v>
          </cell>
          <cell r="E6860" t="str">
            <v>Callable</v>
          </cell>
        </row>
        <row r="6861">
          <cell r="A6861" t="str">
            <v>3136F17M6</v>
          </cell>
          <cell r="B6861" t="str">
            <v>x3136F17M6</v>
          </cell>
          <cell r="C6861" t="str">
            <v>Match</v>
          </cell>
          <cell r="D6861" t="str">
            <v>iStar</v>
          </cell>
          <cell r="E6861" t="str">
            <v>Callable</v>
          </cell>
        </row>
        <row r="6862">
          <cell r="A6862" t="str">
            <v>3136F17M6</v>
          </cell>
          <cell r="B6862" t="str">
            <v>x3136F17M6</v>
          </cell>
          <cell r="C6862" t="str">
            <v>Match</v>
          </cell>
          <cell r="D6862" t="str">
            <v>iStar</v>
          </cell>
          <cell r="E6862" t="str">
            <v>Callable</v>
          </cell>
        </row>
        <row r="6863">
          <cell r="A6863" t="str">
            <v>3136F1A83</v>
          </cell>
          <cell r="B6863" t="str">
            <v>x3136F1A83</v>
          </cell>
          <cell r="C6863" t="str">
            <v>Match</v>
          </cell>
          <cell r="D6863" t="str">
            <v>iStar</v>
          </cell>
          <cell r="E6863" t="str">
            <v>Callable</v>
          </cell>
        </row>
        <row r="6864">
          <cell r="A6864" t="str">
            <v>3136F1A83</v>
          </cell>
          <cell r="B6864" t="str">
            <v>x3136F1A83</v>
          </cell>
          <cell r="C6864" t="str">
            <v>Match</v>
          </cell>
          <cell r="D6864" t="str">
            <v>iStar</v>
          </cell>
          <cell r="E6864" t="str">
            <v>Callable</v>
          </cell>
        </row>
        <row r="6865">
          <cell r="A6865" t="str">
            <v>3136F1AJ9</v>
          </cell>
          <cell r="B6865" t="str">
            <v>x3136F1AJ9</v>
          </cell>
          <cell r="C6865" t="str">
            <v>Match</v>
          </cell>
          <cell r="D6865" t="str">
            <v>iStar</v>
          </cell>
          <cell r="E6865" t="str">
            <v>Callable</v>
          </cell>
        </row>
        <row r="6866">
          <cell r="A6866" t="str">
            <v>3136F1AS9</v>
          </cell>
          <cell r="B6866" t="str">
            <v>x3136F1AS9</v>
          </cell>
          <cell r="C6866" t="str">
            <v>Match</v>
          </cell>
          <cell r="D6866" t="str">
            <v>iStar</v>
          </cell>
          <cell r="E6866" t="str">
            <v>Callable</v>
          </cell>
        </row>
        <row r="6867">
          <cell r="A6867" t="str">
            <v>3136F1B66</v>
          </cell>
          <cell r="B6867" t="str">
            <v>x3136F1B66</v>
          </cell>
          <cell r="C6867" t="str">
            <v>Match</v>
          </cell>
          <cell r="D6867" t="str">
            <v>iStar</v>
          </cell>
          <cell r="E6867" t="str">
            <v>Callable</v>
          </cell>
        </row>
        <row r="6868">
          <cell r="A6868" t="str">
            <v>3136F1B66</v>
          </cell>
          <cell r="B6868" t="str">
            <v>x3136F1B66</v>
          </cell>
          <cell r="C6868" t="str">
            <v>Match</v>
          </cell>
          <cell r="D6868" t="str">
            <v>iStar</v>
          </cell>
          <cell r="E6868" t="str">
            <v>Callable</v>
          </cell>
        </row>
        <row r="6869">
          <cell r="A6869" t="str">
            <v>3136F1B82</v>
          </cell>
          <cell r="B6869" t="str">
            <v>x3136F1B82</v>
          </cell>
          <cell r="C6869" t="str">
            <v>Match</v>
          </cell>
          <cell r="D6869" t="str">
            <v>iStar</v>
          </cell>
          <cell r="E6869" t="str">
            <v>CallableStep-Up</v>
          </cell>
        </row>
        <row r="6870">
          <cell r="A6870" t="str">
            <v>3136F1B90</v>
          </cell>
          <cell r="B6870" t="str">
            <v>x3136F1B90</v>
          </cell>
          <cell r="C6870" t="str">
            <v>Match</v>
          </cell>
          <cell r="D6870" t="str">
            <v>iStar</v>
          </cell>
          <cell r="E6870" t="str">
            <v>Callable</v>
          </cell>
        </row>
        <row r="6871">
          <cell r="A6871" t="str">
            <v>3136F1B90</v>
          </cell>
          <cell r="B6871" t="str">
            <v>x3136F1B90</v>
          </cell>
          <cell r="C6871" t="str">
            <v>Match</v>
          </cell>
          <cell r="D6871" t="str">
            <v>iStar</v>
          </cell>
          <cell r="E6871" t="str">
            <v>Callable</v>
          </cell>
        </row>
        <row r="6872">
          <cell r="A6872" t="str">
            <v>3136F1B90</v>
          </cell>
          <cell r="B6872" t="str">
            <v>x3136F1B90</v>
          </cell>
          <cell r="C6872" t="str">
            <v>Match</v>
          </cell>
          <cell r="D6872" t="str">
            <v>iStar</v>
          </cell>
          <cell r="E6872" t="str">
            <v>Callable</v>
          </cell>
        </row>
        <row r="6873">
          <cell r="A6873" t="str">
            <v>3136F1BC3</v>
          </cell>
          <cell r="B6873" t="str">
            <v>x3136F1BC3</v>
          </cell>
          <cell r="C6873" t="str">
            <v>Match</v>
          </cell>
          <cell r="D6873" t="str">
            <v>iStar</v>
          </cell>
          <cell r="E6873" t="str">
            <v>Callable</v>
          </cell>
        </row>
        <row r="6874">
          <cell r="A6874" t="str">
            <v>3136F1BC3</v>
          </cell>
          <cell r="B6874" t="str">
            <v>x3136F1BC3</v>
          </cell>
          <cell r="C6874" t="str">
            <v>Match</v>
          </cell>
          <cell r="D6874" t="str">
            <v>iStar</v>
          </cell>
          <cell r="E6874" t="str">
            <v>Callable</v>
          </cell>
        </row>
        <row r="6875">
          <cell r="A6875" t="str">
            <v>3136F1BX7</v>
          </cell>
          <cell r="B6875" t="str">
            <v>x3136F1BX7</v>
          </cell>
          <cell r="C6875" t="str">
            <v>Match</v>
          </cell>
          <cell r="D6875" t="str">
            <v>iStar</v>
          </cell>
          <cell r="E6875" t="str">
            <v>Callable</v>
          </cell>
        </row>
        <row r="6876">
          <cell r="A6876" t="str">
            <v>3136F1BX7</v>
          </cell>
          <cell r="B6876" t="str">
            <v>x3136F1BX7</v>
          </cell>
          <cell r="C6876" t="str">
            <v>Match</v>
          </cell>
          <cell r="D6876" t="str">
            <v>iStar</v>
          </cell>
          <cell r="E6876" t="str">
            <v>Callable</v>
          </cell>
        </row>
        <row r="6877">
          <cell r="A6877" t="str">
            <v>3136F1BX7</v>
          </cell>
          <cell r="B6877" t="str">
            <v>x3136F1BX7</v>
          </cell>
          <cell r="C6877" t="str">
            <v>Match</v>
          </cell>
          <cell r="D6877" t="str">
            <v>iStar</v>
          </cell>
          <cell r="E6877" t="str">
            <v>Callable</v>
          </cell>
        </row>
        <row r="6878">
          <cell r="A6878" t="str">
            <v>3136F1C81</v>
          </cell>
          <cell r="B6878" t="str">
            <v>x3136F1C81</v>
          </cell>
          <cell r="C6878" t="str">
            <v>Match</v>
          </cell>
          <cell r="D6878" t="str">
            <v>iStar</v>
          </cell>
          <cell r="E6878" t="str">
            <v>Callable</v>
          </cell>
        </row>
        <row r="6879">
          <cell r="A6879" t="str">
            <v>3136F1C81</v>
          </cell>
          <cell r="B6879" t="str">
            <v>x3136F1C81</v>
          </cell>
          <cell r="C6879" t="str">
            <v>Match</v>
          </cell>
          <cell r="D6879" t="str">
            <v>iStar</v>
          </cell>
          <cell r="E6879" t="str">
            <v>Callable</v>
          </cell>
        </row>
        <row r="6880">
          <cell r="A6880" t="str">
            <v>3136F1CB4</v>
          </cell>
          <cell r="B6880" t="str">
            <v>x3136F1CB4</v>
          </cell>
          <cell r="C6880" t="str">
            <v>Match</v>
          </cell>
          <cell r="D6880" t="str">
            <v>iStar</v>
          </cell>
          <cell r="E6880" t="str">
            <v>Callable</v>
          </cell>
        </row>
        <row r="6881">
          <cell r="A6881" t="str">
            <v>3136F1D31</v>
          </cell>
          <cell r="B6881" t="str">
            <v>x3136F1D31</v>
          </cell>
          <cell r="C6881" t="str">
            <v>Match</v>
          </cell>
          <cell r="D6881" t="str">
            <v>iStar</v>
          </cell>
          <cell r="E6881" t="str">
            <v>Callable</v>
          </cell>
        </row>
        <row r="6882">
          <cell r="A6882" t="str">
            <v>3136F1D56</v>
          </cell>
          <cell r="B6882" t="str">
            <v>x3136F1D56</v>
          </cell>
          <cell r="C6882" t="str">
            <v>Match</v>
          </cell>
          <cell r="D6882" t="str">
            <v>iStar</v>
          </cell>
          <cell r="E6882" t="str">
            <v>Callable</v>
          </cell>
        </row>
        <row r="6883">
          <cell r="A6883" t="str">
            <v>3136F1D56</v>
          </cell>
          <cell r="B6883" t="str">
            <v>x3136F1D56</v>
          </cell>
          <cell r="C6883" t="str">
            <v>Match</v>
          </cell>
          <cell r="D6883" t="str">
            <v>iStar</v>
          </cell>
          <cell r="E6883" t="str">
            <v>Callable</v>
          </cell>
        </row>
        <row r="6884">
          <cell r="A6884" t="str">
            <v>3136F1DL1</v>
          </cell>
          <cell r="B6884" t="str">
            <v>x3136F1DL1</v>
          </cell>
          <cell r="C6884" t="str">
            <v>Match</v>
          </cell>
          <cell r="D6884" t="str">
            <v>iStar</v>
          </cell>
          <cell r="E6884" t="str">
            <v>Callable</v>
          </cell>
        </row>
        <row r="6885">
          <cell r="A6885" t="str">
            <v>3136F1DL1</v>
          </cell>
          <cell r="B6885" t="str">
            <v>x3136F1DL1</v>
          </cell>
          <cell r="C6885" t="str">
            <v>Match</v>
          </cell>
          <cell r="D6885" t="str">
            <v>iStar</v>
          </cell>
          <cell r="E6885" t="str">
            <v>Callable</v>
          </cell>
        </row>
        <row r="6886">
          <cell r="A6886" t="str">
            <v>3136F1DL1</v>
          </cell>
          <cell r="B6886" t="str">
            <v>x3136F1DL1</v>
          </cell>
          <cell r="C6886" t="str">
            <v>Match</v>
          </cell>
          <cell r="D6886" t="str">
            <v>iStar</v>
          </cell>
          <cell r="E6886" t="str">
            <v>Callable</v>
          </cell>
        </row>
        <row r="6887">
          <cell r="A6887" t="str">
            <v>3136F1DU1</v>
          </cell>
          <cell r="B6887" t="str">
            <v>x3136F1DU1</v>
          </cell>
          <cell r="C6887" t="str">
            <v>Match</v>
          </cell>
          <cell r="D6887" t="str">
            <v>iStar</v>
          </cell>
          <cell r="E6887" t="str">
            <v>CallableStep-Up</v>
          </cell>
        </row>
        <row r="6888">
          <cell r="A6888" t="str">
            <v>3136F1DW7</v>
          </cell>
          <cell r="B6888" t="str">
            <v>x3136F1DW7</v>
          </cell>
          <cell r="C6888" t="str">
            <v>Match</v>
          </cell>
          <cell r="D6888" t="str">
            <v>iStar</v>
          </cell>
          <cell r="E6888" t="str">
            <v>CallableStep-Up</v>
          </cell>
        </row>
        <row r="6889">
          <cell r="A6889" t="str">
            <v>3136F1EA4</v>
          </cell>
          <cell r="B6889" t="str">
            <v>x3136F1EA4</v>
          </cell>
          <cell r="C6889" t="str">
            <v>Match</v>
          </cell>
          <cell r="D6889" t="str">
            <v>iStar</v>
          </cell>
          <cell r="E6889" t="str">
            <v>Callable</v>
          </cell>
        </row>
        <row r="6890">
          <cell r="A6890" t="str">
            <v>3136F1EC0</v>
          </cell>
          <cell r="B6890" t="str">
            <v>x3136F1EC0</v>
          </cell>
          <cell r="C6890" t="str">
            <v>Match</v>
          </cell>
          <cell r="D6890" t="str">
            <v>iStar</v>
          </cell>
          <cell r="E6890" t="str">
            <v>Callable</v>
          </cell>
        </row>
        <row r="6891">
          <cell r="A6891" t="str">
            <v>3136F1EC0</v>
          </cell>
          <cell r="B6891" t="str">
            <v>x3136F1EC0</v>
          </cell>
          <cell r="C6891" t="str">
            <v>Match</v>
          </cell>
          <cell r="D6891" t="str">
            <v>iStar</v>
          </cell>
          <cell r="E6891" t="str">
            <v>Callable</v>
          </cell>
        </row>
        <row r="6892">
          <cell r="A6892" t="str">
            <v>3136F1ED8</v>
          </cell>
          <cell r="B6892" t="str">
            <v>x3136F1ED8</v>
          </cell>
          <cell r="C6892" t="str">
            <v>Match</v>
          </cell>
          <cell r="D6892" t="str">
            <v>iStar</v>
          </cell>
          <cell r="E6892" t="str">
            <v>Callable</v>
          </cell>
        </row>
        <row r="6893">
          <cell r="A6893" t="str">
            <v>3136F1EE6</v>
          </cell>
          <cell r="B6893" t="str">
            <v>x3136F1EE6</v>
          </cell>
          <cell r="C6893" t="str">
            <v>Match</v>
          </cell>
          <cell r="D6893" t="str">
            <v>iStar</v>
          </cell>
          <cell r="E6893" t="str">
            <v>Callable</v>
          </cell>
        </row>
        <row r="6894">
          <cell r="A6894" t="str">
            <v>3136F1EE6</v>
          </cell>
          <cell r="B6894" t="str">
            <v>x3136F1EE6</v>
          </cell>
          <cell r="C6894" t="str">
            <v>Match</v>
          </cell>
          <cell r="D6894" t="str">
            <v>iStar</v>
          </cell>
          <cell r="E6894" t="str">
            <v>CallableStep-Up</v>
          </cell>
        </row>
        <row r="6895">
          <cell r="A6895" t="str">
            <v>3136F1EE6</v>
          </cell>
          <cell r="B6895" t="str">
            <v>x3136F1EE6</v>
          </cell>
          <cell r="C6895" t="str">
            <v>Match</v>
          </cell>
          <cell r="D6895" t="str">
            <v>iStar</v>
          </cell>
          <cell r="E6895" t="str">
            <v>Callable</v>
          </cell>
        </row>
        <row r="6896">
          <cell r="A6896" t="str">
            <v>3136F1EK2</v>
          </cell>
          <cell r="B6896" t="str">
            <v>x3136F1EK2</v>
          </cell>
          <cell r="C6896" t="str">
            <v>Match</v>
          </cell>
          <cell r="D6896" t="str">
            <v>iStar</v>
          </cell>
          <cell r="E6896" t="str">
            <v>Callable</v>
          </cell>
        </row>
        <row r="6897">
          <cell r="A6897" t="str">
            <v>3136F1EK2</v>
          </cell>
          <cell r="B6897" t="str">
            <v>x3136F1EK2</v>
          </cell>
          <cell r="C6897" t="str">
            <v>Match</v>
          </cell>
          <cell r="D6897" t="str">
            <v>iStar</v>
          </cell>
          <cell r="E6897" t="str">
            <v>Callable</v>
          </cell>
        </row>
        <row r="6898">
          <cell r="A6898" t="str">
            <v>3136F1EK2</v>
          </cell>
          <cell r="B6898" t="str">
            <v>x3136F1EK2</v>
          </cell>
          <cell r="C6898" t="str">
            <v>Match</v>
          </cell>
          <cell r="D6898" t="str">
            <v>iStar</v>
          </cell>
          <cell r="E6898" t="str">
            <v>CallableStep-Up</v>
          </cell>
        </row>
        <row r="6899">
          <cell r="A6899" t="str">
            <v>3136F1EQ9</v>
          </cell>
          <cell r="B6899" t="str">
            <v>x3136F1EQ9</v>
          </cell>
          <cell r="C6899" t="str">
            <v>Match</v>
          </cell>
          <cell r="D6899" t="str">
            <v>iStar</v>
          </cell>
          <cell r="E6899" t="str">
            <v>Callable</v>
          </cell>
        </row>
        <row r="6900">
          <cell r="A6900" t="str">
            <v>3136F1EQ9</v>
          </cell>
          <cell r="B6900" t="str">
            <v>x3136F1EQ9</v>
          </cell>
          <cell r="C6900" t="str">
            <v>Match</v>
          </cell>
          <cell r="D6900" t="str">
            <v>iStar</v>
          </cell>
          <cell r="E6900" t="str">
            <v>Callable</v>
          </cell>
        </row>
        <row r="6901">
          <cell r="A6901" t="str">
            <v>3136F1EQ9</v>
          </cell>
          <cell r="B6901" t="str">
            <v>x3136F1EQ9</v>
          </cell>
          <cell r="C6901" t="str">
            <v>Match</v>
          </cell>
          <cell r="D6901" t="str">
            <v>iStar</v>
          </cell>
          <cell r="E6901" t="str">
            <v>Callable</v>
          </cell>
        </row>
        <row r="6902">
          <cell r="A6902" t="str">
            <v>3136F1FD7</v>
          </cell>
          <cell r="B6902" t="str">
            <v>x3136F1FD7</v>
          </cell>
          <cell r="C6902" t="str">
            <v>Match</v>
          </cell>
          <cell r="D6902" t="str">
            <v>iStar</v>
          </cell>
          <cell r="E6902" t="str">
            <v>Callable</v>
          </cell>
        </row>
        <row r="6903">
          <cell r="A6903" t="str">
            <v>3136F1FH8</v>
          </cell>
          <cell r="B6903" t="str">
            <v>x3136F1FH8</v>
          </cell>
          <cell r="C6903" t="str">
            <v>Match</v>
          </cell>
          <cell r="D6903" t="str">
            <v>iStar</v>
          </cell>
          <cell r="E6903" t="str">
            <v>Callable</v>
          </cell>
        </row>
        <row r="6904">
          <cell r="A6904" t="str">
            <v>3136F1FH8</v>
          </cell>
          <cell r="B6904" t="str">
            <v>x3136F1FH8</v>
          </cell>
          <cell r="C6904" t="str">
            <v>Match</v>
          </cell>
          <cell r="D6904" t="str">
            <v>iStar</v>
          </cell>
          <cell r="E6904" t="str">
            <v>CallableStep-Up</v>
          </cell>
        </row>
        <row r="6905">
          <cell r="A6905" t="str">
            <v>3136F1FQ8</v>
          </cell>
          <cell r="B6905" t="str">
            <v>x3136F1FQ8</v>
          </cell>
          <cell r="C6905" t="str">
            <v>Match</v>
          </cell>
          <cell r="D6905" t="str">
            <v>iStar</v>
          </cell>
          <cell r="E6905" t="str">
            <v>CallableStep-Up</v>
          </cell>
        </row>
        <row r="6906">
          <cell r="A6906" t="str">
            <v>3136F1FU9</v>
          </cell>
          <cell r="B6906" t="str">
            <v>x3136F1FU9</v>
          </cell>
          <cell r="C6906" t="str">
            <v>Match</v>
          </cell>
          <cell r="D6906" t="str">
            <v>iStar</v>
          </cell>
          <cell r="E6906" t="str">
            <v>Callable</v>
          </cell>
        </row>
        <row r="6907">
          <cell r="A6907" t="str">
            <v>3136F1FU9</v>
          </cell>
          <cell r="B6907" t="str">
            <v>x3136F1FU9</v>
          </cell>
          <cell r="C6907" t="str">
            <v>Match</v>
          </cell>
          <cell r="D6907" t="str">
            <v>iStar</v>
          </cell>
          <cell r="E6907" t="str">
            <v>CallableStep-Up</v>
          </cell>
        </row>
        <row r="6908">
          <cell r="A6908" t="str">
            <v>3136F1G38</v>
          </cell>
          <cell r="B6908" t="str">
            <v>x3136F1G38</v>
          </cell>
          <cell r="C6908" t="str">
            <v>Match</v>
          </cell>
          <cell r="D6908" t="str">
            <v>iStar</v>
          </cell>
          <cell r="E6908" t="str">
            <v>Callable</v>
          </cell>
        </row>
        <row r="6909">
          <cell r="A6909" t="str">
            <v>3136F1G61</v>
          </cell>
          <cell r="B6909" t="str">
            <v>x3136F1G61</v>
          </cell>
          <cell r="C6909" t="str">
            <v>Match</v>
          </cell>
          <cell r="D6909" t="str">
            <v>iStar</v>
          </cell>
          <cell r="E6909" t="str">
            <v>Callable</v>
          </cell>
        </row>
        <row r="6910">
          <cell r="A6910" t="str">
            <v>3136F1G61</v>
          </cell>
          <cell r="B6910" t="str">
            <v>x3136F1G61</v>
          </cell>
          <cell r="C6910" t="str">
            <v>Match</v>
          </cell>
          <cell r="D6910" t="str">
            <v>iStar</v>
          </cell>
          <cell r="E6910" t="str">
            <v>Callable</v>
          </cell>
        </row>
        <row r="6911">
          <cell r="A6911" t="str">
            <v>3136F1G61</v>
          </cell>
          <cell r="B6911" t="str">
            <v>x3136F1G61</v>
          </cell>
          <cell r="C6911" t="str">
            <v>Match</v>
          </cell>
          <cell r="D6911" t="str">
            <v>iStar</v>
          </cell>
          <cell r="E6911" t="str">
            <v>Callable</v>
          </cell>
        </row>
        <row r="6912">
          <cell r="A6912" t="str">
            <v>3136F1GG9</v>
          </cell>
          <cell r="B6912" t="str">
            <v>x3136F1GG9</v>
          </cell>
          <cell r="C6912" t="str">
            <v>Match</v>
          </cell>
          <cell r="D6912" t="str">
            <v>iStar</v>
          </cell>
          <cell r="E6912" t="str">
            <v>CallableStep-Up</v>
          </cell>
        </row>
        <row r="6913">
          <cell r="A6913" t="str">
            <v>3136F1GG9</v>
          </cell>
          <cell r="B6913" t="str">
            <v>x3136F1GG9</v>
          </cell>
          <cell r="C6913" t="str">
            <v>Match</v>
          </cell>
          <cell r="D6913" t="str">
            <v>iStar</v>
          </cell>
          <cell r="E6913" t="str">
            <v>Callable</v>
          </cell>
        </row>
        <row r="6914">
          <cell r="A6914" t="str">
            <v>3136F1GZ7</v>
          </cell>
          <cell r="B6914" t="str">
            <v>x3136F1GZ7</v>
          </cell>
          <cell r="C6914" t="str">
            <v>Match</v>
          </cell>
          <cell r="D6914" t="str">
            <v>iStar</v>
          </cell>
          <cell r="E6914" t="str">
            <v>Callable</v>
          </cell>
        </row>
        <row r="6915">
          <cell r="A6915" t="str">
            <v>3136F1GZ7</v>
          </cell>
          <cell r="B6915" t="str">
            <v>x3136F1GZ7</v>
          </cell>
          <cell r="C6915" t="str">
            <v>Match</v>
          </cell>
          <cell r="D6915" t="str">
            <v>iStar</v>
          </cell>
          <cell r="E6915" t="str">
            <v>Callable</v>
          </cell>
        </row>
        <row r="6916">
          <cell r="A6916" t="str">
            <v>3136F1H52</v>
          </cell>
          <cell r="B6916" t="str">
            <v>x3136F1H52</v>
          </cell>
          <cell r="C6916" t="str">
            <v>Match</v>
          </cell>
          <cell r="D6916" t="str">
            <v>iStar</v>
          </cell>
          <cell r="E6916" t="str">
            <v>Callable</v>
          </cell>
        </row>
        <row r="6917">
          <cell r="A6917" t="str">
            <v>3136F1HA1</v>
          </cell>
          <cell r="B6917" t="str">
            <v>x3136F1HA1</v>
          </cell>
          <cell r="C6917" t="str">
            <v>Match</v>
          </cell>
          <cell r="D6917" t="str">
            <v>iStar</v>
          </cell>
          <cell r="E6917" t="str">
            <v>Callable</v>
          </cell>
        </row>
        <row r="6918">
          <cell r="A6918" t="str">
            <v>3136F1HR4</v>
          </cell>
          <cell r="B6918" t="str">
            <v>x3136F1HR4</v>
          </cell>
          <cell r="C6918" t="str">
            <v>Match</v>
          </cell>
          <cell r="D6918" t="str">
            <v>iStar</v>
          </cell>
          <cell r="E6918" t="str">
            <v>Callable</v>
          </cell>
        </row>
        <row r="6919">
          <cell r="A6919" t="str">
            <v>3136F1HS2</v>
          </cell>
          <cell r="B6919" t="str">
            <v>x3136F1HS2</v>
          </cell>
          <cell r="C6919" t="str">
            <v>Match</v>
          </cell>
          <cell r="D6919" t="str">
            <v>iStar</v>
          </cell>
          <cell r="E6919" t="str">
            <v>Callable</v>
          </cell>
        </row>
        <row r="6920">
          <cell r="A6920" t="str">
            <v>3136F1HX1</v>
          </cell>
          <cell r="B6920" t="str">
            <v>x3136F1HX1</v>
          </cell>
          <cell r="C6920" t="str">
            <v>Match</v>
          </cell>
          <cell r="D6920" t="str">
            <v>iStar</v>
          </cell>
          <cell r="E6920" t="str">
            <v>Callable</v>
          </cell>
        </row>
        <row r="6921">
          <cell r="A6921" t="str">
            <v>3136F1J92</v>
          </cell>
          <cell r="B6921" t="str">
            <v>x3136F1J92</v>
          </cell>
          <cell r="C6921" t="str">
            <v>Match</v>
          </cell>
          <cell r="D6921" t="str">
            <v>iStar</v>
          </cell>
          <cell r="E6921" t="str">
            <v>Callable</v>
          </cell>
        </row>
        <row r="6922">
          <cell r="A6922" t="str">
            <v>3136F1J92</v>
          </cell>
          <cell r="B6922" t="str">
            <v>x3136F1J92</v>
          </cell>
          <cell r="C6922" t="str">
            <v>Match</v>
          </cell>
          <cell r="D6922" t="str">
            <v>iStar</v>
          </cell>
          <cell r="E6922" t="str">
            <v>Callable</v>
          </cell>
        </row>
        <row r="6923">
          <cell r="A6923" t="str">
            <v>3136F1J92</v>
          </cell>
          <cell r="B6923" t="str">
            <v>x3136F1J92</v>
          </cell>
          <cell r="C6923" t="str">
            <v>Match</v>
          </cell>
          <cell r="D6923" t="str">
            <v>iStar</v>
          </cell>
          <cell r="E6923" t="str">
            <v>Callable</v>
          </cell>
        </row>
        <row r="6924">
          <cell r="A6924" t="str">
            <v>3136F1JE1</v>
          </cell>
          <cell r="B6924" t="str">
            <v>x3136F1JE1</v>
          </cell>
          <cell r="C6924" t="str">
            <v>Match</v>
          </cell>
          <cell r="D6924" t="str">
            <v>iStar</v>
          </cell>
          <cell r="E6924" t="str">
            <v>Callable</v>
          </cell>
        </row>
        <row r="6925">
          <cell r="A6925" t="str">
            <v>3136F1JU5</v>
          </cell>
          <cell r="B6925" t="str">
            <v>x3136F1JU5</v>
          </cell>
          <cell r="C6925" t="str">
            <v>Match</v>
          </cell>
          <cell r="D6925" t="str">
            <v>iStar</v>
          </cell>
          <cell r="E6925" t="str">
            <v>Callable</v>
          </cell>
        </row>
        <row r="6926">
          <cell r="A6926" t="str">
            <v>3136F1JU5</v>
          </cell>
          <cell r="B6926" t="str">
            <v>x3136F1JU5</v>
          </cell>
          <cell r="C6926" t="str">
            <v>Match</v>
          </cell>
          <cell r="D6926" t="str">
            <v>iStar</v>
          </cell>
          <cell r="E6926" t="str">
            <v>Callable</v>
          </cell>
        </row>
        <row r="6927">
          <cell r="A6927" t="str">
            <v>3136F1JV3</v>
          </cell>
          <cell r="B6927" t="str">
            <v>x3136F1JV3</v>
          </cell>
          <cell r="C6927" t="str">
            <v>Match</v>
          </cell>
          <cell r="D6927" t="str">
            <v>iStar</v>
          </cell>
          <cell r="E6927" t="str">
            <v>Callable</v>
          </cell>
        </row>
        <row r="6928">
          <cell r="A6928" t="str">
            <v>3136F1K58</v>
          </cell>
          <cell r="B6928" t="str">
            <v>x3136F1K58</v>
          </cell>
          <cell r="C6928" t="str">
            <v>Match</v>
          </cell>
          <cell r="D6928" t="str">
            <v>iStar</v>
          </cell>
          <cell r="E6928" t="str">
            <v>Callable</v>
          </cell>
        </row>
        <row r="6929">
          <cell r="A6929" t="str">
            <v>3136F1K74</v>
          </cell>
          <cell r="B6929" t="str">
            <v>x3136F1K74</v>
          </cell>
          <cell r="C6929" t="str">
            <v>Match</v>
          </cell>
          <cell r="D6929" t="str">
            <v>iStar</v>
          </cell>
          <cell r="E6929" t="str">
            <v>CallableStep-Up</v>
          </cell>
        </row>
        <row r="6930">
          <cell r="A6930" t="str">
            <v>3136F1KC3</v>
          </cell>
          <cell r="B6930" t="str">
            <v>x3136F1KC3</v>
          </cell>
          <cell r="C6930" t="str">
            <v>Match</v>
          </cell>
          <cell r="D6930" t="str">
            <v>iStar</v>
          </cell>
          <cell r="E6930" t="str">
            <v>CallableStep-Up</v>
          </cell>
        </row>
        <row r="6931">
          <cell r="A6931" t="str">
            <v>3136F1KH2</v>
          </cell>
          <cell r="B6931" t="str">
            <v>x3136F1KH2</v>
          </cell>
          <cell r="C6931" t="str">
            <v>Match</v>
          </cell>
          <cell r="D6931" t="str">
            <v>iStar</v>
          </cell>
          <cell r="E6931" t="str">
            <v>Callable</v>
          </cell>
        </row>
        <row r="6932">
          <cell r="A6932" t="str">
            <v>3136F1KH2</v>
          </cell>
          <cell r="B6932" t="str">
            <v>x3136F1KH2</v>
          </cell>
          <cell r="C6932" t="str">
            <v>Match</v>
          </cell>
          <cell r="D6932" t="str">
            <v>iStar</v>
          </cell>
          <cell r="E6932" t="str">
            <v>Callable</v>
          </cell>
        </row>
        <row r="6933">
          <cell r="A6933" t="str">
            <v>3136F1KN9</v>
          </cell>
          <cell r="B6933" t="str">
            <v>x3136F1KN9</v>
          </cell>
          <cell r="C6933" t="str">
            <v>Match</v>
          </cell>
          <cell r="D6933" t="str">
            <v>iStar</v>
          </cell>
          <cell r="E6933" t="str">
            <v>Callable</v>
          </cell>
        </row>
        <row r="6934">
          <cell r="A6934" t="str">
            <v>3136F1KV1</v>
          </cell>
          <cell r="B6934" t="str">
            <v>x3136F1KV1</v>
          </cell>
          <cell r="C6934" t="str">
            <v>Match</v>
          </cell>
          <cell r="D6934" t="str">
            <v>iStar</v>
          </cell>
          <cell r="E6934" t="str">
            <v>Callable</v>
          </cell>
        </row>
        <row r="6935">
          <cell r="A6935" t="str">
            <v>3136F1KV1</v>
          </cell>
          <cell r="B6935" t="str">
            <v>x3136F1KV1</v>
          </cell>
          <cell r="C6935" t="str">
            <v>Match</v>
          </cell>
          <cell r="D6935" t="str">
            <v>iStar</v>
          </cell>
          <cell r="E6935" t="str">
            <v>Callable</v>
          </cell>
        </row>
        <row r="6936">
          <cell r="A6936" t="str">
            <v>3136F1KX7</v>
          </cell>
          <cell r="B6936" t="str">
            <v>x3136F1KX7</v>
          </cell>
          <cell r="C6936" t="str">
            <v>Match</v>
          </cell>
          <cell r="D6936" t="str">
            <v>iStar</v>
          </cell>
          <cell r="E6936" t="str">
            <v>CallableStep-Up</v>
          </cell>
        </row>
        <row r="6937">
          <cell r="A6937" t="str">
            <v>3136F1KX7</v>
          </cell>
          <cell r="B6937" t="str">
            <v>x3136F1KX7</v>
          </cell>
          <cell r="C6937" t="str">
            <v>Match</v>
          </cell>
          <cell r="D6937" t="str">
            <v>iStar</v>
          </cell>
          <cell r="E6937" t="str">
            <v>Callable</v>
          </cell>
        </row>
        <row r="6938">
          <cell r="A6938" t="str">
            <v>3136F1L32</v>
          </cell>
          <cell r="B6938" t="str">
            <v>x3136F1L32</v>
          </cell>
          <cell r="C6938" t="str">
            <v>Match</v>
          </cell>
          <cell r="D6938" t="str">
            <v>iStar</v>
          </cell>
          <cell r="E6938" t="str">
            <v>Callable</v>
          </cell>
        </row>
        <row r="6939">
          <cell r="A6939" t="str">
            <v>3136F1L32</v>
          </cell>
          <cell r="B6939" t="str">
            <v>x3136F1L32</v>
          </cell>
          <cell r="C6939" t="str">
            <v>Match</v>
          </cell>
          <cell r="D6939" t="str">
            <v>iStar</v>
          </cell>
          <cell r="E6939" t="str">
            <v>Callable</v>
          </cell>
        </row>
        <row r="6940">
          <cell r="A6940" t="str">
            <v>3136F1LD0</v>
          </cell>
          <cell r="B6940" t="str">
            <v>x3136F1LD0</v>
          </cell>
          <cell r="C6940" t="str">
            <v>Match</v>
          </cell>
          <cell r="D6940" t="str">
            <v>iStar</v>
          </cell>
          <cell r="E6940" t="str">
            <v>Callable</v>
          </cell>
        </row>
        <row r="6941">
          <cell r="A6941" t="str">
            <v>3136F1LJ7</v>
          </cell>
          <cell r="B6941" t="str">
            <v>x3136F1LJ7</v>
          </cell>
          <cell r="C6941" t="str">
            <v>Match</v>
          </cell>
          <cell r="D6941" t="str">
            <v>iStar</v>
          </cell>
          <cell r="E6941" t="str">
            <v>Bullet</v>
          </cell>
        </row>
        <row r="6942">
          <cell r="A6942" t="str">
            <v>3136F1LJ7</v>
          </cell>
          <cell r="B6942" t="str">
            <v>x3136F1LJ7</v>
          </cell>
          <cell r="C6942" t="str">
            <v>Match</v>
          </cell>
          <cell r="D6942" t="str">
            <v>iStar</v>
          </cell>
          <cell r="E6942" t="str">
            <v>Callable</v>
          </cell>
        </row>
        <row r="6943">
          <cell r="A6943" t="str">
            <v>3136F1LP3</v>
          </cell>
          <cell r="B6943" t="str">
            <v>x3136F1LP3</v>
          </cell>
          <cell r="C6943" t="str">
            <v>Match</v>
          </cell>
          <cell r="D6943" t="str">
            <v>iStar</v>
          </cell>
          <cell r="E6943" t="str">
            <v>Callable</v>
          </cell>
        </row>
        <row r="6944">
          <cell r="A6944" t="str">
            <v>3136F1LT5</v>
          </cell>
          <cell r="B6944" t="str">
            <v>x3136F1LT5</v>
          </cell>
          <cell r="C6944" t="str">
            <v>Match</v>
          </cell>
          <cell r="D6944" t="str">
            <v>iStar</v>
          </cell>
          <cell r="E6944" t="str">
            <v>Bullet</v>
          </cell>
        </row>
        <row r="6945">
          <cell r="A6945" t="str">
            <v>3136F1LT5</v>
          </cell>
          <cell r="B6945" t="str">
            <v>x3136F1LT5</v>
          </cell>
          <cell r="C6945" t="str">
            <v>Match</v>
          </cell>
          <cell r="D6945" t="str">
            <v>iStar</v>
          </cell>
          <cell r="E6945" t="str">
            <v>Bullet</v>
          </cell>
        </row>
        <row r="6946">
          <cell r="A6946" t="str">
            <v>3136F1M56</v>
          </cell>
          <cell r="B6946" t="str">
            <v>x3136F1M56</v>
          </cell>
          <cell r="C6946" t="str">
            <v>Match</v>
          </cell>
          <cell r="D6946" t="str">
            <v>iStar</v>
          </cell>
          <cell r="E6946" t="str">
            <v>Callable</v>
          </cell>
        </row>
        <row r="6947">
          <cell r="A6947" t="str">
            <v>3136F1M64</v>
          </cell>
          <cell r="B6947" t="str">
            <v>x3136F1M64</v>
          </cell>
          <cell r="C6947" t="str">
            <v>Match</v>
          </cell>
          <cell r="D6947" t="str">
            <v>iStar</v>
          </cell>
          <cell r="E6947" t="str">
            <v>CallableStep-Up</v>
          </cell>
        </row>
        <row r="6948">
          <cell r="A6948" t="str">
            <v>3136F1M80</v>
          </cell>
          <cell r="B6948" t="str">
            <v>x3136F1M80</v>
          </cell>
          <cell r="C6948" t="str">
            <v>Match</v>
          </cell>
          <cell r="D6948" t="str">
            <v>iStar</v>
          </cell>
          <cell r="E6948" t="str">
            <v>Callable</v>
          </cell>
        </row>
        <row r="6949">
          <cell r="A6949" t="str">
            <v>3136F1M98</v>
          </cell>
          <cell r="B6949" t="str">
            <v>x3136F1M98</v>
          </cell>
          <cell r="C6949" t="str">
            <v>Match</v>
          </cell>
          <cell r="D6949" t="str">
            <v>iStar</v>
          </cell>
          <cell r="E6949" t="str">
            <v>Callable</v>
          </cell>
        </row>
        <row r="6950">
          <cell r="A6950" t="str">
            <v>3136F1MB3</v>
          </cell>
          <cell r="B6950" t="str">
            <v>x3136F1MB3</v>
          </cell>
          <cell r="C6950" t="str">
            <v>Match</v>
          </cell>
          <cell r="D6950" t="str">
            <v>iStar</v>
          </cell>
          <cell r="E6950" t="str">
            <v>Callable</v>
          </cell>
        </row>
        <row r="6951">
          <cell r="A6951" t="str">
            <v>3136F1ME7</v>
          </cell>
          <cell r="B6951" t="str">
            <v>x3136F1ME7</v>
          </cell>
          <cell r="C6951" t="str">
            <v>Match</v>
          </cell>
          <cell r="D6951" t="str">
            <v>iStar</v>
          </cell>
          <cell r="E6951" t="str">
            <v>Callable</v>
          </cell>
        </row>
        <row r="6952">
          <cell r="A6952" t="str">
            <v>3136F1MG2</v>
          </cell>
          <cell r="B6952" t="str">
            <v>x3136F1MG2</v>
          </cell>
          <cell r="C6952" t="str">
            <v>Match</v>
          </cell>
          <cell r="D6952" t="str">
            <v>iStar</v>
          </cell>
          <cell r="E6952" t="str">
            <v>Callable</v>
          </cell>
        </row>
        <row r="6953">
          <cell r="A6953" t="str">
            <v>3136F1MG2</v>
          </cell>
          <cell r="B6953" t="str">
            <v>x3136F1MG2</v>
          </cell>
          <cell r="C6953" t="str">
            <v>Match</v>
          </cell>
          <cell r="D6953" t="str">
            <v>iStar</v>
          </cell>
          <cell r="E6953" t="str">
            <v>Callable</v>
          </cell>
        </row>
        <row r="6954">
          <cell r="A6954" t="str">
            <v>3136F1MG2</v>
          </cell>
          <cell r="B6954" t="str">
            <v>x3136F1MG2</v>
          </cell>
          <cell r="C6954" t="str">
            <v>Match</v>
          </cell>
          <cell r="D6954" t="str">
            <v>iStar</v>
          </cell>
          <cell r="E6954" t="str">
            <v>Callable</v>
          </cell>
        </row>
        <row r="6955">
          <cell r="A6955" t="str">
            <v>3136F1MG2</v>
          </cell>
          <cell r="B6955" t="str">
            <v>x3136F1MG2</v>
          </cell>
          <cell r="C6955" t="str">
            <v>Match</v>
          </cell>
          <cell r="D6955" t="str">
            <v>iStar</v>
          </cell>
          <cell r="E6955" t="str">
            <v>Callable</v>
          </cell>
        </row>
        <row r="6956">
          <cell r="A6956" t="str">
            <v>3136F1MK3</v>
          </cell>
          <cell r="B6956" t="str">
            <v>x3136F1MK3</v>
          </cell>
          <cell r="C6956" t="str">
            <v>Match</v>
          </cell>
          <cell r="D6956" t="str">
            <v>iStar</v>
          </cell>
          <cell r="E6956" t="str">
            <v>Callable</v>
          </cell>
        </row>
        <row r="6957">
          <cell r="A6957" t="str">
            <v>3136F1MP2</v>
          </cell>
          <cell r="B6957" t="str">
            <v>x3136F1MP2</v>
          </cell>
          <cell r="C6957" t="str">
            <v>Match</v>
          </cell>
          <cell r="D6957" t="str">
            <v>iStar</v>
          </cell>
          <cell r="E6957" t="str">
            <v>Zero-Coupon</v>
          </cell>
        </row>
        <row r="6958">
          <cell r="A6958" t="str">
            <v>3136F1MP2</v>
          </cell>
          <cell r="B6958" t="str">
            <v>x3136F1MP2</v>
          </cell>
          <cell r="C6958" t="str">
            <v>Match</v>
          </cell>
          <cell r="D6958" t="str">
            <v>iStar</v>
          </cell>
          <cell r="E6958" t="str">
            <v>Zero-Coupon</v>
          </cell>
        </row>
        <row r="6959">
          <cell r="A6959" t="str">
            <v>3136F1MP2</v>
          </cell>
          <cell r="B6959" t="str">
            <v>x3136F1MP2</v>
          </cell>
          <cell r="C6959" t="str">
            <v>Match</v>
          </cell>
          <cell r="D6959" t="str">
            <v>iStar</v>
          </cell>
          <cell r="E6959" t="str">
            <v>Zero-Coupon</v>
          </cell>
        </row>
        <row r="6960">
          <cell r="A6960" t="str">
            <v>3136F1MU1</v>
          </cell>
          <cell r="B6960" t="str">
            <v>x3136F1MU1</v>
          </cell>
          <cell r="C6960" t="str">
            <v>Match</v>
          </cell>
          <cell r="D6960" t="str">
            <v>iStar</v>
          </cell>
          <cell r="E6960" t="str">
            <v>Callable</v>
          </cell>
        </row>
        <row r="6961">
          <cell r="A6961" t="str">
            <v>3136F1MX5</v>
          </cell>
          <cell r="B6961" t="str">
            <v>x3136F1MX5</v>
          </cell>
          <cell r="C6961" t="str">
            <v>Match</v>
          </cell>
          <cell r="D6961" t="str">
            <v>iStar</v>
          </cell>
          <cell r="E6961" t="str">
            <v>Callable</v>
          </cell>
        </row>
        <row r="6962">
          <cell r="A6962" t="str">
            <v>3136F1MY3</v>
          </cell>
          <cell r="B6962" t="str">
            <v>x3136F1MY3</v>
          </cell>
          <cell r="C6962" t="str">
            <v>Match</v>
          </cell>
          <cell r="D6962" t="str">
            <v>iStar</v>
          </cell>
          <cell r="E6962" t="str">
            <v>Callable</v>
          </cell>
        </row>
        <row r="6963">
          <cell r="A6963" t="str">
            <v>3136F1N63</v>
          </cell>
          <cell r="B6963" t="str">
            <v>x3136F1N63</v>
          </cell>
          <cell r="C6963" t="str">
            <v>Match</v>
          </cell>
          <cell r="D6963" t="str">
            <v>iStar</v>
          </cell>
          <cell r="E6963" t="str">
            <v>Callable</v>
          </cell>
        </row>
        <row r="6964">
          <cell r="A6964" t="str">
            <v>3136F1NE6</v>
          </cell>
          <cell r="B6964" t="str">
            <v>x3136F1NE6</v>
          </cell>
          <cell r="C6964" t="str">
            <v>Match</v>
          </cell>
          <cell r="D6964" t="str">
            <v>iStar</v>
          </cell>
          <cell r="E6964" t="str">
            <v>Callable</v>
          </cell>
        </row>
        <row r="6965">
          <cell r="A6965" t="str">
            <v>3136F1NE6</v>
          </cell>
          <cell r="B6965" t="str">
            <v>x3136F1NE6</v>
          </cell>
          <cell r="C6965" t="str">
            <v>Match</v>
          </cell>
          <cell r="D6965" t="str">
            <v>iStar</v>
          </cell>
          <cell r="E6965" t="str">
            <v>Callable</v>
          </cell>
        </row>
        <row r="6966">
          <cell r="A6966" t="str">
            <v>3136F1NL0</v>
          </cell>
          <cell r="B6966" t="str">
            <v>x3136F1NL0</v>
          </cell>
          <cell r="C6966" t="str">
            <v>Match</v>
          </cell>
          <cell r="D6966" t="str">
            <v>iStar</v>
          </cell>
          <cell r="E6966" t="str">
            <v>Callable</v>
          </cell>
        </row>
        <row r="6967">
          <cell r="A6967" t="str">
            <v>3136F1NQ9</v>
          </cell>
          <cell r="B6967" t="str">
            <v>x3136F1NQ9</v>
          </cell>
          <cell r="C6967" t="str">
            <v>Match</v>
          </cell>
          <cell r="D6967" t="str">
            <v>iStar</v>
          </cell>
          <cell r="E6967" t="str">
            <v>Callable</v>
          </cell>
        </row>
        <row r="6968">
          <cell r="A6968" t="str">
            <v>3136F1NT3</v>
          </cell>
          <cell r="B6968" t="str">
            <v>x3136F1NT3</v>
          </cell>
          <cell r="C6968" t="str">
            <v>Match</v>
          </cell>
          <cell r="D6968" t="str">
            <v>iStar</v>
          </cell>
          <cell r="E6968" t="str">
            <v>Callable</v>
          </cell>
        </row>
        <row r="6969">
          <cell r="A6969" t="str">
            <v>3136F1NU0</v>
          </cell>
          <cell r="B6969" t="str">
            <v>x3136F1NU0</v>
          </cell>
          <cell r="C6969" t="str">
            <v>Match</v>
          </cell>
          <cell r="D6969" t="str">
            <v>iStar</v>
          </cell>
          <cell r="E6969" t="str">
            <v>Callable</v>
          </cell>
        </row>
        <row r="6970">
          <cell r="A6970" t="str">
            <v>3136F1NW6</v>
          </cell>
          <cell r="B6970" t="str">
            <v>x3136F1NW6</v>
          </cell>
          <cell r="C6970" t="str">
            <v>Match</v>
          </cell>
          <cell r="D6970" t="str">
            <v>iStar</v>
          </cell>
          <cell r="E6970" t="str">
            <v>Callable</v>
          </cell>
        </row>
        <row r="6971">
          <cell r="A6971" t="str">
            <v>3136F1NY2</v>
          </cell>
          <cell r="B6971" t="str">
            <v>x3136F1NY2</v>
          </cell>
          <cell r="C6971" t="str">
            <v>Match</v>
          </cell>
          <cell r="D6971" t="str">
            <v>iStar</v>
          </cell>
          <cell r="E6971" t="str">
            <v>Callable</v>
          </cell>
        </row>
        <row r="6972">
          <cell r="A6972" t="str">
            <v>3136F1NY2</v>
          </cell>
          <cell r="B6972" t="str">
            <v>x3136F1NY2</v>
          </cell>
          <cell r="C6972" t="str">
            <v>Match</v>
          </cell>
          <cell r="D6972" t="str">
            <v>iStar</v>
          </cell>
          <cell r="E6972" t="str">
            <v>Callable</v>
          </cell>
        </row>
        <row r="6973">
          <cell r="A6973" t="str">
            <v>3136F1P20</v>
          </cell>
          <cell r="B6973" t="str">
            <v>x3136F1P20</v>
          </cell>
          <cell r="C6973" t="str">
            <v>Match</v>
          </cell>
          <cell r="D6973" t="str">
            <v>iStar</v>
          </cell>
          <cell r="E6973" t="str">
            <v>Callable</v>
          </cell>
        </row>
        <row r="6974">
          <cell r="A6974" t="str">
            <v>3136F1P46</v>
          </cell>
          <cell r="B6974" t="str">
            <v>x3136F1P46</v>
          </cell>
          <cell r="C6974" t="str">
            <v>Match</v>
          </cell>
          <cell r="D6974" t="str">
            <v>iStar</v>
          </cell>
          <cell r="E6974" t="str">
            <v>Callable</v>
          </cell>
        </row>
        <row r="6975">
          <cell r="A6975" t="str">
            <v>3136F1P79</v>
          </cell>
          <cell r="B6975" t="str">
            <v>x3136F1P79</v>
          </cell>
          <cell r="C6975" t="str">
            <v>Match</v>
          </cell>
          <cell r="D6975" t="str">
            <v>iStar</v>
          </cell>
          <cell r="E6975" t="str">
            <v>Callable</v>
          </cell>
        </row>
        <row r="6976">
          <cell r="A6976" t="str">
            <v>3136F1P95</v>
          </cell>
          <cell r="B6976" t="str">
            <v>x3136F1P95</v>
          </cell>
          <cell r="C6976" t="str">
            <v>Match</v>
          </cell>
          <cell r="D6976" t="str">
            <v>iStar</v>
          </cell>
          <cell r="E6976" t="str">
            <v>Callable</v>
          </cell>
        </row>
        <row r="6977">
          <cell r="A6977" t="str">
            <v>3136F1PH7</v>
          </cell>
          <cell r="B6977" t="str">
            <v>x3136F1PH7</v>
          </cell>
          <cell r="C6977" t="str">
            <v>Match</v>
          </cell>
          <cell r="D6977" t="str">
            <v>iStar</v>
          </cell>
          <cell r="E6977" t="str">
            <v>Callable</v>
          </cell>
        </row>
        <row r="6978">
          <cell r="A6978" t="str">
            <v>3136F1PH7</v>
          </cell>
          <cell r="B6978" t="str">
            <v>x3136F1PH7</v>
          </cell>
          <cell r="C6978" t="str">
            <v>Match</v>
          </cell>
          <cell r="D6978" t="str">
            <v>iStar</v>
          </cell>
          <cell r="E6978" t="str">
            <v>Callable</v>
          </cell>
        </row>
        <row r="6979">
          <cell r="A6979" t="str">
            <v>3136F1PH7</v>
          </cell>
          <cell r="B6979" t="str">
            <v>x3136F1PH7</v>
          </cell>
          <cell r="C6979" t="str">
            <v>Match</v>
          </cell>
          <cell r="D6979" t="str">
            <v>iStar</v>
          </cell>
          <cell r="E6979" t="str">
            <v>Callable</v>
          </cell>
        </row>
        <row r="6980">
          <cell r="A6980" t="str">
            <v>3136F1PH7</v>
          </cell>
          <cell r="B6980" t="str">
            <v>x3136F1PH7</v>
          </cell>
          <cell r="C6980" t="str">
            <v>Match</v>
          </cell>
          <cell r="D6980" t="str">
            <v>iStar</v>
          </cell>
          <cell r="E6980" t="str">
            <v>Callable</v>
          </cell>
        </row>
        <row r="6981">
          <cell r="A6981" t="str">
            <v>3136F1PP9</v>
          </cell>
          <cell r="B6981" t="str">
            <v>x3136F1PP9</v>
          </cell>
          <cell r="C6981" t="str">
            <v>Match</v>
          </cell>
          <cell r="D6981" t="str">
            <v>iStar</v>
          </cell>
          <cell r="E6981" t="str">
            <v>Callable</v>
          </cell>
        </row>
        <row r="6982">
          <cell r="A6982" t="str">
            <v>3136F1PP9</v>
          </cell>
          <cell r="B6982" t="str">
            <v>x3136F1PP9</v>
          </cell>
          <cell r="C6982" t="str">
            <v>Match</v>
          </cell>
          <cell r="D6982" t="str">
            <v>iStar</v>
          </cell>
          <cell r="E6982" t="str">
            <v>Callable</v>
          </cell>
        </row>
        <row r="6983">
          <cell r="A6983" t="str">
            <v>3136F1PP9</v>
          </cell>
          <cell r="B6983" t="str">
            <v>x3136F1PP9</v>
          </cell>
          <cell r="C6983" t="str">
            <v>Match</v>
          </cell>
          <cell r="D6983" t="str">
            <v>iStar</v>
          </cell>
          <cell r="E6983" t="str">
            <v>Callable</v>
          </cell>
        </row>
        <row r="6984">
          <cell r="A6984" t="str">
            <v>3136F1PU8</v>
          </cell>
          <cell r="B6984" t="str">
            <v>x3136F1PU8</v>
          </cell>
          <cell r="C6984" t="str">
            <v>Match</v>
          </cell>
          <cell r="D6984" t="str">
            <v>iStar</v>
          </cell>
          <cell r="E6984" t="str">
            <v>Callable</v>
          </cell>
        </row>
        <row r="6985">
          <cell r="A6985" t="str">
            <v>3136F1Q60</v>
          </cell>
          <cell r="B6985" t="str">
            <v>x3136F1Q60</v>
          </cell>
          <cell r="C6985" t="str">
            <v>Match</v>
          </cell>
          <cell r="D6985" t="str">
            <v>iStar</v>
          </cell>
          <cell r="E6985" t="str">
            <v>Callable</v>
          </cell>
        </row>
        <row r="6986">
          <cell r="A6986" t="str">
            <v>3136F1Q60</v>
          </cell>
          <cell r="B6986" t="str">
            <v>x3136F1Q60</v>
          </cell>
          <cell r="C6986" t="str">
            <v>Match</v>
          </cell>
          <cell r="D6986" t="str">
            <v>iStar</v>
          </cell>
          <cell r="E6986" t="str">
            <v>Callable</v>
          </cell>
        </row>
        <row r="6987">
          <cell r="A6987" t="str">
            <v>3136F1Q78</v>
          </cell>
          <cell r="B6987" t="str">
            <v>x3136F1Q78</v>
          </cell>
          <cell r="C6987" t="str">
            <v>Match</v>
          </cell>
          <cell r="D6987" t="str">
            <v>iStar</v>
          </cell>
          <cell r="E6987" t="str">
            <v>Callable</v>
          </cell>
        </row>
        <row r="6988">
          <cell r="A6988" t="str">
            <v>3136F1Q78</v>
          </cell>
          <cell r="B6988" t="str">
            <v>x3136F1Q78</v>
          </cell>
          <cell r="C6988" t="str">
            <v>Match</v>
          </cell>
          <cell r="D6988" t="str">
            <v>iStar</v>
          </cell>
          <cell r="E6988" t="str">
            <v>Callable</v>
          </cell>
        </row>
        <row r="6989">
          <cell r="A6989" t="str">
            <v>3136F1Q78</v>
          </cell>
          <cell r="B6989" t="str">
            <v>x3136F1Q78</v>
          </cell>
          <cell r="C6989" t="str">
            <v>Match</v>
          </cell>
          <cell r="D6989" t="str">
            <v>iStar</v>
          </cell>
          <cell r="E6989" t="str">
            <v>Callable</v>
          </cell>
        </row>
        <row r="6990">
          <cell r="A6990" t="str">
            <v>3136F1QD5</v>
          </cell>
          <cell r="B6990" t="str">
            <v>x3136F1QD5</v>
          </cell>
          <cell r="C6990" t="str">
            <v>Match</v>
          </cell>
          <cell r="D6990" t="str">
            <v>iStar</v>
          </cell>
          <cell r="E6990" t="str">
            <v>Callable</v>
          </cell>
        </row>
        <row r="6991">
          <cell r="A6991" t="str">
            <v>3136F1QD5</v>
          </cell>
          <cell r="B6991" t="str">
            <v>x3136F1QD5</v>
          </cell>
          <cell r="C6991" t="str">
            <v>Match</v>
          </cell>
          <cell r="D6991" t="str">
            <v>iStar</v>
          </cell>
          <cell r="E6991" t="str">
            <v>Callable</v>
          </cell>
        </row>
        <row r="6992">
          <cell r="A6992" t="str">
            <v>3136F1QL7</v>
          </cell>
          <cell r="B6992" t="str">
            <v>x3136F1QL7</v>
          </cell>
          <cell r="C6992" t="str">
            <v>Match</v>
          </cell>
          <cell r="D6992" t="str">
            <v>iStar</v>
          </cell>
          <cell r="E6992" t="str">
            <v>Callable</v>
          </cell>
        </row>
        <row r="6993">
          <cell r="A6993" t="str">
            <v>3136F1QQ6</v>
          </cell>
          <cell r="B6993" t="str">
            <v>x3136F1QQ6</v>
          </cell>
          <cell r="C6993" t="str">
            <v>Match</v>
          </cell>
          <cell r="D6993" t="str">
            <v>iStar</v>
          </cell>
          <cell r="E6993" t="str">
            <v>Callable</v>
          </cell>
        </row>
        <row r="6994">
          <cell r="A6994" t="str">
            <v>3136F1QQ6</v>
          </cell>
          <cell r="B6994" t="str">
            <v>x3136F1QQ6</v>
          </cell>
          <cell r="C6994" t="str">
            <v>Match</v>
          </cell>
          <cell r="D6994" t="str">
            <v>iStar</v>
          </cell>
          <cell r="E6994" t="str">
            <v>Callable</v>
          </cell>
        </row>
        <row r="6995">
          <cell r="A6995" t="str">
            <v>3136F1QQ6</v>
          </cell>
          <cell r="B6995" t="str">
            <v>x3136F1QQ6</v>
          </cell>
          <cell r="C6995" t="str">
            <v>Match</v>
          </cell>
          <cell r="D6995" t="str">
            <v>iStar</v>
          </cell>
          <cell r="E6995" t="str">
            <v>Callable</v>
          </cell>
        </row>
        <row r="6996">
          <cell r="A6996" t="str">
            <v>3136F1QR4</v>
          </cell>
          <cell r="B6996" t="str">
            <v>x3136F1QR4</v>
          </cell>
          <cell r="C6996" t="str">
            <v>Match</v>
          </cell>
          <cell r="D6996" t="str">
            <v>iStar</v>
          </cell>
          <cell r="E6996" t="str">
            <v>Callable</v>
          </cell>
        </row>
        <row r="6997">
          <cell r="A6997" t="str">
            <v>3136F1QU7</v>
          </cell>
          <cell r="B6997" t="str">
            <v>x3136F1QU7</v>
          </cell>
          <cell r="C6997" t="str">
            <v>Match</v>
          </cell>
          <cell r="D6997" t="str">
            <v>iStar</v>
          </cell>
          <cell r="E6997" t="str">
            <v>CallableStep-Up</v>
          </cell>
        </row>
        <row r="6998">
          <cell r="A6998" t="str">
            <v>3136F1QX1</v>
          </cell>
          <cell r="B6998" t="str">
            <v>x3136F1QX1</v>
          </cell>
          <cell r="C6998" t="str">
            <v>Match</v>
          </cell>
          <cell r="D6998" t="str">
            <v>iStar</v>
          </cell>
          <cell r="E6998" t="str">
            <v>CallableStep-Up</v>
          </cell>
        </row>
        <row r="6999">
          <cell r="A6999" t="str">
            <v>3136F1QZ6</v>
          </cell>
          <cell r="B6999" t="str">
            <v>x3136F1QZ6</v>
          </cell>
          <cell r="C6999" t="str">
            <v>Match</v>
          </cell>
          <cell r="D6999" t="str">
            <v>iStar</v>
          </cell>
          <cell r="E6999" t="str">
            <v>Callable</v>
          </cell>
        </row>
        <row r="7000">
          <cell r="A7000" t="str">
            <v>3136F1R44</v>
          </cell>
          <cell r="B7000" t="str">
            <v>x3136F1R44</v>
          </cell>
          <cell r="C7000" t="str">
            <v>Match</v>
          </cell>
          <cell r="D7000" t="str">
            <v>iStar</v>
          </cell>
          <cell r="E7000" t="str">
            <v>Callable</v>
          </cell>
        </row>
        <row r="7001">
          <cell r="A7001" t="str">
            <v>3136F1RG7</v>
          </cell>
          <cell r="B7001" t="str">
            <v>x3136F1RG7</v>
          </cell>
          <cell r="C7001" t="str">
            <v>Match</v>
          </cell>
          <cell r="D7001" t="str">
            <v>iStar</v>
          </cell>
          <cell r="E7001" t="str">
            <v>Callable</v>
          </cell>
        </row>
        <row r="7002">
          <cell r="A7002" t="str">
            <v>3136F1RG7</v>
          </cell>
          <cell r="B7002" t="str">
            <v>x3136F1RG7</v>
          </cell>
          <cell r="C7002" t="str">
            <v>Match</v>
          </cell>
          <cell r="D7002" t="str">
            <v>iStar</v>
          </cell>
          <cell r="E7002" t="str">
            <v>Callable</v>
          </cell>
        </row>
        <row r="7003">
          <cell r="A7003" t="str">
            <v>3136F1RK8</v>
          </cell>
          <cell r="B7003" t="str">
            <v>x3136F1RK8</v>
          </cell>
          <cell r="C7003" t="str">
            <v>Match</v>
          </cell>
          <cell r="D7003" t="str">
            <v>iStar</v>
          </cell>
          <cell r="E7003" t="str">
            <v>Callable</v>
          </cell>
        </row>
        <row r="7004">
          <cell r="A7004" t="str">
            <v>3136F1RK8</v>
          </cell>
          <cell r="B7004" t="str">
            <v>x3136F1RK8</v>
          </cell>
          <cell r="C7004" t="str">
            <v>Match</v>
          </cell>
          <cell r="D7004" t="str">
            <v>iStar</v>
          </cell>
          <cell r="E7004" t="str">
            <v>Callable</v>
          </cell>
        </row>
        <row r="7005">
          <cell r="A7005" t="str">
            <v>3136F1RQ5</v>
          </cell>
          <cell r="B7005" t="str">
            <v>x3136F1RQ5</v>
          </cell>
          <cell r="C7005" t="str">
            <v>Match</v>
          </cell>
          <cell r="D7005" t="str">
            <v>iStar</v>
          </cell>
          <cell r="E7005" t="str">
            <v>Callable</v>
          </cell>
        </row>
        <row r="7006">
          <cell r="A7006" t="str">
            <v>3136F1RQ5</v>
          </cell>
          <cell r="B7006" t="str">
            <v>x3136F1RQ5</v>
          </cell>
          <cell r="C7006" t="str">
            <v>Match</v>
          </cell>
          <cell r="D7006" t="str">
            <v>iStar</v>
          </cell>
          <cell r="E7006" t="str">
            <v>Callable</v>
          </cell>
        </row>
        <row r="7007">
          <cell r="A7007" t="str">
            <v>3136F1RY8</v>
          </cell>
          <cell r="B7007" t="str">
            <v>x3136F1RY8</v>
          </cell>
          <cell r="C7007" t="str">
            <v>Match</v>
          </cell>
          <cell r="D7007" t="str">
            <v>iStar</v>
          </cell>
          <cell r="E7007" t="str">
            <v>Callable</v>
          </cell>
        </row>
        <row r="7008">
          <cell r="A7008" t="str">
            <v>3136F1RZ5</v>
          </cell>
          <cell r="B7008" t="str">
            <v>x3136F1RZ5</v>
          </cell>
          <cell r="C7008" t="str">
            <v>Match</v>
          </cell>
          <cell r="D7008" t="str">
            <v>iStar</v>
          </cell>
          <cell r="E7008" t="str">
            <v>Callable</v>
          </cell>
        </row>
        <row r="7009">
          <cell r="A7009" t="str">
            <v>3136F1RZ5</v>
          </cell>
          <cell r="B7009" t="str">
            <v>x3136F1RZ5</v>
          </cell>
          <cell r="C7009" t="str">
            <v>Match</v>
          </cell>
          <cell r="D7009" t="str">
            <v>iStar</v>
          </cell>
          <cell r="E7009" t="str">
            <v>Callable</v>
          </cell>
        </row>
        <row r="7010">
          <cell r="A7010" t="str">
            <v>3136F1S43</v>
          </cell>
          <cell r="B7010" t="str">
            <v>x3136F1S43</v>
          </cell>
          <cell r="C7010" t="str">
            <v>Match</v>
          </cell>
          <cell r="D7010" t="str">
            <v>iStar</v>
          </cell>
          <cell r="E7010" t="str">
            <v>Callable</v>
          </cell>
        </row>
        <row r="7011">
          <cell r="A7011" t="str">
            <v>3136F1S84</v>
          </cell>
          <cell r="B7011" t="str">
            <v>x3136F1S84</v>
          </cell>
          <cell r="C7011" t="str">
            <v>Match</v>
          </cell>
          <cell r="D7011" t="str">
            <v>iStar</v>
          </cell>
          <cell r="E7011" t="str">
            <v>Callable</v>
          </cell>
        </row>
        <row r="7012">
          <cell r="A7012" t="str">
            <v>3136F1SN1</v>
          </cell>
          <cell r="B7012" t="str">
            <v>x3136F1SN1</v>
          </cell>
          <cell r="C7012" t="str">
            <v>Match</v>
          </cell>
          <cell r="D7012" t="str">
            <v>iStar</v>
          </cell>
          <cell r="E7012" t="str">
            <v>Callable</v>
          </cell>
        </row>
        <row r="7013">
          <cell r="A7013" t="str">
            <v>3136F1SR2</v>
          </cell>
          <cell r="B7013" t="str">
            <v>x3136F1SR2</v>
          </cell>
          <cell r="C7013" t="str">
            <v>Match</v>
          </cell>
          <cell r="D7013" t="str">
            <v>iStar</v>
          </cell>
          <cell r="E7013" t="str">
            <v>Callable</v>
          </cell>
        </row>
        <row r="7014">
          <cell r="A7014" t="str">
            <v>3136F1SR2</v>
          </cell>
          <cell r="B7014" t="str">
            <v>x3136F1SR2</v>
          </cell>
          <cell r="C7014" t="str">
            <v>Match</v>
          </cell>
          <cell r="D7014" t="str">
            <v>iStar</v>
          </cell>
          <cell r="E7014" t="str">
            <v>Callable</v>
          </cell>
        </row>
        <row r="7015">
          <cell r="A7015" t="str">
            <v>3136F1ST8</v>
          </cell>
          <cell r="B7015" t="str">
            <v>x3136F1ST8</v>
          </cell>
          <cell r="C7015" t="str">
            <v>Match</v>
          </cell>
          <cell r="D7015" t="str">
            <v>iStar</v>
          </cell>
          <cell r="E7015" t="str">
            <v>Callable</v>
          </cell>
        </row>
        <row r="7016">
          <cell r="A7016" t="str">
            <v>3136F1T75</v>
          </cell>
          <cell r="B7016" t="str">
            <v>x3136F1T75</v>
          </cell>
          <cell r="C7016" t="str">
            <v>Match</v>
          </cell>
          <cell r="D7016" t="str">
            <v>iStar</v>
          </cell>
          <cell r="E7016" t="str">
            <v>Callable</v>
          </cell>
        </row>
        <row r="7017">
          <cell r="A7017" t="str">
            <v>3136F1TB6</v>
          </cell>
          <cell r="B7017" t="str">
            <v>x3136F1TB6</v>
          </cell>
          <cell r="C7017" t="str">
            <v>Match</v>
          </cell>
          <cell r="D7017" t="str">
            <v>iStar</v>
          </cell>
          <cell r="E7017" t="str">
            <v>Callable</v>
          </cell>
        </row>
        <row r="7018">
          <cell r="A7018" t="str">
            <v>3136F1TC4</v>
          </cell>
          <cell r="B7018" t="str">
            <v>x3136F1TC4</v>
          </cell>
          <cell r="C7018" t="str">
            <v>Match</v>
          </cell>
          <cell r="D7018" t="str">
            <v>iStar</v>
          </cell>
          <cell r="E7018" t="str">
            <v>Callable</v>
          </cell>
        </row>
        <row r="7019">
          <cell r="A7019" t="str">
            <v>3136F1TE0</v>
          </cell>
          <cell r="B7019" t="str">
            <v>x3136F1TE0</v>
          </cell>
          <cell r="C7019" t="str">
            <v>Match</v>
          </cell>
          <cell r="D7019" t="str">
            <v>iStar</v>
          </cell>
          <cell r="E7019" t="str">
            <v>Callable</v>
          </cell>
        </row>
        <row r="7020">
          <cell r="A7020" t="str">
            <v>3136F1TG5</v>
          </cell>
          <cell r="B7020" t="str">
            <v>x3136F1TG5</v>
          </cell>
          <cell r="C7020" t="str">
            <v>Match</v>
          </cell>
          <cell r="D7020" t="str">
            <v>iStar</v>
          </cell>
          <cell r="E7020" t="str">
            <v>Callable</v>
          </cell>
        </row>
        <row r="7021">
          <cell r="A7021" t="str">
            <v>3136F1TK6</v>
          </cell>
          <cell r="B7021" t="str">
            <v>x3136F1TK6</v>
          </cell>
          <cell r="C7021" t="str">
            <v>Match</v>
          </cell>
          <cell r="D7021" t="str">
            <v>iStar</v>
          </cell>
          <cell r="E7021" t="str">
            <v>Callable</v>
          </cell>
        </row>
        <row r="7022">
          <cell r="A7022" t="str">
            <v>3136F1TN0</v>
          </cell>
          <cell r="B7022" t="str">
            <v>x3136F1TN0</v>
          </cell>
          <cell r="C7022" t="str">
            <v>Match</v>
          </cell>
          <cell r="D7022" t="str">
            <v>iStar</v>
          </cell>
          <cell r="E7022" t="str">
            <v>Callable</v>
          </cell>
        </row>
        <row r="7023">
          <cell r="A7023" t="str">
            <v>3136F1TN0</v>
          </cell>
          <cell r="B7023" t="str">
            <v>x3136F1TN0</v>
          </cell>
          <cell r="C7023" t="str">
            <v>Match</v>
          </cell>
          <cell r="D7023" t="str">
            <v>iStar</v>
          </cell>
          <cell r="E7023" t="str">
            <v>Callable</v>
          </cell>
        </row>
        <row r="7024">
          <cell r="A7024" t="str">
            <v>3136F1TN0</v>
          </cell>
          <cell r="B7024" t="str">
            <v>x3136F1TN0</v>
          </cell>
          <cell r="C7024" t="str">
            <v>Match</v>
          </cell>
          <cell r="D7024" t="str">
            <v>iStar</v>
          </cell>
          <cell r="E7024" t="str">
            <v>CallableStep-Up</v>
          </cell>
        </row>
        <row r="7025">
          <cell r="A7025" t="str">
            <v>3136F1TQ3</v>
          </cell>
          <cell r="B7025" t="str">
            <v>x3136F1TQ3</v>
          </cell>
          <cell r="C7025" t="str">
            <v>Match</v>
          </cell>
          <cell r="D7025" t="str">
            <v>iStar</v>
          </cell>
          <cell r="E7025" t="str">
            <v>CallableStep-Up</v>
          </cell>
        </row>
        <row r="7026">
          <cell r="A7026" t="str">
            <v>3136F1TQ3</v>
          </cell>
          <cell r="B7026" t="str">
            <v>x3136F1TQ3</v>
          </cell>
          <cell r="C7026" t="str">
            <v>Match</v>
          </cell>
          <cell r="D7026" t="str">
            <v>iStar</v>
          </cell>
          <cell r="E7026" t="str">
            <v>Callable</v>
          </cell>
        </row>
        <row r="7027">
          <cell r="A7027" t="str">
            <v>3136F1TT7</v>
          </cell>
          <cell r="B7027" t="str">
            <v>x3136F1TT7</v>
          </cell>
          <cell r="C7027" t="str">
            <v>Match</v>
          </cell>
          <cell r="D7027" t="str">
            <v>iStar</v>
          </cell>
          <cell r="E7027" t="str">
            <v>Callable</v>
          </cell>
        </row>
        <row r="7028">
          <cell r="A7028" t="str">
            <v>3136F1TX8</v>
          </cell>
          <cell r="B7028" t="str">
            <v>x3136F1TX8</v>
          </cell>
          <cell r="C7028" t="str">
            <v>Match</v>
          </cell>
          <cell r="D7028" t="str">
            <v>iStar</v>
          </cell>
          <cell r="E7028" t="str">
            <v>Callable</v>
          </cell>
        </row>
        <row r="7029">
          <cell r="A7029" t="str">
            <v>3136F1TZ3</v>
          </cell>
          <cell r="B7029" t="str">
            <v>x3136F1TZ3</v>
          </cell>
          <cell r="C7029" t="str">
            <v>Match</v>
          </cell>
          <cell r="D7029" t="str">
            <v>iStar</v>
          </cell>
          <cell r="E7029" t="str">
            <v>Callable</v>
          </cell>
        </row>
        <row r="7030">
          <cell r="A7030" t="str">
            <v>3136F1U57</v>
          </cell>
          <cell r="B7030" t="str">
            <v>x3136F1U57</v>
          </cell>
          <cell r="C7030" t="str">
            <v>Match</v>
          </cell>
          <cell r="D7030" t="str">
            <v>iStar</v>
          </cell>
          <cell r="E7030" t="str">
            <v>Callable</v>
          </cell>
        </row>
        <row r="7031">
          <cell r="A7031" t="str">
            <v>3136F1UE8</v>
          </cell>
          <cell r="B7031" t="str">
            <v>x3136F1UE8</v>
          </cell>
          <cell r="C7031" t="str">
            <v>Match</v>
          </cell>
          <cell r="D7031" t="str">
            <v>iStar</v>
          </cell>
          <cell r="E7031" t="str">
            <v>Callable</v>
          </cell>
        </row>
        <row r="7032">
          <cell r="A7032" t="str">
            <v>3136F1UE8</v>
          </cell>
          <cell r="B7032" t="str">
            <v>x3136F1UE8</v>
          </cell>
          <cell r="C7032" t="str">
            <v>Match</v>
          </cell>
          <cell r="D7032" t="str">
            <v>iStar</v>
          </cell>
          <cell r="E7032" t="str">
            <v>Callable</v>
          </cell>
        </row>
        <row r="7033">
          <cell r="A7033" t="str">
            <v>3136F1UF5</v>
          </cell>
          <cell r="B7033" t="str">
            <v>x3136F1UF5</v>
          </cell>
          <cell r="C7033" t="str">
            <v>Match</v>
          </cell>
          <cell r="D7033" t="str">
            <v>iStar</v>
          </cell>
          <cell r="E7033" t="str">
            <v>Callable</v>
          </cell>
        </row>
        <row r="7034">
          <cell r="A7034" t="str">
            <v>3136F1UR9</v>
          </cell>
          <cell r="B7034" t="str">
            <v>x3136F1UR9</v>
          </cell>
          <cell r="C7034" t="str">
            <v>Match</v>
          </cell>
          <cell r="D7034" t="str">
            <v>iStar</v>
          </cell>
          <cell r="E7034" t="str">
            <v>CallableStep-Up</v>
          </cell>
        </row>
        <row r="7035">
          <cell r="A7035" t="str">
            <v>3136F1US7</v>
          </cell>
          <cell r="B7035" t="str">
            <v>x3136F1US7</v>
          </cell>
          <cell r="C7035" t="str">
            <v>Match</v>
          </cell>
          <cell r="D7035" t="str">
            <v>iStar</v>
          </cell>
          <cell r="E7035" t="str">
            <v>CallableStep-Up</v>
          </cell>
        </row>
        <row r="7036">
          <cell r="A7036" t="str">
            <v>3136F1UX6</v>
          </cell>
          <cell r="B7036" t="str">
            <v>x3136F1UX6</v>
          </cell>
          <cell r="C7036" t="str">
            <v>Match</v>
          </cell>
          <cell r="D7036" t="str">
            <v>iStar</v>
          </cell>
          <cell r="E7036" t="str">
            <v>Callable</v>
          </cell>
        </row>
        <row r="7037">
          <cell r="A7037" t="str">
            <v>3136F1V56</v>
          </cell>
          <cell r="B7037" t="str">
            <v>x3136F1V56</v>
          </cell>
          <cell r="C7037" t="str">
            <v>Match</v>
          </cell>
          <cell r="D7037" t="str">
            <v>iStar</v>
          </cell>
          <cell r="E7037" t="str">
            <v>Callable</v>
          </cell>
        </row>
        <row r="7038">
          <cell r="A7038" t="str">
            <v>3136F1V56</v>
          </cell>
          <cell r="B7038" t="str">
            <v>x3136F1V56</v>
          </cell>
          <cell r="C7038" t="str">
            <v>Match</v>
          </cell>
          <cell r="D7038" t="str">
            <v>iStar</v>
          </cell>
          <cell r="E7038" t="str">
            <v>Callable</v>
          </cell>
        </row>
        <row r="7039">
          <cell r="A7039" t="str">
            <v>3136F1VA5</v>
          </cell>
          <cell r="B7039" t="str">
            <v>x3136F1VA5</v>
          </cell>
          <cell r="C7039" t="str">
            <v>Match</v>
          </cell>
          <cell r="D7039" t="str">
            <v>iStar</v>
          </cell>
          <cell r="E7039" t="str">
            <v>Callable</v>
          </cell>
        </row>
        <row r="7040">
          <cell r="A7040" t="str">
            <v>3136F1VA5</v>
          </cell>
          <cell r="B7040" t="str">
            <v>x3136F1VA5</v>
          </cell>
          <cell r="C7040" t="str">
            <v>Match</v>
          </cell>
          <cell r="D7040" t="str">
            <v>iStar</v>
          </cell>
          <cell r="E7040" t="str">
            <v>Callable</v>
          </cell>
        </row>
        <row r="7041">
          <cell r="A7041" t="str">
            <v>3136F1VV9</v>
          </cell>
          <cell r="B7041" t="str">
            <v>x3136F1VV9</v>
          </cell>
          <cell r="C7041" t="str">
            <v>Match</v>
          </cell>
          <cell r="D7041" t="str">
            <v>iStar</v>
          </cell>
          <cell r="E7041" t="str">
            <v>Callable</v>
          </cell>
        </row>
        <row r="7042">
          <cell r="A7042" t="str">
            <v>3136F1VV9</v>
          </cell>
          <cell r="B7042" t="str">
            <v>x3136F1VV9</v>
          </cell>
          <cell r="C7042" t="str">
            <v>Match</v>
          </cell>
          <cell r="D7042" t="str">
            <v>iStar</v>
          </cell>
          <cell r="E7042" t="str">
            <v>Callable</v>
          </cell>
        </row>
        <row r="7043">
          <cell r="A7043" t="str">
            <v>3136F1VV9</v>
          </cell>
          <cell r="B7043" t="str">
            <v>x3136F1VV9</v>
          </cell>
          <cell r="C7043" t="str">
            <v>Match</v>
          </cell>
          <cell r="D7043" t="str">
            <v>iStar</v>
          </cell>
          <cell r="E7043" t="str">
            <v>Callable</v>
          </cell>
        </row>
        <row r="7044">
          <cell r="A7044" t="str">
            <v>3136F1VZ0</v>
          </cell>
          <cell r="B7044" t="str">
            <v>x3136F1VZ0</v>
          </cell>
          <cell r="C7044" t="str">
            <v>Match</v>
          </cell>
          <cell r="D7044" t="str">
            <v>iStar</v>
          </cell>
          <cell r="E7044" t="str">
            <v>Callable</v>
          </cell>
        </row>
        <row r="7045">
          <cell r="A7045" t="str">
            <v>3136F1W97</v>
          </cell>
          <cell r="B7045" t="str">
            <v>x3136F1W97</v>
          </cell>
          <cell r="C7045" t="str">
            <v>Match</v>
          </cell>
          <cell r="D7045" t="str">
            <v>iStar</v>
          </cell>
          <cell r="E7045" t="str">
            <v>Callable</v>
          </cell>
        </row>
        <row r="7046">
          <cell r="A7046" t="str">
            <v>3136F1WA4</v>
          </cell>
          <cell r="B7046" t="str">
            <v>x3136F1WA4</v>
          </cell>
          <cell r="C7046" t="str">
            <v>Match</v>
          </cell>
          <cell r="D7046" t="str">
            <v>iStar</v>
          </cell>
          <cell r="E7046" t="str">
            <v>Callable</v>
          </cell>
        </row>
        <row r="7047">
          <cell r="A7047" t="str">
            <v>3136F1WA4</v>
          </cell>
          <cell r="B7047" t="str">
            <v>x3136F1WA4</v>
          </cell>
          <cell r="C7047" t="str">
            <v>Match</v>
          </cell>
          <cell r="D7047" t="str">
            <v>iStar</v>
          </cell>
          <cell r="E7047" t="str">
            <v>Callable</v>
          </cell>
        </row>
        <row r="7048">
          <cell r="A7048" t="str">
            <v>3136F1WB2</v>
          </cell>
          <cell r="B7048" t="str">
            <v>x3136F1WB2</v>
          </cell>
          <cell r="C7048" t="str">
            <v>Match</v>
          </cell>
          <cell r="D7048" t="str">
            <v>iStar</v>
          </cell>
          <cell r="E7048" t="str">
            <v>Callable</v>
          </cell>
        </row>
        <row r="7049">
          <cell r="A7049" t="str">
            <v>3136F1WB2</v>
          </cell>
          <cell r="B7049" t="str">
            <v>x3136F1WB2</v>
          </cell>
          <cell r="C7049" t="str">
            <v>Match</v>
          </cell>
          <cell r="D7049" t="str">
            <v>iStar</v>
          </cell>
          <cell r="E7049" t="str">
            <v>Callable</v>
          </cell>
        </row>
        <row r="7050">
          <cell r="A7050" t="str">
            <v>3136F1WD8</v>
          </cell>
          <cell r="B7050" t="str">
            <v>x3136F1WD8</v>
          </cell>
          <cell r="C7050" t="str">
            <v>Match</v>
          </cell>
          <cell r="D7050" t="str">
            <v>iStar</v>
          </cell>
          <cell r="E7050" t="str">
            <v>CallableStep-Up</v>
          </cell>
        </row>
        <row r="7051">
          <cell r="A7051" t="str">
            <v>3136F1WH9</v>
          </cell>
          <cell r="B7051" t="str">
            <v>x3136F1WH9</v>
          </cell>
          <cell r="C7051" t="str">
            <v>Match</v>
          </cell>
          <cell r="D7051" t="str">
            <v>iStar</v>
          </cell>
          <cell r="E7051" t="str">
            <v>Callable</v>
          </cell>
        </row>
        <row r="7052">
          <cell r="A7052" t="str">
            <v>3136F1WL0</v>
          </cell>
          <cell r="B7052" t="str">
            <v>x3136F1WL0</v>
          </cell>
          <cell r="C7052" t="str">
            <v>Match</v>
          </cell>
          <cell r="D7052" t="str">
            <v>iStar</v>
          </cell>
          <cell r="E7052" t="str">
            <v>Callable</v>
          </cell>
        </row>
        <row r="7053">
          <cell r="A7053" t="str">
            <v>3136F1WL0</v>
          </cell>
          <cell r="B7053" t="str">
            <v>x3136F1WL0</v>
          </cell>
          <cell r="C7053" t="str">
            <v>Match</v>
          </cell>
          <cell r="D7053" t="str">
            <v>iStar</v>
          </cell>
          <cell r="E7053" t="str">
            <v>Callable</v>
          </cell>
        </row>
        <row r="7054">
          <cell r="A7054" t="str">
            <v>3136F1WM8</v>
          </cell>
          <cell r="B7054" t="str">
            <v>x3136F1WM8</v>
          </cell>
          <cell r="C7054" t="str">
            <v>Match</v>
          </cell>
          <cell r="D7054" t="str">
            <v>iStar</v>
          </cell>
          <cell r="E7054" t="str">
            <v>Callable</v>
          </cell>
        </row>
        <row r="7055">
          <cell r="A7055" t="str">
            <v>3136F1WM8</v>
          </cell>
          <cell r="B7055" t="str">
            <v>x3136F1WM8</v>
          </cell>
          <cell r="C7055" t="str">
            <v>Match</v>
          </cell>
          <cell r="D7055" t="str">
            <v>iStar</v>
          </cell>
          <cell r="E7055" t="str">
            <v>Callable</v>
          </cell>
        </row>
        <row r="7056">
          <cell r="A7056" t="str">
            <v>3136F1WW6</v>
          </cell>
          <cell r="B7056" t="str">
            <v>x3136F1WW6</v>
          </cell>
          <cell r="C7056" t="str">
            <v>Match</v>
          </cell>
          <cell r="D7056" t="str">
            <v>iStar</v>
          </cell>
          <cell r="E7056" t="str">
            <v>Callable</v>
          </cell>
        </row>
        <row r="7057">
          <cell r="A7057" t="str">
            <v>3136F1WW6</v>
          </cell>
          <cell r="B7057" t="str">
            <v>x3136F1WW6</v>
          </cell>
          <cell r="C7057" t="str">
            <v>Match</v>
          </cell>
          <cell r="D7057" t="str">
            <v>iStar</v>
          </cell>
          <cell r="E7057" t="str">
            <v>Callable</v>
          </cell>
        </row>
        <row r="7058">
          <cell r="A7058" t="str">
            <v>3136F1WW6</v>
          </cell>
          <cell r="B7058" t="str">
            <v>x3136F1WW6</v>
          </cell>
          <cell r="C7058" t="str">
            <v>Match</v>
          </cell>
          <cell r="D7058" t="str">
            <v>iStar</v>
          </cell>
          <cell r="E7058" t="str">
            <v>Callable</v>
          </cell>
        </row>
        <row r="7059">
          <cell r="A7059" t="str">
            <v>3136F1X39</v>
          </cell>
          <cell r="B7059" t="str">
            <v>x3136F1X39</v>
          </cell>
          <cell r="C7059" t="str">
            <v>Match</v>
          </cell>
          <cell r="D7059" t="str">
            <v>iStar</v>
          </cell>
          <cell r="E7059" t="str">
            <v>Callable</v>
          </cell>
        </row>
        <row r="7060">
          <cell r="A7060" t="str">
            <v>3136F1XD7</v>
          </cell>
          <cell r="B7060" t="str">
            <v>x3136F1XD7</v>
          </cell>
          <cell r="C7060" t="str">
            <v>Match</v>
          </cell>
          <cell r="D7060" t="str">
            <v>iStar</v>
          </cell>
          <cell r="E7060" t="str">
            <v>Callable</v>
          </cell>
        </row>
        <row r="7061">
          <cell r="A7061" t="str">
            <v>3136F1XM7</v>
          </cell>
          <cell r="B7061" t="str">
            <v>x3136F1XM7</v>
          </cell>
          <cell r="C7061" t="str">
            <v>Match</v>
          </cell>
          <cell r="D7061" t="str">
            <v>iStar</v>
          </cell>
          <cell r="E7061" t="str">
            <v>Callable</v>
          </cell>
        </row>
        <row r="7062">
          <cell r="A7062" t="str">
            <v>3136F1XN5</v>
          </cell>
          <cell r="B7062" t="str">
            <v>x3136F1XN5</v>
          </cell>
          <cell r="C7062" t="str">
            <v>Match</v>
          </cell>
          <cell r="D7062" t="str">
            <v>iStar</v>
          </cell>
          <cell r="E7062" t="str">
            <v>Callable</v>
          </cell>
        </row>
        <row r="7063">
          <cell r="A7063" t="str">
            <v>3136F1XP0</v>
          </cell>
          <cell r="B7063" t="str">
            <v>x3136F1XP0</v>
          </cell>
          <cell r="C7063" t="str">
            <v>Match</v>
          </cell>
          <cell r="D7063" t="str">
            <v>iStar</v>
          </cell>
          <cell r="E7063" t="str">
            <v>Callable</v>
          </cell>
        </row>
        <row r="7064">
          <cell r="A7064" t="str">
            <v>3136F1XQ8</v>
          </cell>
          <cell r="B7064" t="str">
            <v>x3136F1XQ8</v>
          </cell>
          <cell r="C7064" t="str">
            <v>Match</v>
          </cell>
          <cell r="D7064" t="str">
            <v>iStar</v>
          </cell>
          <cell r="E7064" t="str">
            <v>Callable</v>
          </cell>
        </row>
        <row r="7065">
          <cell r="A7065" t="str">
            <v>3136F1XS4</v>
          </cell>
          <cell r="B7065" t="str">
            <v>x3136F1XS4</v>
          </cell>
          <cell r="C7065" t="str">
            <v>Match</v>
          </cell>
          <cell r="D7065" t="str">
            <v>iStar</v>
          </cell>
          <cell r="E7065" t="str">
            <v>Callable</v>
          </cell>
        </row>
        <row r="7066">
          <cell r="A7066" t="str">
            <v>3136F1XW5</v>
          </cell>
          <cell r="B7066" t="str">
            <v>x3136F1XW5</v>
          </cell>
          <cell r="C7066" t="str">
            <v>Match</v>
          </cell>
          <cell r="D7066" t="str">
            <v>iStar</v>
          </cell>
          <cell r="E7066" t="str">
            <v>Callable</v>
          </cell>
        </row>
        <row r="7067">
          <cell r="A7067" t="str">
            <v>3136F1Y20</v>
          </cell>
          <cell r="B7067" t="str">
            <v>x3136F1Y20</v>
          </cell>
          <cell r="C7067" t="str">
            <v>Match</v>
          </cell>
          <cell r="D7067" t="str">
            <v>iStar</v>
          </cell>
          <cell r="E7067" t="str">
            <v>Callable</v>
          </cell>
        </row>
        <row r="7068">
          <cell r="A7068" t="str">
            <v>3136F1Y20</v>
          </cell>
          <cell r="B7068" t="str">
            <v>x3136F1Y20</v>
          </cell>
          <cell r="C7068" t="str">
            <v>Match</v>
          </cell>
          <cell r="D7068" t="str">
            <v>iStar</v>
          </cell>
          <cell r="E7068" t="str">
            <v>Callable</v>
          </cell>
        </row>
        <row r="7069">
          <cell r="A7069" t="str">
            <v>3136F1Y53</v>
          </cell>
          <cell r="B7069" t="str">
            <v>x3136F1Y53</v>
          </cell>
          <cell r="C7069" t="str">
            <v>Match</v>
          </cell>
          <cell r="D7069" t="str">
            <v>iStar</v>
          </cell>
          <cell r="E7069" t="str">
            <v>Callable</v>
          </cell>
        </row>
        <row r="7070">
          <cell r="A7070" t="str">
            <v>3136F1Y61</v>
          </cell>
          <cell r="B7070" t="str">
            <v>x3136F1Y61</v>
          </cell>
          <cell r="C7070" t="str">
            <v>Match</v>
          </cell>
          <cell r="D7070" t="str">
            <v>iStar</v>
          </cell>
          <cell r="E7070" t="str">
            <v>CallableStep-Up</v>
          </cell>
        </row>
        <row r="7071">
          <cell r="A7071" t="str">
            <v>3136F1YB0</v>
          </cell>
          <cell r="B7071" t="str">
            <v>x3136F1YB0</v>
          </cell>
          <cell r="C7071" t="str">
            <v>Match</v>
          </cell>
          <cell r="D7071" t="str">
            <v>iStar</v>
          </cell>
          <cell r="E7071" t="str">
            <v>CallableStep-Up</v>
          </cell>
        </row>
        <row r="7072">
          <cell r="A7072" t="str">
            <v>3136F1YB0</v>
          </cell>
          <cell r="B7072" t="str">
            <v>x3136F1YB0</v>
          </cell>
          <cell r="C7072" t="str">
            <v>Match</v>
          </cell>
          <cell r="D7072" t="str">
            <v>iStar</v>
          </cell>
          <cell r="E7072" t="str">
            <v>Callable</v>
          </cell>
        </row>
        <row r="7073">
          <cell r="A7073" t="str">
            <v>3136F1YB0</v>
          </cell>
          <cell r="B7073" t="str">
            <v>x3136F1YB0</v>
          </cell>
          <cell r="C7073" t="str">
            <v>Match</v>
          </cell>
          <cell r="D7073" t="str">
            <v>iStar</v>
          </cell>
          <cell r="E7073" t="str">
            <v>Callable</v>
          </cell>
        </row>
        <row r="7074">
          <cell r="A7074" t="str">
            <v>3136F1YD6</v>
          </cell>
          <cell r="B7074" t="str">
            <v>x3136F1YD6</v>
          </cell>
          <cell r="C7074" t="str">
            <v>Match</v>
          </cell>
          <cell r="D7074" t="str">
            <v>iStar</v>
          </cell>
          <cell r="E7074" t="str">
            <v>Callable</v>
          </cell>
        </row>
        <row r="7075">
          <cell r="A7075" t="str">
            <v>3136F1YH7</v>
          </cell>
          <cell r="B7075" t="str">
            <v>x3136F1YH7</v>
          </cell>
          <cell r="C7075" t="str">
            <v>Match</v>
          </cell>
          <cell r="D7075" t="str">
            <v>iStar</v>
          </cell>
          <cell r="E7075" t="str">
            <v>Callable</v>
          </cell>
        </row>
        <row r="7076">
          <cell r="A7076" t="str">
            <v>3136F1YH7</v>
          </cell>
          <cell r="B7076" t="str">
            <v>x3136F1YH7</v>
          </cell>
          <cell r="C7076" t="str">
            <v>Match</v>
          </cell>
          <cell r="D7076" t="str">
            <v>iStar</v>
          </cell>
          <cell r="E7076" t="str">
            <v>Callable</v>
          </cell>
        </row>
        <row r="7077">
          <cell r="A7077" t="str">
            <v>3136F1YK0</v>
          </cell>
          <cell r="B7077" t="str">
            <v>x3136F1YK0</v>
          </cell>
          <cell r="C7077" t="str">
            <v>Match</v>
          </cell>
          <cell r="D7077" t="str">
            <v>iStar</v>
          </cell>
          <cell r="E7077" t="str">
            <v>Callable</v>
          </cell>
        </row>
        <row r="7078">
          <cell r="A7078" t="str">
            <v>3136F1YK0</v>
          </cell>
          <cell r="B7078" t="str">
            <v>x3136F1YK0</v>
          </cell>
          <cell r="C7078" t="str">
            <v>Match</v>
          </cell>
          <cell r="D7078" t="str">
            <v>iStar</v>
          </cell>
          <cell r="E7078" t="str">
            <v>Callable</v>
          </cell>
        </row>
        <row r="7079">
          <cell r="A7079" t="str">
            <v>3136F1YK0</v>
          </cell>
          <cell r="B7079" t="str">
            <v>x3136F1YK0</v>
          </cell>
          <cell r="C7079" t="str">
            <v>Match</v>
          </cell>
          <cell r="D7079" t="str">
            <v>iStar</v>
          </cell>
          <cell r="E7079" t="str">
            <v>Callable</v>
          </cell>
        </row>
        <row r="7080">
          <cell r="A7080" t="str">
            <v>3136F1Z52</v>
          </cell>
          <cell r="B7080" t="str">
            <v>x3136F1Z52</v>
          </cell>
          <cell r="C7080" t="str">
            <v>Match</v>
          </cell>
          <cell r="D7080" t="str">
            <v>iStar</v>
          </cell>
          <cell r="E7080" t="str">
            <v>Callable</v>
          </cell>
        </row>
        <row r="7081">
          <cell r="A7081" t="str">
            <v>3136F1Z52</v>
          </cell>
          <cell r="B7081" t="str">
            <v>x3136F1Z52</v>
          </cell>
          <cell r="C7081" t="str">
            <v>Match</v>
          </cell>
          <cell r="D7081" t="str">
            <v>iStar</v>
          </cell>
          <cell r="E7081" t="str">
            <v>Callable</v>
          </cell>
        </row>
        <row r="7082">
          <cell r="A7082" t="str">
            <v>3136F1Z52</v>
          </cell>
          <cell r="B7082" t="str">
            <v>x3136F1Z52</v>
          </cell>
          <cell r="C7082" t="str">
            <v>Match</v>
          </cell>
          <cell r="D7082" t="str">
            <v>iStar</v>
          </cell>
          <cell r="E7082" t="str">
            <v>Callable</v>
          </cell>
        </row>
        <row r="7083">
          <cell r="A7083" t="str">
            <v>3136F1ZF0</v>
          </cell>
          <cell r="B7083" t="str">
            <v>x3136F1ZF0</v>
          </cell>
          <cell r="C7083" t="str">
            <v>Match</v>
          </cell>
          <cell r="D7083" t="str">
            <v>iStar</v>
          </cell>
          <cell r="E7083" t="str">
            <v>Callable</v>
          </cell>
        </row>
        <row r="7084">
          <cell r="A7084" t="str">
            <v>3136F1ZF0</v>
          </cell>
          <cell r="B7084" t="str">
            <v>x3136F1ZF0</v>
          </cell>
          <cell r="C7084" t="str">
            <v>Match</v>
          </cell>
          <cell r="D7084" t="str">
            <v>iStar</v>
          </cell>
          <cell r="E7084" t="str">
            <v>Callable</v>
          </cell>
        </row>
        <row r="7085">
          <cell r="A7085" t="str">
            <v>3136F1ZQ6</v>
          </cell>
          <cell r="B7085" t="str">
            <v>x3136F1ZQ6</v>
          </cell>
          <cell r="C7085" t="str">
            <v>Match</v>
          </cell>
          <cell r="D7085" t="str">
            <v>iStar</v>
          </cell>
          <cell r="E7085" t="str">
            <v>Callable</v>
          </cell>
        </row>
        <row r="7086">
          <cell r="A7086" t="str">
            <v>3136F1ZS2</v>
          </cell>
          <cell r="B7086" t="str">
            <v>x3136F1ZS2</v>
          </cell>
          <cell r="C7086" t="str">
            <v>Match</v>
          </cell>
          <cell r="D7086" t="str">
            <v>iStar</v>
          </cell>
          <cell r="E7086" t="str">
            <v>Callable</v>
          </cell>
        </row>
        <row r="7087">
          <cell r="A7087" t="str">
            <v>3136F1ZS2</v>
          </cell>
          <cell r="B7087" t="str">
            <v>x3136F1ZS2</v>
          </cell>
          <cell r="C7087" t="str">
            <v>Match</v>
          </cell>
          <cell r="D7087" t="str">
            <v>iStar</v>
          </cell>
          <cell r="E7087" t="str">
            <v>Callable</v>
          </cell>
        </row>
        <row r="7088">
          <cell r="A7088" t="str">
            <v>3136F1ZS2</v>
          </cell>
          <cell r="B7088" t="str">
            <v>x3136F1ZS2</v>
          </cell>
          <cell r="C7088" t="str">
            <v>Match</v>
          </cell>
          <cell r="D7088" t="str">
            <v>iStar</v>
          </cell>
          <cell r="E7088" t="str">
            <v>Callable</v>
          </cell>
        </row>
        <row r="7089">
          <cell r="A7089" t="str">
            <v>3136F1ZT0</v>
          </cell>
          <cell r="B7089" t="str">
            <v>x3136F1ZT0</v>
          </cell>
          <cell r="C7089" t="str">
            <v>Match</v>
          </cell>
          <cell r="D7089" t="str">
            <v>iStar</v>
          </cell>
          <cell r="E7089" t="str">
            <v>CallableStep-Up</v>
          </cell>
        </row>
        <row r="7090">
          <cell r="A7090" t="str">
            <v>3136F1ZT0</v>
          </cell>
          <cell r="B7090" t="str">
            <v>x3136F1ZT0</v>
          </cell>
          <cell r="C7090" t="str">
            <v>Match</v>
          </cell>
          <cell r="D7090" t="str">
            <v>iStar</v>
          </cell>
          <cell r="E7090" t="str">
            <v>Callable</v>
          </cell>
        </row>
        <row r="7091">
          <cell r="A7091" t="str">
            <v>3136F1ZZ6</v>
          </cell>
          <cell r="B7091" t="str">
            <v>x3136F1ZZ6</v>
          </cell>
          <cell r="C7091" t="str">
            <v>Match</v>
          </cell>
          <cell r="D7091" t="str">
            <v>iStar</v>
          </cell>
          <cell r="E7091" t="str">
            <v>CallableStep-Up</v>
          </cell>
        </row>
        <row r="7092">
          <cell r="A7092" t="str">
            <v>3136F1ZZ6</v>
          </cell>
          <cell r="B7092" t="str">
            <v>x3136F1ZZ6</v>
          </cell>
          <cell r="C7092" t="str">
            <v>Match</v>
          </cell>
          <cell r="D7092" t="str">
            <v>iStar</v>
          </cell>
          <cell r="E7092" t="str">
            <v>CallableStep-Up</v>
          </cell>
        </row>
        <row r="7093">
          <cell r="A7093" t="str">
            <v>3136F22C1</v>
          </cell>
          <cell r="B7093" t="str">
            <v>x3136F22C1</v>
          </cell>
          <cell r="C7093" t="str">
            <v>Match</v>
          </cell>
          <cell r="D7093" t="str">
            <v>iStar</v>
          </cell>
          <cell r="E7093" t="str">
            <v>Callable</v>
          </cell>
        </row>
        <row r="7094">
          <cell r="A7094" t="str">
            <v>3136F22C1</v>
          </cell>
          <cell r="B7094" t="str">
            <v>x3136F22C1</v>
          </cell>
          <cell r="C7094" t="str">
            <v>Match</v>
          </cell>
          <cell r="D7094" t="str">
            <v>iStar</v>
          </cell>
          <cell r="E7094" t="str">
            <v>Callable</v>
          </cell>
        </row>
        <row r="7095">
          <cell r="A7095" t="str">
            <v>3136F22C1</v>
          </cell>
          <cell r="B7095" t="str">
            <v>x3136F22C1</v>
          </cell>
          <cell r="C7095" t="str">
            <v>Match</v>
          </cell>
          <cell r="D7095" t="str">
            <v>iStar</v>
          </cell>
          <cell r="E7095" t="str">
            <v>Callable</v>
          </cell>
        </row>
        <row r="7096">
          <cell r="A7096" t="str">
            <v>3136F22C1</v>
          </cell>
          <cell r="B7096" t="str">
            <v>x3136F22C1</v>
          </cell>
          <cell r="C7096" t="str">
            <v>Match</v>
          </cell>
          <cell r="D7096" t="str">
            <v>iStar</v>
          </cell>
          <cell r="E7096" t="str">
            <v>Callable</v>
          </cell>
        </row>
        <row r="7097">
          <cell r="A7097" t="str">
            <v>3136F22J6</v>
          </cell>
          <cell r="B7097" t="str">
            <v>x3136F22J6</v>
          </cell>
          <cell r="C7097" t="str">
            <v>Match</v>
          </cell>
          <cell r="D7097" t="str">
            <v>iStar</v>
          </cell>
          <cell r="E7097" t="str">
            <v>Callable</v>
          </cell>
        </row>
        <row r="7098">
          <cell r="A7098" t="str">
            <v>3136F22Q0</v>
          </cell>
          <cell r="B7098" t="str">
            <v>x3136F22Q0</v>
          </cell>
          <cell r="C7098" t="str">
            <v>Match</v>
          </cell>
          <cell r="D7098" t="str">
            <v>iStar</v>
          </cell>
          <cell r="E7098" t="str">
            <v>Zero-Coupon</v>
          </cell>
        </row>
        <row r="7099">
          <cell r="A7099" t="str">
            <v>3136F22S6</v>
          </cell>
          <cell r="B7099" t="str">
            <v>x3136F22S6</v>
          </cell>
          <cell r="C7099" t="str">
            <v>Match</v>
          </cell>
          <cell r="D7099" t="str">
            <v>iStar</v>
          </cell>
          <cell r="E7099" t="str">
            <v>Zero-Coupon</v>
          </cell>
        </row>
        <row r="7100">
          <cell r="A7100" t="str">
            <v>3136F22S6</v>
          </cell>
          <cell r="B7100" t="str">
            <v>x3136F22S6</v>
          </cell>
          <cell r="C7100" t="str">
            <v>Match</v>
          </cell>
          <cell r="D7100" t="str">
            <v>iStar</v>
          </cell>
          <cell r="E7100" t="str">
            <v>Zero-Coupon</v>
          </cell>
        </row>
        <row r="7101">
          <cell r="A7101" t="str">
            <v>3136F22S6</v>
          </cell>
          <cell r="B7101" t="str">
            <v>x3136F22S6</v>
          </cell>
          <cell r="C7101" t="str">
            <v>Match</v>
          </cell>
          <cell r="D7101" t="str">
            <v>iStar</v>
          </cell>
          <cell r="E7101" t="str">
            <v>Zero-Coupon</v>
          </cell>
        </row>
        <row r="7102">
          <cell r="A7102" t="str">
            <v>3136F22S6</v>
          </cell>
          <cell r="B7102" t="str">
            <v>x3136F22S6</v>
          </cell>
          <cell r="C7102" t="str">
            <v>Match</v>
          </cell>
          <cell r="D7102" t="str">
            <v>iStar</v>
          </cell>
          <cell r="E7102" t="str">
            <v>Zero-Coupon</v>
          </cell>
        </row>
        <row r="7103">
          <cell r="A7103" t="str">
            <v>3136F22T4</v>
          </cell>
          <cell r="B7103" t="str">
            <v>x3136F22T4</v>
          </cell>
          <cell r="C7103" t="str">
            <v>Match</v>
          </cell>
          <cell r="D7103" t="str">
            <v>iStar</v>
          </cell>
          <cell r="E7103" t="str">
            <v>Zero-Coupon</v>
          </cell>
        </row>
        <row r="7104">
          <cell r="A7104" t="str">
            <v>3136F22T4</v>
          </cell>
          <cell r="B7104" t="str">
            <v>x3136F22T4</v>
          </cell>
          <cell r="C7104" t="str">
            <v>Match</v>
          </cell>
          <cell r="D7104" t="str">
            <v>iStar</v>
          </cell>
          <cell r="E7104" t="str">
            <v>Callable</v>
          </cell>
        </row>
        <row r="7105">
          <cell r="A7105" t="str">
            <v>3136F22T4</v>
          </cell>
          <cell r="B7105" t="str">
            <v>x3136F22T4</v>
          </cell>
          <cell r="C7105" t="str">
            <v>Match</v>
          </cell>
          <cell r="D7105" t="str">
            <v>iStar</v>
          </cell>
          <cell r="E7105" t="str">
            <v>Callable</v>
          </cell>
        </row>
        <row r="7106">
          <cell r="A7106" t="str">
            <v>3136F22U1</v>
          </cell>
          <cell r="B7106" t="str">
            <v>x3136F22U1</v>
          </cell>
          <cell r="C7106" t="str">
            <v>Match</v>
          </cell>
          <cell r="D7106" t="str">
            <v>iStar</v>
          </cell>
          <cell r="E7106" t="str">
            <v>Callable</v>
          </cell>
        </row>
        <row r="7107">
          <cell r="A7107" t="str">
            <v>3136F22V9</v>
          </cell>
          <cell r="B7107" t="str">
            <v>x3136F22V9</v>
          </cell>
          <cell r="C7107" t="str">
            <v>Match</v>
          </cell>
          <cell r="D7107" t="str">
            <v>iStar</v>
          </cell>
          <cell r="E7107" t="str">
            <v>Callable</v>
          </cell>
        </row>
        <row r="7108">
          <cell r="A7108" t="str">
            <v>3136F23B2</v>
          </cell>
          <cell r="B7108" t="str">
            <v>x3136F23B2</v>
          </cell>
          <cell r="C7108" t="str">
            <v>Match</v>
          </cell>
          <cell r="D7108" t="str">
            <v>iStar</v>
          </cell>
          <cell r="E7108" t="str">
            <v>Callable</v>
          </cell>
        </row>
        <row r="7109">
          <cell r="A7109" t="str">
            <v>3136F23B2</v>
          </cell>
          <cell r="B7109" t="str">
            <v>x3136F23B2</v>
          </cell>
          <cell r="C7109" t="str">
            <v>Match</v>
          </cell>
          <cell r="D7109" t="str">
            <v>iStar</v>
          </cell>
          <cell r="E7109" t="str">
            <v>Callable</v>
          </cell>
        </row>
        <row r="7110">
          <cell r="A7110" t="str">
            <v>3136F23B2</v>
          </cell>
          <cell r="B7110" t="str">
            <v>x3136F23B2</v>
          </cell>
          <cell r="C7110" t="str">
            <v>Match</v>
          </cell>
          <cell r="D7110" t="str">
            <v>iStar</v>
          </cell>
          <cell r="E7110" t="str">
            <v>Callable</v>
          </cell>
        </row>
        <row r="7111">
          <cell r="A7111" t="str">
            <v>3136F23C0</v>
          </cell>
          <cell r="B7111" t="str">
            <v>x3136F23C0</v>
          </cell>
          <cell r="C7111" t="str">
            <v>Match</v>
          </cell>
          <cell r="D7111" t="str">
            <v>iStar</v>
          </cell>
          <cell r="E7111" t="str">
            <v>Callable</v>
          </cell>
        </row>
        <row r="7112">
          <cell r="A7112" t="str">
            <v>3136F23C0</v>
          </cell>
          <cell r="B7112" t="str">
            <v>x3136F23C0</v>
          </cell>
          <cell r="C7112" t="str">
            <v>Match</v>
          </cell>
          <cell r="D7112" t="str">
            <v>iStar</v>
          </cell>
          <cell r="E7112" t="str">
            <v>Callable</v>
          </cell>
        </row>
        <row r="7113">
          <cell r="A7113" t="str">
            <v>3136F23C0</v>
          </cell>
          <cell r="B7113" t="str">
            <v>x3136F23C0</v>
          </cell>
          <cell r="C7113" t="str">
            <v>Match</v>
          </cell>
          <cell r="D7113" t="str">
            <v>iStar</v>
          </cell>
          <cell r="E7113" t="str">
            <v>Callable</v>
          </cell>
        </row>
        <row r="7114">
          <cell r="A7114" t="str">
            <v>3136F23D8</v>
          </cell>
          <cell r="B7114" t="str">
            <v>x3136F23D8</v>
          </cell>
          <cell r="C7114" t="str">
            <v>Match</v>
          </cell>
          <cell r="D7114" t="str">
            <v>iStar</v>
          </cell>
          <cell r="E7114" t="str">
            <v>Callable</v>
          </cell>
        </row>
        <row r="7115">
          <cell r="A7115" t="str">
            <v>3136F23D8</v>
          </cell>
          <cell r="B7115" t="str">
            <v>x3136F23D8</v>
          </cell>
          <cell r="C7115" t="str">
            <v>Match</v>
          </cell>
          <cell r="D7115" t="str">
            <v>iStar</v>
          </cell>
          <cell r="E7115" t="str">
            <v>Callable</v>
          </cell>
        </row>
        <row r="7116">
          <cell r="A7116" t="str">
            <v>3136F23D8</v>
          </cell>
          <cell r="B7116" t="str">
            <v>x3136F23D8</v>
          </cell>
          <cell r="C7116" t="str">
            <v>Match</v>
          </cell>
          <cell r="D7116" t="str">
            <v>iStar</v>
          </cell>
          <cell r="E7116" t="str">
            <v>Callable</v>
          </cell>
        </row>
        <row r="7117">
          <cell r="A7117" t="str">
            <v>3136F23E6</v>
          </cell>
          <cell r="B7117" t="str">
            <v>x3136F23E6</v>
          </cell>
          <cell r="C7117" t="str">
            <v>Match</v>
          </cell>
          <cell r="D7117" t="str">
            <v>iStar</v>
          </cell>
          <cell r="E7117" t="str">
            <v>Callable</v>
          </cell>
        </row>
        <row r="7118">
          <cell r="A7118" t="str">
            <v>3136F23E6</v>
          </cell>
          <cell r="B7118" t="str">
            <v>x3136F23E6</v>
          </cell>
          <cell r="C7118" t="str">
            <v>Match</v>
          </cell>
          <cell r="D7118" t="str">
            <v>iStar</v>
          </cell>
          <cell r="E7118" t="str">
            <v>Callable</v>
          </cell>
        </row>
        <row r="7119">
          <cell r="A7119" t="str">
            <v>3136F23E6</v>
          </cell>
          <cell r="B7119" t="str">
            <v>x3136F23E6</v>
          </cell>
          <cell r="C7119" t="str">
            <v>Match</v>
          </cell>
          <cell r="D7119" t="str">
            <v>iStar</v>
          </cell>
          <cell r="E7119" t="str">
            <v>Callable</v>
          </cell>
        </row>
        <row r="7120">
          <cell r="A7120" t="str">
            <v>3136F23F3</v>
          </cell>
          <cell r="B7120" t="str">
            <v>x3136F23F3</v>
          </cell>
          <cell r="C7120" t="str">
            <v>Match</v>
          </cell>
          <cell r="D7120" t="str">
            <v>iStar</v>
          </cell>
          <cell r="E7120" t="str">
            <v>Callable</v>
          </cell>
        </row>
        <row r="7121">
          <cell r="A7121" t="str">
            <v>3136F23F3</v>
          </cell>
          <cell r="B7121" t="str">
            <v>x3136F23F3</v>
          </cell>
          <cell r="C7121" t="str">
            <v>Match</v>
          </cell>
          <cell r="D7121" t="str">
            <v>iStar</v>
          </cell>
          <cell r="E7121" t="str">
            <v>Callable</v>
          </cell>
        </row>
        <row r="7122">
          <cell r="A7122" t="str">
            <v>3136F23F3</v>
          </cell>
          <cell r="B7122" t="str">
            <v>x3136F23F3</v>
          </cell>
          <cell r="C7122" t="str">
            <v>Match</v>
          </cell>
          <cell r="D7122" t="str">
            <v>iStar</v>
          </cell>
          <cell r="E7122" t="str">
            <v>Callable</v>
          </cell>
        </row>
        <row r="7123">
          <cell r="A7123" t="str">
            <v>3136F23G1</v>
          </cell>
          <cell r="B7123" t="str">
            <v>x3136F23G1</v>
          </cell>
          <cell r="C7123" t="str">
            <v>Match</v>
          </cell>
          <cell r="D7123" t="str">
            <v>iStar</v>
          </cell>
          <cell r="E7123" t="str">
            <v>CallableStep-Up</v>
          </cell>
        </row>
        <row r="7124">
          <cell r="A7124" t="str">
            <v>3136F23G1</v>
          </cell>
          <cell r="B7124" t="str">
            <v>x3136F23G1</v>
          </cell>
          <cell r="C7124" t="str">
            <v>Match</v>
          </cell>
          <cell r="D7124" t="str">
            <v>iStar</v>
          </cell>
          <cell r="E7124" t="str">
            <v>Callable</v>
          </cell>
        </row>
        <row r="7125">
          <cell r="A7125" t="str">
            <v>3136F23G1</v>
          </cell>
          <cell r="B7125" t="str">
            <v>x3136F23G1</v>
          </cell>
          <cell r="C7125" t="str">
            <v>Match</v>
          </cell>
          <cell r="D7125" t="str">
            <v>iStar</v>
          </cell>
          <cell r="E7125" t="str">
            <v>Callable</v>
          </cell>
        </row>
        <row r="7126">
          <cell r="A7126" t="str">
            <v>3136F23H9</v>
          </cell>
          <cell r="B7126" t="str">
            <v>x3136F23H9</v>
          </cell>
          <cell r="C7126" t="str">
            <v>Match</v>
          </cell>
          <cell r="D7126" t="str">
            <v>iStar</v>
          </cell>
          <cell r="E7126" t="str">
            <v>Callable</v>
          </cell>
        </row>
        <row r="7127">
          <cell r="A7127" t="str">
            <v>3136F23J5</v>
          </cell>
          <cell r="B7127" t="str">
            <v>x3136F23J5</v>
          </cell>
          <cell r="C7127" t="str">
            <v>Match</v>
          </cell>
          <cell r="D7127" t="str">
            <v>iStar</v>
          </cell>
          <cell r="E7127" t="str">
            <v>Callable</v>
          </cell>
        </row>
        <row r="7128">
          <cell r="A7128" t="str">
            <v>3136F23M8</v>
          </cell>
          <cell r="B7128" t="str">
            <v>x3136F23M8</v>
          </cell>
          <cell r="C7128" t="str">
            <v>Match</v>
          </cell>
          <cell r="D7128" t="str">
            <v>iStar</v>
          </cell>
          <cell r="E7128" t="str">
            <v>Callable</v>
          </cell>
        </row>
        <row r="7129">
          <cell r="A7129" t="str">
            <v>3136F23S5</v>
          </cell>
          <cell r="B7129" t="str">
            <v>x3136F23S5</v>
          </cell>
          <cell r="C7129" t="str">
            <v>Match</v>
          </cell>
          <cell r="D7129" t="str">
            <v>iStar</v>
          </cell>
          <cell r="E7129" t="str">
            <v>Callable</v>
          </cell>
        </row>
        <row r="7130">
          <cell r="A7130" t="str">
            <v>3136F23S5</v>
          </cell>
          <cell r="B7130" t="str">
            <v>x3136F23S5</v>
          </cell>
          <cell r="C7130" t="str">
            <v>Match</v>
          </cell>
          <cell r="D7130" t="str">
            <v>iStar</v>
          </cell>
          <cell r="E7130" t="str">
            <v>Callable</v>
          </cell>
        </row>
        <row r="7131">
          <cell r="A7131" t="str">
            <v>3136F23S5</v>
          </cell>
          <cell r="B7131" t="str">
            <v>x3136F23S5</v>
          </cell>
          <cell r="C7131" t="str">
            <v>Match</v>
          </cell>
          <cell r="D7131" t="str">
            <v>iStar</v>
          </cell>
          <cell r="E7131" t="str">
            <v>Callable</v>
          </cell>
        </row>
        <row r="7132">
          <cell r="A7132" t="str">
            <v>3136F24E5</v>
          </cell>
          <cell r="B7132" t="str">
            <v>x3136F24E5</v>
          </cell>
          <cell r="C7132" t="str">
            <v>Match</v>
          </cell>
          <cell r="D7132" t="str">
            <v>iStar</v>
          </cell>
          <cell r="E7132" t="str">
            <v>Callable</v>
          </cell>
        </row>
        <row r="7133">
          <cell r="A7133" t="str">
            <v>3136F24E5</v>
          </cell>
          <cell r="B7133" t="str">
            <v>x3136F24E5</v>
          </cell>
          <cell r="C7133" t="str">
            <v>Match</v>
          </cell>
          <cell r="D7133" t="str">
            <v>iStar</v>
          </cell>
          <cell r="E7133" t="str">
            <v>Zero-Coupon</v>
          </cell>
        </row>
        <row r="7134">
          <cell r="A7134" t="str">
            <v>3136F24E5</v>
          </cell>
          <cell r="B7134" t="str">
            <v>x3136F24E5</v>
          </cell>
          <cell r="C7134" t="str">
            <v>Match</v>
          </cell>
          <cell r="D7134" t="str">
            <v>iStar</v>
          </cell>
          <cell r="E7134" t="str">
            <v>Zero-Coupon</v>
          </cell>
        </row>
        <row r="7135">
          <cell r="A7135" t="str">
            <v>3136F24Q8</v>
          </cell>
          <cell r="B7135" t="str">
            <v>x3136F24Q8</v>
          </cell>
          <cell r="C7135" t="str">
            <v>Match</v>
          </cell>
          <cell r="D7135" t="str">
            <v>iStar</v>
          </cell>
          <cell r="E7135" t="str">
            <v>Zero-Coupon</v>
          </cell>
        </row>
        <row r="7136">
          <cell r="A7136" t="str">
            <v>3136F24Q8</v>
          </cell>
          <cell r="B7136" t="str">
            <v>x3136F24Q8</v>
          </cell>
          <cell r="C7136" t="str">
            <v>Match</v>
          </cell>
          <cell r="D7136" t="str">
            <v>iStar</v>
          </cell>
          <cell r="E7136" t="str">
            <v>Zero-Coupon</v>
          </cell>
        </row>
        <row r="7137">
          <cell r="A7137" t="str">
            <v>3136F24Q8</v>
          </cell>
          <cell r="B7137" t="str">
            <v>x3136F24Q8</v>
          </cell>
          <cell r="C7137" t="str">
            <v>Match</v>
          </cell>
          <cell r="D7137" t="str">
            <v>iStar</v>
          </cell>
          <cell r="E7137" t="str">
            <v>Zero-Coupon</v>
          </cell>
        </row>
        <row r="7138">
          <cell r="A7138" t="str">
            <v>3136F24R6</v>
          </cell>
          <cell r="B7138" t="str">
            <v>x3136F24R6</v>
          </cell>
          <cell r="C7138" t="str">
            <v>Match</v>
          </cell>
          <cell r="D7138" t="str">
            <v>iStar</v>
          </cell>
          <cell r="E7138" t="str">
            <v>Zero-Coupon</v>
          </cell>
        </row>
        <row r="7139">
          <cell r="A7139" t="str">
            <v>3136F24R6</v>
          </cell>
          <cell r="B7139" t="str">
            <v>x3136F24R6</v>
          </cell>
          <cell r="C7139" t="str">
            <v>Match</v>
          </cell>
          <cell r="D7139" t="str">
            <v>iStar</v>
          </cell>
          <cell r="E7139" t="str">
            <v>Callable</v>
          </cell>
        </row>
        <row r="7140">
          <cell r="A7140" t="str">
            <v>3136F24R6</v>
          </cell>
          <cell r="B7140" t="str">
            <v>x3136F24R6</v>
          </cell>
          <cell r="C7140" t="str">
            <v>Match</v>
          </cell>
          <cell r="D7140" t="str">
            <v>iStar</v>
          </cell>
          <cell r="E7140" t="str">
            <v>Callable</v>
          </cell>
        </row>
        <row r="7141">
          <cell r="A7141" t="str">
            <v>3136F24S4</v>
          </cell>
          <cell r="B7141" t="str">
            <v>x3136F24S4</v>
          </cell>
          <cell r="C7141" t="str">
            <v>Match</v>
          </cell>
          <cell r="D7141" t="str">
            <v>iStar</v>
          </cell>
          <cell r="E7141" t="str">
            <v>Callable</v>
          </cell>
        </row>
        <row r="7142">
          <cell r="A7142" t="str">
            <v>3136F24S4</v>
          </cell>
          <cell r="B7142" t="str">
            <v>x3136F24S4</v>
          </cell>
          <cell r="C7142" t="str">
            <v>Match</v>
          </cell>
          <cell r="D7142" t="str">
            <v>iStar</v>
          </cell>
          <cell r="E7142" t="str">
            <v>Callable</v>
          </cell>
        </row>
        <row r="7143">
          <cell r="A7143" t="str">
            <v>3136F24S4</v>
          </cell>
          <cell r="B7143" t="str">
            <v>x3136F24S4</v>
          </cell>
          <cell r="C7143" t="str">
            <v>Match</v>
          </cell>
          <cell r="D7143" t="str">
            <v>iStar</v>
          </cell>
          <cell r="E7143" t="str">
            <v>Callable</v>
          </cell>
        </row>
        <row r="7144">
          <cell r="A7144" t="str">
            <v>3136F24T2</v>
          </cell>
          <cell r="B7144" t="str">
            <v>x3136F24T2</v>
          </cell>
          <cell r="C7144" t="str">
            <v>Match</v>
          </cell>
          <cell r="D7144" t="str">
            <v>iStar</v>
          </cell>
          <cell r="E7144" t="str">
            <v>Callable</v>
          </cell>
        </row>
        <row r="7145">
          <cell r="A7145" t="str">
            <v>3136F24T2</v>
          </cell>
          <cell r="B7145" t="str">
            <v>x3136F24T2</v>
          </cell>
          <cell r="C7145" t="str">
            <v>Match</v>
          </cell>
          <cell r="D7145" t="str">
            <v>iStar</v>
          </cell>
          <cell r="E7145" t="str">
            <v>Callable</v>
          </cell>
        </row>
        <row r="7146">
          <cell r="A7146" t="str">
            <v>3136F24T2</v>
          </cell>
          <cell r="B7146" t="str">
            <v>x3136F24T2</v>
          </cell>
          <cell r="C7146" t="str">
            <v>Match</v>
          </cell>
          <cell r="D7146" t="str">
            <v>iStar</v>
          </cell>
          <cell r="E7146" t="str">
            <v>Callable</v>
          </cell>
        </row>
        <row r="7147">
          <cell r="A7147" t="str">
            <v>3136F24U9</v>
          </cell>
          <cell r="B7147" t="str">
            <v>x3136F24U9</v>
          </cell>
          <cell r="C7147" t="str">
            <v>Match</v>
          </cell>
          <cell r="D7147" t="str">
            <v>iStar</v>
          </cell>
          <cell r="E7147" t="str">
            <v>Callable</v>
          </cell>
        </row>
        <row r="7148">
          <cell r="A7148" t="str">
            <v>3136F24U9</v>
          </cell>
          <cell r="B7148" t="str">
            <v>x3136F24U9</v>
          </cell>
          <cell r="C7148" t="str">
            <v>Match</v>
          </cell>
          <cell r="D7148" t="str">
            <v>iStar</v>
          </cell>
          <cell r="E7148" t="str">
            <v>Callable</v>
          </cell>
        </row>
        <row r="7149">
          <cell r="A7149" t="str">
            <v>3136F24U9</v>
          </cell>
          <cell r="B7149" t="str">
            <v>x3136F24U9</v>
          </cell>
          <cell r="C7149" t="str">
            <v>Match</v>
          </cell>
          <cell r="D7149" t="str">
            <v>iStar</v>
          </cell>
          <cell r="E7149" t="str">
            <v>Bullet</v>
          </cell>
        </row>
        <row r="7150">
          <cell r="A7150" t="str">
            <v>3136F24V7</v>
          </cell>
          <cell r="B7150" t="str">
            <v>x3136F24V7</v>
          </cell>
          <cell r="C7150" t="str">
            <v>Match</v>
          </cell>
          <cell r="D7150" t="str">
            <v>iStar</v>
          </cell>
          <cell r="E7150" t="str">
            <v>Callable</v>
          </cell>
        </row>
        <row r="7151">
          <cell r="A7151" t="str">
            <v>3136F24V7</v>
          </cell>
          <cell r="B7151" t="str">
            <v>x3136F24V7</v>
          </cell>
          <cell r="C7151" t="str">
            <v>Match</v>
          </cell>
          <cell r="D7151" t="str">
            <v>iStar</v>
          </cell>
          <cell r="E7151" t="str">
            <v>Callable</v>
          </cell>
        </row>
        <row r="7152">
          <cell r="A7152" t="str">
            <v>3136F24V7</v>
          </cell>
          <cell r="B7152" t="str">
            <v>x3136F24V7</v>
          </cell>
          <cell r="C7152" t="str">
            <v>Match</v>
          </cell>
          <cell r="D7152" t="str">
            <v>iStar</v>
          </cell>
          <cell r="E7152" t="str">
            <v>Callable</v>
          </cell>
        </row>
        <row r="7153">
          <cell r="A7153" t="str">
            <v>3136F24X3</v>
          </cell>
          <cell r="B7153" t="str">
            <v>x3136F24X3</v>
          </cell>
          <cell r="C7153" t="str">
            <v>Match</v>
          </cell>
          <cell r="D7153" t="str">
            <v>iStar</v>
          </cell>
          <cell r="E7153" t="str">
            <v>Callable</v>
          </cell>
        </row>
        <row r="7154">
          <cell r="A7154" t="str">
            <v>3136F25B0</v>
          </cell>
          <cell r="B7154" t="str">
            <v>x3136F25B0</v>
          </cell>
          <cell r="C7154" t="str">
            <v>Match</v>
          </cell>
          <cell r="D7154" t="str">
            <v>iStar</v>
          </cell>
          <cell r="E7154" t="str">
            <v>Callable</v>
          </cell>
        </row>
        <row r="7155">
          <cell r="A7155" t="str">
            <v>3136F25B0</v>
          </cell>
          <cell r="B7155" t="str">
            <v>x3136F25B0</v>
          </cell>
          <cell r="C7155" t="str">
            <v>Match</v>
          </cell>
          <cell r="D7155" t="str">
            <v>iStar</v>
          </cell>
          <cell r="E7155" t="str">
            <v>Callable</v>
          </cell>
        </row>
        <row r="7156">
          <cell r="A7156" t="str">
            <v>3136F25B0</v>
          </cell>
          <cell r="B7156" t="str">
            <v>x3136F25B0</v>
          </cell>
          <cell r="C7156" t="str">
            <v>Match</v>
          </cell>
          <cell r="D7156" t="str">
            <v>iStar</v>
          </cell>
          <cell r="E7156" t="str">
            <v>Callable</v>
          </cell>
        </row>
        <row r="7157">
          <cell r="A7157" t="str">
            <v>3136F25E4</v>
          </cell>
          <cell r="B7157" t="str">
            <v>x3136F25E4</v>
          </cell>
          <cell r="C7157" t="str">
            <v>Match</v>
          </cell>
          <cell r="D7157" t="str">
            <v>iStar</v>
          </cell>
          <cell r="E7157" t="str">
            <v>Callable</v>
          </cell>
        </row>
        <row r="7158">
          <cell r="A7158" t="str">
            <v>3136F25J3</v>
          </cell>
          <cell r="B7158" t="str">
            <v>x3136F25J3</v>
          </cell>
          <cell r="C7158" t="str">
            <v>Match</v>
          </cell>
          <cell r="D7158" t="str">
            <v>iStar</v>
          </cell>
          <cell r="E7158" t="str">
            <v>Callable</v>
          </cell>
        </row>
        <row r="7159">
          <cell r="A7159" t="str">
            <v>3136F25P9</v>
          </cell>
          <cell r="B7159" t="str">
            <v>x3136F25P9</v>
          </cell>
          <cell r="C7159" t="str">
            <v>Match</v>
          </cell>
          <cell r="D7159" t="str">
            <v>iStar</v>
          </cell>
          <cell r="E7159" t="str">
            <v>Callable</v>
          </cell>
        </row>
        <row r="7160">
          <cell r="A7160" t="str">
            <v>3136F25S3</v>
          </cell>
          <cell r="B7160" t="str">
            <v>x3136F25S3</v>
          </cell>
          <cell r="C7160" t="str">
            <v>Match</v>
          </cell>
          <cell r="D7160" t="str">
            <v>iStar</v>
          </cell>
          <cell r="E7160" t="str">
            <v>Callable</v>
          </cell>
        </row>
        <row r="7161">
          <cell r="A7161" t="str">
            <v>3136F25S3</v>
          </cell>
          <cell r="B7161" t="str">
            <v>x3136F25S3</v>
          </cell>
          <cell r="C7161" t="str">
            <v>Match</v>
          </cell>
          <cell r="D7161" t="str">
            <v>iStar</v>
          </cell>
          <cell r="E7161" t="str">
            <v>Callable</v>
          </cell>
        </row>
        <row r="7162">
          <cell r="A7162" t="str">
            <v>3136F25X2</v>
          </cell>
          <cell r="B7162" t="str">
            <v>x3136F25X2</v>
          </cell>
          <cell r="C7162" t="str">
            <v>Match</v>
          </cell>
          <cell r="D7162" t="str">
            <v>iStar</v>
          </cell>
          <cell r="E7162" t="str">
            <v>Callable</v>
          </cell>
        </row>
        <row r="7163">
          <cell r="A7163" t="str">
            <v>3136F26A1</v>
          </cell>
          <cell r="B7163" t="str">
            <v>x3136F26A1</v>
          </cell>
          <cell r="C7163" t="str">
            <v>Match</v>
          </cell>
          <cell r="D7163" t="str">
            <v>iStar</v>
          </cell>
          <cell r="E7163" t="str">
            <v>Callable</v>
          </cell>
        </row>
        <row r="7164">
          <cell r="A7164" t="str">
            <v>3136F26D5</v>
          </cell>
          <cell r="B7164" t="str">
            <v>x3136F26D5</v>
          </cell>
          <cell r="C7164" t="str">
            <v>Match</v>
          </cell>
          <cell r="D7164" t="str">
            <v>iStar</v>
          </cell>
          <cell r="E7164" t="str">
            <v>Callable</v>
          </cell>
        </row>
        <row r="7165">
          <cell r="A7165" t="str">
            <v>3136F26D5</v>
          </cell>
          <cell r="B7165" t="str">
            <v>x3136F26D5</v>
          </cell>
          <cell r="C7165" t="str">
            <v>Match</v>
          </cell>
          <cell r="D7165" t="str">
            <v>iStar</v>
          </cell>
          <cell r="E7165" t="str">
            <v>Callable</v>
          </cell>
        </row>
        <row r="7166">
          <cell r="A7166" t="str">
            <v>3136F26D5</v>
          </cell>
          <cell r="B7166" t="str">
            <v>x3136F26D5</v>
          </cell>
          <cell r="C7166" t="str">
            <v>Match</v>
          </cell>
          <cell r="D7166" t="str">
            <v>iStar</v>
          </cell>
          <cell r="E7166" t="str">
            <v>Callable</v>
          </cell>
        </row>
        <row r="7167">
          <cell r="A7167" t="str">
            <v>3136F26E3</v>
          </cell>
          <cell r="B7167" t="str">
            <v>x3136F26E3</v>
          </cell>
          <cell r="C7167" t="str">
            <v>Match</v>
          </cell>
          <cell r="D7167" t="str">
            <v>iStar</v>
          </cell>
          <cell r="E7167" t="str">
            <v>Callable</v>
          </cell>
        </row>
        <row r="7168">
          <cell r="A7168" t="str">
            <v>3136F26F0</v>
          </cell>
          <cell r="B7168" t="str">
            <v>x3136F26F0</v>
          </cell>
          <cell r="C7168" t="str">
            <v>Match</v>
          </cell>
          <cell r="D7168" t="str">
            <v>iStar</v>
          </cell>
          <cell r="E7168" t="str">
            <v>Callable</v>
          </cell>
        </row>
        <row r="7169">
          <cell r="A7169" t="str">
            <v>3136F26G8</v>
          </cell>
          <cell r="B7169" t="str">
            <v>x3136F26G8</v>
          </cell>
          <cell r="C7169" t="str">
            <v>Match</v>
          </cell>
          <cell r="D7169" t="str">
            <v>iStar</v>
          </cell>
          <cell r="E7169" t="str">
            <v>CallableStep-Up</v>
          </cell>
        </row>
        <row r="7170">
          <cell r="A7170" t="str">
            <v>3136F26H6</v>
          </cell>
          <cell r="B7170" t="str">
            <v>x3136F26H6</v>
          </cell>
          <cell r="C7170" t="str">
            <v>Match</v>
          </cell>
          <cell r="D7170" t="str">
            <v>iStar</v>
          </cell>
          <cell r="E7170" t="str">
            <v>CallableStep-Up</v>
          </cell>
        </row>
        <row r="7171">
          <cell r="A7171" t="str">
            <v>3136F26H6</v>
          </cell>
          <cell r="B7171" t="str">
            <v>x3136F26H6</v>
          </cell>
          <cell r="C7171" t="str">
            <v>Match</v>
          </cell>
          <cell r="D7171" t="str">
            <v>iStar</v>
          </cell>
          <cell r="E7171" t="str">
            <v>Callable</v>
          </cell>
        </row>
        <row r="7172">
          <cell r="A7172" t="str">
            <v>3136F26H6</v>
          </cell>
          <cell r="B7172" t="str">
            <v>x3136F26H6</v>
          </cell>
          <cell r="C7172" t="str">
            <v>Match</v>
          </cell>
          <cell r="D7172" t="str">
            <v>iStar</v>
          </cell>
          <cell r="E7172" t="str">
            <v>Callable</v>
          </cell>
        </row>
        <row r="7173">
          <cell r="A7173" t="str">
            <v>3136F26K9</v>
          </cell>
          <cell r="B7173" t="str">
            <v>x3136F26K9</v>
          </cell>
          <cell r="C7173" t="str">
            <v>Match</v>
          </cell>
          <cell r="D7173" t="str">
            <v>iStar</v>
          </cell>
          <cell r="E7173" t="str">
            <v>Callable</v>
          </cell>
        </row>
        <row r="7174">
          <cell r="A7174" t="str">
            <v>3136F26M5</v>
          </cell>
          <cell r="B7174" t="str">
            <v>x3136F26M5</v>
          </cell>
          <cell r="C7174" t="str">
            <v>Match</v>
          </cell>
          <cell r="D7174" t="str">
            <v>iStar</v>
          </cell>
          <cell r="E7174" t="str">
            <v>Callable</v>
          </cell>
        </row>
        <row r="7175">
          <cell r="A7175" t="str">
            <v>3136F26N3</v>
          </cell>
          <cell r="B7175" t="str">
            <v>x3136F26N3</v>
          </cell>
          <cell r="C7175" t="str">
            <v>Match</v>
          </cell>
          <cell r="D7175" t="str">
            <v>iStar</v>
          </cell>
          <cell r="E7175" t="str">
            <v>CallableStep-Up</v>
          </cell>
        </row>
        <row r="7176">
          <cell r="A7176" t="str">
            <v>3136F26P8</v>
          </cell>
          <cell r="B7176" t="str">
            <v>x3136F26P8</v>
          </cell>
          <cell r="C7176" t="str">
            <v>Match</v>
          </cell>
          <cell r="D7176" t="str">
            <v>iStar</v>
          </cell>
          <cell r="E7176" t="str">
            <v>CallableStep-Up</v>
          </cell>
        </row>
        <row r="7177">
          <cell r="A7177" t="str">
            <v>3136F26P8</v>
          </cell>
          <cell r="B7177" t="str">
            <v>x3136F26P8</v>
          </cell>
          <cell r="C7177" t="str">
            <v>Match</v>
          </cell>
          <cell r="D7177" t="str">
            <v>iStar</v>
          </cell>
          <cell r="E7177" t="str">
            <v>Callable</v>
          </cell>
        </row>
        <row r="7178">
          <cell r="A7178" t="str">
            <v>3136F26P8</v>
          </cell>
          <cell r="B7178" t="str">
            <v>x3136F26P8</v>
          </cell>
          <cell r="C7178" t="str">
            <v>Match</v>
          </cell>
          <cell r="D7178" t="str">
            <v>iStar</v>
          </cell>
          <cell r="E7178" t="str">
            <v>Callable</v>
          </cell>
        </row>
        <row r="7179">
          <cell r="A7179" t="str">
            <v>3136F26Q6</v>
          </cell>
          <cell r="B7179" t="str">
            <v>x3136F26Q6</v>
          </cell>
          <cell r="C7179" t="str">
            <v>Match</v>
          </cell>
          <cell r="D7179" t="str">
            <v>iStar</v>
          </cell>
          <cell r="E7179" t="str">
            <v>Callable</v>
          </cell>
        </row>
        <row r="7180">
          <cell r="A7180" t="str">
            <v>3136F26R4</v>
          </cell>
          <cell r="B7180" t="str">
            <v>x3136F26R4</v>
          </cell>
          <cell r="C7180" t="str">
            <v>Match</v>
          </cell>
          <cell r="D7180" t="str">
            <v>iStar</v>
          </cell>
          <cell r="E7180" t="str">
            <v>Callable</v>
          </cell>
        </row>
        <row r="7181">
          <cell r="A7181" t="str">
            <v>3136F26U7</v>
          </cell>
          <cell r="B7181" t="str">
            <v>x3136F26U7</v>
          </cell>
          <cell r="C7181" t="str">
            <v>Match</v>
          </cell>
          <cell r="D7181" t="str">
            <v>iStar</v>
          </cell>
          <cell r="E7181" t="str">
            <v>Callable</v>
          </cell>
        </row>
        <row r="7182">
          <cell r="A7182" t="str">
            <v>3136F26U7</v>
          </cell>
          <cell r="B7182" t="str">
            <v>x3136F26U7</v>
          </cell>
          <cell r="C7182" t="str">
            <v>Match</v>
          </cell>
          <cell r="D7182" t="str">
            <v>iStar</v>
          </cell>
          <cell r="E7182" t="str">
            <v>Callable</v>
          </cell>
        </row>
        <row r="7183">
          <cell r="A7183" t="str">
            <v>3136F26U7</v>
          </cell>
          <cell r="B7183" t="str">
            <v>x3136F26U7</v>
          </cell>
          <cell r="C7183" t="str">
            <v>Match</v>
          </cell>
          <cell r="D7183" t="str">
            <v>iStar</v>
          </cell>
          <cell r="E7183" t="str">
            <v>Callable</v>
          </cell>
        </row>
        <row r="7184">
          <cell r="A7184" t="str">
            <v>3136F26V5</v>
          </cell>
          <cell r="B7184" t="str">
            <v>x3136F26V5</v>
          </cell>
          <cell r="C7184" t="str">
            <v>Match</v>
          </cell>
          <cell r="D7184" t="str">
            <v>iStar</v>
          </cell>
          <cell r="E7184" t="str">
            <v>Callable</v>
          </cell>
        </row>
        <row r="7185">
          <cell r="A7185" t="str">
            <v>3136F26V5</v>
          </cell>
          <cell r="B7185" t="str">
            <v>x3136F26V5</v>
          </cell>
          <cell r="C7185" t="str">
            <v>Match</v>
          </cell>
          <cell r="D7185" t="str">
            <v>iStar</v>
          </cell>
          <cell r="E7185" t="str">
            <v>VariableRateBond</v>
          </cell>
        </row>
        <row r="7186">
          <cell r="A7186" t="str">
            <v>3136F26V5</v>
          </cell>
          <cell r="B7186" t="str">
            <v>x3136F26V5</v>
          </cell>
          <cell r="C7186" t="str">
            <v>Match</v>
          </cell>
          <cell r="D7186" t="str">
            <v>iStar</v>
          </cell>
          <cell r="E7186" t="str">
            <v>Callable</v>
          </cell>
        </row>
        <row r="7187">
          <cell r="A7187" t="str">
            <v>3136F26W3</v>
          </cell>
          <cell r="B7187" t="str">
            <v>x3136F26W3</v>
          </cell>
          <cell r="C7187" t="str">
            <v>Match</v>
          </cell>
          <cell r="D7187" t="str">
            <v>iStar</v>
          </cell>
          <cell r="E7187" t="str">
            <v>Callable</v>
          </cell>
        </row>
        <row r="7188">
          <cell r="A7188" t="str">
            <v>3136F26W3</v>
          </cell>
          <cell r="B7188" t="str">
            <v>x3136F26W3</v>
          </cell>
          <cell r="C7188" t="str">
            <v>Match</v>
          </cell>
          <cell r="D7188" t="str">
            <v>iStar</v>
          </cell>
          <cell r="E7188" t="str">
            <v>Bullet</v>
          </cell>
        </row>
        <row r="7189">
          <cell r="A7189" t="str">
            <v>3136F26W3</v>
          </cell>
          <cell r="B7189" t="str">
            <v>x3136F26W3</v>
          </cell>
          <cell r="C7189" t="str">
            <v>Match</v>
          </cell>
          <cell r="D7189" t="str">
            <v>iStar</v>
          </cell>
          <cell r="E7189" t="str">
            <v>Callable</v>
          </cell>
        </row>
        <row r="7190">
          <cell r="A7190" t="str">
            <v>3136F26X1</v>
          </cell>
          <cell r="B7190" t="str">
            <v>x3136F26X1</v>
          </cell>
          <cell r="C7190" t="str">
            <v>Match</v>
          </cell>
          <cell r="D7190" t="str">
            <v>iStar</v>
          </cell>
          <cell r="E7190" t="str">
            <v>Callable</v>
          </cell>
        </row>
        <row r="7191">
          <cell r="A7191" t="str">
            <v>3136F26X1</v>
          </cell>
          <cell r="B7191" t="str">
            <v>x3136F26X1</v>
          </cell>
          <cell r="C7191" t="str">
            <v>Match</v>
          </cell>
          <cell r="D7191" t="str">
            <v>iStar</v>
          </cell>
          <cell r="E7191" t="str">
            <v>Callable</v>
          </cell>
        </row>
        <row r="7192">
          <cell r="A7192" t="str">
            <v>3136F26X1</v>
          </cell>
          <cell r="B7192" t="str">
            <v>x3136F26X1</v>
          </cell>
          <cell r="C7192" t="str">
            <v>Match</v>
          </cell>
          <cell r="D7192" t="str">
            <v>iStar</v>
          </cell>
          <cell r="E7192" t="str">
            <v>Callable</v>
          </cell>
        </row>
        <row r="7193">
          <cell r="A7193" t="str">
            <v>3136F26Y9</v>
          </cell>
          <cell r="B7193" t="str">
            <v>x3136F26Y9</v>
          </cell>
          <cell r="C7193" t="str">
            <v>Match</v>
          </cell>
          <cell r="D7193" t="str">
            <v>iStar</v>
          </cell>
          <cell r="E7193" t="str">
            <v>Callable</v>
          </cell>
        </row>
        <row r="7194">
          <cell r="A7194" t="str">
            <v>3136F26Y9</v>
          </cell>
          <cell r="B7194" t="str">
            <v>x3136F26Y9</v>
          </cell>
          <cell r="C7194" t="str">
            <v>Match</v>
          </cell>
          <cell r="D7194" t="str">
            <v>iStar</v>
          </cell>
          <cell r="E7194" t="str">
            <v>Callable</v>
          </cell>
        </row>
        <row r="7195">
          <cell r="A7195" t="str">
            <v>3136F26Y9</v>
          </cell>
          <cell r="B7195" t="str">
            <v>x3136F26Y9</v>
          </cell>
          <cell r="C7195" t="str">
            <v>Match</v>
          </cell>
          <cell r="D7195" t="str">
            <v>iStar</v>
          </cell>
          <cell r="E7195" t="str">
            <v>Callable</v>
          </cell>
        </row>
        <row r="7196">
          <cell r="A7196" t="str">
            <v>3136F26Z6</v>
          </cell>
          <cell r="B7196" t="str">
            <v>x3136F26Z6</v>
          </cell>
          <cell r="C7196" t="str">
            <v>Match</v>
          </cell>
          <cell r="D7196" t="str">
            <v>iStar</v>
          </cell>
          <cell r="E7196" t="str">
            <v>Callable</v>
          </cell>
        </row>
        <row r="7197">
          <cell r="A7197" t="str">
            <v>3136F26Z6</v>
          </cell>
          <cell r="B7197" t="str">
            <v>x3136F26Z6</v>
          </cell>
          <cell r="C7197" t="str">
            <v>Match</v>
          </cell>
          <cell r="D7197" t="str">
            <v>iStar</v>
          </cell>
          <cell r="E7197" t="str">
            <v>Callable</v>
          </cell>
        </row>
        <row r="7198">
          <cell r="A7198" t="str">
            <v>3136F26Z6</v>
          </cell>
          <cell r="B7198" t="str">
            <v>x3136F26Z6</v>
          </cell>
          <cell r="C7198" t="str">
            <v>Match</v>
          </cell>
          <cell r="D7198" t="str">
            <v>iStar</v>
          </cell>
          <cell r="E7198" t="str">
            <v>Callable</v>
          </cell>
        </row>
        <row r="7199">
          <cell r="A7199" t="str">
            <v>3136F27B8</v>
          </cell>
          <cell r="B7199" t="str">
            <v>x3136F27B8</v>
          </cell>
          <cell r="C7199" t="str">
            <v>Match</v>
          </cell>
          <cell r="D7199" t="str">
            <v>iStar</v>
          </cell>
          <cell r="E7199" t="str">
            <v>CallableStep-Up</v>
          </cell>
        </row>
        <row r="7200">
          <cell r="A7200" t="str">
            <v>3136F27C6</v>
          </cell>
          <cell r="B7200" t="str">
            <v>x3136F27C6</v>
          </cell>
          <cell r="C7200" t="str">
            <v>Match</v>
          </cell>
          <cell r="D7200" t="str">
            <v>iStar</v>
          </cell>
          <cell r="E7200" t="str">
            <v>CallableStep-Up</v>
          </cell>
        </row>
        <row r="7201">
          <cell r="A7201" t="str">
            <v>3136F27E2</v>
          </cell>
          <cell r="B7201" t="str">
            <v>x3136F27E2</v>
          </cell>
          <cell r="C7201" t="str">
            <v>Match</v>
          </cell>
          <cell r="D7201" t="str">
            <v>iStar</v>
          </cell>
          <cell r="E7201" t="str">
            <v>Callable</v>
          </cell>
        </row>
        <row r="7202">
          <cell r="A7202" t="str">
            <v>3136F27G7</v>
          </cell>
          <cell r="B7202" t="str">
            <v>x3136F27G7</v>
          </cell>
          <cell r="C7202" t="str">
            <v>Match</v>
          </cell>
          <cell r="D7202" t="str">
            <v>iStar</v>
          </cell>
          <cell r="E7202" t="str">
            <v>Callable</v>
          </cell>
        </row>
        <row r="7203">
          <cell r="A7203" t="str">
            <v>3136F27G7</v>
          </cell>
          <cell r="B7203" t="str">
            <v>x3136F27G7</v>
          </cell>
          <cell r="C7203" t="str">
            <v>Match</v>
          </cell>
          <cell r="D7203" t="str">
            <v>iStar</v>
          </cell>
          <cell r="E7203" t="str">
            <v>Callable</v>
          </cell>
        </row>
        <row r="7204">
          <cell r="A7204" t="str">
            <v>3136F27G7</v>
          </cell>
          <cell r="B7204" t="str">
            <v>x3136F27G7</v>
          </cell>
          <cell r="C7204" t="str">
            <v>Match</v>
          </cell>
          <cell r="D7204" t="str">
            <v>iStar</v>
          </cell>
          <cell r="E7204" t="str">
            <v>Callable</v>
          </cell>
        </row>
        <row r="7205">
          <cell r="A7205" t="str">
            <v>3136F27K8</v>
          </cell>
          <cell r="B7205" t="str">
            <v>x3136F27K8</v>
          </cell>
          <cell r="C7205" t="str">
            <v>Match</v>
          </cell>
          <cell r="D7205" t="str">
            <v>iStar</v>
          </cell>
          <cell r="E7205" t="str">
            <v>CallableStep-Up</v>
          </cell>
        </row>
        <row r="7206">
          <cell r="A7206" t="str">
            <v>3136F2A73</v>
          </cell>
          <cell r="B7206" t="str">
            <v>x3136F2A73</v>
          </cell>
          <cell r="C7206" t="str">
            <v>Match</v>
          </cell>
          <cell r="D7206" t="str">
            <v>iStar</v>
          </cell>
          <cell r="E7206" t="str">
            <v>CallableStep-Up</v>
          </cell>
        </row>
        <row r="7207">
          <cell r="A7207" t="str">
            <v>3136F2A73</v>
          </cell>
          <cell r="B7207" t="str">
            <v>x3136F2A73</v>
          </cell>
          <cell r="C7207" t="str">
            <v>Match</v>
          </cell>
          <cell r="D7207" t="str">
            <v>iStar</v>
          </cell>
          <cell r="E7207" t="str">
            <v>Callable</v>
          </cell>
        </row>
        <row r="7208">
          <cell r="A7208" t="str">
            <v>3136F2AD0</v>
          </cell>
          <cell r="B7208" t="str">
            <v>x3136F2AD0</v>
          </cell>
          <cell r="C7208" t="str">
            <v>Match</v>
          </cell>
          <cell r="D7208" t="str">
            <v>iStar</v>
          </cell>
          <cell r="E7208" t="str">
            <v>Callable</v>
          </cell>
        </row>
        <row r="7209">
          <cell r="A7209" t="str">
            <v>3136F2AD0</v>
          </cell>
          <cell r="B7209" t="str">
            <v>x3136F2AD0</v>
          </cell>
          <cell r="C7209" t="str">
            <v>Match</v>
          </cell>
          <cell r="D7209" t="str">
            <v>iStar</v>
          </cell>
          <cell r="E7209" t="str">
            <v>Callable</v>
          </cell>
        </row>
        <row r="7210">
          <cell r="A7210" t="str">
            <v>3136F2AH1</v>
          </cell>
          <cell r="B7210" t="str">
            <v>x3136F2AH1</v>
          </cell>
          <cell r="C7210" t="str">
            <v>Match</v>
          </cell>
          <cell r="D7210" t="str">
            <v>iStar</v>
          </cell>
          <cell r="E7210" t="str">
            <v>Callable</v>
          </cell>
        </row>
        <row r="7211">
          <cell r="A7211" t="str">
            <v>3136F2AH1</v>
          </cell>
          <cell r="B7211" t="str">
            <v>x3136F2AH1</v>
          </cell>
          <cell r="C7211" t="str">
            <v>Match</v>
          </cell>
          <cell r="D7211" t="str">
            <v>iStar</v>
          </cell>
          <cell r="E7211" t="str">
            <v>Callable</v>
          </cell>
        </row>
        <row r="7212">
          <cell r="A7212" t="str">
            <v>3136F2AL2</v>
          </cell>
          <cell r="B7212" t="str">
            <v>x3136F2AL2</v>
          </cell>
          <cell r="C7212" t="str">
            <v>Match</v>
          </cell>
          <cell r="D7212" t="str">
            <v>iStar</v>
          </cell>
          <cell r="E7212" t="str">
            <v>Callable</v>
          </cell>
        </row>
        <row r="7213">
          <cell r="A7213" t="str">
            <v>3136F2AM0</v>
          </cell>
          <cell r="B7213" t="str">
            <v>x3136F2AM0</v>
          </cell>
          <cell r="C7213" t="str">
            <v>Match</v>
          </cell>
          <cell r="D7213" t="str">
            <v>iStar</v>
          </cell>
          <cell r="E7213" t="str">
            <v>Callable</v>
          </cell>
        </row>
        <row r="7214">
          <cell r="A7214" t="str">
            <v>3136F2AN8</v>
          </cell>
          <cell r="B7214" t="str">
            <v>x3136F2AN8</v>
          </cell>
          <cell r="C7214" t="str">
            <v>Match</v>
          </cell>
          <cell r="D7214" t="str">
            <v>iStar</v>
          </cell>
          <cell r="E7214" t="str">
            <v>Callable</v>
          </cell>
        </row>
        <row r="7215">
          <cell r="A7215" t="str">
            <v>3136F2AN8</v>
          </cell>
          <cell r="B7215" t="str">
            <v>x3136F2AN8</v>
          </cell>
          <cell r="C7215" t="str">
            <v>Match</v>
          </cell>
          <cell r="D7215" t="str">
            <v>iStar</v>
          </cell>
          <cell r="E7215" t="str">
            <v>Callable</v>
          </cell>
        </row>
        <row r="7216">
          <cell r="A7216" t="str">
            <v>3136F2AP3</v>
          </cell>
          <cell r="B7216" t="str">
            <v>x3136F2AP3</v>
          </cell>
          <cell r="C7216" t="str">
            <v>Match</v>
          </cell>
          <cell r="D7216" t="str">
            <v>iStar</v>
          </cell>
          <cell r="E7216" t="str">
            <v>Callable</v>
          </cell>
        </row>
        <row r="7217">
          <cell r="A7217" t="str">
            <v>3136F2AQ1</v>
          </cell>
          <cell r="B7217" t="str">
            <v>x3136F2AQ1</v>
          </cell>
          <cell r="C7217" t="str">
            <v>Match</v>
          </cell>
          <cell r="D7217" t="str">
            <v>iStar</v>
          </cell>
          <cell r="E7217" t="str">
            <v>Callable</v>
          </cell>
        </row>
        <row r="7218">
          <cell r="A7218" t="str">
            <v>3136F2AQ1</v>
          </cell>
          <cell r="B7218" t="str">
            <v>x3136F2AQ1</v>
          </cell>
          <cell r="C7218" t="str">
            <v>Match</v>
          </cell>
          <cell r="D7218" t="str">
            <v>iStar</v>
          </cell>
          <cell r="E7218" t="str">
            <v>Callable</v>
          </cell>
        </row>
        <row r="7219">
          <cell r="A7219" t="str">
            <v>3136F2AQ1</v>
          </cell>
          <cell r="B7219" t="str">
            <v>x3136F2AQ1</v>
          </cell>
          <cell r="C7219" t="str">
            <v>Match</v>
          </cell>
          <cell r="D7219" t="str">
            <v>iStar</v>
          </cell>
          <cell r="E7219" t="str">
            <v>Callable</v>
          </cell>
        </row>
        <row r="7220">
          <cell r="A7220" t="str">
            <v>3136F2AU2</v>
          </cell>
          <cell r="B7220" t="str">
            <v>x3136F2AU2</v>
          </cell>
          <cell r="C7220" t="str">
            <v>Match</v>
          </cell>
          <cell r="D7220" t="str">
            <v>iStar</v>
          </cell>
          <cell r="E7220" t="str">
            <v>Callable</v>
          </cell>
        </row>
        <row r="7221">
          <cell r="A7221" t="str">
            <v>3136F2B31</v>
          </cell>
          <cell r="B7221" t="str">
            <v>x3136F2B31</v>
          </cell>
          <cell r="C7221" t="str">
            <v>Match</v>
          </cell>
          <cell r="D7221" t="str">
            <v>iStar</v>
          </cell>
          <cell r="E7221" t="str">
            <v>Callable</v>
          </cell>
        </row>
        <row r="7222">
          <cell r="A7222" t="str">
            <v>3136F2B31</v>
          </cell>
          <cell r="B7222" t="str">
            <v>x3136F2B31</v>
          </cell>
          <cell r="C7222" t="str">
            <v>Match</v>
          </cell>
          <cell r="D7222" t="str">
            <v>iStar</v>
          </cell>
          <cell r="E7222" t="str">
            <v>Callable</v>
          </cell>
        </row>
        <row r="7223">
          <cell r="A7223" t="str">
            <v>3136F2B31</v>
          </cell>
          <cell r="B7223" t="str">
            <v>x3136F2B31</v>
          </cell>
          <cell r="C7223" t="str">
            <v>Match</v>
          </cell>
          <cell r="D7223" t="str">
            <v>iStar</v>
          </cell>
          <cell r="E7223" t="str">
            <v>Callable</v>
          </cell>
        </row>
        <row r="7224">
          <cell r="A7224" t="str">
            <v>3136F2B49</v>
          </cell>
          <cell r="B7224" t="str">
            <v>x3136F2B49</v>
          </cell>
          <cell r="C7224" t="str">
            <v>Match</v>
          </cell>
          <cell r="D7224" t="str">
            <v>iStar</v>
          </cell>
          <cell r="E7224" t="str">
            <v>CallableStep-Up</v>
          </cell>
        </row>
        <row r="7225">
          <cell r="A7225" t="str">
            <v>3136F2B49</v>
          </cell>
          <cell r="B7225" t="str">
            <v>x3136F2B49</v>
          </cell>
          <cell r="C7225" t="str">
            <v>Match</v>
          </cell>
          <cell r="D7225" t="str">
            <v>iStar</v>
          </cell>
          <cell r="E7225" t="str">
            <v>Callable</v>
          </cell>
        </row>
        <row r="7226">
          <cell r="A7226" t="str">
            <v>3136F2B49</v>
          </cell>
          <cell r="B7226" t="str">
            <v>x3136F2B49</v>
          </cell>
          <cell r="C7226" t="str">
            <v>Match</v>
          </cell>
          <cell r="D7226" t="str">
            <v>iStar</v>
          </cell>
          <cell r="E7226" t="str">
            <v>Callable</v>
          </cell>
        </row>
        <row r="7227">
          <cell r="A7227" t="str">
            <v>3136F2B56</v>
          </cell>
          <cell r="B7227" t="str">
            <v>x3136F2B56</v>
          </cell>
          <cell r="C7227" t="str">
            <v>Match</v>
          </cell>
          <cell r="D7227" t="str">
            <v>iStar</v>
          </cell>
          <cell r="E7227" t="str">
            <v>Callable</v>
          </cell>
        </row>
        <row r="7228">
          <cell r="A7228" t="str">
            <v>3136F2B56</v>
          </cell>
          <cell r="B7228" t="str">
            <v>x3136F2B56</v>
          </cell>
          <cell r="C7228" t="str">
            <v>Match</v>
          </cell>
          <cell r="D7228" t="str">
            <v>iStar</v>
          </cell>
          <cell r="E7228" t="str">
            <v>CallableStep-Up</v>
          </cell>
        </row>
        <row r="7229">
          <cell r="A7229" t="str">
            <v>3136F2B56</v>
          </cell>
          <cell r="B7229" t="str">
            <v>x3136F2B56</v>
          </cell>
          <cell r="C7229" t="str">
            <v>Match</v>
          </cell>
          <cell r="D7229" t="str">
            <v>iStar</v>
          </cell>
          <cell r="E7229" t="str">
            <v>CallableStep-Up</v>
          </cell>
        </row>
        <row r="7230">
          <cell r="A7230" t="str">
            <v>3136F2B64</v>
          </cell>
          <cell r="B7230" t="str">
            <v>x3136F2B64</v>
          </cell>
          <cell r="C7230" t="str">
            <v>Match</v>
          </cell>
          <cell r="D7230" t="str">
            <v>iStar</v>
          </cell>
          <cell r="E7230" t="str">
            <v>Step-Up</v>
          </cell>
        </row>
        <row r="7231">
          <cell r="A7231" t="str">
            <v>3136F2B98</v>
          </cell>
          <cell r="B7231" t="str">
            <v>x3136F2B98</v>
          </cell>
          <cell r="C7231" t="str">
            <v>Match</v>
          </cell>
          <cell r="D7231" t="str">
            <v>iStar</v>
          </cell>
          <cell r="E7231" t="str">
            <v>Callable</v>
          </cell>
        </row>
        <row r="7232">
          <cell r="A7232" t="str">
            <v>3136F2B98</v>
          </cell>
          <cell r="B7232" t="str">
            <v>x3136F2B98</v>
          </cell>
          <cell r="C7232" t="str">
            <v>Match</v>
          </cell>
          <cell r="D7232" t="str">
            <v>iStar</v>
          </cell>
          <cell r="E7232" t="str">
            <v>Callable</v>
          </cell>
        </row>
        <row r="7233">
          <cell r="A7233" t="str">
            <v>3136F2B98</v>
          </cell>
          <cell r="B7233" t="str">
            <v>x3136F2B98</v>
          </cell>
          <cell r="C7233" t="str">
            <v>Match</v>
          </cell>
          <cell r="D7233" t="str">
            <v>iStar</v>
          </cell>
          <cell r="E7233" t="str">
            <v>Callable</v>
          </cell>
        </row>
        <row r="7234">
          <cell r="A7234" t="str">
            <v>3136F2BA5</v>
          </cell>
          <cell r="B7234" t="str">
            <v>x3136F2BA5</v>
          </cell>
          <cell r="C7234" t="str">
            <v>Match</v>
          </cell>
          <cell r="D7234" t="str">
            <v>iStar</v>
          </cell>
          <cell r="E7234" t="str">
            <v>Zero-Coupon</v>
          </cell>
        </row>
        <row r="7235">
          <cell r="A7235" t="str">
            <v>3136F2BA5</v>
          </cell>
          <cell r="B7235" t="str">
            <v>x3136F2BA5</v>
          </cell>
          <cell r="C7235" t="str">
            <v>Match</v>
          </cell>
          <cell r="D7235" t="str">
            <v>iStar</v>
          </cell>
          <cell r="E7235" t="str">
            <v>Callable</v>
          </cell>
        </row>
        <row r="7236">
          <cell r="A7236" t="str">
            <v>3136F2BA5</v>
          </cell>
          <cell r="B7236" t="str">
            <v>x3136F2BA5</v>
          </cell>
          <cell r="C7236" t="str">
            <v>Match</v>
          </cell>
          <cell r="D7236" t="str">
            <v>iStar</v>
          </cell>
          <cell r="E7236" t="str">
            <v>Callable</v>
          </cell>
        </row>
        <row r="7237">
          <cell r="A7237" t="str">
            <v>3136F2BB3</v>
          </cell>
          <cell r="B7237" t="str">
            <v>x3136F2BB3</v>
          </cell>
          <cell r="C7237" t="str">
            <v>Match</v>
          </cell>
          <cell r="D7237" t="str">
            <v>iStar</v>
          </cell>
          <cell r="E7237" t="str">
            <v>Bullet</v>
          </cell>
        </row>
        <row r="7238">
          <cell r="A7238" t="str">
            <v>3136F2BC1</v>
          </cell>
          <cell r="B7238" t="str">
            <v>x3136F2BC1</v>
          </cell>
          <cell r="C7238" t="str">
            <v>Match</v>
          </cell>
          <cell r="D7238" t="str">
            <v>iStar</v>
          </cell>
          <cell r="E7238" t="str">
            <v>Callable</v>
          </cell>
        </row>
        <row r="7239">
          <cell r="A7239" t="str">
            <v>3136F2BC1</v>
          </cell>
          <cell r="B7239" t="str">
            <v>x3136F2BC1</v>
          </cell>
          <cell r="C7239" t="str">
            <v>Match</v>
          </cell>
          <cell r="D7239" t="str">
            <v>iStar</v>
          </cell>
          <cell r="E7239" t="str">
            <v>Callable</v>
          </cell>
        </row>
        <row r="7240">
          <cell r="A7240" t="str">
            <v>3136F2BD9</v>
          </cell>
          <cell r="B7240" t="str">
            <v>x3136F2BD9</v>
          </cell>
          <cell r="C7240" t="str">
            <v>Match</v>
          </cell>
          <cell r="D7240" t="str">
            <v>iStar</v>
          </cell>
          <cell r="E7240" t="str">
            <v>Callable</v>
          </cell>
        </row>
        <row r="7241">
          <cell r="A7241" t="str">
            <v>3136F2BG2</v>
          </cell>
          <cell r="B7241" t="str">
            <v>x3136F2BG2</v>
          </cell>
          <cell r="C7241" t="str">
            <v>Match</v>
          </cell>
          <cell r="D7241" t="str">
            <v>iStar</v>
          </cell>
          <cell r="E7241" t="str">
            <v>Callable</v>
          </cell>
        </row>
        <row r="7242">
          <cell r="A7242" t="str">
            <v>3136F2BH0</v>
          </cell>
          <cell r="B7242" t="str">
            <v>x3136F2BH0</v>
          </cell>
          <cell r="C7242" t="str">
            <v>Match</v>
          </cell>
          <cell r="D7242" t="str">
            <v>iStar</v>
          </cell>
          <cell r="E7242" t="str">
            <v>Callable</v>
          </cell>
        </row>
        <row r="7243">
          <cell r="A7243" t="str">
            <v>3136F2BH0</v>
          </cell>
          <cell r="B7243" t="str">
            <v>x3136F2BH0</v>
          </cell>
          <cell r="C7243" t="str">
            <v>Match</v>
          </cell>
          <cell r="D7243" t="str">
            <v>iStar</v>
          </cell>
          <cell r="E7243" t="str">
            <v>Callable</v>
          </cell>
        </row>
        <row r="7244">
          <cell r="A7244" t="str">
            <v>3136F2BH0</v>
          </cell>
          <cell r="B7244" t="str">
            <v>x3136F2BH0</v>
          </cell>
          <cell r="C7244" t="str">
            <v>Match</v>
          </cell>
          <cell r="D7244" t="str">
            <v>iStar</v>
          </cell>
          <cell r="E7244" t="str">
            <v>Callable</v>
          </cell>
        </row>
        <row r="7245">
          <cell r="A7245" t="str">
            <v>3136F2BJ6</v>
          </cell>
          <cell r="B7245" t="str">
            <v>x3136F2BJ6</v>
          </cell>
          <cell r="C7245" t="str">
            <v>Match</v>
          </cell>
          <cell r="D7245" t="str">
            <v>iStar</v>
          </cell>
          <cell r="E7245" t="str">
            <v>Callable</v>
          </cell>
        </row>
        <row r="7246">
          <cell r="A7246" t="str">
            <v>3136F2BS6</v>
          </cell>
          <cell r="B7246" t="str">
            <v>x3136F2BS6</v>
          </cell>
          <cell r="C7246" t="str">
            <v>Match</v>
          </cell>
          <cell r="D7246" t="str">
            <v>iStar</v>
          </cell>
          <cell r="E7246" t="str">
            <v>Callable</v>
          </cell>
        </row>
        <row r="7247">
          <cell r="A7247" t="str">
            <v>3136F2BV9</v>
          </cell>
          <cell r="B7247" t="str">
            <v>x3136F2BV9</v>
          </cell>
          <cell r="C7247" t="str">
            <v>Match</v>
          </cell>
          <cell r="D7247" t="str">
            <v>iStar</v>
          </cell>
          <cell r="E7247" t="str">
            <v>Callable</v>
          </cell>
        </row>
        <row r="7248">
          <cell r="A7248" t="str">
            <v>3136F2BV9</v>
          </cell>
          <cell r="B7248" t="str">
            <v>x3136F2BV9</v>
          </cell>
          <cell r="C7248" t="str">
            <v>Match</v>
          </cell>
          <cell r="D7248" t="str">
            <v>iStar</v>
          </cell>
          <cell r="E7248" t="str">
            <v>Callable</v>
          </cell>
        </row>
        <row r="7249">
          <cell r="A7249" t="str">
            <v>3136F2BZ0</v>
          </cell>
          <cell r="B7249" t="str">
            <v>x3136F2BZ0</v>
          </cell>
          <cell r="C7249" t="str">
            <v>Match</v>
          </cell>
          <cell r="D7249" t="str">
            <v>iStar</v>
          </cell>
          <cell r="E7249" t="str">
            <v>CallableStep-Up</v>
          </cell>
        </row>
        <row r="7250">
          <cell r="A7250" t="str">
            <v>3136F2BZ0</v>
          </cell>
          <cell r="B7250" t="str">
            <v>x3136F2BZ0</v>
          </cell>
          <cell r="C7250" t="str">
            <v>Match</v>
          </cell>
          <cell r="D7250" t="str">
            <v>iStar</v>
          </cell>
          <cell r="E7250" t="str">
            <v>CallableStep-Up</v>
          </cell>
        </row>
        <row r="7251">
          <cell r="A7251" t="str">
            <v>3136F2C30</v>
          </cell>
          <cell r="B7251" t="str">
            <v>x3136F2C30</v>
          </cell>
          <cell r="C7251" t="str">
            <v>Match</v>
          </cell>
          <cell r="D7251" t="str">
            <v>iStar</v>
          </cell>
          <cell r="E7251" t="str">
            <v>Callable</v>
          </cell>
        </row>
        <row r="7252">
          <cell r="A7252" t="str">
            <v>3136F2C48</v>
          </cell>
          <cell r="B7252" t="str">
            <v>x3136F2C48</v>
          </cell>
          <cell r="C7252" t="str">
            <v>Match</v>
          </cell>
          <cell r="D7252" t="str">
            <v>iStar</v>
          </cell>
          <cell r="E7252" t="str">
            <v>Callable</v>
          </cell>
        </row>
        <row r="7253">
          <cell r="A7253" t="str">
            <v>3136F2C48</v>
          </cell>
          <cell r="B7253" t="str">
            <v>x3136F2C48</v>
          </cell>
          <cell r="C7253" t="str">
            <v>Match</v>
          </cell>
          <cell r="D7253" t="str">
            <v>iStar</v>
          </cell>
          <cell r="E7253" t="str">
            <v>Callable</v>
          </cell>
        </row>
        <row r="7254">
          <cell r="A7254" t="str">
            <v>3136F2C48</v>
          </cell>
          <cell r="B7254" t="str">
            <v>x3136F2C48</v>
          </cell>
          <cell r="C7254" t="str">
            <v>Match</v>
          </cell>
          <cell r="D7254" t="str">
            <v>iStar</v>
          </cell>
          <cell r="E7254" t="str">
            <v>Callable</v>
          </cell>
        </row>
        <row r="7255">
          <cell r="A7255" t="str">
            <v>3136F2C55</v>
          </cell>
          <cell r="B7255" t="str">
            <v>x3136F2C55</v>
          </cell>
          <cell r="C7255" t="str">
            <v>Match</v>
          </cell>
          <cell r="D7255" t="str">
            <v>iStar</v>
          </cell>
          <cell r="E7255" t="str">
            <v>Callable</v>
          </cell>
        </row>
        <row r="7256">
          <cell r="A7256" t="str">
            <v>3136F2C63</v>
          </cell>
          <cell r="B7256" t="str">
            <v>x3136F2C63</v>
          </cell>
          <cell r="C7256" t="str">
            <v>Match</v>
          </cell>
          <cell r="D7256" t="str">
            <v>iStar</v>
          </cell>
          <cell r="E7256" t="str">
            <v>Callable</v>
          </cell>
        </row>
        <row r="7257">
          <cell r="A7257" t="str">
            <v>3136F2C63</v>
          </cell>
          <cell r="B7257" t="str">
            <v>x3136F2C63</v>
          </cell>
          <cell r="C7257" t="str">
            <v>Match</v>
          </cell>
          <cell r="D7257" t="str">
            <v>iStar</v>
          </cell>
          <cell r="E7257" t="str">
            <v>Callable</v>
          </cell>
        </row>
        <row r="7258">
          <cell r="A7258" t="str">
            <v>3136F2C63</v>
          </cell>
          <cell r="B7258" t="str">
            <v>x3136F2C63</v>
          </cell>
          <cell r="C7258" t="str">
            <v>Match</v>
          </cell>
          <cell r="D7258" t="str">
            <v>iStar</v>
          </cell>
          <cell r="E7258" t="str">
            <v>Callable</v>
          </cell>
        </row>
        <row r="7259">
          <cell r="A7259" t="str">
            <v>3136F2C71</v>
          </cell>
          <cell r="B7259" t="str">
            <v>x3136F2C71</v>
          </cell>
          <cell r="C7259" t="str">
            <v>Match</v>
          </cell>
          <cell r="D7259" t="str">
            <v>iStar</v>
          </cell>
          <cell r="E7259" t="str">
            <v>Callable</v>
          </cell>
        </row>
        <row r="7260">
          <cell r="A7260" t="str">
            <v>3136F2C71</v>
          </cell>
          <cell r="B7260" t="str">
            <v>x3136F2C71</v>
          </cell>
          <cell r="C7260" t="str">
            <v>Match</v>
          </cell>
          <cell r="D7260" t="str">
            <v>iStar</v>
          </cell>
          <cell r="E7260" t="str">
            <v>Callable</v>
          </cell>
        </row>
        <row r="7261">
          <cell r="A7261" t="str">
            <v>3136F2C71</v>
          </cell>
          <cell r="B7261" t="str">
            <v>x3136F2C71</v>
          </cell>
          <cell r="C7261" t="str">
            <v>Match</v>
          </cell>
          <cell r="D7261" t="str">
            <v>iStar</v>
          </cell>
          <cell r="E7261" t="str">
            <v>Callable</v>
          </cell>
        </row>
        <row r="7262">
          <cell r="A7262" t="str">
            <v>3136F2C97</v>
          </cell>
          <cell r="B7262" t="str">
            <v>x3136F2C97</v>
          </cell>
          <cell r="C7262" t="str">
            <v>Match</v>
          </cell>
          <cell r="D7262" t="str">
            <v>iStar</v>
          </cell>
          <cell r="E7262" t="str">
            <v>Callable</v>
          </cell>
        </row>
        <row r="7263">
          <cell r="A7263" t="str">
            <v>3136F2C97</v>
          </cell>
          <cell r="B7263" t="str">
            <v>x3136F2C97</v>
          </cell>
          <cell r="C7263" t="str">
            <v>Match</v>
          </cell>
          <cell r="D7263" t="str">
            <v>iStar</v>
          </cell>
          <cell r="E7263" t="str">
            <v>CallableStep-Up</v>
          </cell>
        </row>
        <row r="7264">
          <cell r="A7264" t="str">
            <v>3136F2C97</v>
          </cell>
          <cell r="B7264" t="str">
            <v>x3136F2C97</v>
          </cell>
          <cell r="C7264" t="str">
            <v>Match</v>
          </cell>
          <cell r="D7264" t="str">
            <v>iStar</v>
          </cell>
          <cell r="E7264" t="str">
            <v>CallableStep-Up</v>
          </cell>
        </row>
        <row r="7265">
          <cell r="A7265" t="str">
            <v>3136F2CE6</v>
          </cell>
          <cell r="B7265" t="str">
            <v>x3136F2CE6</v>
          </cell>
          <cell r="C7265" t="str">
            <v>Match</v>
          </cell>
          <cell r="D7265" t="str">
            <v>iStar</v>
          </cell>
          <cell r="E7265" t="str">
            <v>Step-Up</v>
          </cell>
        </row>
        <row r="7266">
          <cell r="A7266" t="str">
            <v>3136F2CF3</v>
          </cell>
          <cell r="B7266" t="str">
            <v>x3136F2CF3</v>
          </cell>
          <cell r="C7266" t="str">
            <v>Match</v>
          </cell>
          <cell r="D7266" t="str">
            <v>iStar</v>
          </cell>
          <cell r="E7266" t="str">
            <v>Callable</v>
          </cell>
        </row>
        <row r="7267">
          <cell r="A7267" t="str">
            <v>3136F2CF3</v>
          </cell>
          <cell r="B7267" t="str">
            <v>x3136F2CF3</v>
          </cell>
          <cell r="C7267" t="str">
            <v>Match</v>
          </cell>
          <cell r="D7267" t="str">
            <v>iStar</v>
          </cell>
          <cell r="E7267" t="str">
            <v>Callable</v>
          </cell>
        </row>
        <row r="7268">
          <cell r="A7268" t="str">
            <v>3136F2CF3</v>
          </cell>
          <cell r="B7268" t="str">
            <v>x3136F2CF3</v>
          </cell>
          <cell r="C7268" t="str">
            <v>Match</v>
          </cell>
          <cell r="D7268" t="str">
            <v>iStar</v>
          </cell>
          <cell r="E7268" t="str">
            <v>Callable</v>
          </cell>
        </row>
        <row r="7269">
          <cell r="A7269" t="str">
            <v>3136F2CM8</v>
          </cell>
          <cell r="B7269" t="str">
            <v>x3136F2CM8</v>
          </cell>
          <cell r="C7269" t="str">
            <v>Match</v>
          </cell>
          <cell r="D7269" t="str">
            <v>iStar</v>
          </cell>
          <cell r="E7269" t="str">
            <v>Callable</v>
          </cell>
        </row>
        <row r="7270">
          <cell r="A7270" t="str">
            <v>3136F2CN6</v>
          </cell>
          <cell r="B7270" t="str">
            <v>x3136F2CN6</v>
          </cell>
          <cell r="C7270" t="str">
            <v>Match</v>
          </cell>
          <cell r="D7270" t="str">
            <v>iStar</v>
          </cell>
          <cell r="E7270" t="str">
            <v>Callable</v>
          </cell>
        </row>
        <row r="7271">
          <cell r="A7271" t="str">
            <v>3136F2CN6</v>
          </cell>
          <cell r="B7271" t="str">
            <v>x3136F2CN6</v>
          </cell>
          <cell r="C7271" t="str">
            <v>Match</v>
          </cell>
          <cell r="D7271" t="str">
            <v>iStar</v>
          </cell>
          <cell r="E7271" t="str">
            <v>Callable</v>
          </cell>
        </row>
        <row r="7272">
          <cell r="A7272" t="str">
            <v>3136F2CN6</v>
          </cell>
          <cell r="B7272" t="str">
            <v>x3136F2CN6</v>
          </cell>
          <cell r="C7272" t="str">
            <v>Match</v>
          </cell>
          <cell r="D7272" t="str">
            <v>iStar</v>
          </cell>
          <cell r="E7272" t="str">
            <v>Callable</v>
          </cell>
        </row>
        <row r="7273">
          <cell r="A7273" t="str">
            <v>3136F2CP1</v>
          </cell>
          <cell r="B7273" t="str">
            <v>x3136F2CP1</v>
          </cell>
          <cell r="C7273" t="str">
            <v>Match</v>
          </cell>
          <cell r="D7273" t="str">
            <v>iStar</v>
          </cell>
          <cell r="E7273" t="str">
            <v>Callable</v>
          </cell>
        </row>
        <row r="7274">
          <cell r="A7274" t="str">
            <v>3136F2CS5</v>
          </cell>
          <cell r="B7274" t="str">
            <v>x3136F2CS5</v>
          </cell>
          <cell r="C7274" t="str">
            <v>Match</v>
          </cell>
          <cell r="D7274" t="str">
            <v>iStar</v>
          </cell>
          <cell r="E7274" t="str">
            <v>Callable</v>
          </cell>
        </row>
        <row r="7275">
          <cell r="A7275" t="str">
            <v>3136F2D21</v>
          </cell>
          <cell r="B7275" t="str">
            <v>x3136F2D21</v>
          </cell>
          <cell r="C7275" t="str">
            <v>Match</v>
          </cell>
          <cell r="D7275" t="str">
            <v>iStar</v>
          </cell>
          <cell r="E7275" t="str">
            <v>Callable</v>
          </cell>
        </row>
        <row r="7276">
          <cell r="A7276" t="str">
            <v>3136F2D21</v>
          </cell>
          <cell r="B7276" t="str">
            <v>x3136F2D21</v>
          </cell>
          <cell r="C7276" t="str">
            <v>Match</v>
          </cell>
          <cell r="D7276" t="str">
            <v>iStar</v>
          </cell>
          <cell r="E7276" t="str">
            <v>Callable</v>
          </cell>
        </row>
        <row r="7277">
          <cell r="A7277" t="str">
            <v>3136F2D21</v>
          </cell>
          <cell r="B7277" t="str">
            <v>x3136F2D21</v>
          </cell>
          <cell r="C7277" t="str">
            <v>Match</v>
          </cell>
          <cell r="D7277" t="str">
            <v>iStar</v>
          </cell>
          <cell r="E7277" t="str">
            <v>Callable</v>
          </cell>
        </row>
        <row r="7278">
          <cell r="A7278" t="str">
            <v>3136F2D39</v>
          </cell>
          <cell r="B7278" t="str">
            <v>x3136F2D39</v>
          </cell>
          <cell r="C7278" t="str">
            <v>Match</v>
          </cell>
          <cell r="D7278" t="str">
            <v>iStar</v>
          </cell>
          <cell r="E7278" t="str">
            <v>Callable</v>
          </cell>
        </row>
        <row r="7279">
          <cell r="A7279" t="str">
            <v>3136F2D39</v>
          </cell>
          <cell r="B7279" t="str">
            <v>x3136F2D39</v>
          </cell>
          <cell r="C7279" t="str">
            <v>Match</v>
          </cell>
          <cell r="D7279" t="str">
            <v>iStar</v>
          </cell>
          <cell r="E7279" t="str">
            <v>Callable</v>
          </cell>
        </row>
        <row r="7280">
          <cell r="A7280" t="str">
            <v>3136F2D39</v>
          </cell>
          <cell r="B7280" t="str">
            <v>x3136F2D39</v>
          </cell>
          <cell r="C7280" t="str">
            <v>Match</v>
          </cell>
          <cell r="D7280" t="str">
            <v>iStar</v>
          </cell>
          <cell r="E7280" t="str">
            <v>Callable</v>
          </cell>
        </row>
        <row r="7281">
          <cell r="A7281" t="str">
            <v>3136F2D47</v>
          </cell>
          <cell r="B7281" t="str">
            <v>x3136F2D47</v>
          </cell>
          <cell r="C7281" t="str">
            <v>Match</v>
          </cell>
          <cell r="D7281" t="str">
            <v>iStar</v>
          </cell>
          <cell r="E7281" t="str">
            <v>Callable</v>
          </cell>
        </row>
        <row r="7282">
          <cell r="A7282" t="str">
            <v>3136F2D47</v>
          </cell>
          <cell r="B7282" t="str">
            <v>x3136F2D47</v>
          </cell>
          <cell r="C7282" t="str">
            <v>Match</v>
          </cell>
          <cell r="D7282" t="str">
            <v>iStar</v>
          </cell>
          <cell r="E7282" t="str">
            <v>Callable</v>
          </cell>
        </row>
        <row r="7283">
          <cell r="A7283" t="str">
            <v>3136F2D47</v>
          </cell>
          <cell r="B7283" t="str">
            <v>x3136F2D47</v>
          </cell>
          <cell r="C7283" t="str">
            <v>Match</v>
          </cell>
          <cell r="D7283" t="str">
            <v>iStar</v>
          </cell>
          <cell r="E7283" t="str">
            <v>Callable</v>
          </cell>
        </row>
        <row r="7284">
          <cell r="A7284" t="str">
            <v>3136F2D54</v>
          </cell>
          <cell r="B7284" t="str">
            <v>x3136F2D54</v>
          </cell>
          <cell r="C7284" t="str">
            <v>Match</v>
          </cell>
          <cell r="D7284" t="str">
            <v>iStar</v>
          </cell>
          <cell r="E7284" t="str">
            <v>Callable</v>
          </cell>
        </row>
        <row r="7285">
          <cell r="A7285" t="str">
            <v>3136F2D70</v>
          </cell>
          <cell r="B7285" t="str">
            <v>x3136F2D70</v>
          </cell>
          <cell r="C7285" t="str">
            <v>Match</v>
          </cell>
          <cell r="D7285" t="str">
            <v>iStar</v>
          </cell>
          <cell r="E7285" t="str">
            <v>Callable</v>
          </cell>
        </row>
        <row r="7286">
          <cell r="A7286" t="str">
            <v>3136F2D88</v>
          </cell>
          <cell r="B7286" t="str">
            <v>x3136F2D88</v>
          </cell>
          <cell r="C7286" t="str">
            <v>Match</v>
          </cell>
          <cell r="D7286" t="str">
            <v>iStar</v>
          </cell>
          <cell r="E7286" t="str">
            <v>Callable</v>
          </cell>
        </row>
        <row r="7287">
          <cell r="A7287" t="str">
            <v>3136F2D88</v>
          </cell>
          <cell r="B7287" t="str">
            <v>x3136F2D88</v>
          </cell>
          <cell r="C7287" t="str">
            <v>Match</v>
          </cell>
          <cell r="D7287" t="str">
            <v>iStar</v>
          </cell>
          <cell r="E7287" t="str">
            <v>Callable</v>
          </cell>
        </row>
        <row r="7288">
          <cell r="A7288" t="str">
            <v>3136F2D88</v>
          </cell>
          <cell r="B7288" t="str">
            <v>x3136F2D88</v>
          </cell>
          <cell r="C7288" t="str">
            <v>Match</v>
          </cell>
          <cell r="D7288" t="str">
            <v>iStar</v>
          </cell>
          <cell r="E7288" t="str">
            <v>Callable</v>
          </cell>
        </row>
        <row r="7289">
          <cell r="A7289" t="str">
            <v>3136F2D96</v>
          </cell>
          <cell r="B7289" t="str">
            <v>x3136F2D96</v>
          </cell>
          <cell r="C7289" t="str">
            <v>Match</v>
          </cell>
          <cell r="D7289" t="str">
            <v>iStar</v>
          </cell>
          <cell r="E7289" t="str">
            <v>Callable</v>
          </cell>
        </row>
        <row r="7290">
          <cell r="A7290" t="str">
            <v>3136F2D96</v>
          </cell>
          <cell r="B7290" t="str">
            <v>x3136F2D96</v>
          </cell>
          <cell r="C7290" t="str">
            <v>Match</v>
          </cell>
          <cell r="D7290" t="str">
            <v>iStar</v>
          </cell>
          <cell r="E7290" t="str">
            <v>CallableStep-Up</v>
          </cell>
        </row>
        <row r="7291">
          <cell r="A7291" t="str">
            <v>3136F2D96</v>
          </cell>
          <cell r="B7291" t="str">
            <v>x3136F2D96</v>
          </cell>
          <cell r="C7291" t="str">
            <v>Match</v>
          </cell>
          <cell r="D7291" t="str">
            <v>iStar</v>
          </cell>
          <cell r="E7291" t="str">
            <v>CallableStep-Up</v>
          </cell>
        </row>
        <row r="7292">
          <cell r="A7292" t="str">
            <v>3136F2DD7</v>
          </cell>
          <cell r="B7292" t="str">
            <v>x3136F2DD7</v>
          </cell>
          <cell r="C7292" t="str">
            <v>Match</v>
          </cell>
          <cell r="D7292" t="str">
            <v>iStar</v>
          </cell>
          <cell r="E7292" t="str">
            <v>Callable</v>
          </cell>
        </row>
        <row r="7293">
          <cell r="A7293" t="str">
            <v>3136F2DD7</v>
          </cell>
          <cell r="B7293" t="str">
            <v>x3136F2DD7</v>
          </cell>
          <cell r="C7293" t="str">
            <v>Match</v>
          </cell>
          <cell r="D7293" t="str">
            <v>iStar</v>
          </cell>
          <cell r="E7293" t="str">
            <v>Callable</v>
          </cell>
        </row>
        <row r="7294">
          <cell r="A7294" t="str">
            <v>3136F2DE5</v>
          </cell>
          <cell r="B7294" t="str">
            <v>x3136F2DE5</v>
          </cell>
          <cell r="C7294" t="str">
            <v>Match</v>
          </cell>
          <cell r="D7294" t="str">
            <v>iStar</v>
          </cell>
          <cell r="E7294" t="str">
            <v>Callable</v>
          </cell>
        </row>
        <row r="7295">
          <cell r="A7295" t="str">
            <v>3136F2DF2</v>
          </cell>
          <cell r="B7295" t="str">
            <v>x3136F2DF2</v>
          </cell>
          <cell r="C7295" t="str">
            <v>Match</v>
          </cell>
          <cell r="D7295" t="str">
            <v>iStar</v>
          </cell>
          <cell r="E7295" t="str">
            <v>Callable</v>
          </cell>
        </row>
        <row r="7296">
          <cell r="A7296" t="str">
            <v>3136F2DF2</v>
          </cell>
          <cell r="B7296" t="str">
            <v>x3136F2DF2</v>
          </cell>
          <cell r="C7296" t="str">
            <v>Match</v>
          </cell>
          <cell r="D7296" t="str">
            <v>iStar</v>
          </cell>
          <cell r="E7296" t="str">
            <v>Callable</v>
          </cell>
        </row>
        <row r="7297">
          <cell r="A7297" t="str">
            <v>3136F2DF2</v>
          </cell>
          <cell r="B7297" t="str">
            <v>x3136F2DF2</v>
          </cell>
          <cell r="C7297" t="str">
            <v>Match</v>
          </cell>
          <cell r="D7297" t="str">
            <v>iStar</v>
          </cell>
          <cell r="E7297" t="str">
            <v>VariableRateBond</v>
          </cell>
        </row>
        <row r="7298">
          <cell r="A7298" t="str">
            <v>3136F2DG0</v>
          </cell>
          <cell r="B7298" t="str">
            <v>x3136F2DG0</v>
          </cell>
          <cell r="C7298" t="str">
            <v>Match</v>
          </cell>
          <cell r="D7298" t="str">
            <v>iStar</v>
          </cell>
          <cell r="E7298" t="str">
            <v>VariableRateBond</v>
          </cell>
        </row>
        <row r="7299">
          <cell r="A7299" t="str">
            <v>3136F2DG0</v>
          </cell>
          <cell r="B7299" t="str">
            <v>x3136F2DG0</v>
          </cell>
          <cell r="C7299" t="str">
            <v>Match</v>
          </cell>
          <cell r="D7299" t="str">
            <v>iStar</v>
          </cell>
          <cell r="E7299" t="str">
            <v>VariableRateBond</v>
          </cell>
        </row>
        <row r="7300">
          <cell r="A7300" t="str">
            <v>3136F2DG0</v>
          </cell>
          <cell r="B7300" t="str">
            <v>x3136F2DG0</v>
          </cell>
          <cell r="C7300" t="str">
            <v>Match</v>
          </cell>
          <cell r="D7300" t="str">
            <v>iStar</v>
          </cell>
          <cell r="E7300" t="str">
            <v>Floater</v>
          </cell>
        </row>
        <row r="7301">
          <cell r="A7301" t="str">
            <v>3136F2DH8</v>
          </cell>
          <cell r="B7301" t="str">
            <v>x3136F2DH8</v>
          </cell>
          <cell r="C7301" t="str">
            <v>Match</v>
          </cell>
          <cell r="D7301" t="str">
            <v>iStar</v>
          </cell>
          <cell r="E7301" t="str">
            <v>Callable</v>
          </cell>
        </row>
        <row r="7302">
          <cell r="A7302" t="str">
            <v>3136F2DH8</v>
          </cell>
          <cell r="B7302" t="str">
            <v>x3136F2DH8</v>
          </cell>
          <cell r="C7302" t="str">
            <v>Match</v>
          </cell>
          <cell r="D7302" t="str">
            <v>iStar</v>
          </cell>
          <cell r="E7302" t="str">
            <v>Callable</v>
          </cell>
        </row>
        <row r="7303">
          <cell r="A7303" t="str">
            <v>3136F2DH8</v>
          </cell>
          <cell r="B7303" t="str">
            <v>x3136F2DH8</v>
          </cell>
          <cell r="C7303" t="str">
            <v>Match</v>
          </cell>
          <cell r="D7303" t="str">
            <v>iStar</v>
          </cell>
          <cell r="E7303" t="str">
            <v>Callable</v>
          </cell>
        </row>
        <row r="7304">
          <cell r="A7304" t="str">
            <v>3136F2DJ4</v>
          </cell>
          <cell r="B7304" t="str">
            <v>x3136F2DJ4</v>
          </cell>
          <cell r="C7304" t="str">
            <v>Match</v>
          </cell>
          <cell r="D7304" t="str">
            <v>iStar</v>
          </cell>
          <cell r="E7304" t="str">
            <v>Callable</v>
          </cell>
        </row>
        <row r="7305">
          <cell r="A7305" t="str">
            <v>3136F2DN5</v>
          </cell>
          <cell r="B7305" t="str">
            <v>x3136F2DN5</v>
          </cell>
          <cell r="C7305" t="str">
            <v>Match</v>
          </cell>
          <cell r="D7305" t="str">
            <v>iStar</v>
          </cell>
          <cell r="E7305" t="str">
            <v>Callable</v>
          </cell>
        </row>
        <row r="7306">
          <cell r="A7306" t="str">
            <v>3136F2DN5</v>
          </cell>
          <cell r="B7306" t="str">
            <v>x3136F2DN5</v>
          </cell>
          <cell r="C7306" t="str">
            <v>Match</v>
          </cell>
          <cell r="D7306" t="str">
            <v>iStar</v>
          </cell>
          <cell r="E7306" t="str">
            <v>Callable</v>
          </cell>
        </row>
        <row r="7307">
          <cell r="A7307" t="str">
            <v>3136F2DN5</v>
          </cell>
          <cell r="B7307" t="str">
            <v>x3136F2DN5</v>
          </cell>
          <cell r="C7307" t="str">
            <v>Match</v>
          </cell>
          <cell r="D7307" t="str">
            <v>iStar</v>
          </cell>
          <cell r="E7307" t="str">
            <v>Callable</v>
          </cell>
        </row>
        <row r="7308">
          <cell r="A7308" t="str">
            <v>3136F2DP0</v>
          </cell>
          <cell r="B7308" t="str">
            <v>x3136F2DP0</v>
          </cell>
          <cell r="C7308" t="str">
            <v>Match</v>
          </cell>
          <cell r="D7308" t="str">
            <v>iStar</v>
          </cell>
          <cell r="E7308" t="str">
            <v>Callable</v>
          </cell>
        </row>
        <row r="7309">
          <cell r="A7309" t="str">
            <v>3136F2DQ8</v>
          </cell>
          <cell r="B7309" t="str">
            <v>x3136F2DQ8</v>
          </cell>
          <cell r="C7309" t="str">
            <v>Match</v>
          </cell>
          <cell r="D7309" t="str">
            <v>iStar</v>
          </cell>
          <cell r="E7309" t="str">
            <v>Callable</v>
          </cell>
        </row>
        <row r="7310">
          <cell r="A7310" t="str">
            <v>3136F2DQ8</v>
          </cell>
          <cell r="B7310" t="str">
            <v>x3136F2DQ8</v>
          </cell>
          <cell r="C7310" t="str">
            <v>Match</v>
          </cell>
          <cell r="D7310" t="str">
            <v>iStar</v>
          </cell>
          <cell r="E7310" t="str">
            <v>Callable</v>
          </cell>
        </row>
        <row r="7311">
          <cell r="A7311" t="str">
            <v>3136F2DQ8</v>
          </cell>
          <cell r="B7311" t="str">
            <v>x3136F2DQ8</v>
          </cell>
          <cell r="C7311" t="str">
            <v>Match</v>
          </cell>
          <cell r="D7311" t="str">
            <v>iStar</v>
          </cell>
          <cell r="E7311" t="str">
            <v>CallableStep-Up</v>
          </cell>
        </row>
        <row r="7312">
          <cell r="A7312" t="str">
            <v>3136F2E38</v>
          </cell>
          <cell r="B7312" t="str">
            <v>x3136F2E38</v>
          </cell>
          <cell r="C7312" t="str">
            <v>Match</v>
          </cell>
          <cell r="D7312" t="str">
            <v>iStar</v>
          </cell>
          <cell r="E7312" t="str">
            <v>CallableStep-Up</v>
          </cell>
        </row>
        <row r="7313">
          <cell r="A7313" t="str">
            <v>3136F2E46</v>
          </cell>
          <cell r="B7313" t="str">
            <v>x3136F2E46</v>
          </cell>
          <cell r="C7313" t="str">
            <v>Match</v>
          </cell>
          <cell r="D7313" t="str">
            <v>iStar</v>
          </cell>
          <cell r="E7313" t="str">
            <v>Callable</v>
          </cell>
        </row>
        <row r="7314">
          <cell r="A7314" t="str">
            <v>3136F2E79</v>
          </cell>
          <cell r="B7314" t="str">
            <v>x3136F2E79</v>
          </cell>
          <cell r="C7314" t="str">
            <v>Match</v>
          </cell>
          <cell r="D7314" t="str">
            <v>iStar</v>
          </cell>
          <cell r="E7314" t="str">
            <v>Callable</v>
          </cell>
        </row>
        <row r="7315">
          <cell r="A7315" t="str">
            <v>3136F2E79</v>
          </cell>
          <cell r="B7315" t="str">
            <v>x3136F2E79</v>
          </cell>
          <cell r="C7315" t="str">
            <v>Match</v>
          </cell>
          <cell r="D7315" t="str">
            <v>iStar</v>
          </cell>
          <cell r="E7315" t="str">
            <v>Callable</v>
          </cell>
        </row>
        <row r="7316">
          <cell r="A7316" t="str">
            <v>3136F2E79</v>
          </cell>
          <cell r="B7316" t="str">
            <v>x3136F2E79</v>
          </cell>
          <cell r="C7316" t="str">
            <v>Match</v>
          </cell>
          <cell r="D7316" t="str">
            <v>iStar</v>
          </cell>
          <cell r="E7316" t="str">
            <v>Callable</v>
          </cell>
        </row>
        <row r="7317">
          <cell r="A7317" t="str">
            <v>3136F2EJ3</v>
          </cell>
          <cell r="B7317" t="str">
            <v>x3136F2EJ3</v>
          </cell>
          <cell r="C7317" t="str">
            <v>Match</v>
          </cell>
          <cell r="D7317" t="str">
            <v>iStar</v>
          </cell>
          <cell r="E7317" t="str">
            <v>Callable</v>
          </cell>
        </row>
        <row r="7318">
          <cell r="A7318" t="str">
            <v>3136F2EJ3</v>
          </cell>
          <cell r="B7318" t="str">
            <v>x3136F2EJ3</v>
          </cell>
          <cell r="C7318" t="str">
            <v>Match</v>
          </cell>
          <cell r="D7318" t="str">
            <v>iStar</v>
          </cell>
          <cell r="E7318" t="str">
            <v>Callable</v>
          </cell>
        </row>
        <row r="7319">
          <cell r="A7319" t="str">
            <v>3136F2EJ3</v>
          </cell>
          <cell r="B7319" t="str">
            <v>x3136F2EJ3</v>
          </cell>
          <cell r="C7319" t="str">
            <v>Match</v>
          </cell>
          <cell r="D7319" t="str">
            <v>iStar</v>
          </cell>
          <cell r="E7319" t="str">
            <v>Callable</v>
          </cell>
        </row>
        <row r="7320">
          <cell r="A7320" t="str">
            <v>3136F2EK0</v>
          </cell>
          <cell r="B7320" t="str">
            <v>x3136F2EK0</v>
          </cell>
          <cell r="C7320" t="str">
            <v>Match</v>
          </cell>
          <cell r="D7320" t="str">
            <v>iStar</v>
          </cell>
          <cell r="E7320" t="str">
            <v>Callable</v>
          </cell>
        </row>
        <row r="7321">
          <cell r="A7321" t="str">
            <v>3136F2EL8</v>
          </cell>
          <cell r="B7321" t="str">
            <v>x3136F2EL8</v>
          </cell>
          <cell r="C7321" t="str">
            <v>Match</v>
          </cell>
          <cell r="D7321" t="str">
            <v>iStar</v>
          </cell>
          <cell r="E7321" t="str">
            <v>Callable</v>
          </cell>
        </row>
        <row r="7322">
          <cell r="A7322" t="str">
            <v>3136F2EM6</v>
          </cell>
          <cell r="B7322" t="str">
            <v>x3136F2EM6</v>
          </cell>
          <cell r="C7322" t="str">
            <v>Match</v>
          </cell>
          <cell r="D7322" t="str">
            <v>iStar</v>
          </cell>
          <cell r="E7322" t="str">
            <v>Zero-Coupon</v>
          </cell>
        </row>
        <row r="7323">
          <cell r="A7323" t="str">
            <v>3136F2EM6</v>
          </cell>
          <cell r="B7323" t="str">
            <v>x3136F2EM6</v>
          </cell>
          <cell r="C7323" t="str">
            <v>Match</v>
          </cell>
          <cell r="D7323" t="str">
            <v>iStar</v>
          </cell>
          <cell r="E7323" t="str">
            <v>Zero-Coupon</v>
          </cell>
        </row>
        <row r="7324">
          <cell r="A7324" t="str">
            <v>3136F2EM6</v>
          </cell>
          <cell r="B7324" t="str">
            <v>x3136F2EM6</v>
          </cell>
          <cell r="C7324" t="str">
            <v>Match</v>
          </cell>
          <cell r="D7324" t="str">
            <v>iStar</v>
          </cell>
          <cell r="E7324" t="str">
            <v>Zero-Coupon</v>
          </cell>
        </row>
        <row r="7325">
          <cell r="A7325" t="str">
            <v>3136F2EN4</v>
          </cell>
          <cell r="B7325" t="str">
            <v>x3136F2EN4</v>
          </cell>
          <cell r="C7325" t="str">
            <v>Match</v>
          </cell>
          <cell r="D7325" t="str">
            <v>iStar</v>
          </cell>
          <cell r="E7325" t="str">
            <v>Callable</v>
          </cell>
        </row>
        <row r="7326">
          <cell r="A7326" t="str">
            <v>3136F2EN4</v>
          </cell>
          <cell r="B7326" t="str">
            <v>x3136F2EN4</v>
          </cell>
          <cell r="C7326" t="str">
            <v>Match</v>
          </cell>
          <cell r="D7326" t="str">
            <v>iStar</v>
          </cell>
          <cell r="E7326" t="str">
            <v>Callable</v>
          </cell>
        </row>
        <row r="7327">
          <cell r="A7327" t="str">
            <v>3136F2EN4</v>
          </cell>
          <cell r="B7327" t="str">
            <v>x3136F2EN4</v>
          </cell>
          <cell r="C7327" t="str">
            <v>Match</v>
          </cell>
          <cell r="D7327" t="str">
            <v>iStar</v>
          </cell>
          <cell r="E7327" t="str">
            <v>Callable</v>
          </cell>
        </row>
        <row r="7328">
          <cell r="A7328" t="str">
            <v>3136F2EP9</v>
          </cell>
          <cell r="B7328" t="str">
            <v>x3136F2EP9</v>
          </cell>
          <cell r="C7328" t="str">
            <v>Match</v>
          </cell>
          <cell r="D7328" t="str">
            <v>iStar</v>
          </cell>
          <cell r="E7328" t="str">
            <v>Callable</v>
          </cell>
        </row>
        <row r="7329">
          <cell r="A7329" t="str">
            <v>3136F2EP9</v>
          </cell>
          <cell r="B7329" t="str">
            <v>x3136F2EP9</v>
          </cell>
          <cell r="C7329" t="str">
            <v>Match</v>
          </cell>
          <cell r="D7329" t="str">
            <v>iStar</v>
          </cell>
          <cell r="E7329" t="str">
            <v>Callable</v>
          </cell>
        </row>
        <row r="7330">
          <cell r="A7330" t="str">
            <v>3136F2EQ7</v>
          </cell>
          <cell r="B7330" t="str">
            <v>x3136F2EQ7</v>
          </cell>
          <cell r="C7330" t="str">
            <v>Match</v>
          </cell>
          <cell r="D7330" t="str">
            <v>iStar</v>
          </cell>
          <cell r="E7330" t="str">
            <v>Callable</v>
          </cell>
        </row>
        <row r="7331">
          <cell r="A7331" t="str">
            <v>3136F2EQ7</v>
          </cell>
          <cell r="B7331" t="str">
            <v>x3136F2EQ7</v>
          </cell>
          <cell r="C7331" t="str">
            <v>Match</v>
          </cell>
          <cell r="D7331" t="str">
            <v>iStar</v>
          </cell>
          <cell r="E7331" t="str">
            <v>Callable</v>
          </cell>
        </row>
        <row r="7332">
          <cell r="A7332" t="str">
            <v>3136F2EQ7</v>
          </cell>
          <cell r="B7332" t="str">
            <v>x3136F2EQ7</v>
          </cell>
          <cell r="C7332" t="str">
            <v>Match</v>
          </cell>
          <cell r="D7332" t="str">
            <v>iStar</v>
          </cell>
          <cell r="E7332" t="str">
            <v>CallableStep-Up</v>
          </cell>
        </row>
        <row r="7333">
          <cell r="A7333" t="str">
            <v>3136F2ES3</v>
          </cell>
          <cell r="B7333" t="str">
            <v>x3136F2ES3</v>
          </cell>
          <cell r="C7333" t="str">
            <v>Match</v>
          </cell>
          <cell r="D7333" t="str">
            <v>iStar</v>
          </cell>
          <cell r="E7333" t="str">
            <v>Callable</v>
          </cell>
        </row>
        <row r="7334">
          <cell r="A7334" t="str">
            <v>3136F2ES3</v>
          </cell>
          <cell r="B7334" t="str">
            <v>x3136F2ES3</v>
          </cell>
          <cell r="C7334" t="str">
            <v>Match</v>
          </cell>
          <cell r="D7334" t="str">
            <v>iStar</v>
          </cell>
          <cell r="E7334" t="str">
            <v>Callable</v>
          </cell>
        </row>
        <row r="7335">
          <cell r="A7335" t="str">
            <v>3136F2ES3</v>
          </cell>
          <cell r="B7335" t="str">
            <v>x3136F2ES3</v>
          </cell>
          <cell r="C7335" t="str">
            <v>Match</v>
          </cell>
          <cell r="D7335" t="str">
            <v>iStar</v>
          </cell>
          <cell r="E7335" t="str">
            <v>Callable</v>
          </cell>
        </row>
        <row r="7336">
          <cell r="A7336" t="str">
            <v>3136F2ES3</v>
          </cell>
          <cell r="B7336" t="str">
            <v>x3136F2ES3</v>
          </cell>
          <cell r="C7336" t="str">
            <v>Match</v>
          </cell>
          <cell r="D7336" t="str">
            <v>iStar</v>
          </cell>
          <cell r="E7336" t="str">
            <v>Callable</v>
          </cell>
        </row>
        <row r="7337">
          <cell r="A7337" t="str">
            <v>3136F2ET1</v>
          </cell>
          <cell r="B7337" t="str">
            <v>x3136F2ET1</v>
          </cell>
          <cell r="C7337" t="str">
            <v>Match</v>
          </cell>
          <cell r="D7337" t="str">
            <v>iStar</v>
          </cell>
          <cell r="E7337" t="str">
            <v>Callable</v>
          </cell>
        </row>
        <row r="7338">
          <cell r="A7338" t="str">
            <v>3136F2ET1</v>
          </cell>
          <cell r="B7338" t="str">
            <v>x3136F2ET1</v>
          </cell>
          <cell r="C7338" t="str">
            <v>Match</v>
          </cell>
          <cell r="D7338" t="str">
            <v>iStar</v>
          </cell>
          <cell r="E7338" t="str">
            <v>Callable</v>
          </cell>
        </row>
        <row r="7339">
          <cell r="A7339" t="str">
            <v>3136F2EY0</v>
          </cell>
          <cell r="B7339" t="str">
            <v>x3136F2EY0</v>
          </cell>
          <cell r="C7339" t="str">
            <v>Match</v>
          </cell>
          <cell r="D7339" t="str">
            <v>iStar</v>
          </cell>
          <cell r="E7339" t="str">
            <v>Callable</v>
          </cell>
        </row>
        <row r="7340">
          <cell r="A7340" t="str">
            <v>3136F2EY0</v>
          </cell>
          <cell r="B7340" t="str">
            <v>x3136F2EY0</v>
          </cell>
          <cell r="C7340" t="str">
            <v>Match</v>
          </cell>
          <cell r="D7340" t="str">
            <v>iStar</v>
          </cell>
          <cell r="E7340" t="str">
            <v>Callable</v>
          </cell>
        </row>
        <row r="7341">
          <cell r="A7341" t="str">
            <v>3136F2EY0</v>
          </cell>
          <cell r="B7341" t="str">
            <v>x3136F2EY0</v>
          </cell>
          <cell r="C7341" t="str">
            <v>Match</v>
          </cell>
          <cell r="D7341" t="str">
            <v>iStar</v>
          </cell>
          <cell r="E7341" t="str">
            <v>Callable</v>
          </cell>
        </row>
        <row r="7342">
          <cell r="A7342" t="str">
            <v>3136F2EZ7</v>
          </cell>
          <cell r="B7342" t="str">
            <v>x3136F2EZ7</v>
          </cell>
          <cell r="C7342" t="str">
            <v>Match</v>
          </cell>
          <cell r="D7342" t="str">
            <v>iStar</v>
          </cell>
          <cell r="E7342" t="str">
            <v>Callable</v>
          </cell>
        </row>
        <row r="7343">
          <cell r="A7343" t="str">
            <v>3136F2F52</v>
          </cell>
          <cell r="B7343" t="str">
            <v>x3136F2F52</v>
          </cell>
          <cell r="C7343" t="str">
            <v>Match</v>
          </cell>
          <cell r="D7343" t="str">
            <v>iStar</v>
          </cell>
          <cell r="E7343" t="str">
            <v>Callable</v>
          </cell>
        </row>
        <row r="7344">
          <cell r="A7344" t="str">
            <v>3136F2F60</v>
          </cell>
          <cell r="B7344" t="str">
            <v>x3136F2F60</v>
          </cell>
          <cell r="C7344" t="str">
            <v>Match</v>
          </cell>
          <cell r="D7344" t="str">
            <v>iStar</v>
          </cell>
          <cell r="E7344" t="str">
            <v>Callable</v>
          </cell>
        </row>
        <row r="7345">
          <cell r="A7345" t="str">
            <v>3136F2FG8</v>
          </cell>
          <cell r="B7345" t="str">
            <v>x3136F2FG8</v>
          </cell>
          <cell r="C7345" t="str">
            <v>Match</v>
          </cell>
          <cell r="D7345" t="str">
            <v>iStar</v>
          </cell>
          <cell r="E7345" t="str">
            <v>Callable</v>
          </cell>
        </row>
        <row r="7346">
          <cell r="A7346" t="str">
            <v>3136F2FN3</v>
          </cell>
          <cell r="B7346" t="str">
            <v>x3136F2FN3</v>
          </cell>
          <cell r="C7346" t="str">
            <v>Match</v>
          </cell>
          <cell r="D7346" t="str">
            <v>iStar</v>
          </cell>
          <cell r="E7346" t="str">
            <v>Callable</v>
          </cell>
        </row>
        <row r="7347">
          <cell r="A7347" t="str">
            <v>3136F2FP8</v>
          </cell>
          <cell r="B7347" t="str">
            <v>x3136F2FP8</v>
          </cell>
          <cell r="C7347" t="str">
            <v>Match</v>
          </cell>
          <cell r="D7347" t="str">
            <v>iStar</v>
          </cell>
          <cell r="E7347" t="str">
            <v>Callable</v>
          </cell>
        </row>
        <row r="7348">
          <cell r="A7348" t="str">
            <v>3136F2FQ6</v>
          </cell>
          <cell r="B7348" t="str">
            <v>x3136F2FQ6</v>
          </cell>
          <cell r="C7348" t="str">
            <v>Match</v>
          </cell>
          <cell r="D7348" t="str">
            <v>iStar</v>
          </cell>
          <cell r="E7348" t="str">
            <v>CallableStep-Up</v>
          </cell>
        </row>
        <row r="7349">
          <cell r="A7349" t="str">
            <v>3136F2FQ6</v>
          </cell>
          <cell r="B7349" t="str">
            <v>x3136F2FQ6</v>
          </cell>
          <cell r="C7349" t="str">
            <v>Match</v>
          </cell>
          <cell r="D7349" t="str">
            <v>iStar</v>
          </cell>
          <cell r="E7349" t="str">
            <v>CallableStep-Up</v>
          </cell>
        </row>
        <row r="7350">
          <cell r="A7350" t="str">
            <v>3136F2FQ6</v>
          </cell>
          <cell r="B7350" t="str">
            <v>x3136F2FQ6</v>
          </cell>
          <cell r="C7350" t="str">
            <v>Match</v>
          </cell>
          <cell r="D7350" t="str">
            <v>iStar</v>
          </cell>
          <cell r="E7350" t="str">
            <v>Callable</v>
          </cell>
        </row>
        <row r="7351">
          <cell r="A7351" t="str">
            <v>3136F2FR4</v>
          </cell>
          <cell r="B7351" t="str">
            <v>x3136F2FR4</v>
          </cell>
          <cell r="C7351" t="str">
            <v>Match</v>
          </cell>
          <cell r="D7351" t="str">
            <v>iStar</v>
          </cell>
          <cell r="E7351" t="str">
            <v>Callable</v>
          </cell>
        </row>
        <row r="7352">
          <cell r="A7352" t="str">
            <v>3136F2FR4</v>
          </cell>
          <cell r="B7352" t="str">
            <v>x3136F2FR4</v>
          </cell>
          <cell r="C7352" t="str">
            <v>Match</v>
          </cell>
          <cell r="D7352" t="str">
            <v>iStar</v>
          </cell>
          <cell r="E7352" t="str">
            <v>Callable</v>
          </cell>
        </row>
        <row r="7353">
          <cell r="A7353" t="str">
            <v>3136F2FR4</v>
          </cell>
          <cell r="B7353" t="str">
            <v>x3136F2FR4</v>
          </cell>
          <cell r="C7353" t="str">
            <v>Match</v>
          </cell>
          <cell r="D7353" t="str">
            <v>iStar</v>
          </cell>
          <cell r="E7353" t="str">
            <v>Callable</v>
          </cell>
        </row>
        <row r="7354">
          <cell r="A7354" t="str">
            <v>3136F2FS2</v>
          </cell>
          <cell r="B7354" t="str">
            <v>x3136F2FS2</v>
          </cell>
          <cell r="C7354" t="str">
            <v>Match</v>
          </cell>
          <cell r="D7354" t="str">
            <v>iStar</v>
          </cell>
          <cell r="E7354" t="str">
            <v>Callable</v>
          </cell>
        </row>
        <row r="7355">
          <cell r="A7355" t="str">
            <v>3136F2FS2</v>
          </cell>
          <cell r="B7355" t="str">
            <v>x3136F2FS2</v>
          </cell>
          <cell r="C7355" t="str">
            <v>Match</v>
          </cell>
          <cell r="D7355" t="str">
            <v>iStar</v>
          </cell>
          <cell r="E7355" t="str">
            <v>Callable</v>
          </cell>
        </row>
        <row r="7356">
          <cell r="A7356" t="str">
            <v>3136F2FS2</v>
          </cell>
          <cell r="B7356" t="str">
            <v>x3136F2FS2</v>
          </cell>
          <cell r="C7356" t="str">
            <v>Match</v>
          </cell>
          <cell r="D7356" t="str">
            <v>iStar</v>
          </cell>
          <cell r="E7356" t="str">
            <v>Callable</v>
          </cell>
        </row>
        <row r="7357">
          <cell r="A7357" t="str">
            <v>3136F2FZ6</v>
          </cell>
          <cell r="B7357" t="str">
            <v>x3136F2FZ6</v>
          </cell>
          <cell r="C7357" t="str">
            <v>Match</v>
          </cell>
          <cell r="D7357" t="str">
            <v>iStar</v>
          </cell>
          <cell r="E7357" t="str">
            <v>Callable</v>
          </cell>
        </row>
        <row r="7358">
          <cell r="A7358" t="str">
            <v>3136F2G44</v>
          </cell>
          <cell r="B7358" t="str">
            <v>x3136F2G44</v>
          </cell>
          <cell r="C7358" t="str">
            <v>Match</v>
          </cell>
          <cell r="D7358" t="str">
            <v>iStar</v>
          </cell>
          <cell r="E7358" t="str">
            <v>Callable</v>
          </cell>
        </row>
        <row r="7359">
          <cell r="A7359" t="str">
            <v>3136F2G44</v>
          </cell>
          <cell r="B7359" t="str">
            <v>x3136F2G44</v>
          </cell>
          <cell r="C7359" t="str">
            <v>Match</v>
          </cell>
          <cell r="D7359" t="str">
            <v>iStar</v>
          </cell>
          <cell r="E7359" t="str">
            <v>Callable</v>
          </cell>
        </row>
        <row r="7360">
          <cell r="A7360" t="str">
            <v>3136F2G44</v>
          </cell>
          <cell r="B7360" t="str">
            <v>x3136F2G44</v>
          </cell>
          <cell r="C7360" t="str">
            <v>Match</v>
          </cell>
          <cell r="D7360" t="str">
            <v>iStar</v>
          </cell>
          <cell r="E7360" t="str">
            <v>Callable</v>
          </cell>
        </row>
        <row r="7361">
          <cell r="A7361" t="str">
            <v>3136F2G51</v>
          </cell>
          <cell r="B7361" t="str">
            <v>x3136F2G51</v>
          </cell>
          <cell r="C7361" t="str">
            <v>Match</v>
          </cell>
          <cell r="D7361" t="str">
            <v>iStar</v>
          </cell>
          <cell r="E7361" t="str">
            <v>Callable</v>
          </cell>
        </row>
        <row r="7362">
          <cell r="A7362" t="str">
            <v>3136F2G69</v>
          </cell>
          <cell r="B7362" t="str">
            <v>x3136F2G69</v>
          </cell>
          <cell r="C7362" t="str">
            <v>Match</v>
          </cell>
          <cell r="D7362" t="str">
            <v>iStar</v>
          </cell>
          <cell r="E7362" t="str">
            <v>Callable</v>
          </cell>
        </row>
        <row r="7363">
          <cell r="A7363" t="str">
            <v>3136F2G85</v>
          </cell>
          <cell r="B7363" t="str">
            <v>x3136F2G85</v>
          </cell>
          <cell r="C7363" t="str">
            <v>Match</v>
          </cell>
          <cell r="D7363" t="str">
            <v>iStar</v>
          </cell>
          <cell r="E7363" t="str">
            <v>Callable</v>
          </cell>
        </row>
        <row r="7364">
          <cell r="A7364" t="str">
            <v>3136F2G93</v>
          </cell>
          <cell r="B7364" t="str">
            <v>x3136F2G93</v>
          </cell>
          <cell r="C7364" t="str">
            <v>Match</v>
          </cell>
          <cell r="D7364" t="str">
            <v>iStar</v>
          </cell>
          <cell r="E7364" t="str">
            <v>CallableStep-Up</v>
          </cell>
        </row>
        <row r="7365">
          <cell r="A7365" t="str">
            <v>3136F2G93</v>
          </cell>
          <cell r="B7365" t="str">
            <v>x3136F2G93</v>
          </cell>
          <cell r="C7365" t="str">
            <v>Match</v>
          </cell>
          <cell r="D7365" t="str">
            <v>iStar</v>
          </cell>
          <cell r="E7365" t="str">
            <v>CallableStep-Up</v>
          </cell>
        </row>
        <row r="7366">
          <cell r="A7366" t="str">
            <v>3136F2G93</v>
          </cell>
          <cell r="B7366" t="str">
            <v>x3136F2G93</v>
          </cell>
          <cell r="C7366" t="str">
            <v>Match</v>
          </cell>
          <cell r="D7366" t="str">
            <v>iStar</v>
          </cell>
          <cell r="E7366" t="str">
            <v>Callable</v>
          </cell>
        </row>
        <row r="7367">
          <cell r="A7367" t="str">
            <v>3136F2GD4</v>
          </cell>
          <cell r="B7367" t="str">
            <v>x3136F2GD4</v>
          </cell>
          <cell r="C7367" t="str">
            <v>Match</v>
          </cell>
          <cell r="D7367" t="str">
            <v>iStar</v>
          </cell>
          <cell r="E7367" t="str">
            <v>Callable</v>
          </cell>
        </row>
        <row r="7368">
          <cell r="A7368" t="str">
            <v>3136F2GL6</v>
          </cell>
          <cell r="B7368" t="str">
            <v>x3136F2GL6</v>
          </cell>
          <cell r="C7368" t="str">
            <v>Match</v>
          </cell>
          <cell r="D7368" t="str">
            <v>iStar</v>
          </cell>
          <cell r="E7368" t="str">
            <v>Callable</v>
          </cell>
        </row>
        <row r="7369">
          <cell r="A7369" t="str">
            <v>3136F2GW2</v>
          </cell>
          <cell r="B7369" t="str">
            <v>x3136F2GW2</v>
          </cell>
          <cell r="C7369" t="str">
            <v>Match</v>
          </cell>
          <cell r="D7369" t="str">
            <v>iStar</v>
          </cell>
          <cell r="E7369" t="str">
            <v>Callable</v>
          </cell>
        </row>
        <row r="7370">
          <cell r="A7370" t="str">
            <v>3136F2GW2</v>
          </cell>
          <cell r="B7370" t="str">
            <v>x3136F2GW2</v>
          </cell>
          <cell r="C7370" t="str">
            <v>Match</v>
          </cell>
          <cell r="D7370" t="str">
            <v>iStar</v>
          </cell>
          <cell r="E7370" t="str">
            <v>Callable</v>
          </cell>
        </row>
        <row r="7371">
          <cell r="A7371" t="str">
            <v>3136F2GW2</v>
          </cell>
          <cell r="B7371" t="str">
            <v>x3136F2GW2</v>
          </cell>
          <cell r="C7371" t="str">
            <v>Match</v>
          </cell>
          <cell r="D7371" t="str">
            <v>iStar</v>
          </cell>
          <cell r="E7371" t="str">
            <v>Callable</v>
          </cell>
        </row>
        <row r="7372">
          <cell r="A7372" t="str">
            <v>3136F2GX0</v>
          </cell>
          <cell r="B7372" t="str">
            <v>x3136F2GX0</v>
          </cell>
          <cell r="C7372" t="str">
            <v>Match</v>
          </cell>
          <cell r="D7372" t="str">
            <v>iStar</v>
          </cell>
          <cell r="E7372" t="str">
            <v>Callable</v>
          </cell>
        </row>
        <row r="7373">
          <cell r="A7373" t="str">
            <v>3136F2GX0</v>
          </cell>
          <cell r="B7373" t="str">
            <v>x3136F2GX0</v>
          </cell>
          <cell r="C7373" t="str">
            <v>Match</v>
          </cell>
          <cell r="D7373" t="str">
            <v>iStar</v>
          </cell>
          <cell r="E7373" t="str">
            <v>Callable</v>
          </cell>
        </row>
        <row r="7374">
          <cell r="A7374" t="str">
            <v>3136F2GY8</v>
          </cell>
          <cell r="B7374" t="str">
            <v>x3136F2GY8</v>
          </cell>
          <cell r="C7374" t="str">
            <v>Match</v>
          </cell>
          <cell r="D7374" t="str">
            <v>iStar</v>
          </cell>
          <cell r="E7374" t="str">
            <v>Callable</v>
          </cell>
        </row>
        <row r="7375">
          <cell r="A7375" t="str">
            <v>3136F2GY8</v>
          </cell>
          <cell r="B7375" t="str">
            <v>x3136F2GY8</v>
          </cell>
          <cell r="C7375" t="str">
            <v>Match</v>
          </cell>
          <cell r="D7375" t="str">
            <v>iStar</v>
          </cell>
          <cell r="E7375" t="str">
            <v>Callable</v>
          </cell>
        </row>
        <row r="7376">
          <cell r="A7376" t="str">
            <v>3136F2GY8</v>
          </cell>
          <cell r="B7376" t="str">
            <v>x3136F2GY8</v>
          </cell>
          <cell r="C7376" t="str">
            <v>Match</v>
          </cell>
          <cell r="D7376" t="str">
            <v>iStar</v>
          </cell>
          <cell r="E7376" t="str">
            <v>Callable</v>
          </cell>
        </row>
        <row r="7377">
          <cell r="A7377" t="str">
            <v>3136F2GZ5</v>
          </cell>
          <cell r="B7377" t="str">
            <v>x3136F2GZ5</v>
          </cell>
          <cell r="C7377" t="str">
            <v>Match</v>
          </cell>
          <cell r="D7377" t="str">
            <v>iStar</v>
          </cell>
          <cell r="E7377" t="str">
            <v>Callable</v>
          </cell>
        </row>
        <row r="7378">
          <cell r="A7378" t="str">
            <v>3136F2GZ5</v>
          </cell>
          <cell r="B7378" t="str">
            <v>x3136F2GZ5</v>
          </cell>
          <cell r="C7378" t="str">
            <v>Match</v>
          </cell>
          <cell r="D7378" t="str">
            <v>iStar</v>
          </cell>
          <cell r="E7378" t="str">
            <v>CallableStep-Up</v>
          </cell>
        </row>
        <row r="7379">
          <cell r="A7379" t="str">
            <v>3136F2GZ5</v>
          </cell>
          <cell r="B7379" t="str">
            <v>x3136F2GZ5</v>
          </cell>
          <cell r="C7379" t="str">
            <v>Match</v>
          </cell>
          <cell r="D7379" t="str">
            <v>iStar</v>
          </cell>
          <cell r="E7379" t="str">
            <v>CallableStep-Up</v>
          </cell>
        </row>
        <row r="7380">
          <cell r="A7380" t="str">
            <v>3136F2H27</v>
          </cell>
          <cell r="B7380" t="str">
            <v>x3136F2H27</v>
          </cell>
          <cell r="C7380" t="str">
            <v>Match</v>
          </cell>
          <cell r="D7380" t="str">
            <v>iStar</v>
          </cell>
          <cell r="E7380" t="str">
            <v>Callable</v>
          </cell>
        </row>
        <row r="7381">
          <cell r="A7381" t="str">
            <v>3136F2H27</v>
          </cell>
          <cell r="B7381" t="str">
            <v>x3136F2H27</v>
          </cell>
          <cell r="C7381" t="str">
            <v>Match</v>
          </cell>
          <cell r="D7381" t="str">
            <v>iStar</v>
          </cell>
          <cell r="E7381" t="str">
            <v>Callable</v>
          </cell>
        </row>
        <row r="7382">
          <cell r="A7382" t="str">
            <v>3136F2H27</v>
          </cell>
          <cell r="B7382" t="str">
            <v>x3136F2H27</v>
          </cell>
          <cell r="C7382" t="str">
            <v>Match</v>
          </cell>
          <cell r="D7382" t="str">
            <v>iStar</v>
          </cell>
          <cell r="E7382" t="str">
            <v>Callable</v>
          </cell>
        </row>
        <row r="7383">
          <cell r="A7383" t="str">
            <v>3136F2H35</v>
          </cell>
          <cell r="B7383" t="str">
            <v>x3136F2H35</v>
          </cell>
          <cell r="C7383" t="str">
            <v>Match</v>
          </cell>
          <cell r="D7383" t="str">
            <v>iStar</v>
          </cell>
          <cell r="E7383" t="str">
            <v>Callable</v>
          </cell>
        </row>
        <row r="7384">
          <cell r="A7384" t="str">
            <v>3136F2H35</v>
          </cell>
          <cell r="B7384" t="str">
            <v>x3136F2H35</v>
          </cell>
          <cell r="C7384" t="str">
            <v>Match</v>
          </cell>
          <cell r="D7384" t="str">
            <v>iStar</v>
          </cell>
          <cell r="E7384" t="str">
            <v>Callable</v>
          </cell>
        </row>
        <row r="7385">
          <cell r="A7385" t="str">
            <v>3136F2H35</v>
          </cell>
          <cell r="B7385" t="str">
            <v>x3136F2H35</v>
          </cell>
          <cell r="C7385" t="str">
            <v>Match</v>
          </cell>
          <cell r="D7385" t="str">
            <v>iStar</v>
          </cell>
          <cell r="E7385" t="str">
            <v>Callable</v>
          </cell>
        </row>
        <row r="7386">
          <cell r="A7386" t="str">
            <v>3136F2H43</v>
          </cell>
          <cell r="B7386" t="str">
            <v>x3136F2H43</v>
          </cell>
          <cell r="C7386" t="str">
            <v>Match</v>
          </cell>
          <cell r="D7386" t="str">
            <v>iStar</v>
          </cell>
          <cell r="E7386" t="str">
            <v>Callable</v>
          </cell>
        </row>
        <row r="7387">
          <cell r="A7387" t="str">
            <v>3136F2H43</v>
          </cell>
          <cell r="B7387" t="str">
            <v>x3136F2H43</v>
          </cell>
          <cell r="C7387" t="str">
            <v>Match</v>
          </cell>
          <cell r="D7387" t="str">
            <v>iStar</v>
          </cell>
          <cell r="E7387" t="str">
            <v>Callable</v>
          </cell>
        </row>
        <row r="7388">
          <cell r="A7388" t="str">
            <v>3136F2H43</v>
          </cell>
          <cell r="B7388" t="str">
            <v>x3136F2H43</v>
          </cell>
          <cell r="C7388" t="str">
            <v>Match</v>
          </cell>
          <cell r="D7388" t="str">
            <v>iStar</v>
          </cell>
          <cell r="E7388" t="str">
            <v>Callable</v>
          </cell>
        </row>
        <row r="7389">
          <cell r="A7389" t="str">
            <v>3136F2H50</v>
          </cell>
          <cell r="B7389" t="str">
            <v>x3136F2H50</v>
          </cell>
          <cell r="C7389" t="str">
            <v>Match</v>
          </cell>
          <cell r="D7389" t="str">
            <v>iStar</v>
          </cell>
          <cell r="E7389" t="str">
            <v>Callable</v>
          </cell>
        </row>
        <row r="7390">
          <cell r="A7390" t="str">
            <v>3136F2H50</v>
          </cell>
          <cell r="B7390" t="str">
            <v>x3136F2H50</v>
          </cell>
          <cell r="C7390" t="str">
            <v>Match</v>
          </cell>
          <cell r="D7390" t="str">
            <v>iStar</v>
          </cell>
          <cell r="E7390" t="str">
            <v>Callable</v>
          </cell>
        </row>
        <row r="7391">
          <cell r="A7391" t="str">
            <v>3136F2H50</v>
          </cell>
          <cell r="B7391" t="str">
            <v>x3136F2H50</v>
          </cell>
          <cell r="C7391" t="str">
            <v>Match</v>
          </cell>
          <cell r="D7391" t="str">
            <v>iStar</v>
          </cell>
          <cell r="E7391" t="str">
            <v>Callable</v>
          </cell>
        </row>
        <row r="7392">
          <cell r="A7392" t="str">
            <v>3136F2H76</v>
          </cell>
          <cell r="B7392" t="str">
            <v>x3136F2H76</v>
          </cell>
          <cell r="C7392" t="str">
            <v>Match</v>
          </cell>
          <cell r="D7392" t="str">
            <v>iStar</v>
          </cell>
          <cell r="E7392" t="str">
            <v>Callable</v>
          </cell>
        </row>
        <row r="7393">
          <cell r="A7393" t="str">
            <v>3136F2H76</v>
          </cell>
          <cell r="B7393" t="str">
            <v>x3136F2H76</v>
          </cell>
          <cell r="C7393" t="str">
            <v>Match</v>
          </cell>
          <cell r="D7393" t="str">
            <v>iStar</v>
          </cell>
          <cell r="E7393" t="str">
            <v>Callable</v>
          </cell>
        </row>
        <row r="7394">
          <cell r="A7394" t="str">
            <v>3136F2H76</v>
          </cell>
          <cell r="B7394" t="str">
            <v>x3136F2H76</v>
          </cell>
          <cell r="C7394" t="str">
            <v>Match</v>
          </cell>
          <cell r="D7394" t="str">
            <v>iStar</v>
          </cell>
          <cell r="E7394" t="str">
            <v>Callable</v>
          </cell>
        </row>
        <row r="7395">
          <cell r="A7395" t="str">
            <v>3136F2H76</v>
          </cell>
          <cell r="B7395" t="str">
            <v>x3136F2H76</v>
          </cell>
          <cell r="C7395" t="str">
            <v>Match</v>
          </cell>
          <cell r="D7395" t="str">
            <v>iStar</v>
          </cell>
          <cell r="E7395" t="str">
            <v>Callable</v>
          </cell>
        </row>
        <row r="7396">
          <cell r="A7396" t="str">
            <v>3136F2H84</v>
          </cell>
          <cell r="B7396" t="str">
            <v>x3136F2H84</v>
          </cell>
          <cell r="C7396" t="str">
            <v>Match</v>
          </cell>
          <cell r="D7396" t="str">
            <v>iStar</v>
          </cell>
          <cell r="E7396" t="str">
            <v>Callable</v>
          </cell>
        </row>
        <row r="7397">
          <cell r="A7397" t="str">
            <v>3136F2J74</v>
          </cell>
          <cell r="B7397" t="str">
            <v>x3136F2J74</v>
          </cell>
          <cell r="C7397" t="str">
            <v>Match</v>
          </cell>
          <cell r="D7397" t="str">
            <v>iStar</v>
          </cell>
          <cell r="E7397" t="str">
            <v>Callable</v>
          </cell>
        </row>
        <row r="7398">
          <cell r="A7398" t="str">
            <v>3136F2J82</v>
          </cell>
          <cell r="B7398" t="str">
            <v>x3136F2J82</v>
          </cell>
          <cell r="C7398" t="str">
            <v>Match</v>
          </cell>
          <cell r="D7398" t="str">
            <v>iStar</v>
          </cell>
          <cell r="E7398" t="str">
            <v>Callable</v>
          </cell>
        </row>
        <row r="7399">
          <cell r="A7399" t="str">
            <v>3136F2J90</v>
          </cell>
          <cell r="B7399" t="str">
            <v>x3136F2J90</v>
          </cell>
          <cell r="C7399" t="str">
            <v>Match</v>
          </cell>
          <cell r="D7399" t="str">
            <v>iStar</v>
          </cell>
          <cell r="E7399" t="str">
            <v>Callable</v>
          </cell>
        </row>
        <row r="7400">
          <cell r="A7400" t="str">
            <v>3136F2J90</v>
          </cell>
          <cell r="B7400" t="str">
            <v>x3136F2J90</v>
          </cell>
          <cell r="C7400" t="str">
            <v>Match</v>
          </cell>
          <cell r="D7400" t="str">
            <v>iStar</v>
          </cell>
          <cell r="E7400" t="str">
            <v>Callable</v>
          </cell>
        </row>
        <row r="7401">
          <cell r="A7401" t="str">
            <v>3136F2J90</v>
          </cell>
          <cell r="B7401" t="str">
            <v>x3136F2J90</v>
          </cell>
          <cell r="C7401" t="str">
            <v>Match</v>
          </cell>
          <cell r="D7401" t="str">
            <v>iStar</v>
          </cell>
          <cell r="E7401" t="str">
            <v>Callable</v>
          </cell>
        </row>
        <row r="7402">
          <cell r="A7402" t="str">
            <v>3136F2JA7</v>
          </cell>
          <cell r="B7402" t="str">
            <v>x3136F2JA7</v>
          </cell>
          <cell r="C7402" t="str">
            <v>Match</v>
          </cell>
          <cell r="D7402" t="str">
            <v>iStar</v>
          </cell>
          <cell r="E7402" t="str">
            <v>Callable</v>
          </cell>
        </row>
        <row r="7403">
          <cell r="A7403" t="str">
            <v>3136F2JA7</v>
          </cell>
          <cell r="B7403" t="str">
            <v>x3136F2JA7</v>
          </cell>
          <cell r="C7403" t="str">
            <v>Match</v>
          </cell>
          <cell r="D7403" t="str">
            <v>iStar</v>
          </cell>
          <cell r="E7403" t="str">
            <v>Callable</v>
          </cell>
        </row>
        <row r="7404">
          <cell r="A7404" t="str">
            <v>3136F2JA7</v>
          </cell>
          <cell r="B7404" t="str">
            <v>x3136F2JA7</v>
          </cell>
          <cell r="C7404" t="str">
            <v>Match</v>
          </cell>
          <cell r="D7404" t="str">
            <v>iStar</v>
          </cell>
          <cell r="E7404" t="str">
            <v>Callable</v>
          </cell>
        </row>
        <row r="7405">
          <cell r="A7405" t="str">
            <v>3136F2JA7</v>
          </cell>
          <cell r="B7405" t="str">
            <v>x3136F2JA7</v>
          </cell>
          <cell r="C7405" t="str">
            <v>Match</v>
          </cell>
          <cell r="D7405" t="str">
            <v>iStar</v>
          </cell>
          <cell r="E7405" t="str">
            <v>Callable</v>
          </cell>
        </row>
        <row r="7406">
          <cell r="A7406" t="str">
            <v>3136F2JB5</v>
          </cell>
          <cell r="B7406" t="str">
            <v>x3136F2JB5</v>
          </cell>
          <cell r="C7406" t="str">
            <v>Match</v>
          </cell>
          <cell r="D7406" t="str">
            <v>iStar</v>
          </cell>
          <cell r="E7406" t="str">
            <v>Callable</v>
          </cell>
        </row>
        <row r="7407">
          <cell r="A7407" t="str">
            <v>3136F2JC3</v>
          </cell>
          <cell r="B7407" t="str">
            <v>x3136F2JC3</v>
          </cell>
          <cell r="C7407" t="str">
            <v>Match</v>
          </cell>
          <cell r="D7407" t="str">
            <v>iStar</v>
          </cell>
          <cell r="E7407" t="str">
            <v>Callable</v>
          </cell>
        </row>
        <row r="7408">
          <cell r="A7408" t="str">
            <v>3136F2JC3</v>
          </cell>
          <cell r="B7408" t="str">
            <v>x3136F2JC3</v>
          </cell>
          <cell r="C7408" t="str">
            <v>Match</v>
          </cell>
          <cell r="D7408" t="str">
            <v>iStar</v>
          </cell>
          <cell r="E7408" t="str">
            <v>CallableStep-Up</v>
          </cell>
        </row>
        <row r="7409">
          <cell r="A7409" t="str">
            <v>3136F2JC3</v>
          </cell>
          <cell r="B7409" t="str">
            <v>x3136F2JC3</v>
          </cell>
          <cell r="C7409" t="str">
            <v>Match</v>
          </cell>
          <cell r="D7409" t="str">
            <v>iStar</v>
          </cell>
          <cell r="E7409" t="str">
            <v>CallableStep-Up</v>
          </cell>
        </row>
        <row r="7410">
          <cell r="A7410" t="str">
            <v>3136F2JD1</v>
          </cell>
          <cell r="B7410" t="str">
            <v>x3136F2JD1</v>
          </cell>
          <cell r="C7410" t="str">
            <v>Match</v>
          </cell>
          <cell r="D7410" t="str">
            <v>iStar</v>
          </cell>
          <cell r="E7410" t="str">
            <v>Callable</v>
          </cell>
        </row>
        <row r="7411">
          <cell r="A7411" t="str">
            <v>3136F2JD1</v>
          </cell>
          <cell r="B7411" t="str">
            <v>x3136F2JD1</v>
          </cell>
          <cell r="C7411" t="str">
            <v>Match</v>
          </cell>
          <cell r="D7411" t="str">
            <v>iStar</v>
          </cell>
          <cell r="E7411" t="str">
            <v>Callable</v>
          </cell>
        </row>
        <row r="7412">
          <cell r="A7412" t="str">
            <v>3136F2JD1</v>
          </cell>
          <cell r="B7412" t="str">
            <v>x3136F2JD1</v>
          </cell>
          <cell r="C7412" t="str">
            <v>Match</v>
          </cell>
          <cell r="D7412" t="str">
            <v>iStar</v>
          </cell>
          <cell r="E7412" t="str">
            <v>Callable</v>
          </cell>
        </row>
        <row r="7413">
          <cell r="A7413" t="str">
            <v>3136F2JE9</v>
          </cell>
          <cell r="B7413" t="str">
            <v>x3136F2JE9</v>
          </cell>
          <cell r="C7413" t="str">
            <v>Match</v>
          </cell>
          <cell r="D7413" t="str">
            <v>iStar</v>
          </cell>
          <cell r="E7413" t="str">
            <v>Callable</v>
          </cell>
        </row>
        <row r="7414">
          <cell r="A7414" t="str">
            <v>3136F2JE9</v>
          </cell>
          <cell r="B7414" t="str">
            <v>x3136F2JE9</v>
          </cell>
          <cell r="C7414" t="str">
            <v>Match</v>
          </cell>
          <cell r="D7414" t="str">
            <v>iStar</v>
          </cell>
          <cell r="E7414" t="str">
            <v>Callable</v>
          </cell>
        </row>
        <row r="7415">
          <cell r="A7415" t="str">
            <v>3136F2JE9</v>
          </cell>
          <cell r="B7415" t="str">
            <v>x3136F2JE9</v>
          </cell>
          <cell r="C7415" t="str">
            <v>Match</v>
          </cell>
          <cell r="D7415" t="str">
            <v>iStar</v>
          </cell>
          <cell r="E7415" t="str">
            <v>Callable</v>
          </cell>
        </row>
        <row r="7416">
          <cell r="A7416" t="str">
            <v>3136F2JF6</v>
          </cell>
          <cell r="B7416" t="str">
            <v>x3136F2JF6</v>
          </cell>
          <cell r="C7416" t="str">
            <v>Match</v>
          </cell>
          <cell r="D7416" t="str">
            <v>iStar</v>
          </cell>
          <cell r="E7416" t="str">
            <v>Callable</v>
          </cell>
        </row>
        <row r="7417">
          <cell r="A7417" t="str">
            <v>3136F2JF6</v>
          </cell>
          <cell r="B7417" t="str">
            <v>x3136F2JF6</v>
          </cell>
          <cell r="C7417" t="str">
            <v>Match</v>
          </cell>
          <cell r="D7417" t="str">
            <v>iStar</v>
          </cell>
          <cell r="E7417" t="str">
            <v>Zero-Coupon</v>
          </cell>
        </row>
        <row r="7418">
          <cell r="A7418" t="str">
            <v>3136F2JF6</v>
          </cell>
          <cell r="B7418" t="str">
            <v>x3136F2JF6</v>
          </cell>
          <cell r="C7418" t="str">
            <v>Match</v>
          </cell>
          <cell r="D7418" t="str">
            <v>iStar</v>
          </cell>
          <cell r="E7418" t="str">
            <v>Zero-Coupon</v>
          </cell>
        </row>
        <row r="7419">
          <cell r="A7419" t="str">
            <v>3136F2JG4</v>
          </cell>
          <cell r="B7419" t="str">
            <v>x3136F2JG4</v>
          </cell>
          <cell r="C7419" t="str">
            <v>Match</v>
          </cell>
          <cell r="D7419" t="str">
            <v>iStar</v>
          </cell>
          <cell r="E7419" t="str">
            <v>Zero-Coupon</v>
          </cell>
        </row>
        <row r="7420">
          <cell r="A7420" t="str">
            <v>3136F2JM1</v>
          </cell>
          <cell r="B7420" t="str">
            <v>x3136F2JM1</v>
          </cell>
          <cell r="C7420" t="str">
            <v>Match</v>
          </cell>
          <cell r="D7420" t="str">
            <v>iStar</v>
          </cell>
          <cell r="E7420" t="str">
            <v>Callable</v>
          </cell>
        </row>
        <row r="7421">
          <cell r="A7421" t="str">
            <v>3136F2JP4</v>
          </cell>
          <cell r="B7421" t="str">
            <v>x3136F2JP4</v>
          </cell>
          <cell r="C7421" t="str">
            <v>Match</v>
          </cell>
          <cell r="D7421" t="str">
            <v>iStar</v>
          </cell>
          <cell r="E7421" t="str">
            <v>Callable</v>
          </cell>
        </row>
        <row r="7422">
          <cell r="A7422" t="str">
            <v>3136F2JP4</v>
          </cell>
          <cell r="B7422" t="str">
            <v>x3136F2JP4</v>
          </cell>
          <cell r="C7422" t="str">
            <v>Match</v>
          </cell>
          <cell r="D7422" t="str">
            <v>iStar</v>
          </cell>
          <cell r="E7422" t="str">
            <v>Callable</v>
          </cell>
        </row>
        <row r="7423">
          <cell r="A7423" t="str">
            <v>3136F2JP4</v>
          </cell>
          <cell r="B7423" t="str">
            <v>x3136F2JP4</v>
          </cell>
          <cell r="C7423" t="str">
            <v>Match</v>
          </cell>
          <cell r="D7423" t="str">
            <v>iStar</v>
          </cell>
          <cell r="E7423" t="str">
            <v>Callable</v>
          </cell>
        </row>
        <row r="7424">
          <cell r="A7424" t="str">
            <v>3136F2JQ2</v>
          </cell>
          <cell r="B7424" t="str">
            <v>x3136F2JQ2</v>
          </cell>
          <cell r="C7424" t="str">
            <v>Match</v>
          </cell>
          <cell r="D7424" t="str">
            <v>iStar</v>
          </cell>
          <cell r="E7424" t="str">
            <v>Callable</v>
          </cell>
        </row>
        <row r="7425">
          <cell r="A7425" t="str">
            <v>3136F2JV1</v>
          </cell>
          <cell r="B7425" t="str">
            <v>x3136F2JV1</v>
          </cell>
          <cell r="C7425" t="str">
            <v>Match</v>
          </cell>
          <cell r="D7425" t="str">
            <v>iStar</v>
          </cell>
          <cell r="E7425" t="str">
            <v>Callable</v>
          </cell>
        </row>
        <row r="7426">
          <cell r="A7426" t="str">
            <v>3136F2K80</v>
          </cell>
          <cell r="B7426" t="str">
            <v>x3136F2K80</v>
          </cell>
          <cell r="C7426" t="str">
            <v>Match</v>
          </cell>
          <cell r="D7426" t="str">
            <v>iStar</v>
          </cell>
          <cell r="E7426" t="str">
            <v>Callable</v>
          </cell>
        </row>
        <row r="7427">
          <cell r="A7427" t="str">
            <v>3136F2KA5</v>
          </cell>
          <cell r="B7427" t="str">
            <v>x3136F2KA5</v>
          </cell>
          <cell r="C7427" t="str">
            <v>Match</v>
          </cell>
          <cell r="D7427" t="str">
            <v>iStar</v>
          </cell>
          <cell r="E7427" t="str">
            <v>Callable</v>
          </cell>
        </row>
        <row r="7428">
          <cell r="A7428" t="str">
            <v>3136F2KB3</v>
          </cell>
          <cell r="B7428" t="str">
            <v>x3136F2KB3</v>
          </cell>
          <cell r="C7428" t="str">
            <v>Match</v>
          </cell>
          <cell r="D7428" t="str">
            <v>iStar</v>
          </cell>
          <cell r="E7428" t="str">
            <v>Callable</v>
          </cell>
        </row>
        <row r="7429">
          <cell r="A7429" t="str">
            <v>3136F2KB3</v>
          </cell>
          <cell r="B7429" t="str">
            <v>x3136F2KB3</v>
          </cell>
          <cell r="C7429" t="str">
            <v>Match</v>
          </cell>
          <cell r="D7429" t="str">
            <v>iStar</v>
          </cell>
          <cell r="E7429" t="str">
            <v>CallableStep-Up</v>
          </cell>
        </row>
        <row r="7430">
          <cell r="A7430" t="str">
            <v>3136F2KB3</v>
          </cell>
          <cell r="B7430" t="str">
            <v>x3136F2KB3</v>
          </cell>
          <cell r="C7430" t="str">
            <v>Match</v>
          </cell>
          <cell r="D7430" t="str">
            <v>iStar</v>
          </cell>
          <cell r="E7430" t="str">
            <v>CallableStep-Up</v>
          </cell>
        </row>
        <row r="7431">
          <cell r="A7431" t="str">
            <v>3136F2KC1</v>
          </cell>
          <cell r="B7431" t="str">
            <v>x3136F2KC1</v>
          </cell>
          <cell r="C7431" t="str">
            <v>Match</v>
          </cell>
          <cell r="D7431" t="str">
            <v>iStar</v>
          </cell>
          <cell r="E7431" t="str">
            <v>Callable</v>
          </cell>
        </row>
        <row r="7432">
          <cell r="A7432" t="str">
            <v>3136F2KC1</v>
          </cell>
          <cell r="B7432" t="str">
            <v>x3136F2KC1</v>
          </cell>
          <cell r="C7432" t="str">
            <v>Match</v>
          </cell>
          <cell r="D7432" t="str">
            <v>iStar</v>
          </cell>
          <cell r="E7432" t="str">
            <v>Callable</v>
          </cell>
        </row>
        <row r="7433">
          <cell r="A7433" t="str">
            <v>3136F2KC1</v>
          </cell>
          <cell r="B7433" t="str">
            <v>x3136F2KC1</v>
          </cell>
          <cell r="C7433" t="str">
            <v>Match</v>
          </cell>
          <cell r="D7433" t="str">
            <v>iStar</v>
          </cell>
          <cell r="E7433" t="str">
            <v>Callable</v>
          </cell>
        </row>
        <row r="7434">
          <cell r="A7434" t="str">
            <v>3136F2KD9</v>
          </cell>
          <cell r="B7434" t="str">
            <v>x3136F2KD9</v>
          </cell>
          <cell r="C7434" t="str">
            <v>Match</v>
          </cell>
          <cell r="D7434" t="str">
            <v>iStar</v>
          </cell>
          <cell r="E7434" t="str">
            <v>Callable</v>
          </cell>
        </row>
        <row r="7435">
          <cell r="A7435" t="str">
            <v>3136F2KD9</v>
          </cell>
          <cell r="B7435" t="str">
            <v>x3136F2KD9</v>
          </cell>
          <cell r="C7435" t="str">
            <v>Match</v>
          </cell>
          <cell r="D7435" t="str">
            <v>iStar</v>
          </cell>
          <cell r="E7435" t="str">
            <v>Callable</v>
          </cell>
        </row>
        <row r="7436">
          <cell r="A7436" t="str">
            <v>3136F2KD9</v>
          </cell>
          <cell r="B7436" t="str">
            <v>x3136F2KD9</v>
          </cell>
          <cell r="C7436" t="str">
            <v>Match</v>
          </cell>
          <cell r="D7436" t="str">
            <v>iStar</v>
          </cell>
          <cell r="E7436" t="str">
            <v>Callable</v>
          </cell>
        </row>
        <row r="7437">
          <cell r="A7437" t="str">
            <v>3136F2KE7</v>
          </cell>
          <cell r="B7437" t="str">
            <v>x3136F2KE7</v>
          </cell>
          <cell r="C7437" t="str">
            <v>Match</v>
          </cell>
          <cell r="D7437" t="str">
            <v>iStar</v>
          </cell>
          <cell r="E7437" t="str">
            <v>Callable</v>
          </cell>
        </row>
        <row r="7438">
          <cell r="A7438" t="str">
            <v>3136F2KE7</v>
          </cell>
          <cell r="B7438" t="str">
            <v>x3136F2KE7</v>
          </cell>
          <cell r="C7438" t="str">
            <v>Match</v>
          </cell>
          <cell r="D7438" t="str">
            <v>iStar</v>
          </cell>
          <cell r="E7438" t="str">
            <v>Callable</v>
          </cell>
        </row>
        <row r="7439">
          <cell r="A7439" t="str">
            <v>3136F2KE7</v>
          </cell>
          <cell r="B7439" t="str">
            <v>x3136F2KE7</v>
          </cell>
          <cell r="C7439" t="str">
            <v>Match</v>
          </cell>
          <cell r="D7439" t="str">
            <v>iStar</v>
          </cell>
          <cell r="E7439" t="str">
            <v>Callable</v>
          </cell>
        </row>
        <row r="7440">
          <cell r="A7440" t="str">
            <v>3136F2KH0</v>
          </cell>
          <cell r="B7440" t="str">
            <v>x3136F2KH0</v>
          </cell>
          <cell r="C7440" t="str">
            <v>Match</v>
          </cell>
          <cell r="D7440" t="str">
            <v>iStar</v>
          </cell>
          <cell r="E7440" t="str">
            <v>Callable</v>
          </cell>
        </row>
        <row r="7441">
          <cell r="A7441" t="str">
            <v>3136F2KH0</v>
          </cell>
          <cell r="B7441" t="str">
            <v>x3136F2KH0</v>
          </cell>
          <cell r="C7441" t="str">
            <v>Match</v>
          </cell>
          <cell r="D7441" t="str">
            <v>iStar</v>
          </cell>
          <cell r="E7441" t="str">
            <v>Callable</v>
          </cell>
        </row>
        <row r="7442">
          <cell r="A7442" t="str">
            <v>3136F2KH0</v>
          </cell>
          <cell r="B7442" t="str">
            <v>x3136F2KH0</v>
          </cell>
          <cell r="C7442" t="str">
            <v>Match</v>
          </cell>
          <cell r="D7442" t="str">
            <v>iStar</v>
          </cell>
          <cell r="E7442" t="str">
            <v>Callable</v>
          </cell>
        </row>
        <row r="7443">
          <cell r="A7443" t="str">
            <v>3136F2KU1</v>
          </cell>
          <cell r="B7443" t="str">
            <v>x3136F2KU1</v>
          </cell>
          <cell r="C7443" t="str">
            <v>Match</v>
          </cell>
          <cell r="D7443" t="str">
            <v>iStar</v>
          </cell>
          <cell r="E7443" t="str">
            <v>Callable</v>
          </cell>
        </row>
        <row r="7444">
          <cell r="A7444" t="str">
            <v>3136F2KX5</v>
          </cell>
          <cell r="B7444" t="str">
            <v>x3136F2KX5</v>
          </cell>
          <cell r="C7444" t="str">
            <v>Match</v>
          </cell>
          <cell r="D7444" t="str">
            <v>iStar</v>
          </cell>
          <cell r="E7444" t="str">
            <v>Callable</v>
          </cell>
        </row>
        <row r="7445">
          <cell r="A7445" t="str">
            <v>3136F2KY3</v>
          </cell>
          <cell r="B7445" t="str">
            <v>x3136F2KY3</v>
          </cell>
          <cell r="C7445" t="str">
            <v>Match</v>
          </cell>
          <cell r="D7445" t="str">
            <v>iStar</v>
          </cell>
          <cell r="E7445" t="str">
            <v>Callable</v>
          </cell>
        </row>
        <row r="7446">
          <cell r="A7446" t="str">
            <v>3136F2KY3</v>
          </cell>
          <cell r="B7446" t="str">
            <v>x3136F2KY3</v>
          </cell>
          <cell r="C7446" t="str">
            <v>Match</v>
          </cell>
          <cell r="D7446" t="str">
            <v>iStar</v>
          </cell>
          <cell r="E7446" t="str">
            <v>Callable</v>
          </cell>
        </row>
        <row r="7447">
          <cell r="A7447" t="str">
            <v>3136F2KY3</v>
          </cell>
          <cell r="B7447" t="str">
            <v>x3136F2KY3</v>
          </cell>
          <cell r="C7447" t="str">
            <v>Match</v>
          </cell>
          <cell r="D7447" t="str">
            <v>iStar</v>
          </cell>
          <cell r="E7447" t="str">
            <v>Callable</v>
          </cell>
        </row>
        <row r="7448">
          <cell r="A7448" t="str">
            <v>3136F2L22</v>
          </cell>
          <cell r="B7448" t="str">
            <v>x3136F2L22</v>
          </cell>
          <cell r="C7448" t="str">
            <v>Match</v>
          </cell>
          <cell r="D7448" t="str">
            <v>iStar</v>
          </cell>
          <cell r="E7448" t="str">
            <v>Callable</v>
          </cell>
        </row>
        <row r="7449">
          <cell r="A7449" t="str">
            <v>3136F2L55</v>
          </cell>
          <cell r="B7449" t="str">
            <v>x3136F2L55</v>
          </cell>
          <cell r="C7449" t="str">
            <v>Match</v>
          </cell>
          <cell r="D7449" t="str">
            <v>iStar</v>
          </cell>
          <cell r="E7449" t="str">
            <v>Callable</v>
          </cell>
        </row>
        <row r="7450">
          <cell r="A7450" t="str">
            <v>3136F2L55</v>
          </cell>
          <cell r="B7450" t="str">
            <v>x3136F2L55</v>
          </cell>
          <cell r="C7450" t="str">
            <v>Match</v>
          </cell>
          <cell r="D7450" t="str">
            <v>iStar</v>
          </cell>
          <cell r="E7450" t="str">
            <v>Callable</v>
          </cell>
        </row>
        <row r="7451">
          <cell r="A7451" t="str">
            <v>3136F2L55</v>
          </cell>
          <cell r="B7451" t="str">
            <v>x3136F2L55</v>
          </cell>
          <cell r="C7451" t="str">
            <v>Match</v>
          </cell>
          <cell r="D7451" t="str">
            <v>iStar</v>
          </cell>
          <cell r="E7451" t="str">
            <v>CallableStep-Up</v>
          </cell>
        </row>
        <row r="7452">
          <cell r="A7452" t="str">
            <v>3136F2L63</v>
          </cell>
          <cell r="B7452" t="str">
            <v>x3136F2L63</v>
          </cell>
          <cell r="C7452" t="str">
            <v>Match</v>
          </cell>
          <cell r="D7452" t="str">
            <v>iStar</v>
          </cell>
          <cell r="E7452" t="str">
            <v>CallableStep-Up</v>
          </cell>
        </row>
        <row r="7453">
          <cell r="A7453" t="str">
            <v>3136F2L63</v>
          </cell>
          <cell r="B7453" t="str">
            <v>x3136F2L63</v>
          </cell>
          <cell r="C7453" t="str">
            <v>Match</v>
          </cell>
          <cell r="D7453" t="str">
            <v>iStar</v>
          </cell>
          <cell r="E7453" t="str">
            <v>Callable</v>
          </cell>
        </row>
        <row r="7454">
          <cell r="A7454" t="str">
            <v>3136F2L97</v>
          </cell>
          <cell r="B7454" t="str">
            <v>x3136F2L97</v>
          </cell>
          <cell r="C7454" t="str">
            <v>Match</v>
          </cell>
          <cell r="D7454" t="str">
            <v>iStar</v>
          </cell>
          <cell r="E7454" t="str">
            <v>Callable</v>
          </cell>
        </row>
        <row r="7455">
          <cell r="A7455" t="str">
            <v>3136F2LE6</v>
          </cell>
          <cell r="B7455" t="str">
            <v>x3136F2LE6</v>
          </cell>
          <cell r="C7455" t="str">
            <v>Match</v>
          </cell>
          <cell r="D7455" t="str">
            <v>iStar</v>
          </cell>
          <cell r="E7455" t="str">
            <v>Callable</v>
          </cell>
        </row>
        <row r="7456">
          <cell r="A7456" t="str">
            <v>3136F2LF3</v>
          </cell>
          <cell r="B7456" t="str">
            <v>x3136F2LF3</v>
          </cell>
          <cell r="C7456" t="str">
            <v>Match</v>
          </cell>
          <cell r="D7456" t="str">
            <v>iStar</v>
          </cell>
          <cell r="E7456" t="str">
            <v>Callable</v>
          </cell>
        </row>
        <row r="7457">
          <cell r="A7457" t="str">
            <v>3136F2LG1</v>
          </cell>
          <cell r="B7457" t="str">
            <v>x3136F2LG1</v>
          </cell>
          <cell r="C7457" t="str">
            <v>Match</v>
          </cell>
          <cell r="D7457" t="str">
            <v>iStar</v>
          </cell>
          <cell r="E7457" t="str">
            <v>Callable</v>
          </cell>
        </row>
        <row r="7458">
          <cell r="A7458" t="str">
            <v>3136F2LG1</v>
          </cell>
          <cell r="B7458" t="str">
            <v>x3136F2LG1</v>
          </cell>
          <cell r="C7458" t="str">
            <v>Match</v>
          </cell>
          <cell r="D7458" t="str">
            <v>iStar</v>
          </cell>
          <cell r="E7458" t="str">
            <v>Callable</v>
          </cell>
        </row>
        <row r="7459">
          <cell r="A7459" t="str">
            <v>3136F2LG1</v>
          </cell>
          <cell r="B7459" t="str">
            <v>x3136F2LG1</v>
          </cell>
          <cell r="C7459" t="str">
            <v>Match</v>
          </cell>
          <cell r="D7459" t="str">
            <v>iStar</v>
          </cell>
          <cell r="E7459" t="str">
            <v>Callable</v>
          </cell>
        </row>
        <row r="7460">
          <cell r="A7460" t="str">
            <v>3136F2LH9</v>
          </cell>
          <cell r="B7460" t="str">
            <v>x3136F2LH9</v>
          </cell>
          <cell r="C7460" t="str">
            <v>Match</v>
          </cell>
          <cell r="D7460" t="str">
            <v>iStar</v>
          </cell>
          <cell r="E7460" t="str">
            <v>Callable</v>
          </cell>
        </row>
        <row r="7461">
          <cell r="A7461" t="str">
            <v>3136F2LH9</v>
          </cell>
          <cell r="B7461" t="str">
            <v>x3136F2LH9</v>
          </cell>
          <cell r="C7461" t="str">
            <v>Match</v>
          </cell>
          <cell r="D7461" t="str">
            <v>iStar</v>
          </cell>
          <cell r="E7461" t="str">
            <v>Callable</v>
          </cell>
        </row>
        <row r="7462">
          <cell r="A7462" t="str">
            <v>3136F2LH9</v>
          </cell>
          <cell r="B7462" t="str">
            <v>x3136F2LH9</v>
          </cell>
          <cell r="C7462" t="str">
            <v>Match</v>
          </cell>
          <cell r="D7462" t="str">
            <v>iStar</v>
          </cell>
          <cell r="E7462" t="str">
            <v>Callable</v>
          </cell>
        </row>
        <row r="7463">
          <cell r="A7463" t="str">
            <v>3136F2LJ5</v>
          </cell>
          <cell r="B7463" t="str">
            <v>x3136F2LJ5</v>
          </cell>
          <cell r="C7463" t="str">
            <v>Match</v>
          </cell>
          <cell r="D7463" t="str">
            <v>iStar</v>
          </cell>
          <cell r="E7463" t="str">
            <v>Callable</v>
          </cell>
        </row>
        <row r="7464">
          <cell r="A7464" t="str">
            <v>3136F2LJ5</v>
          </cell>
          <cell r="B7464" t="str">
            <v>x3136F2LJ5</v>
          </cell>
          <cell r="C7464" t="str">
            <v>Match</v>
          </cell>
          <cell r="D7464" t="str">
            <v>iStar</v>
          </cell>
          <cell r="E7464" t="str">
            <v>Callable</v>
          </cell>
        </row>
        <row r="7465">
          <cell r="A7465" t="str">
            <v>3136F2LJ5</v>
          </cell>
          <cell r="B7465" t="str">
            <v>x3136F2LJ5</v>
          </cell>
          <cell r="C7465" t="str">
            <v>Match</v>
          </cell>
          <cell r="D7465" t="str">
            <v>iStar</v>
          </cell>
          <cell r="E7465" t="str">
            <v>Callable</v>
          </cell>
        </row>
        <row r="7466">
          <cell r="A7466" t="str">
            <v>3136F2LK2</v>
          </cell>
          <cell r="B7466" t="str">
            <v>x3136F2LK2</v>
          </cell>
          <cell r="C7466" t="str">
            <v>Match</v>
          </cell>
          <cell r="D7466" t="str">
            <v>iStar</v>
          </cell>
          <cell r="E7466" t="str">
            <v>Callable</v>
          </cell>
        </row>
        <row r="7467">
          <cell r="A7467" t="str">
            <v>3136F2LK2</v>
          </cell>
          <cell r="B7467" t="str">
            <v>x3136F2LK2</v>
          </cell>
          <cell r="C7467" t="str">
            <v>Match</v>
          </cell>
          <cell r="D7467" t="str">
            <v>iStar</v>
          </cell>
          <cell r="E7467" t="str">
            <v>Callable</v>
          </cell>
        </row>
        <row r="7468">
          <cell r="A7468" t="str">
            <v>3136F2LK2</v>
          </cell>
          <cell r="B7468" t="str">
            <v>x3136F2LK2</v>
          </cell>
          <cell r="C7468" t="str">
            <v>Match</v>
          </cell>
          <cell r="D7468" t="str">
            <v>iStar</v>
          </cell>
          <cell r="E7468" t="str">
            <v>Callable</v>
          </cell>
        </row>
        <row r="7469">
          <cell r="A7469" t="str">
            <v>3136F2LV8</v>
          </cell>
          <cell r="B7469" t="str">
            <v>x3136F2LV8</v>
          </cell>
          <cell r="C7469" t="str">
            <v>Match</v>
          </cell>
          <cell r="D7469" t="str">
            <v>iStar</v>
          </cell>
          <cell r="E7469" t="str">
            <v>Callable</v>
          </cell>
        </row>
        <row r="7470">
          <cell r="A7470" t="str">
            <v>3136F2LW6</v>
          </cell>
          <cell r="B7470" t="str">
            <v>x3136F2LW6</v>
          </cell>
          <cell r="C7470" t="str">
            <v>Match</v>
          </cell>
          <cell r="D7470" t="str">
            <v>iStar</v>
          </cell>
          <cell r="E7470" t="str">
            <v>Callable</v>
          </cell>
        </row>
        <row r="7471">
          <cell r="A7471" t="str">
            <v>3136F2LX4</v>
          </cell>
          <cell r="B7471" t="str">
            <v>x3136F2LX4</v>
          </cell>
          <cell r="C7471" t="str">
            <v>Match</v>
          </cell>
          <cell r="D7471" t="str">
            <v>iStar</v>
          </cell>
          <cell r="E7471" t="str">
            <v>Callable</v>
          </cell>
        </row>
        <row r="7472">
          <cell r="A7472" t="str">
            <v>3136F2LX4</v>
          </cell>
          <cell r="B7472" t="str">
            <v>x3136F2LX4</v>
          </cell>
          <cell r="C7472" t="str">
            <v>Match</v>
          </cell>
          <cell r="D7472" t="str">
            <v>iStar</v>
          </cell>
          <cell r="E7472" t="str">
            <v>Callable</v>
          </cell>
        </row>
        <row r="7473">
          <cell r="A7473" t="str">
            <v>3136F2LX4</v>
          </cell>
          <cell r="B7473" t="str">
            <v>x3136F2LX4</v>
          </cell>
          <cell r="C7473" t="str">
            <v>Match</v>
          </cell>
          <cell r="D7473" t="str">
            <v>iStar</v>
          </cell>
          <cell r="E7473" t="str">
            <v>Callable</v>
          </cell>
        </row>
        <row r="7474">
          <cell r="A7474" t="str">
            <v>3136F2LY2</v>
          </cell>
          <cell r="B7474" t="str">
            <v>x3136F2LY2</v>
          </cell>
          <cell r="C7474" t="str">
            <v>Match</v>
          </cell>
          <cell r="D7474" t="str">
            <v>iStar</v>
          </cell>
          <cell r="E7474" t="str">
            <v>Callable</v>
          </cell>
        </row>
        <row r="7475">
          <cell r="A7475" t="str">
            <v>3136F2LY2</v>
          </cell>
          <cell r="B7475" t="str">
            <v>x3136F2LY2</v>
          </cell>
          <cell r="C7475" t="str">
            <v>Match</v>
          </cell>
          <cell r="D7475" t="str">
            <v>iStar</v>
          </cell>
          <cell r="E7475" t="str">
            <v>CallableStep-Up</v>
          </cell>
        </row>
        <row r="7476">
          <cell r="A7476" t="str">
            <v>3136F2LY2</v>
          </cell>
          <cell r="B7476" t="str">
            <v>x3136F2LY2</v>
          </cell>
          <cell r="C7476" t="str">
            <v>Match</v>
          </cell>
          <cell r="D7476" t="str">
            <v>iStar</v>
          </cell>
          <cell r="E7476" t="str">
            <v>CallableStep-Up</v>
          </cell>
        </row>
        <row r="7477">
          <cell r="A7477" t="str">
            <v>3136F2LZ9</v>
          </cell>
          <cell r="B7477" t="str">
            <v>x3136F2LZ9</v>
          </cell>
          <cell r="C7477" t="str">
            <v>Match</v>
          </cell>
          <cell r="D7477" t="str">
            <v>iStar</v>
          </cell>
          <cell r="E7477" t="str">
            <v>Callable</v>
          </cell>
        </row>
        <row r="7478">
          <cell r="A7478" t="str">
            <v>3136F2LZ9</v>
          </cell>
          <cell r="B7478" t="str">
            <v>x3136F2LZ9</v>
          </cell>
          <cell r="C7478" t="str">
            <v>Match</v>
          </cell>
          <cell r="D7478" t="str">
            <v>iStar</v>
          </cell>
          <cell r="E7478" t="str">
            <v>Callable</v>
          </cell>
        </row>
        <row r="7479">
          <cell r="A7479" t="str">
            <v>3136F2LZ9</v>
          </cell>
          <cell r="B7479" t="str">
            <v>x3136F2LZ9</v>
          </cell>
          <cell r="C7479" t="str">
            <v>Match</v>
          </cell>
          <cell r="D7479" t="str">
            <v>iStar</v>
          </cell>
          <cell r="E7479" t="str">
            <v>Callable</v>
          </cell>
        </row>
        <row r="7480">
          <cell r="A7480" t="str">
            <v>3136F2M47</v>
          </cell>
          <cell r="B7480" t="str">
            <v>x3136F2M47</v>
          </cell>
          <cell r="C7480" t="str">
            <v>Match</v>
          </cell>
          <cell r="D7480" t="str">
            <v>iStar</v>
          </cell>
          <cell r="E7480" t="str">
            <v>Callable</v>
          </cell>
        </row>
        <row r="7481">
          <cell r="A7481" t="str">
            <v>3136F2M70</v>
          </cell>
          <cell r="B7481" t="str">
            <v>x3136F2M70</v>
          </cell>
          <cell r="C7481" t="str">
            <v>Match</v>
          </cell>
          <cell r="D7481" t="str">
            <v>iStar</v>
          </cell>
          <cell r="E7481" t="str">
            <v>Callable</v>
          </cell>
        </row>
        <row r="7482">
          <cell r="A7482" t="str">
            <v>3136F2M70</v>
          </cell>
          <cell r="B7482" t="str">
            <v>x3136F2M70</v>
          </cell>
          <cell r="C7482" t="str">
            <v>Match</v>
          </cell>
          <cell r="D7482" t="str">
            <v>iStar</v>
          </cell>
          <cell r="E7482" t="str">
            <v>Callable</v>
          </cell>
        </row>
        <row r="7483">
          <cell r="A7483" t="str">
            <v>3136F2M70</v>
          </cell>
          <cell r="B7483" t="str">
            <v>x3136F2M70</v>
          </cell>
          <cell r="C7483" t="str">
            <v>Match</v>
          </cell>
          <cell r="D7483" t="str">
            <v>iStar</v>
          </cell>
          <cell r="E7483" t="str">
            <v>Callable</v>
          </cell>
        </row>
        <row r="7484">
          <cell r="A7484" t="str">
            <v>3136F2M88</v>
          </cell>
          <cell r="B7484" t="str">
            <v>x3136F2M88</v>
          </cell>
          <cell r="C7484" t="str">
            <v>Match</v>
          </cell>
          <cell r="D7484" t="str">
            <v>iStar</v>
          </cell>
          <cell r="E7484" t="str">
            <v>Callable</v>
          </cell>
        </row>
        <row r="7485">
          <cell r="A7485" t="str">
            <v>3136F2M88</v>
          </cell>
          <cell r="B7485" t="str">
            <v>x3136F2M88</v>
          </cell>
          <cell r="C7485" t="str">
            <v>Match</v>
          </cell>
          <cell r="D7485" t="str">
            <v>iStar</v>
          </cell>
          <cell r="E7485" t="str">
            <v>Callable</v>
          </cell>
        </row>
        <row r="7486">
          <cell r="A7486" t="str">
            <v>3136F2M88</v>
          </cell>
          <cell r="B7486" t="str">
            <v>x3136F2M88</v>
          </cell>
          <cell r="C7486" t="str">
            <v>Match</v>
          </cell>
          <cell r="D7486" t="str">
            <v>iStar</v>
          </cell>
          <cell r="E7486" t="str">
            <v>Callable</v>
          </cell>
        </row>
        <row r="7487">
          <cell r="A7487" t="str">
            <v>3136F2M96</v>
          </cell>
          <cell r="B7487" t="str">
            <v>x3136F2M96</v>
          </cell>
          <cell r="C7487" t="str">
            <v>Match</v>
          </cell>
          <cell r="D7487" t="str">
            <v>iStar</v>
          </cell>
          <cell r="E7487" t="str">
            <v>CallableStep-Up</v>
          </cell>
        </row>
        <row r="7488">
          <cell r="A7488" t="str">
            <v>3136F2M96</v>
          </cell>
          <cell r="B7488" t="str">
            <v>x3136F2M96</v>
          </cell>
          <cell r="C7488" t="str">
            <v>Match</v>
          </cell>
          <cell r="D7488" t="str">
            <v>iStar</v>
          </cell>
          <cell r="E7488" t="str">
            <v>CallableStep-Up</v>
          </cell>
        </row>
        <row r="7489">
          <cell r="A7489" t="str">
            <v>3136F2M96</v>
          </cell>
          <cell r="B7489" t="str">
            <v>x3136F2M96</v>
          </cell>
          <cell r="C7489" t="str">
            <v>Match</v>
          </cell>
          <cell r="D7489" t="str">
            <v>iStar</v>
          </cell>
          <cell r="E7489" t="str">
            <v>Callable</v>
          </cell>
        </row>
        <row r="7490">
          <cell r="A7490" t="str">
            <v>3136F2MA3</v>
          </cell>
          <cell r="B7490" t="str">
            <v>x3136F2MA3</v>
          </cell>
          <cell r="C7490" t="str">
            <v>Match</v>
          </cell>
          <cell r="D7490" t="str">
            <v>iStar</v>
          </cell>
          <cell r="E7490" t="str">
            <v>Callable</v>
          </cell>
        </row>
        <row r="7491">
          <cell r="A7491" t="str">
            <v>3136F2MA3</v>
          </cell>
          <cell r="B7491" t="str">
            <v>x3136F2MA3</v>
          </cell>
          <cell r="C7491" t="str">
            <v>Match</v>
          </cell>
          <cell r="D7491" t="str">
            <v>iStar</v>
          </cell>
          <cell r="E7491" t="str">
            <v>Callable</v>
          </cell>
        </row>
        <row r="7492">
          <cell r="A7492" t="str">
            <v>3136F2MA3</v>
          </cell>
          <cell r="B7492" t="str">
            <v>x3136F2MA3</v>
          </cell>
          <cell r="C7492" t="str">
            <v>Match</v>
          </cell>
          <cell r="D7492" t="str">
            <v>iStar</v>
          </cell>
          <cell r="E7492" t="str">
            <v>Callable</v>
          </cell>
        </row>
        <row r="7493">
          <cell r="A7493" t="str">
            <v>3136F2MH8</v>
          </cell>
          <cell r="B7493" t="str">
            <v>x3136F2MH8</v>
          </cell>
          <cell r="C7493" t="str">
            <v>Match</v>
          </cell>
          <cell r="D7493" t="str">
            <v>iStar</v>
          </cell>
          <cell r="E7493" t="str">
            <v>Callable</v>
          </cell>
        </row>
        <row r="7494">
          <cell r="A7494" t="str">
            <v>3136F2MR6</v>
          </cell>
          <cell r="B7494" t="str">
            <v>x3136F2MR6</v>
          </cell>
          <cell r="C7494" t="str">
            <v>Match</v>
          </cell>
          <cell r="D7494" t="str">
            <v>iStar</v>
          </cell>
          <cell r="E7494" t="str">
            <v>Callable</v>
          </cell>
        </row>
        <row r="7495">
          <cell r="A7495" t="str">
            <v>3136F2MS4</v>
          </cell>
          <cell r="B7495" t="str">
            <v>x3136F2MS4</v>
          </cell>
          <cell r="C7495" t="str">
            <v>Match</v>
          </cell>
          <cell r="D7495" t="str">
            <v>iStar</v>
          </cell>
          <cell r="E7495" t="str">
            <v>Callable</v>
          </cell>
        </row>
        <row r="7496">
          <cell r="A7496" t="str">
            <v>3136F2MS4</v>
          </cell>
          <cell r="B7496" t="str">
            <v>x3136F2MS4</v>
          </cell>
          <cell r="C7496" t="str">
            <v>Match</v>
          </cell>
          <cell r="D7496" t="str">
            <v>iStar</v>
          </cell>
          <cell r="E7496" t="str">
            <v>Callable</v>
          </cell>
        </row>
        <row r="7497">
          <cell r="A7497" t="str">
            <v>3136F2MS4</v>
          </cell>
          <cell r="B7497" t="str">
            <v>x3136F2MS4</v>
          </cell>
          <cell r="C7497" t="str">
            <v>Match</v>
          </cell>
          <cell r="D7497" t="str">
            <v>iStar</v>
          </cell>
          <cell r="E7497" t="str">
            <v>Callable</v>
          </cell>
        </row>
        <row r="7498">
          <cell r="A7498" t="str">
            <v>3136F2MT2</v>
          </cell>
          <cell r="B7498" t="str">
            <v>x3136F2MT2</v>
          </cell>
          <cell r="C7498" t="str">
            <v>Match</v>
          </cell>
          <cell r="D7498" t="str">
            <v>iStar</v>
          </cell>
          <cell r="E7498" t="str">
            <v>Callable</v>
          </cell>
        </row>
        <row r="7499">
          <cell r="A7499" t="str">
            <v>3136F2MT2</v>
          </cell>
          <cell r="B7499" t="str">
            <v>x3136F2MT2</v>
          </cell>
          <cell r="C7499" t="str">
            <v>Match</v>
          </cell>
          <cell r="D7499" t="str">
            <v>iStar</v>
          </cell>
          <cell r="E7499" t="str">
            <v>Callable</v>
          </cell>
        </row>
        <row r="7500">
          <cell r="A7500" t="str">
            <v>3136F2MT2</v>
          </cell>
          <cell r="B7500" t="str">
            <v>x3136F2MT2</v>
          </cell>
          <cell r="C7500" t="str">
            <v>Match</v>
          </cell>
          <cell r="D7500" t="str">
            <v>iStar</v>
          </cell>
          <cell r="E7500" t="str">
            <v>Callable</v>
          </cell>
        </row>
        <row r="7501">
          <cell r="A7501" t="str">
            <v>3136F2MU9</v>
          </cell>
          <cell r="B7501" t="str">
            <v>x3136F2MU9</v>
          </cell>
          <cell r="C7501" t="str">
            <v>Match</v>
          </cell>
          <cell r="D7501" t="str">
            <v>iStar</v>
          </cell>
          <cell r="E7501" t="str">
            <v>CallableStep-Up</v>
          </cell>
        </row>
        <row r="7502">
          <cell r="A7502" t="str">
            <v>3136F2MU9</v>
          </cell>
          <cell r="B7502" t="str">
            <v>x3136F2MU9</v>
          </cell>
          <cell r="C7502" t="str">
            <v>Match</v>
          </cell>
          <cell r="D7502" t="str">
            <v>iStar</v>
          </cell>
          <cell r="E7502" t="str">
            <v>CallableStep-Up</v>
          </cell>
        </row>
        <row r="7503">
          <cell r="A7503" t="str">
            <v>3136F2MU9</v>
          </cell>
          <cell r="B7503" t="str">
            <v>x3136F2MU9</v>
          </cell>
          <cell r="C7503" t="str">
            <v>Match</v>
          </cell>
          <cell r="D7503" t="str">
            <v>iStar</v>
          </cell>
          <cell r="E7503" t="str">
            <v>Callable</v>
          </cell>
        </row>
        <row r="7504">
          <cell r="A7504" t="str">
            <v>3136F2MV7</v>
          </cell>
          <cell r="B7504" t="str">
            <v>x3136F2MV7</v>
          </cell>
          <cell r="C7504" t="str">
            <v>Match</v>
          </cell>
          <cell r="D7504" t="str">
            <v>iStar</v>
          </cell>
          <cell r="E7504" t="str">
            <v>Callable</v>
          </cell>
        </row>
        <row r="7505">
          <cell r="A7505" t="str">
            <v>3136F2MV7</v>
          </cell>
          <cell r="B7505" t="str">
            <v>x3136F2MV7</v>
          </cell>
          <cell r="C7505" t="str">
            <v>Match</v>
          </cell>
          <cell r="D7505" t="str">
            <v>iStar</v>
          </cell>
          <cell r="E7505" t="str">
            <v>Callable</v>
          </cell>
        </row>
        <row r="7506">
          <cell r="A7506" t="str">
            <v>3136F2MV7</v>
          </cell>
          <cell r="B7506" t="str">
            <v>x3136F2MV7</v>
          </cell>
          <cell r="C7506" t="str">
            <v>Match</v>
          </cell>
          <cell r="D7506" t="str">
            <v>iStar</v>
          </cell>
          <cell r="E7506" t="str">
            <v>Callable</v>
          </cell>
        </row>
        <row r="7507">
          <cell r="A7507" t="str">
            <v>3136F2MW5</v>
          </cell>
          <cell r="B7507" t="str">
            <v>x3136F2MW5</v>
          </cell>
          <cell r="C7507" t="str">
            <v>Match</v>
          </cell>
          <cell r="D7507" t="str">
            <v>iStar</v>
          </cell>
          <cell r="E7507" t="str">
            <v>Callable</v>
          </cell>
        </row>
        <row r="7508">
          <cell r="A7508" t="str">
            <v>3136F2MW5</v>
          </cell>
          <cell r="B7508" t="str">
            <v>x3136F2MW5</v>
          </cell>
          <cell r="C7508" t="str">
            <v>Match</v>
          </cell>
          <cell r="D7508" t="str">
            <v>iStar</v>
          </cell>
          <cell r="E7508" t="str">
            <v>Callable</v>
          </cell>
        </row>
        <row r="7509">
          <cell r="A7509" t="str">
            <v>3136F2MW5</v>
          </cell>
          <cell r="B7509" t="str">
            <v>x3136F2MW5</v>
          </cell>
          <cell r="C7509" t="str">
            <v>Match</v>
          </cell>
          <cell r="D7509" t="str">
            <v>iStar</v>
          </cell>
          <cell r="E7509" t="str">
            <v>Callable</v>
          </cell>
        </row>
        <row r="7510">
          <cell r="A7510" t="str">
            <v>3136F2N20</v>
          </cell>
          <cell r="B7510" t="str">
            <v>x3136F2N20</v>
          </cell>
          <cell r="C7510" t="str">
            <v>Match</v>
          </cell>
          <cell r="D7510" t="str">
            <v>iStar</v>
          </cell>
          <cell r="E7510" t="str">
            <v>Callable</v>
          </cell>
        </row>
        <row r="7511">
          <cell r="A7511" t="str">
            <v>3136F2N20</v>
          </cell>
          <cell r="B7511" t="str">
            <v>x3136F2N20</v>
          </cell>
          <cell r="C7511" t="str">
            <v>Match</v>
          </cell>
          <cell r="D7511" t="str">
            <v>iStar</v>
          </cell>
          <cell r="E7511" t="str">
            <v>Callable</v>
          </cell>
        </row>
        <row r="7512">
          <cell r="A7512" t="str">
            <v>3136F2N20</v>
          </cell>
          <cell r="B7512" t="str">
            <v>x3136F2N20</v>
          </cell>
          <cell r="C7512" t="str">
            <v>Match</v>
          </cell>
          <cell r="D7512" t="str">
            <v>iStar</v>
          </cell>
          <cell r="E7512" t="str">
            <v>Callable</v>
          </cell>
        </row>
        <row r="7513">
          <cell r="A7513" t="str">
            <v>3136F2N38</v>
          </cell>
          <cell r="B7513" t="str">
            <v>x3136F2N38</v>
          </cell>
          <cell r="C7513" t="str">
            <v>Match</v>
          </cell>
          <cell r="D7513" t="str">
            <v>iStar</v>
          </cell>
          <cell r="E7513" t="str">
            <v>Callable</v>
          </cell>
        </row>
        <row r="7514">
          <cell r="A7514" t="str">
            <v>3136F2N38</v>
          </cell>
          <cell r="B7514" t="str">
            <v>x3136F2N38</v>
          </cell>
          <cell r="C7514" t="str">
            <v>Match</v>
          </cell>
          <cell r="D7514" t="str">
            <v>iStar</v>
          </cell>
          <cell r="E7514" t="str">
            <v>CallableStep-Up</v>
          </cell>
        </row>
        <row r="7515">
          <cell r="A7515" t="str">
            <v>3136F2N38</v>
          </cell>
          <cell r="B7515" t="str">
            <v>x3136F2N38</v>
          </cell>
          <cell r="C7515" t="str">
            <v>Match</v>
          </cell>
          <cell r="D7515" t="str">
            <v>iStar</v>
          </cell>
          <cell r="E7515" t="str">
            <v>Callable</v>
          </cell>
        </row>
        <row r="7516">
          <cell r="A7516" t="str">
            <v>3136F2N46</v>
          </cell>
          <cell r="B7516" t="str">
            <v>x3136F2N46</v>
          </cell>
          <cell r="C7516" t="str">
            <v>Match</v>
          </cell>
          <cell r="D7516" t="str">
            <v>iStar</v>
          </cell>
          <cell r="E7516" t="str">
            <v>Callable</v>
          </cell>
        </row>
        <row r="7517">
          <cell r="A7517" t="str">
            <v>3136F2N46</v>
          </cell>
          <cell r="B7517" t="str">
            <v>x3136F2N46</v>
          </cell>
          <cell r="C7517" t="str">
            <v>Match</v>
          </cell>
          <cell r="D7517" t="str">
            <v>iStar</v>
          </cell>
          <cell r="E7517" t="str">
            <v>Callable</v>
          </cell>
        </row>
        <row r="7518">
          <cell r="A7518" t="str">
            <v>3136F2N46</v>
          </cell>
          <cell r="B7518" t="str">
            <v>x3136F2N46</v>
          </cell>
          <cell r="C7518" t="str">
            <v>Match</v>
          </cell>
          <cell r="D7518" t="str">
            <v>iStar</v>
          </cell>
          <cell r="E7518" t="str">
            <v>Callable</v>
          </cell>
        </row>
        <row r="7519">
          <cell r="A7519" t="str">
            <v>3136F2N61</v>
          </cell>
          <cell r="B7519" t="str">
            <v>x3136F2N61</v>
          </cell>
          <cell r="C7519" t="str">
            <v>Match</v>
          </cell>
          <cell r="D7519" t="str">
            <v>iStar</v>
          </cell>
          <cell r="E7519" t="str">
            <v>Callable</v>
          </cell>
        </row>
        <row r="7520">
          <cell r="A7520" t="str">
            <v>3136F2N95</v>
          </cell>
          <cell r="B7520" t="str">
            <v>x3136F2N95</v>
          </cell>
          <cell r="C7520" t="str">
            <v>Match</v>
          </cell>
          <cell r="D7520" t="str">
            <v>iStar</v>
          </cell>
          <cell r="E7520" t="str">
            <v>Callable</v>
          </cell>
        </row>
        <row r="7521">
          <cell r="A7521" t="str">
            <v>3136F2N95</v>
          </cell>
          <cell r="B7521" t="str">
            <v>x3136F2N95</v>
          </cell>
          <cell r="C7521" t="str">
            <v>Match</v>
          </cell>
          <cell r="D7521" t="str">
            <v>iStar</v>
          </cell>
          <cell r="E7521" t="str">
            <v>Callable</v>
          </cell>
        </row>
        <row r="7522">
          <cell r="A7522" t="str">
            <v>3136F2N95</v>
          </cell>
          <cell r="B7522" t="str">
            <v>x3136F2N95</v>
          </cell>
          <cell r="C7522" t="str">
            <v>Match</v>
          </cell>
          <cell r="D7522" t="str">
            <v>iStar</v>
          </cell>
          <cell r="E7522" t="str">
            <v>Callable</v>
          </cell>
        </row>
        <row r="7523">
          <cell r="A7523" t="str">
            <v>3136F2NC8</v>
          </cell>
          <cell r="B7523" t="str">
            <v>x3136F2NC8</v>
          </cell>
          <cell r="C7523" t="str">
            <v>Match</v>
          </cell>
          <cell r="D7523" t="str">
            <v>iStar</v>
          </cell>
          <cell r="E7523" t="str">
            <v>Callable</v>
          </cell>
        </row>
        <row r="7524">
          <cell r="A7524" t="str">
            <v>3136F2NJ3</v>
          </cell>
          <cell r="B7524" t="str">
            <v>x3136F2NJ3</v>
          </cell>
          <cell r="C7524" t="str">
            <v>Match</v>
          </cell>
          <cell r="D7524" t="str">
            <v>iStar</v>
          </cell>
          <cell r="E7524" t="str">
            <v>Callable</v>
          </cell>
        </row>
        <row r="7525">
          <cell r="A7525" t="str">
            <v>3136F2NK0</v>
          </cell>
          <cell r="B7525" t="str">
            <v>x3136F2NK0</v>
          </cell>
          <cell r="C7525" t="str">
            <v>Match</v>
          </cell>
          <cell r="D7525" t="str">
            <v>iStar</v>
          </cell>
          <cell r="E7525" t="str">
            <v>Callable</v>
          </cell>
        </row>
        <row r="7526">
          <cell r="A7526" t="str">
            <v>3136F2NK0</v>
          </cell>
          <cell r="B7526" t="str">
            <v>x3136F2NK0</v>
          </cell>
          <cell r="C7526" t="str">
            <v>Match</v>
          </cell>
          <cell r="D7526" t="str">
            <v>iStar</v>
          </cell>
          <cell r="E7526" t="str">
            <v>Callable</v>
          </cell>
        </row>
        <row r="7527">
          <cell r="A7527" t="str">
            <v>3136F2NK0</v>
          </cell>
          <cell r="B7527" t="str">
            <v>x3136F2NK0</v>
          </cell>
          <cell r="C7527" t="str">
            <v>Match</v>
          </cell>
          <cell r="D7527" t="str">
            <v>iStar</v>
          </cell>
          <cell r="E7527" t="str">
            <v>Callable</v>
          </cell>
        </row>
        <row r="7528">
          <cell r="A7528" t="str">
            <v>3136F2NL8</v>
          </cell>
          <cell r="B7528" t="str">
            <v>x3136F2NL8</v>
          </cell>
          <cell r="C7528" t="str">
            <v>Match</v>
          </cell>
          <cell r="D7528" t="str">
            <v>iStar</v>
          </cell>
          <cell r="E7528" t="str">
            <v>Callable</v>
          </cell>
        </row>
        <row r="7529">
          <cell r="A7529" t="str">
            <v>3136F2NL8</v>
          </cell>
          <cell r="B7529" t="str">
            <v>x3136F2NL8</v>
          </cell>
          <cell r="C7529" t="str">
            <v>Match</v>
          </cell>
          <cell r="D7529" t="str">
            <v>iStar</v>
          </cell>
          <cell r="E7529" t="str">
            <v>Callable</v>
          </cell>
        </row>
        <row r="7530">
          <cell r="A7530" t="str">
            <v>3136F2NL8</v>
          </cell>
          <cell r="B7530" t="str">
            <v>x3136F2NL8</v>
          </cell>
          <cell r="C7530" t="str">
            <v>Match</v>
          </cell>
          <cell r="D7530" t="str">
            <v>iStar</v>
          </cell>
          <cell r="E7530" t="str">
            <v>CallableStep-Up</v>
          </cell>
        </row>
        <row r="7531">
          <cell r="A7531" t="str">
            <v>3136F2NM6</v>
          </cell>
          <cell r="B7531" t="str">
            <v>x3136F2NM6</v>
          </cell>
          <cell r="C7531" t="str">
            <v>Match</v>
          </cell>
          <cell r="D7531" t="str">
            <v>iStar</v>
          </cell>
          <cell r="E7531" t="str">
            <v>CallableStep-Up</v>
          </cell>
        </row>
        <row r="7532">
          <cell r="A7532" t="str">
            <v>3136F2NM6</v>
          </cell>
          <cell r="B7532" t="str">
            <v>x3136F2NM6</v>
          </cell>
          <cell r="C7532" t="str">
            <v>Match</v>
          </cell>
          <cell r="D7532" t="str">
            <v>iStar</v>
          </cell>
          <cell r="E7532" t="str">
            <v>Callable</v>
          </cell>
        </row>
        <row r="7533">
          <cell r="A7533" t="str">
            <v>3136F2NM6</v>
          </cell>
          <cell r="B7533" t="str">
            <v>x3136F2NM6</v>
          </cell>
          <cell r="C7533" t="str">
            <v>Match</v>
          </cell>
          <cell r="D7533" t="str">
            <v>iStar</v>
          </cell>
          <cell r="E7533" t="str">
            <v>Callable</v>
          </cell>
        </row>
        <row r="7534">
          <cell r="A7534" t="str">
            <v>3136F2NN4</v>
          </cell>
          <cell r="B7534" t="str">
            <v>x3136F2NN4</v>
          </cell>
          <cell r="C7534" t="str">
            <v>Match</v>
          </cell>
          <cell r="D7534" t="str">
            <v>iStar</v>
          </cell>
          <cell r="E7534" t="str">
            <v>Callable</v>
          </cell>
        </row>
        <row r="7535">
          <cell r="A7535" t="str">
            <v>3136F2NN4</v>
          </cell>
          <cell r="B7535" t="str">
            <v>x3136F2NN4</v>
          </cell>
          <cell r="C7535" t="str">
            <v>Match</v>
          </cell>
          <cell r="D7535" t="str">
            <v>iStar</v>
          </cell>
          <cell r="E7535" t="str">
            <v>Callable</v>
          </cell>
        </row>
        <row r="7536">
          <cell r="A7536" t="str">
            <v>3136F2NN4</v>
          </cell>
          <cell r="B7536" t="str">
            <v>x3136F2NN4</v>
          </cell>
          <cell r="C7536" t="str">
            <v>Match</v>
          </cell>
          <cell r="D7536" t="str">
            <v>iStar</v>
          </cell>
          <cell r="E7536" t="str">
            <v>Callable</v>
          </cell>
        </row>
        <row r="7537">
          <cell r="A7537" t="str">
            <v>3136F2NP9</v>
          </cell>
          <cell r="B7537" t="str">
            <v>x3136F2NP9</v>
          </cell>
          <cell r="C7537" t="str">
            <v>Match</v>
          </cell>
          <cell r="D7537" t="str">
            <v>iStar</v>
          </cell>
          <cell r="E7537" t="str">
            <v>Callable</v>
          </cell>
        </row>
        <row r="7538">
          <cell r="A7538" t="str">
            <v>3136F2NP9</v>
          </cell>
          <cell r="B7538" t="str">
            <v>x3136F2NP9</v>
          </cell>
          <cell r="C7538" t="str">
            <v>Match</v>
          </cell>
          <cell r="D7538" t="str">
            <v>iStar</v>
          </cell>
          <cell r="E7538" t="str">
            <v>Callable</v>
          </cell>
        </row>
        <row r="7539">
          <cell r="A7539" t="str">
            <v>3136F2NP9</v>
          </cell>
          <cell r="B7539" t="str">
            <v>x3136F2NP9</v>
          </cell>
          <cell r="C7539" t="str">
            <v>Match</v>
          </cell>
          <cell r="D7539" t="str">
            <v>iStar</v>
          </cell>
          <cell r="E7539" t="str">
            <v>Callable</v>
          </cell>
        </row>
        <row r="7540">
          <cell r="A7540" t="str">
            <v>3136F2NT1</v>
          </cell>
          <cell r="B7540" t="str">
            <v>x3136F2NT1</v>
          </cell>
          <cell r="C7540" t="str">
            <v>Match</v>
          </cell>
          <cell r="D7540" t="str">
            <v>iStar</v>
          </cell>
          <cell r="E7540" t="str">
            <v>Callable</v>
          </cell>
        </row>
        <row r="7541">
          <cell r="A7541" t="str">
            <v>3136F2NT1</v>
          </cell>
          <cell r="B7541" t="str">
            <v>x3136F2NT1</v>
          </cell>
          <cell r="C7541" t="str">
            <v>Match</v>
          </cell>
          <cell r="D7541" t="str">
            <v>iStar</v>
          </cell>
          <cell r="E7541" t="str">
            <v>Bullet</v>
          </cell>
        </row>
        <row r="7542">
          <cell r="A7542" t="str">
            <v>3136F2NT1</v>
          </cell>
          <cell r="B7542" t="str">
            <v>x3136F2NT1</v>
          </cell>
          <cell r="C7542" t="str">
            <v>Match</v>
          </cell>
          <cell r="D7542" t="str">
            <v>iStar</v>
          </cell>
          <cell r="E7542" t="str">
            <v>Callable</v>
          </cell>
        </row>
        <row r="7543">
          <cell r="A7543" t="str">
            <v>3136F2P51</v>
          </cell>
          <cell r="B7543" t="str">
            <v>x3136F2P51</v>
          </cell>
          <cell r="C7543" t="str">
            <v>Match</v>
          </cell>
          <cell r="D7543" t="str">
            <v>iStar</v>
          </cell>
          <cell r="E7543" t="str">
            <v>Callable</v>
          </cell>
        </row>
        <row r="7544">
          <cell r="A7544" t="str">
            <v>3136F2P77</v>
          </cell>
          <cell r="B7544" t="str">
            <v>x3136F2P77</v>
          </cell>
          <cell r="C7544" t="str">
            <v>Match</v>
          </cell>
          <cell r="D7544" t="str">
            <v>iStar</v>
          </cell>
          <cell r="E7544" t="str">
            <v>Callable</v>
          </cell>
        </row>
        <row r="7545">
          <cell r="A7545" t="str">
            <v>3136F2P77</v>
          </cell>
          <cell r="B7545" t="str">
            <v>x3136F2P77</v>
          </cell>
          <cell r="C7545" t="str">
            <v>Match</v>
          </cell>
          <cell r="D7545" t="str">
            <v>iStar</v>
          </cell>
          <cell r="E7545" t="str">
            <v>Callable</v>
          </cell>
        </row>
        <row r="7546">
          <cell r="A7546" t="str">
            <v>3136F2P77</v>
          </cell>
          <cell r="B7546" t="str">
            <v>x3136F2P77</v>
          </cell>
          <cell r="C7546" t="str">
            <v>Match</v>
          </cell>
          <cell r="D7546" t="str">
            <v>iStar</v>
          </cell>
          <cell r="E7546" t="str">
            <v>Callable</v>
          </cell>
        </row>
        <row r="7547">
          <cell r="A7547" t="str">
            <v>3136F2P85</v>
          </cell>
          <cell r="B7547" t="str">
            <v>x3136F2P85</v>
          </cell>
          <cell r="C7547" t="str">
            <v>Match</v>
          </cell>
          <cell r="D7547" t="str">
            <v>iStar</v>
          </cell>
          <cell r="E7547" t="str">
            <v>Callable</v>
          </cell>
        </row>
        <row r="7548">
          <cell r="A7548" t="str">
            <v>3136F2P85</v>
          </cell>
          <cell r="B7548" t="str">
            <v>x3136F2P85</v>
          </cell>
          <cell r="C7548" t="str">
            <v>Match</v>
          </cell>
          <cell r="D7548" t="str">
            <v>iStar</v>
          </cell>
          <cell r="E7548" t="str">
            <v>Callable</v>
          </cell>
        </row>
        <row r="7549">
          <cell r="A7549" t="str">
            <v>3136F2P85</v>
          </cell>
          <cell r="B7549" t="str">
            <v>x3136F2P85</v>
          </cell>
          <cell r="C7549" t="str">
            <v>Match</v>
          </cell>
          <cell r="D7549" t="str">
            <v>iStar</v>
          </cell>
          <cell r="E7549" t="str">
            <v>Callable</v>
          </cell>
        </row>
        <row r="7550">
          <cell r="A7550" t="str">
            <v>3136F2PF9</v>
          </cell>
          <cell r="B7550" t="str">
            <v>x3136F2PF9</v>
          </cell>
          <cell r="C7550" t="str">
            <v>Match</v>
          </cell>
          <cell r="D7550" t="str">
            <v>iStar</v>
          </cell>
          <cell r="E7550" t="str">
            <v>Bullet</v>
          </cell>
        </row>
        <row r="7551">
          <cell r="A7551" t="str">
            <v>3136F2PG7</v>
          </cell>
          <cell r="B7551" t="str">
            <v>x3136F2PG7</v>
          </cell>
          <cell r="C7551" t="str">
            <v>Match</v>
          </cell>
          <cell r="D7551" t="str">
            <v>iStar</v>
          </cell>
          <cell r="E7551" t="str">
            <v>Callable</v>
          </cell>
        </row>
        <row r="7552">
          <cell r="A7552" t="str">
            <v>3136F2PH5</v>
          </cell>
          <cell r="B7552" t="str">
            <v>x3136F2PH5</v>
          </cell>
          <cell r="C7552" t="str">
            <v>Match</v>
          </cell>
          <cell r="D7552" t="str">
            <v>iStar</v>
          </cell>
          <cell r="E7552" t="str">
            <v>Callable</v>
          </cell>
        </row>
        <row r="7553">
          <cell r="A7553" t="str">
            <v>3136F2PH5</v>
          </cell>
          <cell r="B7553" t="str">
            <v>x3136F2PH5</v>
          </cell>
          <cell r="C7553" t="str">
            <v>Match</v>
          </cell>
          <cell r="D7553" t="str">
            <v>iStar</v>
          </cell>
          <cell r="E7553" t="str">
            <v>Callable</v>
          </cell>
        </row>
        <row r="7554">
          <cell r="A7554" t="str">
            <v>3136F2PH5</v>
          </cell>
          <cell r="B7554" t="str">
            <v>x3136F2PH5</v>
          </cell>
          <cell r="C7554" t="str">
            <v>Match</v>
          </cell>
          <cell r="D7554" t="str">
            <v>iStar</v>
          </cell>
          <cell r="E7554" t="str">
            <v>Callable</v>
          </cell>
        </row>
        <row r="7555">
          <cell r="A7555" t="str">
            <v>3136F2PJ1</v>
          </cell>
          <cell r="B7555" t="str">
            <v>x3136F2PJ1</v>
          </cell>
          <cell r="C7555" t="str">
            <v>Match</v>
          </cell>
          <cell r="D7555" t="str">
            <v>iStar</v>
          </cell>
          <cell r="E7555" t="str">
            <v>Callable</v>
          </cell>
        </row>
        <row r="7556">
          <cell r="A7556" t="str">
            <v>3136F2PJ1</v>
          </cell>
          <cell r="B7556" t="str">
            <v>x3136F2PJ1</v>
          </cell>
          <cell r="C7556" t="str">
            <v>Match</v>
          </cell>
          <cell r="D7556" t="str">
            <v>iStar</v>
          </cell>
          <cell r="E7556" t="str">
            <v>Callable</v>
          </cell>
        </row>
        <row r="7557">
          <cell r="A7557" t="str">
            <v>3136F2PJ1</v>
          </cell>
          <cell r="B7557" t="str">
            <v>x3136F2PJ1</v>
          </cell>
          <cell r="C7557" t="str">
            <v>Match</v>
          </cell>
          <cell r="D7557" t="str">
            <v>iStar</v>
          </cell>
          <cell r="E7557" t="str">
            <v>Callable</v>
          </cell>
        </row>
        <row r="7558">
          <cell r="A7558" t="str">
            <v>3136F2PK8</v>
          </cell>
          <cell r="B7558" t="str">
            <v>x3136F2PK8</v>
          </cell>
          <cell r="C7558" t="str">
            <v>Match</v>
          </cell>
          <cell r="D7558" t="str">
            <v>iStar</v>
          </cell>
          <cell r="E7558" t="str">
            <v>Callable</v>
          </cell>
        </row>
        <row r="7559">
          <cell r="A7559" t="str">
            <v>3136F2PK8</v>
          </cell>
          <cell r="B7559" t="str">
            <v>x3136F2PK8</v>
          </cell>
          <cell r="C7559" t="str">
            <v>Match</v>
          </cell>
          <cell r="D7559" t="str">
            <v>iStar</v>
          </cell>
          <cell r="E7559" t="str">
            <v>CallableStep-Up</v>
          </cell>
        </row>
        <row r="7560">
          <cell r="A7560" t="str">
            <v>3136F2PK8</v>
          </cell>
          <cell r="B7560" t="str">
            <v>x3136F2PK8</v>
          </cell>
          <cell r="C7560" t="str">
            <v>Match</v>
          </cell>
          <cell r="D7560" t="str">
            <v>iStar</v>
          </cell>
          <cell r="E7560" t="str">
            <v>CallableStep-Up</v>
          </cell>
        </row>
        <row r="7561">
          <cell r="A7561" t="str">
            <v>3136F2PY8</v>
          </cell>
          <cell r="B7561" t="str">
            <v>x3136F2PY8</v>
          </cell>
          <cell r="C7561" t="str">
            <v>Match</v>
          </cell>
          <cell r="D7561" t="str">
            <v>iStar</v>
          </cell>
          <cell r="E7561" t="str">
            <v>Callable</v>
          </cell>
        </row>
        <row r="7562">
          <cell r="A7562" t="str">
            <v>3136F2PY8</v>
          </cell>
          <cell r="B7562" t="str">
            <v>x3136F2PY8</v>
          </cell>
          <cell r="C7562" t="str">
            <v>Match</v>
          </cell>
          <cell r="D7562" t="str">
            <v>iStar</v>
          </cell>
          <cell r="E7562" t="str">
            <v>Callable</v>
          </cell>
        </row>
        <row r="7563">
          <cell r="A7563" t="str">
            <v>3136F2PY8</v>
          </cell>
          <cell r="B7563" t="str">
            <v>x3136F2PY8</v>
          </cell>
          <cell r="C7563" t="str">
            <v>Match</v>
          </cell>
          <cell r="D7563" t="str">
            <v>iStar</v>
          </cell>
          <cell r="E7563" t="str">
            <v>Callable</v>
          </cell>
        </row>
        <row r="7564">
          <cell r="A7564" t="str">
            <v>3136F2Q35</v>
          </cell>
          <cell r="B7564" t="str">
            <v>x3136F2Q35</v>
          </cell>
          <cell r="C7564" t="str">
            <v>Match</v>
          </cell>
          <cell r="D7564" t="str">
            <v>iStar</v>
          </cell>
          <cell r="E7564" t="str">
            <v>Callable</v>
          </cell>
        </row>
        <row r="7565">
          <cell r="A7565" t="str">
            <v>3136F2Q50</v>
          </cell>
          <cell r="B7565" t="str">
            <v>x3136F2Q50</v>
          </cell>
          <cell r="C7565" t="str">
            <v>Match</v>
          </cell>
          <cell r="D7565" t="str">
            <v>iStar</v>
          </cell>
          <cell r="E7565" t="str">
            <v>Callable</v>
          </cell>
        </row>
        <row r="7566">
          <cell r="A7566" t="str">
            <v>3136F2QD3</v>
          </cell>
          <cell r="B7566" t="str">
            <v>x3136F2QD3</v>
          </cell>
          <cell r="C7566" t="str">
            <v>Match</v>
          </cell>
          <cell r="D7566" t="str">
            <v>iStar</v>
          </cell>
          <cell r="E7566" t="str">
            <v>Callable</v>
          </cell>
        </row>
        <row r="7567">
          <cell r="A7567" t="str">
            <v>3136F2QD3</v>
          </cell>
          <cell r="B7567" t="str">
            <v>x3136F2QD3</v>
          </cell>
          <cell r="C7567" t="str">
            <v>Match</v>
          </cell>
          <cell r="D7567" t="str">
            <v>iStar</v>
          </cell>
          <cell r="E7567" t="str">
            <v>Callable</v>
          </cell>
        </row>
        <row r="7568">
          <cell r="A7568" t="str">
            <v>3136F2QD3</v>
          </cell>
          <cell r="B7568" t="str">
            <v>x3136F2QD3</v>
          </cell>
          <cell r="C7568" t="str">
            <v>Match</v>
          </cell>
          <cell r="D7568" t="str">
            <v>iStar</v>
          </cell>
          <cell r="E7568" t="str">
            <v>Callable</v>
          </cell>
        </row>
        <row r="7569">
          <cell r="A7569" t="str">
            <v>3136F2QH4</v>
          </cell>
          <cell r="B7569" t="str">
            <v>x3136F2QH4</v>
          </cell>
          <cell r="C7569" t="str">
            <v>Match</v>
          </cell>
          <cell r="D7569" t="str">
            <v>iStar</v>
          </cell>
          <cell r="E7569" t="str">
            <v>Callable</v>
          </cell>
        </row>
        <row r="7570">
          <cell r="A7570" t="str">
            <v>3136F2QH4</v>
          </cell>
          <cell r="B7570" t="str">
            <v>x3136F2QH4</v>
          </cell>
          <cell r="C7570" t="str">
            <v>Match</v>
          </cell>
          <cell r="D7570" t="str">
            <v>iStar</v>
          </cell>
          <cell r="E7570" t="str">
            <v>Callable</v>
          </cell>
        </row>
        <row r="7571">
          <cell r="A7571" t="str">
            <v>3136F2QH4</v>
          </cell>
          <cell r="B7571" t="str">
            <v>x3136F2QH4</v>
          </cell>
          <cell r="C7571" t="str">
            <v>Match</v>
          </cell>
          <cell r="D7571" t="str">
            <v>iStar</v>
          </cell>
          <cell r="E7571" t="str">
            <v>Callable</v>
          </cell>
        </row>
        <row r="7572">
          <cell r="A7572" t="str">
            <v>3136F2QN1</v>
          </cell>
          <cell r="B7572" t="str">
            <v>x3136F2QN1</v>
          </cell>
          <cell r="C7572" t="str">
            <v>Match</v>
          </cell>
          <cell r="D7572" t="str">
            <v>iStar</v>
          </cell>
          <cell r="E7572" t="str">
            <v>Callable</v>
          </cell>
        </row>
        <row r="7573">
          <cell r="A7573" t="str">
            <v>3136F2QP6</v>
          </cell>
          <cell r="B7573" t="str">
            <v>x3136F2QP6</v>
          </cell>
          <cell r="C7573" t="str">
            <v>Match</v>
          </cell>
          <cell r="D7573" t="str">
            <v>iStar</v>
          </cell>
          <cell r="E7573" t="str">
            <v>Callable</v>
          </cell>
        </row>
        <row r="7574">
          <cell r="A7574" t="str">
            <v>3136F2QQ4</v>
          </cell>
          <cell r="B7574" t="str">
            <v>x3136F2QQ4</v>
          </cell>
          <cell r="C7574" t="str">
            <v>Match</v>
          </cell>
          <cell r="D7574" t="str">
            <v>iStar</v>
          </cell>
          <cell r="E7574" t="str">
            <v>Callable</v>
          </cell>
        </row>
        <row r="7575">
          <cell r="A7575" t="str">
            <v>3136F2QQ4</v>
          </cell>
          <cell r="B7575" t="str">
            <v>x3136F2QQ4</v>
          </cell>
          <cell r="C7575" t="str">
            <v>Match</v>
          </cell>
          <cell r="D7575" t="str">
            <v>iStar</v>
          </cell>
          <cell r="E7575" t="str">
            <v>Callable</v>
          </cell>
        </row>
        <row r="7576">
          <cell r="A7576" t="str">
            <v>3136F2QQ4</v>
          </cell>
          <cell r="B7576" t="str">
            <v>x3136F2QQ4</v>
          </cell>
          <cell r="C7576" t="str">
            <v>Match</v>
          </cell>
          <cell r="D7576" t="str">
            <v>iStar</v>
          </cell>
          <cell r="E7576" t="str">
            <v>Callable</v>
          </cell>
        </row>
        <row r="7577">
          <cell r="A7577" t="str">
            <v>3136F2QR2</v>
          </cell>
          <cell r="B7577" t="str">
            <v>x3136F2QR2</v>
          </cell>
          <cell r="C7577" t="str">
            <v>Match</v>
          </cell>
          <cell r="D7577" t="str">
            <v>iStar</v>
          </cell>
          <cell r="E7577" t="str">
            <v>Callable</v>
          </cell>
        </row>
        <row r="7578">
          <cell r="A7578" t="str">
            <v>3136F2QR2</v>
          </cell>
          <cell r="B7578" t="str">
            <v>x3136F2QR2</v>
          </cell>
          <cell r="C7578" t="str">
            <v>Match</v>
          </cell>
          <cell r="D7578" t="str">
            <v>iStar</v>
          </cell>
          <cell r="E7578" t="str">
            <v>Callable</v>
          </cell>
        </row>
        <row r="7579">
          <cell r="A7579" t="str">
            <v>3136F2QR2</v>
          </cell>
          <cell r="B7579" t="str">
            <v>x3136F2QR2</v>
          </cell>
          <cell r="C7579" t="str">
            <v>Match</v>
          </cell>
          <cell r="D7579" t="str">
            <v>iStar</v>
          </cell>
          <cell r="E7579" t="str">
            <v>Callable</v>
          </cell>
        </row>
        <row r="7580">
          <cell r="A7580" t="str">
            <v>3136F2QS0</v>
          </cell>
          <cell r="B7580" t="str">
            <v>x3136F2QS0</v>
          </cell>
          <cell r="C7580" t="str">
            <v>Match</v>
          </cell>
          <cell r="D7580" t="str">
            <v>iStar</v>
          </cell>
          <cell r="E7580" t="str">
            <v>Callable</v>
          </cell>
        </row>
        <row r="7581">
          <cell r="A7581" t="str">
            <v>3136F2QS0</v>
          </cell>
          <cell r="B7581" t="str">
            <v>x3136F2QS0</v>
          </cell>
          <cell r="C7581" t="str">
            <v>Match</v>
          </cell>
          <cell r="D7581" t="str">
            <v>iStar</v>
          </cell>
          <cell r="E7581" t="str">
            <v>Callable</v>
          </cell>
        </row>
        <row r="7582">
          <cell r="A7582" t="str">
            <v>3136F2QS0</v>
          </cell>
          <cell r="B7582" t="str">
            <v>x3136F2QS0</v>
          </cell>
          <cell r="C7582" t="str">
            <v>Match</v>
          </cell>
          <cell r="D7582" t="str">
            <v>iStar</v>
          </cell>
          <cell r="E7582" t="str">
            <v>Callable</v>
          </cell>
        </row>
        <row r="7583">
          <cell r="A7583" t="str">
            <v>3136F2QT8</v>
          </cell>
          <cell r="B7583" t="str">
            <v>x3136F2QT8</v>
          </cell>
          <cell r="C7583" t="str">
            <v>Match</v>
          </cell>
          <cell r="D7583" t="str">
            <v>iStar</v>
          </cell>
          <cell r="E7583" t="str">
            <v>Callable</v>
          </cell>
        </row>
        <row r="7584">
          <cell r="A7584" t="str">
            <v>3136F2QT8</v>
          </cell>
          <cell r="B7584" t="str">
            <v>x3136F2QT8</v>
          </cell>
          <cell r="C7584" t="str">
            <v>Match</v>
          </cell>
          <cell r="D7584" t="str">
            <v>iStar</v>
          </cell>
          <cell r="E7584" t="str">
            <v>Zero-Coupon</v>
          </cell>
        </row>
        <row r="7585">
          <cell r="A7585" t="str">
            <v>3136F2QT8</v>
          </cell>
          <cell r="B7585" t="str">
            <v>x3136F2QT8</v>
          </cell>
          <cell r="C7585" t="str">
            <v>Match</v>
          </cell>
          <cell r="D7585" t="str">
            <v>iStar</v>
          </cell>
          <cell r="E7585" t="str">
            <v>Zero-Coupon</v>
          </cell>
        </row>
        <row r="7586">
          <cell r="A7586" t="str">
            <v>3136F2QU5</v>
          </cell>
          <cell r="B7586" t="str">
            <v>x3136F2QU5</v>
          </cell>
          <cell r="C7586" t="str">
            <v>Match</v>
          </cell>
          <cell r="D7586" t="str">
            <v>iStar</v>
          </cell>
          <cell r="E7586" t="str">
            <v>Zero-Coupon</v>
          </cell>
        </row>
        <row r="7587">
          <cell r="A7587" t="str">
            <v>3136F2QX9</v>
          </cell>
          <cell r="B7587" t="str">
            <v>x3136F2QX9</v>
          </cell>
          <cell r="C7587" t="str">
            <v>Match</v>
          </cell>
          <cell r="D7587" t="str">
            <v>iStar</v>
          </cell>
          <cell r="E7587" t="str">
            <v>Callable</v>
          </cell>
        </row>
        <row r="7588">
          <cell r="A7588" t="str">
            <v>3136F2QY7</v>
          </cell>
          <cell r="B7588" t="str">
            <v>x3136F2QY7</v>
          </cell>
          <cell r="C7588" t="str">
            <v>Match</v>
          </cell>
          <cell r="D7588" t="str">
            <v>iStar</v>
          </cell>
          <cell r="E7588" t="str">
            <v>Callable</v>
          </cell>
        </row>
        <row r="7589">
          <cell r="A7589" t="str">
            <v>3136F2R26</v>
          </cell>
          <cell r="B7589" t="str">
            <v>x3136F2R26</v>
          </cell>
          <cell r="C7589" t="str">
            <v>Match</v>
          </cell>
          <cell r="D7589" t="str">
            <v>iStar</v>
          </cell>
          <cell r="E7589" t="str">
            <v>Callable</v>
          </cell>
        </row>
        <row r="7590">
          <cell r="A7590" t="str">
            <v>3136F2R34</v>
          </cell>
          <cell r="B7590" t="str">
            <v>x3136F2R34</v>
          </cell>
          <cell r="C7590" t="str">
            <v>Match</v>
          </cell>
          <cell r="D7590" t="str">
            <v>iStar</v>
          </cell>
          <cell r="E7590" t="str">
            <v>Callable</v>
          </cell>
        </row>
        <row r="7591">
          <cell r="A7591" t="str">
            <v>3136F2R42</v>
          </cell>
          <cell r="B7591" t="str">
            <v>x3136F2R42</v>
          </cell>
          <cell r="C7591" t="str">
            <v>Match</v>
          </cell>
          <cell r="D7591" t="str">
            <v>iStar</v>
          </cell>
          <cell r="E7591" t="str">
            <v>Callable</v>
          </cell>
        </row>
        <row r="7592">
          <cell r="A7592" t="str">
            <v>3136F2RD2</v>
          </cell>
          <cell r="B7592" t="str">
            <v>x3136F2RD2</v>
          </cell>
          <cell r="C7592" t="str">
            <v>Match</v>
          </cell>
          <cell r="D7592" t="str">
            <v>iStar</v>
          </cell>
          <cell r="E7592" t="str">
            <v>Callable</v>
          </cell>
        </row>
        <row r="7593">
          <cell r="A7593" t="str">
            <v>3136F2RD2</v>
          </cell>
          <cell r="B7593" t="str">
            <v>x3136F2RD2</v>
          </cell>
          <cell r="C7593" t="str">
            <v>Match</v>
          </cell>
          <cell r="D7593" t="str">
            <v>iStar</v>
          </cell>
          <cell r="E7593" t="str">
            <v>Callable</v>
          </cell>
        </row>
        <row r="7594">
          <cell r="A7594" t="str">
            <v>3136F2RU4</v>
          </cell>
          <cell r="B7594" t="str">
            <v>x3136F2RU4</v>
          </cell>
          <cell r="C7594" t="str">
            <v>Match</v>
          </cell>
          <cell r="D7594" t="str">
            <v>iStar</v>
          </cell>
          <cell r="E7594" t="str">
            <v>Callable</v>
          </cell>
        </row>
        <row r="7595">
          <cell r="A7595" t="str">
            <v>3136F2RV2</v>
          </cell>
          <cell r="B7595" t="str">
            <v>x3136F2RV2</v>
          </cell>
          <cell r="C7595" t="str">
            <v>Match</v>
          </cell>
          <cell r="D7595" t="str">
            <v>iStar</v>
          </cell>
          <cell r="E7595" t="str">
            <v>Callable</v>
          </cell>
        </row>
        <row r="7596">
          <cell r="A7596" t="str">
            <v>3136F2RW0</v>
          </cell>
          <cell r="B7596" t="str">
            <v>x3136F2RW0</v>
          </cell>
          <cell r="C7596" t="str">
            <v>Match</v>
          </cell>
          <cell r="D7596" t="str">
            <v>iStar</v>
          </cell>
          <cell r="E7596" t="str">
            <v>Callable</v>
          </cell>
        </row>
        <row r="7597">
          <cell r="A7597" t="str">
            <v>3136F2RX8</v>
          </cell>
          <cell r="B7597" t="str">
            <v>x3136F2RX8</v>
          </cell>
          <cell r="C7597" t="str">
            <v>Match</v>
          </cell>
          <cell r="D7597" t="str">
            <v>iStar</v>
          </cell>
          <cell r="E7597" t="str">
            <v>Callable</v>
          </cell>
        </row>
        <row r="7598">
          <cell r="A7598" t="str">
            <v>3136F2RY6</v>
          </cell>
          <cell r="B7598" t="str">
            <v>x3136F2RY6</v>
          </cell>
          <cell r="C7598" t="str">
            <v>Match</v>
          </cell>
          <cell r="D7598" t="str">
            <v>iStar</v>
          </cell>
          <cell r="E7598" t="str">
            <v>Callable</v>
          </cell>
        </row>
        <row r="7599">
          <cell r="A7599" t="str">
            <v>3136F2RY6</v>
          </cell>
          <cell r="B7599" t="str">
            <v>x3136F2RY6</v>
          </cell>
          <cell r="C7599" t="str">
            <v>Match</v>
          </cell>
          <cell r="D7599" t="str">
            <v>iStar</v>
          </cell>
          <cell r="E7599" t="str">
            <v>Callable</v>
          </cell>
        </row>
        <row r="7600">
          <cell r="A7600" t="str">
            <v>3136F2RY6</v>
          </cell>
          <cell r="B7600" t="str">
            <v>x3136F2RY6</v>
          </cell>
          <cell r="C7600" t="str">
            <v>Match</v>
          </cell>
          <cell r="D7600" t="str">
            <v>iStar</v>
          </cell>
          <cell r="E7600" t="str">
            <v>Callable</v>
          </cell>
        </row>
        <row r="7601">
          <cell r="A7601" t="str">
            <v>3136F2RZ3</v>
          </cell>
          <cell r="B7601" t="str">
            <v>x3136F2RZ3</v>
          </cell>
          <cell r="C7601" t="str">
            <v>Match</v>
          </cell>
          <cell r="D7601" t="str">
            <v>iStar</v>
          </cell>
          <cell r="E7601" t="str">
            <v>Callable</v>
          </cell>
        </row>
        <row r="7602">
          <cell r="A7602" t="str">
            <v>3136F2RZ3</v>
          </cell>
          <cell r="B7602" t="str">
            <v>x3136F2RZ3</v>
          </cell>
          <cell r="C7602" t="str">
            <v>Match</v>
          </cell>
          <cell r="D7602" t="str">
            <v>iStar</v>
          </cell>
          <cell r="E7602" t="str">
            <v>Callable</v>
          </cell>
        </row>
        <row r="7603">
          <cell r="A7603" t="str">
            <v>3136F2RZ3</v>
          </cell>
          <cell r="B7603" t="str">
            <v>x3136F2RZ3</v>
          </cell>
          <cell r="C7603" t="str">
            <v>Match</v>
          </cell>
          <cell r="D7603" t="str">
            <v>iStar</v>
          </cell>
          <cell r="E7603" t="str">
            <v>Callable</v>
          </cell>
        </row>
        <row r="7604">
          <cell r="A7604" t="str">
            <v>3136F2S66</v>
          </cell>
          <cell r="B7604" t="str">
            <v>x3136F2S66</v>
          </cell>
          <cell r="C7604" t="str">
            <v>Match</v>
          </cell>
          <cell r="D7604" t="str">
            <v>iStar</v>
          </cell>
          <cell r="E7604" t="str">
            <v>Callable</v>
          </cell>
        </row>
        <row r="7605">
          <cell r="A7605" t="str">
            <v>3136F2S66</v>
          </cell>
          <cell r="B7605" t="str">
            <v>x3136F2S66</v>
          </cell>
          <cell r="C7605" t="str">
            <v>Match</v>
          </cell>
          <cell r="D7605" t="str">
            <v>iStar</v>
          </cell>
          <cell r="E7605" t="str">
            <v>Callable</v>
          </cell>
        </row>
        <row r="7606">
          <cell r="A7606" t="str">
            <v>3136F2S66</v>
          </cell>
          <cell r="B7606" t="str">
            <v>x3136F2S66</v>
          </cell>
          <cell r="C7606" t="str">
            <v>Match</v>
          </cell>
          <cell r="D7606" t="str">
            <v>iStar</v>
          </cell>
          <cell r="E7606" t="str">
            <v>Callable</v>
          </cell>
        </row>
        <row r="7607">
          <cell r="A7607" t="str">
            <v>3136F2S74</v>
          </cell>
          <cell r="B7607" t="str">
            <v>x3136F2S74</v>
          </cell>
          <cell r="C7607" t="str">
            <v>Match</v>
          </cell>
          <cell r="D7607" t="str">
            <v>iStar</v>
          </cell>
          <cell r="E7607" t="str">
            <v>Callable</v>
          </cell>
        </row>
        <row r="7608">
          <cell r="A7608" t="str">
            <v>3136F2S74</v>
          </cell>
          <cell r="B7608" t="str">
            <v>x3136F2S74</v>
          </cell>
          <cell r="C7608" t="str">
            <v>Match</v>
          </cell>
          <cell r="D7608" t="str">
            <v>iStar</v>
          </cell>
          <cell r="E7608" t="str">
            <v>Callable</v>
          </cell>
        </row>
        <row r="7609">
          <cell r="A7609" t="str">
            <v>3136F2S74</v>
          </cell>
          <cell r="B7609" t="str">
            <v>x3136F2S74</v>
          </cell>
          <cell r="C7609" t="str">
            <v>Match</v>
          </cell>
          <cell r="D7609" t="str">
            <v>iStar</v>
          </cell>
          <cell r="E7609" t="str">
            <v>Callable</v>
          </cell>
        </row>
        <row r="7610">
          <cell r="A7610" t="str">
            <v>3136F2S82</v>
          </cell>
          <cell r="B7610" t="str">
            <v>x3136F2S82</v>
          </cell>
          <cell r="C7610" t="str">
            <v>Match</v>
          </cell>
          <cell r="D7610" t="str">
            <v>iStar</v>
          </cell>
          <cell r="E7610" t="str">
            <v>Callable</v>
          </cell>
        </row>
        <row r="7611">
          <cell r="A7611" t="str">
            <v>3136F2S82</v>
          </cell>
          <cell r="B7611" t="str">
            <v>x3136F2S82</v>
          </cell>
          <cell r="C7611" t="str">
            <v>Match</v>
          </cell>
          <cell r="D7611" t="str">
            <v>iStar</v>
          </cell>
          <cell r="E7611" t="str">
            <v>Callable</v>
          </cell>
        </row>
        <row r="7612">
          <cell r="A7612" t="str">
            <v>3136F2S82</v>
          </cell>
          <cell r="B7612" t="str">
            <v>x3136F2S82</v>
          </cell>
          <cell r="C7612" t="str">
            <v>Match</v>
          </cell>
          <cell r="D7612" t="str">
            <v>iStar</v>
          </cell>
          <cell r="E7612" t="str">
            <v>Callable</v>
          </cell>
        </row>
        <row r="7613">
          <cell r="A7613" t="str">
            <v>3136F2S90</v>
          </cell>
          <cell r="B7613" t="str">
            <v>x3136F2S90</v>
          </cell>
          <cell r="C7613" t="str">
            <v>Match</v>
          </cell>
          <cell r="D7613" t="str">
            <v>iStar</v>
          </cell>
          <cell r="E7613" t="str">
            <v>Callable</v>
          </cell>
        </row>
        <row r="7614">
          <cell r="A7614" t="str">
            <v>3136F2S90</v>
          </cell>
          <cell r="B7614" t="str">
            <v>x3136F2S90</v>
          </cell>
          <cell r="C7614" t="str">
            <v>Match</v>
          </cell>
          <cell r="D7614" t="str">
            <v>iStar</v>
          </cell>
          <cell r="E7614" t="str">
            <v>Callable</v>
          </cell>
        </row>
        <row r="7615">
          <cell r="A7615" t="str">
            <v>3136F2S90</v>
          </cell>
          <cell r="B7615" t="str">
            <v>x3136F2S90</v>
          </cell>
          <cell r="C7615" t="str">
            <v>Match</v>
          </cell>
          <cell r="D7615" t="str">
            <v>iStar</v>
          </cell>
          <cell r="E7615" t="str">
            <v>Callable</v>
          </cell>
        </row>
        <row r="7616">
          <cell r="A7616" t="str">
            <v>3136F2SA7</v>
          </cell>
          <cell r="B7616" t="str">
            <v>x3136F2SA7</v>
          </cell>
          <cell r="C7616" t="str">
            <v>Match</v>
          </cell>
          <cell r="D7616" t="str">
            <v>iStar</v>
          </cell>
          <cell r="E7616" t="str">
            <v>Callable</v>
          </cell>
        </row>
        <row r="7617">
          <cell r="A7617" t="str">
            <v>3136F2SA7</v>
          </cell>
          <cell r="B7617" t="str">
            <v>x3136F2SA7</v>
          </cell>
          <cell r="C7617" t="str">
            <v>Match</v>
          </cell>
          <cell r="D7617" t="str">
            <v>iStar</v>
          </cell>
          <cell r="E7617" t="str">
            <v>Callable</v>
          </cell>
        </row>
        <row r="7618">
          <cell r="A7618" t="str">
            <v>3136F2SA7</v>
          </cell>
          <cell r="B7618" t="str">
            <v>x3136F2SA7</v>
          </cell>
          <cell r="C7618" t="str">
            <v>Match</v>
          </cell>
          <cell r="D7618" t="str">
            <v>iStar</v>
          </cell>
          <cell r="E7618" t="str">
            <v>Callable</v>
          </cell>
        </row>
        <row r="7619">
          <cell r="A7619" t="str">
            <v>3136F2SB5</v>
          </cell>
          <cell r="B7619" t="str">
            <v>x3136F2SB5</v>
          </cell>
          <cell r="C7619" t="str">
            <v>Match</v>
          </cell>
          <cell r="D7619" t="str">
            <v>iStar</v>
          </cell>
          <cell r="E7619" t="str">
            <v>Callable</v>
          </cell>
        </row>
        <row r="7620">
          <cell r="A7620" t="str">
            <v>3136F2SB5</v>
          </cell>
          <cell r="B7620" t="str">
            <v>x3136F2SB5</v>
          </cell>
          <cell r="C7620" t="str">
            <v>Match</v>
          </cell>
          <cell r="D7620" t="str">
            <v>iStar</v>
          </cell>
          <cell r="E7620" t="str">
            <v>Callable</v>
          </cell>
        </row>
        <row r="7621">
          <cell r="A7621" t="str">
            <v>3136F2SB5</v>
          </cell>
          <cell r="B7621" t="str">
            <v>x3136F2SB5</v>
          </cell>
          <cell r="C7621" t="str">
            <v>Match</v>
          </cell>
          <cell r="D7621" t="str">
            <v>iStar</v>
          </cell>
          <cell r="E7621" t="str">
            <v>Callable</v>
          </cell>
        </row>
        <row r="7622">
          <cell r="A7622" t="str">
            <v>3136F2SR0</v>
          </cell>
          <cell r="B7622" t="str">
            <v>x3136F2SR0</v>
          </cell>
          <cell r="C7622" t="str">
            <v>Match</v>
          </cell>
          <cell r="D7622" t="str">
            <v>iStar</v>
          </cell>
          <cell r="E7622" t="str">
            <v>Callable</v>
          </cell>
        </row>
        <row r="7623">
          <cell r="A7623" t="str">
            <v>3136F2SS8</v>
          </cell>
          <cell r="B7623" t="str">
            <v>x3136F2SS8</v>
          </cell>
          <cell r="C7623" t="str">
            <v>Match</v>
          </cell>
          <cell r="D7623" t="str">
            <v>iStar</v>
          </cell>
          <cell r="E7623" t="str">
            <v>Callable</v>
          </cell>
        </row>
        <row r="7624">
          <cell r="A7624" t="str">
            <v>3136F2ST6</v>
          </cell>
          <cell r="B7624" t="str">
            <v>x3136F2ST6</v>
          </cell>
          <cell r="C7624" t="str">
            <v>Match</v>
          </cell>
          <cell r="D7624" t="str">
            <v>iStar</v>
          </cell>
          <cell r="E7624" t="str">
            <v>Callable</v>
          </cell>
        </row>
        <row r="7625">
          <cell r="A7625" t="str">
            <v>3136F2ST6</v>
          </cell>
          <cell r="B7625" t="str">
            <v>x3136F2ST6</v>
          </cell>
          <cell r="C7625" t="str">
            <v>Match</v>
          </cell>
          <cell r="D7625" t="str">
            <v>iStar</v>
          </cell>
          <cell r="E7625" t="str">
            <v>Callable</v>
          </cell>
        </row>
        <row r="7626">
          <cell r="A7626" t="str">
            <v>3136F2ST6</v>
          </cell>
          <cell r="B7626" t="str">
            <v>x3136F2ST6</v>
          </cell>
          <cell r="C7626" t="str">
            <v>Match</v>
          </cell>
          <cell r="D7626" t="str">
            <v>iStar</v>
          </cell>
          <cell r="E7626" t="str">
            <v>CallableStep-Up</v>
          </cell>
        </row>
        <row r="7627">
          <cell r="A7627" t="str">
            <v>3136F2SU3</v>
          </cell>
          <cell r="B7627" t="str">
            <v>x3136F2SU3</v>
          </cell>
          <cell r="C7627" t="str">
            <v>Match</v>
          </cell>
          <cell r="D7627" t="str">
            <v>iStar</v>
          </cell>
          <cell r="E7627" t="str">
            <v>CallableStep-Up</v>
          </cell>
        </row>
        <row r="7628">
          <cell r="A7628" t="str">
            <v>3136F2SU3</v>
          </cell>
          <cell r="B7628" t="str">
            <v>x3136F2SU3</v>
          </cell>
          <cell r="C7628" t="str">
            <v>Match</v>
          </cell>
          <cell r="D7628" t="str">
            <v>iStar</v>
          </cell>
          <cell r="E7628" t="str">
            <v>Callable</v>
          </cell>
        </row>
        <row r="7629">
          <cell r="A7629" t="str">
            <v>3136F2SU3</v>
          </cell>
          <cell r="B7629" t="str">
            <v>x3136F2SU3</v>
          </cell>
          <cell r="C7629" t="str">
            <v>Match</v>
          </cell>
          <cell r="D7629" t="str">
            <v>iStar</v>
          </cell>
          <cell r="E7629" t="str">
            <v>Callable</v>
          </cell>
        </row>
        <row r="7630">
          <cell r="A7630" t="str">
            <v>3136F2SV1</v>
          </cell>
          <cell r="B7630" t="str">
            <v>x3136F2SV1</v>
          </cell>
          <cell r="C7630" t="str">
            <v>Match</v>
          </cell>
          <cell r="D7630" t="str">
            <v>iStar</v>
          </cell>
          <cell r="E7630" t="str">
            <v>Callable</v>
          </cell>
        </row>
        <row r="7631">
          <cell r="A7631" t="str">
            <v>3136F2SV1</v>
          </cell>
          <cell r="B7631" t="str">
            <v>x3136F2SV1</v>
          </cell>
          <cell r="C7631" t="str">
            <v>Match</v>
          </cell>
          <cell r="D7631" t="str">
            <v>iStar</v>
          </cell>
          <cell r="E7631" t="str">
            <v>Callable</v>
          </cell>
        </row>
        <row r="7632">
          <cell r="A7632" t="str">
            <v>3136F2SV1</v>
          </cell>
          <cell r="B7632" t="str">
            <v>x3136F2SV1</v>
          </cell>
          <cell r="C7632" t="str">
            <v>Match</v>
          </cell>
          <cell r="D7632" t="str">
            <v>iStar</v>
          </cell>
          <cell r="E7632" t="str">
            <v>Callable</v>
          </cell>
        </row>
        <row r="7633">
          <cell r="A7633" t="str">
            <v>3136F2SW9</v>
          </cell>
          <cell r="B7633" t="str">
            <v>x3136F2SW9</v>
          </cell>
          <cell r="C7633" t="str">
            <v>Match</v>
          </cell>
          <cell r="D7633" t="str">
            <v>iStar</v>
          </cell>
          <cell r="E7633" t="str">
            <v>Callable</v>
          </cell>
        </row>
        <row r="7634">
          <cell r="A7634" t="str">
            <v>3136F2SW9</v>
          </cell>
          <cell r="B7634" t="str">
            <v>x3136F2SW9</v>
          </cell>
          <cell r="C7634" t="str">
            <v>Match</v>
          </cell>
          <cell r="D7634" t="str">
            <v>iStar</v>
          </cell>
          <cell r="E7634" t="str">
            <v>Callable</v>
          </cell>
        </row>
        <row r="7635">
          <cell r="A7635" t="str">
            <v>3136F2SW9</v>
          </cell>
          <cell r="B7635" t="str">
            <v>x3136F2SW9</v>
          </cell>
          <cell r="C7635" t="str">
            <v>Match</v>
          </cell>
          <cell r="D7635" t="str">
            <v>iStar</v>
          </cell>
          <cell r="E7635" t="str">
            <v>Callable</v>
          </cell>
        </row>
        <row r="7636">
          <cell r="A7636" t="str">
            <v>3136F2SX7</v>
          </cell>
          <cell r="B7636" t="str">
            <v>x3136F2SX7</v>
          </cell>
          <cell r="C7636" t="str">
            <v>Match</v>
          </cell>
          <cell r="D7636" t="str">
            <v>iStar</v>
          </cell>
          <cell r="E7636" t="str">
            <v>CallableStep-Up</v>
          </cell>
        </row>
        <row r="7637">
          <cell r="A7637" t="str">
            <v>3136F2SY5</v>
          </cell>
          <cell r="B7637" t="str">
            <v>x3136F2SY5</v>
          </cell>
          <cell r="C7637" t="str">
            <v>Match</v>
          </cell>
          <cell r="D7637" t="str">
            <v>iStar</v>
          </cell>
          <cell r="E7637" t="str">
            <v>CallableStep-Up</v>
          </cell>
        </row>
        <row r="7638">
          <cell r="A7638" t="str">
            <v>3136F2T24</v>
          </cell>
          <cell r="B7638" t="str">
            <v>x3136F2T24</v>
          </cell>
          <cell r="C7638" t="str">
            <v>Match</v>
          </cell>
          <cell r="D7638" t="str">
            <v>iStar</v>
          </cell>
          <cell r="E7638" t="str">
            <v>Callable</v>
          </cell>
        </row>
        <row r="7639">
          <cell r="A7639" t="str">
            <v>3136F2T24</v>
          </cell>
          <cell r="B7639" t="str">
            <v>x3136F2T24</v>
          </cell>
          <cell r="C7639" t="str">
            <v>Match</v>
          </cell>
          <cell r="D7639" t="str">
            <v>iStar</v>
          </cell>
          <cell r="E7639" t="str">
            <v>Callable</v>
          </cell>
        </row>
        <row r="7640">
          <cell r="A7640" t="str">
            <v>3136F2T24</v>
          </cell>
          <cell r="B7640" t="str">
            <v>x3136F2T24</v>
          </cell>
          <cell r="C7640" t="str">
            <v>Match</v>
          </cell>
          <cell r="D7640" t="str">
            <v>iStar</v>
          </cell>
          <cell r="E7640" t="str">
            <v>Callable</v>
          </cell>
        </row>
        <row r="7641">
          <cell r="A7641" t="str">
            <v>3136F2T32</v>
          </cell>
          <cell r="B7641" t="str">
            <v>x3136F2T32</v>
          </cell>
          <cell r="C7641" t="str">
            <v>Match</v>
          </cell>
          <cell r="D7641" t="str">
            <v>iStar</v>
          </cell>
          <cell r="E7641" t="str">
            <v>Callable</v>
          </cell>
        </row>
        <row r="7642">
          <cell r="A7642" t="str">
            <v>3136F2T32</v>
          </cell>
          <cell r="B7642" t="str">
            <v>x3136F2T32</v>
          </cell>
          <cell r="C7642" t="str">
            <v>Match</v>
          </cell>
          <cell r="D7642" t="str">
            <v>iStar</v>
          </cell>
          <cell r="E7642" t="str">
            <v>Callable</v>
          </cell>
        </row>
        <row r="7643">
          <cell r="A7643" t="str">
            <v>3136F2T32</v>
          </cell>
          <cell r="B7643" t="str">
            <v>x3136F2T32</v>
          </cell>
          <cell r="C7643" t="str">
            <v>Match</v>
          </cell>
          <cell r="D7643" t="str">
            <v>iStar</v>
          </cell>
          <cell r="E7643" t="str">
            <v>Callable</v>
          </cell>
        </row>
        <row r="7644">
          <cell r="A7644" t="str">
            <v>3136F2T65</v>
          </cell>
          <cell r="B7644" t="str">
            <v>x3136F2T65</v>
          </cell>
          <cell r="C7644" t="str">
            <v>Match</v>
          </cell>
          <cell r="D7644" t="str">
            <v>iStar</v>
          </cell>
          <cell r="E7644" t="str">
            <v>Callable</v>
          </cell>
        </row>
        <row r="7645">
          <cell r="A7645" t="str">
            <v>3136F2T81</v>
          </cell>
          <cell r="B7645" t="str">
            <v>x3136F2T81</v>
          </cell>
          <cell r="C7645" t="str">
            <v>Match</v>
          </cell>
          <cell r="D7645" t="str">
            <v>iStar</v>
          </cell>
          <cell r="E7645" t="str">
            <v>Callable</v>
          </cell>
        </row>
        <row r="7646">
          <cell r="A7646" t="str">
            <v>3136F2TK4</v>
          </cell>
          <cell r="B7646" t="str">
            <v>x3136F2TK4</v>
          </cell>
          <cell r="C7646" t="str">
            <v>Match</v>
          </cell>
          <cell r="D7646" t="str">
            <v>iStar</v>
          </cell>
          <cell r="E7646" t="str">
            <v>Callable</v>
          </cell>
        </row>
        <row r="7647">
          <cell r="A7647" t="str">
            <v>3136F2TN8</v>
          </cell>
          <cell r="B7647" t="str">
            <v>x3136F2TN8</v>
          </cell>
          <cell r="C7647" t="str">
            <v>Match</v>
          </cell>
          <cell r="D7647" t="str">
            <v>iStar</v>
          </cell>
          <cell r="E7647" t="str">
            <v>Callable</v>
          </cell>
        </row>
        <row r="7648">
          <cell r="A7648" t="str">
            <v>3136F2TN8</v>
          </cell>
          <cell r="B7648" t="str">
            <v>x3136F2TN8</v>
          </cell>
          <cell r="C7648" t="str">
            <v>Match</v>
          </cell>
          <cell r="D7648" t="str">
            <v>iStar</v>
          </cell>
          <cell r="E7648" t="str">
            <v>Callable</v>
          </cell>
        </row>
        <row r="7649">
          <cell r="A7649" t="str">
            <v>3136F2TN8</v>
          </cell>
          <cell r="B7649" t="str">
            <v>x3136F2TN8</v>
          </cell>
          <cell r="C7649" t="str">
            <v>Match</v>
          </cell>
          <cell r="D7649" t="str">
            <v>iStar</v>
          </cell>
          <cell r="E7649" t="str">
            <v>Callable</v>
          </cell>
        </row>
        <row r="7650">
          <cell r="A7650" t="str">
            <v>3136F2TP3</v>
          </cell>
          <cell r="B7650" t="str">
            <v>x3136F2TP3</v>
          </cell>
          <cell r="C7650" t="str">
            <v>Match</v>
          </cell>
          <cell r="D7650" t="str">
            <v>iStar</v>
          </cell>
          <cell r="E7650" t="str">
            <v>Callable</v>
          </cell>
        </row>
        <row r="7651">
          <cell r="A7651" t="str">
            <v>3136F2TP3</v>
          </cell>
          <cell r="B7651" t="str">
            <v>x3136F2TP3</v>
          </cell>
          <cell r="C7651" t="str">
            <v>Match</v>
          </cell>
          <cell r="D7651" t="str">
            <v>iStar</v>
          </cell>
          <cell r="E7651" t="str">
            <v>Callable</v>
          </cell>
        </row>
        <row r="7652">
          <cell r="A7652" t="str">
            <v>3136F2TP3</v>
          </cell>
          <cell r="B7652" t="str">
            <v>x3136F2TP3</v>
          </cell>
          <cell r="C7652" t="str">
            <v>Match</v>
          </cell>
          <cell r="D7652" t="str">
            <v>iStar</v>
          </cell>
          <cell r="E7652" t="str">
            <v>Callable</v>
          </cell>
        </row>
        <row r="7653">
          <cell r="A7653" t="str">
            <v>3136F2TQ1</v>
          </cell>
          <cell r="B7653" t="str">
            <v>x3136F2TQ1</v>
          </cell>
          <cell r="C7653" t="str">
            <v>Match</v>
          </cell>
          <cell r="D7653" t="str">
            <v>iStar</v>
          </cell>
          <cell r="E7653" t="str">
            <v>Callable</v>
          </cell>
        </row>
        <row r="7654">
          <cell r="A7654" t="str">
            <v>3136F2TQ1</v>
          </cell>
          <cell r="B7654" t="str">
            <v>x3136F2TQ1</v>
          </cell>
          <cell r="C7654" t="str">
            <v>Match</v>
          </cell>
          <cell r="D7654" t="str">
            <v>iStar</v>
          </cell>
          <cell r="E7654" t="str">
            <v>Callable</v>
          </cell>
        </row>
        <row r="7655">
          <cell r="A7655" t="str">
            <v>3136F2TQ1</v>
          </cell>
          <cell r="B7655" t="str">
            <v>x3136F2TQ1</v>
          </cell>
          <cell r="C7655" t="str">
            <v>Match</v>
          </cell>
          <cell r="D7655" t="str">
            <v>iStar</v>
          </cell>
          <cell r="E7655" t="str">
            <v>Callable</v>
          </cell>
        </row>
        <row r="7656">
          <cell r="A7656" t="str">
            <v>3136F2TR9</v>
          </cell>
          <cell r="B7656" t="str">
            <v>x3136F2TR9</v>
          </cell>
          <cell r="C7656" t="str">
            <v>Match</v>
          </cell>
          <cell r="D7656" t="str">
            <v>iStar</v>
          </cell>
          <cell r="E7656" t="str">
            <v>CallableStep-Up</v>
          </cell>
        </row>
        <row r="7657">
          <cell r="A7657" t="str">
            <v>3136F2TR9</v>
          </cell>
          <cell r="B7657" t="str">
            <v>x3136F2TR9</v>
          </cell>
          <cell r="C7657" t="str">
            <v>Match</v>
          </cell>
          <cell r="D7657" t="str">
            <v>iStar</v>
          </cell>
          <cell r="E7657" t="str">
            <v>CallableStep-Up</v>
          </cell>
        </row>
        <row r="7658">
          <cell r="A7658" t="str">
            <v>3136F2TR9</v>
          </cell>
          <cell r="B7658" t="str">
            <v>x3136F2TR9</v>
          </cell>
          <cell r="C7658" t="str">
            <v>Match</v>
          </cell>
          <cell r="D7658" t="str">
            <v>iStar</v>
          </cell>
          <cell r="E7658" t="str">
            <v>Callable</v>
          </cell>
        </row>
        <row r="7659">
          <cell r="A7659" t="str">
            <v>3136F2TS7</v>
          </cell>
          <cell r="B7659" t="str">
            <v>x3136F2TS7</v>
          </cell>
          <cell r="C7659" t="str">
            <v>Match</v>
          </cell>
          <cell r="D7659" t="str">
            <v>iStar</v>
          </cell>
          <cell r="E7659" t="str">
            <v>Callable</v>
          </cell>
        </row>
        <row r="7660">
          <cell r="A7660" t="str">
            <v>3136F2TS7</v>
          </cell>
          <cell r="B7660" t="str">
            <v>x3136F2TS7</v>
          </cell>
          <cell r="C7660" t="str">
            <v>Match</v>
          </cell>
          <cell r="D7660" t="str">
            <v>iStar</v>
          </cell>
          <cell r="E7660" t="str">
            <v>Callable</v>
          </cell>
        </row>
        <row r="7661">
          <cell r="A7661" t="str">
            <v>3136F2TS7</v>
          </cell>
          <cell r="B7661" t="str">
            <v>x3136F2TS7</v>
          </cell>
          <cell r="C7661" t="str">
            <v>Match</v>
          </cell>
          <cell r="D7661" t="str">
            <v>iStar</v>
          </cell>
          <cell r="E7661" t="str">
            <v>Callable</v>
          </cell>
        </row>
        <row r="7662">
          <cell r="A7662" t="str">
            <v>3136F2TV0</v>
          </cell>
          <cell r="B7662" t="str">
            <v>x3136F2TV0</v>
          </cell>
          <cell r="C7662" t="str">
            <v>Match</v>
          </cell>
          <cell r="D7662" t="str">
            <v>iStar</v>
          </cell>
          <cell r="E7662" t="str">
            <v>Callable</v>
          </cell>
        </row>
        <row r="7663">
          <cell r="A7663" t="str">
            <v>3136F2TV0</v>
          </cell>
          <cell r="B7663" t="str">
            <v>x3136F2TV0</v>
          </cell>
          <cell r="C7663" t="str">
            <v>Match</v>
          </cell>
          <cell r="D7663" t="str">
            <v>iStar</v>
          </cell>
          <cell r="E7663" t="str">
            <v>Callable</v>
          </cell>
        </row>
        <row r="7664">
          <cell r="A7664" t="str">
            <v>3136F2TV0</v>
          </cell>
          <cell r="B7664" t="str">
            <v>x3136F2TV0</v>
          </cell>
          <cell r="C7664" t="str">
            <v>Match</v>
          </cell>
          <cell r="D7664" t="str">
            <v>iStar</v>
          </cell>
          <cell r="E7664" t="str">
            <v>Callable</v>
          </cell>
        </row>
        <row r="7665">
          <cell r="A7665" t="str">
            <v>3136F2TW8</v>
          </cell>
          <cell r="B7665" t="str">
            <v>x3136F2TW8</v>
          </cell>
          <cell r="C7665" t="str">
            <v>Match</v>
          </cell>
          <cell r="D7665" t="str">
            <v>iStar</v>
          </cell>
          <cell r="E7665" t="str">
            <v>Callable</v>
          </cell>
        </row>
        <row r="7666">
          <cell r="A7666" t="str">
            <v>3136F2U48</v>
          </cell>
          <cell r="B7666" t="str">
            <v>x3136F2U48</v>
          </cell>
          <cell r="C7666" t="str">
            <v>Match</v>
          </cell>
          <cell r="D7666" t="str">
            <v>iStar</v>
          </cell>
          <cell r="E7666" t="str">
            <v>Callable</v>
          </cell>
        </row>
        <row r="7667">
          <cell r="A7667" t="str">
            <v>3136F2U71</v>
          </cell>
          <cell r="B7667" t="str">
            <v>x3136F2U71</v>
          </cell>
          <cell r="C7667" t="str">
            <v>Match</v>
          </cell>
          <cell r="D7667" t="str">
            <v>iStar</v>
          </cell>
          <cell r="E7667" t="str">
            <v>Callable</v>
          </cell>
        </row>
        <row r="7668">
          <cell r="A7668" t="str">
            <v>3136F2U71</v>
          </cell>
          <cell r="B7668" t="str">
            <v>x3136F2U71</v>
          </cell>
          <cell r="C7668" t="str">
            <v>Match</v>
          </cell>
          <cell r="D7668" t="str">
            <v>iStar</v>
          </cell>
          <cell r="E7668" t="str">
            <v>Callable</v>
          </cell>
        </row>
        <row r="7669">
          <cell r="A7669" t="str">
            <v>3136F2U71</v>
          </cell>
          <cell r="B7669" t="str">
            <v>x3136F2U71</v>
          </cell>
          <cell r="C7669" t="str">
            <v>Match</v>
          </cell>
          <cell r="D7669" t="str">
            <v>iStar</v>
          </cell>
          <cell r="E7669" t="str">
            <v>Callable</v>
          </cell>
        </row>
        <row r="7670">
          <cell r="A7670" t="str">
            <v>3136F2U71</v>
          </cell>
          <cell r="B7670" t="str">
            <v>x3136F2U71</v>
          </cell>
          <cell r="C7670" t="str">
            <v>Match</v>
          </cell>
          <cell r="D7670" t="str">
            <v>iStar</v>
          </cell>
          <cell r="E7670" t="str">
            <v>Callable</v>
          </cell>
        </row>
        <row r="7671">
          <cell r="A7671" t="str">
            <v>3136F2UK2</v>
          </cell>
          <cell r="B7671" t="str">
            <v>x3136F2UK2</v>
          </cell>
          <cell r="C7671" t="str">
            <v>Match</v>
          </cell>
          <cell r="D7671" t="str">
            <v>iStar</v>
          </cell>
          <cell r="E7671" t="str">
            <v>Callable</v>
          </cell>
        </row>
        <row r="7672">
          <cell r="A7672" t="str">
            <v>3136F2UK2</v>
          </cell>
          <cell r="B7672" t="str">
            <v>x3136F2UK2</v>
          </cell>
          <cell r="C7672" t="str">
            <v>Match</v>
          </cell>
          <cell r="D7672" t="str">
            <v>iStar</v>
          </cell>
          <cell r="E7672" t="str">
            <v>Callable</v>
          </cell>
        </row>
        <row r="7673">
          <cell r="A7673" t="str">
            <v>3136F2UK2</v>
          </cell>
          <cell r="B7673" t="str">
            <v>x3136F2UK2</v>
          </cell>
          <cell r="C7673" t="str">
            <v>Match</v>
          </cell>
          <cell r="D7673" t="str">
            <v>iStar</v>
          </cell>
          <cell r="E7673" t="str">
            <v>Callable</v>
          </cell>
        </row>
        <row r="7674">
          <cell r="A7674" t="str">
            <v>3136F2UL0</v>
          </cell>
          <cell r="B7674" t="str">
            <v>x3136F2UL0</v>
          </cell>
          <cell r="C7674" t="str">
            <v>Match</v>
          </cell>
          <cell r="D7674" t="str">
            <v>iStar</v>
          </cell>
          <cell r="E7674" t="str">
            <v>Callable</v>
          </cell>
        </row>
        <row r="7675">
          <cell r="A7675" t="str">
            <v>3136F2UU0</v>
          </cell>
          <cell r="B7675" t="str">
            <v>x3136F2UU0</v>
          </cell>
          <cell r="C7675" t="str">
            <v>Match</v>
          </cell>
          <cell r="D7675" t="str">
            <v>iStar</v>
          </cell>
          <cell r="E7675" t="str">
            <v>Callable</v>
          </cell>
        </row>
        <row r="7676">
          <cell r="A7676" t="str">
            <v>3136F2UV8</v>
          </cell>
          <cell r="B7676" t="str">
            <v>x3136F2UV8</v>
          </cell>
          <cell r="C7676" t="str">
            <v>Match</v>
          </cell>
          <cell r="D7676" t="str">
            <v>iStar</v>
          </cell>
          <cell r="E7676" t="str">
            <v>Callable</v>
          </cell>
        </row>
        <row r="7677">
          <cell r="A7677" t="str">
            <v>3136F2UV8</v>
          </cell>
          <cell r="B7677" t="str">
            <v>x3136F2UV8</v>
          </cell>
          <cell r="C7677" t="str">
            <v>Match</v>
          </cell>
          <cell r="D7677" t="str">
            <v>iStar</v>
          </cell>
          <cell r="E7677" t="str">
            <v>Bullet</v>
          </cell>
        </row>
        <row r="7678">
          <cell r="A7678" t="str">
            <v>3136F2UV8</v>
          </cell>
          <cell r="B7678" t="str">
            <v>x3136F2UV8</v>
          </cell>
          <cell r="C7678" t="str">
            <v>Match</v>
          </cell>
          <cell r="D7678" t="str">
            <v>iStar</v>
          </cell>
          <cell r="E7678" t="str">
            <v>Callable</v>
          </cell>
        </row>
        <row r="7679">
          <cell r="A7679" t="str">
            <v>3136F2UW6</v>
          </cell>
          <cell r="B7679" t="str">
            <v>x3136F2UW6</v>
          </cell>
          <cell r="C7679" t="str">
            <v>Match</v>
          </cell>
          <cell r="D7679" t="str">
            <v>iStar</v>
          </cell>
          <cell r="E7679" t="str">
            <v>Callable</v>
          </cell>
        </row>
        <row r="7680">
          <cell r="A7680" t="str">
            <v>3136F2UW6</v>
          </cell>
          <cell r="B7680" t="str">
            <v>x3136F2UW6</v>
          </cell>
          <cell r="C7680" t="str">
            <v>Match</v>
          </cell>
          <cell r="D7680" t="str">
            <v>iStar</v>
          </cell>
          <cell r="E7680" t="str">
            <v>Callable</v>
          </cell>
        </row>
        <row r="7681">
          <cell r="A7681" t="str">
            <v>3136F2UW6</v>
          </cell>
          <cell r="B7681" t="str">
            <v>x3136F2UW6</v>
          </cell>
          <cell r="C7681" t="str">
            <v>Match</v>
          </cell>
          <cell r="D7681" t="str">
            <v>iStar</v>
          </cell>
          <cell r="E7681" t="str">
            <v>Callable</v>
          </cell>
        </row>
        <row r="7682">
          <cell r="A7682" t="str">
            <v>3136F2UX4</v>
          </cell>
          <cell r="B7682" t="str">
            <v>x3136F2UX4</v>
          </cell>
          <cell r="C7682" t="str">
            <v>Match</v>
          </cell>
          <cell r="D7682" t="str">
            <v>iStar</v>
          </cell>
          <cell r="E7682" t="str">
            <v>Callable</v>
          </cell>
        </row>
        <row r="7683">
          <cell r="A7683" t="str">
            <v>3136F2UX4</v>
          </cell>
          <cell r="B7683" t="str">
            <v>x3136F2UX4</v>
          </cell>
          <cell r="C7683" t="str">
            <v>Match</v>
          </cell>
          <cell r="D7683" t="str">
            <v>iStar</v>
          </cell>
          <cell r="E7683" t="str">
            <v>Callable</v>
          </cell>
        </row>
        <row r="7684">
          <cell r="A7684" t="str">
            <v>3136F2UX4</v>
          </cell>
          <cell r="B7684" t="str">
            <v>x3136F2UX4</v>
          </cell>
          <cell r="C7684" t="str">
            <v>Match</v>
          </cell>
          <cell r="D7684" t="str">
            <v>iStar</v>
          </cell>
          <cell r="E7684" t="str">
            <v>Callable</v>
          </cell>
        </row>
        <row r="7685">
          <cell r="A7685" t="str">
            <v>3136F2UY2</v>
          </cell>
          <cell r="B7685" t="str">
            <v>x3136F2UY2</v>
          </cell>
          <cell r="C7685" t="str">
            <v>Match</v>
          </cell>
          <cell r="D7685" t="str">
            <v>iStar</v>
          </cell>
          <cell r="E7685" t="str">
            <v>Callable</v>
          </cell>
        </row>
        <row r="7686">
          <cell r="A7686" t="str">
            <v>3136F2UY2</v>
          </cell>
          <cell r="B7686" t="str">
            <v>x3136F2UY2</v>
          </cell>
          <cell r="C7686" t="str">
            <v>Match</v>
          </cell>
          <cell r="D7686" t="str">
            <v>iStar</v>
          </cell>
          <cell r="E7686" t="str">
            <v>CallableStep-Up</v>
          </cell>
        </row>
        <row r="7687">
          <cell r="A7687" t="str">
            <v>3136F2UY2</v>
          </cell>
          <cell r="B7687" t="str">
            <v>x3136F2UY2</v>
          </cell>
          <cell r="C7687" t="str">
            <v>Match</v>
          </cell>
          <cell r="D7687" t="str">
            <v>iStar</v>
          </cell>
          <cell r="E7687" t="str">
            <v>CallableStep-Up</v>
          </cell>
        </row>
        <row r="7688">
          <cell r="A7688" t="str">
            <v>3136F2UZ9</v>
          </cell>
          <cell r="B7688" t="str">
            <v>x3136F2UZ9</v>
          </cell>
          <cell r="C7688" t="str">
            <v>Match</v>
          </cell>
          <cell r="D7688" t="str">
            <v>iStar</v>
          </cell>
          <cell r="E7688" t="str">
            <v>Callable</v>
          </cell>
        </row>
        <row r="7689">
          <cell r="A7689" t="str">
            <v>3136F2UZ9</v>
          </cell>
          <cell r="B7689" t="str">
            <v>x3136F2UZ9</v>
          </cell>
          <cell r="C7689" t="str">
            <v>Match</v>
          </cell>
          <cell r="D7689" t="str">
            <v>iStar</v>
          </cell>
          <cell r="E7689" t="str">
            <v>Callable</v>
          </cell>
        </row>
        <row r="7690">
          <cell r="A7690" t="str">
            <v>3136F2UZ9</v>
          </cell>
          <cell r="B7690" t="str">
            <v>x3136F2UZ9</v>
          </cell>
          <cell r="C7690" t="str">
            <v>Match</v>
          </cell>
          <cell r="D7690" t="str">
            <v>iStar</v>
          </cell>
          <cell r="E7690" t="str">
            <v>Callable</v>
          </cell>
        </row>
        <row r="7691">
          <cell r="A7691" t="str">
            <v>3136F2V62</v>
          </cell>
          <cell r="B7691" t="str">
            <v>x3136F2V62</v>
          </cell>
          <cell r="C7691" t="str">
            <v>Match</v>
          </cell>
          <cell r="D7691" t="str">
            <v>iStar</v>
          </cell>
          <cell r="E7691" t="str">
            <v>Callable</v>
          </cell>
        </row>
        <row r="7692">
          <cell r="A7692" t="str">
            <v>3136F2V70</v>
          </cell>
          <cell r="B7692" t="str">
            <v>x3136F2V70</v>
          </cell>
          <cell r="C7692" t="str">
            <v>Match</v>
          </cell>
          <cell r="D7692" t="str">
            <v>iStar</v>
          </cell>
          <cell r="E7692" t="str">
            <v>Callable</v>
          </cell>
        </row>
        <row r="7693">
          <cell r="A7693" t="str">
            <v>3136F2V88</v>
          </cell>
          <cell r="B7693" t="str">
            <v>x3136F2V88</v>
          </cell>
          <cell r="C7693" t="str">
            <v>Match</v>
          </cell>
          <cell r="D7693" t="str">
            <v>iStar</v>
          </cell>
          <cell r="E7693" t="str">
            <v>Callable</v>
          </cell>
        </row>
        <row r="7694">
          <cell r="A7694" t="str">
            <v>3136F2V88</v>
          </cell>
          <cell r="B7694" t="str">
            <v>x3136F2V88</v>
          </cell>
          <cell r="C7694" t="str">
            <v>Match</v>
          </cell>
          <cell r="D7694" t="str">
            <v>iStar</v>
          </cell>
          <cell r="E7694" t="str">
            <v>Callable</v>
          </cell>
        </row>
        <row r="7695">
          <cell r="A7695" t="str">
            <v>3136F2V88</v>
          </cell>
          <cell r="B7695" t="str">
            <v>x3136F2V88</v>
          </cell>
          <cell r="C7695" t="str">
            <v>Match</v>
          </cell>
          <cell r="D7695" t="str">
            <v>iStar</v>
          </cell>
          <cell r="E7695" t="str">
            <v>Callable</v>
          </cell>
        </row>
        <row r="7696">
          <cell r="A7696" t="str">
            <v>3136F2V96</v>
          </cell>
          <cell r="B7696" t="str">
            <v>x3136F2V96</v>
          </cell>
          <cell r="C7696" t="str">
            <v>Match</v>
          </cell>
          <cell r="D7696" t="str">
            <v>iStar</v>
          </cell>
          <cell r="E7696" t="str">
            <v>Callable</v>
          </cell>
        </row>
        <row r="7697">
          <cell r="A7697" t="str">
            <v>3136F2VD7</v>
          </cell>
          <cell r="B7697" t="str">
            <v>x3136F2VD7</v>
          </cell>
          <cell r="C7697" t="str">
            <v>Match</v>
          </cell>
          <cell r="D7697" t="str">
            <v>iStar</v>
          </cell>
          <cell r="E7697" t="str">
            <v>Callable</v>
          </cell>
        </row>
        <row r="7698">
          <cell r="A7698" t="str">
            <v>3136F2VD7</v>
          </cell>
          <cell r="B7698" t="str">
            <v>x3136F2VD7</v>
          </cell>
          <cell r="C7698" t="str">
            <v>Match</v>
          </cell>
          <cell r="D7698" t="str">
            <v>iStar</v>
          </cell>
          <cell r="E7698" t="str">
            <v>Callable</v>
          </cell>
        </row>
        <row r="7699">
          <cell r="A7699" t="str">
            <v>3136F2VD7</v>
          </cell>
          <cell r="B7699" t="str">
            <v>x3136F2VD7</v>
          </cell>
          <cell r="C7699" t="str">
            <v>Match</v>
          </cell>
          <cell r="D7699" t="str">
            <v>iStar</v>
          </cell>
          <cell r="E7699" t="str">
            <v>Callable</v>
          </cell>
        </row>
        <row r="7700">
          <cell r="A7700" t="str">
            <v>3136F2VR6</v>
          </cell>
          <cell r="B7700" t="str">
            <v>x3136F2VR6</v>
          </cell>
          <cell r="C7700" t="str">
            <v>Match</v>
          </cell>
          <cell r="D7700" t="str">
            <v>iStar</v>
          </cell>
          <cell r="E7700" t="str">
            <v>Callable</v>
          </cell>
        </row>
        <row r="7701">
          <cell r="A7701" t="str">
            <v>3136F2VR6</v>
          </cell>
          <cell r="B7701" t="str">
            <v>x3136F2VR6</v>
          </cell>
          <cell r="C7701" t="str">
            <v>Match</v>
          </cell>
          <cell r="D7701" t="str">
            <v>iStar</v>
          </cell>
          <cell r="E7701" t="str">
            <v>Bullet</v>
          </cell>
        </row>
        <row r="7702">
          <cell r="A7702" t="str">
            <v>3136F2VR6</v>
          </cell>
          <cell r="B7702" t="str">
            <v>x3136F2VR6</v>
          </cell>
          <cell r="C7702" t="str">
            <v>Match</v>
          </cell>
          <cell r="D7702" t="str">
            <v>iStar</v>
          </cell>
          <cell r="E7702" t="str">
            <v>Callable</v>
          </cell>
        </row>
        <row r="7703">
          <cell r="A7703" t="str">
            <v>3136F2VT2</v>
          </cell>
          <cell r="B7703" t="str">
            <v>x3136F2VT2</v>
          </cell>
          <cell r="C7703" t="str">
            <v>Match</v>
          </cell>
          <cell r="D7703" t="str">
            <v>iStar</v>
          </cell>
          <cell r="E7703" t="str">
            <v>Callable</v>
          </cell>
        </row>
        <row r="7704">
          <cell r="A7704" t="str">
            <v>3136F2VT2</v>
          </cell>
          <cell r="B7704" t="str">
            <v>x3136F2VT2</v>
          </cell>
          <cell r="C7704" t="str">
            <v>Match</v>
          </cell>
          <cell r="D7704" t="str">
            <v>iStar</v>
          </cell>
          <cell r="E7704" t="str">
            <v>Callable</v>
          </cell>
        </row>
        <row r="7705">
          <cell r="A7705" t="str">
            <v>3136F2VV7</v>
          </cell>
          <cell r="B7705" t="str">
            <v>x3136F2VV7</v>
          </cell>
          <cell r="C7705" t="str">
            <v>Match</v>
          </cell>
          <cell r="D7705" t="str">
            <v>iStar</v>
          </cell>
          <cell r="E7705" t="str">
            <v>Callable</v>
          </cell>
        </row>
        <row r="7706">
          <cell r="A7706" t="str">
            <v>3136F2VZ8</v>
          </cell>
          <cell r="B7706" t="str">
            <v>x3136F2VZ8</v>
          </cell>
          <cell r="C7706" t="str">
            <v>Match</v>
          </cell>
          <cell r="D7706" t="str">
            <v>iStar</v>
          </cell>
          <cell r="E7706" t="str">
            <v>Callable</v>
          </cell>
        </row>
        <row r="7707">
          <cell r="A7707" t="str">
            <v>3136F2W20</v>
          </cell>
          <cell r="B7707" t="str">
            <v>x3136F2W20</v>
          </cell>
          <cell r="C7707" t="str">
            <v>Match</v>
          </cell>
          <cell r="D7707" t="str">
            <v>iStar</v>
          </cell>
          <cell r="E7707" t="str">
            <v>Callable</v>
          </cell>
        </row>
        <row r="7708">
          <cell r="A7708" t="str">
            <v>3136F2W20</v>
          </cell>
          <cell r="B7708" t="str">
            <v>x3136F2W20</v>
          </cell>
          <cell r="C7708" t="str">
            <v>Match</v>
          </cell>
          <cell r="D7708" t="str">
            <v>iStar</v>
          </cell>
          <cell r="E7708" t="str">
            <v>Callable</v>
          </cell>
        </row>
        <row r="7709">
          <cell r="A7709" t="str">
            <v>3136F2W20</v>
          </cell>
          <cell r="B7709" t="str">
            <v>x3136F2W20</v>
          </cell>
          <cell r="C7709" t="str">
            <v>Match</v>
          </cell>
          <cell r="D7709" t="str">
            <v>iStar</v>
          </cell>
          <cell r="E7709" t="str">
            <v>Callable</v>
          </cell>
        </row>
        <row r="7710">
          <cell r="A7710" t="str">
            <v>3136F2W61</v>
          </cell>
          <cell r="B7710" t="str">
            <v>x3136F2W61</v>
          </cell>
          <cell r="C7710" t="str">
            <v>Match</v>
          </cell>
          <cell r="D7710" t="str">
            <v>iStar</v>
          </cell>
          <cell r="E7710" t="str">
            <v>Bullet</v>
          </cell>
        </row>
        <row r="7711">
          <cell r="A7711" t="str">
            <v>3136F2WA2</v>
          </cell>
          <cell r="B7711" t="str">
            <v>x3136F2WA2</v>
          </cell>
          <cell r="C7711" t="str">
            <v>Match</v>
          </cell>
          <cell r="D7711" t="str">
            <v>iStar</v>
          </cell>
          <cell r="E7711" t="str">
            <v>Bullet</v>
          </cell>
        </row>
        <row r="7712">
          <cell r="A7712" t="str">
            <v>3136F2WA2</v>
          </cell>
          <cell r="B7712" t="str">
            <v>x3136F2WA2</v>
          </cell>
          <cell r="C7712" t="str">
            <v>Match</v>
          </cell>
          <cell r="D7712" t="str">
            <v>iStar</v>
          </cell>
          <cell r="E7712" t="str">
            <v>Callable</v>
          </cell>
        </row>
        <row r="7713">
          <cell r="A7713" t="str">
            <v>3136F2WA2</v>
          </cell>
          <cell r="B7713" t="str">
            <v>x3136F2WA2</v>
          </cell>
          <cell r="C7713" t="str">
            <v>Match</v>
          </cell>
          <cell r="D7713" t="str">
            <v>iStar</v>
          </cell>
          <cell r="E7713" t="str">
            <v>Callable</v>
          </cell>
        </row>
        <row r="7714">
          <cell r="A7714" t="str">
            <v>3136F2WB0</v>
          </cell>
          <cell r="B7714" t="str">
            <v>x3136F2WB0</v>
          </cell>
          <cell r="C7714" t="str">
            <v>Match</v>
          </cell>
          <cell r="D7714" t="str">
            <v>iStar</v>
          </cell>
          <cell r="E7714" t="str">
            <v>Callable</v>
          </cell>
        </row>
        <row r="7715">
          <cell r="A7715" t="str">
            <v>3136F2WB0</v>
          </cell>
          <cell r="B7715" t="str">
            <v>x3136F2WB0</v>
          </cell>
          <cell r="C7715" t="str">
            <v>Match</v>
          </cell>
          <cell r="D7715" t="str">
            <v>iStar</v>
          </cell>
          <cell r="E7715" t="str">
            <v>Callable</v>
          </cell>
        </row>
        <row r="7716">
          <cell r="A7716" t="str">
            <v>3136F2WB0</v>
          </cell>
          <cell r="B7716" t="str">
            <v>x3136F2WB0</v>
          </cell>
          <cell r="C7716" t="str">
            <v>Match</v>
          </cell>
          <cell r="D7716" t="str">
            <v>iStar</v>
          </cell>
          <cell r="E7716" t="str">
            <v>Callable</v>
          </cell>
        </row>
        <row r="7717">
          <cell r="A7717" t="str">
            <v>3136F2WQ7</v>
          </cell>
          <cell r="B7717" t="str">
            <v>x3136F2WQ7</v>
          </cell>
          <cell r="C7717" t="str">
            <v>Match</v>
          </cell>
          <cell r="D7717" t="str">
            <v>iStar</v>
          </cell>
          <cell r="E7717" t="str">
            <v>Callable</v>
          </cell>
        </row>
        <row r="7718">
          <cell r="A7718" t="str">
            <v>3136F2WS3</v>
          </cell>
          <cell r="B7718" t="str">
            <v>x3136F2WS3</v>
          </cell>
          <cell r="C7718" t="str">
            <v>Match</v>
          </cell>
          <cell r="D7718" t="str">
            <v>iStar</v>
          </cell>
          <cell r="E7718" t="str">
            <v>Callable</v>
          </cell>
        </row>
        <row r="7719">
          <cell r="A7719" t="str">
            <v>3136F2WT1</v>
          </cell>
          <cell r="B7719" t="str">
            <v>x3136F2WT1</v>
          </cell>
          <cell r="C7719" t="str">
            <v>Match</v>
          </cell>
          <cell r="D7719" t="str">
            <v>iStar</v>
          </cell>
          <cell r="E7719" t="str">
            <v>Bullet</v>
          </cell>
        </row>
        <row r="7720">
          <cell r="A7720" t="str">
            <v>3136F2WT1</v>
          </cell>
          <cell r="B7720" t="str">
            <v>x3136F2WT1</v>
          </cell>
          <cell r="C7720" t="str">
            <v>Match</v>
          </cell>
          <cell r="D7720" t="str">
            <v>iStar</v>
          </cell>
          <cell r="E7720" t="str">
            <v>Bullet</v>
          </cell>
        </row>
        <row r="7721">
          <cell r="A7721" t="str">
            <v>3136F2WT1</v>
          </cell>
          <cell r="B7721" t="str">
            <v>x3136F2WT1</v>
          </cell>
          <cell r="C7721" t="str">
            <v>Match</v>
          </cell>
          <cell r="D7721" t="str">
            <v>iStar</v>
          </cell>
          <cell r="E7721" t="str">
            <v>Bullet</v>
          </cell>
        </row>
        <row r="7722">
          <cell r="A7722" t="str">
            <v>3136F2WV6</v>
          </cell>
          <cell r="B7722" t="str">
            <v>x3136F2WV6</v>
          </cell>
          <cell r="C7722" t="str">
            <v>Match</v>
          </cell>
          <cell r="D7722" t="str">
            <v>iStar</v>
          </cell>
          <cell r="E7722" t="str">
            <v>Callable</v>
          </cell>
        </row>
        <row r="7723">
          <cell r="A7723" t="str">
            <v>3136F2WV6</v>
          </cell>
          <cell r="B7723" t="str">
            <v>x3136F2WV6</v>
          </cell>
          <cell r="C7723" t="str">
            <v>Match</v>
          </cell>
          <cell r="D7723" t="str">
            <v>iStar</v>
          </cell>
          <cell r="E7723" t="str">
            <v>Callable</v>
          </cell>
        </row>
        <row r="7724">
          <cell r="A7724" t="str">
            <v>3136F2WV6</v>
          </cell>
          <cell r="B7724" t="str">
            <v>x3136F2WV6</v>
          </cell>
          <cell r="C7724" t="str">
            <v>Match</v>
          </cell>
          <cell r="D7724" t="str">
            <v>iStar</v>
          </cell>
          <cell r="E7724" t="str">
            <v>Callable</v>
          </cell>
        </row>
        <row r="7725">
          <cell r="A7725" t="str">
            <v>3136F2WW4</v>
          </cell>
          <cell r="B7725" t="str">
            <v>x3136F2WW4</v>
          </cell>
          <cell r="C7725" t="str">
            <v>Match</v>
          </cell>
          <cell r="D7725" t="str">
            <v>iStar</v>
          </cell>
          <cell r="E7725" t="str">
            <v>Callable</v>
          </cell>
        </row>
        <row r="7726">
          <cell r="A7726" t="str">
            <v>3136F2WW4</v>
          </cell>
          <cell r="B7726" t="str">
            <v>x3136F2WW4</v>
          </cell>
          <cell r="C7726" t="str">
            <v>Match</v>
          </cell>
          <cell r="D7726" t="str">
            <v>iStar</v>
          </cell>
          <cell r="E7726" t="str">
            <v>Callable</v>
          </cell>
        </row>
        <row r="7727">
          <cell r="A7727" t="str">
            <v>3136F2WW4</v>
          </cell>
          <cell r="B7727" t="str">
            <v>x3136F2WW4</v>
          </cell>
          <cell r="C7727" t="str">
            <v>Match</v>
          </cell>
          <cell r="D7727" t="str">
            <v>iStar</v>
          </cell>
          <cell r="E7727" t="str">
            <v>Callable</v>
          </cell>
        </row>
        <row r="7728">
          <cell r="A7728" t="str">
            <v>3136F2WX2</v>
          </cell>
          <cell r="B7728" t="str">
            <v>x3136F2WX2</v>
          </cell>
          <cell r="C7728" t="str">
            <v>Match</v>
          </cell>
          <cell r="D7728" t="str">
            <v>iStar</v>
          </cell>
          <cell r="E7728" t="str">
            <v>CallableStep-Up</v>
          </cell>
        </row>
        <row r="7729">
          <cell r="A7729" t="str">
            <v>3136F2WY0</v>
          </cell>
          <cell r="B7729" t="str">
            <v>x3136F2WY0</v>
          </cell>
          <cell r="C7729" t="str">
            <v>Match</v>
          </cell>
          <cell r="D7729" t="str">
            <v>iStar</v>
          </cell>
          <cell r="E7729" t="str">
            <v>CallableStep-Up</v>
          </cell>
        </row>
        <row r="7730">
          <cell r="A7730" t="str">
            <v>3136F2WZ7</v>
          </cell>
          <cell r="B7730" t="str">
            <v>x3136F2WZ7</v>
          </cell>
          <cell r="C7730" t="str">
            <v>Match</v>
          </cell>
          <cell r="D7730" t="str">
            <v>iStar</v>
          </cell>
          <cell r="E7730" t="str">
            <v>Step-Up</v>
          </cell>
        </row>
        <row r="7731">
          <cell r="A7731" t="str">
            <v>3136F2WZ7</v>
          </cell>
          <cell r="B7731" t="str">
            <v>x3136F2WZ7</v>
          </cell>
          <cell r="C7731" t="str">
            <v>Match</v>
          </cell>
          <cell r="D7731" t="str">
            <v>iStar</v>
          </cell>
          <cell r="E7731" t="str">
            <v>Step-Up</v>
          </cell>
        </row>
        <row r="7732">
          <cell r="A7732" t="str">
            <v>3136F2WZ7</v>
          </cell>
          <cell r="B7732" t="str">
            <v>x3136F2WZ7</v>
          </cell>
          <cell r="C7732" t="str">
            <v>Match</v>
          </cell>
          <cell r="D7732" t="str">
            <v>iStar</v>
          </cell>
          <cell r="E7732" t="str">
            <v>Step-Up</v>
          </cell>
        </row>
        <row r="7733">
          <cell r="A7733" t="str">
            <v>3136F2X45</v>
          </cell>
          <cell r="B7733" t="str">
            <v>x3136F2X45</v>
          </cell>
          <cell r="C7733" t="str">
            <v>Match</v>
          </cell>
          <cell r="D7733" t="str">
            <v>iStar</v>
          </cell>
          <cell r="E7733" t="str">
            <v>Callable</v>
          </cell>
        </row>
        <row r="7734">
          <cell r="A7734" t="str">
            <v>3136F2X60</v>
          </cell>
          <cell r="B7734" t="str">
            <v>x3136F2X60</v>
          </cell>
          <cell r="C7734" t="str">
            <v>Match</v>
          </cell>
          <cell r="D7734" t="str">
            <v>iStar</v>
          </cell>
          <cell r="E7734" t="str">
            <v>Callable</v>
          </cell>
        </row>
        <row r="7735">
          <cell r="A7735" t="str">
            <v>3136F2X60</v>
          </cell>
          <cell r="B7735" t="str">
            <v>x3136F2X60</v>
          </cell>
          <cell r="C7735" t="str">
            <v>Match</v>
          </cell>
          <cell r="D7735" t="str">
            <v>iStar</v>
          </cell>
          <cell r="E7735" t="str">
            <v>Callable</v>
          </cell>
        </row>
        <row r="7736">
          <cell r="A7736" t="str">
            <v>3136F2X60</v>
          </cell>
          <cell r="B7736" t="str">
            <v>x3136F2X60</v>
          </cell>
          <cell r="C7736" t="str">
            <v>Match</v>
          </cell>
          <cell r="D7736" t="str">
            <v>iStar</v>
          </cell>
          <cell r="E7736" t="str">
            <v>Callable</v>
          </cell>
        </row>
        <row r="7737">
          <cell r="A7737" t="str">
            <v>3136F2X78</v>
          </cell>
          <cell r="B7737" t="str">
            <v>x3136F2X78</v>
          </cell>
          <cell r="C7737" t="str">
            <v>Match</v>
          </cell>
          <cell r="D7737" t="str">
            <v>iStar</v>
          </cell>
          <cell r="E7737" t="str">
            <v>CallableStep-Up</v>
          </cell>
        </row>
        <row r="7738">
          <cell r="A7738" t="str">
            <v>3136F2X78</v>
          </cell>
          <cell r="B7738" t="str">
            <v>x3136F2X78</v>
          </cell>
          <cell r="C7738" t="str">
            <v>Match</v>
          </cell>
          <cell r="D7738" t="str">
            <v>iStar</v>
          </cell>
          <cell r="E7738" t="str">
            <v>CallableStep-Up</v>
          </cell>
        </row>
        <row r="7739">
          <cell r="A7739" t="str">
            <v>3136F2X78</v>
          </cell>
          <cell r="B7739" t="str">
            <v>x3136F2X78</v>
          </cell>
          <cell r="C7739" t="str">
            <v>Match</v>
          </cell>
          <cell r="D7739" t="str">
            <v>iStar</v>
          </cell>
          <cell r="E7739" t="str">
            <v>Callable</v>
          </cell>
        </row>
        <row r="7740">
          <cell r="A7740" t="str">
            <v>3136F2X86</v>
          </cell>
          <cell r="B7740" t="str">
            <v>x3136F2X86</v>
          </cell>
          <cell r="C7740" t="str">
            <v>Match</v>
          </cell>
          <cell r="D7740" t="str">
            <v>iStar</v>
          </cell>
          <cell r="E7740" t="str">
            <v>CallableStep-Up</v>
          </cell>
        </row>
        <row r="7741">
          <cell r="A7741" t="str">
            <v>3136F2X86</v>
          </cell>
          <cell r="B7741" t="str">
            <v>x3136F2X86</v>
          </cell>
          <cell r="C7741" t="str">
            <v>Match</v>
          </cell>
          <cell r="D7741" t="str">
            <v>iStar</v>
          </cell>
          <cell r="E7741" t="str">
            <v>CallableStep-Up</v>
          </cell>
        </row>
        <row r="7742">
          <cell r="A7742" t="str">
            <v>3136F2X86</v>
          </cell>
          <cell r="B7742" t="str">
            <v>x3136F2X86</v>
          </cell>
          <cell r="C7742" t="str">
            <v>Match</v>
          </cell>
          <cell r="D7742" t="str">
            <v>iStar</v>
          </cell>
          <cell r="E7742" t="str">
            <v>Callable</v>
          </cell>
        </row>
        <row r="7743">
          <cell r="A7743" t="str">
            <v>3136F2X94</v>
          </cell>
          <cell r="B7743" t="str">
            <v>x3136F2X94</v>
          </cell>
          <cell r="C7743" t="str">
            <v>Match</v>
          </cell>
          <cell r="D7743" t="str">
            <v>iStar</v>
          </cell>
          <cell r="E7743" t="str">
            <v>Callable</v>
          </cell>
        </row>
        <row r="7744">
          <cell r="A7744" t="str">
            <v>3136F2X94</v>
          </cell>
          <cell r="B7744" t="str">
            <v>x3136F2X94</v>
          </cell>
          <cell r="C7744" t="str">
            <v>Match</v>
          </cell>
          <cell r="D7744" t="str">
            <v>iStar</v>
          </cell>
          <cell r="E7744" t="str">
            <v>Callable</v>
          </cell>
        </row>
        <row r="7745">
          <cell r="A7745" t="str">
            <v>3136F2X94</v>
          </cell>
          <cell r="B7745" t="str">
            <v>x3136F2X94</v>
          </cell>
          <cell r="C7745" t="str">
            <v>Match</v>
          </cell>
          <cell r="D7745" t="str">
            <v>iStar</v>
          </cell>
          <cell r="E7745" t="str">
            <v>Callable</v>
          </cell>
        </row>
        <row r="7746">
          <cell r="A7746" t="str">
            <v>3136F2XA1</v>
          </cell>
          <cell r="B7746" t="str">
            <v>x3136F2XA1</v>
          </cell>
          <cell r="C7746" t="str">
            <v>Match</v>
          </cell>
          <cell r="D7746" t="str">
            <v>iStar</v>
          </cell>
          <cell r="E7746" t="str">
            <v>Callable</v>
          </cell>
        </row>
        <row r="7747">
          <cell r="A7747" t="str">
            <v>3136F2XA1</v>
          </cell>
          <cell r="B7747" t="str">
            <v>x3136F2XA1</v>
          </cell>
          <cell r="C7747" t="str">
            <v>Match</v>
          </cell>
          <cell r="D7747" t="str">
            <v>iStar</v>
          </cell>
          <cell r="E7747" t="str">
            <v>Callable</v>
          </cell>
        </row>
        <row r="7748">
          <cell r="A7748" t="str">
            <v>3136F2XA1</v>
          </cell>
          <cell r="B7748" t="str">
            <v>x3136F2XA1</v>
          </cell>
          <cell r="C7748" t="str">
            <v>Match</v>
          </cell>
          <cell r="D7748" t="str">
            <v>iStar</v>
          </cell>
          <cell r="E7748" t="str">
            <v>Callable</v>
          </cell>
        </row>
        <row r="7749">
          <cell r="A7749" t="str">
            <v>3136F2XB9</v>
          </cell>
          <cell r="B7749" t="str">
            <v>x3136F2XB9</v>
          </cell>
          <cell r="C7749" t="str">
            <v>Match</v>
          </cell>
          <cell r="D7749" t="str">
            <v>iStar</v>
          </cell>
          <cell r="E7749" t="str">
            <v>Callable</v>
          </cell>
        </row>
        <row r="7750">
          <cell r="A7750" t="str">
            <v>3136F2XB9</v>
          </cell>
          <cell r="B7750" t="str">
            <v>x3136F2XB9</v>
          </cell>
          <cell r="C7750" t="str">
            <v>Match</v>
          </cell>
          <cell r="D7750" t="str">
            <v>iStar</v>
          </cell>
          <cell r="E7750" t="str">
            <v>Callable</v>
          </cell>
        </row>
        <row r="7751">
          <cell r="A7751" t="str">
            <v>3136F2XB9</v>
          </cell>
          <cell r="B7751" t="str">
            <v>x3136F2XB9</v>
          </cell>
          <cell r="C7751" t="str">
            <v>Match</v>
          </cell>
          <cell r="D7751" t="str">
            <v>iStar</v>
          </cell>
          <cell r="E7751" t="str">
            <v>Callable</v>
          </cell>
        </row>
        <row r="7752">
          <cell r="A7752" t="str">
            <v>3136F2XC7</v>
          </cell>
          <cell r="B7752" t="str">
            <v>x3136F2XC7</v>
          </cell>
          <cell r="C7752" t="str">
            <v>Match</v>
          </cell>
          <cell r="D7752" t="str">
            <v>iStar</v>
          </cell>
          <cell r="E7752" t="str">
            <v>Callable</v>
          </cell>
        </row>
        <row r="7753">
          <cell r="A7753" t="str">
            <v>3136F2XG8</v>
          </cell>
          <cell r="B7753" t="str">
            <v>x3136F2XG8</v>
          </cell>
          <cell r="C7753" t="str">
            <v>Match</v>
          </cell>
          <cell r="D7753" t="str">
            <v>iStar</v>
          </cell>
          <cell r="E7753" t="str">
            <v>Callable</v>
          </cell>
        </row>
        <row r="7754">
          <cell r="A7754" t="str">
            <v>3136F2XG8</v>
          </cell>
          <cell r="B7754" t="str">
            <v>x3136F2XG8</v>
          </cell>
          <cell r="C7754" t="str">
            <v>Match</v>
          </cell>
          <cell r="D7754" t="str">
            <v>iStar</v>
          </cell>
          <cell r="E7754" t="str">
            <v>Callable</v>
          </cell>
        </row>
        <row r="7755">
          <cell r="A7755" t="str">
            <v>3136F2XG8</v>
          </cell>
          <cell r="B7755" t="str">
            <v>x3136F2XG8</v>
          </cell>
          <cell r="C7755" t="str">
            <v>Match</v>
          </cell>
          <cell r="D7755" t="str">
            <v>iStar</v>
          </cell>
          <cell r="E7755" t="str">
            <v>Callable</v>
          </cell>
        </row>
        <row r="7756">
          <cell r="A7756" t="str">
            <v>3136F2XN3</v>
          </cell>
          <cell r="B7756" t="str">
            <v>x3136F2XN3</v>
          </cell>
          <cell r="C7756" t="str">
            <v>Match</v>
          </cell>
          <cell r="D7756" t="str">
            <v>iStar</v>
          </cell>
          <cell r="E7756" t="str">
            <v>Callable</v>
          </cell>
        </row>
        <row r="7757">
          <cell r="A7757" t="str">
            <v>3136F2XN3</v>
          </cell>
          <cell r="B7757" t="str">
            <v>x3136F2XN3</v>
          </cell>
          <cell r="C7757" t="str">
            <v>Match</v>
          </cell>
          <cell r="D7757" t="str">
            <v>iStar</v>
          </cell>
          <cell r="E7757" t="str">
            <v>Bullet</v>
          </cell>
        </row>
        <row r="7758">
          <cell r="A7758" t="str">
            <v>3136F2XN3</v>
          </cell>
          <cell r="B7758" t="str">
            <v>x3136F2XN3</v>
          </cell>
          <cell r="C7758" t="str">
            <v>Match</v>
          </cell>
          <cell r="D7758" t="str">
            <v>iStar</v>
          </cell>
          <cell r="E7758" t="str">
            <v>Bullet</v>
          </cell>
        </row>
        <row r="7759">
          <cell r="A7759" t="str">
            <v>3136F2XR4</v>
          </cell>
          <cell r="B7759" t="str">
            <v>x3136F2XR4</v>
          </cell>
          <cell r="C7759" t="str">
            <v>Match</v>
          </cell>
          <cell r="D7759" t="str">
            <v>iStar</v>
          </cell>
          <cell r="E7759" t="str">
            <v>Callable</v>
          </cell>
        </row>
        <row r="7760">
          <cell r="A7760" t="str">
            <v>3136F2XR4</v>
          </cell>
          <cell r="B7760" t="str">
            <v>x3136F2XR4</v>
          </cell>
          <cell r="C7760" t="str">
            <v>Match</v>
          </cell>
          <cell r="D7760" t="str">
            <v>iStar</v>
          </cell>
          <cell r="E7760" t="str">
            <v>Callable</v>
          </cell>
        </row>
        <row r="7761">
          <cell r="A7761" t="str">
            <v>3136F2XX1</v>
          </cell>
          <cell r="B7761" t="str">
            <v>x3136F2XX1</v>
          </cell>
          <cell r="C7761" t="str">
            <v>Match</v>
          </cell>
          <cell r="D7761" t="str">
            <v>iStar</v>
          </cell>
          <cell r="E7761" t="str">
            <v>Callable</v>
          </cell>
        </row>
        <row r="7762">
          <cell r="A7762" t="str">
            <v>3136F2XX1</v>
          </cell>
          <cell r="B7762" t="str">
            <v>x3136F2XX1</v>
          </cell>
          <cell r="C7762" t="str">
            <v>Match</v>
          </cell>
          <cell r="D7762" t="str">
            <v>iStar</v>
          </cell>
          <cell r="E7762" t="str">
            <v>Callable</v>
          </cell>
        </row>
        <row r="7763">
          <cell r="A7763" t="str">
            <v>3136F2XX1</v>
          </cell>
          <cell r="B7763" t="str">
            <v>x3136F2XX1</v>
          </cell>
          <cell r="C7763" t="str">
            <v>Match</v>
          </cell>
          <cell r="D7763" t="str">
            <v>iStar</v>
          </cell>
          <cell r="E7763" t="str">
            <v>Callable</v>
          </cell>
        </row>
        <row r="7764">
          <cell r="A7764" t="str">
            <v>3136F2XY9</v>
          </cell>
          <cell r="B7764" t="str">
            <v>x3136F2XY9</v>
          </cell>
          <cell r="C7764" t="str">
            <v>Match</v>
          </cell>
          <cell r="D7764" t="str">
            <v>iStar</v>
          </cell>
          <cell r="E7764" t="str">
            <v>Callable</v>
          </cell>
        </row>
        <row r="7765">
          <cell r="A7765" t="str">
            <v>3136F2XY9</v>
          </cell>
          <cell r="B7765" t="str">
            <v>x3136F2XY9</v>
          </cell>
          <cell r="C7765" t="str">
            <v>Match</v>
          </cell>
          <cell r="D7765" t="str">
            <v>iStar</v>
          </cell>
          <cell r="E7765" t="str">
            <v>Callable</v>
          </cell>
        </row>
        <row r="7766">
          <cell r="A7766" t="str">
            <v>3136F2XY9</v>
          </cell>
          <cell r="B7766" t="str">
            <v>x3136F2XY9</v>
          </cell>
          <cell r="C7766" t="str">
            <v>Match</v>
          </cell>
          <cell r="D7766" t="str">
            <v>iStar</v>
          </cell>
          <cell r="E7766" t="str">
            <v>Callable</v>
          </cell>
        </row>
        <row r="7767">
          <cell r="A7767" t="str">
            <v>3136F2XZ6</v>
          </cell>
          <cell r="B7767" t="str">
            <v>x3136F2XZ6</v>
          </cell>
          <cell r="C7767" t="str">
            <v>Match</v>
          </cell>
          <cell r="D7767" t="str">
            <v>iStar</v>
          </cell>
          <cell r="E7767" t="str">
            <v>Callable</v>
          </cell>
        </row>
        <row r="7768">
          <cell r="A7768" t="str">
            <v>3136F2Y28</v>
          </cell>
          <cell r="B7768" t="str">
            <v>x3136F2Y28</v>
          </cell>
          <cell r="C7768" t="str">
            <v>Match</v>
          </cell>
          <cell r="D7768" t="str">
            <v>iStar</v>
          </cell>
          <cell r="E7768" t="str">
            <v>Callable</v>
          </cell>
        </row>
        <row r="7769">
          <cell r="A7769" t="str">
            <v>3136F2Y51</v>
          </cell>
          <cell r="B7769" t="str">
            <v>x3136F2Y51</v>
          </cell>
          <cell r="C7769" t="str">
            <v>Match</v>
          </cell>
          <cell r="D7769" t="str">
            <v>iStar</v>
          </cell>
          <cell r="E7769" t="str">
            <v>Callable</v>
          </cell>
        </row>
        <row r="7770">
          <cell r="A7770" t="str">
            <v>3136F2Y69</v>
          </cell>
          <cell r="B7770" t="str">
            <v>x3136F2Y69</v>
          </cell>
          <cell r="C7770" t="str">
            <v>Match</v>
          </cell>
          <cell r="D7770" t="str">
            <v>iStar</v>
          </cell>
          <cell r="E7770" t="str">
            <v>Callable</v>
          </cell>
        </row>
        <row r="7771">
          <cell r="A7771" t="str">
            <v>3136F2Y77</v>
          </cell>
          <cell r="B7771" t="str">
            <v>x3136F2Y77</v>
          </cell>
          <cell r="C7771" t="str">
            <v>Match</v>
          </cell>
          <cell r="D7771" t="str">
            <v>iStar</v>
          </cell>
          <cell r="E7771" t="str">
            <v>Callable</v>
          </cell>
        </row>
        <row r="7772">
          <cell r="A7772" t="str">
            <v>3136F2Y77</v>
          </cell>
          <cell r="B7772" t="str">
            <v>x3136F2Y77</v>
          </cell>
          <cell r="C7772" t="str">
            <v>Match</v>
          </cell>
          <cell r="D7772" t="str">
            <v>iStar</v>
          </cell>
          <cell r="E7772" t="str">
            <v>Callable</v>
          </cell>
        </row>
        <row r="7773">
          <cell r="A7773" t="str">
            <v>3136F2Y77</v>
          </cell>
          <cell r="B7773" t="str">
            <v>x3136F2Y77</v>
          </cell>
          <cell r="C7773" t="str">
            <v>Match</v>
          </cell>
          <cell r="D7773" t="str">
            <v>iStar</v>
          </cell>
          <cell r="E7773" t="str">
            <v>Callable</v>
          </cell>
        </row>
        <row r="7774">
          <cell r="A7774" t="str">
            <v>3136F2YJ1</v>
          </cell>
          <cell r="B7774" t="str">
            <v>x3136F2YJ1</v>
          </cell>
          <cell r="C7774" t="str">
            <v>Match</v>
          </cell>
          <cell r="D7774" t="str">
            <v>iStar</v>
          </cell>
          <cell r="E7774" t="str">
            <v>Callable</v>
          </cell>
        </row>
        <row r="7775">
          <cell r="A7775" t="str">
            <v>3136F2YK8</v>
          </cell>
          <cell r="B7775" t="str">
            <v>x3136F2YK8</v>
          </cell>
          <cell r="C7775" t="str">
            <v>Match</v>
          </cell>
          <cell r="D7775" t="str">
            <v>iStar</v>
          </cell>
          <cell r="E7775" t="str">
            <v>Callable</v>
          </cell>
        </row>
        <row r="7776">
          <cell r="A7776" t="str">
            <v>3136F2YL6</v>
          </cell>
          <cell r="B7776" t="str">
            <v>x3136F2YL6</v>
          </cell>
          <cell r="C7776" t="str">
            <v>Match</v>
          </cell>
          <cell r="D7776" t="str">
            <v>iStar</v>
          </cell>
          <cell r="E7776" t="str">
            <v>Callable</v>
          </cell>
        </row>
        <row r="7777">
          <cell r="A7777" t="str">
            <v>3136F2YL6</v>
          </cell>
          <cell r="B7777" t="str">
            <v>x3136F2YL6</v>
          </cell>
          <cell r="C7777" t="str">
            <v>Match</v>
          </cell>
          <cell r="D7777" t="str">
            <v>iStar</v>
          </cell>
          <cell r="E7777" t="str">
            <v>Callable</v>
          </cell>
        </row>
        <row r="7778">
          <cell r="A7778" t="str">
            <v>3136F2YL6</v>
          </cell>
          <cell r="B7778" t="str">
            <v>x3136F2YL6</v>
          </cell>
          <cell r="C7778" t="str">
            <v>Match</v>
          </cell>
          <cell r="D7778" t="str">
            <v>iStar</v>
          </cell>
          <cell r="E7778" t="str">
            <v>Callable</v>
          </cell>
        </row>
        <row r="7779">
          <cell r="A7779" t="str">
            <v>3136F2YM4</v>
          </cell>
          <cell r="B7779" t="str">
            <v>x3136F2YM4</v>
          </cell>
          <cell r="C7779" t="str">
            <v>Match</v>
          </cell>
          <cell r="D7779" t="str">
            <v>iStar</v>
          </cell>
          <cell r="E7779" t="str">
            <v>Callable</v>
          </cell>
        </row>
        <row r="7780">
          <cell r="A7780" t="str">
            <v>3136F2YM4</v>
          </cell>
          <cell r="B7780" t="str">
            <v>x3136F2YM4</v>
          </cell>
          <cell r="C7780" t="str">
            <v>Match</v>
          </cell>
          <cell r="D7780" t="str">
            <v>iStar</v>
          </cell>
          <cell r="E7780" t="str">
            <v>CallableStep-Up</v>
          </cell>
        </row>
        <row r="7781">
          <cell r="A7781" t="str">
            <v>3136F2YM4</v>
          </cell>
          <cell r="B7781" t="str">
            <v>x3136F2YM4</v>
          </cell>
          <cell r="C7781" t="str">
            <v>Match</v>
          </cell>
          <cell r="D7781" t="str">
            <v>iStar</v>
          </cell>
          <cell r="E7781" t="str">
            <v>CallableStep-Up</v>
          </cell>
        </row>
        <row r="7782">
          <cell r="A7782" t="str">
            <v>3136F2YN2</v>
          </cell>
          <cell r="B7782" t="str">
            <v>x3136F2YN2</v>
          </cell>
          <cell r="C7782" t="str">
            <v>Match</v>
          </cell>
          <cell r="D7782" t="str">
            <v>iStar</v>
          </cell>
          <cell r="E7782" t="str">
            <v>Step-Up</v>
          </cell>
        </row>
        <row r="7783">
          <cell r="A7783" t="str">
            <v>3136F2YN2</v>
          </cell>
          <cell r="B7783" t="str">
            <v>x3136F2YN2</v>
          </cell>
          <cell r="C7783" t="str">
            <v>Match</v>
          </cell>
          <cell r="D7783" t="str">
            <v>iStar</v>
          </cell>
          <cell r="E7783" t="str">
            <v>Callable</v>
          </cell>
        </row>
        <row r="7784">
          <cell r="A7784" t="str">
            <v>3136F2YN2</v>
          </cell>
          <cell r="B7784" t="str">
            <v>x3136F2YN2</v>
          </cell>
          <cell r="C7784" t="str">
            <v>Match</v>
          </cell>
          <cell r="D7784" t="str">
            <v>iStar</v>
          </cell>
          <cell r="E7784" t="str">
            <v>Callable</v>
          </cell>
        </row>
        <row r="7785">
          <cell r="A7785" t="str">
            <v>3136F2YP7</v>
          </cell>
          <cell r="B7785" t="str">
            <v>x3136F2YP7</v>
          </cell>
          <cell r="C7785" t="str">
            <v>Match</v>
          </cell>
          <cell r="D7785" t="str">
            <v>iStar</v>
          </cell>
          <cell r="E7785" t="str">
            <v>Callable</v>
          </cell>
        </row>
        <row r="7786">
          <cell r="A7786" t="str">
            <v>3136F2YP7</v>
          </cell>
          <cell r="B7786" t="str">
            <v>x3136F2YP7</v>
          </cell>
          <cell r="C7786" t="str">
            <v>Match</v>
          </cell>
          <cell r="D7786" t="str">
            <v>iStar</v>
          </cell>
          <cell r="E7786" t="str">
            <v>Callable</v>
          </cell>
        </row>
        <row r="7787">
          <cell r="A7787" t="str">
            <v>3136F2YP7</v>
          </cell>
          <cell r="B7787" t="str">
            <v>x3136F2YP7</v>
          </cell>
          <cell r="C7787" t="str">
            <v>Match</v>
          </cell>
          <cell r="D7787" t="str">
            <v>iStar</v>
          </cell>
          <cell r="E7787" t="str">
            <v>Bullet</v>
          </cell>
        </row>
        <row r="7788">
          <cell r="A7788" t="str">
            <v>3136F2YT9</v>
          </cell>
          <cell r="B7788" t="str">
            <v>x3136F2YT9</v>
          </cell>
          <cell r="C7788" t="str">
            <v>Match</v>
          </cell>
          <cell r="D7788" t="str">
            <v>iStar</v>
          </cell>
          <cell r="E7788" t="str">
            <v>Bullet</v>
          </cell>
        </row>
        <row r="7789">
          <cell r="A7789" t="str">
            <v>3136F2YT9</v>
          </cell>
          <cell r="B7789" t="str">
            <v>x3136F2YT9</v>
          </cell>
          <cell r="C7789" t="str">
            <v>Match</v>
          </cell>
          <cell r="D7789" t="str">
            <v>iStar</v>
          </cell>
          <cell r="E7789" t="str">
            <v>Callable</v>
          </cell>
        </row>
        <row r="7790">
          <cell r="A7790" t="str">
            <v>3136F2YT9</v>
          </cell>
          <cell r="B7790" t="str">
            <v>x3136F2YT9</v>
          </cell>
          <cell r="C7790" t="str">
            <v>Match</v>
          </cell>
          <cell r="D7790" t="str">
            <v>iStar</v>
          </cell>
          <cell r="E7790" t="str">
            <v>Callable</v>
          </cell>
        </row>
        <row r="7791">
          <cell r="A7791" t="str">
            <v>3136F2YW2</v>
          </cell>
          <cell r="B7791" t="str">
            <v>x3136F2YW2</v>
          </cell>
          <cell r="C7791" t="str">
            <v>Match</v>
          </cell>
          <cell r="D7791" t="str">
            <v>iStar</v>
          </cell>
          <cell r="E7791" t="str">
            <v>Callable</v>
          </cell>
        </row>
        <row r="7792">
          <cell r="A7792" t="str">
            <v>3136F2YW2</v>
          </cell>
          <cell r="B7792" t="str">
            <v>x3136F2YW2</v>
          </cell>
          <cell r="C7792" t="str">
            <v>Match</v>
          </cell>
          <cell r="D7792" t="str">
            <v>iStar</v>
          </cell>
          <cell r="E7792" t="str">
            <v>Callable</v>
          </cell>
        </row>
        <row r="7793">
          <cell r="A7793" t="str">
            <v>3136F2YW2</v>
          </cell>
          <cell r="B7793" t="str">
            <v>x3136F2YW2</v>
          </cell>
          <cell r="C7793" t="str">
            <v>Match</v>
          </cell>
          <cell r="D7793" t="str">
            <v>iStar</v>
          </cell>
          <cell r="E7793" t="str">
            <v>Callable</v>
          </cell>
        </row>
        <row r="7794">
          <cell r="A7794" t="str">
            <v>3136F2YY8</v>
          </cell>
          <cell r="B7794" t="str">
            <v>x3136F2YY8</v>
          </cell>
          <cell r="C7794" t="str">
            <v>Match</v>
          </cell>
          <cell r="D7794" t="str">
            <v>iStar</v>
          </cell>
          <cell r="E7794" t="str">
            <v>Callable</v>
          </cell>
        </row>
        <row r="7795">
          <cell r="A7795" t="str">
            <v>3136F2YY8</v>
          </cell>
          <cell r="B7795" t="str">
            <v>x3136F2YY8</v>
          </cell>
          <cell r="C7795" t="str">
            <v>Match</v>
          </cell>
          <cell r="D7795" t="str">
            <v>iStar</v>
          </cell>
          <cell r="E7795" t="str">
            <v>Callable</v>
          </cell>
        </row>
        <row r="7796">
          <cell r="A7796" t="str">
            <v>3136F2YY8</v>
          </cell>
          <cell r="B7796" t="str">
            <v>x3136F2YY8</v>
          </cell>
          <cell r="C7796" t="str">
            <v>Match</v>
          </cell>
          <cell r="D7796" t="str">
            <v>iStar</v>
          </cell>
          <cell r="E7796" t="str">
            <v>Callable</v>
          </cell>
        </row>
        <row r="7797">
          <cell r="A7797" t="str">
            <v>3136F2Z92</v>
          </cell>
          <cell r="B7797" t="str">
            <v>x3136F2Z92</v>
          </cell>
          <cell r="C7797" t="str">
            <v>Match</v>
          </cell>
          <cell r="D7797" t="str">
            <v>iStar</v>
          </cell>
          <cell r="E7797" t="str">
            <v>Callable</v>
          </cell>
        </row>
        <row r="7798">
          <cell r="A7798" t="str">
            <v>3136F2ZC5</v>
          </cell>
          <cell r="B7798" t="str">
            <v>x3136F2ZC5</v>
          </cell>
          <cell r="C7798" t="str">
            <v>Match</v>
          </cell>
          <cell r="D7798" t="str">
            <v>iStar</v>
          </cell>
          <cell r="E7798" t="str">
            <v>Callable</v>
          </cell>
        </row>
        <row r="7799">
          <cell r="A7799" t="str">
            <v>3136F2ZC5</v>
          </cell>
          <cell r="B7799" t="str">
            <v>x3136F2ZC5</v>
          </cell>
          <cell r="C7799" t="str">
            <v>Match</v>
          </cell>
          <cell r="D7799" t="str">
            <v>iStar</v>
          </cell>
          <cell r="E7799" t="str">
            <v>Bullet</v>
          </cell>
        </row>
        <row r="7800">
          <cell r="A7800" t="str">
            <v>3136F2ZC5</v>
          </cell>
          <cell r="B7800" t="str">
            <v>x3136F2ZC5</v>
          </cell>
          <cell r="C7800" t="str">
            <v>Match</v>
          </cell>
          <cell r="D7800" t="str">
            <v>iStar</v>
          </cell>
          <cell r="E7800" t="str">
            <v>Bullet</v>
          </cell>
        </row>
        <row r="7801">
          <cell r="A7801" t="str">
            <v>3136F2ZD3</v>
          </cell>
          <cell r="B7801" t="str">
            <v>x3136F2ZD3</v>
          </cell>
          <cell r="C7801" t="str">
            <v>Match</v>
          </cell>
          <cell r="D7801" t="str">
            <v>iStar</v>
          </cell>
          <cell r="E7801" t="str">
            <v>Callable</v>
          </cell>
        </row>
        <row r="7802">
          <cell r="A7802" t="str">
            <v>3136F2ZN1</v>
          </cell>
          <cell r="B7802" t="str">
            <v>x3136F2ZN1</v>
          </cell>
          <cell r="C7802" t="str">
            <v>Match</v>
          </cell>
          <cell r="D7802" t="str">
            <v>iStar</v>
          </cell>
          <cell r="E7802" t="str">
            <v>Bullet</v>
          </cell>
        </row>
        <row r="7803">
          <cell r="A7803" t="str">
            <v>3136F2ZP6</v>
          </cell>
          <cell r="B7803" t="str">
            <v>x3136F2ZP6</v>
          </cell>
          <cell r="C7803" t="str">
            <v>Match</v>
          </cell>
          <cell r="D7803" t="str">
            <v>iStar</v>
          </cell>
          <cell r="E7803" t="str">
            <v>Bullet</v>
          </cell>
        </row>
        <row r="7804">
          <cell r="A7804" t="str">
            <v>3136F2ZP6</v>
          </cell>
          <cell r="B7804" t="str">
            <v>x3136F2ZP6</v>
          </cell>
          <cell r="C7804" t="str">
            <v>Match</v>
          </cell>
          <cell r="D7804" t="str">
            <v>iStar</v>
          </cell>
          <cell r="E7804" t="str">
            <v>Callable</v>
          </cell>
        </row>
        <row r="7805">
          <cell r="A7805" t="str">
            <v>3136F2ZP6</v>
          </cell>
          <cell r="B7805" t="str">
            <v>x3136F2ZP6</v>
          </cell>
          <cell r="C7805" t="str">
            <v>Match</v>
          </cell>
          <cell r="D7805" t="str">
            <v>iStar</v>
          </cell>
          <cell r="E7805" t="str">
            <v>Callable</v>
          </cell>
        </row>
        <row r="7806">
          <cell r="A7806" t="str">
            <v>3136F2ZQ4</v>
          </cell>
          <cell r="B7806" t="str">
            <v>x3136F2ZQ4</v>
          </cell>
          <cell r="C7806" t="str">
            <v>Match</v>
          </cell>
          <cell r="D7806" t="str">
            <v>iStar</v>
          </cell>
          <cell r="E7806" t="str">
            <v>Callable</v>
          </cell>
        </row>
        <row r="7807">
          <cell r="A7807" t="str">
            <v>3136F2ZQ4</v>
          </cell>
          <cell r="B7807" t="str">
            <v>x3136F2ZQ4</v>
          </cell>
          <cell r="C7807" t="str">
            <v>Match</v>
          </cell>
          <cell r="D7807" t="str">
            <v>iStar</v>
          </cell>
          <cell r="E7807" t="str">
            <v>Callable</v>
          </cell>
        </row>
        <row r="7808">
          <cell r="A7808" t="str">
            <v>3136F2ZQ4</v>
          </cell>
          <cell r="B7808" t="str">
            <v>x3136F2ZQ4</v>
          </cell>
          <cell r="C7808" t="str">
            <v>Match</v>
          </cell>
          <cell r="D7808" t="str">
            <v>iStar</v>
          </cell>
          <cell r="E7808" t="str">
            <v>Callable</v>
          </cell>
        </row>
        <row r="7809">
          <cell r="A7809" t="str">
            <v>3136F2ZR2</v>
          </cell>
          <cell r="B7809" t="str">
            <v>x3136F2ZR2</v>
          </cell>
          <cell r="C7809" t="str">
            <v>Match</v>
          </cell>
          <cell r="D7809" t="str">
            <v>iStar</v>
          </cell>
          <cell r="E7809" t="str">
            <v>Callable</v>
          </cell>
        </row>
        <row r="7810">
          <cell r="A7810" t="str">
            <v>3136F2ZR2</v>
          </cell>
          <cell r="B7810" t="str">
            <v>x3136F2ZR2</v>
          </cell>
          <cell r="C7810" t="str">
            <v>Match</v>
          </cell>
          <cell r="D7810" t="str">
            <v>iStar</v>
          </cell>
          <cell r="E7810" t="str">
            <v>Callable</v>
          </cell>
        </row>
        <row r="7811">
          <cell r="A7811" t="str">
            <v>3136F2ZR2</v>
          </cell>
          <cell r="B7811" t="str">
            <v>x3136F2ZR2</v>
          </cell>
          <cell r="C7811" t="str">
            <v>Match</v>
          </cell>
          <cell r="D7811" t="str">
            <v>iStar</v>
          </cell>
          <cell r="E7811" t="str">
            <v>Callable</v>
          </cell>
        </row>
        <row r="7812">
          <cell r="A7812" t="str">
            <v>3136F2ZS0</v>
          </cell>
          <cell r="B7812" t="str">
            <v>x3136F2ZS0</v>
          </cell>
          <cell r="C7812" t="str">
            <v>Match</v>
          </cell>
          <cell r="D7812" t="str">
            <v>iStar</v>
          </cell>
          <cell r="E7812" t="str">
            <v>Callable</v>
          </cell>
        </row>
        <row r="7813">
          <cell r="A7813" t="str">
            <v>3136F2ZS0</v>
          </cell>
          <cell r="B7813" t="str">
            <v>x3136F2ZS0</v>
          </cell>
          <cell r="C7813" t="str">
            <v>Match</v>
          </cell>
          <cell r="D7813" t="str">
            <v>iStar</v>
          </cell>
          <cell r="E7813" t="str">
            <v>Callable</v>
          </cell>
        </row>
        <row r="7814">
          <cell r="A7814" t="str">
            <v>3136F2ZS0</v>
          </cell>
          <cell r="B7814" t="str">
            <v>x3136F2ZS0</v>
          </cell>
          <cell r="C7814" t="str">
            <v>Match</v>
          </cell>
          <cell r="D7814" t="str">
            <v>iStar</v>
          </cell>
          <cell r="E7814" t="str">
            <v>Callable</v>
          </cell>
        </row>
        <row r="7815">
          <cell r="A7815" t="str">
            <v>3136F2ZT8</v>
          </cell>
          <cell r="B7815" t="str">
            <v>x3136F2ZT8</v>
          </cell>
          <cell r="C7815" t="str">
            <v>Match</v>
          </cell>
          <cell r="D7815" t="str">
            <v>iStar</v>
          </cell>
          <cell r="E7815" t="str">
            <v>Bullet</v>
          </cell>
        </row>
        <row r="7816">
          <cell r="A7816" t="str">
            <v>3136F2ZT8</v>
          </cell>
          <cell r="B7816" t="str">
            <v>x3136F2ZT8</v>
          </cell>
          <cell r="C7816" t="str">
            <v>Match</v>
          </cell>
          <cell r="D7816" t="str">
            <v>iStar</v>
          </cell>
          <cell r="E7816" t="str">
            <v>Bullet</v>
          </cell>
        </row>
        <row r="7817">
          <cell r="A7817" t="str">
            <v>3136F2ZT8</v>
          </cell>
          <cell r="B7817" t="str">
            <v>x3136F2ZT8</v>
          </cell>
          <cell r="C7817" t="str">
            <v>Match</v>
          </cell>
          <cell r="D7817" t="str">
            <v>iStar</v>
          </cell>
          <cell r="E7817" t="str">
            <v>Bullet</v>
          </cell>
        </row>
        <row r="7818">
          <cell r="A7818" t="str">
            <v>3136F2ZY7</v>
          </cell>
          <cell r="B7818" t="str">
            <v>x3136F2ZY7</v>
          </cell>
          <cell r="C7818" t="str">
            <v>Match</v>
          </cell>
          <cell r="D7818" t="str">
            <v>iStar</v>
          </cell>
          <cell r="E7818" t="str">
            <v>VariableRateBond</v>
          </cell>
        </row>
        <row r="7819">
          <cell r="A7819" t="str">
            <v>3136F2ZY7</v>
          </cell>
          <cell r="B7819" t="str">
            <v>x3136F2ZY7</v>
          </cell>
          <cell r="C7819" t="str">
            <v>Match</v>
          </cell>
          <cell r="D7819" t="str">
            <v>iStar</v>
          </cell>
          <cell r="E7819" t="str">
            <v>VariableRateBond</v>
          </cell>
        </row>
        <row r="7820">
          <cell r="A7820" t="str">
            <v>3136F2ZY7</v>
          </cell>
          <cell r="B7820" t="str">
            <v>x3136F2ZY7</v>
          </cell>
          <cell r="C7820" t="str">
            <v>Match</v>
          </cell>
          <cell r="D7820" t="str">
            <v>iStar</v>
          </cell>
          <cell r="E7820" t="str">
            <v>VariableRateBond</v>
          </cell>
        </row>
        <row r="7821">
          <cell r="A7821" t="str">
            <v>3136F32A3</v>
          </cell>
          <cell r="B7821" t="str">
            <v>x3136F32A3</v>
          </cell>
          <cell r="C7821" t="str">
            <v>Match</v>
          </cell>
          <cell r="D7821" t="str">
            <v>iStar</v>
          </cell>
          <cell r="E7821" t="str">
            <v>Callable</v>
          </cell>
        </row>
        <row r="7822">
          <cell r="A7822" t="str">
            <v>3136F32A3</v>
          </cell>
          <cell r="B7822" t="str">
            <v>x3136F32A3</v>
          </cell>
          <cell r="C7822" t="str">
            <v>Match</v>
          </cell>
          <cell r="D7822" t="str">
            <v>iStar</v>
          </cell>
          <cell r="E7822" t="str">
            <v>Callable</v>
          </cell>
        </row>
        <row r="7823">
          <cell r="A7823" t="str">
            <v>3136F32A3</v>
          </cell>
          <cell r="B7823" t="str">
            <v>x3136F32A3</v>
          </cell>
          <cell r="C7823" t="str">
            <v>Match</v>
          </cell>
          <cell r="D7823" t="str">
            <v>iStar</v>
          </cell>
          <cell r="E7823" t="str">
            <v>Callable</v>
          </cell>
        </row>
        <row r="7824">
          <cell r="A7824" t="str">
            <v>3136F32B1</v>
          </cell>
          <cell r="B7824" t="str">
            <v>x3136F32B1</v>
          </cell>
          <cell r="C7824" t="str">
            <v>Match</v>
          </cell>
          <cell r="D7824" t="str">
            <v>iStar</v>
          </cell>
          <cell r="E7824" t="str">
            <v>Callable</v>
          </cell>
        </row>
        <row r="7825">
          <cell r="A7825" t="str">
            <v>3136F32C9</v>
          </cell>
          <cell r="B7825" t="str">
            <v>x3136F32C9</v>
          </cell>
          <cell r="C7825" t="str">
            <v>Match</v>
          </cell>
          <cell r="D7825" t="str">
            <v>iStar</v>
          </cell>
          <cell r="E7825" t="str">
            <v>Callable</v>
          </cell>
        </row>
        <row r="7826">
          <cell r="A7826" t="str">
            <v>3136F32D7</v>
          </cell>
          <cell r="B7826" t="str">
            <v>x3136F32D7</v>
          </cell>
          <cell r="C7826" t="str">
            <v>Match</v>
          </cell>
          <cell r="D7826" t="str">
            <v>iStar</v>
          </cell>
          <cell r="E7826" t="str">
            <v>Callable</v>
          </cell>
        </row>
        <row r="7827">
          <cell r="A7827" t="str">
            <v>3136F32D7</v>
          </cell>
          <cell r="B7827" t="str">
            <v>x3136F32D7</v>
          </cell>
          <cell r="C7827" t="str">
            <v>Match</v>
          </cell>
          <cell r="D7827" t="str">
            <v>iStar</v>
          </cell>
          <cell r="E7827" t="str">
            <v>Callable</v>
          </cell>
        </row>
        <row r="7828">
          <cell r="A7828" t="str">
            <v>3136F32D7</v>
          </cell>
          <cell r="B7828" t="str">
            <v>x3136F32D7</v>
          </cell>
          <cell r="C7828" t="str">
            <v>Match</v>
          </cell>
          <cell r="D7828" t="str">
            <v>iStar</v>
          </cell>
          <cell r="E7828" t="str">
            <v>Callable</v>
          </cell>
        </row>
        <row r="7829">
          <cell r="A7829" t="str">
            <v>3136F32E5</v>
          </cell>
          <cell r="B7829" t="str">
            <v>x3136F32E5</v>
          </cell>
          <cell r="C7829" t="str">
            <v>Match</v>
          </cell>
          <cell r="D7829" t="str">
            <v>iStar</v>
          </cell>
          <cell r="E7829" t="str">
            <v>Callable</v>
          </cell>
        </row>
        <row r="7830">
          <cell r="A7830" t="str">
            <v>3136F32E5</v>
          </cell>
          <cell r="B7830" t="str">
            <v>x3136F32E5</v>
          </cell>
          <cell r="C7830" t="str">
            <v>Match</v>
          </cell>
          <cell r="D7830" t="str">
            <v>iStar</v>
          </cell>
          <cell r="E7830" t="str">
            <v>Callable</v>
          </cell>
        </row>
        <row r="7831">
          <cell r="A7831" t="str">
            <v>3136F32E5</v>
          </cell>
          <cell r="B7831" t="str">
            <v>x3136F32E5</v>
          </cell>
          <cell r="C7831" t="str">
            <v>Match</v>
          </cell>
          <cell r="D7831" t="str">
            <v>iStar</v>
          </cell>
          <cell r="E7831" t="str">
            <v>Callable</v>
          </cell>
        </row>
        <row r="7832">
          <cell r="A7832" t="str">
            <v>3136F32F2</v>
          </cell>
          <cell r="B7832" t="str">
            <v>x3136F32F2</v>
          </cell>
          <cell r="C7832" t="str">
            <v>Match</v>
          </cell>
          <cell r="D7832" t="str">
            <v>iStar</v>
          </cell>
          <cell r="E7832" t="str">
            <v>Callable</v>
          </cell>
        </row>
        <row r="7833">
          <cell r="A7833" t="str">
            <v>3136F32F2</v>
          </cell>
          <cell r="B7833" t="str">
            <v>x3136F32F2</v>
          </cell>
          <cell r="C7833" t="str">
            <v>Match</v>
          </cell>
          <cell r="D7833" t="str">
            <v>iStar</v>
          </cell>
          <cell r="E7833" t="str">
            <v>Callable</v>
          </cell>
        </row>
        <row r="7834">
          <cell r="A7834" t="str">
            <v>3136F32F2</v>
          </cell>
          <cell r="B7834" t="str">
            <v>x3136F32F2</v>
          </cell>
          <cell r="C7834" t="str">
            <v>Match</v>
          </cell>
          <cell r="D7834" t="str">
            <v>iStar</v>
          </cell>
          <cell r="E7834" t="str">
            <v>Callable</v>
          </cell>
        </row>
        <row r="7835">
          <cell r="A7835" t="str">
            <v>3136F32G0</v>
          </cell>
          <cell r="B7835" t="str">
            <v>x3136F32G0</v>
          </cell>
          <cell r="C7835" t="str">
            <v>Match</v>
          </cell>
          <cell r="D7835" t="str">
            <v>iStar</v>
          </cell>
          <cell r="E7835" t="str">
            <v>Callable</v>
          </cell>
        </row>
        <row r="7836">
          <cell r="A7836" t="str">
            <v>3136F32G0</v>
          </cell>
          <cell r="B7836" t="str">
            <v>x3136F32G0</v>
          </cell>
          <cell r="C7836" t="str">
            <v>Match</v>
          </cell>
          <cell r="D7836" t="str">
            <v>iStar</v>
          </cell>
          <cell r="E7836" t="str">
            <v>Callable</v>
          </cell>
        </row>
        <row r="7837">
          <cell r="A7837" t="str">
            <v>3136F32G0</v>
          </cell>
          <cell r="B7837" t="str">
            <v>x3136F32G0</v>
          </cell>
          <cell r="C7837" t="str">
            <v>Match</v>
          </cell>
          <cell r="D7837" t="str">
            <v>iStar</v>
          </cell>
          <cell r="E7837" t="str">
            <v>Callable</v>
          </cell>
        </row>
        <row r="7838">
          <cell r="A7838" t="str">
            <v>3136F32H8</v>
          </cell>
          <cell r="B7838" t="str">
            <v>x3136F32H8</v>
          </cell>
          <cell r="C7838" t="str">
            <v>Match</v>
          </cell>
          <cell r="D7838" t="str">
            <v>iStar</v>
          </cell>
          <cell r="E7838" t="str">
            <v>Callable</v>
          </cell>
        </row>
        <row r="7839">
          <cell r="A7839" t="str">
            <v>3136F32H8</v>
          </cell>
          <cell r="B7839" t="str">
            <v>x3136F32H8</v>
          </cell>
          <cell r="C7839" t="str">
            <v>Match</v>
          </cell>
          <cell r="D7839" t="str">
            <v>iStar</v>
          </cell>
          <cell r="E7839" t="str">
            <v>Callable</v>
          </cell>
        </row>
        <row r="7840">
          <cell r="A7840" t="str">
            <v>3136F32H8</v>
          </cell>
          <cell r="B7840" t="str">
            <v>x3136F32H8</v>
          </cell>
          <cell r="C7840" t="str">
            <v>Match</v>
          </cell>
          <cell r="D7840" t="str">
            <v>iStar</v>
          </cell>
          <cell r="E7840" t="str">
            <v>Callable</v>
          </cell>
        </row>
        <row r="7841">
          <cell r="A7841" t="str">
            <v>3136F32J4</v>
          </cell>
          <cell r="B7841" t="str">
            <v>x3136F32J4</v>
          </cell>
          <cell r="C7841" t="str">
            <v>Match</v>
          </cell>
          <cell r="D7841" t="str">
            <v>iStar</v>
          </cell>
          <cell r="E7841" t="str">
            <v>Callable</v>
          </cell>
        </row>
        <row r="7842">
          <cell r="A7842" t="str">
            <v>3136F32J4</v>
          </cell>
          <cell r="B7842" t="str">
            <v>x3136F32J4</v>
          </cell>
          <cell r="C7842" t="str">
            <v>Match</v>
          </cell>
          <cell r="D7842" t="str">
            <v>iStar</v>
          </cell>
          <cell r="E7842" t="str">
            <v>Bullet</v>
          </cell>
        </row>
        <row r="7843">
          <cell r="A7843" t="str">
            <v>3136F32J4</v>
          </cell>
          <cell r="B7843" t="str">
            <v>x3136F32J4</v>
          </cell>
          <cell r="C7843" t="str">
            <v>Match</v>
          </cell>
          <cell r="D7843" t="str">
            <v>iStar</v>
          </cell>
          <cell r="E7843" t="str">
            <v>Bullet</v>
          </cell>
        </row>
        <row r="7844">
          <cell r="A7844" t="str">
            <v>3136F32J4</v>
          </cell>
          <cell r="B7844" t="str">
            <v>x3136F32J4</v>
          </cell>
          <cell r="C7844" t="str">
            <v>Match</v>
          </cell>
          <cell r="D7844" t="str">
            <v>iStar</v>
          </cell>
          <cell r="E7844" t="str">
            <v>VariableRateBond</v>
          </cell>
        </row>
        <row r="7845">
          <cell r="A7845" t="str">
            <v>3136F32K1</v>
          </cell>
          <cell r="B7845" t="str">
            <v>x3136F32K1</v>
          </cell>
          <cell r="C7845" t="str">
            <v>Match</v>
          </cell>
          <cell r="D7845" t="str">
            <v>iStar</v>
          </cell>
          <cell r="E7845" t="str">
            <v>Callable</v>
          </cell>
        </row>
        <row r="7846">
          <cell r="A7846" t="str">
            <v>3136F32L9</v>
          </cell>
          <cell r="B7846" t="str">
            <v>x3136F32L9</v>
          </cell>
          <cell r="C7846" t="str">
            <v>Match</v>
          </cell>
          <cell r="D7846" t="str">
            <v>iStar</v>
          </cell>
          <cell r="E7846" t="str">
            <v>Callable</v>
          </cell>
        </row>
        <row r="7847">
          <cell r="A7847" t="str">
            <v>3136F32L9</v>
          </cell>
          <cell r="B7847" t="str">
            <v>x3136F32L9</v>
          </cell>
          <cell r="C7847" t="str">
            <v>Match</v>
          </cell>
          <cell r="D7847" t="str">
            <v>iStar</v>
          </cell>
          <cell r="E7847" t="str">
            <v>Callable</v>
          </cell>
        </row>
        <row r="7848">
          <cell r="A7848" t="str">
            <v>3136F32L9</v>
          </cell>
          <cell r="B7848" t="str">
            <v>x3136F32L9</v>
          </cell>
          <cell r="C7848" t="str">
            <v>Match</v>
          </cell>
          <cell r="D7848" t="str">
            <v>iStar</v>
          </cell>
          <cell r="E7848" t="str">
            <v>Callable</v>
          </cell>
        </row>
        <row r="7849">
          <cell r="A7849" t="str">
            <v>3136F32M7</v>
          </cell>
          <cell r="B7849" t="str">
            <v>x3136F32M7</v>
          </cell>
          <cell r="C7849" t="str">
            <v>Match</v>
          </cell>
          <cell r="D7849" t="str">
            <v>iStar</v>
          </cell>
          <cell r="E7849" t="str">
            <v>Callable</v>
          </cell>
        </row>
        <row r="7850">
          <cell r="A7850" t="str">
            <v>3136F32M7</v>
          </cell>
          <cell r="B7850" t="str">
            <v>x3136F32M7</v>
          </cell>
          <cell r="C7850" t="str">
            <v>Match</v>
          </cell>
          <cell r="D7850" t="str">
            <v>iStar</v>
          </cell>
          <cell r="E7850" t="str">
            <v>Callable</v>
          </cell>
        </row>
        <row r="7851">
          <cell r="A7851" t="str">
            <v>3136F32N5</v>
          </cell>
          <cell r="B7851" t="str">
            <v>x3136F32N5</v>
          </cell>
          <cell r="C7851" t="str">
            <v>Match</v>
          </cell>
          <cell r="D7851" t="str">
            <v>iStar</v>
          </cell>
          <cell r="E7851" t="str">
            <v>Callable</v>
          </cell>
        </row>
        <row r="7852">
          <cell r="A7852" t="str">
            <v>3136F32N5</v>
          </cell>
          <cell r="B7852" t="str">
            <v>x3136F32N5</v>
          </cell>
          <cell r="C7852" t="str">
            <v>Match</v>
          </cell>
          <cell r="D7852" t="str">
            <v>iStar</v>
          </cell>
          <cell r="E7852" t="str">
            <v>Bullet</v>
          </cell>
        </row>
        <row r="7853">
          <cell r="A7853" t="str">
            <v>3136F32N5</v>
          </cell>
          <cell r="B7853" t="str">
            <v>x3136F32N5</v>
          </cell>
          <cell r="C7853" t="str">
            <v>Match</v>
          </cell>
          <cell r="D7853" t="str">
            <v>iStar</v>
          </cell>
          <cell r="E7853" t="str">
            <v>Bullet</v>
          </cell>
        </row>
        <row r="7854">
          <cell r="A7854" t="str">
            <v>3136F32N5</v>
          </cell>
          <cell r="B7854" t="str">
            <v>x3136F32N5</v>
          </cell>
          <cell r="C7854" t="str">
            <v>Match</v>
          </cell>
          <cell r="D7854" t="str">
            <v>iStar</v>
          </cell>
          <cell r="E7854" t="str">
            <v>Callable</v>
          </cell>
        </row>
        <row r="7855">
          <cell r="A7855" t="str">
            <v>3136F32N5</v>
          </cell>
          <cell r="B7855" t="str">
            <v>x3136F32N5</v>
          </cell>
          <cell r="C7855" t="str">
            <v>Match</v>
          </cell>
          <cell r="D7855" t="str">
            <v>iStar</v>
          </cell>
          <cell r="E7855" t="str">
            <v>Callable</v>
          </cell>
        </row>
        <row r="7856">
          <cell r="A7856" t="str">
            <v>3136F32P0</v>
          </cell>
          <cell r="B7856" t="str">
            <v>x3136F32P0</v>
          </cell>
          <cell r="C7856" t="str">
            <v>Match</v>
          </cell>
          <cell r="D7856" t="str">
            <v>iStar</v>
          </cell>
          <cell r="E7856" t="str">
            <v>Callable</v>
          </cell>
        </row>
        <row r="7857">
          <cell r="A7857" t="str">
            <v>3136F32Q8</v>
          </cell>
          <cell r="B7857" t="str">
            <v>x3136F32Q8</v>
          </cell>
          <cell r="C7857" t="str">
            <v>Match</v>
          </cell>
          <cell r="D7857" t="str">
            <v>iStar</v>
          </cell>
          <cell r="E7857" t="str">
            <v>Callable</v>
          </cell>
        </row>
        <row r="7858">
          <cell r="A7858" t="str">
            <v>3136F32Q8</v>
          </cell>
          <cell r="B7858" t="str">
            <v>x3136F32Q8</v>
          </cell>
          <cell r="C7858" t="str">
            <v>Match</v>
          </cell>
          <cell r="D7858" t="str">
            <v>iStar</v>
          </cell>
          <cell r="E7858" t="str">
            <v>Callable</v>
          </cell>
        </row>
        <row r="7859">
          <cell r="A7859" t="str">
            <v>3136F32Q8</v>
          </cell>
          <cell r="B7859" t="str">
            <v>x3136F32Q8</v>
          </cell>
          <cell r="C7859" t="str">
            <v>Match</v>
          </cell>
          <cell r="D7859" t="str">
            <v>iStar</v>
          </cell>
          <cell r="E7859" t="str">
            <v>Callable</v>
          </cell>
        </row>
        <row r="7860">
          <cell r="A7860" t="str">
            <v>3136F32R6</v>
          </cell>
          <cell r="B7860" t="str">
            <v>x3136F32R6</v>
          </cell>
          <cell r="C7860" t="str">
            <v>Match</v>
          </cell>
          <cell r="D7860" t="str">
            <v>iStar</v>
          </cell>
          <cell r="E7860" t="str">
            <v>Callable</v>
          </cell>
        </row>
        <row r="7861">
          <cell r="A7861" t="str">
            <v>3136F32R6</v>
          </cell>
          <cell r="B7861" t="str">
            <v>x3136F32R6</v>
          </cell>
          <cell r="C7861" t="str">
            <v>Match</v>
          </cell>
          <cell r="D7861" t="str">
            <v>iStar</v>
          </cell>
          <cell r="E7861" t="str">
            <v>Callable</v>
          </cell>
        </row>
        <row r="7862">
          <cell r="A7862" t="str">
            <v>3136F32R6</v>
          </cell>
          <cell r="B7862" t="str">
            <v>x3136F32R6</v>
          </cell>
          <cell r="C7862" t="str">
            <v>Match</v>
          </cell>
          <cell r="D7862" t="str">
            <v>iStar</v>
          </cell>
          <cell r="E7862" t="str">
            <v>Callable</v>
          </cell>
        </row>
        <row r="7863">
          <cell r="A7863" t="str">
            <v>3136F32S4</v>
          </cell>
          <cell r="B7863" t="str">
            <v>x3136F32S4</v>
          </cell>
          <cell r="C7863" t="str">
            <v>Match</v>
          </cell>
          <cell r="D7863" t="str">
            <v>iStar</v>
          </cell>
          <cell r="E7863" t="str">
            <v>Callable</v>
          </cell>
        </row>
        <row r="7864">
          <cell r="A7864" t="str">
            <v>3136F32S4</v>
          </cell>
          <cell r="B7864" t="str">
            <v>x3136F32S4</v>
          </cell>
          <cell r="C7864" t="str">
            <v>Match</v>
          </cell>
          <cell r="D7864" t="str">
            <v>iStar</v>
          </cell>
          <cell r="E7864" t="str">
            <v>Callable</v>
          </cell>
        </row>
        <row r="7865">
          <cell r="A7865" t="str">
            <v>3136F32S4</v>
          </cell>
          <cell r="B7865" t="str">
            <v>x3136F32S4</v>
          </cell>
          <cell r="C7865" t="str">
            <v>Match</v>
          </cell>
          <cell r="D7865" t="str">
            <v>iStar</v>
          </cell>
          <cell r="E7865" t="str">
            <v>Callable</v>
          </cell>
        </row>
        <row r="7866">
          <cell r="A7866" t="str">
            <v>3136F32T2</v>
          </cell>
          <cell r="B7866" t="str">
            <v>x3136F32T2</v>
          </cell>
          <cell r="C7866" t="str">
            <v>Match</v>
          </cell>
          <cell r="D7866" t="str">
            <v>iStar</v>
          </cell>
          <cell r="E7866" t="str">
            <v>Callable</v>
          </cell>
        </row>
        <row r="7867">
          <cell r="A7867" t="str">
            <v>3136F32T2</v>
          </cell>
          <cell r="B7867" t="str">
            <v>x3136F32T2</v>
          </cell>
          <cell r="C7867" t="str">
            <v>Match</v>
          </cell>
          <cell r="D7867" t="str">
            <v>iStar</v>
          </cell>
          <cell r="E7867" t="str">
            <v>Callable</v>
          </cell>
        </row>
        <row r="7868">
          <cell r="A7868" t="str">
            <v>3136F32T2</v>
          </cell>
          <cell r="B7868" t="str">
            <v>x3136F32T2</v>
          </cell>
          <cell r="C7868" t="str">
            <v>Match</v>
          </cell>
          <cell r="D7868" t="str">
            <v>iStar</v>
          </cell>
          <cell r="E7868" t="str">
            <v>Callable</v>
          </cell>
        </row>
        <row r="7869">
          <cell r="A7869" t="str">
            <v>3136F32U9</v>
          </cell>
          <cell r="B7869" t="str">
            <v>x3136F32U9</v>
          </cell>
          <cell r="C7869" t="str">
            <v>Match</v>
          </cell>
          <cell r="D7869" t="str">
            <v>iStar</v>
          </cell>
          <cell r="E7869" t="str">
            <v>Callable</v>
          </cell>
        </row>
        <row r="7870">
          <cell r="A7870" t="str">
            <v>3136F32U9</v>
          </cell>
          <cell r="B7870" t="str">
            <v>x3136F32U9</v>
          </cell>
          <cell r="C7870" t="str">
            <v>Match</v>
          </cell>
          <cell r="D7870" t="str">
            <v>iStar</v>
          </cell>
          <cell r="E7870" t="str">
            <v>Callable</v>
          </cell>
        </row>
        <row r="7871">
          <cell r="A7871" t="str">
            <v>3136F32U9</v>
          </cell>
          <cell r="B7871" t="str">
            <v>x3136F32U9</v>
          </cell>
          <cell r="C7871" t="str">
            <v>Match</v>
          </cell>
          <cell r="D7871" t="str">
            <v>iStar</v>
          </cell>
          <cell r="E7871" t="str">
            <v>Callable</v>
          </cell>
        </row>
        <row r="7872">
          <cell r="A7872" t="str">
            <v>3136F32V7</v>
          </cell>
          <cell r="B7872" t="str">
            <v>x3136F32V7</v>
          </cell>
          <cell r="C7872" t="str">
            <v>Match</v>
          </cell>
          <cell r="D7872" t="str">
            <v>iStar</v>
          </cell>
          <cell r="E7872" t="str">
            <v>Callable</v>
          </cell>
        </row>
        <row r="7873">
          <cell r="A7873" t="str">
            <v>3136F32V7</v>
          </cell>
          <cell r="B7873" t="str">
            <v>x3136F32V7</v>
          </cell>
          <cell r="C7873" t="str">
            <v>Match</v>
          </cell>
          <cell r="D7873" t="str">
            <v>iStar</v>
          </cell>
          <cell r="E7873" t="str">
            <v>Callable</v>
          </cell>
        </row>
        <row r="7874">
          <cell r="A7874" t="str">
            <v>3136F32V7</v>
          </cell>
          <cell r="B7874" t="str">
            <v>x3136F32V7</v>
          </cell>
          <cell r="C7874" t="str">
            <v>Match</v>
          </cell>
          <cell r="D7874" t="str">
            <v>iStar</v>
          </cell>
          <cell r="E7874" t="str">
            <v>Callable</v>
          </cell>
        </row>
        <row r="7875">
          <cell r="A7875" t="str">
            <v>3136F32W5</v>
          </cell>
          <cell r="B7875" t="str">
            <v>x3136F32W5</v>
          </cell>
          <cell r="C7875" t="str">
            <v>Match</v>
          </cell>
          <cell r="D7875" t="str">
            <v>iStar</v>
          </cell>
          <cell r="E7875" t="str">
            <v>Bullet</v>
          </cell>
        </row>
        <row r="7876">
          <cell r="A7876" t="str">
            <v>3136F32X3</v>
          </cell>
          <cell r="B7876" t="str">
            <v>x3136F32X3</v>
          </cell>
          <cell r="C7876" t="str">
            <v>Match</v>
          </cell>
          <cell r="D7876" t="str">
            <v>iStar</v>
          </cell>
          <cell r="E7876" t="str">
            <v>Bullet</v>
          </cell>
        </row>
        <row r="7877">
          <cell r="A7877" t="str">
            <v>3136F32X3</v>
          </cell>
          <cell r="B7877" t="str">
            <v>x3136F32X3</v>
          </cell>
          <cell r="C7877" t="str">
            <v>Match</v>
          </cell>
          <cell r="D7877" t="str">
            <v>iStar</v>
          </cell>
          <cell r="E7877" t="str">
            <v>Callable</v>
          </cell>
        </row>
        <row r="7878">
          <cell r="A7878" t="str">
            <v>3136F32X3</v>
          </cell>
          <cell r="B7878" t="str">
            <v>x3136F32X3</v>
          </cell>
          <cell r="C7878" t="str">
            <v>Match</v>
          </cell>
          <cell r="D7878" t="str">
            <v>iStar</v>
          </cell>
          <cell r="E7878" t="str">
            <v>Bullet</v>
          </cell>
        </row>
        <row r="7879">
          <cell r="A7879" t="str">
            <v>3136F32Y1</v>
          </cell>
          <cell r="B7879" t="str">
            <v>x3136F32Y1</v>
          </cell>
          <cell r="C7879" t="str">
            <v>Match</v>
          </cell>
          <cell r="D7879" t="str">
            <v>iStar</v>
          </cell>
          <cell r="E7879" t="str">
            <v>Bullet</v>
          </cell>
        </row>
        <row r="7880">
          <cell r="A7880" t="str">
            <v>3136F32Y1</v>
          </cell>
          <cell r="B7880" t="str">
            <v>x3136F32Y1</v>
          </cell>
          <cell r="C7880" t="str">
            <v>Match</v>
          </cell>
          <cell r="D7880" t="str">
            <v>iStar</v>
          </cell>
          <cell r="E7880" t="str">
            <v>Callable</v>
          </cell>
        </row>
        <row r="7881">
          <cell r="A7881" t="str">
            <v>3136F32Y1</v>
          </cell>
          <cell r="B7881" t="str">
            <v>x3136F32Y1</v>
          </cell>
          <cell r="C7881" t="str">
            <v>Match</v>
          </cell>
          <cell r="D7881" t="str">
            <v>iStar</v>
          </cell>
          <cell r="E7881" t="str">
            <v>Callable</v>
          </cell>
        </row>
        <row r="7882">
          <cell r="A7882" t="str">
            <v>3136F32Z8</v>
          </cell>
          <cell r="B7882" t="str">
            <v>x3136F32Z8</v>
          </cell>
          <cell r="C7882" t="str">
            <v>Match</v>
          </cell>
          <cell r="D7882" t="str">
            <v>iStar</v>
          </cell>
          <cell r="E7882" t="str">
            <v>Callable</v>
          </cell>
        </row>
        <row r="7883">
          <cell r="A7883" t="str">
            <v>3136F32Z8</v>
          </cell>
          <cell r="B7883" t="str">
            <v>x3136F32Z8</v>
          </cell>
          <cell r="C7883" t="str">
            <v>Match</v>
          </cell>
          <cell r="D7883" t="str">
            <v>iStar</v>
          </cell>
          <cell r="E7883" t="str">
            <v>Callable</v>
          </cell>
        </row>
        <row r="7884">
          <cell r="A7884" t="str">
            <v>3136F32Z8</v>
          </cell>
          <cell r="B7884" t="str">
            <v>x3136F32Z8</v>
          </cell>
          <cell r="C7884" t="str">
            <v>Match</v>
          </cell>
          <cell r="D7884" t="str">
            <v>iStar</v>
          </cell>
          <cell r="E7884" t="str">
            <v>Callable</v>
          </cell>
        </row>
        <row r="7885">
          <cell r="A7885" t="str">
            <v>3136F33A2</v>
          </cell>
          <cell r="B7885" t="str">
            <v>x3136F33A2</v>
          </cell>
          <cell r="C7885" t="str">
            <v>Match</v>
          </cell>
          <cell r="D7885" t="str">
            <v>iStar</v>
          </cell>
          <cell r="E7885" t="str">
            <v>Callable</v>
          </cell>
        </row>
        <row r="7886">
          <cell r="A7886" t="str">
            <v>3136F33B0</v>
          </cell>
          <cell r="B7886" t="str">
            <v>x3136F33B0</v>
          </cell>
          <cell r="C7886" t="str">
            <v>Match</v>
          </cell>
          <cell r="D7886" t="str">
            <v>iStar</v>
          </cell>
          <cell r="E7886" t="str">
            <v>CallableStep-Up</v>
          </cell>
        </row>
        <row r="7887">
          <cell r="A7887" t="str">
            <v>3136F33B0</v>
          </cell>
          <cell r="B7887" t="str">
            <v>x3136F33B0</v>
          </cell>
          <cell r="C7887" t="str">
            <v>Match</v>
          </cell>
          <cell r="D7887" t="str">
            <v>iStar</v>
          </cell>
          <cell r="E7887" t="str">
            <v>CallableStep-Up</v>
          </cell>
        </row>
        <row r="7888">
          <cell r="A7888" t="str">
            <v>3136F33C8</v>
          </cell>
          <cell r="B7888" t="str">
            <v>x3136F33C8</v>
          </cell>
          <cell r="C7888" t="str">
            <v>Match</v>
          </cell>
          <cell r="D7888" t="str">
            <v>iStar</v>
          </cell>
          <cell r="E7888" t="str">
            <v>Callable</v>
          </cell>
        </row>
        <row r="7889">
          <cell r="A7889" t="str">
            <v>3136F33C8</v>
          </cell>
          <cell r="B7889" t="str">
            <v>x3136F33C8</v>
          </cell>
          <cell r="C7889" t="str">
            <v>Match</v>
          </cell>
          <cell r="D7889" t="str">
            <v>iStar</v>
          </cell>
          <cell r="E7889" t="str">
            <v>Callable</v>
          </cell>
        </row>
        <row r="7890">
          <cell r="A7890" t="str">
            <v>3136F33C8</v>
          </cell>
          <cell r="B7890" t="str">
            <v>x3136F33C8</v>
          </cell>
          <cell r="C7890" t="str">
            <v>Match</v>
          </cell>
          <cell r="D7890" t="str">
            <v>iStar</v>
          </cell>
          <cell r="E7890" t="str">
            <v>Callable</v>
          </cell>
        </row>
        <row r="7891">
          <cell r="A7891" t="str">
            <v>3136F33D6</v>
          </cell>
          <cell r="B7891" t="str">
            <v>x3136F33D6</v>
          </cell>
          <cell r="C7891" t="str">
            <v>Match</v>
          </cell>
          <cell r="D7891" t="str">
            <v>iStar</v>
          </cell>
          <cell r="E7891" t="str">
            <v>Callable</v>
          </cell>
        </row>
        <row r="7892">
          <cell r="A7892" t="str">
            <v>3136F33D6</v>
          </cell>
          <cell r="B7892" t="str">
            <v>x3136F33D6</v>
          </cell>
          <cell r="C7892" t="str">
            <v>Match</v>
          </cell>
          <cell r="D7892" t="str">
            <v>iStar</v>
          </cell>
          <cell r="E7892" t="str">
            <v>Callable</v>
          </cell>
        </row>
        <row r="7893">
          <cell r="A7893" t="str">
            <v>3136F33D6</v>
          </cell>
          <cell r="B7893" t="str">
            <v>x3136F33D6</v>
          </cell>
          <cell r="C7893" t="str">
            <v>Match</v>
          </cell>
          <cell r="D7893" t="str">
            <v>iStar</v>
          </cell>
          <cell r="E7893" t="str">
            <v>Callable</v>
          </cell>
        </row>
        <row r="7894">
          <cell r="A7894" t="str">
            <v>3136F33E4</v>
          </cell>
          <cell r="B7894" t="str">
            <v>x3136F33E4</v>
          </cell>
          <cell r="C7894" t="str">
            <v>Match</v>
          </cell>
          <cell r="D7894" t="str">
            <v>iStar</v>
          </cell>
          <cell r="E7894" t="str">
            <v>Callable</v>
          </cell>
        </row>
        <row r="7895">
          <cell r="A7895" t="str">
            <v>3136F33E4</v>
          </cell>
          <cell r="B7895" t="str">
            <v>x3136F33E4</v>
          </cell>
          <cell r="C7895" t="str">
            <v>Match</v>
          </cell>
          <cell r="D7895" t="str">
            <v>iStar</v>
          </cell>
          <cell r="E7895" t="str">
            <v>Callable</v>
          </cell>
        </row>
        <row r="7896">
          <cell r="A7896" t="str">
            <v>3136F33E4</v>
          </cell>
          <cell r="B7896" t="str">
            <v>x3136F33E4</v>
          </cell>
          <cell r="C7896" t="str">
            <v>Match</v>
          </cell>
          <cell r="D7896" t="str">
            <v>iStar</v>
          </cell>
          <cell r="E7896" t="str">
            <v>Callable</v>
          </cell>
        </row>
        <row r="7897">
          <cell r="A7897" t="str">
            <v>3136F33F1</v>
          </cell>
          <cell r="B7897" t="str">
            <v>x3136F33F1</v>
          </cell>
          <cell r="C7897" t="str">
            <v>Match</v>
          </cell>
          <cell r="D7897" t="str">
            <v>iStar</v>
          </cell>
          <cell r="E7897" t="str">
            <v>Callable</v>
          </cell>
        </row>
        <row r="7898">
          <cell r="A7898" t="str">
            <v>3136F33F1</v>
          </cell>
          <cell r="B7898" t="str">
            <v>x3136F33F1</v>
          </cell>
          <cell r="C7898" t="str">
            <v>Match</v>
          </cell>
          <cell r="D7898" t="str">
            <v>iStar</v>
          </cell>
          <cell r="E7898" t="str">
            <v>Callable</v>
          </cell>
        </row>
        <row r="7899">
          <cell r="A7899" t="str">
            <v>3136F33F1</v>
          </cell>
          <cell r="B7899" t="str">
            <v>x3136F33F1</v>
          </cell>
          <cell r="C7899" t="str">
            <v>Match</v>
          </cell>
          <cell r="D7899" t="str">
            <v>iStar</v>
          </cell>
          <cell r="E7899" t="str">
            <v>Callable</v>
          </cell>
        </row>
        <row r="7900">
          <cell r="A7900" t="str">
            <v>3136F33G9</v>
          </cell>
          <cell r="B7900" t="str">
            <v>x3136F33G9</v>
          </cell>
          <cell r="C7900" t="str">
            <v>Match</v>
          </cell>
          <cell r="D7900" t="str">
            <v>iStar</v>
          </cell>
          <cell r="E7900" t="str">
            <v>Callable</v>
          </cell>
        </row>
        <row r="7901">
          <cell r="A7901" t="str">
            <v>3136F33G9</v>
          </cell>
          <cell r="B7901" t="str">
            <v>x3136F33G9</v>
          </cell>
          <cell r="C7901" t="str">
            <v>Match</v>
          </cell>
          <cell r="D7901" t="str">
            <v>iStar</v>
          </cell>
          <cell r="E7901" t="str">
            <v>Callable</v>
          </cell>
        </row>
        <row r="7902">
          <cell r="A7902" t="str">
            <v>3136F33G9</v>
          </cell>
          <cell r="B7902" t="str">
            <v>x3136F33G9</v>
          </cell>
          <cell r="C7902" t="str">
            <v>Match</v>
          </cell>
          <cell r="D7902" t="str">
            <v>iStar</v>
          </cell>
          <cell r="E7902" t="str">
            <v>Callable</v>
          </cell>
        </row>
        <row r="7903">
          <cell r="A7903" t="str">
            <v>3136F33H7</v>
          </cell>
          <cell r="B7903" t="str">
            <v>x3136F33H7</v>
          </cell>
          <cell r="C7903" t="str">
            <v>Match</v>
          </cell>
          <cell r="D7903" t="str">
            <v>iStar</v>
          </cell>
          <cell r="E7903" t="str">
            <v>Callable</v>
          </cell>
        </row>
        <row r="7904">
          <cell r="A7904" t="str">
            <v>3136F33H7</v>
          </cell>
          <cell r="B7904" t="str">
            <v>x3136F33H7</v>
          </cell>
          <cell r="C7904" t="str">
            <v>Match</v>
          </cell>
          <cell r="D7904" t="str">
            <v>iStar</v>
          </cell>
          <cell r="E7904" t="str">
            <v>Callable</v>
          </cell>
        </row>
        <row r="7905">
          <cell r="A7905" t="str">
            <v>3136F33H7</v>
          </cell>
          <cell r="B7905" t="str">
            <v>x3136F33H7</v>
          </cell>
          <cell r="C7905" t="str">
            <v>Match</v>
          </cell>
          <cell r="D7905" t="str">
            <v>iStar</v>
          </cell>
          <cell r="E7905" t="str">
            <v>Callable</v>
          </cell>
        </row>
        <row r="7906">
          <cell r="A7906" t="str">
            <v>3136F33J3</v>
          </cell>
          <cell r="B7906" t="str">
            <v>x3136F33J3</v>
          </cell>
          <cell r="C7906" t="str">
            <v>Match</v>
          </cell>
          <cell r="D7906" t="str">
            <v>iStar</v>
          </cell>
          <cell r="E7906" t="str">
            <v>Callable</v>
          </cell>
        </row>
        <row r="7907">
          <cell r="A7907" t="str">
            <v>3136F33J3</v>
          </cell>
          <cell r="B7907" t="str">
            <v>x3136F33J3</v>
          </cell>
          <cell r="C7907" t="str">
            <v>Match</v>
          </cell>
          <cell r="D7907" t="str">
            <v>iStar</v>
          </cell>
          <cell r="E7907" t="str">
            <v>Callable</v>
          </cell>
        </row>
        <row r="7908">
          <cell r="A7908" t="str">
            <v>3136F33J3</v>
          </cell>
          <cell r="B7908" t="str">
            <v>x3136F33J3</v>
          </cell>
          <cell r="C7908" t="str">
            <v>Match</v>
          </cell>
          <cell r="D7908" t="str">
            <v>iStar</v>
          </cell>
          <cell r="E7908" t="str">
            <v>Callable</v>
          </cell>
        </row>
        <row r="7909">
          <cell r="A7909" t="str">
            <v>3136F33K0</v>
          </cell>
          <cell r="B7909" t="str">
            <v>x3136F33K0</v>
          </cell>
          <cell r="C7909" t="str">
            <v>Match</v>
          </cell>
          <cell r="D7909" t="str">
            <v>iStar</v>
          </cell>
          <cell r="E7909" t="str">
            <v>Callable</v>
          </cell>
        </row>
        <row r="7910">
          <cell r="A7910" t="str">
            <v>3136F33K0</v>
          </cell>
          <cell r="B7910" t="str">
            <v>x3136F33K0</v>
          </cell>
          <cell r="C7910" t="str">
            <v>Match</v>
          </cell>
          <cell r="D7910" t="str">
            <v>iStar</v>
          </cell>
          <cell r="E7910" t="str">
            <v>Bullet</v>
          </cell>
        </row>
        <row r="7911">
          <cell r="A7911" t="str">
            <v>3136F33K0</v>
          </cell>
          <cell r="B7911" t="str">
            <v>x3136F33K0</v>
          </cell>
          <cell r="C7911" t="str">
            <v>Match</v>
          </cell>
          <cell r="D7911" t="str">
            <v>iStar</v>
          </cell>
          <cell r="E7911" t="str">
            <v>Bullet</v>
          </cell>
        </row>
        <row r="7912">
          <cell r="A7912" t="str">
            <v>3136F33L8</v>
          </cell>
          <cell r="B7912" t="str">
            <v>x3136F33L8</v>
          </cell>
          <cell r="C7912" t="str">
            <v>Match</v>
          </cell>
          <cell r="D7912" t="str">
            <v>iStar</v>
          </cell>
          <cell r="E7912" t="str">
            <v>Callable</v>
          </cell>
        </row>
        <row r="7913">
          <cell r="A7913" t="str">
            <v>3136F33L8</v>
          </cell>
          <cell r="B7913" t="str">
            <v>x3136F33L8</v>
          </cell>
          <cell r="C7913" t="str">
            <v>Match</v>
          </cell>
          <cell r="D7913" t="str">
            <v>iStar</v>
          </cell>
          <cell r="E7913" t="str">
            <v>Callable</v>
          </cell>
        </row>
        <row r="7914">
          <cell r="A7914" t="str">
            <v>3136F33L8</v>
          </cell>
          <cell r="B7914" t="str">
            <v>x3136F33L8</v>
          </cell>
          <cell r="C7914" t="str">
            <v>Match</v>
          </cell>
          <cell r="D7914" t="str">
            <v>iStar</v>
          </cell>
          <cell r="E7914" t="str">
            <v>Callable</v>
          </cell>
        </row>
        <row r="7915">
          <cell r="A7915" t="str">
            <v>3136F33M6</v>
          </cell>
          <cell r="B7915" t="str">
            <v>x3136F33M6</v>
          </cell>
          <cell r="C7915" t="str">
            <v>Match</v>
          </cell>
          <cell r="D7915" t="str">
            <v>iStar</v>
          </cell>
          <cell r="E7915" t="str">
            <v>Callable</v>
          </cell>
        </row>
        <row r="7916">
          <cell r="A7916" t="str">
            <v>3136F33M6</v>
          </cell>
          <cell r="B7916" t="str">
            <v>x3136F33M6</v>
          </cell>
          <cell r="C7916" t="str">
            <v>Match</v>
          </cell>
          <cell r="D7916" t="str">
            <v>iStar</v>
          </cell>
          <cell r="E7916" t="str">
            <v>Callable</v>
          </cell>
        </row>
        <row r="7917">
          <cell r="A7917" t="str">
            <v>3136F33M6</v>
          </cell>
          <cell r="B7917" t="str">
            <v>x3136F33M6</v>
          </cell>
          <cell r="C7917" t="str">
            <v>Match</v>
          </cell>
          <cell r="D7917" t="str">
            <v>iStar</v>
          </cell>
          <cell r="E7917" t="str">
            <v>Callable</v>
          </cell>
        </row>
        <row r="7918">
          <cell r="A7918" t="str">
            <v>3136F33N4</v>
          </cell>
          <cell r="B7918" t="str">
            <v>x3136F33N4</v>
          </cell>
          <cell r="C7918" t="str">
            <v>Match</v>
          </cell>
          <cell r="D7918" t="str">
            <v>iStar</v>
          </cell>
          <cell r="E7918" t="str">
            <v>Callable</v>
          </cell>
        </row>
        <row r="7919">
          <cell r="A7919" t="str">
            <v>3136F33N4</v>
          </cell>
          <cell r="B7919" t="str">
            <v>x3136F33N4</v>
          </cell>
          <cell r="C7919" t="str">
            <v>Match</v>
          </cell>
          <cell r="D7919" t="str">
            <v>iStar</v>
          </cell>
          <cell r="E7919" t="str">
            <v>Callable</v>
          </cell>
        </row>
        <row r="7920">
          <cell r="A7920" t="str">
            <v>3136F33N4</v>
          </cell>
          <cell r="B7920" t="str">
            <v>x3136F33N4</v>
          </cell>
          <cell r="C7920" t="str">
            <v>Match</v>
          </cell>
          <cell r="D7920" t="str">
            <v>iStar</v>
          </cell>
          <cell r="E7920" t="str">
            <v>Callable</v>
          </cell>
        </row>
        <row r="7921">
          <cell r="A7921" t="str">
            <v>3136F33P9</v>
          </cell>
          <cell r="B7921" t="str">
            <v>x3136F33P9</v>
          </cell>
          <cell r="C7921" t="str">
            <v>Match</v>
          </cell>
          <cell r="D7921" t="str">
            <v>iStar</v>
          </cell>
          <cell r="E7921" t="str">
            <v>Callable</v>
          </cell>
        </row>
        <row r="7922">
          <cell r="A7922" t="str">
            <v>3136F33P9</v>
          </cell>
          <cell r="B7922" t="str">
            <v>x3136F33P9</v>
          </cell>
          <cell r="C7922" t="str">
            <v>Match</v>
          </cell>
          <cell r="D7922" t="str">
            <v>iStar</v>
          </cell>
          <cell r="E7922" t="str">
            <v>Callable</v>
          </cell>
        </row>
        <row r="7923">
          <cell r="A7923" t="str">
            <v>3136F33P9</v>
          </cell>
          <cell r="B7923" t="str">
            <v>x3136F33P9</v>
          </cell>
          <cell r="C7923" t="str">
            <v>Match</v>
          </cell>
          <cell r="D7923" t="str">
            <v>iStar</v>
          </cell>
          <cell r="E7923" t="str">
            <v>Callable</v>
          </cell>
        </row>
        <row r="7924">
          <cell r="A7924" t="str">
            <v>3136F33Q7</v>
          </cell>
          <cell r="B7924" t="str">
            <v>x3136F33Q7</v>
          </cell>
          <cell r="C7924" t="str">
            <v>Match</v>
          </cell>
          <cell r="D7924" t="str">
            <v>iStar</v>
          </cell>
          <cell r="E7924" t="str">
            <v>Callable</v>
          </cell>
        </row>
        <row r="7925">
          <cell r="A7925" t="str">
            <v>3136F33Q7</v>
          </cell>
          <cell r="B7925" t="str">
            <v>x3136F33Q7</v>
          </cell>
          <cell r="C7925" t="str">
            <v>Match</v>
          </cell>
          <cell r="D7925" t="str">
            <v>iStar</v>
          </cell>
          <cell r="E7925" t="str">
            <v>Callable</v>
          </cell>
        </row>
        <row r="7926">
          <cell r="A7926" t="str">
            <v>3136F33Q7</v>
          </cell>
          <cell r="B7926" t="str">
            <v>x3136F33Q7</v>
          </cell>
          <cell r="C7926" t="str">
            <v>Match</v>
          </cell>
          <cell r="D7926" t="str">
            <v>iStar</v>
          </cell>
          <cell r="E7926" t="str">
            <v>CallableStep-Up</v>
          </cell>
        </row>
        <row r="7927">
          <cell r="A7927" t="str">
            <v>3136F33R5</v>
          </cell>
          <cell r="B7927" t="str">
            <v>x3136F33R5</v>
          </cell>
          <cell r="C7927" t="str">
            <v>Match</v>
          </cell>
          <cell r="D7927" t="str">
            <v>iStar</v>
          </cell>
          <cell r="E7927" t="str">
            <v>CallableStep-Up</v>
          </cell>
        </row>
        <row r="7928">
          <cell r="A7928" t="str">
            <v>3136F33S3</v>
          </cell>
          <cell r="B7928" t="str">
            <v>x3136F33S3</v>
          </cell>
          <cell r="C7928" t="str">
            <v>Match</v>
          </cell>
          <cell r="D7928" t="str">
            <v>iStar</v>
          </cell>
          <cell r="E7928" t="str">
            <v>Step-Up</v>
          </cell>
        </row>
        <row r="7929">
          <cell r="A7929" t="str">
            <v>3136F33T1</v>
          </cell>
          <cell r="B7929" t="str">
            <v>x3136F33T1</v>
          </cell>
          <cell r="C7929" t="str">
            <v>Match</v>
          </cell>
          <cell r="D7929" t="str">
            <v>iStar</v>
          </cell>
          <cell r="E7929" t="str">
            <v>Callable</v>
          </cell>
        </row>
        <row r="7930">
          <cell r="A7930" t="str">
            <v>3136F33T1</v>
          </cell>
          <cell r="B7930" t="str">
            <v>x3136F33T1</v>
          </cell>
          <cell r="C7930" t="str">
            <v>Match</v>
          </cell>
          <cell r="D7930" t="str">
            <v>iStar</v>
          </cell>
          <cell r="E7930" t="str">
            <v>Callable</v>
          </cell>
        </row>
        <row r="7931">
          <cell r="A7931" t="str">
            <v>3136F33T1</v>
          </cell>
          <cell r="B7931" t="str">
            <v>x3136F33T1</v>
          </cell>
          <cell r="C7931" t="str">
            <v>Match</v>
          </cell>
          <cell r="D7931" t="str">
            <v>iStar</v>
          </cell>
          <cell r="E7931" t="str">
            <v>Callable</v>
          </cell>
        </row>
        <row r="7932">
          <cell r="A7932" t="str">
            <v>3136F33Z7</v>
          </cell>
          <cell r="B7932" t="str">
            <v>x3136F33Z7</v>
          </cell>
          <cell r="C7932" t="str">
            <v>Match</v>
          </cell>
          <cell r="D7932" t="str">
            <v>iStar</v>
          </cell>
          <cell r="E7932" t="str">
            <v>Callable</v>
          </cell>
        </row>
        <row r="7933">
          <cell r="A7933" t="str">
            <v>3136F33Z7</v>
          </cell>
          <cell r="B7933" t="str">
            <v>x3136F33Z7</v>
          </cell>
          <cell r="C7933" t="str">
            <v>Match</v>
          </cell>
          <cell r="D7933" t="str">
            <v>iStar</v>
          </cell>
          <cell r="E7933" t="str">
            <v>Callable</v>
          </cell>
        </row>
        <row r="7934">
          <cell r="A7934" t="str">
            <v>3136F33Z7</v>
          </cell>
          <cell r="B7934" t="str">
            <v>x3136F33Z7</v>
          </cell>
          <cell r="C7934" t="str">
            <v>Match</v>
          </cell>
          <cell r="D7934" t="str">
            <v>iStar</v>
          </cell>
          <cell r="E7934" t="str">
            <v>Callable</v>
          </cell>
        </row>
        <row r="7935">
          <cell r="A7935" t="str">
            <v>3136F34A1</v>
          </cell>
          <cell r="B7935" t="str">
            <v>x3136F34A1</v>
          </cell>
          <cell r="C7935" t="str">
            <v>Match</v>
          </cell>
          <cell r="D7935" t="str">
            <v>iStar</v>
          </cell>
          <cell r="E7935" t="str">
            <v>Callable</v>
          </cell>
        </row>
        <row r="7936">
          <cell r="A7936" t="str">
            <v>3136F34A1</v>
          </cell>
          <cell r="B7936" t="str">
            <v>x3136F34A1</v>
          </cell>
          <cell r="C7936" t="str">
            <v>Match</v>
          </cell>
          <cell r="D7936" t="str">
            <v>iStar</v>
          </cell>
          <cell r="E7936" t="str">
            <v>Callable</v>
          </cell>
        </row>
        <row r="7937">
          <cell r="A7937" t="str">
            <v>3136F34B9</v>
          </cell>
          <cell r="B7937" t="str">
            <v>x3136F34B9</v>
          </cell>
          <cell r="C7937" t="str">
            <v>Match</v>
          </cell>
          <cell r="D7937" t="str">
            <v>iStar</v>
          </cell>
          <cell r="E7937" t="str">
            <v>Callable</v>
          </cell>
        </row>
        <row r="7938">
          <cell r="A7938" t="str">
            <v>3136F34B9</v>
          </cell>
          <cell r="B7938" t="str">
            <v>x3136F34B9</v>
          </cell>
          <cell r="C7938" t="str">
            <v>Match</v>
          </cell>
          <cell r="D7938" t="str">
            <v>iStar</v>
          </cell>
          <cell r="E7938" t="str">
            <v>Callable</v>
          </cell>
        </row>
        <row r="7939">
          <cell r="A7939" t="str">
            <v>3136F34B9</v>
          </cell>
          <cell r="B7939" t="str">
            <v>x3136F34B9</v>
          </cell>
          <cell r="C7939" t="str">
            <v>Match</v>
          </cell>
          <cell r="D7939" t="str">
            <v>iStar</v>
          </cell>
          <cell r="E7939" t="str">
            <v>Callable</v>
          </cell>
        </row>
        <row r="7940">
          <cell r="A7940" t="str">
            <v>3136F34B9</v>
          </cell>
          <cell r="B7940" t="str">
            <v>x3136F34B9</v>
          </cell>
          <cell r="C7940" t="str">
            <v>Match</v>
          </cell>
          <cell r="D7940" t="str">
            <v>iStar</v>
          </cell>
          <cell r="E7940" t="str">
            <v>Bullet</v>
          </cell>
        </row>
        <row r="7941">
          <cell r="A7941" t="str">
            <v>3136F34C7</v>
          </cell>
          <cell r="B7941" t="str">
            <v>x3136F34C7</v>
          </cell>
          <cell r="C7941" t="str">
            <v>Match</v>
          </cell>
          <cell r="D7941" t="str">
            <v>iStar</v>
          </cell>
          <cell r="E7941" t="str">
            <v>Bullet</v>
          </cell>
        </row>
        <row r="7942">
          <cell r="A7942" t="str">
            <v>3136F34C7</v>
          </cell>
          <cell r="B7942" t="str">
            <v>x3136F34C7</v>
          </cell>
          <cell r="C7942" t="str">
            <v>Match</v>
          </cell>
          <cell r="D7942" t="str">
            <v>iStar</v>
          </cell>
          <cell r="E7942" t="str">
            <v>Callable</v>
          </cell>
        </row>
        <row r="7943">
          <cell r="A7943" t="str">
            <v>3136F34D5</v>
          </cell>
          <cell r="B7943" t="str">
            <v>x3136F34D5</v>
          </cell>
          <cell r="C7943" t="str">
            <v>Match</v>
          </cell>
          <cell r="D7943" t="str">
            <v>iStar</v>
          </cell>
          <cell r="E7943" t="str">
            <v>Callable</v>
          </cell>
        </row>
        <row r="7944">
          <cell r="A7944" t="str">
            <v>3136F34E3</v>
          </cell>
          <cell r="B7944" t="str">
            <v>x3136F34E3</v>
          </cell>
          <cell r="C7944" t="str">
            <v>Match</v>
          </cell>
          <cell r="D7944" t="str">
            <v>iStar</v>
          </cell>
          <cell r="E7944" t="str">
            <v>Callable</v>
          </cell>
        </row>
        <row r="7945">
          <cell r="A7945" t="str">
            <v>3136F34F0</v>
          </cell>
          <cell r="B7945" t="str">
            <v>x3136F34F0</v>
          </cell>
          <cell r="C7945" t="str">
            <v>Match</v>
          </cell>
          <cell r="D7945" t="str">
            <v>iStar</v>
          </cell>
          <cell r="E7945" t="str">
            <v>Callable</v>
          </cell>
        </row>
        <row r="7946">
          <cell r="A7946" t="str">
            <v>3136F34F0</v>
          </cell>
          <cell r="B7946" t="str">
            <v>x3136F34F0</v>
          </cell>
          <cell r="C7946" t="str">
            <v>Match</v>
          </cell>
          <cell r="D7946" t="str">
            <v>iStar</v>
          </cell>
          <cell r="E7946" t="str">
            <v>Callable</v>
          </cell>
        </row>
        <row r="7947">
          <cell r="A7947" t="str">
            <v>3136F34F0</v>
          </cell>
          <cell r="B7947" t="str">
            <v>x3136F34F0</v>
          </cell>
          <cell r="C7947" t="str">
            <v>Match</v>
          </cell>
          <cell r="D7947" t="str">
            <v>iStar</v>
          </cell>
          <cell r="E7947" t="str">
            <v>Bullet</v>
          </cell>
        </row>
        <row r="7948">
          <cell r="A7948" t="str">
            <v>3136F34G8</v>
          </cell>
          <cell r="B7948" t="str">
            <v>x3136F34G8</v>
          </cell>
          <cell r="C7948" t="str">
            <v>Match</v>
          </cell>
          <cell r="D7948" t="str">
            <v>iStar</v>
          </cell>
          <cell r="E7948" t="str">
            <v>Bullet</v>
          </cell>
        </row>
        <row r="7949">
          <cell r="A7949" t="str">
            <v>3136F34G8</v>
          </cell>
          <cell r="B7949" t="str">
            <v>x3136F34G8</v>
          </cell>
          <cell r="C7949" t="str">
            <v>Match</v>
          </cell>
          <cell r="D7949" t="str">
            <v>iStar</v>
          </cell>
          <cell r="E7949" t="str">
            <v>Callable</v>
          </cell>
        </row>
        <row r="7950">
          <cell r="A7950" t="str">
            <v>3136F34H6</v>
          </cell>
          <cell r="B7950" t="str">
            <v>x3136F34H6</v>
          </cell>
          <cell r="C7950" t="str">
            <v>Match</v>
          </cell>
          <cell r="D7950" t="str">
            <v>iStar</v>
          </cell>
          <cell r="E7950" t="str">
            <v>CallableStep-Up</v>
          </cell>
        </row>
        <row r="7951">
          <cell r="A7951" t="str">
            <v>3136F34H6</v>
          </cell>
          <cell r="B7951" t="str">
            <v>x3136F34H6</v>
          </cell>
          <cell r="C7951" t="str">
            <v>Match</v>
          </cell>
          <cell r="D7951" t="str">
            <v>iStar</v>
          </cell>
          <cell r="E7951" t="str">
            <v>Callable</v>
          </cell>
        </row>
        <row r="7952">
          <cell r="A7952" t="str">
            <v>3136F34H6</v>
          </cell>
          <cell r="B7952" t="str">
            <v>x3136F34H6</v>
          </cell>
          <cell r="C7952" t="str">
            <v>Match</v>
          </cell>
          <cell r="D7952" t="str">
            <v>iStar</v>
          </cell>
          <cell r="E7952" t="str">
            <v>Callable</v>
          </cell>
        </row>
        <row r="7953">
          <cell r="A7953" t="str">
            <v>3136F34H6</v>
          </cell>
          <cell r="B7953" t="str">
            <v>x3136F34H6</v>
          </cell>
          <cell r="C7953" t="str">
            <v>Match</v>
          </cell>
          <cell r="D7953" t="str">
            <v>iStar</v>
          </cell>
          <cell r="E7953" t="str">
            <v>Callable</v>
          </cell>
        </row>
        <row r="7954">
          <cell r="A7954" t="str">
            <v>3136F34J2</v>
          </cell>
          <cell r="B7954" t="str">
            <v>x3136F34J2</v>
          </cell>
          <cell r="C7954" t="str">
            <v>Match</v>
          </cell>
          <cell r="D7954" t="str">
            <v>iStar</v>
          </cell>
          <cell r="E7954" t="str">
            <v>Callable</v>
          </cell>
        </row>
        <row r="7955">
          <cell r="A7955" t="str">
            <v>3136F34K9</v>
          </cell>
          <cell r="B7955" t="str">
            <v>x3136F34K9</v>
          </cell>
          <cell r="C7955" t="str">
            <v>Match</v>
          </cell>
          <cell r="D7955" t="str">
            <v>iStar</v>
          </cell>
          <cell r="E7955" t="str">
            <v>Callable</v>
          </cell>
        </row>
        <row r="7956">
          <cell r="A7956" t="str">
            <v>3136F34K9</v>
          </cell>
          <cell r="B7956" t="str">
            <v>x3136F34K9</v>
          </cell>
          <cell r="C7956" t="str">
            <v>Match</v>
          </cell>
          <cell r="D7956" t="str">
            <v>iStar</v>
          </cell>
          <cell r="E7956" t="str">
            <v>Callable</v>
          </cell>
        </row>
        <row r="7957">
          <cell r="A7957" t="str">
            <v>3136F34K9</v>
          </cell>
          <cell r="B7957" t="str">
            <v>x3136F34K9</v>
          </cell>
          <cell r="C7957" t="str">
            <v>Match</v>
          </cell>
          <cell r="D7957" t="str">
            <v>iStar</v>
          </cell>
          <cell r="E7957" t="str">
            <v>Callable</v>
          </cell>
        </row>
        <row r="7958">
          <cell r="A7958" t="str">
            <v>3136F34K9</v>
          </cell>
          <cell r="B7958" t="str">
            <v>x3136F34K9</v>
          </cell>
          <cell r="C7958" t="str">
            <v>Match</v>
          </cell>
          <cell r="D7958" t="str">
            <v>iStar</v>
          </cell>
          <cell r="E7958" t="str">
            <v>Callable</v>
          </cell>
        </row>
        <row r="7959">
          <cell r="A7959" t="str">
            <v>3136F34L7</v>
          </cell>
          <cell r="B7959" t="str">
            <v>x3136F34L7</v>
          </cell>
          <cell r="C7959" t="str">
            <v>Match</v>
          </cell>
          <cell r="D7959" t="str">
            <v>iStar</v>
          </cell>
          <cell r="E7959" t="str">
            <v>Callable</v>
          </cell>
        </row>
        <row r="7960">
          <cell r="A7960" t="str">
            <v>3136F34M5</v>
          </cell>
          <cell r="B7960" t="str">
            <v>x3136F34M5</v>
          </cell>
          <cell r="C7960" t="str">
            <v>Match</v>
          </cell>
          <cell r="D7960" t="str">
            <v>iStar</v>
          </cell>
          <cell r="E7960" t="str">
            <v>Callable</v>
          </cell>
        </row>
        <row r="7961">
          <cell r="A7961" t="str">
            <v>3136F34N3</v>
          </cell>
          <cell r="B7961" t="str">
            <v>x3136F34N3</v>
          </cell>
          <cell r="C7961" t="str">
            <v>Match</v>
          </cell>
          <cell r="D7961" t="str">
            <v>iStar</v>
          </cell>
          <cell r="E7961" t="str">
            <v>Callable</v>
          </cell>
        </row>
        <row r="7962">
          <cell r="A7962" t="str">
            <v>3136F34N3</v>
          </cell>
          <cell r="B7962" t="str">
            <v>x3136F34N3</v>
          </cell>
          <cell r="C7962" t="str">
            <v>Match</v>
          </cell>
          <cell r="D7962" t="str">
            <v>iStar</v>
          </cell>
          <cell r="E7962" t="str">
            <v>Callable</v>
          </cell>
        </row>
        <row r="7963">
          <cell r="A7963" t="str">
            <v>3136F34N3</v>
          </cell>
          <cell r="B7963" t="str">
            <v>x3136F34N3</v>
          </cell>
          <cell r="C7963" t="str">
            <v>Match</v>
          </cell>
          <cell r="D7963" t="str">
            <v>iStar</v>
          </cell>
          <cell r="E7963" t="str">
            <v>Callable</v>
          </cell>
        </row>
        <row r="7964">
          <cell r="A7964" t="str">
            <v>3136F34P8</v>
          </cell>
          <cell r="B7964" t="str">
            <v>x3136F34P8</v>
          </cell>
          <cell r="C7964" t="str">
            <v>Match</v>
          </cell>
          <cell r="D7964" t="str">
            <v>iStar</v>
          </cell>
          <cell r="E7964" t="str">
            <v>Callable</v>
          </cell>
        </row>
        <row r="7965">
          <cell r="A7965" t="str">
            <v>3136F34P8</v>
          </cell>
          <cell r="B7965" t="str">
            <v>x3136F34P8</v>
          </cell>
          <cell r="C7965" t="str">
            <v>Match</v>
          </cell>
          <cell r="D7965" t="str">
            <v>iStar</v>
          </cell>
          <cell r="E7965" t="str">
            <v>Callable</v>
          </cell>
        </row>
        <row r="7966">
          <cell r="A7966" t="str">
            <v>3136F34P8</v>
          </cell>
          <cell r="B7966" t="str">
            <v>x3136F34P8</v>
          </cell>
          <cell r="C7966" t="str">
            <v>Match</v>
          </cell>
          <cell r="D7966" t="str">
            <v>iStar</v>
          </cell>
          <cell r="E7966" t="str">
            <v>Callable</v>
          </cell>
        </row>
        <row r="7967">
          <cell r="A7967" t="str">
            <v>3136F34Q6</v>
          </cell>
          <cell r="B7967" t="str">
            <v>x3136F34Q6</v>
          </cell>
          <cell r="C7967" t="str">
            <v>Match</v>
          </cell>
          <cell r="D7967" t="str">
            <v>iStar</v>
          </cell>
          <cell r="E7967" t="str">
            <v>Callable</v>
          </cell>
        </row>
        <row r="7968">
          <cell r="A7968" t="str">
            <v>3136F34R4</v>
          </cell>
          <cell r="B7968" t="str">
            <v>x3136F34R4</v>
          </cell>
          <cell r="C7968" t="str">
            <v>Match</v>
          </cell>
          <cell r="D7968" t="str">
            <v>iStar</v>
          </cell>
          <cell r="E7968" t="str">
            <v>Callable</v>
          </cell>
        </row>
        <row r="7969">
          <cell r="A7969" t="str">
            <v>3136F34R4</v>
          </cell>
          <cell r="B7969" t="str">
            <v>x3136F34R4</v>
          </cell>
          <cell r="C7969" t="str">
            <v>Match</v>
          </cell>
          <cell r="D7969" t="str">
            <v>iStar</v>
          </cell>
          <cell r="E7969" t="str">
            <v>Callable</v>
          </cell>
        </row>
        <row r="7970">
          <cell r="A7970" t="str">
            <v>3136F34R4</v>
          </cell>
          <cell r="B7970" t="str">
            <v>x3136F34R4</v>
          </cell>
          <cell r="C7970" t="str">
            <v>Match</v>
          </cell>
          <cell r="D7970" t="str">
            <v>iStar</v>
          </cell>
          <cell r="E7970" t="str">
            <v>Callable</v>
          </cell>
        </row>
        <row r="7971">
          <cell r="A7971" t="str">
            <v>3136F34S2</v>
          </cell>
          <cell r="B7971" t="str">
            <v>x3136F34S2</v>
          </cell>
          <cell r="C7971" t="str">
            <v>Match</v>
          </cell>
          <cell r="D7971" t="str">
            <v>iStar</v>
          </cell>
          <cell r="E7971" t="str">
            <v>Callable</v>
          </cell>
        </row>
        <row r="7972">
          <cell r="A7972" t="str">
            <v>3136F34S2</v>
          </cell>
          <cell r="B7972" t="str">
            <v>x3136F34S2</v>
          </cell>
          <cell r="C7972" t="str">
            <v>Match</v>
          </cell>
          <cell r="D7972" t="str">
            <v>iStar</v>
          </cell>
          <cell r="E7972" t="str">
            <v>Callable</v>
          </cell>
        </row>
        <row r="7973">
          <cell r="A7973" t="str">
            <v>3136F34S2</v>
          </cell>
          <cell r="B7973" t="str">
            <v>x3136F34S2</v>
          </cell>
          <cell r="C7973" t="str">
            <v>Match</v>
          </cell>
          <cell r="D7973" t="str">
            <v>iStar</v>
          </cell>
          <cell r="E7973" t="str">
            <v>Callable</v>
          </cell>
        </row>
        <row r="7974">
          <cell r="A7974" t="str">
            <v>3136F34T0</v>
          </cell>
          <cell r="B7974" t="str">
            <v>x3136F34T0</v>
          </cell>
          <cell r="C7974" t="str">
            <v>Match</v>
          </cell>
          <cell r="D7974" t="str">
            <v>iStar</v>
          </cell>
          <cell r="E7974" t="str">
            <v>Callable</v>
          </cell>
        </row>
        <row r="7975">
          <cell r="A7975" t="str">
            <v>3136F34T0</v>
          </cell>
          <cell r="B7975" t="str">
            <v>x3136F34T0</v>
          </cell>
          <cell r="C7975" t="str">
            <v>Match</v>
          </cell>
          <cell r="D7975" t="str">
            <v>iStar</v>
          </cell>
          <cell r="E7975" t="str">
            <v>Callable</v>
          </cell>
        </row>
        <row r="7976">
          <cell r="A7976" t="str">
            <v>3136F34T0</v>
          </cell>
          <cell r="B7976" t="str">
            <v>x3136F34T0</v>
          </cell>
          <cell r="C7976" t="str">
            <v>Match</v>
          </cell>
          <cell r="D7976" t="str">
            <v>iStar</v>
          </cell>
          <cell r="E7976" t="str">
            <v>Callable</v>
          </cell>
        </row>
        <row r="7977">
          <cell r="A7977" t="str">
            <v>3136F34U7</v>
          </cell>
          <cell r="B7977" t="str">
            <v>x3136F34U7</v>
          </cell>
          <cell r="C7977" t="str">
            <v>Match</v>
          </cell>
          <cell r="D7977" t="str">
            <v>iStar</v>
          </cell>
          <cell r="E7977" t="str">
            <v>CallableStep-Up</v>
          </cell>
        </row>
        <row r="7978">
          <cell r="A7978" t="str">
            <v>3136F34U7</v>
          </cell>
          <cell r="B7978" t="str">
            <v>x3136F34U7</v>
          </cell>
          <cell r="C7978" t="str">
            <v>Match</v>
          </cell>
          <cell r="D7978" t="str">
            <v>iStar</v>
          </cell>
          <cell r="E7978" t="str">
            <v>CallableStep-Up</v>
          </cell>
        </row>
        <row r="7979">
          <cell r="A7979" t="str">
            <v>3136F34U7</v>
          </cell>
          <cell r="B7979" t="str">
            <v>x3136F34U7</v>
          </cell>
          <cell r="C7979" t="str">
            <v>Match</v>
          </cell>
          <cell r="D7979" t="str">
            <v>iStar</v>
          </cell>
          <cell r="E7979" t="str">
            <v>Callable</v>
          </cell>
        </row>
        <row r="7980">
          <cell r="A7980" t="str">
            <v>3136F34V5</v>
          </cell>
          <cell r="B7980" t="str">
            <v>x3136F34V5</v>
          </cell>
          <cell r="C7980" t="str">
            <v>Match</v>
          </cell>
          <cell r="D7980" t="str">
            <v>iStar</v>
          </cell>
          <cell r="E7980" t="str">
            <v>Callable</v>
          </cell>
        </row>
        <row r="7981">
          <cell r="A7981" t="str">
            <v>3136F34V5</v>
          </cell>
          <cell r="B7981" t="str">
            <v>x3136F34V5</v>
          </cell>
          <cell r="C7981" t="str">
            <v>Match</v>
          </cell>
          <cell r="D7981" t="str">
            <v>iStar</v>
          </cell>
          <cell r="E7981" t="str">
            <v>Callable</v>
          </cell>
        </row>
        <row r="7982">
          <cell r="A7982" t="str">
            <v>3136F34V5</v>
          </cell>
          <cell r="B7982" t="str">
            <v>x3136F34V5</v>
          </cell>
          <cell r="C7982" t="str">
            <v>Match</v>
          </cell>
          <cell r="D7982" t="str">
            <v>iStar</v>
          </cell>
          <cell r="E7982" t="str">
            <v>Callable</v>
          </cell>
        </row>
        <row r="7983">
          <cell r="A7983" t="str">
            <v>3136F34W3</v>
          </cell>
          <cell r="B7983" t="str">
            <v>x3136F34W3</v>
          </cell>
          <cell r="C7983" t="str">
            <v>Match</v>
          </cell>
          <cell r="D7983" t="str">
            <v>iStar</v>
          </cell>
          <cell r="E7983" t="str">
            <v>Callable</v>
          </cell>
        </row>
        <row r="7984">
          <cell r="A7984" t="str">
            <v>3136F34W3</v>
          </cell>
          <cell r="B7984" t="str">
            <v>x3136F34W3</v>
          </cell>
          <cell r="C7984" t="str">
            <v>Match</v>
          </cell>
          <cell r="D7984" t="str">
            <v>iStar</v>
          </cell>
          <cell r="E7984" t="str">
            <v>Callable</v>
          </cell>
        </row>
        <row r="7985">
          <cell r="A7985" t="str">
            <v>3136F34X1</v>
          </cell>
          <cell r="B7985" t="str">
            <v>x3136F34X1</v>
          </cell>
          <cell r="C7985" t="str">
            <v>Match</v>
          </cell>
          <cell r="D7985" t="str">
            <v>iStar</v>
          </cell>
          <cell r="E7985" t="str">
            <v>Callable</v>
          </cell>
        </row>
        <row r="7986">
          <cell r="A7986" t="str">
            <v>3136F34Y9</v>
          </cell>
          <cell r="B7986" t="str">
            <v>x3136F34Y9</v>
          </cell>
          <cell r="C7986" t="str">
            <v>Match</v>
          </cell>
          <cell r="D7986" t="str">
            <v>iStar</v>
          </cell>
          <cell r="E7986" t="str">
            <v>Callable</v>
          </cell>
        </row>
        <row r="7987">
          <cell r="A7987" t="str">
            <v>3136F34Z6</v>
          </cell>
          <cell r="B7987" t="str">
            <v>x3136F34Z6</v>
          </cell>
          <cell r="C7987" t="str">
            <v>Match</v>
          </cell>
          <cell r="D7987" t="str">
            <v>iStar</v>
          </cell>
          <cell r="E7987" t="str">
            <v>Callable</v>
          </cell>
        </row>
        <row r="7988">
          <cell r="A7988" t="str">
            <v>3136F35A0</v>
          </cell>
          <cell r="B7988" t="str">
            <v>x3136F35A0</v>
          </cell>
          <cell r="C7988" t="str">
            <v>Match</v>
          </cell>
          <cell r="D7988" t="str">
            <v>iStar</v>
          </cell>
          <cell r="E7988" t="str">
            <v>Callable</v>
          </cell>
        </row>
        <row r="7989">
          <cell r="A7989" t="str">
            <v>3136F35A0</v>
          </cell>
          <cell r="B7989" t="str">
            <v>x3136F35A0</v>
          </cell>
          <cell r="C7989" t="str">
            <v>Match</v>
          </cell>
          <cell r="D7989" t="str">
            <v>iStar</v>
          </cell>
          <cell r="E7989" t="str">
            <v>Callable</v>
          </cell>
        </row>
        <row r="7990">
          <cell r="A7990" t="str">
            <v>3136F35A0</v>
          </cell>
          <cell r="B7990" t="str">
            <v>x3136F35A0</v>
          </cell>
          <cell r="C7990" t="str">
            <v>Match</v>
          </cell>
          <cell r="D7990" t="str">
            <v>iStar</v>
          </cell>
          <cell r="E7990" t="str">
            <v>Bullet</v>
          </cell>
        </row>
        <row r="7991">
          <cell r="A7991" t="str">
            <v>3136F35B8</v>
          </cell>
          <cell r="B7991" t="str">
            <v>x3136F35B8</v>
          </cell>
          <cell r="C7991" t="str">
            <v>Match</v>
          </cell>
          <cell r="D7991" t="str">
            <v>iStar</v>
          </cell>
          <cell r="E7991" t="str">
            <v>Bullet</v>
          </cell>
        </row>
        <row r="7992">
          <cell r="A7992" t="str">
            <v>3136F35B8</v>
          </cell>
          <cell r="B7992" t="str">
            <v>x3136F35B8</v>
          </cell>
          <cell r="C7992" t="str">
            <v>Match</v>
          </cell>
          <cell r="D7992" t="str">
            <v>iStar</v>
          </cell>
          <cell r="E7992" t="str">
            <v>Callable</v>
          </cell>
        </row>
        <row r="7993">
          <cell r="A7993" t="str">
            <v>3136F35B8</v>
          </cell>
          <cell r="B7993" t="str">
            <v>x3136F35B8</v>
          </cell>
          <cell r="C7993" t="str">
            <v>Match</v>
          </cell>
          <cell r="D7993" t="str">
            <v>iStar</v>
          </cell>
          <cell r="E7993" t="str">
            <v>Callable</v>
          </cell>
        </row>
        <row r="7994">
          <cell r="A7994" t="str">
            <v>3136F35C6</v>
          </cell>
          <cell r="B7994" t="str">
            <v>x3136F35C6</v>
          </cell>
          <cell r="C7994" t="str">
            <v>Match</v>
          </cell>
          <cell r="D7994" t="str">
            <v>iStar</v>
          </cell>
          <cell r="E7994" t="str">
            <v>Callable</v>
          </cell>
        </row>
        <row r="7995">
          <cell r="A7995" t="str">
            <v>3136F35C6</v>
          </cell>
          <cell r="B7995" t="str">
            <v>x3136F35C6</v>
          </cell>
          <cell r="C7995" t="str">
            <v>Match</v>
          </cell>
          <cell r="D7995" t="str">
            <v>iStar</v>
          </cell>
          <cell r="E7995" t="str">
            <v>CallableStep-Up</v>
          </cell>
        </row>
        <row r="7996">
          <cell r="A7996" t="str">
            <v>3136F35C6</v>
          </cell>
          <cell r="B7996" t="str">
            <v>x3136F35C6</v>
          </cell>
          <cell r="C7996" t="str">
            <v>Match</v>
          </cell>
          <cell r="D7996" t="str">
            <v>iStar</v>
          </cell>
          <cell r="E7996" t="str">
            <v>CallableStep-Up</v>
          </cell>
        </row>
        <row r="7997">
          <cell r="A7997" t="str">
            <v>3136F35D4</v>
          </cell>
          <cell r="B7997" t="str">
            <v>x3136F35D4</v>
          </cell>
          <cell r="C7997" t="str">
            <v>Match</v>
          </cell>
          <cell r="D7997" t="str">
            <v>iStar</v>
          </cell>
          <cell r="E7997" t="str">
            <v>CallableStep-Up</v>
          </cell>
        </row>
        <row r="7998">
          <cell r="A7998" t="str">
            <v>3136F35D4</v>
          </cell>
          <cell r="B7998" t="str">
            <v>x3136F35D4</v>
          </cell>
          <cell r="C7998" t="str">
            <v>Match</v>
          </cell>
          <cell r="D7998" t="str">
            <v>iStar</v>
          </cell>
          <cell r="E7998" t="str">
            <v>CallableStep-Up</v>
          </cell>
        </row>
        <row r="7999">
          <cell r="A7999" t="str">
            <v>3136F35D4</v>
          </cell>
          <cell r="B7999" t="str">
            <v>x3136F35D4</v>
          </cell>
          <cell r="C7999" t="str">
            <v>Match</v>
          </cell>
          <cell r="D7999" t="str">
            <v>iStar</v>
          </cell>
          <cell r="E7999" t="str">
            <v>Step-Up</v>
          </cell>
        </row>
        <row r="8000">
          <cell r="A8000" t="str">
            <v>3136F35E2</v>
          </cell>
          <cell r="B8000" t="str">
            <v>x3136F35E2</v>
          </cell>
          <cell r="C8000" t="str">
            <v>Match</v>
          </cell>
          <cell r="D8000" t="str">
            <v>iStar</v>
          </cell>
          <cell r="E8000" t="str">
            <v>Step-Up</v>
          </cell>
        </row>
        <row r="8001">
          <cell r="A8001" t="str">
            <v>3136F35E2</v>
          </cell>
          <cell r="B8001" t="str">
            <v>x3136F35E2</v>
          </cell>
          <cell r="C8001" t="str">
            <v>Match</v>
          </cell>
          <cell r="D8001" t="str">
            <v>iStar</v>
          </cell>
          <cell r="E8001" t="str">
            <v>CallableStep-Up</v>
          </cell>
        </row>
        <row r="8002">
          <cell r="A8002" t="str">
            <v>3136F35E2</v>
          </cell>
          <cell r="B8002" t="str">
            <v>x3136F35E2</v>
          </cell>
          <cell r="C8002" t="str">
            <v>Match</v>
          </cell>
          <cell r="D8002" t="str">
            <v>iStar</v>
          </cell>
          <cell r="E8002" t="str">
            <v>CallableStep-Up</v>
          </cell>
        </row>
        <row r="8003">
          <cell r="A8003" t="str">
            <v>3136F35F9</v>
          </cell>
          <cell r="B8003" t="str">
            <v>x3136F35F9</v>
          </cell>
          <cell r="C8003" t="str">
            <v>Match</v>
          </cell>
          <cell r="D8003" t="str">
            <v>iStar</v>
          </cell>
          <cell r="E8003" t="str">
            <v>Step-Up</v>
          </cell>
        </row>
        <row r="8004">
          <cell r="A8004" t="str">
            <v>3136F35F9</v>
          </cell>
          <cell r="B8004" t="str">
            <v>x3136F35F9</v>
          </cell>
          <cell r="C8004" t="str">
            <v>Match</v>
          </cell>
          <cell r="D8004" t="str">
            <v>iStar</v>
          </cell>
          <cell r="E8004" t="str">
            <v>Callable</v>
          </cell>
        </row>
        <row r="8005">
          <cell r="A8005" t="str">
            <v>3136F35F9</v>
          </cell>
          <cell r="B8005" t="str">
            <v>x3136F35F9</v>
          </cell>
          <cell r="C8005" t="str">
            <v>Match</v>
          </cell>
          <cell r="D8005" t="str">
            <v>iStar</v>
          </cell>
          <cell r="E8005" t="str">
            <v>Bullet</v>
          </cell>
        </row>
        <row r="8006">
          <cell r="A8006" t="str">
            <v>3136F35G7</v>
          </cell>
          <cell r="B8006" t="str">
            <v>x3136F35G7</v>
          </cell>
          <cell r="C8006" t="str">
            <v>Match</v>
          </cell>
          <cell r="D8006" t="str">
            <v>iStar</v>
          </cell>
          <cell r="E8006" t="str">
            <v>Bullet</v>
          </cell>
        </row>
        <row r="8007">
          <cell r="A8007" t="str">
            <v>3136F35G7</v>
          </cell>
          <cell r="B8007" t="str">
            <v>x3136F35G7</v>
          </cell>
          <cell r="C8007" t="str">
            <v>Match</v>
          </cell>
          <cell r="D8007" t="str">
            <v>iStar</v>
          </cell>
          <cell r="E8007" t="str">
            <v>Callable</v>
          </cell>
        </row>
        <row r="8008">
          <cell r="A8008" t="str">
            <v>3136F35G7</v>
          </cell>
          <cell r="B8008" t="str">
            <v>x3136F35G7</v>
          </cell>
          <cell r="C8008" t="str">
            <v>Match</v>
          </cell>
          <cell r="D8008" t="str">
            <v>iStar</v>
          </cell>
          <cell r="E8008" t="str">
            <v>Callable</v>
          </cell>
        </row>
        <row r="8009">
          <cell r="A8009" t="str">
            <v>3136F35H5</v>
          </cell>
          <cell r="B8009" t="str">
            <v>x3136F35H5</v>
          </cell>
          <cell r="C8009" t="str">
            <v>Match</v>
          </cell>
          <cell r="D8009" t="str">
            <v>iStar</v>
          </cell>
          <cell r="E8009" t="str">
            <v>Callable</v>
          </cell>
        </row>
        <row r="8010">
          <cell r="A8010" t="str">
            <v>3136F35H5</v>
          </cell>
          <cell r="B8010" t="str">
            <v>x3136F35H5</v>
          </cell>
          <cell r="C8010" t="str">
            <v>Match</v>
          </cell>
          <cell r="D8010" t="str">
            <v>iStar</v>
          </cell>
          <cell r="E8010" t="str">
            <v>Callable</v>
          </cell>
        </row>
        <row r="8011">
          <cell r="A8011" t="str">
            <v>3136F35H5</v>
          </cell>
          <cell r="B8011" t="str">
            <v>x3136F35H5</v>
          </cell>
          <cell r="C8011" t="str">
            <v>Match</v>
          </cell>
          <cell r="D8011" t="str">
            <v>iStar</v>
          </cell>
          <cell r="E8011" t="str">
            <v>Bullet</v>
          </cell>
        </row>
        <row r="8012">
          <cell r="A8012" t="str">
            <v>3136F35J1</v>
          </cell>
          <cell r="B8012" t="str">
            <v>x3136F35J1</v>
          </cell>
          <cell r="C8012" t="str">
            <v>Match</v>
          </cell>
          <cell r="D8012" t="str">
            <v>iStar</v>
          </cell>
          <cell r="E8012" t="str">
            <v>Bullet</v>
          </cell>
        </row>
        <row r="8013">
          <cell r="A8013" t="str">
            <v>3136F35J1</v>
          </cell>
          <cell r="B8013" t="str">
            <v>x3136F35J1</v>
          </cell>
          <cell r="C8013" t="str">
            <v>Match</v>
          </cell>
          <cell r="D8013" t="str">
            <v>iStar</v>
          </cell>
          <cell r="E8013" t="str">
            <v>CallableStep-Up</v>
          </cell>
        </row>
        <row r="8014">
          <cell r="A8014" t="str">
            <v>3136F35J1</v>
          </cell>
          <cell r="B8014" t="str">
            <v>x3136F35J1</v>
          </cell>
          <cell r="C8014" t="str">
            <v>Match</v>
          </cell>
          <cell r="D8014" t="str">
            <v>iStar</v>
          </cell>
          <cell r="E8014" t="str">
            <v>Callable</v>
          </cell>
        </row>
        <row r="8015">
          <cell r="A8015" t="str">
            <v>3136F35K8</v>
          </cell>
          <cell r="B8015" t="str">
            <v>x3136F35K8</v>
          </cell>
          <cell r="C8015" t="str">
            <v>Match</v>
          </cell>
          <cell r="D8015" t="str">
            <v>iStar</v>
          </cell>
          <cell r="E8015" t="str">
            <v>Callable</v>
          </cell>
        </row>
        <row r="8016">
          <cell r="A8016" t="str">
            <v>3136F35K8</v>
          </cell>
          <cell r="B8016" t="str">
            <v>x3136F35K8</v>
          </cell>
          <cell r="C8016" t="str">
            <v>Match</v>
          </cell>
          <cell r="D8016" t="str">
            <v>iStar</v>
          </cell>
          <cell r="E8016" t="str">
            <v>Callable</v>
          </cell>
        </row>
        <row r="8017">
          <cell r="A8017" t="str">
            <v>3136F35K8</v>
          </cell>
          <cell r="B8017" t="str">
            <v>x3136F35K8</v>
          </cell>
          <cell r="C8017" t="str">
            <v>Match</v>
          </cell>
          <cell r="D8017" t="str">
            <v>iStar</v>
          </cell>
          <cell r="E8017" t="str">
            <v>Callable</v>
          </cell>
        </row>
        <row r="8018">
          <cell r="A8018" t="str">
            <v>3136F35L6</v>
          </cell>
          <cell r="B8018" t="str">
            <v>x3136F35L6</v>
          </cell>
          <cell r="C8018" t="str">
            <v>Match</v>
          </cell>
          <cell r="D8018" t="str">
            <v>iStar</v>
          </cell>
          <cell r="E8018" t="str">
            <v>Callable</v>
          </cell>
        </row>
        <row r="8019">
          <cell r="A8019" t="str">
            <v>3136F35L6</v>
          </cell>
          <cell r="B8019" t="str">
            <v>x3136F35L6</v>
          </cell>
          <cell r="C8019" t="str">
            <v>Match</v>
          </cell>
          <cell r="D8019" t="str">
            <v>iStar</v>
          </cell>
          <cell r="E8019" t="str">
            <v>Callable</v>
          </cell>
        </row>
        <row r="8020">
          <cell r="A8020" t="str">
            <v>3136F35L6</v>
          </cell>
          <cell r="B8020" t="str">
            <v>x3136F35L6</v>
          </cell>
          <cell r="C8020" t="str">
            <v>Match</v>
          </cell>
          <cell r="D8020" t="str">
            <v>iStar</v>
          </cell>
          <cell r="E8020" t="str">
            <v>Callable</v>
          </cell>
        </row>
        <row r="8021">
          <cell r="A8021" t="str">
            <v>3136F35M4</v>
          </cell>
          <cell r="B8021" t="str">
            <v>x3136F35M4</v>
          </cell>
          <cell r="C8021" t="str">
            <v>Match</v>
          </cell>
          <cell r="D8021" t="str">
            <v>iStar</v>
          </cell>
          <cell r="E8021" t="str">
            <v>Callable</v>
          </cell>
        </row>
        <row r="8022">
          <cell r="A8022" t="str">
            <v>3136F35M4</v>
          </cell>
          <cell r="B8022" t="str">
            <v>x3136F35M4</v>
          </cell>
          <cell r="C8022" t="str">
            <v>Match</v>
          </cell>
          <cell r="D8022" t="str">
            <v>iStar</v>
          </cell>
          <cell r="E8022" t="str">
            <v>Callable</v>
          </cell>
        </row>
        <row r="8023">
          <cell r="A8023" t="str">
            <v>3136F35N2</v>
          </cell>
          <cell r="B8023" t="str">
            <v>x3136F35N2</v>
          </cell>
          <cell r="C8023" t="str">
            <v>Match</v>
          </cell>
          <cell r="D8023" t="str">
            <v>iStar</v>
          </cell>
          <cell r="E8023" t="str">
            <v>Callable</v>
          </cell>
        </row>
        <row r="8024">
          <cell r="A8024" t="str">
            <v>3136F35N2</v>
          </cell>
          <cell r="B8024" t="str">
            <v>x3136F35N2</v>
          </cell>
          <cell r="C8024" t="str">
            <v>Match</v>
          </cell>
          <cell r="D8024" t="str">
            <v>iStar</v>
          </cell>
          <cell r="E8024" t="str">
            <v>Callable</v>
          </cell>
        </row>
        <row r="8025">
          <cell r="A8025" t="str">
            <v>3136F35N2</v>
          </cell>
          <cell r="B8025" t="str">
            <v>x3136F35N2</v>
          </cell>
          <cell r="C8025" t="str">
            <v>Match</v>
          </cell>
          <cell r="D8025" t="str">
            <v>iStar</v>
          </cell>
          <cell r="E8025" t="str">
            <v>Callable</v>
          </cell>
        </row>
        <row r="8026">
          <cell r="A8026" t="str">
            <v>3136F35P7</v>
          </cell>
          <cell r="B8026" t="str">
            <v>x3136F35P7</v>
          </cell>
          <cell r="C8026" t="str">
            <v>Match</v>
          </cell>
          <cell r="D8026" t="str">
            <v>iStar</v>
          </cell>
          <cell r="E8026" t="str">
            <v>Callable</v>
          </cell>
        </row>
        <row r="8027">
          <cell r="A8027" t="str">
            <v>3136F35P7</v>
          </cell>
          <cell r="B8027" t="str">
            <v>x3136F35P7</v>
          </cell>
          <cell r="C8027" t="str">
            <v>Match</v>
          </cell>
          <cell r="D8027" t="str">
            <v>iStar</v>
          </cell>
          <cell r="E8027" t="str">
            <v>Callable</v>
          </cell>
        </row>
        <row r="8028">
          <cell r="A8028" t="str">
            <v>3136F35P7</v>
          </cell>
          <cell r="B8028" t="str">
            <v>x3136F35P7</v>
          </cell>
          <cell r="C8028" t="str">
            <v>Match</v>
          </cell>
          <cell r="D8028" t="str">
            <v>iStar</v>
          </cell>
          <cell r="E8028" t="str">
            <v>Callable</v>
          </cell>
        </row>
        <row r="8029">
          <cell r="A8029" t="str">
            <v>3136F35P7</v>
          </cell>
          <cell r="B8029" t="str">
            <v>x3136F35P7</v>
          </cell>
          <cell r="C8029" t="str">
            <v>Match</v>
          </cell>
          <cell r="D8029" t="str">
            <v>iStar</v>
          </cell>
          <cell r="E8029" t="str">
            <v>Callable</v>
          </cell>
        </row>
        <row r="8030">
          <cell r="A8030" t="str">
            <v>3136F35Q5</v>
          </cell>
          <cell r="B8030" t="str">
            <v>x3136F35Q5</v>
          </cell>
          <cell r="C8030" t="str">
            <v>Match</v>
          </cell>
          <cell r="D8030" t="str">
            <v>iStar</v>
          </cell>
          <cell r="E8030" t="str">
            <v>Callable</v>
          </cell>
        </row>
        <row r="8031">
          <cell r="A8031" t="str">
            <v>3136F35Q5</v>
          </cell>
          <cell r="B8031" t="str">
            <v>x3136F35Q5</v>
          </cell>
          <cell r="C8031" t="str">
            <v>Match</v>
          </cell>
          <cell r="D8031" t="str">
            <v>iStar</v>
          </cell>
          <cell r="E8031" t="str">
            <v>Callable</v>
          </cell>
        </row>
        <row r="8032">
          <cell r="A8032" t="str">
            <v>3136F35R3</v>
          </cell>
          <cell r="B8032" t="str">
            <v>x3136F35R3</v>
          </cell>
          <cell r="C8032" t="str">
            <v>Match</v>
          </cell>
          <cell r="D8032" t="str">
            <v>iStar</v>
          </cell>
          <cell r="E8032" t="str">
            <v>Callable</v>
          </cell>
        </row>
        <row r="8033">
          <cell r="A8033" t="str">
            <v>3136F35R3</v>
          </cell>
          <cell r="B8033" t="str">
            <v>x3136F35R3</v>
          </cell>
          <cell r="C8033" t="str">
            <v>Match</v>
          </cell>
          <cell r="D8033" t="str">
            <v>iStar</v>
          </cell>
          <cell r="E8033" t="str">
            <v>Callable</v>
          </cell>
        </row>
        <row r="8034">
          <cell r="A8034" t="str">
            <v>3136F35R3</v>
          </cell>
          <cell r="B8034" t="str">
            <v>x3136F35R3</v>
          </cell>
          <cell r="C8034" t="str">
            <v>Match</v>
          </cell>
          <cell r="D8034" t="str">
            <v>iStar</v>
          </cell>
          <cell r="E8034" t="str">
            <v>Callable</v>
          </cell>
        </row>
        <row r="8035">
          <cell r="A8035" t="str">
            <v>3136F35S1</v>
          </cell>
          <cell r="B8035" t="str">
            <v>x3136F35S1</v>
          </cell>
          <cell r="C8035" t="str">
            <v>Match</v>
          </cell>
          <cell r="D8035" t="str">
            <v>iStar</v>
          </cell>
          <cell r="E8035" t="str">
            <v>Callable</v>
          </cell>
        </row>
        <row r="8036">
          <cell r="A8036" t="str">
            <v>3136F35T9</v>
          </cell>
          <cell r="B8036" t="str">
            <v>x3136F35T9</v>
          </cell>
          <cell r="C8036" t="str">
            <v>Match</v>
          </cell>
          <cell r="D8036" t="str">
            <v>iStar</v>
          </cell>
          <cell r="E8036" t="str">
            <v>Callable</v>
          </cell>
        </row>
        <row r="8037">
          <cell r="A8037" t="str">
            <v>3136F35T9</v>
          </cell>
          <cell r="B8037" t="str">
            <v>x3136F35T9</v>
          </cell>
          <cell r="C8037" t="str">
            <v>Match</v>
          </cell>
          <cell r="D8037" t="str">
            <v>iStar</v>
          </cell>
          <cell r="E8037" t="str">
            <v>Callable</v>
          </cell>
        </row>
        <row r="8038">
          <cell r="A8038" t="str">
            <v>3136F35T9</v>
          </cell>
          <cell r="B8038" t="str">
            <v>x3136F35T9</v>
          </cell>
          <cell r="C8038" t="str">
            <v>Match</v>
          </cell>
          <cell r="D8038" t="str">
            <v>iStar</v>
          </cell>
          <cell r="E8038" t="str">
            <v>Callable</v>
          </cell>
        </row>
        <row r="8039">
          <cell r="A8039" t="str">
            <v>3136F35U6</v>
          </cell>
          <cell r="B8039" t="str">
            <v>x3136F35U6</v>
          </cell>
          <cell r="C8039" t="str">
            <v>Match</v>
          </cell>
          <cell r="D8039" t="str">
            <v>iStar</v>
          </cell>
          <cell r="E8039" t="str">
            <v>Callable</v>
          </cell>
        </row>
        <row r="8040">
          <cell r="A8040" t="str">
            <v>3136F35U6</v>
          </cell>
          <cell r="B8040" t="str">
            <v>x3136F35U6</v>
          </cell>
          <cell r="C8040" t="str">
            <v>Match</v>
          </cell>
          <cell r="D8040" t="str">
            <v>iStar</v>
          </cell>
          <cell r="E8040" t="str">
            <v>Callable</v>
          </cell>
        </row>
        <row r="8041">
          <cell r="A8041" t="str">
            <v>3136F35V4</v>
          </cell>
          <cell r="B8041" t="str">
            <v>x3136F35V4</v>
          </cell>
          <cell r="C8041" t="str">
            <v>Match</v>
          </cell>
          <cell r="D8041" t="str">
            <v>iStar</v>
          </cell>
          <cell r="E8041" t="str">
            <v>Callable</v>
          </cell>
        </row>
        <row r="8042">
          <cell r="A8042" t="str">
            <v>3136F35V4</v>
          </cell>
          <cell r="B8042" t="str">
            <v>x3136F35V4</v>
          </cell>
          <cell r="C8042" t="str">
            <v>Match</v>
          </cell>
          <cell r="D8042" t="str">
            <v>iStar</v>
          </cell>
          <cell r="E8042" t="str">
            <v>Callable</v>
          </cell>
        </row>
        <row r="8043">
          <cell r="A8043" t="str">
            <v>3136F35V4</v>
          </cell>
          <cell r="B8043" t="str">
            <v>x3136F35V4</v>
          </cell>
          <cell r="C8043" t="str">
            <v>Match</v>
          </cell>
          <cell r="D8043" t="str">
            <v>iStar</v>
          </cell>
          <cell r="E8043" t="str">
            <v>Callable</v>
          </cell>
        </row>
        <row r="8044">
          <cell r="A8044" t="str">
            <v>3136F35V4</v>
          </cell>
          <cell r="B8044" t="str">
            <v>x3136F35V4</v>
          </cell>
          <cell r="C8044" t="str">
            <v>Match</v>
          </cell>
          <cell r="D8044" t="str">
            <v>iStar</v>
          </cell>
          <cell r="E8044" t="str">
            <v>Callable</v>
          </cell>
        </row>
        <row r="8045">
          <cell r="A8045" t="str">
            <v>3136F35W2</v>
          </cell>
          <cell r="B8045" t="str">
            <v>x3136F35W2</v>
          </cell>
          <cell r="C8045" t="str">
            <v>Match</v>
          </cell>
          <cell r="D8045" t="str">
            <v>iStar</v>
          </cell>
          <cell r="E8045" t="str">
            <v>Callable</v>
          </cell>
        </row>
        <row r="8046">
          <cell r="A8046" t="str">
            <v>3136F35X0</v>
          </cell>
          <cell r="B8046" t="str">
            <v>x3136F35X0</v>
          </cell>
          <cell r="C8046" t="str">
            <v>Match</v>
          </cell>
          <cell r="D8046" t="str">
            <v>iStar</v>
          </cell>
          <cell r="E8046" t="str">
            <v>CallableStep-Up</v>
          </cell>
        </row>
        <row r="8047">
          <cell r="A8047" t="str">
            <v>3136F35X0</v>
          </cell>
          <cell r="B8047" t="str">
            <v>x3136F35X0</v>
          </cell>
          <cell r="C8047" t="str">
            <v>Match</v>
          </cell>
          <cell r="D8047" t="str">
            <v>iStar</v>
          </cell>
          <cell r="E8047" t="str">
            <v>CallableStep-Up</v>
          </cell>
        </row>
        <row r="8048">
          <cell r="A8048" t="str">
            <v>3136F35X0</v>
          </cell>
          <cell r="B8048" t="str">
            <v>x3136F35X0</v>
          </cell>
          <cell r="C8048" t="str">
            <v>Match</v>
          </cell>
          <cell r="D8048" t="str">
            <v>iStar</v>
          </cell>
          <cell r="E8048" t="str">
            <v>Step-Up</v>
          </cell>
        </row>
        <row r="8049">
          <cell r="A8049" t="str">
            <v>3136F35Y8</v>
          </cell>
          <cell r="B8049" t="str">
            <v>x3136F35Y8</v>
          </cell>
          <cell r="C8049" t="str">
            <v>Match</v>
          </cell>
          <cell r="D8049" t="str">
            <v>iStar</v>
          </cell>
          <cell r="E8049" t="str">
            <v>Callable</v>
          </cell>
        </row>
        <row r="8050">
          <cell r="A8050" t="str">
            <v>3136F35Y8</v>
          </cell>
          <cell r="B8050" t="str">
            <v>x3136F35Y8</v>
          </cell>
          <cell r="C8050" t="str">
            <v>Match</v>
          </cell>
          <cell r="D8050" t="str">
            <v>iStar</v>
          </cell>
          <cell r="E8050" t="str">
            <v>Callable</v>
          </cell>
        </row>
        <row r="8051">
          <cell r="A8051" t="str">
            <v>3136F35Y8</v>
          </cell>
          <cell r="B8051" t="str">
            <v>x3136F35Y8</v>
          </cell>
          <cell r="C8051" t="str">
            <v>Match</v>
          </cell>
          <cell r="D8051" t="str">
            <v>iStar</v>
          </cell>
          <cell r="E8051" t="str">
            <v>Callable</v>
          </cell>
        </row>
        <row r="8052">
          <cell r="A8052" t="str">
            <v>3136F35Z5</v>
          </cell>
          <cell r="B8052" t="str">
            <v>x3136F35Z5</v>
          </cell>
          <cell r="C8052" t="str">
            <v>Match</v>
          </cell>
          <cell r="D8052" t="str">
            <v>iStar</v>
          </cell>
          <cell r="E8052" t="str">
            <v>Callable</v>
          </cell>
        </row>
        <row r="8053">
          <cell r="A8053" t="str">
            <v>3136F35Z5</v>
          </cell>
          <cell r="B8053" t="str">
            <v>x3136F35Z5</v>
          </cell>
          <cell r="C8053" t="str">
            <v>Match</v>
          </cell>
          <cell r="D8053" t="str">
            <v>iStar</v>
          </cell>
          <cell r="E8053" t="str">
            <v>Callable</v>
          </cell>
        </row>
        <row r="8054">
          <cell r="A8054" t="str">
            <v>3136F36A9</v>
          </cell>
          <cell r="B8054" t="str">
            <v>x3136F36A9</v>
          </cell>
          <cell r="C8054" t="str">
            <v>Match</v>
          </cell>
          <cell r="D8054" t="str">
            <v>iStar</v>
          </cell>
          <cell r="E8054" t="str">
            <v>Bullet</v>
          </cell>
        </row>
        <row r="8055">
          <cell r="A8055" t="str">
            <v>3136F36A9</v>
          </cell>
          <cell r="B8055" t="str">
            <v>x3136F36A9</v>
          </cell>
          <cell r="C8055" t="str">
            <v>Match</v>
          </cell>
          <cell r="D8055" t="str">
            <v>iStar</v>
          </cell>
          <cell r="E8055" t="str">
            <v>Bullet</v>
          </cell>
        </row>
        <row r="8056">
          <cell r="A8056" t="str">
            <v>3136F36B7</v>
          </cell>
          <cell r="B8056" t="str">
            <v>x3136F36B7</v>
          </cell>
          <cell r="C8056" t="str">
            <v>Match</v>
          </cell>
          <cell r="D8056" t="str">
            <v>iStar</v>
          </cell>
          <cell r="E8056" t="str">
            <v>Callable</v>
          </cell>
        </row>
        <row r="8057">
          <cell r="A8057" t="str">
            <v>3136F36C5</v>
          </cell>
          <cell r="B8057" t="str">
            <v>x3136F36C5</v>
          </cell>
          <cell r="C8057" t="str">
            <v>Match</v>
          </cell>
          <cell r="D8057" t="str">
            <v>iStar</v>
          </cell>
          <cell r="E8057" t="str">
            <v>Callable</v>
          </cell>
        </row>
        <row r="8058">
          <cell r="A8058" t="str">
            <v>3136F36D3</v>
          </cell>
          <cell r="B8058" t="str">
            <v>x3136F36D3</v>
          </cell>
          <cell r="C8058" t="str">
            <v>Match</v>
          </cell>
          <cell r="D8058" t="str">
            <v>iStar</v>
          </cell>
          <cell r="E8058" t="str">
            <v>Callable</v>
          </cell>
        </row>
        <row r="8059">
          <cell r="A8059" t="str">
            <v>3136F36D3</v>
          </cell>
          <cell r="B8059" t="str">
            <v>x3136F36D3</v>
          </cell>
          <cell r="C8059" t="str">
            <v>Match</v>
          </cell>
          <cell r="D8059" t="str">
            <v>iStar</v>
          </cell>
          <cell r="E8059" t="str">
            <v>Bullet</v>
          </cell>
        </row>
        <row r="8060">
          <cell r="A8060" t="str">
            <v>3136F36D3</v>
          </cell>
          <cell r="B8060" t="str">
            <v>x3136F36D3</v>
          </cell>
          <cell r="C8060" t="str">
            <v>Match</v>
          </cell>
          <cell r="D8060" t="str">
            <v>iStar</v>
          </cell>
          <cell r="E8060" t="str">
            <v>Bullet</v>
          </cell>
        </row>
        <row r="8061">
          <cell r="A8061" t="str">
            <v>3136F36E1</v>
          </cell>
          <cell r="B8061" t="str">
            <v>x3136F36E1</v>
          </cell>
          <cell r="C8061" t="str">
            <v>Match</v>
          </cell>
          <cell r="D8061" t="str">
            <v>iStar</v>
          </cell>
          <cell r="E8061" t="str">
            <v>Callable</v>
          </cell>
        </row>
        <row r="8062">
          <cell r="A8062" t="str">
            <v>3136F36F8</v>
          </cell>
          <cell r="B8062" t="str">
            <v>x3136F36F8</v>
          </cell>
          <cell r="C8062" t="str">
            <v>Match</v>
          </cell>
          <cell r="D8062" t="str">
            <v>iStar</v>
          </cell>
          <cell r="E8062" t="str">
            <v>Callable</v>
          </cell>
        </row>
        <row r="8063">
          <cell r="A8063" t="str">
            <v>3136F36F8</v>
          </cell>
          <cell r="B8063" t="str">
            <v>x3136F36F8</v>
          </cell>
          <cell r="C8063" t="str">
            <v>Match</v>
          </cell>
          <cell r="D8063" t="str">
            <v>iStar</v>
          </cell>
          <cell r="E8063" t="str">
            <v>Callable</v>
          </cell>
        </row>
        <row r="8064">
          <cell r="A8064" t="str">
            <v>3136F36F8</v>
          </cell>
          <cell r="B8064" t="str">
            <v>x3136F36F8</v>
          </cell>
          <cell r="C8064" t="str">
            <v>Match</v>
          </cell>
          <cell r="D8064" t="str">
            <v>iStar</v>
          </cell>
          <cell r="E8064" t="str">
            <v>Callable</v>
          </cell>
        </row>
        <row r="8065">
          <cell r="A8065" t="str">
            <v>3136F36G6</v>
          </cell>
          <cell r="B8065" t="str">
            <v>x3136F36G6</v>
          </cell>
          <cell r="C8065" t="str">
            <v>Match</v>
          </cell>
          <cell r="D8065" t="str">
            <v>iStar</v>
          </cell>
          <cell r="E8065" t="str">
            <v>Callable</v>
          </cell>
        </row>
        <row r="8066">
          <cell r="A8066" t="str">
            <v>3136F36H4</v>
          </cell>
          <cell r="B8066" t="str">
            <v>x3136F36H4</v>
          </cell>
          <cell r="C8066" t="str">
            <v>Match</v>
          </cell>
          <cell r="D8066" t="str">
            <v>iStar</v>
          </cell>
          <cell r="E8066" t="str">
            <v>Callable</v>
          </cell>
        </row>
        <row r="8067">
          <cell r="A8067" t="str">
            <v>3136F36J0</v>
          </cell>
          <cell r="B8067" t="str">
            <v>x3136F36J0</v>
          </cell>
          <cell r="C8067" t="str">
            <v>Match</v>
          </cell>
          <cell r="D8067" t="str">
            <v>iStar</v>
          </cell>
          <cell r="E8067" t="str">
            <v>Callable</v>
          </cell>
        </row>
        <row r="8068">
          <cell r="A8068" t="str">
            <v>3136F36K7</v>
          </cell>
          <cell r="B8068" t="str">
            <v>x3136F36K7</v>
          </cell>
          <cell r="C8068" t="str">
            <v>Match</v>
          </cell>
          <cell r="D8068" t="str">
            <v>iStar</v>
          </cell>
          <cell r="E8068" t="str">
            <v>Callable</v>
          </cell>
        </row>
        <row r="8069">
          <cell r="A8069" t="str">
            <v>3136F36L5</v>
          </cell>
          <cell r="B8069" t="str">
            <v>x3136F36L5</v>
          </cell>
          <cell r="C8069" t="str">
            <v>Match</v>
          </cell>
          <cell r="D8069" t="str">
            <v>iStar</v>
          </cell>
          <cell r="E8069" t="str">
            <v>Callable</v>
          </cell>
        </row>
        <row r="8070">
          <cell r="A8070" t="str">
            <v>3136F36L5</v>
          </cell>
          <cell r="B8070" t="str">
            <v>x3136F36L5</v>
          </cell>
          <cell r="C8070" t="str">
            <v>Match</v>
          </cell>
          <cell r="D8070" t="str">
            <v>iStar</v>
          </cell>
          <cell r="E8070" t="str">
            <v>Callable</v>
          </cell>
        </row>
        <row r="8071">
          <cell r="A8071" t="str">
            <v>3136F36L5</v>
          </cell>
          <cell r="B8071" t="str">
            <v>x3136F36L5</v>
          </cell>
          <cell r="C8071" t="str">
            <v>Match</v>
          </cell>
          <cell r="D8071" t="str">
            <v>iStar</v>
          </cell>
          <cell r="E8071" t="str">
            <v>Bullet</v>
          </cell>
        </row>
        <row r="8072">
          <cell r="A8072" t="str">
            <v>3136F36M3</v>
          </cell>
          <cell r="B8072" t="str">
            <v>x3136F36M3</v>
          </cell>
          <cell r="C8072" t="str">
            <v>Match</v>
          </cell>
          <cell r="D8072" t="str">
            <v>iStar</v>
          </cell>
          <cell r="E8072" t="str">
            <v>Bullet</v>
          </cell>
        </row>
        <row r="8073">
          <cell r="A8073" t="str">
            <v>3136F36N1</v>
          </cell>
          <cell r="B8073" t="str">
            <v>x3136F36N1</v>
          </cell>
          <cell r="C8073" t="str">
            <v>Match</v>
          </cell>
          <cell r="D8073" t="str">
            <v>iStar</v>
          </cell>
          <cell r="E8073" t="str">
            <v>Callable</v>
          </cell>
        </row>
        <row r="8074">
          <cell r="A8074" t="str">
            <v>3136F36P6</v>
          </cell>
          <cell r="B8074" t="str">
            <v>x3136F36P6</v>
          </cell>
          <cell r="C8074" t="str">
            <v>Match</v>
          </cell>
          <cell r="D8074" t="str">
            <v>iStar</v>
          </cell>
          <cell r="E8074" t="str">
            <v>Callable</v>
          </cell>
        </row>
        <row r="8075">
          <cell r="A8075" t="str">
            <v>3136F36Q4</v>
          </cell>
          <cell r="B8075" t="str">
            <v>x3136F36Q4</v>
          </cell>
          <cell r="C8075" t="str">
            <v>Match</v>
          </cell>
          <cell r="D8075" t="str">
            <v>iStar</v>
          </cell>
          <cell r="E8075" t="str">
            <v>Callable</v>
          </cell>
        </row>
        <row r="8076">
          <cell r="A8076" t="str">
            <v>3136F36R2</v>
          </cell>
          <cell r="B8076" t="str">
            <v>x3136F36R2</v>
          </cell>
          <cell r="C8076" t="str">
            <v>Match</v>
          </cell>
          <cell r="D8076" t="str">
            <v>iStar</v>
          </cell>
          <cell r="E8076" t="str">
            <v>Callable</v>
          </cell>
        </row>
        <row r="8077">
          <cell r="A8077" t="str">
            <v>3136F36R2</v>
          </cell>
          <cell r="B8077" t="str">
            <v>x3136F36R2</v>
          </cell>
          <cell r="C8077" t="str">
            <v>Match</v>
          </cell>
          <cell r="D8077" t="str">
            <v>iStar</v>
          </cell>
          <cell r="E8077" t="str">
            <v>Callable</v>
          </cell>
        </row>
        <row r="8078">
          <cell r="A8078" t="str">
            <v>3136F36R2</v>
          </cell>
          <cell r="B8078" t="str">
            <v>x3136F36R2</v>
          </cell>
          <cell r="C8078" t="str">
            <v>Match</v>
          </cell>
          <cell r="D8078" t="str">
            <v>iStar</v>
          </cell>
          <cell r="E8078" t="str">
            <v>Callable</v>
          </cell>
        </row>
        <row r="8079">
          <cell r="A8079" t="str">
            <v>3136F36S0</v>
          </cell>
          <cell r="B8079" t="str">
            <v>x3136F36S0</v>
          </cell>
          <cell r="C8079" t="str">
            <v>Match</v>
          </cell>
          <cell r="D8079" t="str">
            <v>iStar</v>
          </cell>
          <cell r="E8079" t="str">
            <v>Callable</v>
          </cell>
        </row>
        <row r="8080">
          <cell r="A8080" t="str">
            <v>3136F36T8</v>
          </cell>
          <cell r="B8080" t="str">
            <v>x3136F36T8</v>
          </cell>
          <cell r="C8080" t="str">
            <v>Match</v>
          </cell>
          <cell r="D8080" t="str">
            <v>iStar</v>
          </cell>
          <cell r="E8080" t="str">
            <v>Callable</v>
          </cell>
        </row>
        <row r="8081">
          <cell r="A8081" t="str">
            <v>3136F36V3</v>
          </cell>
          <cell r="B8081" t="str">
            <v>x3136F36V3</v>
          </cell>
          <cell r="C8081" t="str">
            <v>Match</v>
          </cell>
          <cell r="D8081" t="str">
            <v>iStar</v>
          </cell>
          <cell r="E8081" t="str">
            <v>Callable</v>
          </cell>
        </row>
        <row r="8082">
          <cell r="A8082" t="str">
            <v>3136F36X9</v>
          </cell>
          <cell r="B8082" t="str">
            <v>x3136F36X9</v>
          </cell>
          <cell r="C8082" t="str">
            <v>Match</v>
          </cell>
          <cell r="D8082" t="str">
            <v>iStar</v>
          </cell>
          <cell r="E8082" t="str">
            <v>Callable</v>
          </cell>
        </row>
        <row r="8083">
          <cell r="A8083" t="str">
            <v>3136F36X9</v>
          </cell>
          <cell r="B8083" t="str">
            <v>x3136F36X9</v>
          </cell>
          <cell r="C8083" t="str">
            <v>Match</v>
          </cell>
          <cell r="D8083" t="str">
            <v>iStar</v>
          </cell>
          <cell r="E8083" t="str">
            <v>Callable</v>
          </cell>
        </row>
        <row r="8084">
          <cell r="A8084" t="str">
            <v>3136F36X9</v>
          </cell>
          <cell r="B8084" t="str">
            <v>x3136F36X9</v>
          </cell>
          <cell r="C8084" t="str">
            <v>Match</v>
          </cell>
          <cell r="D8084" t="str">
            <v>iStar</v>
          </cell>
          <cell r="E8084" t="str">
            <v>Callable</v>
          </cell>
        </row>
        <row r="8085">
          <cell r="A8085" t="str">
            <v>3136F36Y7</v>
          </cell>
          <cell r="B8085" t="str">
            <v>x3136F36Y7</v>
          </cell>
          <cell r="C8085" t="str">
            <v>Match</v>
          </cell>
          <cell r="D8085" t="str">
            <v>iStar</v>
          </cell>
          <cell r="E8085" t="str">
            <v>Callable</v>
          </cell>
        </row>
        <row r="8086">
          <cell r="A8086" t="str">
            <v>3136F36Y7</v>
          </cell>
          <cell r="B8086" t="str">
            <v>x3136F36Y7</v>
          </cell>
          <cell r="C8086" t="str">
            <v>Match</v>
          </cell>
          <cell r="D8086" t="str">
            <v>iStar</v>
          </cell>
          <cell r="E8086" t="str">
            <v>Callable</v>
          </cell>
        </row>
        <row r="8087">
          <cell r="A8087" t="str">
            <v>3136F36Y7</v>
          </cell>
          <cell r="B8087" t="str">
            <v>x3136F36Y7</v>
          </cell>
          <cell r="C8087" t="str">
            <v>Match</v>
          </cell>
          <cell r="D8087" t="str">
            <v>iStar</v>
          </cell>
          <cell r="E8087" t="str">
            <v>Callable</v>
          </cell>
        </row>
        <row r="8088">
          <cell r="A8088" t="str">
            <v>3136F36Z4</v>
          </cell>
          <cell r="B8088" t="str">
            <v>x3136F36Z4</v>
          </cell>
          <cell r="C8088" t="str">
            <v>Match</v>
          </cell>
          <cell r="D8088" t="str">
            <v>iStar</v>
          </cell>
          <cell r="E8088" t="str">
            <v>Callable</v>
          </cell>
        </row>
        <row r="8089">
          <cell r="A8089" t="str">
            <v>3136F36Z4</v>
          </cell>
          <cell r="B8089" t="str">
            <v>x3136F36Z4</v>
          </cell>
          <cell r="C8089" t="str">
            <v>Match</v>
          </cell>
          <cell r="D8089" t="str">
            <v>iStar</v>
          </cell>
          <cell r="E8089" t="str">
            <v>Callable</v>
          </cell>
        </row>
        <row r="8090">
          <cell r="A8090" t="str">
            <v>3136F36Z4</v>
          </cell>
          <cell r="B8090" t="str">
            <v>x3136F36Z4</v>
          </cell>
          <cell r="C8090" t="str">
            <v>Match</v>
          </cell>
          <cell r="D8090" t="str">
            <v>iStar</v>
          </cell>
          <cell r="E8090" t="str">
            <v>Callable</v>
          </cell>
        </row>
        <row r="8091">
          <cell r="A8091" t="str">
            <v>3136F37A8</v>
          </cell>
          <cell r="B8091" t="str">
            <v>x3136F37A8</v>
          </cell>
          <cell r="C8091" t="str">
            <v>Match</v>
          </cell>
          <cell r="D8091" t="str">
            <v>iStar</v>
          </cell>
          <cell r="E8091" t="str">
            <v>Callable</v>
          </cell>
        </row>
        <row r="8092">
          <cell r="A8092" t="str">
            <v>3136F37A8</v>
          </cell>
          <cell r="B8092" t="str">
            <v>x3136F37A8</v>
          </cell>
          <cell r="C8092" t="str">
            <v>Match</v>
          </cell>
          <cell r="D8092" t="str">
            <v>iStar</v>
          </cell>
          <cell r="E8092" t="str">
            <v>Callable</v>
          </cell>
        </row>
        <row r="8093">
          <cell r="A8093" t="str">
            <v>3136F37B6</v>
          </cell>
          <cell r="B8093" t="str">
            <v>x3136F37B6</v>
          </cell>
          <cell r="C8093" t="str">
            <v>Match</v>
          </cell>
          <cell r="D8093" t="str">
            <v>iStar</v>
          </cell>
          <cell r="E8093" t="str">
            <v>Callable</v>
          </cell>
        </row>
        <row r="8094">
          <cell r="A8094" t="str">
            <v>3136F37B6</v>
          </cell>
          <cell r="B8094" t="str">
            <v>x3136F37B6</v>
          </cell>
          <cell r="C8094" t="str">
            <v>Match</v>
          </cell>
          <cell r="D8094" t="str">
            <v>iStar</v>
          </cell>
          <cell r="E8094" t="str">
            <v>Callable</v>
          </cell>
        </row>
        <row r="8095">
          <cell r="A8095" t="str">
            <v>3136F37C4</v>
          </cell>
          <cell r="B8095" t="str">
            <v>x3136F37C4</v>
          </cell>
          <cell r="C8095" t="str">
            <v>Match</v>
          </cell>
          <cell r="D8095" t="str">
            <v>iStar</v>
          </cell>
          <cell r="E8095" t="str">
            <v>Callable</v>
          </cell>
        </row>
        <row r="8096">
          <cell r="A8096" t="str">
            <v>3136F37C4</v>
          </cell>
          <cell r="B8096" t="str">
            <v>x3136F37C4</v>
          </cell>
          <cell r="C8096" t="str">
            <v>Match</v>
          </cell>
          <cell r="D8096" t="str">
            <v>iStar</v>
          </cell>
          <cell r="E8096" t="str">
            <v>Callable</v>
          </cell>
        </row>
        <row r="8097">
          <cell r="A8097" t="str">
            <v>3136F37C4</v>
          </cell>
          <cell r="B8097" t="str">
            <v>x3136F37C4</v>
          </cell>
          <cell r="C8097" t="str">
            <v>Match</v>
          </cell>
          <cell r="D8097" t="str">
            <v>iStar</v>
          </cell>
          <cell r="E8097" t="str">
            <v>Callable</v>
          </cell>
        </row>
        <row r="8098">
          <cell r="A8098" t="str">
            <v>3136F37E0</v>
          </cell>
          <cell r="B8098" t="str">
            <v>x3136F37E0</v>
          </cell>
          <cell r="C8098" t="str">
            <v>Match</v>
          </cell>
          <cell r="D8098" t="str">
            <v>iStar</v>
          </cell>
          <cell r="E8098" t="str">
            <v>Callable</v>
          </cell>
        </row>
        <row r="8099">
          <cell r="A8099" t="str">
            <v>3136F37G5</v>
          </cell>
          <cell r="B8099" t="str">
            <v>x3136F37G5</v>
          </cell>
          <cell r="C8099" t="str">
            <v>Match</v>
          </cell>
          <cell r="D8099" t="str">
            <v>iStar</v>
          </cell>
          <cell r="E8099" t="str">
            <v>Callable</v>
          </cell>
        </row>
        <row r="8100">
          <cell r="A8100" t="str">
            <v>3136F37H3</v>
          </cell>
          <cell r="B8100" t="str">
            <v>x3136F37H3</v>
          </cell>
          <cell r="C8100" t="str">
            <v>Match</v>
          </cell>
          <cell r="D8100" t="str">
            <v>iStar</v>
          </cell>
          <cell r="E8100" t="str">
            <v>Callable</v>
          </cell>
        </row>
        <row r="8101">
          <cell r="A8101" t="str">
            <v>3136F37H3</v>
          </cell>
          <cell r="B8101" t="str">
            <v>x3136F37H3</v>
          </cell>
          <cell r="C8101" t="str">
            <v>Match</v>
          </cell>
          <cell r="D8101" t="str">
            <v>iStar</v>
          </cell>
          <cell r="E8101" t="str">
            <v>Callable</v>
          </cell>
        </row>
        <row r="8102">
          <cell r="A8102" t="str">
            <v>3136F37K6</v>
          </cell>
          <cell r="B8102" t="str">
            <v>x3136F37K6</v>
          </cell>
          <cell r="C8102" t="str">
            <v>Match</v>
          </cell>
          <cell r="D8102" t="str">
            <v>iStar</v>
          </cell>
          <cell r="E8102" t="str">
            <v>Callable</v>
          </cell>
        </row>
        <row r="8103">
          <cell r="A8103" t="str">
            <v>3136F37L4</v>
          </cell>
          <cell r="B8103" t="str">
            <v>x3136F37L4</v>
          </cell>
          <cell r="C8103" t="str">
            <v>Match</v>
          </cell>
          <cell r="D8103" t="str">
            <v>iStar</v>
          </cell>
          <cell r="E8103" t="str">
            <v>Bullet</v>
          </cell>
        </row>
        <row r="8104">
          <cell r="A8104" t="str">
            <v>3136F37L4</v>
          </cell>
          <cell r="B8104" t="str">
            <v>x3136F37L4</v>
          </cell>
          <cell r="C8104" t="str">
            <v>Match</v>
          </cell>
          <cell r="D8104" t="str">
            <v>iStar</v>
          </cell>
          <cell r="E8104" t="str">
            <v>Bullet</v>
          </cell>
        </row>
        <row r="8105">
          <cell r="A8105" t="str">
            <v>3136F37L4</v>
          </cell>
          <cell r="B8105" t="str">
            <v>x3136F37L4</v>
          </cell>
          <cell r="C8105" t="str">
            <v>Match</v>
          </cell>
          <cell r="D8105" t="str">
            <v>iStar</v>
          </cell>
          <cell r="E8105" t="str">
            <v>Callable</v>
          </cell>
        </row>
        <row r="8106">
          <cell r="A8106" t="str">
            <v>3136F37L4</v>
          </cell>
          <cell r="B8106" t="str">
            <v>x3136F37L4</v>
          </cell>
          <cell r="C8106" t="str">
            <v>Match</v>
          </cell>
          <cell r="D8106" t="str">
            <v>iStar</v>
          </cell>
          <cell r="E8106" t="str">
            <v>Callable</v>
          </cell>
        </row>
        <row r="8107">
          <cell r="A8107" t="str">
            <v>3136F37L4</v>
          </cell>
          <cell r="B8107" t="str">
            <v>x3136F37L4</v>
          </cell>
          <cell r="C8107" t="str">
            <v>Match</v>
          </cell>
          <cell r="D8107" t="str">
            <v>iStar</v>
          </cell>
          <cell r="E8107" t="str">
            <v>Callable</v>
          </cell>
        </row>
        <row r="8108">
          <cell r="A8108" t="str">
            <v>3136F37M2</v>
          </cell>
          <cell r="B8108" t="str">
            <v>x3136F37M2</v>
          </cell>
          <cell r="C8108" t="str">
            <v>Match</v>
          </cell>
          <cell r="D8108" t="str">
            <v>iStar</v>
          </cell>
          <cell r="E8108" t="str">
            <v>Callable</v>
          </cell>
        </row>
        <row r="8109">
          <cell r="A8109" t="str">
            <v>3136F3A22</v>
          </cell>
          <cell r="B8109" t="str">
            <v>x3136F3A22</v>
          </cell>
          <cell r="C8109" t="str">
            <v>Match</v>
          </cell>
          <cell r="D8109" t="str">
            <v>iStar</v>
          </cell>
          <cell r="E8109" t="str">
            <v>Callable</v>
          </cell>
        </row>
        <row r="8110">
          <cell r="A8110" t="str">
            <v>3136F3A22</v>
          </cell>
          <cell r="B8110" t="str">
            <v>x3136F3A22</v>
          </cell>
          <cell r="C8110" t="str">
            <v>Match</v>
          </cell>
          <cell r="D8110" t="str">
            <v>iStar</v>
          </cell>
          <cell r="E8110" t="str">
            <v>Callable</v>
          </cell>
        </row>
        <row r="8111">
          <cell r="A8111" t="str">
            <v>3136F3A22</v>
          </cell>
          <cell r="B8111" t="str">
            <v>x3136F3A22</v>
          </cell>
          <cell r="C8111" t="str">
            <v>Match</v>
          </cell>
          <cell r="D8111" t="str">
            <v>iStar</v>
          </cell>
          <cell r="E8111" t="str">
            <v>Callable</v>
          </cell>
        </row>
        <row r="8112">
          <cell r="A8112" t="str">
            <v>3136F3A30</v>
          </cell>
          <cell r="B8112" t="str">
            <v>x3136F3A30</v>
          </cell>
          <cell r="C8112" t="str">
            <v>Match</v>
          </cell>
          <cell r="D8112" t="str">
            <v>iStar</v>
          </cell>
          <cell r="E8112" t="str">
            <v>Callable</v>
          </cell>
        </row>
        <row r="8113">
          <cell r="A8113" t="str">
            <v>3136F3A30</v>
          </cell>
          <cell r="B8113" t="str">
            <v>x3136F3A30</v>
          </cell>
          <cell r="C8113" t="str">
            <v>Match</v>
          </cell>
          <cell r="D8113" t="str">
            <v>iStar</v>
          </cell>
          <cell r="E8113" t="str">
            <v>Callable</v>
          </cell>
        </row>
        <row r="8114">
          <cell r="A8114" t="str">
            <v>3136F3A30</v>
          </cell>
          <cell r="B8114" t="str">
            <v>x3136F3A30</v>
          </cell>
          <cell r="C8114" t="str">
            <v>Match</v>
          </cell>
          <cell r="D8114" t="str">
            <v>iStar</v>
          </cell>
          <cell r="E8114" t="str">
            <v>Callable</v>
          </cell>
        </row>
        <row r="8115">
          <cell r="A8115" t="str">
            <v>3136F3A48</v>
          </cell>
          <cell r="B8115" t="str">
            <v>x3136F3A48</v>
          </cell>
          <cell r="C8115" t="str">
            <v>Match</v>
          </cell>
          <cell r="D8115" t="str">
            <v>iStar</v>
          </cell>
          <cell r="E8115" t="str">
            <v>Callable</v>
          </cell>
        </row>
        <row r="8116">
          <cell r="A8116" t="str">
            <v>3136F3A48</v>
          </cell>
          <cell r="B8116" t="str">
            <v>x3136F3A48</v>
          </cell>
          <cell r="C8116" t="str">
            <v>Match</v>
          </cell>
          <cell r="D8116" t="str">
            <v>iStar</v>
          </cell>
          <cell r="E8116" t="str">
            <v>Callable</v>
          </cell>
        </row>
        <row r="8117">
          <cell r="A8117" t="str">
            <v>3136F3A48</v>
          </cell>
          <cell r="B8117" t="str">
            <v>x3136F3A48</v>
          </cell>
          <cell r="C8117" t="str">
            <v>Match</v>
          </cell>
          <cell r="D8117" t="str">
            <v>iStar</v>
          </cell>
          <cell r="E8117" t="str">
            <v>Callable</v>
          </cell>
        </row>
        <row r="8118">
          <cell r="A8118" t="str">
            <v>3136F3A55</v>
          </cell>
          <cell r="B8118" t="str">
            <v>x3136F3A55</v>
          </cell>
          <cell r="C8118" t="str">
            <v>Match</v>
          </cell>
          <cell r="D8118" t="str">
            <v>iStar</v>
          </cell>
          <cell r="E8118" t="str">
            <v>Callable</v>
          </cell>
        </row>
        <row r="8119">
          <cell r="A8119" t="str">
            <v>3136F3A55</v>
          </cell>
          <cell r="B8119" t="str">
            <v>x3136F3A55</v>
          </cell>
          <cell r="C8119" t="str">
            <v>Match</v>
          </cell>
          <cell r="D8119" t="str">
            <v>iStar</v>
          </cell>
          <cell r="E8119" t="str">
            <v>Callable</v>
          </cell>
        </row>
        <row r="8120">
          <cell r="A8120" t="str">
            <v>3136F3A55</v>
          </cell>
          <cell r="B8120" t="str">
            <v>x3136F3A55</v>
          </cell>
          <cell r="C8120" t="str">
            <v>Match</v>
          </cell>
          <cell r="D8120" t="str">
            <v>iStar</v>
          </cell>
          <cell r="E8120" t="str">
            <v>Callable</v>
          </cell>
        </row>
        <row r="8121">
          <cell r="A8121" t="str">
            <v>3136F3A55</v>
          </cell>
          <cell r="B8121" t="str">
            <v>x3136F3A55</v>
          </cell>
          <cell r="C8121" t="str">
            <v>Match</v>
          </cell>
          <cell r="D8121" t="str">
            <v>iStar</v>
          </cell>
          <cell r="E8121" t="str">
            <v>Callable</v>
          </cell>
        </row>
        <row r="8122">
          <cell r="A8122" t="str">
            <v>3136F3A55</v>
          </cell>
          <cell r="B8122" t="str">
            <v>x3136F3A55</v>
          </cell>
          <cell r="C8122" t="str">
            <v>Match</v>
          </cell>
          <cell r="D8122" t="str">
            <v>iStar</v>
          </cell>
          <cell r="E8122" t="str">
            <v>Callable</v>
          </cell>
        </row>
        <row r="8123">
          <cell r="A8123" t="str">
            <v>3136F3A55</v>
          </cell>
          <cell r="B8123" t="str">
            <v>x3136F3A55</v>
          </cell>
          <cell r="C8123" t="str">
            <v>Match</v>
          </cell>
          <cell r="D8123" t="str">
            <v>iStar</v>
          </cell>
          <cell r="E8123" t="str">
            <v>Callable</v>
          </cell>
        </row>
        <row r="8124">
          <cell r="A8124" t="str">
            <v>3136F3A63</v>
          </cell>
          <cell r="B8124" t="str">
            <v>x3136F3A63</v>
          </cell>
          <cell r="C8124" t="str">
            <v>Match</v>
          </cell>
          <cell r="D8124" t="str">
            <v>iStar</v>
          </cell>
          <cell r="E8124" t="str">
            <v>Bullet</v>
          </cell>
        </row>
        <row r="8125">
          <cell r="A8125" t="str">
            <v>3136F3A63</v>
          </cell>
          <cell r="B8125" t="str">
            <v>x3136F3A63</v>
          </cell>
          <cell r="C8125" t="str">
            <v>Match</v>
          </cell>
          <cell r="D8125" t="str">
            <v>iStar</v>
          </cell>
          <cell r="E8125" t="str">
            <v>Bullet</v>
          </cell>
        </row>
        <row r="8126">
          <cell r="A8126" t="str">
            <v>3136F3A63</v>
          </cell>
          <cell r="B8126" t="str">
            <v>x3136F3A63</v>
          </cell>
          <cell r="C8126" t="str">
            <v>Match</v>
          </cell>
          <cell r="D8126" t="str">
            <v>iStar</v>
          </cell>
          <cell r="E8126" t="str">
            <v>Bullet</v>
          </cell>
        </row>
        <row r="8127">
          <cell r="A8127" t="str">
            <v>3136F3A71</v>
          </cell>
          <cell r="B8127" t="str">
            <v>x3136F3A71</v>
          </cell>
          <cell r="C8127" t="str">
            <v>Match</v>
          </cell>
          <cell r="D8127" t="str">
            <v>iStar</v>
          </cell>
          <cell r="E8127" t="str">
            <v>Bullet</v>
          </cell>
        </row>
        <row r="8128">
          <cell r="A8128" t="str">
            <v>3136F3A71</v>
          </cell>
          <cell r="B8128" t="str">
            <v>x3136F3A71</v>
          </cell>
          <cell r="C8128" t="str">
            <v>Match</v>
          </cell>
          <cell r="D8128" t="str">
            <v>iStar</v>
          </cell>
          <cell r="E8128" t="str">
            <v>Callable</v>
          </cell>
        </row>
        <row r="8129">
          <cell r="A8129" t="str">
            <v>3136F3A71</v>
          </cell>
          <cell r="B8129" t="str">
            <v>x3136F3A71</v>
          </cell>
          <cell r="C8129" t="str">
            <v>Match</v>
          </cell>
          <cell r="D8129" t="str">
            <v>iStar</v>
          </cell>
          <cell r="E8129" t="str">
            <v>Callable</v>
          </cell>
        </row>
        <row r="8130">
          <cell r="A8130" t="str">
            <v>3136F3A89</v>
          </cell>
          <cell r="B8130" t="str">
            <v>x3136F3A89</v>
          </cell>
          <cell r="C8130" t="str">
            <v>Match</v>
          </cell>
          <cell r="D8130" t="str">
            <v>iStar</v>
          </cell>
          <cell r="E8130" t="str">
            <v>Callable</v>
          </cell>
        </row>
        <row r="8131">
          <cell r="A8131" t="str">
            <v>3136F3A89</v>
          </cell>
          <cell r="B8131" t="str">
            <v>x3136F3A89</v>
          </cell>
          <cell r="C8131" t="str">
            <v>Match</v>
          </cell>
          <cell r="D8131" t="str">
            <v>iStar</v>
          </cell>
          <cell r="E8131" t="str">
            <v>Callable</v>
          </cell>
        </row>
        <row r="8132">
          <cell r="A8132" t="str">
            <v>3136F3A89</v>
          </cell>
          <cell r="B8132" t="str">
            <v>x3136F3A89</v>
          </cell>
          <cell r="C8132" t="str">
            <v>Match</v>
          </cell>
          <cell r="D8132" t="str">
            <v>iStar</v>
          </cell>
          <cell r="E8132" t="str">
            <v>Callable</v>
          </cell>
        </row>
        <row r="8133">
          <cell r="A8133" t="str">
            <v>3136F3A97</v>
          </cell>
          <cell r="B8133" t="str">
            <v>x3136F3A97</v>
          </cell>
          <cell r="C8133" t="str">
            <v>Match</v>
          </cell>
          <cell r="D8133" t="str">
            <v>iStar</v>
          </cell>
          <cell r="E8133" t="str">
            <v>Callable</v>
          </cell>
        </row>
        <row r="8134">
          <cell r="A8134" t="str">
            <v>3136F3A97</v>
          </cell>
          <cell r="B8134" t="str">
            <v>x3136F3A97</v>
          </cell>
          <cell r="C8134" t="str">
            <v>Match</v>
          </cell>
          <cell r="D8134" t="str">
            <v>iStar</v>
          </cell>
          <cell r="E8134" t="str">
            <v>CallableStep-Up</v>
          </cell>
        </row>
        <row r="8135">
          <cell r="A8135" t="str">
            <v>3136F3A97</v>
          </cell>
          <cell r="B8135" t="str">
            <v>x3136F3A97</v>
          </cell>
          <cell r="C8135" t="str">
            <v>Match</v>
          </cell>
          <cell r="D8135" t="str">
            <v>iStar</v>
          </cell>
          <cell r="E8135" t="str">
            <v>CallableStep-Up</v>
          </cell>
        </row>
        <row r="8136">
          <cell r="A8136" t="str">
            <v>3136F3AA4</v>
          </cell>
          <cell r="B8136" t="str">
            <v>x3136F3AA4</v>
          </cell>
          <cell r="C8136" t="str">
            <v>Match</v>
          </cell>
          <cell r="D8136" t="str">
            <v>iStar</v>
          </cell>
          <cell r="E8136" t="str">
            <v>Step-Up</v>
          </cell>
        </row>
        <row r="8137">
          <cell r="A8137" t="str">
            <v>3136F3AB2</v>
          </cell>
          <cell r="B8137" t="str">
            <v>x3136F3AB2</v>
          </cell>
          <cell r="C8137" t="str">
            <v>Match</v>
          </cell>
          <cell r="D8137" t="str">
            <v>iStar</v>
          </cell>
          <cell r="E8137" t="str">
            <v>Callable</v>
          </cell>
        </row>
        <row r="8138">
          <cell r="A8138" t="str">
            <v>3136F3AB2</v>
          </cell>
          <cell r="B8138" t="str">
            <v>x3136F3AB2</v>
          </cell>
          <cell r="C8138" t="str">
            <v>Match</v>
          </cell>
          <cell r="D8138" t="str">
            <v>iStar</v>
          </cell>
          <cell r="E8138" t="str">
            <v>Callable</v>
          </cell>
        </row>
        <row r="8139">
          <cell r="A8139" t="str">
            <v>3136F3AB2</v>
          </cell>
          <cell r="B8139" t="str">
            <v>x3136F3AB2</v>
          </cell>
          <cell r="C8139" t="str">
            <v>Match</v>
          </cell>
          <cell r="D8139" t="str">
            <v>iStar</v>
          </cell>
          <cell r="E8139" t="str">
            <v>Callable</v>
          </cell>
        </row>
        <row r="8140">
          <cell r="A8140" t="str">
            <v>3136F3AD8</v>
          </cell>
          <cell r="B8140" t="str">
            <v>x3136F3AD8</v>
          </cell>
          <cell r="C8140" t="str">
            <v>Match</v>
          </cell>
          <cell r="D8140" t="str">
            <v>iStar</v>
          </cell>
          <cell r="E8140" t="str">
            <v>CallableStep-Up</v>
          </cell>
        </row>
        <row r="8141">
          <cell r="A8141" t="str">
            <v>3136F3AD8</v>
          </cell>
          <cell r="B8141" t="str">
            <v>x3136F3AD8</v>
          </cell>
          <cell r="C8141" t="str">
            <v>Match</v>
          </cell>
          <cell r="D8141" t="str">
            <v>iStar</v>
          </cell>
          <cell r="E8141" t="str">
            <v>CallableStep-Up</v>
          </cell>
        </row>
        <row r="8142">
          <cell r="A8142" t="str">
            <v>3136F3AD8</v>
          </cell>
          <cell r="B8142" t="str">
            <v>x3136F3AD8</v>
          </cell>
          <cell r="C8142" t="str">
            <v>Match</v>
          </cell>
          <cell r="D8142" t="str">
            <v>iStar</v>
          </cell>
          <cell r="E8142" t="str">
            <v>Step-Up</v>
          </cell>
        </row>
        <row r="8143">
          <cell r="A8143" t="str">
            <v>3136F3AF3</v>
          </cell>
          <cell r="B8143" t="str">
            <v>x3136F3AF3</v>
          </cell>
          <cell r="C8143" t="str">
            <v>Match</v>
          </cell>
          <cell r="D8143" t="str">
            <v>iStar</v>
          </cell>
          <cell r="E8143" t="str">
            <v>Callable</v>
          </cell>
        </row>
        <row r="8144">
          <cell r="A8144" t="str">
            <v>3136F3AF3</v>
          </cell>
          <cell r="B8144" t="str">
            <v>x3136F3AF3</v>
          </cell>
          <cell r="C8144" t="str">
            <v>Match</v>
          </cell>
          <cell r="D8144" t="str">
            <v>iStar</v>
          </cell>
          <cell r="E8144" t="str">
            <v>Callable</v>
          </cell>
        </row>
        <row r="8145">
          <cell r="A8145" t="str">
            <v>3136F3AF3</v>
          </cell>
          <cell r="B8145" t="str">
            <v>x3136F3AF3</v>
          </cell>
          <cell r="C8145" t="str">
            <v>Match</v>
          </cell>
          <cell r="D8145" t="str">
            <v>iStar</v>
          </cell>
          <cell r="E8145" t="str">
            <v>Bullet</v>
          </cell>
        </row>
        <row r="8146">
          <cell r="A8146" t="str">
            <v>3136F3AH9</v>
          </cell>
          <cell r="B8146" t="str">
            <v>x3136F3AH9</v>
          </cell>
          <cell r="C8146" t="str">
            <v>Match</v>
          </cell>
          <cell r="D8146" t="str">
            <v>iStar</v>
          </cell>
          <cell r="E8146" t="str">
            <v>Bullet</v>
          </cell>
        </row>
        <row r="8147">
          <cell r="A8147" t="str">
            <v>3136F3AH9</v>
          </cell>
          <cell r="B8147" t="str">
            <v>x3136F3AH9</v>
          </cell>
          <cell r="C8147" t="str">
            <v>Match</v>
          </cell>
          <cell r="D8147" t="str">
            <v>iStar</v>
          </cell>
          <cell r="E8147" t="str">
            <v>Bullet</v>
          </cell>
        </row>
        <row r="8148">
          <cell r="A8148" t="str">
            <v>3136F3AH9</v>
          </cell>
          <cell r="B8148" t="str">
            <v>x3136F3AH9</v>
          </cell>
          <cell r="C8148" t="str">
            <v>Match</v>
          </cell>
          <cell r="D8148" t="str">
            <v>iStar</v>
          </cell>
          <cell r="E8148" t="str">
            <v>Bullet</v>
          </cell>
        </row>
        <row r="8149">
          <cell r="A8149" t="str">
            <v>3136F3AH9</v>
          </cell>
          <cell r="B8149" t="str">
            <v>x3136F3AH9</v>
          </cell>
          <cell r="C8149" t="str">
            <v>Match</v>
          </cell>
          <cell r="D8149" t="str">
            <v>iStar</v>
          </cell>
          <cell r="E8149" t="str">
            <v>Bullet</v>
          </cell>
        </row>
        <row r="8150">
          <cell r="A8150" t="str">
            <v>3136F3AJ5</v>
          </cell>
          <cell r="B8150" t="str">
            <v>x3136F3AJ5</v>
          </cell>
          <cell r="C8150" t="str">
            <v>Match</v>
          </cell>
          <cell r="D8150" t="str">
            <v>iStar</v>
          </cell>
          <cell r="E8150" t="str">
            <v>Bullet</v>
          </cell>
        </row>
        <row r="8151">
          <cell r="A8151" t="str">
            <v>3136F3AJ5</v>
          </cell>
          <cell r="B8151" t="str">
            <v>x3136F3AJ5</v>
          </cell>
          <cell r="C8151" t="str">
            <v>Match</v>
          </cell>
          <cell r="D8151" t="str">
            <v>iStar</v>
          </cell>
          <cell r="E8151" t="str">
            <v>Callable</v>
          </cell>
        </row>
        <row r="8152">
          <cell r="A8152" t="str">
            <v>3136F3AJ5</v>
          </cell>
          <cell r="B8152" t="str">
            <v>x3136F3AJ5</v>
          </cell>
          <cell r="C8152" t="str">
            <v>Match</v>
          </cell>
          <cell r="D8152" t="str">
            <v>iStar</v>
          </cell>
          <cell r="E8152" t="str">
            <v>Callable</v>
          </cell>
        </row>
        <row r="8153">
          <cell r="A8153" t="str">
            <v>3136F3AM8</v>
          </cell>
          <cell r="B8153" t="str">
            <v>x3136F3AM8</v>
          </cell>
          <cell r="C8153" t="str">
            <v>Match</v>
          </cell>
          <cell r="D8153" t="str">
            <v>iStar</v>
          </cell>
          <cell r="E8153" t="str">
            <v>VariableRateBond</v>
          </cell>
        </row>
        <row r="8154">
          <cell r="A8154" t="str">
            <v>3136F3AM8</v>
          </cell>
          <cell r="B8154" t="str">
            <v>x3136F3AM8</v>
          </cell>
          <cell r="C8154" t="str">
            <v>Match</v>
          </cell>
          <cell r="D8154" t="str">
            <v>iStar</v>
          </cell>
          <cell r="E8154" t="str">
            <v>VariableRateBond</v>
          </cell>
        </row>
        <row r="8155">
          <cell r="A8155" t="str">
            <v>3136F3AM8</v>
          </cell>
          <cell r="B8155" t="str">
            <v>x3136F3AM8</v>
          </cell>
          <cell r="C8155" t="str">
            <v>Match</v>
          </cell>
          <cell r="D8155" t="str">
            <v>iStar</v>
          </cell>
          <cell r="E8155" t="str">
            <v>Floater</v>
          </cell>
        </row>
        <row r="8156">
          <cell r="A8156" t="str">
            <v>3136F3AQ9</v>
          </cell>
          <cell r="B8156" t="str">
            <v>x3136F3AQ9</v>
          </cell>
          <cell r="C8156" t="str">
            <v>Match</v>
          </cell>
          <cell r="D8156" t="str">
            <v>iStar</v>
          </cell>
          <cell r="E8156" t="str">
            <v>Callable</v>
          </cell>
        </row>
        <row r="8157">
          <cell r="A8157" t="str">
            <v>3136F3AS5</v>
          </cell>
          <cell r="B8157" t="str">
            <v>x3136F3AS5</v>
          </cell>
          <cell r="C8157" t="str">
            <v>Match</v>
          </cell>
          <cell r="D8157" t="str">
            <v>iStar</v>
          </cell>
          <cell r="E8157" t="str">
            <v>Callable</v>
          </cell>
        </row>
        <row r="8158">
          <cell r="A8158" t="str">
            <v>3136F3AS5</v>
          </cell>
          <cell r="B8158" t="str">
            <v>x3136F3AS5</v>
          </cell>
          <cell r="C8158" t="str">
            <v>Match</v>
          </cell>
          <cell r="D8158" t="str">
            <v>iStar</v>
          </cell>
          <cell r="E8158" t="str">
            <v>Callable</v>
          </cell>
        </row>
        <row r="8159">
          <cell r="A8159" t="str">
            <v>3136F3AS5</v>
          </cell>
          <cell r="B8159" t="str">
            <v>x3136F3AS5</v>
          </cell>
          <cell r="C8159" t="str">
            <v>Match</v>
          </cell>
          <cell r="D8159" t="str">
            <v>iStar</v>
          </cell>
          <cell r="E8159" t="str">
            <v>Callable</v>
          </cell>
        </row>
        <row r="8160">
          <cell r="A8160" t="str">
            <v>3136F3AT3</v>
          </cell>
          <cell r="B8160" t="str">
            <v>x3136F3AT3</v>
          </cell>
          <cell r="C8160" t="str">
            <v>Match</v>
          </cell>
          <cell r="D8160" t="str">
            <v>iStar</v>
          </cell>
          <cell r="E8160" t="str">
            <v>Callable</v>
          </cell>
        </row>
        <row r="8161">
          <cell r="A8161" t="str">
            <v>3136F3AT3</v>
          </cell>
          <cell r="B8161" t="str">
            <v>x3136F3AT3</v>
          </cell>
          <cell r="C8161" t="str">
            <v>Match</v>
          </cell>
          <cell r="D8161" t="str">
            <v>iStar</v>
          </cell>
          <cell r="E8161" t="str">
            <v>Callable</v>
          </cell>
        </row>
        <row r="8162">
          <cell r="A8162" t="str">
            <v>3136F3AT3</v>
          </cell>
          <cell r="B8162" t="str">
            <v>x3136F3AT3</v>
          </cell>
          <cell r="C8162" t="str">
            <v>Match</v>
          </cell>
          <cell r="D8162" t="str">
            <v>iStar</v>
          </cell>
          <cell r="E8162" t="str">
            <v>Callable</v>
          </cell>
        </row>
        <row r="8163">
          <cell r="A8163" t="str">
            <v>3136F3AU0</v>
          </cell>
          <cell r="B8163" t="str">
            <v>x3136F3AU0</v>
          </cell>
          <cell r="C8163" t="str">
            <v>Match</v>
          </cell>
          <cell r="D8163" t="str">
            <v>iStar</v>
          </cell>
          <cell r="E8163" t="str">
            <v>Callable</v>
          </cell>
        </row>
        <row r="8164">
          <cell r="A8164" t="str">
            <v>3136F3AU0</v>
          </cell>
          <cell r="B8164" t="str">
            <v>x3136F3AU0</v>
          </cell>
          <cell r="C8164" t="str">
            <v>Match</v>
          </cell>
          <cell r="D8164" t="str">
            <v>iStar</v>
          </cell>
          <cell r="E8164" t="str">
            <v>Callable</v>
          </cell>
        </row>
        <row r="8165">
          <cell r="A8165" t="str">
            <v>3136F3AU0</v>
          </cell>
          <cell r="B8165" t="str">
            <v>x3136F3AU0</v>
          </cell>
          <cell r="C8165" t="str">
            <v>Match</v>
          </cell>
          <cell r="D8165" t="str">
            <v>iStar</v>
          </cell>
          <cell r="E8165" t="str">
            <v>CallableStep-Up</v>
          </cell>
        </row>
        <row r="8166">
          <cell r="A8166" t="str">
            <v>3136F3AV8</v>
          </cell>
          <cell r="B8166" t="str">
            <v>x3136F3AV8</v>
          </cell>
          <cell r="C8166" t="str">
            <v>Match</v>
          </cell>
          <cell r="D8166" t="str">
            <v>iStar</v>
          </cell>
          <cell r="E8166" t="str">
            <v>CallableStep-Up</v>
          </cell>
        </row>
        <row r="8167">
          <cell r="A8167" t="str">
            <v>3136F3AV8</v>
          </cell>
          <cell r="B8167" t="str">
            <v>x3136F3AV8</v>
          </cell>
          <cell r="C8167" t="str">
            <v>Match</v>
          </cell>
          <cell r="D8167" t="str">
            <v>iStar</v>
          </cell>
          <cell r="E8167" t="str">
            <v>Bullet</v>
          </cell>
        </row>
        <row r="8168">
          <cell r="A8168" t="str">
            <v>3136F3AV8</v>
          </cell>
          <cell r="B8168" t="str">
            <v>x3136F3AV8</v>
          </cell>
          <cell r="C8168" t="str">
            <v>Match</v>
          </cell>
          <cell r="D8168" t="str">
            <v>iStar</v>
          </cell>
          <cell r="E8168" t="str">
            <v>Callable</v>
          </cell>
        </row>
        <row r="8169">
          <cell r="A8169" t="str">
            <v>3136F3AW6</v>
          </cell>
          <cell r="B8169" t="str">
            <v>x3136F3AW6</v>
          </cell>
          <cell r="C8169" t="str">
            <v>Match</v>
          </cell>
          <cell r="D8169" t="str">
            <v>iStar</v>
          </cell>
          <cell r="E8169" t="str">
            <v>Bullet</v>
          </cell>
        </row>
        <row r="8170">
          <cell r="A8170" t="str">
            <v>3136F3AW6</v>
          </cell>
          <cell r="B8170" t="str">
            <v>x3136F3AW6</v>
          </cell>
          <cell r="C8170" t="str">
            <v>Match</v>
          </cell>
          <cell r="D8170" t="str">
            <v>iStar</v>
          </cell>
          <cell r="E8170" t="str">
            <v>Bullet</v>
          </cell>
        </row>
        <row r="8171">
          <cell r="A8171" t="str">
            <v>3136F3AW6</v>
          </cell>
          <cell r="B8171" t="str">
            <v>x3136F3AW6</v>
          </cell>
          <cell r="C8171" t="str">
            <v>Match</v>
          </cell>
          <cell r="D8171" t="str">
            <v>iStar</v>
          </cell>
          <cell r="E8171" t="str">
            <v>Callable</v>
          </cell>
        </row>
        <row r="8172">
          <cell r="A8172" t="str">
            <v>3136F3AX4</v>
          </cell>
          <cell r="B8172" t="str">
            <v>x3136F3AX4</v>
          </cell>
          <cell r="C8172" t="str">
            <v>Match</v>
          </cell>
          <cell r="D8172" t="str">
            <v>iStar</v>
          </cell>
          <cell r="E8172" t="str">
            <v>Callable</v>
          </cell>
        </row>
        <row r="8173">
          <cell r="A8173" t="str">
            <v>3136F3AX4</v>
          </cell>
          <cell r="B8173" t="str">
            <v>x3136F3AX4</v>
          </cell>
          <cell r="C8173" t="str">
            <v>Match</v>
          </cell>
          <cell r="D8173" t="str">
            <v>iStar</v>
          </cell>
          <cell r="E8173" t="str">
            <v>Callable</v>
          </cell>
        </row>
        <row r="8174">
          <cell r="A8174" t="str">
            <v>3136F3AX4</v>
          </cell>
          <cell r="B8174" t="str">
            <v>x3136F3AX4</v>
          </cell>
          <cell r="C8174" t="str">
            <v>Match</v>
          </cell>
          <cell r="D8174" t="str">
            <v>iStar</v>
          </cell>
          <cell r="E8174" t="str">
            <v>Callable</v>
          </cell>
        </row>
        <row r="8175">
          <cell r="A8175" t="str">
            <v>3136F3AY2</v>
          </cell>
          <cell r="B8175" t="str">
            <v>x3136F3AY2</v>
          </cell>
          <cell r="C8175" t="str">
            <v>Match</v>
          </cell>
          <cell r="D8175" t="str">
            <v>iStar</v>
          </cell>
          <cell r="E8175" t="str">
            <v>Callable</v>
          </cell>
        </row>
        <row r="8176">
          <cell r="A8176" t="str">
            <v>3136F3AZ9</v>
          </cell>
          <cell r="B8176" t="str">
            <v>x3136F3AZ9</v>
          </cell>
          <cell r="C8176" t="str">
            <v>Match</v>
          </cell>
          <cell r="D8176" t="str">
            <v>iStar</v>
          </cell>
          <cell r="E8176" t="str">
            <v>Bullet</v>
          </cell>
        </row>
        <row r="8177">
          <cell r="A8177" t="str">
            <v>3136F3B21</v>
          </cell>
          <cell r="B8177" t="str">
            <v>x3136F3B21</v>
          </cell>
          <cell r="C8177" t="str">
            <v>Match</v>
          </cell>
          <cell r="D8177" t="str">
            <v>iStar</v>
          </cell>
          <cell r="E8177" t="str">
            <v>Bullet</v>
          </cell>
        </row>
        <row r="8178">
          <cell r="A8178" t="str">
            <v>3136F3B21</v>
          </cell>
          <cell r="B8178" t="str">
            <v>x3136F3B21</v>
          </cell>
          <cell r="C8178" t="str">
            <v>Match</v>
          </cell>
          <cell r="D8178" t="str">
            <v>iStar</v>
          </cell>
          <cell r="E8178" t="str">
            <v>Callable</v>
          </cell>
        </row>
        <row r="8179">
          <cell r="A8179" t="str">
            <v>3136F3B39</v>
          </cell>
          <cell r="B8179" t="str">
            <v>x3136F3B39</v>
          </cell>
          <cell r="C8179" t="str">
            <v>Match</v>
          </cell>
          <cell r="D8179" t="str">
            <v>iStar</v>
          </cell>
          <cell r="E8179" t="str">
            <v>Callable</v>
          </cell>
        </row>
        <row r="8180">
          <cell r="A8180" t="str">
            <v>3136F3B39</v>
          </cell>
          <cell r="B8180" t="str">
            <v>x3136F3B39</v>
          </cell>
          <cell r="C8180" t="str">
            <v>Match</v>
          </cell>
          <cell r="D8180" t="str">
            <v>iStar</v>
          </cell>
          <cell r="E8180" t="str">
            <v>Callable</v>
          </cell>
        </row>
        <row r="8181">
          <cell r="A8181" t="str">
            <v>3136F3B47</v>
          </cell>
          <cell r="B8181" t="str">
            <v>x3136F3B47</v>
          </cell>
          <cell r="C8181" t="str">
            <v>Match</v>
          </cell>
          <cell r="D8181" t="str">
            <v>iStar</v>
          </cell>
          <cell r="E8181" t="str">
            <v>Callable</v>
          </cell>
        </row>
        <row r="8182">
          <cell r="A8182" t="str">
            <v>3136F3B47</v>
          </cell>
          <cell r="B8182" t="str">
            <v>x3136F3B47</v>
          </cell>
          <cell r="C8182" t="str">
            <v>Match</v>
          </cell>
          <cell r="D8182" t="str">
            <v>iStar</v>
          </cell>
          <cell r="E8182" t="str">
            <v>Callable</v>
          </cell>
        </row>
        <row r="8183">
          <cell r="A8183" t="str">
            <v>3136F3B47</v>
          </cell>
          <cell r="B8183" t="str">
            <v>x3136F3B47</v>
          </cell>
          <cell r="C8183" t="str">
            <v>Match</v>
          </cell>
          <cell r="D8183" t="str">
            <v>iStar</v>
          </cell>
          <cell r="E8183" t="str">
            <v>Callable</v>
          </cell>
        </row>
        <row r="8184">
          <cell r="A8184" t="str">
            <v>3136F3B54</v>
          </cell>
          <cell r="B8184" t="str">
            <v>x3136F3B54</v>
          </cell>
          <cell r="C8184" t="str">
            <v>Match</v>
          </cell>
          <cell r="D8184" t="str">
            <v>iStar</v>
          </cell>
          <cell r="E8184" t="str">
            <v>Bullet</v>
          </cell>
        </row>
        <row r="8185">
          <cell r="A8185" t="str">
            <v>3136F3B54</v>
          </cell>
          <cell r="B8185" t="str">
            <v>x3136F3B54</v>
          </cell>
          <cell r="C8185" t="str">
            <v>Match</v>
          </cell>
          <cell r="D8185" t="str">
            <v>iStar</v>
          </cell>
          <cell r="E8185" t="str">
            <v>Bullet</v>
          </cell>
        </row>
        <row r="8186">
          <cell r="A8186" t="str">
            <v>3136F3B54</v>
          </cell>
          <cell r="B8186" t="str">
            <v>x3136F3B54</v>
          </cell>
          <cell r="C8186" t="str">
            <v>Match</v>
          </cell>
          <cell r="D8186" t="str">
            <v>iStar</v>
          </cell>
          <cell r="E8186" t="str">
            <v>Bullet</v>
          </cell>
        </row>
        <row r="8187">
          <cell r="A8187" t="str">
            <v>3136F3B62</v>
          </cell>
          <cell r="B8187" t="str">
            <v>x3136F3B62</v>
          </cell>
          <cell r="C8187" t="str">
            <v>Match</v>
          </cell>
          <cell r="D8187" t="str">
            <v>iStar</v>
          </cell>
          <cell r="E8187" t="str">
            <v>Callable</v>
          </cell>
        </row>
        <row r="8188">
          <cell r="A8188" t="str">
            <v>3136F3B62</v>
          </cell>
          <cell r="B8188" t="str">
            <v>x3136F3B62</v>
          </cell>
          <cell r="C8188" t="str">
            <v>Match</v>
          </cell>
          <cell r="D8188" t="str">
            <v>iStar</v>
          </cell>
          <cell r="E8188" t="str">
            <v>Callable</v>
          </cell>
        </row>
        <row r="8189">
          <cell r="A8189" t="str">
            <v>3136F3B62</v>
          </cell>
          <cell r="B8189" t="str">
            <v>x3136F3B62</v>
          </cell>
          <cell r="C8189" t="str">
            <v>Match</v>
          </cell>
          <cell r="D8189" t="str">
            <v>iStar</v>
          </cell>
          <cell r="E8189" t="str">
            <v>Callable</v>
          </cell>
        </row>
        <row r="8190">
          <cell r="A8190" t="str">
            <v>3136F3B70</v>
          </cell>
          <cell r="B8190" t="str">
            <v>x3136F3B70</v>
          </cell>
          <cell r="C8190" t="str">
            <v>Match</v>
          </cell>
          <cell r="D8190" t="str">
            <v>iStar</v>
          </cell>
          <cell r="E8190" t="str">
            <v>Callable</v>
          </cell>
        </row>
        <row r="8191">
          <cell r="A8191" t="str">
            <v>3136F3B70</v>
          </cell>
          <cell r="B8191" t="str">
            <v>x3136F3B70</v>
          </cell>
          <cell r="C8191" t="str">
            <v>Match</v>
          </cell>
          <cell r="D8191" t="str">
            <v>iStar</v>
          </cell>
          <cell r="E8191" t="str">
            <v>Callable</v>
          </cell>
        </row>
        <row r="8192">
          <cell r="A8192" t="str">
            <v>3136F3B70</v>
          </cell>
          <cell r="B8192" t="str">
            <v>x3136F3B70</v>
          </cell>
          <cell r="C8192" t="str">
            <v>Match</v>
          </cell>
          <cell r="D8192" t="str">
            <v>iStar</v>
          </cell>
          <cell r="E8192" t="str">
            <v>Callable</v>
          </cell>
        </row>
        <row r="8193">
          <cell r="A8193" t="str">
            <v>3136F3B88</v>
          </cell>
          <cell r="B8193" t="str">
            <v>x3136F3B88</v>
          </cell>
          <cell r="C8193" t="str">
            <v>Match</v>
          </cell>
          <cell r="D8193" t="str">
            <v>iStar</v>
          </cell>
          <cell r="E8193" t="str">
            <v>CallableStep-Up</v>
          </cell>
        </row>
        <row r="8194">
          <cell r="A8194" t="str">
            <v>3136F3B88</v>
          </cell>
          <cell r="B8194" t="str">
            <v>x3136F3B88</v>
          </cell>
          <cell r="C8194" t="str">
            <v>Match</v>
          </cell>
          <cell r="D8194" t="str">
            <v>iStar</v>
          </cell>
          <cell r="E8194" t="str">
            <v>CallableStep-Up</v>
          </cell>
        </row>
        <row r="8195">
          <cell r="A8195" t="str">
            <v>3136F3B88</v>
          </cell>
          <cell r="B8195" t="str">
            <v>x3136F3B88</v>
          </cell>
          <cell r="C8195" t="str">
            <v>Match</v>
          </cell>
          <cell r="D8195" t="str">
            <v>iStar</v>
          </cell>
          <cell r="E8195" t="str">
            <v>Step-Up</v>
          </cell>
        </row>
        <row r="8196">
          <cell r="A8196" t="str">
            <v>3136F3B96</v>
          </cell>
          <cell r="B8196" t="str">
            <v>x3136F3B96</v>
          </cell>
          <cell r="C8196" t="str">
            <v>Match</v>
          </cell>
          <cell r="D8196" t="str">
            <v>iStar</v>
          </cell>
          <cell r="E8196" t="str">
            <v>Callable</v>
          </cell>
        </row>
        <row r="8197">
          <cell r="A8197" t="str">
            <v>3136F3B96</v>
          </cell>
          <cell r="B8197" t="str">
            <v>x3136F3B96</v>
          </cell>
          <cell r="C8197" t="str">
            <v>Match</v>
          </cell>
          <cell r="D8197" t="str">
            <v>iStar</v>
          </cell>
          <cell r="E8197" t="str">
            <v>Callable</v>
          </cell>
        </row>
        <row r="8198">
          <cell r="A8198" t="str">
            <v>3136F3B96</v>
          </cell>
          <cell r="B8198" t="str">
            <v>x3136F3B96</v>
          </cell>
          <cell r="C8198" t="str">
            <v>Match</v>
          </cell>
          <cell r="D8198" t="str">
            <v>iStar</v>
          </cell>
          <cell r="E8198" t="str">
            <v>Callable</v>
          </cell>
        </row>
        <row r="8199">
          <cell r="A8199" t="str">
            <v>3136F3BE5</v>
          </cell>
          <cell r="B8199" t="str">
            <v>x3136F3BE5</v>
          </cell>
          <cell r="C8199" t="str">
            <v>Match</v>
          </cell>
          <cell r="D8199" t="str">
            <v>iStar</v>
          </cell>
          <cell r="E8199" t="str">
            <v>Callable</v>
          </cell>
        </row>
        <row r="8200">
          <cell r="A8200" t="str">
            <v>3136F3BF2</v>
          </cell>
          <cell r="B8200" t="str">
            <v>x3136F3BF2</v>
          </cell>
          <cell r="C8200" t="str">
            <v>Match</v>
          </cell>
          <cell r="D8200" t="str">
            <v>iStar</v>
          </cell>
          <cell r="E8200" t="str">
            <v>CallableStep-Up</v>
          </cell>
        </row>
        <row r="8201">
          <cell r="A8201" t="str">
            <v>3136F3BG0</v>
          </cell>
          <cell r="B8201" t="str">
            <v>x3136F3BG0</v>
          </cell>
          <cell r="C8201" t="str">
            <v>Match</v>
          </cell>
          <cell r="D8201" t="str">
            <v>iStar</v>
          </cell>
          <cell r="E8201" t="str">
            <v>Callable</v>
          </cell>
        </row>
        <row r="8202">
          <cell r="A8202" t="str">
            <v>3136F3BG0</v>
          </cell>
          <cell r="B8202" t="str">
            <v>x3136F3BG0</v>
          </cell>
          <cell r="C8202" t="str">
            <v>Match</v>
          </cell>
          <cell r="D8202" t="str">
            <v>iStar</v>
          </cell>
          <cell r="E8202" t="str">
            <v>Callable</v>
          </cell>
        </row>
        <row r="8203">
          <cell r="A8203" t="str">
            <v>3136F3BG0</v>
          </cell>
          <cell r="B8203" t="str">
            <v>x3136F3BG0</v>
          </cell>
          <cell r="C8203" t="str">
            <v>Match</v>
          </cell>
          <cell r="D8203" t="str">
            <v>iStar</v>
          </cell>
          <cell r="E8203" t="str">
            <v>Callable</v>
          </cell>
        </row>
        <row r="8204">
          <cell r="A8204" t="str">
            <v>3136F3BL9</v>
          </cell>
          <cell r="B8204" t="str">
            <v>x3136F3BL9</v>
          </cell>
          <cell r="C8204" t="str">
            <v>Match</v>
          </cell>
          <cell r="D8204" t="str">
            <v>iStar</v>
          </cell>
          <cell r="E8204" t="str">
            <v>Callable</v>
          </cell>
        </row>
        <row r="8205">
          <cell r="A8205" t="str">
            <v>3136F3BM7</v>
          </cell>
          <cell r="B8205" t="str">
            <v>x3136F3BM7</v>
          </cell>
          <cell r="C8205" t="str">
            <v>Match</v>
          </cell>
          <cell r="D8205" t="str">
            <v>iStar</v>
          </cell>
          <cell r="E8205" t="str">
            <v>Callable</v>
          </cell>
        </row>
        <row r="8206">
          <cell r="A8206" t="str">
            <v>3136F3BM7</v>
          </cell>
          <cell r="B8206" t="str">
            <v>x3136F3BM7</v>
          </cell>
          <cell r="C8206" t="str">
            <v>Match</v>
          </cell>
          <cell r="D8206" t="str">
            <v>iStar</v>
          </cell>
          <cell r="E8206" t="str">
            <v>Callable</v>
          </cell>
        </row>
        <row r="8207">
          <cell r="A8207" t="str">
            <v>3136F3BM7</v>
          </cell>
          <cell r="B8207" t="str">
            <v>x3136F3BM7</v>
          </cell>
          <cell r="C8207" t="str">
            <v>Match</v>
          </cell>
          <cell r="D8207" t="str">
            <v>iStar</v>
          </cell>
          <cell r="E8207" t="str">
            <v>Callable</v>
          </cell>
        </row>
        <row r="8208">
          <cell r="A8208" t="str">
            <v>3136F3BN5</v>
          </cell>
          <cell r="B8208" t="str">
            <v>x3136F3BN5</v>
          </cell>
          <cell r="C8208" t="str">
            <v>Match</v>
          </cell>
          <cell r="D8208" t="str">
            <v>iStar</v>
          </cell>
          <cell r="E8208" t="str">
            <v>Callable</v>
          </cell>
        </row>
        <row r="8209">
          <cell r="A8209" t="str">
            <v>3136F3BN5</v>
          </cell>
          <cell r="B8209" t="str">
            <v>x3136F3BN5</v>
          </cell>
          <cell r="C8209" t="str">
            <v>Match</v>
          </cell>
          <cell r="D8209" t="str">
            <v>iStar</v>
          </cell>
          <cell r="E8209" t="str">
            <v>CallableStep-Up</v>
          </cell>
        </row>
        <row r="8210">
          <cell r="A8210" t="str">
            <v>3136F3BN5</v>
          </cell>
          <cell r="B8210" t="str">
            <v>x3136F3BN5</v>
          </cell>
          <cell r="C8210" t="str">
            <v>Match</v>
          </cell>
          <cell r="D8210" t="str">
            <v>iStar</v>
          </cell>
          <cell r="E8210" t="str">
            <v>Callable</v>
          </cell>
        </row>
        <row r="8211">
          <cell r="A8211" t="str">
            <v>3136F3BV7</v>
          </cell>
          <cell r="B8211" t="str">
            <v>x3136F3BV7</v>
          </cell>
          <cell r="C8211" t="str">
            <v>Match</v>
          </cell>
          <cell r="D8211" t="str">
            <v>iStar</v>
          </cell>
          <cell r="E8211" t="str">
            <v>Callable</v>
          </cell>
        </row>
        <row r="8212">
          <cell r="A8212" t="str">
            <v>3136F3BW5</v>
          </cell>
          <cell r="B8212" t="str">
            <v>x3136F3BW5</v>
          </cell>
          <cell r="C8212" t="str">
            <v>Match</v>
          </cell>
          <cell r="D8212" t="str">
            <v>iStar</v>
          </cell>
          <cell r="E8212" t="str">
            <v>Callable</v>
          </cell>
        </row>
        <row r="8213">
          <cell r="A8213" t="str">
            <v>3136F3BW5</v>
          </cell>
          <cell r="B8213" t="str">
            <v>x3136F3BW5</v>
          </cell>
          <cell r="C8213" t="str">
            <v>Match</v>
          </cell>
          <cell r="D8213" t="str">
            <v>iStar</v>
          </cell>
          <cell r="E8213" t="str">
            <v>Callable</v>
          </cell>
        </row>
        <row r="8214">
          <cell r="A8214" t="str">
            <v>3136F3BW5</v>
          </cell>
          <cell r="B8214" t="str">
            <v>x3136F3BW5</v>
          </cell>
          <cell r="C8214" t="str">
            <v>Match</v>
          </cell>
          <cell r="D8214" t="str">
            <v>iStar</v>
          </cell>
          <cell r="E8214" t="str">
            <v>Callable</v>
          </cell>
        </row>
        <row r="8215">
          <cell r="A8215" t="str">
            <v>3136F3BX3</v>
          </cell>
          <cell r="B8215" t="str">
            <v>x3136F3BX3</v>
          </cell>
          <cell r="C8215" t="str">
            <v>Match</v>
          </cell>
          <cell r="D8215" t="str">
            <v>iStar</v>
          </cell>
          <cell r="E8215" t="str">
            <v>Callable</v>
          </cell>
        </row>
        <row r="8216">
          <cell r="A8216" t="str">
            <v>3136F3BX3</v>
          </cell>
          <cell r="B8216" t="str">
            <v>x3136F3BX3</v>
          </cell>
          <cell r="C8216" t="str">
            <v>Match</v>
          </cell>
          <cell r="D8216" t="str">
            <v>iStar</v>
          </cell>
          <cell r="E8216" t="str">
            <v>Bullet</v>
          </cell>
        </row>
        <row r="8217">
          <cell r="A8217" t="str">
            <v>3136F3BX3</v>
          </cell>
          <cell r="B8217" t="str">
            <v>x3136F3BX3</v>
          </cell>
          <cell r="C8217" t="str">
            <v>Match</v>
          </cell>
          <cell r="D8217" t="str">
            <v>iStar</v>
          </cell>
          <cell r="E8217" t="str">
            <v>Bullet</v>
          </cell>
        </row>
        <row r="8218">
          <cell r="A8218" t="str">
            <v>3136F3BY1</v>
          </cell>
          <cell r="B8218" t="str">
            <v>x3136F3BY1</v>
          </cell>
          <cell r="C8218" t="str">
            <v>Match</v>
          </cell>
          <cell r="D8218" t="str">
            <v>iStar</v>
          </cell>
          <cell r="E8218" t="str">
            <v>Bullet</v>
          </cell>
        </row>
        <row r="8219">
          <cell r="A8219" t="str">
            <v>3136F3BY1</v>
          </cell>
          <cell r="B8219" t="str">
            <v>x3136F3BY1</v>
          </cell>
          <cell r="C8219" t="str">
            <v>Match</v>
          </cell>
          <cell r="D8219" t="str">
            <v>iStar</v>
          </cell>
          <cell r="E8219" t="str">
            <v>Bullet</v>
          </cell>
        </row>
        <row r="8220">
          <cell r="A8220" t="str">
            <v>3136F3BY1</v>
          </cell>
          <cell r="B8220" t="str">
            <v>x3136F3BY1</v>
          </cell>
          <cell r="C8220" t="str">
            <v>Match</v>
          </cell>
          <cell r="D8220" t="str">
            <v>iStar</v>
          </cell>
          <cell r="E8220" t="str">
            <v>Callable</v>
          </cell>
        </row>
        <row r="8221">
          <cell r="A8221" t="str">
            <v>3136F3BZ8</v>
          </cell>
          <cell r="B8221" t="str">
            <v>x3136F3BZ8</v>
          </cell>
          <cell r="C8221" t="str">
            <v>Match</v>
          </cell>
          <cell r="D8221" t="str">
            <v>iStar</v>
          </cell>
          <cell r="E8221" t="str">
            <v>Callable</v>
          </cell>
        </row>
        <row r="8222">
          <cell r="A8222" t="str">
            <v>3136F3BZ8</v>
          </cell>
          <cell r="B8222" t="str">
            <v>x3136F3BZ8</v>
          </cell>
          <cell r="C8222" t="str">
            <v>Match</v>
          </cell>
          <cell r="D8222" t="str">
            <v>iStar</v>
          </cell>
          <cell r="E8222" t="str">
            <v>Callable</v>
          </cell>
        </row>
        <row r="8223">
          <cell r="A8223" t="str">
            <v>3136F3BZ8</v>
          </cell>
          <cell r="B8223" t="str">
            <v>x3136F3BZ8</v>
          </cell>
          <cell r="C8223" t="str">
            <v>Match</v>
          </cell>
          <cell r="D8223" t="str">
            <v>iStar</v>
          </cell>
          <cell r="E8223" t="str">
            <v>Callable</v>
          </cell>
        </row>
        <row r="8224">
          <cell r="A8224" t="str">
            <v>3136F3C20</v>
          </cell>
          <cell r="B8224" t="str">
            <v>x3136F3C20</v>
          </cell>
          <cell r="C8224" t="str">
            <v>Match</v>
          </cell>
          <cell r="D8224" t="str">
            <v>iStar</v>
          </cell>
          <cell r="E8224" t="str">
            <v>Callable</v>
          </cell>
        </row>
        <row r="8225">
          <cell r="A8225" t="str">
            <v>3136F3C38</v>
          </cell>
          <cell r="B8225" t="str">
            <v>x3136F3C38</v>
          </cell>
          <cell r="C8225" t="str">
            <v>Match</v>
          </cell>
          <cell r="D8225" t="str">
            <v>iStar</v>
          </cell>
          <cell r="E8225" t="str">
            <v>Callable</v>
          </cell>
        </row>
        <row r="8226">
          <cell r="A8226" t="str">
            <v>3136F3C38</v>
          </cell>
          <cell r="B8226" t="str">
            <v>x3136F3C38</v>
          </cell>
          <cell r="C8226" t="str">
            <v>Match</v>
          </cell>
          <cell r="D8226" t="str">
            <v>iStar</v>
          </cell>
          <cell r="E8226" t="str">
            <v>Callable</v>
          </cell>
        </row>
        <row r="8227">
          <cell r="A8227" t="str">
            <v>3136F3C38</v>
          </cell>
          <cell r="B8227" t="str">
            <v>x3136F3C38</v>
          </cell>
          <cell r="C8227" t="str">
            <v>Match</v>
          </cell>
          <cell r="D8227" t="str">
            <v>iStar</v>
          </cell>
          <cell r="E8227" t="str">
            <v>Bullet</v>
          </cell>
        </row>
        <row r="8228">
          <cell r="A8228" t="str">
            <v>3136F3C46</v>
          </cell>
          <cell r="B8228" t="str">
            <v>x3136F3C46</v>
          </cell>
          <cell r="C8228" t="str">
            <v>Match</v>
          </cell>
          <cell r="D8228" t="str">
            <v>iStar</v>
          </cell>
          <cell r="E8228" t="str">
            <v>Callable</v>
          </cell>
        </row>
        <row r="8229">
          <cell r="A8229" t="str">
            <v>3136F3C46</v>
          </cell>
          <cell r="B8229" t="str">
            <v>x3136F3C46</v>
          </cell>
          <cell r="C8229" t="str">
            <v>Match</v>
          </cell>
          <cell r="D8229" t="str">
            <v>iStar</v>
          </cell>
          <cell r="E8229" t="str">
            <v>Callable</v>
          </cell>
        </row>
        <row r="8230">
          <cell r="A8230" t="str">
            <v>3136F3C46</v>
          </cell>
          <cell r="B8230" t="str">
            <v>x3136F3C46</v>
          </cell>
          <cell r="C8230" t="str">
            <v>Match</v>
          </cell>
          <cell r="D8230" t="str">
            <v>iStar</v>
          </cell>
          <cell r="E8230" t="str">
            <v>Callable</v>
          </cell>
        </row>
        <row r="8231">
          <cell r="A8231" t="str">
            <v>3136F3C46</v>
          </cell>
          <cell r="B8231" t="str">
            <v>x3136F3C46</v>
          </cell>
          <cell r="C8231" t="str">
            <v>Match</v>
          </cell>
          <cell r="D8231" t="str">
            <v>iStar</v>
          </cell>
          <cell r="E8231" t="str">
            <v>Callable</v>
          </cell>
        </row>
        <row r="8232">
          <cell r="A8232" t="str">
            <v>3136F3C46</v>
          </cell>
          <cell r="B8232" t="str">
            <v>x3136F3C46</v>
          </cell>
          <cell r="C8232" t="str">
            <v>Match</v>
          </cell>
          <cell r="D8232" t="str">
            <v>iStar</v>
          </cell>
          <cell r="E8232" t="str">
            <v>Callable</v>
          </cell>
        </row>
        <row r="8233">
          <cell r="A8233" t="str">
            <v>3136F3C46</v>
          </cell>
          <cell r="B8233" t="str">
            <v>x3136F3C46</v>
          </cell>
          <cell r="C8233" t="str">
            <v>Match</v>
          </cell>
          <cell r="D8233" t="str">
            <v>iStar</v>
          </cell>
          <cell r="E8233" t="str">
            <v>Callable</v>
          </cell>
        </row>
        <row r="8234">
          <cell r="A8234" t="str">
            <v>3136F3C53</v>
          </cell>
          <cell r="B8234" t="str">
            <v>x3136F3C53</v>
          </cell>
          <cell r="C8234" t="str">
            <v>Match</v>
          </cell>
          <cell r="D8234" t="str">
            <v>iStar</v>
          </cell>
          <cell r="E8234" t="str">
            <v>Callable</v>
          </cell>
        </row>
        <row r="8235">
          <cell r="A8235" t="str">
            <v>3136F3C53</v>
          </cell>
          <cell r="B8235" t="str">
            <v>x3136F3C53</v>
          </cell>
          <cell r="C8235" t="str">
            <v>Match</v>
          </cell>
          <cell r="D8235" t="str">
            <v>iStar</v>
          </cell>
          <cell r="E8235" t="str">
            <v>Callable</v>
          </cell>
        </row>
        <row r="8236">
          <cell r="A8236" t="str">
            <v>3136F3C53</v>
          </cell>
          <cell r="B8236" t="str">
            <v>x3136F3C53</v>
          </cell>
          <cell r="C8236" t="str">
            <v>Match</v>
          </cell>
          <cell r="D8236" t="str">
            <v>iStar</v>
          </cell>
          <cell r="E8236" t="str">
            <v>Callable</v>
          </cell>
        </row>
        <row r="8237">
          <cell r="A8237" t="str">
            <v>3136F3C61</v>
          </cell>
          <cell r="B8237" t="str">
            <v>x3136F3C61</v>
          </cell>
          <cell r="C8237" t="str">
            <v>Match</v>
          </cell>
          <cell r="D8237" t="str">
            <v>iStar</v>
          </cell>
          <cell r="E8237" t="str">
            <v>Callable</v>
          </cell>
        </row>
        <row r="8238">
          <cell r="A8238" t="str">
            <v>3136F3C61</v>
          </cell>
          <cell r="B8238" t="str">
            <v>x3136F3C61</v>
          </cell>
          <cell r="C8238" t="str">
            <v>Match</v>
          </cell>
          <cell r="D8238" t="str">
            <v>iStar</v>
          </cell>
          <cell r="E8238" t="str">
            <v>Callable</v>
          </cell>
        </row>
        <row r="8239">
          <cell r="A8239" t="str">
            <v>3136F3C61</v>
          </cell>
          <cell r="B8239" t="str">
            <v>x3136F3C61</v>
          </cell>
          <cell r="C8239" t="str">
            <v>Match</v>
          </cell>
          <cell r="D8239" t="str">
            <v>iStar</v>
          </cell>
          <cell r="E8239" t="str">
            <v>Callable</v>
          </cell>
        </row>
        <row r="8240">
          <cell r="A8240" t="str">
            <v>3136F3C79</v>
          </cell>
          <cell r="B8240" t="str">
            <v>x3136F3C79</v>
          </cell>
          <cell r="C8240" t="str">
            <v>Match</v>
          </cell>
          <cell r="D8240" t="str">
            <v>iStar</v>
          </cell>
          <cell r="E8240" t="str">
            <v>Callable</v>
          </cell>
        </row>
        <row r="8241">
          <cell r="A8241" t="str">
            <v>3136F3C79</v>
          </cell>
          <cell r="B8241" t="str">
            <v>x3136F3C79</v>
          </cell>
          <cell r="C8241" t="str">
            <v>Match</v>
          </cell>
          <cell r="D8241" t="str">
            <v>iStar</v>
          </cell>
          <cell r="E8241" t="str">
            <v>Callable</v>
          </cell>
        </row>
        <row r="8242">
          <cell r="A8242" t="str">
            <v>3136F3C79</v>
          </cell>
          <cell r="B8242" t="str">
            <v>x3136F3C79</v>
          </cell>
          <cell r="C8242" t="str">
            <v>Match</v>
          </cell>
          <cell r="D8242" t="str">
            <v>iStar</v>
          </cell>
          <cell r="E8242" t="str">
            <v>Callable</v>
          </cell>
        </row>
        <row r="8243">
          <cell r="A8243" t="str">
            <v>3136F3C79</v>
          </cell>
          <cell r="B8243" t="str">
            <v>x3136F3C79</v>
          </cell>
          <cell r="C8243" t="str">
            <v>Match</v>
          </cell>
          <cell r="D8243" t="str">
            <v>iStar</v>
          </cell>
          <cell r="E8243" t="str">
            <v>Callable</v>
          </cell>
        </row>
        <row r="8244">
          <cell r="A8244" t="str">
            <v>3136F3C79</v>
          </cell>
          <cell r="B8244" t="str">
            <v>x3136F3C79</v>
          </cell>
          <cell r="C8244" t="str">
            <v>Match</v>
          </cell>
          <cell r="D8244" t="str">
            <v>iStar</v>
          </cell>
          <cell r="E8244" t="str">
            <v>Callable</v>
          </cell>
        </row>
        <row r="8245">
          <cell r="A8245" t="str">
            <v>3136F3C79</v>
          </cell>
          <cell r="B8245" t="str">
            <v>x3136F3C79</v>
          </cell>
          <cell r="C8245" t="str">
            <v>Match</v>
          </cell>
          <cell r="D8245" t="str">
            <v>iStar</v>
          </cell>
          <cell r="E8245" t="str">
            <v>Callable</v>
          </cell>
        </row>
        <row r="8246">
          <cell r="A8246" t="str">
            <v>3136F3C87</v>
          </cell>
          <cell r="B8246" t="str">
            <v>x3136F3C87</v>
          </cell>
          <cell r="C8246" t="str">
            <v>Match</v>
          </cell>
          <cell r="D8246" t="str">
            <v>iStar</v>
          </cell>
          <cell r="E8246" t="str">
            <v>Callable</v>
          </cell>
        </row>
        <row r="8247">
          <cell r="A8247" t="str">
            <v>3136F3C87</v>
          </cell>
          <cell r="B8247" t="str">
            <v>x3136F3C87</v>
          </cell>
          <cell r="C8247" t="str">
            <v>Match</v>
          </cell>
          <cell r="D8247" t="str">
            <v>iStar</v>
          </cell>
          <cell r="E8247" t="str">
            <v>Callable</v>
          </cell>
        </row>
        <row r="8248">
          <cell r="A8248" t="str">
            <v>3136F3C87</v>
          </cell>
          <cell r="B8248" t="str">
            <v>x3136F3C87</v>
          </cell>
          <cell r="C8248" t="str">
            <v>Match</v>
          </cell>
          <cell r="D8248" t="str">
            <v>iStar</v>
          </cell>
          <cell r="E8248" t="str">
            <v>Callable</v>
          </cell>
        </row>
        <row r="8249">
          <cell r="A8249" t="str">
            <v>3136F3C87</v>
          </cell>
          <cell r="B8249" t="str">
            <v>x3136F3C87</v>
          </cell>
          <cell r="C8249" t="str">
            <v>Match</v>
          </cell>
          <cell r="D8249" t="str">
            <v>iStar</v>
          </cell>
          <cell r="E8249" t="str">
            <v>Callable</v>
          </cell>
        </row>
        <row r="8250">
          <cell r="A8250" t="str">
            <v>3136F3C87</v>
          </cell>
          <cell r="B8250" t="str">
            <v>x3136F3C87</v>
          </cell>
          <cell r="C8250" t="str">
            <v>Match</v>
          </cell>
          <cell r="D8250" t="str">
            <v>iStar</v>
          </cell>
          <cell r="E8250" t="str">
            <v>Callable</v>
          </cell>
        </row>
        <row r="8251">
          <cell r="A8251" t="str">
            <v>3136F3C95</v>
          </cell>
          <cell r="B8251" t="str">
            <v>x3136F3C95</v>
          </cell>
          <cell r="C8251" t="str">
            <v>Match</v>
          </cell>
          <cell r="D8251" t="str">
            <v>iStar</v>
          </cell>
          <cell r="E8251" t="str">
            <v>Callable</v>
          </cell>
        </row>
        <row r="8252">
          <cell r="A8252" t="str">
            <v>3136F3C95</v>
          </cell>
          <cell r="B8252" t="str">
            <v>x3136F3C95</v>
          </cell>
          <cell r="C8252" t="str">
            <v>Match</v>
          </cell>
          <cell r="D8252" t="str">
            <v>iStar</v>
          </cell>
          <cell r="E8252" t="str">
            <v>Callable</v>
          </cell>
        </row>
        <row r="8253">
          <cell r="A8253" t="str">
            <v>3136F3C95</v>
          </cell>
          <cell r="B8253" t="str">
            <v>x3136F3C95</v>
          </cell>
          <cell r="C8253" t="str">
            <v>Match</v>
          </cell>
          <cell r="D8253" t="str">
            <v>iStar</v>
          </cell>
          <cell r="E8253" t="str">
            <v>Bullet</v>
          </cell>
        </row>
        <row r="8254">
          <cell r="A8254" t="str">
            <v>3136F3CA2</v>
          </cell>
          <cell r="B8254" t="str">
            <v>x3136F3CA2</v>
          </cell>
          <cell r="C8254" t="str">
            <v>Match</v>
          </cell>
          <cell r="D8254" t="str">
            <v>iStar</v>
          </cell>
          <cell r="E8254" t="str">
            <v>Callable</v>
          </cell>
        </row>
        <row r="8255">
          <cell r="A8255" t="str">
            <v>3136F3CA2</v>
          </cell>
          <cell r="B8255" t="str">
            <v>x3136F3CA2</v>
          </cell>
          <cell r="C8255" t="str">
            <v>Match</v>
          </cell>
          <cell r="D8255" t="str">
            <v>iStar</v>
          </cell>
          <cell r="E8255" t="str">
            <v>Callable</v>
          </cell>
        </row>
        <row r="8256">
          <cell r="A8256" t="str">
            <v>3136F3CA2</v>
          </cell>
          <cell r="B8256" t="str">
            <v>x3136F3CA2</v>
          </cell>
          <cell r="C8256" t="str">
            <v>Match</v>
          </cell>
          <cell r="D8256" t="str">
            <v>iStar</v>
          </cell>
          <cell r="E8256" t="str">
            <v>Callable</v>
          </cell>
        </row>
        <row r="8257">
          <cell r="A8257" t="str">
            <v>3136F3CB0</v>
          </cell>
          <cell r="B8257" t="str">
            <v>x3136F3CB0</v>
          </cell>
          <cell r="C8257" t="str">
            <v>Match</v>
          </cell>
          <cell r="D8257" t="str">
            <v>iStar</v>
          </cell>
          <cell r="E8257" t="str">
            <v>Bullet</v>
          </cell>
        </row>
        <row r="8258">
          <cell r="A8258" t="str">
            <v>3136F3CB0</v>
          </cell>
          <cell r="B8258" t="str">
            <v>x3136F3CB0</v>
          </cell>
          <cell r="C8258" t="str">
            <v>Match</v>
          </cell>
          <cell r="D8258" t="str">
            <v>iStar</v>
          </cell>
          <cell r="E8258" t="str">
            <v>Callable</v>
          </cell>
        </row>
        <row r="8259">
          <cell r="A8259" t="str">
            <v>3136F3CB0</v>
          </cell>
          <cell r="B8259" t="str">
            <v>x3136F3CB0</v>
          </cell>
          <cell r="C8259" t="str">
            <v>Match</v>
          </cell>
          <cell r="D8259" t="str">
            <v>iStar</v>
          </cell>
          <cell r="E8259" t="str">
            <v>Callable</v>
          </cell>
        </row>
        <row r="8260">
          <cell r="A8260" t="str">
            <v>3136F3CC8</v>
          </cell>
          <cell r="B8260" t="str">
            <v>x3136F3CC8</v>
          </cell>
          <cell r="C8260" t="str">
            <v>Match</v>
          </cell>
          <cell r="D8260" t="str">
            <v>iStar</v>
          </cell>
          <cell r="E8260" t="str">
            <v>Callable</v>
          </cell>
        </row>
        <row r="8261">
          <cell r="A8261" t="str">
            <v>3136F3CC8</v>
          </cell>
          <cell r="B8261" t="str">
            <v>x3136F3CC8</v>
          </cell>
          <cell r="C8261" t="str">
            <v>Match</v>
          </cell>
          <cell r="D8261" t="str">
            <v>iStar</v>
          </cell>
          <cell r="E8261" t="str">
            <v>Callable</v>
          </cell>
        </row>
        <row r="8262">
          <cell r="A8262" t="str">
            <v>3136F3CC8</v>
          </cell>
          <cell r="B8262" t="str">
            <v>x3136F3CC8</v>
          </cell>
          <cell r="C8262" t="str">
            <v>Match</v>
          </cell>
          <cell r="D8262" t="str">
            <v>iStar</v>
          </cell>
          <cell r="E8262" t="str">
            <v>Callable</v>
          </cell>
        </row>
        <row r="8263">
          <cell r="A8263" t="str">
            <v>3136F3CD6</v>
          </cell>
          <cell r="B8263" t="str">
            <v>x3136F3CD6</v>
          </cell>
          <cell r="C8263" t="str">
            <v>Match</v>
          </cell>
          <cell r="D8263" t="str">
            <v>iStar</v>
          </cell>
          <cell r="E8263" t="str">
            <v>Callable</v>
          </cell>
        </row>
        <row r="8264">
          <cell r="A8264" t="str">
            <v>3136F3CD6</v>
          </cell>
          <cell r="B8264" t="str">
            <v>x3136F3CD6</v>
          </cell>
          <cell r="C8264" t="str">
            <v>Match</v>
          </cell>
          <cell r="D8264" t="str">
            <v>iStar</v>
          </cell>
          <cell r="E8264" t="str">
            <v>Callable</v>
          </cell>
        </row>
        <row r="8265">
          <cell r="A8265" t="str">
            <v>3136F3CD6</v>
          </cell>
          <cell r="B8265" t="str">
            <v>x3136F3CD6</v>
          </cell>
          <cell r="C8265" t="str">
            <v>Match</v>
          </cell>
          <cell r="D8265" t="str">
            <v>iStar</v>
          </cell>
          <cell r="E8265" t="str">
            <v>Callable</v>
          </cell>
        </row>
        <row r="8266">
          <cell r="A8266" t="str">
            <v>3136F3CH7</v>
          </cell>
          <cell r="B8266" t="str">
            <v>x3136F3CH7</v>
          </cell>
          <cell r="C8266" t="str">
            <v>Match</v>
          </cell>
          <cell r="D8266" t="str">
            <v>iStar</v>
          </cell>
          <cell r="E8266" t="str">
            <v>Callable</v>
          </cell>
        </row>
        <row r="8267">
          <cell r="A8267" t="str">
            <v>3136F3CP9</v>
          </cell>
          <cell r="B8267" t="str">
            <v>x3136F3CP9</v>
          </cell>
          <cell r="C8267" t="str">
            <v>Match</v>
          </cell>
          <cell r="D8267" t="str">
            <v>iStar</v>
          </cell>
          <cell r="E8267" t="str">
            <v>Callable</v>
          </cell>
        </row>
        <row r="8268">
          <cell r="A8268" t="str">
            <v>3136F3CR5</v>
          </cell>
          <cell r="B8268" t="str">
            <v>x3136F3CR5</v>
          </cell>
          <cell r="C8268" t="str">
            <v>Match</v>
          </cell>
          <cell r="D8268" t="str">
            <v>iStar</v>
          </cell>
          <cell r="E8268" t="str">
            <v>Callable</v>
          </cell>
        </row>
        <row r="8269">
          <cell r="A8269" t="str">
            <v>3136F3CR5</v>
          </cell>
          <cell r="B8269" t="str">
            <v>x3136F3CR5</v>
          </cell>
          <cell r="C8269" t="str">
            <v>Match</v>
          </cell>
          <cell r="D8269" t="str">
            <v>iStar</v>
          </cell>
          <cell r="E8269" t="str">
            <v>Callable</v>
          </cell>
        </row>
        <row r="8270">
          <cell r="A8270" t="str">
            <v>3136F3CR5</v>
          </cell>
          <cell r="B8270" t="str">
            <v>x3136F3CR5</v>
          </cell>
          <cell r="C8270" t="str">
            <v>Match</v>
          </cell>
          <cell r="D8270" t="str">
            <v>iStar</v>
          </cell>
          <cell r="E8270" t="str">
            <v>Callable</v>
          </cell>
        </row>
        <row r="8271">
          <cell r="A8271" t="str">
            <v>3136F3CT1</v>
          </cell>
          <cell r="B8271" t="str">
            <v>x3136F3CT1</v>
          </cell>
          <cell r="C8271" t="str">
            <v>Match</v>
          </cell>
          <cell r="D8271" t="str">
            <v>iStar</v>
          </cell>
          <cell r="E8271" t="str">
            <v>Callable</v>
          </cell>
        </row>
        <row r="8272">
          <cell r="A8272" t="str">
            <v>3136F3CT1</v>
          </cell>
          <cell r="B8272" t="str">
            <v>x3136F3CT1</v>
          </cell>
          <cell r="C8272" t="str">
            <v>Match</v>
          </cell>
          <cell r="D8272" t="str">
            <v>iStar</v>
          </cell>
          <cell r="E8272" t="str">
            <v>Callable</v>
          </cell>
        </row>
        <row r="8273">
          <cell r="A8273" t="str">
            <v>3136F3CT1</v>
          </cell>
          <cell r="B8273" t="str">
            <v>x3136F3CT1</v>
          </cell>
          <cell r="C8273" t="str">
            <v>Match</v>
          </cell>
          <cell r="D8273" t="str">
            <v>iStar</v>
          </cell>
          <cell r="E8273" t="str">
            <v>Callable</v>
          </cell>
        </row>
        <row r="8274">
          <cell r="A8274" t="str">
            <v>3136F3CV6</v>
          </cell>
          <cell r="B8274" t="str">
            <v>x3136F3CV6</v>
          </cell>
          <cell r="C8274" t="str">
            <v>Match</v>
          </cell>
          <cell r="D8274" t="str">
            <v>iStar</v>
          </cell>
          <cell r="E8274" t="str">
            <v>Callable</v>
          </cell>
        </row>
        <row r="8275">
          <cell r="A8275" t="str">
            <v>3136F3CW4</v>
          </cell>
          <cell r="B8275" t="str">
            <v>x3136F3CW4</v>
          </cell>
          <cell r="C8275" t="str">
            <v>Match</v>
          </cell>
          <cell r="D8275" t="str">
            <v>iStar</v>
          </cell>
          <cell r="E8275" t="str">
            <v>Callable</v>
          </cell>
        </row>
        <row r="8276">
          <cell r="A8276" t="str">
            <v>3136F3CX2</v>
          </cell>
          <cell r="B8276" t="str">
            <v>x3136F3CX2</v>
          </cell>
          <cell r="C8276" t="str">
            <v>Match</v>
          </cell>
          <cell r="D8276" t="str">
            <v>iStar</v>
          </cell>
          <cell r="E8276" t="str">
            <v>Callable</v>
          </cell>
        </row>
        <row r="8277">
          <cell r="A8277" t="str">
            <v>3136F3CX2</v>
          </cell>
          <cell r="B8277" t="str">
            <v>x3136F3CX2</v>
          </cell>
          <cell r="C8277" t="str">
            <v>Match</v>
          </cell>
          <cell r="D8277" t="str">
            <v>iStar</v>
          </cell>
          <cell r="E8277" t="str">
            <v>Callable</v>
          </cell>
        </row>
        <row r="8278">
          <cell r="A8278" t="str">
            <v>3136F3CX2</v>
          </cell>
          <cell r="B8278" t="str">
            <v>x3136F3CX2</v>
          </cell>
          <cell r="C8278" t="str">
            <v>Match</v>
          </cell>
          <cell r="D8278" t="str">
            <v>iStar</v>
          </cell>
          <cell r="E8278" t="str">
            <v>Callable</v>
          </cell>
        </row>
        <row r="8279">
          <cell r="A8279" t="str">
            <v>3136F3CY0</v>
          </cell>
          <cell r="B8279" t="str">
            <v>x3136F3CY0</v>
          </cell>
          <cell r="C8279" t="str">
            <v>Match</v>
          </cell>
          <cell r="D8279" t="str">
            <v>iStar</v>
          </cell>
          <cell r="E8279" t="str">
            <v>Callable</v>
          </cell>
        </row>
        <row r="8280">
          <cell r="A8280" t="str">
            <v>3136F3CY0</v>
          </cell>
          <cell r="B8280" t="str">
            <v>x3136F3CY0</v>
          </cell>
          <cell r="C8280" t="str">
            <v>Match</v>
          </cell>
          <cell r="D8280" t="str">
            <v>iStar</v>
          </cell>
          <cell r="E8280" t="str">
            <v>Callable</v>
          </cell>
        </row>
        <row r="8281">
          <cell r="A8281" t="str">
            <v>3136F3CY0</v>
          </cell>
          <cell r="B8281" t="str">
            <v>x3136F3CY0</v>
          </cell>
          <cell r="C8281" t="str">
            <v>Match</v>
          </cell>
          <cell r="D8281" t="str">
            <v>iStar</v>
          </cell>
          <cell r="E8281" t="str">
            <v>Callable</v>
          </cell>
        </row>
        <row r="8282">
          <cell r="A8282" t="str">
            <v>3136F3CZ7</v>
          </cell>
          <cell r="B8282" t="str">
            <v>x3136F3CZ7</v>
          </cell>
          <cell r="C8282" t="str">
            <v>Match</v>
          </cell>
          <cell r="D8282" t="str">
            <v>iStar</v>
          </cell>
          <cell r="E8282" t="str">
            <v>Callable</v>
          </cell>
        </row>
        <row r="8283">
          <cell r="A8283" t="str">
            <v>3136F3CZ7</v>
          </cell>
          <cell r="B8283" t="str">
            <v>x3136F3CZ7</v>
          </cell>
          <cell r="C8283" t="str">
            <v>Match</v>
          </cell>
          <cell r="D8283" t="str">
            <v>iStar</v>
          </cell>
          <cell r="E8283" t="str">
            <v>Callable</v>
          </cell>
        </row>
        <row r="8284">
          <cell r="A8284" t="str">
            <v>3136F3CZ7</v>
          </cell>
          <cell r="B8284" t="str">
            <v>x3136F3CZ7</v>
          </cell>
          <cell r="C8284" t="str">
            <v>Match</v>
          </cell>
          <cell r="D8284" t="str">
            <v>iStar</v>
          </cell>
          <cell r="E8284" t="str">
            <v>Bullet</v>
          </cell>
        </row>
        <row r="8285">
          <cell r="A8285" t="str">
            <v>3136F3D29</v>
          </cell>
          <cell r="B8285" t="str">
            <v>x3136F3D29</v>
          </cell>
          <cell r="C8285" t="str">
            <v>Match</v>
          </cell>
          <cell r="D8285" t="str">
            <v>iStar</v>
          </cell>
          <cell r="E8285" t="str">
            <v>Callable</v>
          </cell>
        </row>
        <row r="8286">
          <cell r="A8286" t="str">
            <v>3136F3D29</v>
          </cell>
          <cell r="B8286" t="str">
            <v>x3136F3D29</v>
          </cell>
          <cell r="C8286" t="str">
            <v>Match</v>
          </cell>
          <cell r="D8286" t="str">
            <v>iStar</v>
          </cell>
          <cell r="E8286" t="str">
            <v>Callable</v>
          </cell>
        </row>
        <row r="8287">
          <cell r="A8287" t="str">
            <v>3136F3D29</v>
          </cell>
          <cell r="B8287" t="str">
            <v>x3136F3D29</v>
          </cell>
          <cell r="C8287" t="str">
            <v>Match</v>
          </cell>
          <cell r="D8287" t="str">
            <v>iStar</v>
          </cell>
          <cell r="E8287" t="str">
            <v>Callable</v>
          </cell>
        </row>
        <row r="8288">
          <cell r="A8288" t="str">
            <v>3136F3D37</v>
          </cell>
          <cell r="B8288" t="str">
            <v>x3136F3D37</v>
          </cell>
          <cell r="C8288" t="str">
            <v>Match</v>
          </cell>
          <cell r="D8288" t="str">
            <v>iStar</v>
          </cell>
          <cell r="E8288" t="str">
            <v>Callable</v>
          </cell>
        </row>
        <row r="8289">
          <cell r="A8289" t="str">
            <v>3136F3D37</v>
          </cell>
          <cell r="B8289" t="str">
            <v>x3136F3D37</v>
          </cell>
          <cell r="C8289" t="str">
            <v>Match</v>
          </cell>
          <cell r="D8289" t="str">
            <v>iStar</v>
          </cell>
          <cell r="E8289" t="str">
            <v>Callable</v>
          </cell>
        </row>
        <row r="8290">
          <cell r="A8290" t="str">
            <v>3136F3D37</v>
          </cell>
          <cell r="B8290" t="str">
            <v>x3136F3D37</v>
          </cell>
          <cell r="C8290" t="str">
            <v>Match</v>
          </cell>
          <cell r="D8290" t="str">
            <v>iStar</v>
          </cell>
          <cell r="E8290" t="str">
            <v>Callable</v>
          </cell>
        </row>
        <row r="8291">
          <cell r="A8291" t="str">
            <v>3136F3D45</v>
          </cell>
          <cell r="B8291" t="str">
            <v>x3136F3D45</v>
          </cell>
          <cell r="C8291" t="str">
            <v>Match</v>
          </cell>
          <cell r="D8291" t="str">
            <v>iStar</v>
          </cell>
          <cell r="E8291" t="str">
            <v>Callable</v>
          </cell>
        </row>
        <row r="8292">
          <cell r="A8292" t="str">
            <v>3136F3D45</v>
          </cell>
          <cell r="B8292" t="str">
            <v>x3136F3D45</v>
          </cell>
          <cell r="C8292" t="str">
            <v>Match</v>
          </cell>
          <cell r="D8292" t="str">
            <v>iStar</v>
          </cell>
          <cell r="E8292" t="str">
            <v>Callable</v>
          </cell>
        </row>
        <row r="8293">
          <cell r="A8293" t="str">
            <v>3136F3D45</v>
          </cell>
          <cell r="B8293" t="str">
            <v>x3136F3D45</v>
          </cell>
          <cell r="C8293" t="str">
            <v>Match</v>
          </cell>
          <cell r="D8293" t="str">
            <v>iStar</v>
          </cell>
          <cell r="E8293" t="str">
            <v>Callable</v>
          </cell>
        </row>
        <row r="8294">
          <cell r="A8294" t="str">
            <v>3136F3D52</v>
          </cell>
          <cell r="B8294" t="str">
            <v>x3136F3D52</v>
          </cell>
          <cell r="C8294" t="str">
            <v>Match</v>
          </cell>
          <cell r="D8294" t="str">
            <v>iStar</v>
          </cell>
          <cell r="E8294" t="str">
            <v>Callable</v>
          </cell>
        </row>
        <row r="8295">
          <cell r="A8295" t="str">
            <v>3136F3D52</v>
          </cell>
          <cell r="B8295" t="str">
            <v>x3136F3D52</v>
          </cell>
          <cell r="C8295" t="str">
            <v>Match</v>
          </cell>
          <cell r="D8295" t="str">
            <v>iStar</v>
          </cell>
          <cell r="E8295" t="str">
            <v>Callable</v>
          </cell>
        </row>
        <row r="8296">
          <cell r="A8296" t="str">
            <v>3136F3D52</v>
          </cell>
          <cell r="B8296" t="str">
            <v>x3136F3D52</v>
          </cell>
          <cell r="C8296" t="str">
            <v>Match</v>
          </cell>
          <cell r="D8296" t="str">
            <v>iStar</v>
          </cell>
          <cell r="E8296" t="str">
            <v>Callable</v>
          </cell>
        </row>
        <row r="8297">
          <cell r="A8297" t="str">
            <v>3136F3D52</v>
          </cell>
          <cell r="B8297" t="str">
            <v>x3136F3D52</v>
          </cell>
          <cell r="C8297" t="str">
            <v>Match</v>
          </cell>
          <cell r="D8297" t="str">
            <v>iStar</v>
          </cell>
          <cell r="E8297" t="str">
            <v>Callable</v>
          </cell>
        </row>
        <row r="8298">
          <cell r="A8298" t="str">
            <v>3136F3D60</v>
          </cell>
          <cell r="B8298" t="str">
            <v>x3136F3D60</v>
          </cell>
          <cell r="C8298" t="str">
            <v>Match</v>
          </cell>
          <cell r="D8298" t="str">
            <v>iStar</v>
          </cell>
          <cell r="E8298" t="str">
            <v>Callable</v>
          </cell>
        </row>
        <row r="8299">
          <cell r="A8299" t="str">
            <v>3136F3D60</v>
          </cell>
          <cell r="B8299" t="str">
            <v>x3136F3D60</v>
          </cell>
          <cell r="C8299" t="str">
            <v>Match</v>
          </cell>
          <cell r="D8299" t="str">
            <v>iStar</v>
          </cell>
          <cell r="E8299" t="str">
            <v>Callable</v>
          </cell>
        </row>
        <row r="8300">
          <cell r="A8300" t="str">
            <v>3136F3D60</v>
          </cell>
          <cell r="B8300" t="str">
            <v>x3136F3D60</v>
          </cell>
          <cell r="C8300" t="str">
            <v>Match</v>
          </cell>
          <cell r="D8300" t="str">
            <v>iStar</v>
          </cell>
          <cell r="E8300" t="str">
            <v>Callable</v>
          </cell>
        </row>
        <row r="8301">
          <cell r="A8301" t="str">
            <v>3136F3D78</v>
          </cell>
          <cell r="B8301" t="str">
            <v>x3136F3D78</v>
          </cell>
          <cell r="C8301" t="str">
            <v>Match</v>
          </cell>
          <cell r="D8301" t="str">
            <v>iStar</v>
          </cell>
          <cell r="E8301" t="str">
            <v>CallableStep-Up</v>
          </cell>
        </row>
        <row r="8302">
          <cell r="A8302" t="str">
            <v>3136F3D78</v>
          </cell>
          <cell r="B8302" t="str">
            <v>x3136F3D78</v>
          </cell>
          <cell r="C8302" t="str">
            <v>Match</v>
          </cell>
          <cell r="D8302" t="str">
            <v>iStar</v>
          </cell>
          <cell r="E8302" t="str">
            <v>CallableStep-Up</v>
          </cell>
        </row>
        <row r="8303">
          <cell r="A8303" t="str">
            <v>3136F3D78</v>
          </cell>
          <cell r="B8303" t="str">
            <v>x3136F3D78</v>
          </cell>
          <cell r="C8303" t="str">
            <v>Match</v>
          </cell>
          <cell r="D8303" t="str">
            <v>iStar</v>
          </cell>
          <cell r="E8303" t="str">
            <v>Callable</v>
          </cell>
        </row>
        <row r="8304">
          <cell r="A8304" t="str">
            <v>3136F3D86</v>
          </cell>
          <cell r="B8304" t="str">
            <v>x3136F3D86</v>
          </cell>
          <cell r="C8304" t="str">
            <v>Match</v>
          </cell>
          <cell r="D8304" t="str">
            <v>iStar</v>
          </cell>
          <cell r="E8304" t="str">
            <v>Callable</v>
          </cell>
        </row>
        <row r="8305">
          <cell r="A8305" t="str">
            <v>3136F3D86</v>
          </cell>
          <cell r="B8305" t="str">
            <v>x3136F3D86</v>
          </cell>
          <cell r="C8305" t="str">
            <v>Match</v>
          </cell>
          <cell r="D8305" t="str">
            <v>iStar</v>
          </cell>
          <cell r="E8305" t="str">
            <v>Callable</v>
          </cell>
        </row>
        <row r="8306">
          <cell r="A8306" t="str">
            <v>3136F3D86</v>
          </cell>
          <cell r="B8306" t="str">
            <v>x3136F3D86</v>
          </cell>
          <cell r="C8306" t="str">
            <v>Match</v>
          </cell>
          <cell r="D8306" t="str">
            <v>iStar</v>
          </cell>
          <cell r="E8306" t="str">
            <v>Callable</v>
          </cell>
        </row>
        <row r="8307">
          <cell r="A8307" t="str">
            <v>3136F3D94</v>
          </cell>
          <cell r="B8307" t="str">
            <v>x3136F3D94</v>
          </cell>
          <cell r="C8307" t="str">
            <v>Match</v>
          </cell>
          <cell r="D8307" t="str">
            <v>iStar</v>
          </cell>
          <cell r="E8307" t="str">
            <v>Callable</v>
          </cell>
        </row>
        <row r="8308">
          <cell r="A8308" t="str">
            <v>3136F3D94</v>
          </cell>
          <cell r="B8308" t="str">
            <v>x3136F3D94</v>
          </cell>
          <cell r="C8308" t="str">
            <v>Match</v>
          </cell>
          <cell r="D8308" t="str">
            <v>iStar</v>
          </cell>
          <cell r="E8308" t="str">
            <v>Callable</v>
          </cell>
        </row>
        <row r="8309">
          <cell r="A8309" t="str">
            <v>3136F3D94</v>
          </cell>
          <cell r="B8309" t="str">
            <v>x3136F3D94</v>
          </cell>
          <cell r="C8309" t="str">
            <v>Match</v>
          </cell>
          <cell r="D8309" t="str">
            <v>iStar</v>
          </cell>
          <cell r="E8309" t="str">
            <v>Callable</v>
          </cell>
        </row>
        <row r="8310">
          <cell r="A8310" t="str">
            <v>3136F3DA1</v>
          </cell>
          <cell r="B8310" t="str">
            <v>x3136F3DA1</v>
          </cell>
          <cell r="C8310" t="str">
            <v>Match</v>
          </cell>
          <cell r="D8310" t="str">
            <v>iStar</v>
          </cell>
          <cell r="E8310" t="str">
            <v>Callable</v>
          </cell>
        </row>
        <row r="8311">
          <cell r="A8311" t="str">
            <v>3136F3DA1</v>
          </cell>
          <cell r="B8311" t="str">
            <v>x3136F3DA1</v>
          </cell>
          <cell r="C8311" t="str">
            <v>Match</v>
          </cell>
          <cell r="D8311" t="str">
            <v>iStar</v>
          </cell>
          <cell r="E8311" t="str">
            <v>Callable</v>
          </cell>
        </row>
        <row r="8312">
          <cell r="A8312" t="str">
            <v>3136F3DA1</v>
          </cell>
          <cell r="B8312" t="str">
            <v>x3136F3DA1</v>
          </cell>
          <cell r="C8312" t="str">
            <v>Match</v>
          </cell>
          <cell r="D8312" t="str">
            <v>iStar</v>
          </cell>
          <cell r="E8312" t="str">
            <v>Callable</v>
          </cell>
        </row>
        <row r="8313">
          <cell r="A8313" t="str">
            <v>3136F3DB9</v>
          </cell>
          <cell r="B8313" t="str">
            <v>x3136F3DB9</v>
          </cell>
          <cell r="C8313" t="str">
            <v>Match</v>
          </cell>
          <cell r="D8313" t="str">
            <v>iStar</v>
          </cell>
          <cell r="E8313" t="str">
            <v>Callable</v>
          </cell>
        </row>
        <row r="8314">
          <cell r="A8314" t="str">
            <v>3136F3DB9</v>
          </cell>
          <cell r="B8314" t="str">
            <v>x3136F3DB9</v>
          </cell>
          <cell r="C8314" t="str">
            <v>Match</v>
          </cell>
          <cell r="D8314" t="str">
            <v>iStar</v>
          </cell>
          <cell r="E8314" t="str">
            <v>Callable</v>
          </cell>
        </row>
        <row r="8315">
          <cell r="A8315" t="str">
            <v>3136F3DB9</v>
          </cell>
          <cell r="B8315" t="str">
            <v>x3136F3DB9</v>
          </cell>
          <cell r="C8315" t="str">
            <v>Match</v>
          </cell>
          <cell r="D8315" t="str">
            <v>iStar</v>
          </cell>
          <cell r="E8315" t="str">
            <v>Callable</v>
          </cell>
        </row>
        <row r="8316">
          <cell r="A8316" t="str">
            <v>3136F3DC7</v>
          </cell>
          <cell r="B8316" t="str">
            <v>x3136F3DC7</v>
          </cell>
          <cell r="C8316" t="str">
            <v>Match</v>
          </cell>
          <cell r="D8316" t="str">
            <v>iStar</v>
          </cell>
          <cell r="E8316" t="str">
            <v>Bullet</v>
          </cell>
        </row>
        <row r="8317">
          <cell r="A8317" t="str">
            <v>3136F3DC7</v>
          </cell>
          <cell r="B8317" t="str">
            <v>x3136F3DC7</v>
          </cell>
          <cell r="C8317" t="str">
            <v>Match</v>
          </cell>
          <cell r="D8317" t="str">
            <v>iStar</v>
          </cell>
          <cell r="E8317" t="str">
            <v>Callable</v>
          </cell>
        </row>
        <row r="8318">
          <cell r="A8318" t="str">
            <v>3136F3DC7</v>
          </cell>
          <cell r="B8318" t="str">
            <v>x3136F3DC7</v>
          </cell>
          <cell r="C8318" t="str">
            <v>Match</v>
          </cell>
          <cell r="D8318" t="str">
            <v>iStar</v>
          </cell>
          <cell r="E8318" t="str">
            <v>Callable</v>
          </cell>
        </row>
        <row r="8319">
          <cell r="A8319" t="str">
            <v>3136F3DD5</v>
          </cell>
          <cell r="B8319" t="str">
            <v>x3136F3DD5</v>
          </cell>
          <cell r="C8319" t="str">
            <v>Match</v>
          </cell>
          <cell r="D8319" t="str">
            <v>iStar</v>
          </cell>
          <cell r="E8319" t="str">
            <v>Callable</v>
          </cell>
        </row>
        <row r="8320">
          <cell r="A8320" t="str">
            <v>3136F3DD5</v>
          </cell>
          <cell r="B8320" t="str">
            <v>x3136F3DD5</v>
          </cell>
          <cell r="C8320" t="str">
            <v>Match</v>
          </cell>
          <cell r="D8320" t="str">
            <v>iStar</v>
          </cell>
          <cell r="E8320" t="str">
            <v>Callable</v>
          </cell>
        </row>
        <row r="8321">
          <cell r="A8321" t="str">
            <v>3136F3DD5</v>
          </cell>
          <cell r="B8321" t="str">
            <v>x3136F3DD5</v>
          </cell>
          <cell r="C8321" t="str">
            <v>Match</v>
          </cell>
          <cell r="D8321" t="str">
            <v>iStar</v>
          </cell>
          <cell r="E8321" t="str">
            <v>Callable</v>
          </cell>
        </row>
        <row r="8322">
          <cell r="A8322" t="str">
            <v>3136F3DE3</v>
          </cell>
          <cell r="B8322" t="str">
            <v>x3136F3DE3</v>
          </cell>
          <cell r="C8322" t="str">
            <v>Match</v>
          </cell>
          <cell r="D8322" t="str">
            <v>iStar</v>
          </cell>
          <cell r="E8322" t="str">
            <v>Callable</v>
          </cell>
        </row>
        <row r="8323">
          <cell r="A8323" t="str">
            <v>3136F3DG8</v>
          </cell>
          <cell r="B8323" t="str">
            <v>x3136F3DG8</v>
          </cell>
          <cell r="C8323" t="str">
            <v>Match</v>
          </cell>
          <cell r="D8323" t="str">
            <v>iStar</v>
          </cell>
          <cell r="E8323" t="str">
            <v>Callable</v>
          </cell>
        </row>
        <row r="8324">
          <cell r="A8324" t="str">
            <v>3136F3DK9</v>
          </cell>
          <cell r="B8324" t="str">
            <v>x3136F3DK9</v>
          </cell>
          <cell r="C8324" t="str">
            <v>Match</v>
          </cell>
          <cell r="D8324" t="str">
            <v>iStar</v>
          </cell>
          <cell r="E8324" t="str">
            <v>Callable</v>
          </cell>
        </row>
        <row r="8325">
          <cell r="A8325" t="str">
            <v>3136F3DK9</v>
          </cell>
          <cell r="B8325" t="str">
            <v>x3136F3DK9</v>
          </cell>
          <cell r="C8325" t="str">
            <v>Match</v>
          </cell>
          <cell r="D8325" t="str">
            <v>iStar</v>
          </cell>
          <cell r="E8325" t="str">
            <v>Callable</v>
          </cell>
        </row>
        <row r="8326">
          <cell r="A8326" t="str">
            <v>3136F3DK9</v>
          </cell>
          <cell r="B8326" t="str">
            <v>x3136F3DK9</v>
          </cell>
          <cell r="C8326" t="str">
            <v>Match</v>
          </cell>
          <cell r="D8326" t="str">
            <v>iStar</v>
          </cell>
          <cell r="E8326" t="str">
            <v>Callable</v>
          </cell>
        </row>
        <row r="8327">
          <cell r="A8327" t="str">
            <v>3136F3DM5</v>
          </cell>
          <cell r="B8327" t="str">
            <v>x3136F3DM5</v>
          </cell>
          <cell r="C8327" t="str">
            <v>Match</v>
          </cell>
          <cell r="D8327" t="str">
            <v>iStar</v>
          </cell>
          <cell r="E8327" t="str">
            <v>Callable</v>
          </cell>
        </row>
        <row r="8328">
          <cell r="A8328" t="str">
            <v>3136F3DM5</v>
          </cell>
          <cell r="B8328" t="str">
            <v>x3136F3DM5</v>
          </cell>
          <cell r="C8328" t="str">
            <v>Match</v>
          </cell>
          <cell r="D8328" t="str">
            <v>iStar</v>
          </cell>
          <cell r="E8328" t="str">
            <v>Callable</v>
          </cell>
        </row>
        <row r="8329">
          <cell r="A8329" t="str">
            <v>3136F3DM5</v>
          </cell>
          <cell r="B8329" t="str">
            <v>x3136F3DM5</v>
          </cell>
          <cell r="C8329" t="str">
            <v>Match</v>
          </cell>
          <cell r="D8329" t="str">
            <v>iStar</v>
          </cell>
          <cell r="E8329" t="str">
            <v>Callable</v>
          </cell>
        </row>
        <row r="8330">
          <cell r="A8330" t="str">
            <v>3136F3DP8</v>
          </cell>
          <cell r="B8330" t="str">
            <v>x3136F3DP8</v>
          </cell>
          <cell r="C8330" t="str">
            <v>Match</v>
          </cell>
          <cell r="D8330" t="str">
            <v>iStar</v>
          </cell>
          <cell r="E8330" t="str">
            <v>Callable</v>
          </cell>
        </row>
        <row r="8331">
          <cell r="A8331" t="str">
            <v>3136F3DR4</v>
          </cell>
          <cell r="B8331" t="str">
            <v>x3136F3DR4</v>
          </cell>
          <cell r="C8331" t="str">
            <v>Match</v>
          </cell>
          <cell r="D8331" t="str">
            <v>iStar</v>
          </cell>
          <cell r="E8331" t="str">
            <v>Callable</v>
          </cell>
        </row>
        <row r="8332">
          <cell r="A8332" t="str">
            <v>3136F3DX1</v>
          </cell>
          <cell r="B8332" t="str">
            <v>x3136F3DX1</v>
          </cell>
          <cell r="C8332" t="str">
            <v>Match</v>
          </cell>
          <cell r="D8332" t="str">
            <v>iStar</v>
          </cell>
          <cell r="E8332" t="str">
            <v>Callable</v>
          </cell>
        </row>
        <row r="8333">
          <cell r="A8333" t="str">
            <v>3136F3DY9</v>
          </cell>
          <cell r="B8333" t="str">
            <v>x3136F3DY9</v>
          </cell>
          <cell r="C8333" t="str">
            <v>Match</v>
          </cell>
          <cell r="D8333" t="str">
            <v>iStar</v>
          </cell>
          <cell r="E8333" t="str">
            <v>Callable</v>
          </cell>
        </row>
        <row r="8334">
          <cell r="A8334" t="str">
            <v>3136F3E28</v>
          </cell>
          <cell r="B8334" t="str">
            <v>x3136F3E28</v>
          </cell>
          <cell r="C8334" t="str">
            <v>Match</v>
          </cell>
          <cell r="D8334" t="str">
            <v>iStar</v>
          </cell>
          <cell r="E8334" t="str">
            <v>Callable</v>
          </cell>
        </row>
        <row r="8335">
          <cell r="A8335" t="str">
            <v>3136F3E28</v>
          </cell>
          <cell r="B8335" t="str">
            <v>x3136F3E28</v>
          </cell>
          <cell r="C8335" t="str">
            <v>Match</v>
          </cell>
          <cell r="D8335" t="str">
            <v>iStar</v>
          </cell>
          <cell r="E8335" t="str">
            <v>Callable</v>
          </cell>
        </row>
        <row r="8336">
          <cell r="A8336" t="str">
            <v>3136F3E28</v>
          </cell>
          <cell r="B8336" t="str">
            <v>x3136F3E28</v>
          </cell>
          <cell r="C8336" t="str">
            <v>Match</v>
          </cell>
          <cell r="D8336" t="str">
            <v>iStar</v>
          </cell>
          <cell r="E8336" t="str">
            <v>Callable</v>
          </cell>
        </row>
        <row r="8337">
          <cell r="A8337" t="str">
            <v>3136F3E36</v>
          </cell>
          <cell r="B8337" t="str">
            <v>x3136F3E36</v>
          </cell>
          <cell r="C8337" t="str">
            <v>Match</v>
          </cell>
          <cell r="D8337" t="str">
            <v>iStar</v>
          </cell>
          <cell r="E8337" t="str">
            <v>Bullet</v>
          </cell>
        </row>
        <row r="8338">
          <cell r="A8338" t="str">
            <v>3136F3E36</v>
          </cell>
          <cell r="B8338" t="str">
            <v>x3136F3E36</v>
          </cell>
          <cell r="C8338" t="str">
            <v>Match</v>
          </cell>
          <cell r="D8338" t="str">
            <v>iStar</v>
          </cell>
          <cell r="E8338" t="str">
            <v>Bullet</v>
          </cell>
        </row>
        <row r="8339">
          <cell r="A8339" t="str">
            <v>3136F3E44</v>
          </cell>
          <cell r="B8339" t="str">
            <v>x3136F3E44</v>
          </cell>
          <cell r="C8339" t="str">
            <v>Match</v>
          </cell>
          <cell r="D8339" t="str">
            <v>iStar</v>
          </cell>
          <cell r="E8339" t="str">
            <v>Bullet</v>
          </cell>
        </row>
        <row r="8340">
          <cell r="A8340" t="str">
            <v>3136F3E44</v>
          </cell>
          <cell r="B8340" t="str">
            <v>x3136F3E44</v>
          </cell>
          <cell r="C8340" t="str">
            <v>Match</v>
          </cell>
          <cell r="D8340" t="str">
            <v>iStar</v>
          </cell>
          <cell r="E8340" t="str">
            <v>Callable</v>
          </cell>
        </row>
        <row r="8341">
          <cell r="A8341" t="str">
            <v>3136F3E44</v>
          </cell>
          <cell r="B8341" t="str">
            <v>x3136F3E44</v>
          </cell>
          <cell r="C8341" t="str">
            <v>Match</v>
          </cell>
          <cell r="D8341" t="str">
            <v>iStar</v>
          </cell>
          <cell r="E8341" t="str">
            <v>Callable</v>
          </cell>
        </row>
        <row r="8342">
          <cell r="A8342" t="str">
            <v>3136F3E44</v>
          </cell>
          <cell r="B8342" t="str">
            <v>x3136F3E44</v>
          </cell>
          <cell r="C8342" t="str">
            <v>Match</v>
          </cell>
          <cell r="D8342" t="str">
            <v>iStar</v>
          </cell>
          <cell r="E8342" t="str">
            <v>Callable</v>
          </cell>
        </row>
        <row r="8343">
          <cell r="A8343" t="str">
            <v>3136F3E69</v>
          </cell>
          <cell r="B8343" t="str">
            <v>x3136F3E69</v>
          </cell>
          <cell r="C8343" t="str">
            <v>Match</v>
          </cell>
          <cell r="D8343" t="str">
            <v>iStar</v>
          </cell>
          <cell r="E8343" t="str">
            <v>Callable</v>
          </cell>
        </row>
        <row r="8344">
          <cell r="A8344" t="str">
            <v>3136F3E69</v>
          </cell>
          <cell r="B8344" t="str">
            <v>x3136F3E69</v>
          </cell>
          <cell r="C8344" t="str">
            <v>Match</v>
          </cell>
          <cell r="D8344" t="str">
            <v>iStar</v>
          </cell>
          <cell r="E8344" t="str">
            <v>Callable</v>
          </cell>
        </row>
        <row r="8345">
          <cell r="A8345" t="str">
            <v>3136F3E69</v>
          </cell>
          <cell r="B8345" t="str">
            <v>x3136F3E69</v>
          </cell>
          <cell r="C8345" t="str">
            <v>Match</v>
          </cell>
          <cell r="D8345" t="str">
            <v>iStar</v>
          </cell>
          <cell r="E8345" t="str">
            <v>Callable</v>
          </cell>
        </row>
        <row r="8346">
          <cell r="A8346" t="str">
            <v>3136F3E77</v>
          </cell>
          <cell r="B8346" t="str">
            <v>x3136F3E77</v>
          </cell>
          <cell r="C8346" t="str">
            <v>Match</v>
          </cell>
          <cell r="D8346" t="str">
            <v>iStar</v>
          </cell>
          <cell r="E8346" t="str">
            <v>Callable</v>
          </cell>
        </row>
        <row r="8347">
          <cell r="A8347" t="str">
            <v>3136F3E77</v>
          </cell>
          <cell r="B8347" t="str">
            <v>x3136F3E77</v>
          </cell>
          <cell r="C8347" t="str">
            <v>Match</v>
          </cell>
          <cell r="D8347" t="str">
            <v>iStar</v>
          </cell>
          <cell r="E8347" t="str">
            <v>Callable</v>
          </cell>
        </row>
        <row r="8348">
          <cell r="A8348" t="str">
            <v>3136F3E77</v>
          </cell>
          <cell r="B8348" t="str">
            <v>x3136F3E77</v>
          </cell>
          <cell r="C8348" t="str">
            <v>Match</v>
          </cell>
          <cell r="D8348" t="str">
            <v>iStar</v>
          </cell>
          <cell r="E8348" t="str">
            <v>Callable</v>
          </cell>
        </row>
        <row r="8349">
          <cell r="A8349" t="str">
            <v>3136F3E85</v>
          </cell>
          <cell r="B8349" t="str">
            <v>x3136F3E85</v>
          </cell>
          <cell r="C8349" t="str">
            <v>Match</v>
          </cell>
          <cell r="D8349" t="str">
            <v>iStar</v>
          </cell>
          <cell r="E8349" t="str">
            <v>Callable</v>
          </cell>
        </row>
        <row r="8350">
          <cell r="A8350" t="str">
            <v>3136F3E85</v>
          </cell>
          <cell r="B8350" t="str">
            <v>x3136F3E85</v>
          </cell>
          <cell r="C8350" t="str">
            <v>Match</v>
          </cell>
          <cell r="D8350" t="str">
            <v>iStar</v>
          </cell>
          <cell r="E8350" t="str">
            <v>Callable</v>
          </cell>
        </row>
        <row r="8351">
          <cell r="A8351" t="str">
            <v>3136F3E93</v>
          </cell>
          <cell r="B8351" t="str">
            <v>x3136F3E93</v>
          </cell>
          <cell r="C8351" t="str">
            <v>Match</v>
          </cell>
          <cell r="D8351" t="str">
            <v>iStar</v>
          </cell>
          <cell r="E8351" t="str">
            <v>Callable</v>
          </cell>
        </row>
        <row r="8352">
          <cell r="A8352" t="str">
            <v>3136F3E93</v>
          </cell>
          <cell r="B8352" t="str">
            <v>x3136F3E93</v>
          </cell>
          <cell r="C8352" t="str">
            <v>Match</v>
          </cell>
          <cell r="D8352" t="str">
            <v>iStar</v>
          </cell>
          <cell r="E8352" t="str">
            <v>Callable</v>
          </cell>
        </row>
        <row r="8353">
          <cell r="A8353" t="str">
            <v>3136F3E93</v>
          </cell>
          <cell r="B8353" t="str">
            <v>x3136F3E93</v>
          </cell>
          <cell r="C8353" t="str">
            <v>Match</v>
          </cell>
          <cell r="D8353" t="str">
            <v>iStar</v>
          </cell>
          <cell r="E8353" t="str">
            <v>CallableStep-Up</v>
          </cell>
        </row>
        <row r="8354">
          <cell r="A8354" t="str">
            <v>3136F3EE2</v>
          </cell>
          <cell r="B8354" t="str">
            <v>x3136F3EE2</v>
          </cell>
          <cell r="C8354" t="str">
            <v>Match</v>
          </cell>
          <cell r="D8354" t="str">
            <v>iStar</v>
          </cell>
          <cell r="E8354" t="str">
            <v>CallableStep-Up</v>
          </cell>
        </row>
        <row r="8355">
          <cell r="A8355" t="str">
            <v>3136F3EE2</v>
          </cell>
          <cell r="B8355" t="str">
            <v>x3136F3EE2</v>
          </cell>
          <cell r="C8355" t="str">
            <v>Match</v>
          </cell>
          <cell r="D8355" t="str">
            <v>iStar</v>
          </cell>
          <cell r="E8355" t="str">
            <v>Step-Up</v>
          </cell>
        </row>
        <row r="8356">
          <cell r="A8356" t="str">
            <v>3136F3EE2</v>
          </cell>
          <cell r="B8356" t="str">
            <v>x3136F3EE2</v>
          </cell>
          <cell r="C8356" t="str">
            <v>Match</v>
          </cell>
          <cell r="D8356" t="str">
            <v>iStar</v>
          </cell>
          <cell r="E8356" t="str">
            <v>Callable</v>
          </cell>
        </row>
        <row r="8357">
          <cell r="A8357" t="str">
            <v>3136F3EG7</v>
          </cell>
          <cell r="B8357" t="str">
            <v>x3136F3EG7</v>
          </cell>
          <cell r="C8357" t="str">
            <v>Match</v>
          </cell>
          <cell r="D8357" t="str">
            <v>iStar</v>
          </cell>
          <cell r="E8357" t="str">
            <v>Callable</v>
          </cell>
        </row>
        <row r="8358">
          <cell r="A8358" t="str">
            <v>3136F3EG7</v>
          </cell>
          <cell r="B8358" t="str">
            <v>x3136F3EG7</v>
          </cell>
          <cell r="C8358" t="str">
            <v>Match</v>
          </cell>
          <cell r="D8358" t="str">
            <v>iStar</v>
          </cell>
          <cell r="E8358" t="str">
            <v>Callable</v>
          </cell>
        </row>
        <row r="8359">
          <cell r="A8359" t="str">
            <v>3136F3EG7</v>
          </cell>
          <cell r="B8359" t="str">
            <v>x3136F3EG7</v>
          </cell>
          <cell r="C8359" t="str">
            <v>Match</v>
          </cell>
          <cell r="D8359" t="str">
            <v>iStar</v>
          </cell>
          <cell r="E8359" t="str">
            <v>Callable</v>
          </cell>
        </row>
        <row r="8360">
          <cell r="A8360" t="str">
            <v>3136F3EH5</v>
          </cell>
          <cell r="B8360" t="str">
            <v>x3136F3EH5</v>
          </cell>
          <cell r="C8360" t="str">
            <v>Match</v>
          </cell>
          <cell r="D8360" t="str">
            <v>iStar</v>
          </cell>
          <cell r="E8360" t="str">
            <v>Callable</v>
          </cell>
        </row>
        <row r="8361">
          <cell r="A8361" t="str">
            <v>3136F3EH5</v>
          </cell>
          <cell r="B8361" t="str">
            <v>x3136F3EH5</v>
          </cell>
          <cell r="C8361" t="str">
            <v>Match</v>
          </cell>
          <cell r="D8361" t="str">
            <v>iStar</v>
          </cell>
          <cell r="E8361" t="str">
            <v>Callable</v>
          </cell>
        </row>
        <row r="8362">
          <cell r="A8362" t="str">
            <v>3136F3EH5</v>
          </cell>
          <cell r="B8362" t="str">
            <v>x3136F3EH5</v>
          </cell>
          <cell r="C8362" t="str">
            <v>Match</v>
          </cell>
          <cell r="D8362" t="str">
            <v>iStar</v>
          </cell>
          <cell r="E8362" t="str">
            <v>Callable</v>
          </cell>
        </row>
        <row r="8363">
          <cell r="A8363" t="str">
            <v>3136F3EJ1</v>
          </cell>
          <cell r="B8363" t="str">
            <v>x3136F3EJ1</v>
          </cell>
          <cell r="C8363" t="str">
            <v>Match</v>
          </cell>
          <cell r="D8363" t="str">
            <v>iStar</v>
          </cell>
          <cell r="E8363" t="str">
            <v>Callable</v>
          </cell>
        </row>
        <row r="8364">
          <cell r="A8364" t="str">
            <v>3136F3EL6</v>
          </cell>
          <cell r="B8364" t="str">
            <v>x3136F3EL6</v>
          </cell>
          <cell r="C8364" t="str">
            <v>Match</v>
          </cell>
          <cell r="D8364" t="str">
            <v>iStar</v>
          </cell>
          <cell r="E8364" t="str">
            <v>Callable</v>
          </cell>
        </row>
        <row r="8365">
          <cell r="A8365" t="str">
            <v>3136F3EM4</v>
          </cell>
          <cell r="B8365" t="str">
            <v>x3136F3EM4</v>
          </cell>
          <cell r="C8365" t="str">
            <v>Match</v>
          </cell>
          <cell r="D8365" t="str">
            <v>iStar</v>
          </cell>
          <cell r="E8365" t="str">
            <v>Callable</v>
          </cell>
        </row>
        <row r="8366">
          <cell r="A8366" t="str">
            <v>3136F3EM4</v>
          </cell>
          <cell r="B8366" t="str">
            <v>x3136F3EM4</v>
          </cell>
          <cell r="C8366" t="str">
            <v>Match</v>
          </cell>
          <cell r="D8366" t="str">
            <v>iStar</v>
          </cell>
          <cell r="E8366" t="str">
            <v>Callable</v>
          </cell>
        </row>
        <row r="8367">
          <cell r="A8367" t="str">
            <v>3136F3EM4</v>
          </cell>
          <cell r="B8367" t="str">
            <v>x3136F3EM4</v>
          </cell>
          <cell r="C8367" t="str">
            <v>Match</v>
          </cell>
          <cell r="D8367" t="str">
            <v>iStar</v>
          </cell>
          <cell r="E8367" t="str">
            <v>Callable</v>
          </cell>
        </row>
        <row r="8368">
          <cell r="A8368" t="str">
            <v>3136F3EN2</v>
          </cell>
          <cell r="B8368" t="str">
            <v>x3136F3EN2</v>
          </cell>
          <cell r="C8368" t="str">
            <v>Match</v>
          </cell>
          <cell r="D8368" t="str">
            <v>iStar</v>
          </cell>
          <cell r="E8368" t="str">
            <v>Callable</v>
          </cell>
        </row>
        <row r="8369">
          <cell r="A8369" t="str">
            <v>3136F3EN2</v>
          </cell>
          <cell r="B8369" t="str">
            <v>x3136F3EN2</v>
          </cell>
          <cell r="C8369" t="str">
            <v>Match</v>
          </cell>
          <cell r="D8369" t="str">
            <v>iStar</v>
          </cell>
          <cell r="E8369" t="str">
            <v>Callable</v>
          </cell>
        </row>
        <row r="8370">
          <cell r="A8370" t="str">
            <v>3136F3EN2</v>
          </cell>
          <cell r="B8370" t="str">
            <v>x3136F3EN2</v>
          </cell>
          <cell r="C8370" t="str">
            <v>Match</v>
          </cell>
          <cell r="D8370" t="str">
            <v>iStar</v>
          </cell>
          <cell r="E8370" t="str">
            <v>Callable</v>
          </cell>
        </row>
        <row r="8371">
          <cell r="A8371" t="str">
            <v>3136F3EQ5</v>
          </cell>
          <cell r="B8371" t="str">
            <v>x3136F3EQ5</v>
          </cell>
          <cell r="C8371" t="str">
            <v>Match</v>
          </cell>
          <cell r="D8371" t="str">
            <v>iStar</v>
          </cell>
          <cell r="E8371" t="str">
            <v>Callable</v>
          </cell>
        </row>
        <row r="8372">
          <cell r="A8372" t="str">
            <v>3136F3EQ5</v>
          </cell>
          <cell r="B8372" t="str">
            <v>x3136F3EQ5</v>
          </cell>
          <cell r="C8372" t="str">
            <v>Match</v>
          </cell>
          <cell r="D8372" t="str">
            <v>iStar</v>
          </cell>
          <cell r="E8372" t="str">
            <v>Callable</v>
          </cell>
        </row>
        <row r="8373">
          <cell r="A8373" t="str">
            <v>3136F3EQ5</v>
          </cell>
          <cell r="B8373" t="str">
            <v>x3136F3EQ5</v>
          </cell>
          <cell r="C8373" t="str">
            <v>Match</v>
          </cell>
          <cell r="D8373" t="str">
            <v>iStar</v>
          </cell>
          <cell r="E8373" t="str">
            <v>Callable</v>
          </cell>
        </row>
        <row r="8374">
          <cell r="A8374" t="str">
            <v>3136F3EU6</v>
          </cell>
          <cell r="B8374" t="str">
            <v>x3136F3EU6</v>
          </cell>
          <cell r="C8374" t="str">
            <v>Match</v>
          </cell>
          <cell r="D8374" t="str">
            <v>iStar</v>
          </cell>
          <cell r="E8374" t="str">
            <v>Callable</v>
          </cell>
        </row>
        <row r="8375">
          <cell r="A8375" t="str">
            <v>3136F3EU6</v>
          </cell>
          <cell r="B8375" t="str">
            <v>x3136F3EU6</v>
          </cell>
          <cell r="C8375" t="str">
            <v>Match</v>
          </cell>
          <cell r="D8375" t="str">
            <v>iStar</v>
          </cell>
          <cell r="E8375" t="str">
            <v>Callable</v>
          </cell>
        </row>
        <row r="8376">
          <cell r="A8376" t="str">
            <v>3136F3EU6</v>
          </cell>
          <cell r="B8376" t="str">
            <v>x3136F3EU6</v>
          </cell>
          <cell r="C8376" t="str">
            <v>Match</v>
          </cell>
          <cell r="D8376" t="str">
            <v>iStar</v>
          </cell>
          <cell r="E8376" t="str">
            <v>Callable</v>
          </cell>
        </row>
        <row r="8377">
          <cell r="A8377" t="str">
            <v>3136F3EV4</v>
          </cell>
          <cell r="B8377" t="str">
            <v>x3136F3EV4</v>
          </cell>
          <cell r="C8377" t="str">
            <v>Match</v>
          </cell>
          <cell r="D8377" t="str">
            <v>iStar</v>
          </cell>
          <cell r="E8377" t="str">
            <v>Callable</v>
          </cell>
        </row>
        <row r="8378">
          <cell r="A8378" t="str">
            <v>3136F3EW2</v>
          </cell>
          <cell r="B8378" t="str">
            <v>x3136F3EW2</v>
          </cell>
          <cell r="C8378" t="str">
            <v>Match</v>
          </cell>
          <cell r="D8378" t="str">
            <v>iStar</v>
          </cell>
          <cell r="E8378" t="str">
            <v>Callable</v>
          </cell>
        </row>
        <row r="8379">
          <cell r="A8379" t="str">
            <v>3136F3EW2</v>
          </cell>
          <cell r="B8379" t="str">
            <v>x3136F3EW2</v>
          </cell>
          <cell r="C8379" t="str">
            <v>Match</v>
          </cell>
          <cell r="D8379" t="str">
            <v>iStar</v>
          </cell>
          <cell r="E8379" t="str">
            <v>Callable</v>
          </cell>
        </row>
        <row r="8380">
          <cell r="A8380" t="str">
            <v>3136F3EW2</v>
          </cell>
          <cell r="B8380" t="str">
            <v>x3136F3EW2</v>
          </cell>
          <cell r="C8380" t="str">
            <v>Match</v>
          </cell>
          <cell r="D8380" t="str">
            <v>iStar</v>
          </cell>
          <cell r="E8380" t="str">
            <v>Callable</v>
          </cell>
        </row>
        <row r="8381">
          <cell r="A8381" t="str">
            <v>3136F3EZ5</v>
          </cell>
          <cell r="B8381" t="str">
            <v>x3136F3EZ5</v>
          </cell>
          <cell r="C8381" t="str">
            <v>Match</v>
          </cell>
          <cell r="D8381" t="str">
            <v>iStar</v>
          </cell>
          <cell r="E8381" t="str">
            <v>Callable</v>
          </cell>
        </row>
        <row r="8382">
          <cell r="A8382" t="str">
            <v>3136F3F27</v>
          </cell>
          <cell r="B8382" t="str">
            <v>x3136F3F27</v>
          </cell>
          <cell r="C8382" t="str">
            <v>Match</v>
          </cell>
          <cell r="D8382" t="str">
            <v>iStar</v>
          </cell>
          <cell r="E8382" t="str">
            <v>Callable</v>
          </cell>
        </row>
        <row r="8383">
          <cell r="A8383" t="str">
            <v>3136F3F27</v>
          </cell>
          <cell r="B8383" t="str">
            <v>x3136F3F27</v>
          </cell>
          <cell r="C8383" t="str">
            <v>Match</v>
          </cell>
          <cell r="D8383" t="str">
            <v>iStar</v>
          </cell>
          <cell r="E8383" t="str">
            <v>Callable</v>
          </cell>
        </row>
        <row r="8384">
          <cell r="A8384" t="str">
            <v>3136F3F27</v>
          </cell>
          <cell r="B8384" t="str">
            <v>x3136F3F27</v>
          </cell>
          <cell r="C8384" t="str">
            <v>Match</v>
          </cell>
          <cell r="D8384" t="str">
            <v>iStar</v>
          </cell>
          <cell r="E8384" t="str">
            <v>Callable</v>
          </cell>
        </row>
        <row r="8385">
          <cell r="A8385" t="str">
            <v>3136F3F35</v>
          </cell>
          <cell r="B8385" t="str">
            <v>x3136F3F35</v>
          </cell>
          <cell r="C8385" t="str">
            <v>Match</v>
          </cell>
          <cell r="D8385" t="str">
            <v>iStar</v>
          </cell>
          <cell r="E8385" t="str">
            <v>Callable</v>
          </cell>
        </row>
        <row r="8386">
          <cell r="A8386" t="str">
            <v>3136F3F35</v>
          </cell>
          <cell r="B8386" t="str">
            <v>x3136F3F35</v>
          </cell>
          <cell r="C8386" t="str">
            <v>Match</v>
          </cell>
          <cell r="D8386" t="str">
            <v>iStar</v>
          </cell>
          <cell r="E8386" t="str">
            <v>Callable</v>
          </cell>
        </row>
        <row r="8387">
          <cell r="A8387" t="str">
            <v>3136F3F35</v>
          </cell>
          <cell r="B8387" t="str">
            <v>x3136F3F35</v>
          </cell>
          <cell r="C8387" t="str">
            <v>Match</v>
          </cell>
          <cell r="D8387" t="str">
            <v>iStar</v>
          </cell>
          <cell r="E8387" t="str">
            <v>Callable</v>
          </cell>
        </row>
        <row r="8388">
          <cell r="A8388" t="str">
            <v>3136F3F43</v>
          </cell>
          <cell r="B8388" t="str">
            <v>x3136F3F43</v>
          </cell>
          <cell r="C8388" t="str">
            <v>Match</v>
          </cell>
          <cell r="D8388" t="str">
            <v>iStar</v>
          </cell>
          <cell r="E8388" t="str">
            <v>Callable</v>
          </cell>
        </row>
        <row r="8389">
          <cell r="A8389" t="str">
            <v>3136F3F43</v>
          </cell>
          <cell r="B8389" t="str">
            <v>x3136F3F43</v>
          </cell>
          <cell r="C8389" t="str">
            <v>Match</v>
          </cell>
          <cell r="D8389" t="str">
            <v>iStar</v>
          </cell>
          <cell r="E8389" t="str">
            <v>Callable</v>
          </cell>
        </row>
        <row r="8390">
          <cell r="A8390" t="str">
            <v>3136F3F43</v>
          </cell>
          <cell r="B8390" t="str">
            <v>x3136F3F43</v>
          </cell>
          <cell r="C8390" t="str">
            <v>Match</v>
          </cell>
          <cell r="D8390" t="str">
            <v>iStar</v>
          </cell>
          <cell r="E8390" t="str">
            <v>Callable</v>
          </cell>
        </row>
        <row r="8391">
          <cell r="A8391" t="str">
            <v>3136F3F43</v>
          </cell>
          <cell r="B8391" t="str">
            <v>x3136F3F43</v>
          </cell>
          <cell r="C8391" t="str">
            <v>Match</v>
          </cell>
          <cell r="D8391" t="str">
            <v>iStar</v>
          </cell>
          <cell r="E8391" t="str">
            <v>Callable</v>
          </cell>
        </row>
        <row r="8392">
          <cell r="A8392" t="str">
            <v>3136F3F43</v>
          </cell>
          <cell r="B8392" t="str">
            <v>x3136F3F43</v>
          </cell>
          <cell r="C8392" t="str">
            <v>Match</v>
          </cell>
          <cell r="D8392" t="str">
            <v>iStar</v>
          </cell>
          <cell r="E8392" t="str">
            <v>Callable</v>
          </cell>
        </row>
        <row r="8393">
          <cell r="A8393" t="str">
            <v>3136F3F50</v>
          </cell>
          <cell r="B8393" t="str">
            <v>x3136F3F50</v>
          </cell>
          <cell r="C8393" t="str">
            <v>Match</v>
          </cell>
          <cell r="D8393" t="str">
            <v>iStar</v>
          </cell>
          <cell r="E8393" t="str">
            <v>Callable</v>
          </cell>
        </row>
        <row r="8394">
          <cell r="A8394" t="str">
            <v>3136F3F68</v>
          </cell>
          <cell r="B8394" t="str">
            <v>x3136F3F68</v>
          </cell>
          <cell r="C8394" t="str">
            <v>Match</v>
          </cell>
          <cell r="D8394" t="str">
            <v>iStar</v>
          </cell>
          <cell r="E8394" t="str">
            <v>Callable</v>
          </cell>
        </row>
        <row r="8395">
          <cell r="A8395" t="str">
            <v>3136F3F68</v>
          </cell>
          <cell r="B8395" t="str">
            <v>x3136F3F68</v>
          </cell>
          <cell r="C8395" t="str">
            <v>Match</v>
          </cell>
          <cell r="D8395" t="str">
            <v>iStar</v>
          </cell>
          <cell r="E8395" t="str">
            <v>Callable</v>
          </cell>
        </row>
        <row r="8396">
          <cell r="A8396" t="str">
            <v>3136F3F68</v>
          </cell>
          <cell r="B8396" t="str">
            <v>x3136F3F68</v>
          </cell>
          <cell r="C8396" t="str">
            <v>Match</v>
          </cell>
          <cell r="D8396" t="str">
            <v>iStar</v>
          </cell>
          <cell r="E8396" t="str">
            <v>Callable</v>
          </cell>
        </row>
        <row r="8397">
          <cell r="A8397" t="str">
            <v>3136F3F76</v>
          </cell>
          <cell r="B8397" t="str">
            <v>x3136F3F76</v>
          </cell>
          <cell r="C8397" t="str">
            <v>Match</v>
          </cell>
          <cell r="D8397" t="str">
            <v>iStar</v>
          </cell>
          <cell r="E8397" t="str">
            <v>Callable</v>
          </cell>
        </row>
        <row r="8398">
          <cell r="A8398" t="str">
            <v>3136F3F76</v>
          </cell>
          <cell r="B8398" t="str">
            <v>x3136F3F76</v>
          </cell>
          <cell r="C8398" t="str">
            <v>Match</v>
          </cell>
          <cell r="D8398" t="str">
            <v>iStar</v>
          </cell>
          <cell r="E8398" t="str">
            <v>Callable</v>
          </cell>
        </row>
        <row r="8399">
          <cell r="A8399" t="str">
            <v>3136F3F84</v>
          </cell>
          <cell r="B8399" t="str">
            <v>x3136F3F84</v>
          </cell>
          <cell r="C8399" t="str">
            <v>Match</v>
          </cell>
          <cell r="D8399" t="str">
            <v>iStar</v>
          </cell>
          <cell r="E8399" t="str">
            <v>Callable</v>
          </cell>
        </row>
        <row r="8400">
          <cell r="A8400" t="str">
            <v>3136F3F84</v>
          </cell>
          <cell r="B8400" t="str">
            <v>x3136F3F84</v>
          </cell>
          <cell r="C8400" t="str">
            <v>Match</v>
          </cell>
          <cell r="D8400" t="str">
            <v>iStar</v>
          </cell>
          <cell r="E8400" t="str">
            <v>Callable</v>
          </cell>
        </row>
        <row r="8401">
          <cell r="A8401" t="str">
            <v>3136F3F84</v>
          </cell>
          <cell r="B8401" t="str">
            <v>x3136F3F84</v>
          </cell>
          <cell r="C8401" t="str">
            <v>Match</v>
          </cell>
          <cell r="D8401" t="str">
            <v>iStar</v>
          </cell>
          <cell r="E8401" t="str">
            <v>Callable</v>
          </cell>
        </row>
        <row r="8402">
          <cell r="A8402" t="str">
            <v>3136F3F92</v>
          </cell>
          <cell r="B8402" t="str">
            <v>x3136F3F92</v>
          </cell>
          <cell r="C8402" t="str">
            <v>Match</v>
          </cell>
          <cell r="D8402" t="str">
            <v>iStar</v>
          </cell>
          <cell r="E8402" t="str">
            <v>Callable</v>
          </cell>
        </row>
        <row r="8403">
          <cell r="A8403" t="str">
            <v>3136F3F92</v>
          </cell>
          <cell r="B8403" t="str">
            <v>x3136F3F92</v>
          </cell>
          <cell r="C8403" t="str">
            <v>Match</v>
          </cell>
          <cell r="D8403" t="str">
            <v>iStar</v>
          </cell>
          <cell r="E8403" t="str">
            <v>CallableStep-Up</v>
          </cell>
        </row>
        <row r="8404">
          <cell r="A8404" t="str">
            <v>3136F3F92</v>
          </cell>
          <cell r="B8404" t="str">
            <v>x3136F3F92</v>
          </cell>
          <cell r="C8404" t="str">
            <v>Match</v>
          </cell>
          <cell r="D8404" t="str">
            <v>iStar</v>
          </cell>
          <cell r="E8404" t="str">
            <v>CallableStep-Up</v>
          </cell>
        </row>
        <row r="8405">
          <cell r="A8405" t="str">
            <v>3136F3FA9</v>
          </cell>
          <cell r="B8405" t="str">
            <v>x3136F3FA9</v>
          </cell>
          <cell r="C8405" t="str">
            <v>Match</v>
          </cell>
          <cell r="D8405" t="str">
            <v>iStar</v>
          </cell>
          <cell r="E8405" t="str">
            <v>Step-Up</v>
          </cell>
        </row>
        <row r="8406">
          <cell r="A8406" t="str">
            <v>3136F3FA9</v>
          </cell>
          <cell r="B8406" t="str">
            <v>x3136F3FA9</v>
          </cell>
          <cell r="C8406" t="str">
            <v>Match</v>
          </cell>
          <cell r="D8406" t="str">
            <v>iStar</v>
          </cell>
          <cell r="E8406" t="str">
            <v>Callable</v>
          </cell>
        </row>
        <row r="8407">
          <cell r="A8407" t="str">
            <v>3136F3FA9</v>
          </cell>
          <cell r="B8407" t="str">
            <v>x3136F3FA9</v>
          </cell>
          <cell r="C8407" t="str">
            <v>Match</v>
          </cell>
          <cell r="D8407" t="str">
            <v>iStar</v>
          </cell>
          <cell r="E8407" t="str">
            <v>Callable</v>
          </cell>
        </row>
        <row r="8408">
          <cell r="A8408" t="str">
            <v>3136F3FB7</v>
          </cell>
          <cell r="B8408" t="str">
            <v>x3136F3FB7</v>
          </cell>
          <cell r="C8408" t="str">
            <v>Match</v>
          </cell>
          <cell r="D8408" t="str">
            <v>iStar</v>
          </cell>
          <cell r="E8408" t="str">
            <v>Callable</v>
          </cell>
        </row>
        <row r="8409">
          <cell r="A8409" t="str">
            <v>3136F3FB7</v>
          </cell>
          <cell r="B8409" t="str">
            <v>x3136F3FB7</v>
          </cell>
          <cell r="C8409" t="str">
            <v>Match</v>
          </cell>
          <cell r="D8409" t="str">
            <v>iStar</v>
          </cell>
          <cell r="E8409" t="str">
            <v>Callable</v>
          </cell>
        </row>
        <row r="8410">
          <cell r="A8410" t="str">
            <v>3136F3FB7</v>
          </cell>
          <cell r="B8410" t="str">
            <v>x3136F3FB7</v>
          </cell>
          <cell r="C8410" t="str">
            <v>Match</v>
          </cell>
          <cell r="D8410" t="str">
            <v>iStar</v>
          </cell>
          <cell r="E8410" t="str">
            <v>Callable</v>
          </cell>
        </row>
        <row r="8411">
          <cell r="A8411" t="str">
            <v>3136F3FH4</v>
          </cell>
          <cell r="B8411" t="str">
            <v>x3136F3FH4</v>
          </cell>
          <cell r="C8411" t="str">
            <v>Match</v>
          </cell>
          <cell r="D8411" t="str">
            <v>iStar</v>
          </cell>
          <cell r="E8411" t="str">
            <v>Callable</v>
          </cell>
        </row>
        <row r="8412">
          <cell r="A8412" t="str">
            <v>3136F3FJ0</v>
          </cell>
          <cell r="B8412" t="str">
            <v>x3136F3FJ0</v>
          </cell>
          <cell r="C8412" t="str">
            <v>Match</v>
          </cell>
          <cell r="D8412" t="str">
            <v>iStar</v>
          </cell>
          <cell r="E8412" t="str">
            <v>Callable</v>
          </cell>
        </row>
        <row r="8413">
          <cell r="A8413" t="str">
            <v>3136F3FJ0</v>
          </cell>
          <cell r="B8413" t="str">
            <v>x3136F3FJ0</v>
          </cell>
          <cell r="C8413" t="str">
            <v>Match</v>
          </cell>
          <cell r="D8413" t="str">
            <v>iStar</v>
          </cell>
          <cell r="E8413" t="str">
            <v>Bullet</v>
          </cell>
        </row>
        <row r="8414">
          <cell r="A8414" t="str">
            <v>3136F3FJ0</v>
          </cell>
          <cell r="B8414" t="str">
            <v>x3136F3FJ0</v>
          </cell>
          <cell r="C8414" t="str">
            <v>Match</v>
          </cell>
          <cell r="D8414" t="str">
            <v>iStar</v>
          </cell>
          <cell r="E8414" t="str">
            <v>Callable</v>
          </cell>
        </row>
        <row r="8415">
          <cell r="A8415" t="str">
            <v>3136F3FK7</v>
          </cell>
          <cell r="B8415" t="str">
            <v>x3136F3FK7</v>
          </cell>
          <cell r="C8415" t="str">
            <v>Match</v>
          </cell>
          <cell r="D8415" t="str">
            <v>iStar</v>
          </cell>
          <cell r="E8415" t="str">
            <v>Callable</v>
          </cell>
        </row>
        <row r="8416">
          <cell r="A8416" t="str">
            <v>3136F3FK7</v>
          </cell>
          <cell r="B8416" t="str">
            <v>x3136F3FK7</v>
          </cell>
          <cell r="C8416" t="str">
            <v>Match</v>
          </cell>
          <cell r="D8416" t="str">
            <v>iStar</v>
          </cell>
          <cell r="E8416" t="str">
            <v>Callable</v>
          </cell>
        </row>
        <row r="8417">
          <cell r="A8417" t="str">
            <v>3136F3FK7</v>
          </cell>
          <cell r="B8417" t="str">
            <v>x3136F3FK7</v>
          </cell>
          <cell r="C8417" t="str">
            <v>Match</v>
          </cell>
          <cell r="D8417" t="str">
            <v>iStar</v>
          </cell>
          <cell r="E8417" t="str">
            <v>Callable</v>
          </cell>
        </row>
        <row r="8418">
          <cell r="A8418" t="str">
            <v>3136F3FL5</v>
          </cell>
          <cell r="B8418" t="str">
            <v>x3136F3FL5</v>
          </cell>
          <cell r="C8418" t="str">
            <v>Match</v>
          </cell>
          <cell r="D8418" t="str">
            <v>iStar</v>
          </cell>
          <cell r="E8418" t="str">
            <v>Bullet</v>
          </cell>
        </row>
        <row r="8419">
          <cell r="A8419" t="str">
            <v>3136F3FL5</v>
          </cell>
          <cell r="B8419" t="str">
            <v>x3136F3FL5</v>
          </cell>
          <cell r="C8419" t="str">
            <v>Match</v>
          </cell>
          <cell r="D8419" t="str">
            <v>iStar</v>
          </cell>
          <cell r="E8419" t="str">
            <v>Bullet</v>
          </cell>
        </row>
        <row r="8420">
          <cell r="A8420" t="str">
            <v>3136F3FL5</v>
          </cell>
          <cell r="B8420" t="str">
            <v>x3136F3FL5</v>
          </cell>
          <cell r="C8420" t="str">
            <v>Match</v>
          </cell>
          <cell r="D8420" t="str">
            <v>iStar</v>
          </cell>
          <cell r="E8420" t="str">
            <v>Bullet</v>
          </cell>
        </row>
        <row r="8421">
          <cell r="A8421" t="str">
            <v>3136F3FM3</v>
          </cell>
          <cell r="B8421" t="str">
            <v>x3136F3FM3</v>
          </cell>
          <cell r="C8421" t="str">
            <v>Match</v>
          </cell>
          <cell r="D8421" t="str">
            <v>iStar</v>
          </cell>
          <cell r="E8421" t="str">
            <v>Bullet</v>
          </cell>
        </row>
        <row r="8422">
          <cell r="A8422" t="str">
            <v>3136F3FM3</v>
          </cell>
          <cell r="B8422" t="str">
            <v>x3136F3FM3</v>
          </cell>
          <cell r="C8422" t="str">
            <v>Match</v>
          </cell>
          <cell r="D8422" t="str">
            <v>iStar</v>
          </cell>
          <cell r="E8422" t="str">
            <v>Bullet</v>
          </cell>
        </row>
        <row r="8423">
          <cell r="A8423" t="str">
            <v>3136F3FM3</v>
          </cell>
          <cell r="B8423" t="str">
            <v>x3136F3FM3</v>
          </cell>
          <cell r="C8423" t="str">
            <v>Match</v>
          </cell>
          <cell r="D8423" t="str">
            <v>iStar</v>
          </cell>
          <cell r="E8423" t="str">
            <v>Bullet</v>
          </cell>
        </row>
        <row r="8424">
          <cell r="A8424" t="str">
            <v>3136F3FN1</v>
          </cell>
          <cell r="B8424" t="str">
            <v>x3136F3FN1</v>
          </cell>
          <cell r="C8424" t="str">
            <v>Match</v>
          </cell>
          <cell r="D8424" t="str">
            <v>iStar</v>
          </cell>
          <cell r="E8424" t="str">
            <v>Callable</v>
          </cell>
        </row>
        <row r="8425">
          <cell r="A8425" t="str">
            <v>3136F3FN1</v>
          </cell>
          <cell r="B8425" t="str">
            <v>x3136F3FN1</v>
          </cell>
          <cell r="C8425" t="str">
            <v>Match</v>
          </cell>
          <cell r="D8425" t="str">
            <v>iStar</v>
          </cell>
          <cell r="E8425" t="str">
            <v>Bullet</v>
          </cell>
        </row>
        <row r="8426">
          <cell r="A8426" t="str">
            <v>3136F3FN1</v>
          </cell>
          <cell r="B8426" t="str">
            <v>x3136F3FN1</v>
          </cell>
          <cell r="C8426" t="str">
            <v>Match</v>
          </cell>
          <cell r="D8426" t="str">
            <v>iStar</v>
          </cell>
          <cell r="E8426" t="str">
            <v>Bullet</v>
          </cell>
        </row>
        <row r="8427">
          <cell r="A8427" t="str">
            <v>3136F3FP6</v>
          </cell>
          <cell r="B8427" t="str">
            <v>x3136F3FP6</v>
          </cell>
          <cell r="C8427" t="str">
            <v>Match</v>
          </cell>
          <cell r="D8427" t="str">
            <v>iStar</v>
          </cell>
          <cell r="E8427" t="str">
            <v>Callable</v>
          </cell>
        </row>
        <row r="8428">
          <cell r="A8428" t="str">
            <v>3136F3FP6</v>
          </cell>
          <cell r="B8428" t="str">
            <v>x3136F3FP6</v>
          </cell>
          <cell r="C8428" t="str">
            <v>Match</v>
          </cell>
          <cell r="D8428" t="str">
            <v>iStar</v>
          </cell>
          <cell r="E8428" t="str">
            <v>Callable</v>
          </cell>
        </row>
        <row r="8429">
          <cell r="A8429" t="str">
            <v>3136F3FP6</v>
          </cell>
          <cell r="B8429" t="str">
            <v>x3136F3FP6</v>
          </cell>
          <cell r="C8429" t="str">
            <v>Match</v>
          </cell>
          <cell r="D8429" t="str">
            <v>iStar</v>
          </cell>
          <cell r="E8429" t="str">
            <v>Callable</v>
          </cell>
        </row>
        <row r="8430">
          <cell r="A8430" t="str">
            <v>3136F3FS0</v>
          </cell>
          <cell r="B8430" t="str">
            <v>x3136F3FS0</v>
          </cell>
          <cell r="C8430" t="str">
            <v>Match</v>
          </cell>
          <cell r="D8430" t="str">
            <v>iStar</v>
          </cell>
          <cell r="E8430" t="str">
            <v>Callable</v>
          </cell>
        </row>
        <row r="8431">
          <cell r="A8431" t="str">
            <v>3136F3FT8</v>
          </cell>
          <cell r="B8431" t="str">
            <v>x3136F3FT8</v>
          </cell>
          <cell r="C8431" t="str">
            <v>Match</v>
          </cell>
          <cell r="D8431" t="str">
            <v>iStar</v>
          </cell>
          <cell r="E8431" t="str">
            <v>Callable</v>
          </cell>
        </row>
        <row r="8432">
          <cell r="A8432" t="str">
            <v>3136F3FU5</v>
          </cell>
          <cell r="B8432" t="str">
            <v>x3136F3FU5</v>
          </cell>
          <cell r="C8432" t="str">
            <v>Match</v>
          </cell>
          <cell r="D8432" t="str">
            <v>iStar</v>
          </cell>
          <cell r="E8432" t="str">
            <v>Callable</v>
          </cell>
        </row>
        <row r="8433">
          <cell r="A8433" t="str">
            <v>3136F3FU5</v>
          </cell>
          <cell r="B8433" t="str">
            <v>x3136F3FU5</v>
          </cell>
          <cell r="C8433" t="str">
            <v>Match</v>
          </cell>
          <cell r="D8433" t="str">
            <v>iStar</v>
          </cell>
          <cell r="E8433" t="str">
            <v>Callable</v>
          </cell>
        </row>
        <row r="8434">
          <cell r="A8434" t="str">
            <v>3136F3FU5</v>
          </cell>
          <cell r="B8434" t="str">
            <v>x3136F3FU5</v>
          </cell>
          <cell r="C8434" t="str">
            <v>Match</v>
          </cell>
          <cell r="D8434" t="str">
            <v>iStar</v>
          </cell>
          <cell r="E8434" t="str">
            <v>Callable</v>
          </cell>
        </row>
        <row r="8435">
          <cell r="A8435" t="str">
            <v>3136F3FV3</v>
          </cell>
          <cell r="B8435" t="str">
            <v>x3136F3FV3</v>
          </cell>
          <cell r="C8435" t="str">
            <v>Match</v>
          </cell>
          <cell r="D8435" t="str">
            <v>iStar</v>
          </cell>
          <cell r="E8435" t="str">
            <v>Callable</v>
          </cell>
        </row>
        <row r="8436">
          <cell r="A8436" t="str">
            <v>3136F3FX9</v>
          </cell>
          <cell r="B8436" t="str">
            <v>x3136F3FX9</v>
          </cell>
          <cell r="C8436" t="str">
            <v>Match</v>
          </cell>
          <cell r="D8436" t="str">
            <v>iStar</v>
          </cell>
          <cell r="E8436" t="str">
            <v>Callable</v>
          </cell>
        </row>
        <row r="8437">
          <cell r="A8437" t="str">
            <v>3136F3FZ4</v>
          </cell>
          <cell r="B8437" t="str">
            <v>x3136F3FZ4</v>
          </cell>
          <cell r="C8437" t="str">
            <v>Match</v>
          </cell>
          <cell r="D8437" t="str">
            <v>iStar</v>
          </cell>
          <cell r="E8437" t="str">
            <v>Callable</v>
          </cell>
        </row>
        <row r="8438">
          <cell r="A8438" t="str">
            <v>3136F3FZ4</v>
          </cell>
          <cell r="B8438" t="str">
            <v>x3136F3FZ4</v>
          </cell>
          <cell r="C8438" t="str">
            <v>Match</v>
          </cell>
          <cell r="D8438" t="str">
            <v>iStar</v>
          </cell>
          <cell r="E8438" t="str">
            <v>Callable</v>
          </cell>
        </row>
        <row r="8439">
          <cell r="A8439" t="str">
            <v>3136F3FZ4</v>
          </cell>
          <cell r="B8439" t="str">
            <v>x3136F3FZ4</v>
          </cell>
          <cell r="C8439" t="str">
            <v>Match</v>
          </cell>
          <cell r="D8439" t="str">
            <v>iStar</v>
          </cell>
          <cell r="E8439" t="str">
            <v>Callable</v>
          </cell>
        </row>
        <row r="8440">
          <cell r="A8440" t="str">
            <v>3136F3G26</v>
          </cell>
          <cell r="B8440" t="str">
            <v>x3136F3G26</v>
          </cell>
          <cell r="C8440" t="str">
            <v>Match</v>
          </cell>
          <cell r="D8440" t="str">
            <v>iStar</v>
          </cell>
          <cell r="E8440" t="str">
            <v>Callable</v>
          </cell>
        </row>
        <row r="8441">
          <cell r="A8441" t="str">
            <v>3136F3G26</v>
          </cell>
          <cell r="B8441" t="str">
            <v>x3136F3G26</v>
          </cell>
          <cell r="C8441" t="str">
            <v>Match</v>
          </cell>
          <cell r="D8441" t="str">
            <v>iStar</v>
          </cell>
          <cell r="E8441" t="str">
            <v>Callable</v>
          </cell>
        </row>
        <row r="8442">
          <cell r="A8442" t="str">
            <v>3136F3G26</v>
          </cell>
          <cell r="B8442" t="str">
            <v>x3136F3G26</v>
          </cell>
          <cell r="C8442" t="str">
            <v>Match</v>
          </cell>
          <cell r="D8442" t="str">
            <v>iStar</v>
          </cell>
          <cell r="E8442" t="str">
            <v>Callable</v>
          </cell>
        </row>
        <row r="8443">
          <cell r="A8443" t="str">
            <v>3136F3G34</v>
          </cell>
          <cell r="B8443" t="str">
            <v>x3136F3G34</v>
          </cell>
          <cell r="C8443" t="str">
            <v>Match</v>
          </cell>
          <cell r="D8443" t="str">
            <v>iStar</v>
          </cell>
          <cell r="E8443" t="str">
            <v>Callable</v>
          </cell>
        </row>
        <row r="8444">
          <cell r="A8444" t="str">
            <v>3136F3G34</v>
          </cell>
          <cell r="B8444" t="str">
            <v>x3136F3G34</v>
          </cell>
          <cell r="C8444" t="str">
            <v>Match</v>
          </cell>
          <cell r="D8444" t="str">
            <v>iStar</v>
          </cell>
          <cell r="E8444" t="str">
            <v>Callable</v>
          </cell>
        </row>
        <row r="8445">
          <cell r="A8445" t="str">
            <v>3136F3G42</v>
          </cell>
          <cell r="B8445" t="str">
            <v>x3136F3G42</v>
          </cell>
          <cell r="C8445" t="str">
            <v>Match</v>
          </cell>
          <cell r="D8445" t="str">
            <v>iStar</v>
          </cell>
          <cell r="E8445" t="str">
            <v>Callable</v>
          </cell>
        </row>
        <row r="8446">
          <cell r="A8446" t="str">
            <v>3136F3G42</v>
          </cell>
          <cell r="B8446" t="str">
            <v>x3136F3G42</v>
          </cell>
          <cell r="C8446" t="str">
            <v>Match</v>
          </cell>
          <cell r="D8446" t="str">
            <v>iStar</v>
          </cell>
          <cell r="E8446" t="str">
            <v>Callable</v>
          </cell>
        </row>
        <row r="8447">
          <cell r="A8447" t="str">
            <v>3136F3G42</v>
          </cell>
          <cell r="B8447" t="str">
            <v>x3136F3G42</v>
          </cell>
          <cell r="C8447" t="str">
            <v>Match</v>
          </cell>
          <cell r="D8447" t="str">
            <v>iStar</v>
          </cell>
          <cell r="E8447" t="str">
            <v>CallableStep-Up</v>
          </cell>
        </row>
        <row r="8448">
          <cell r="A8448" t="str">
            <v>3136F3G59</v>
          </cell>
          <cell r="B8448" t="str">
            <v>x3136F3G59</v>
          </cell>
          <cell r="C8448" t="str">
            <v>Match</v>
          </cell>
          <cell r="D8448" t="str">
            <v>iStar</v>
          </cell>
          <cell r="E8448" t="str">
            <v>Callable</v>
          </cell>
        </row>
        <row r="8449">
          <cell r="A8449" t="str">
            <v>3136F3G59</v>
          </cell>
          <cell r="B8449" t="str">
            <v>x3136F3G59</v>
          </cell>
          <cell r="C8449" t="str">
            <v>Match</v>
          </cell>
          <cell r="D8449" t="str">
            <v>iStar</v>
          </cell>
          <cell r="E8449" t="str">
            <v>Callable</v>
          </cell>
        </row>
        <row r="8450">
          <cell r="A8450" t="str">
            <v>3136F3G59</v>
          </cell>
          <cell r="B8450" t="str">
            <v>x3136F3G59</v>
          </cell>
          <cell r="C8450" t="str">
            <v>Match</v>
          </cell>
          <cell r="D8450" t="str">
            <v>iStar</v>
          </cell>
          <cell r="E8450" t="str">
            <v>Callable</v>
          </cell>
        </row>
        <row r="8451">
          <cell r="A8451" t="str">
            <v>3136F3G67</v>
          </cell>
          <cell r="B8451" t="str">
            <v>x3136F3G67</v>
          </cell>
          <cell r="C8451" t="str">
            <v>Match</v>
          </cell>
          <cell r="D8451" t="str">
            <v>iStar</v>
          </cell>
          <cell r="E8451" t="str">
            <v>Callable</v>
          </cell>
        </row>
        <row r="8452">
          <cell r="A8452" t="str">
            <v>3136F3G67</v>
          </cell>
          <cell r="B8452" t="str">
            <v>x3136F3G67</v>
          </cell>
          <cell r="C8452" t="str">
            <v>Match</v>
          </cell>
          <cell r="D8452" t="str">
            <v>iStar</v>
          </cell>
          <cell r="E8452" t="str">
            <v>Callable</v>
          </cell>
        </row>
        <row r="8453">
          <cell r="A8453" t="str">
            <v>3136F3G67</v>
          </cell>
          <cell r="B8453" t="str">
            <v>x3136F3G67</v>
          </cell>
          <cell r="C8453" t="str">
            <v>Match</v>
          </cell>
          <cell r="D8453" t="str">
            <v>iStar</v>
          </cell>
          <cell r="E8453" t="str">
            <v>Callable</v>
          </cell>
        </row>
        <row r="8454">
          <cell r="A8454" t="str">
            <v>3136F3G75</v>
          </cell>
          <cell r="B8454" t="str">
            <v>x3136F3G75</v>
          </cell>
          <cell r="C8454" t="str">
            <v>Match</v>
          </cell>
          <cell r="D8454" t="str">
            <v>iStar</v>
          </cell>
          <cell r="E8454" t="str">
            <v>Callable</v>
          </cell>
        </row>
        <row r="8455">
          <cell r="A8455" t="str">
            <v>3136F3G75</v>
          </cell>
          <cell r="B8455" t="str">
            <v>x3136F3G75</v>
          </cell>
          <cell r="C8455" t="str">
            <v>Match</v>
          </cell>
          <cell r="D8455" t="str">
            <v>iStar</v>
          </cell>
          <cell r="E8455" t="str">
            <v>Callable</v>
          </cell>
        </row>
        <row r="8456">
          <cell r="A8456" t="str">
            <v>3136F3G75</v>
          </cell>
          <cell r="B8456" t="str">
            <v>x3136F3G75</v>
          </cell>
          <cell r="C8456" t="str">
            <v>Match</v>
          </cell>
          <cell r="D8456" t="str">
            <v>iStar</v>
          </cell>
          <cell r="E8456" t="str">
            <v>Callable</v>
          </cell>
        </row>
        <row r="8457">
          <cell r="A8457" t="str">
            <v>3136F3G83</v>
          </cell>
          <cell r="B8457" t="str">
            <v>x3136F3G83</v>
          </cell>
          <cell r="C8457" t="str">
            <v>Match</v>
          </cell>
          <cell r="D8457" t="str">
            <v>iStar</v>
          </cell>
          <cell r="E8457" t="str">
            <v>Callable</v>
          </cell>
        </row>
        <row r="8458">
          <cell r="A8458" t="str">
            <v>3136F3G83</v>
          </cell>
          <cell r="B8458" t="str">
            <v>x3136F3G83</v>
          </cell>
          <cell r="C8458" t="str">
            <v>Match</v>
          </cell>
          <cell r="D8458" t="str">
            <v>iStar</v>
          </cell>
          <cell r="E8458" t="str">
            <v>Callable</v>
          </cell>
        </row>
        <row r="8459">
          <cell r="A8459" t="str">
            <v>3136F3G83</v>
          </cell>
          <cell r="B8459" t="str">
            <v>x3136F3G83</v>
          </cell>
          <cell r="C8459" t="str">
            <v>Match</v>
          </cell>
          <cell r="D8459" t="str">
            <v>iStar</v>
          </cell>
          <cell r="E8459" t="str">
            <v>Callable</v>
          </cell>
        </row>
        <row r="8460">
          <cell r="A8460" t="str">
            <v>3136F3G91</v>
          </cell>
          <cell r="B8460" t="str">
            <v>x3136F3G91</v>
          </cell>
          <cell r="C8460" t="str">
            <v>Match</v>
          </cell>
          <cell r="D8460" t="str">
            <v>iStar</v>
          </cell>
          <cell r="E8460" t="str">
            <v>Callable</v>
          </cell>
        </row>
        <row r="8461">
          <cell r="A8461" t="str">
            <v>3136F3G91</v>
          </cell>
          <cell r="B8461" t="str">
            <v>x3136F3G91</v>
          </cell>
          <cell r="C8461" t="str">
            <v>Match</v>
          </cell>
          <cell r="D8461" t="str">
            <v>iStar</v>
          </cell>
          <cell r="E8461" t="str">
            <v>Callable</v>
          </cell>
        </row>
        <row r="8462">
          <cell r="A8462" t="str">
            <v>3136F3G91</v>
          </cell>
          <cell r="B8462" t="str">
            <v>x3136F3G91</v>
          </cell>
          <cell r="C8462" t="str">
            <v>Match</v>
          </cell>
          <cell r="D8462" t="str">
            <v>iStar</v>
          </cell>
          <cell r="E8462" t="str">
            <v>Callable</v>
          </cell>
        </row>
        <row r="8463">
          <cell r="A8463" t="str">
            <v>3136F3GA8</v>
          </cell>
          <cell r="B8463" t="str">
            <v>x3136F3GA8</v>
          </cell>
          <cell r="C8463" t="str">
            <v>Match</v>
          </cell>
          <cell r="D8463" t="str">
            <v>iStar</v>
          </cell>
          <cell r="E8463" t="str">
            <v>CallableStep-Up</v>
          </cell>
        </row>
        <row r="8464">
          <cell r="A8464" t="str">
            <v>3136F3GB6</v>
          </cell>
          <cell r="B8464" t="str">
            <v>x3136F3GB6</v>
          </cell>
          <cell r="C8464" t="str">
            <v>Match</v>
          </cell>
          <cell r="D8464" t="str">
            <v>iStar</v>
          </cell>
          <cell r="E8464" t="str">
            <v>CallableStep-Up</v>
          </cell>
        </row>
        <row r="8465">
          <cell r="A8465" t="str">
            <v>3136F3GB6</v>
          </cell>
          <cell r="B8465" t="str">
            <v>x3136F3GB6</v>
          </cell>
          <cell r="C8465" t="str">
            <v>Match</v>
          </cell>
          <cell r="D8465" t="str">
            <v>iStar</v>
          </cell>
          <cell r="E8465" t="str">
            <v>Callable</v>
          </cell>
        </row>
        <row r="8466">
          <cell r="A8466" t="str">
            <v>3136F3GB6</v>
          </cell>
          <cell r="B8466" t="str">
            <v>x3136F3GB6</v>
          </cell>
          <cell r="C8466" t="str">
            <v>Match</v>
          </cell>
          <cell r="D8466" t="str">
            <v>iStar</v>
          </cell>
          <cell r="E8466" t="str">
            <v>Callable</v>
          </cell>
        </row>
        <row r="8467">
          <cell r="A8467" t="str">
            <v>3136F3GG5</v>
          </cell>
          <cell r="B8467" t="str">
            <v>x3136F3GG5</v>
          </cell>
          <cell r="C8467" t="str">
            <v>Match</v>
          </cell>
          <cell r="D8467" t="str">
            <v>iStar</v>
          </cell>
          <cell r="E8467" t="str">
            <v>Callable</v>
          </cell>
        </row>
        <row r="8468">
          <cell r="A8468" t="str">
            <v>3136F3GG5</v>
          </cell>
          <cell r="B8468" t="str">
            <v>x3136F3GG5</v>
          </cell>
          <cell r="C8468" t="str">
            <v>Match</v>
          </cell>
          <cell r="D8468" t="str">
            <v>iStar</v>
          </cell>
          <cell r="E8468" t="str">
            <v>Bullet</v>
          </cell>
        </row>
        <row r="8469">
          <cell r="A8469" t="str">
            <v>3136F3GG5</v>
          </cell>
          <cell r="B8469" t="str">
            <v>x3136F3GG5</v>
          </cell>
          <cell r="C8469" t="str">
            <v>Match</v>
          </cell>
          <cell r="D8469" t="str">
            <v>iStar</v>
          </cell>
          <cell r="E8469" t="str">
            <v>CallableStep-Up</v>
          </cell>
        </row>
        <row r="8470">
          <cell r="A8470" t="str">
            <v>3136F3GK6</v>
          </cell>
          <cell r="B8470" t="str">
            <v>x3136F3GK6</v>
          </cell>
          <cell r="C8470" t="str">
            <v>Match</v>
          </cell>
          <cell r="D8470" t="str">
            <v>iStar</v>
          </cell>
          <cell r="E8470" t="str">
            <v>CallableStep-Up</v>
          </cell>
        </row>
        <row r="8471">
          <cell r="A8471" t="str">
            <v>3136F3GK6</v>
          </cell>
          <cell r="B8471" t="str">
            <v>x3136F3GK6</v>
          </cell>
          <cell r="C8471" t="str">
            <v>Match</v>
          </cell>
          <cell r="D8471" t="str">
            <v>iStar</v>
          </cell>
          <cell r="E8471" t="str">
            <v>Bullet</v>
          </cell>
        </row>
        <row r="8472">
          <cell r="A8472" t="str">
            <v>3136F3GK6</v>
          </cell>
          <cell r="B8472" t="str">
            <v>x3136F3GK6</v>
          </cell>
          <cell r="C8472" t="str">
            <v>Match</v>
          </cell>
          <cell r="D8472" t="str">
            <v>iStar</v>
          </cell>
          <cell r="E8472" t="str">
            <v>CallableStep-Up</v>
          </cell>
        </row>
        <row r="8473">
          <cell r="A8473" t="str">
            <v>3136F3GL4</v>
          </cell>
          <cell r="B8473" t="str">
            <v>x3136F3GL4</v>
          </cell>
          <cell r="C8473" t="str">
            <v>Match</v>
          </cell>
          <cell r="D8473" t="str">
            <v>iStar</v>
          </cell>
          <cell r="E8473" t="str">
            <v>CallableStep-Up</v>
          </cell>
        </row>
        <row r="8474">
          <cell r="A8474" t="str">
            <v>3136F3GL4</v>
          </cell>
          <cell r="B8474" t="str">
            <v>x3136F3GL4</v>
          </cell>
          <cell r="C8474" t="str">
            <v>Match</v>
          </cell>
          <cell r="D8474" t="str">
            <v>iStar</v>
          </cell>
          <cell r="E8474" t="str">
            <v>Callable</v>
          </cell>
        </row>
        <row r="8475">
          <cell r="A8475" t="str">
            <v>3136F3GL4</v>
          </cell>
          <cell r="B8475" t="str">
            <v>x3136F3GL4</v>
          </cell>
          <cell r="C8475" t="str">
            <v>Match</v>
          </cell>
          <cell r="D8475" t="str">
            <v>iStar</v>
          </cell>
          <cell r="E8475" t="str">
            <v>Callable</v>
          </cell>
        </row>
        <row r="8476">
          <cell r="A8476" t="str">
            <v>3136F3GM2</v>
          </cell>
          <cell r="B8476" t="str">
            <v>x3136F3GM2</v>
          </cell>
          <cell r="C8476" t="str">
            <v>Match</v>
          </cell>
          <cell r="D8476" t="str">
            <v>iStar</v>
          </cell>
          <cell r="E8476" t="str">
            <v>Callable</v>
          </cell>
        </row>
        <row r="8477">
          <cell r="A8477" t="str">
            <v>3136F3GM2</v>
          </cell>
          <cell r="B8477" t="str">
            <v>x3136F3GM2</v>
          </cell>
          <cell r="C8477" t="str">
            <v>Match</v>
          </cell>
          <cell r="D8477" t="str">
            <v>iStar</v>
          </cell>
          <cell r="E8477" t="str">
            <v>Callable</v>
          </cell>
        </row>
        <row r="8478">
          <cell r="A8478" t="str">
            <v>3136F3GM2</v>
          </cell>
          <cell r="B8478" t="str">
            <v>x3136F3GM2</v>
          </cell>
          <cell r="C8478" t="str">
            <v>Match</v>
          </cell>
          <cell r="D8478" t="str">
            <v>iStar</v>
          </cell>
          <cell r="E8478" t="str">
            <v>Callable</v>
          </cell>
        </row>
        <row r="8479">
          <cell r="A8479" t="str">
            <v>3136F3GQ3</v>
          </cell>
          <cell r="B8479" t="str">
            <v>x3136F3GQ3</v>
          </cell>
          <cell r="C8479" t="str">
            <v>Match</v>
          </cell>
          <cell r="D8479" t="str">
            <v>iStar</v>
          </cell>
          <cell r="E8479" t="str">
            <v>Bullet</v>
          </cell>
        </row>
        <row r="8480">
          <cell r="A8480" t="str">
            <v>3136F3GR1</v>
          </cell>
          <cell r="B8480" t="str">
            <v>x3136F3GR1</v>
          </cell>
          <cell r="C8480" t="str">
            <v>Match</v>
          </cell>
          <cell r="D8480" t="str">
            <v>iStar</v>
          </cell>
          <cell r="E8480" t="str">
            <v>Bullet</v>
          </cell>
        </row>
        <row r="8481">
          <cell r="A8481" t="str">
            <v>3136F3GU4</v>
          </cell>
          <cell r="B8481" t="str">
            <v>x3136F3GU4</v>
          </cell>
          <cell r="C8481" t="str">
            <v>Match</v>
          </cell>
          <cell r="D8481" t="str">
            <v>iStar</v>
          </cell>
          <cell r="E8481" t="str">
            <v>Bullet</v>
          </cell>
        </row>
        <row r="8482">
          <cell r="A8482" t="str">
            <v>3136F3H25</v>
          </cell>
          <cell r="B8482" t="str">
            <v>x3136F3H25</v>
          </cell>
          <cell r="C8482" t="str">
            <v>Match</v>
          </cell>
          <cell r="D8482" t="str">
            <v>iStar</v>
          </cell>
          <cell r="E8482" t="str">
            <v>Callable</v>
          </cell>
        </row>
        <row r="8483">
          <cell r="A8483" t="str">
            <v>3136F3H25</v>
          </cell>
          <cell r="B8483" t="str">
            <v>x3136F3H25</v>
          </cell>
          <cell r="C8483" t="str">
            <v>Match</v>
          </cell>
          <cell r="D8483" t="str">
            <v>iStar</v>
          </cell>
          <cell r="E8483" t="str">
            <v>Callable</v>
          </cell>
        </row>
        <row r="8484">
          <cell r="A8484" t="str">
            <v>3136F3H25</v>
          </cell>
          <cell r="B8484" t="str">
            <v>x3136F3H25</v>
          </cell>
          <cell r="C8484" t="str">
            <v>Match</v>
          </cell>
          <cell r="D8484" t="str">
            <v>iStar</v>
          </cell>
          <cell r="E8484" t="str">
            <v>Callable</v>
          </cell>
        </row>
        <row r="8485">
          <cell r="A8485" t="str">
            <v>3136F3H33</v>
          </cell>
          <cell r="B8485" t="str">
            <v>x3136F3H33</v>
          </cell>
          <cell r="C8485" t="str">
            <v>Match</v>
          </cell>
          <cell r="D8485" t="str">
            <v>iStar</v>
          </cell>
          <cell r="E8485" t="str">
            <v>Callable</v>
          </cell>
        </row>
        <row r="8486">
          <cell r="A8486" t="str">
            <v>3136F3H33</v>
          </cell>
          <cell r="B8486" t="str">
            <v>x3136F3H33</v>
          </cell>
          <cell r="C8486" t="str">
            <v>Match</v>
          </cell>
          <cell r="D8486" t="str">
            <v>iStar</v>
          </cell>
          <cell r="E8486" t="str">
            <v>Callable</v>
          </cell>
        </row>
        <row r="8487">
          <cell r="A8487" t="str">
            <v>3136F3H33</v>
          </cell>
          <cell r="B8487" t="str">
            <v>x3136F3H33</v>
          </cell>
          <cell r="C8487" t="str">
            <v>Match</v>
          </cell>
          <cell r="D8487" t="str">
            <v>iStar</v>
          </cell>
          <cell r="E8487" t="str">
            <v>Callable</v>
          </cell>
        </row>
        <row r="8488">
          <cell r="A8488" t="str">
            <v>3136F3H41</v>
          </cell>
          <cell r="B8488" t="str">
            <v>x3136F3H41</v>
          </cell>
          <cell r="C8488" t="str">
            <v>Match</v>
          </cell>
          <cell r="D8488" t="str">
            <v>iStar</v>
          </cell>
          <cell r="E8488" t="str">
            <v>Callable</v>
          </cell>
        </row>
        <row r="8489">
          <cell r="A8489" t="str">
            <v>3136F3H41</v>
          </cell>
          <cell r="B8489" t="str">
            <v>x3136F3H41</v>
          </cell>
          <cell r="C8489" t="str">
            <v>Match</v>
          </cell>
          <cell r="D8489" t="str">
            <v>iStar</v>
          </cell>
          <cell r="E8489" t="str">
            <v>Callable</v>
          </cell>
        </row>
        <row r="8490">
          <cell r="A8490" t="str">
            <v>3136F3H41</v>
          </cell>
          <cell r="B8490" t="str">
            <v>x3136F3H41</v>
          </cell>
          <cell r="C8490" t="str">
            <v>Match</v>
          </cell>
          <cell r="D8490" t="str">
            <v>iStar</v>
          </cell>
          <cell r="E8490" t="str">
            <v>Callable</v>
          </cell>
        </row>
        <row r="8491">
          <cell r="A8491" t="str">
            <v>3136F3H58</v>
          </cell>
          <cell r="B8491" t="str">
            <v>x3136F3H58</v>
          </cell>
          <cell r="C8491" t="str">
            <v>Match</v>
          </cell>
          <cell r="D8491" t="str">
            <v>iStar</v>
          </cell>
          <cell r="E8491" t="str">
            <v>Callable</v>
          </cell>
        </row>
        <row r="8492">
          <cell r="A8492" t="str">
            <v>3136F3H58</v>
          </cell>
          <cell r="B8492" t="str">
            <v>x3136F3H58</v>
          </cell>
          <cell r="C8492" t="str">
            <v>Match</v>
          </cell>
          <cell r="D8492" t="str">
            <v>iStar</v>
          </cell>
          <cell r="E8492" t="str">
            <v>Callable</v>
          </cell>
        </row>
        <row r="8493">
          <cell r="A8493" t="str">
            <v>3136F3H58</v>
          </cell>
          <cell r="B8493" t="str">
            <v>x3136F3H58</v>
          </cell>
          <cell r="C8493" t="str">
            <v>Match</v>
          </cell>
          <cell r="D8493" t="str">
            <v>iStar</v>
          </cell>
          <cell r="E8493" t="str">
            <v>Callable</v>
          </cell>
        </row>
        <row r="8494">
          <cell r="A8494" t="str">
            <v>3136F3H66</v>
          </cell>
          <cell r="B8494" t="str">
            <v>x3136F3H66</v>
          </cell>
          <cell r="C8494" t="str">
            <v>Match</v>
          </cell>
          <cell r="D8494" t="str">
            <v>iStar</v>
          </cell>
          <cell r="E8494" t="str">
            <v>Callable</v>
          </cell>
        </row>
        <row r="8495">
          <cell r="A8495" t="str">
            <v>3136F3H66</v>
          </cell>
          <cell r="B8495" t="str">
            <v>x3136F3H66</v>
          </cell>
          <cell r="C8495" t="str">
            <v>Match</v>
          </cell>
          <cell r="D8495" t="str">
            <v>iStar</v>
          </cell>
          <cell r="E8495" t="str">
            <v>Callable</v>
          </cell>
        </row>
        <row r="8496">
          <cell r="A8496" t="str">
            <v>3136F3H66</v>
          </cell>
          <cell r="B8496" t="str">
            <v>x3136F3H66</v>
          </cell>
          <cell r="C8496" t="str">
            <v>Match</v>
          </cell>
          <cell r="D8496" t="str">
            <v>iStar</v>
          </cell>
          <cell r="E8496" t="str">
            <v>Callable</v>
          </cell>
        </row>
        <row r="8497">
          <cell r="A8497" t="str">
            <v>3136F3H74</v>
          </cell>
          <cell r="B8497" t="str">
            <v>x3136F3H74</v>
          </cell>
          <cell r="C8497" t="str">
            <v>Match</v>
          </cell>
          <cell r="D8497" t="str">
            <v>iStar</v>
          </cell>
          <cell r="E8497" t="str">
            <v>Callable</v>
          </cell>
        </row>
        <row r="8498">
          <cell r="A8498" t="str">
            <v>3136F3H74</v>
          </cell>
          <cell r="B8498" t="str">
            <v>x3136F3H74</v>
          </cell>
          <cell r="C8498" t="str">
            <v>Match</v>
          </cell>
          <cell r="D8498" t="str">
            <v>iStar</v>
          </cell>
          <cell r="E8498" t="str">
            <v>Callable</v>
          </cell>
        </row>
        <row r="8499">
          <cell r="A8499" t="str">
            <v>3136F3H74</v>
          </cell>
          <cell r="B8499" t="str">
            <v>x3136F3H74</v>
          </cell>
          <cell r="C8499" t="str">
            <v>Match</v>
          </cell>
          <cell r="D8499" t="str">
            <v>iStar</v>
          </cell>
          <cell r="E8499" t="str">
            <v>Callable</v>
          </cell>
        </row>
        <row r="8500">
          <cell r="A8500" t="str">
            <v>3136F3H82</v>
          </cell>
          <cell r="B8500" t="str">
            <v>x3136F3H82</v>
          </cell>
          <cell r="C8500" t="str">
            <v>Match</v>
          </cell>
          <cell r="D8500" t="str">
            <v>iStar</v>
          </cell>
          <cell r="E8500" t="str">
            <v>Callable</v>
          </cell>
        </row>
        <row r="8501">
          <cell r="A8501" t="str">
            <v>3136F3H82</v>
          </cell>
          <cell r="B8501" t="str">
            <v>x3136F3H82</v>
          </cell>
          <cell r="C8501" t="str">
            <v>Match</v>
          </cell>
          <cell r="D8501" t="str">
            <v>iStar</v>
          </cell>
          <cell r="E8501" t="str">
            <v>Callable</v>
          </cell>
        </row>
        <row r="8502">
          <cell r="A8502" t="str">
            <v>3136F3H82</v>
          </cell>
          <cell r="B8502" t="str">
            <v>x3136F3H82</v>
          </cell>
          <cell r="C8502" t="str">
            <v>Match</v>
          </cell>
          <cell r="D8502" t="str">
            <v>iStar</v>
          </cell>
          <cell r="E8502" t="str">
            <v>Callable</v>
          </cell>
        </row>
        <row r="8503">
          <cell r="A8503" t="str">
            <v>3136F3H90</v>
          </cell>
          <cell r="B8503" t="str">
            <v>x3136F3H90</v>
          </cell>
          <cell r="C8503" t="str">
            <v>Match</v>
          </cell>
          <cell r="D8503" t="str">
            <v>iStar</v>
          </cell>
          <cell r="E8503" t="str">
            <v>Callable</v>
          </cell>
        </row>
        <row r="8504">
          <cell r="A8504" t="str">
            <v>3136F3H90</v>
          </cell>
          <cell r="B8504" t="str">
            <v>x3136F3H90</v>
          </cell>
          <cell r="C8504" t="str">
            <v>Match</v>
          </cell>
          <cell r="D8504" t="str">
            <v>iStar</v>
          </cell>
          <cell r="E8504" t="str">
            <v>Callable</v>
          </cell>
        </row>
        <row r="8505">
          <cell r="A8505" t="str">
            <v>3136F3H90</v>
          </cell>
          <cell r="B8505" t="str">
            <v>x3136F3H90</v>
          </cell>
          <cell r="C8505" t="str">
            <v>Match</v>
          </cell>
          <cell r="D8505" t="str">
            <v>iStar</v>
          </cell>
          <cell r="E8505" t="str">
            <v>Callable</v>
          </cell>
        </row>
        <row r="8506">
          <cell r="A8506" t="str">
            <v>3136F3HA7</v>
          </cell>
          <cell r="B8506" t="str">
            <v>x3136F3HA7</v>
          </cell>
          <cell r="C8506" t="str">
            <v>Match</v>
          </cell>
          <cell r="D8506" t="str">
            <v>iStar</v>
          </cell>
          <cell r="E8506" t="str">
            <v>Callable</v>
          </cell>
        </row>
        <row r="8507">
          <cell r="A8507" t="str">
            <v>3136F3HC3</v>
          </cell>
          <cell r="B8507" t="str">
            <v>x3136F3HC3</v>
          </cell>
          <cell r="C8507" t="str">
            <v>Match</v>
          </cell>
          <cell r="D8507" t="str">
            <v>iStar</v>
          </cell>
          <cell r="E8507" t="str">
            <v>Callable</v>
          </cell>
        </row>
        <row r="8508">
          <cell r="A8508" t="str">
            <v>3136F3HF6</v>
          </cell>
          <cell r="B8508" t="str">
            <v>x3136F3HF6</v>
          </cell>
          <cell r="C8508" t="str">
            <v>Match</v>
          </cell>
          <cell r="D8508" t="str">
            <v>iStar</v>
          </cell>
          <cell r="E8508" t="str">
            <v>Callable</v>
          </cell>
        </row>
        <row r="8509">
          <cell r="A8509" t="str">
            <v>3136F3HF6</v>
          </cell>
          <cell r="B8509" t="str">
            <v>x3136F3HF6</v>
          </cell>
          <cell r="C8509" t="str">
            <v>Match</v>
          </cell>
          <cell r="D8509" t="str">
            <v>iStar</v>
          </cell>
          <cell r="E8509" t="str">
            <v>Callable</v>
          </cell>
        </row>
        <row r="8510">
          <cell r="A8510" t="str">
            <v>3136F3HF6</v>
          </cell>
          <cell r="B8510" t="str">
            <v>x3136F3HF6</v>
          </cell>
          <cell r="C8510" t="str">
            <v>Match</v>
          </cell>
          <cell r="D8510" t="str">
            <v>iStar</v>
          </cell>
          <cell r="E8510" t="str">
            <v>Callable</v>
          </cell>
        </row>
        <row r="8511">
          <cell r="A8511" t="str">
            <v>3136F3HG4</v>
          </cell>
          <cell r="B8511" t="str">
            <v>x3136F3HG4</v>
          </cell>
          <cell r="C8511" t="str">
            <v>Match</v>
          </cell>
          <cell r="D8511" t="str">
            <v>iStar</v>
          </cell>
          <cell r="E8511" t="str">
            <v>Callable</v>
          </cell>
        </row>
        <row r="8512">
          <cell r="A8512" t="str">
            <v>3136F3HH2</v>
          </cell>
          <cell r="B8512" t="str">
            <v>x3136F3HH2</v>
          </cell>
          <cell r="C8512" t="str">
            <v>Match</v>
          </cell>
          <cell r="D8512" t="str">
            <v>iStar</v>
          </cell>
          <cell r="E8512" t="str">
            <v>Bullet</v>
          </cell>
        </row>
        <row r="8513">
          <cell r="A8513" t="str">
            <v>3136F3HJ8</v>
          </cell>
          <cell r="B8513" t="str">
            <v>x3136F3HJ8</v>
          </cell>
          <cell r="C8513" t="str">
            <v>Match</v>
          </cell>
          <cell r="D8513" t="str">
            <v>iStar</v>
          </cell>
          <cell r="E8513" t="str">
            <v>Callable</v>
          </cell>
        </row>
        <row r="8514">
          <cell r="A8514" t="str">
            <v>3136F3HJ8</v>
          </cell>
          <cell r="B8514" t="str">
            <v>x3136F3HJ8</v>
          </cell>
          <cell r="C8514" t="str">
            <v>Match</v>
          </cell>
          <cell r="D8514" t="str">
            <v>iStar</v>
          </cell>
          <cell r="E8514" t="str">
            <v>Callable</v>
          </cell>
        </row>
        <row r="8515">
          <cell r="A8515" t="str">
            <v>3136F3HJ8</v>
          </cell>
          <cell r="B8515" t="str">
            <v>x3136F3HJ8</v>
          </cell>
          <cell r="C8515" t="str">
            <v>Match</v>
          </cell>
          <cell r="D8515" t="str">
            <v>iStar</v>
          </cell>
          <cell r="E8515" t="str">
            <v>Callable</v>
          </cell>
        </row>
        <row r="8516">
          <cell r="A8516" t="str">
            <v>3136F3HK5</v>
          </cell>
          <cell r="B8516" t="str">
            <v>x3136F3HK5</v>
          </cell>
          <cell r="C8516" t="str">
            <v>Match</v>
          </cell>
          <cell r="D8516" t="str">
            <v>iStar</v>
          </cell>
          <cell r="E8516" t="str">
            <v>Callable</v>
          </cell>
        </row>
        <row r="8517">
          <cell r="A8517" t="str">
            <v>3136F3HL3</v>
          </cell>
          <cell r="B8517" t="str">
            <v>x3136F3HL3</v>
          </cell>
          <cell r="C8517" t="str">
            <v>Match</v>
          </cell>
          <cell r="D8517" t="str">
            <v>iStar</v>
          </cell>
          <cell r="E8517" t="str">
            <v>Callable</v>
          </cell>
        </row>
        <row r="8518">
          <cell r="A8518" t="str">
            <v>3136F3HL3</v>
          </cell>
          <cell r="B8518" t="str">
            <v>x3136F3HL3</v>
          </cell>
          <cell r="C8518" t="str">
            <v>Match</v>
          </cell>
          <cell r="D8518" t="str">
            <v>iStar</v>
          </cell>
          <cell r="E8518" t="str">
            <v>Callable</v>
          </cell>
        </row>
        <row r="8519">
          <cell r="A8519" t="str">
            <v>3136F3HL3</v>
          </cell>
          <cell r="B8519" t="str">
            <v>x3136F3HL3</v>
          </cell>
          <cell r="C8519" t="str">
            <v>Match</v>
          </cell>
          <cell r="D8519" t="str">
            <v>iStar</v>
          </cell>
          <cell r="E8519" t="str">
            <v>Callable</v>
          </cell>
        </row>
        <row r="8520">
          <cell r="A8520" t="str">
            <v>3136F3HM1</v>
          </cell>
          <cell r="B8520" t="str">
            <v>x3136F3HM1</v>
          </cell>
          <cell r="C8520" t="str">
            <v>Match</v>
          </cell>
          <cell r="D8520" t="str">
            <v>iStar</v>
          </cell>
          <cell r="E8520" t="str">
            <v>Callable</v>
          </cell>
        </row>
        <row r="8521">
          <cell r="A8521" t="str">
            <v>3136F3HM1</v>
          </cell>
          <cell r="B8521" t="str">
            <v>x3136F3HM1</v>
          </cell>
          <cell r="C8521" t="str">
            <v>Match</v>
          </cell>
          <cell r="D8521" t="str">
            <v>iStar</v>
          </cell>
          <cell r="E8521" t="str">
            <v>Callable</v>
          </cell>
        </row>
        <row r="8522">
          <cell r="A8522" t="str">
            <v>3136F3HM1</v>
          </cell>
          <cell r="B8522" t="str">
            <v>x3136F3HM1</v>
          </cell>
          <cell r="C8522" t="str">
            <v>Match</v>
          </cell>
          <cell r="D8522" t="str">
            <v>iStar</v>
          </cell>
          <cell r="E8522" t="str">
            <v>Callable</v>
          </cell>
        </row>
        <row r="8523">
          <cell r="A8523" t="str">
            <v>3136F3HN9</v>
          </cell>
          <cell r="B8523" t="str">
            <v>x3136F3HN9</v>
          </cell>
          <cell r="C8523" t="str">
            <v>Match</v>
          </cell>
          <cell r="D8523" t="str">
            <v>iStar</v>
          </cell>
          <cell r="E8523" t="str">
            <v>Callable</v>
          </cell>
        </row>
        <row r="8524">
          <cell r="A8524" t="str">
            <v>3136F3HN9</v>
          </cell>
          <cell r="B8524" t="str">
            <v>x3136F3HN9</v>
          </cell>
          <cell r="C8524" t="str">
            <v>Match</v>
          </cell>
          <cell r="D8524" t="str">
            <v>iStar</v>
          </cell>
          <cell r="E8524" t="str">
            <v>Bullet</v>
          </cell>
        </row>
        <row r="8525">
          <cell r="A8525" t="str">
            <v>3136F3HN9</v>
          </cell>
          <cell r="B8525" t="str">
            <v>x3136F3HN9</v>
          </cell>
          <cell r="C8525" t="str">
            <v>Match</v>
          </cell>
          <cell r="D8525" t="str">
            <v>iStar</v>
          </cell>
          <cell r="E8525" t="str">
            <v>Callable</v>
          </cell>
        </row>
        <row r="8526">
          <cell r="A8526" t="str">
            <v>3136F3HP4</v>
          </cell>
          <cell r="B8526" t="str">
            <v>x3136F3HP4</v>
          </cell>
          <cell r="C8526" t="str">
            <v>Match</v>
          </cell>
          <cell r="D8526" t="str">
            <v>iStar</v>
          </cell>
          <cell r="E8526" t="str">
            <v>Callable</v>
          </cell>
        </row>
        <row r="8527">
          <cell r="A8527" t="str">
            <v>3136F3HP4</v>
          </cell>
          <cell r="B8527" t="str">
            <v>x3136F3HP4</v>
          </cell>
          <cell r="C8527" t="str">
            <v>Match</v>
          </cell>
          <cell r="D8527" t="str">
            <v>iStar</v>
          </cell>
          <cell r="E8527" t="str">
            <v>Callable</v>
          </cell>
        </row>
        <row r="8528">
          <cell r="A8528" t="str">
            <v>3136F3HP4</v>
          </cell>
          <cell r="B8528" t="str">
            <v>x3136F3HP4</v>
          </cell>
          <cell r="C8528" t="str">
            <v>Match</v>
          </cell>
          <cell r="D8528" t="str">
            <v>iStar</v>
          </cell>
          <cell r="E8528" t="str">
            <v>Callable</v>
          </cell>
        </row>
        <row r="8529">
          <cell r="A8529" t="str">
            <v>3136F3HQ2</v>
          </cell>
          <cell r="B8529" t="str">
            <v>x3136F3HQ2</v>
          </cell>
          <cell r="C8529" t="str">
            <v>Match</v>
          </cell>
          <cell r="D8529" t="str">
            <v>iStar</v>
          </cell>
          <cell r="E8529" t="str">
            <v>Callable</v>
          </cell>
        </row>
        <row r="8530">
          <cell r="A8530" t="str">
            <v>3136F3HQ2</v>
          </cell>
          <cell r="B8530" t="str">
            <v>x3136F3HQ2</v>
          </cell>
          <cell r="C8530" t="str">
            <v>Match</v>
          </cell>
          <cell r="D8530" t="str">
            <v>iStar</v>
          </cell>
          <cell r="E8530" t="str">
            <v>Callable</v>
          </cell>
        </row>
        <row r="8531">
          <cell r="A8531" t="str">
            <v>3136F3HQ2</v>
          </cell>
          <cell r="B8531" t="str">
            <v>x3136F3HQ2</v>
          </cell>
          <cell r="C8531" t="str">
            <v>Match</v>
          </cell>
          <cell r="D8531" t="str">
            <v>iStar</v>
          </cell>
          <cell r="E8531" t="str">
            <v>Callable</v>
          </cell>
        </row>
        <row r="8532">
          <cell r="A8532" t="str">
            <v>3136F3HR0</v>
          </cell>
          <cell r="B8532" t="str">
            <v>x3136F3HR0</v>
          </cell>
          <cell r="C8532" t="str">
            <v>Match</v>
          </cell>
          <cell r="D8532" t="str">
            <v>iStar</v>
          </cell>
          <cell r="E8532" t="str">
            <v>Callable</v>
          </cell>
        </row>
        <row r="8533">
          <cell r="A8533" t="str">
            <v>3136F3HW9</v>
          </cell>
          <cell r="B8533" t="str">
            <v>x3136F3HW9</v>
          </cell>
          <cell r="C8533" t="str">
            <v>Match</v>
          </cell>
          <cell r="D8533" t="str">
            <v>iStar</v>
          </cell>
          <cell r="E8533" t="str">
            <v>Callable</v>
          </cell>
        </row>
        <row r="8534">
          <cell r="A8534" t="str">
            <v>3136F3HX7</v>
          </cell>
          <cell r="B8534" t="str">
            <v>x3136F3HX7</v>
          </cell>
          <cell r="C8534" t="str">
            <v>Match</v>
          </cell>
          <cell r="D8534" t="str">
            <v>iStar</v>
          </cell>
          <cell r="E8534" t="str">
            <v>Bullet</v>
          </cell>
        </row>
        <row r="8535">
          <cell r="A8535" t="str">
            <v>3136F3HX7</v>
          </cell>
          <cell r="B8535" t="str">
            <v>x3136F3HX7</v>
          </cell>
          <cell r="C8535" t="str">
            <v>Match</v>
          </cell>
          <cell r="D8535" t="str">
            <v>iStar</v>
          </cell>
          <cell r="E8535" t="str">
            <v>Bullet</v>
          </cell>
        </row>
        <row r="8536">
          <cell r="A8536" t="str">
            <v>3136F3HX7</v>
          </cell>
          <cell r="B8536" t="str">
            <v>x3136F3HX7</v>
          </cell>
          <cell r="C8536" t="str">
            <v>Match</v>
          </cell>
          <cell r="D8536" t="str">
            <v>iStar</v>
          </cell>
          <cell r="E8536" t="str">
            <v>Callable</v>
          </cell>
        </row>
        <row r="8537">
          <cell r="A8537" t="str">
            <v>3136F3HY5</v>
          </cell>
          <cell r="B8537" t="str">
            <v>x3136F3HY5</v>
          </cell>
          <cell r="C8537" t="str">
            <v>Match</v>
          </cell>
          <cell r="D8537" t="str">
            <v>iStar</v>
          </cell>
          <cell r="E8537" t="str">
            <v>Callable</v>
          </cell>
        </row>
        <row r="8538">
          <cell r="A8538" t="str">
            <v>3136F3HY5</v>
          </cell>
          <cell r="B8538" t="str">
            <v>x3136F3HY5</v>
          </cell>
          <cell r="C8538" t="str">
            <v>Match</v>
          </cell>
          <cell r="D8538" t="str">
            <v>iStar</v>
          </cell>
          <cell r="E8538" t="str">
            <v>Callable</v>
          </cell>
        </row>
        <row r="8539">
          <cell r="A8539" t="str">
            <v>3136F3HY5</v>
          </cell>
          <cell r="B8539" t="str">
            <v>x3136F3HY5</v>
          </cell>
          <cell r="C8539" t="str">
            <v>Match</v>
          </cell>
          <cell r="D8539" t="str">
            <v>iStar</v>
          </cell>
          <cell r="E8539" t="str">
            <v>Callable</v>
          </cell>
        </row>
        <row r="8540">
          <cell r="A8540" t="str">
            <v>3136F3J23</v>
          </cell>
          <cell r="B8540" t="str">
            <v>x3136F3J23</v>
          </cell>
          <cell r="C8540" t="str">
            <v>Match</v>
          </cell>
          <cell r="D8540" t="str">
            <v>iStar</v>
          </cell>
          <cell r="E8540" t="str">
            <v>Callable</v>
          </cell>
        </row>
        <row r="8541">
          <cell r="A8541" t="str">
            <v>3136F3J23</v>
          </cell>
          <cell r="B8541" t="str">
            <v>x3136F3J23</v>
          </cell>
          <cell r="C8541" t="str">
            <v>Match</v>
          </cell>
          <cell r="D8541" t="str">
            <v>iStar</v>
          </cell>
          <cell r="E8541" t="str">
            <v>Bullet</v>
          </cell>
        </row>
        <row r="8542">
          <cell r="A8542" t="str">
            <v>3136F3J23</v>
          </cell>
          <cell r="B8542" t="str">
            <v>x3136F3J23</v>
          </cell>
          <cell r="C8542" t="str">
            <v>Match</v>
          </cell>
          <cell r="D8542" t="str">
            <v>iStar</v>
          </cell>
          <cell r="E8542" t="str">
            <v>Callable</v>
          </cell>
        </row>
        <row r="8543">
          <cell r="A8543" t="str">
            <v>3136F3J31</v>
          </cell>
          <cell r="B8543" t="str">
            <v>x3136F3J31</v>
          </cell>
          <cell r="C8543" t="str">
            <v>Match</v>
          </cell>
          <cell r="D8543" t="str">
            <v>iStar</v>
          </cell>
          <cell r="E8543" t="str">
            <v>Bullet</v>
          </cell>
        </row>
        <row r="8544">
          <cell r="A8544" t="str">
            <v>3136F3J31</v>
          </cell>
          <cell r="B8544" t="str">
            <v>x3136F3J31</v>
          </cell>
          <cell r="C8544" t="str">
            <v>Match</v>
          </cell>
          <cell r="D8544" t="str">
            <v>iStar</v>
          </cell>
          <cell r="E8544" t="str">
            <v>Bullet</v>
          </cell>
        </row>
        <row r="8545">
          <cell r="A8545" t="str">
            <v>3136F3J49</v>
          </cell>
          <cell r="B8545" t="str">
            <v>x3136F3J49</v>
          </cell>
          <cell r="C8545" t="str">
            <v>Match</v>
          </cell>
          <cell r="D8545" t="str">
            <v>iStar</v>
          </cell>
          <cell r="E8545" t="str">
            <v>Bullet</v>
          </cell>
        </row>
        <row r="8546">
          <cell r="A8546" t="str">
            <v>3136F3J49</v>
          </cell>
          <cell r="B8546" t="str">
            <v>x3136F3J49</v>
          </cell>
          <cell r="C8546" t="str">
            <v>Match</v>
          </cell>
          <cell r="D8546" t="str">
            <v>iStar</v>
          </cell>
          <cell r="E8546" t="str">
            <v>Callable</v>
          </cell>
        </row>
        <row r="8547">
          <cell r="A8547" t="str">
            <v>3136F3J56</v>
          </cell>
          <cell r="B8547" t="str">
            <v>x3136F3J56</v>
          </cell>
          <cell r="C8547" t="str">
            <v>Match</v>
          </cell>
          <cell r="D8547" t="str">
            <v>iStar</v>
          </cell>
          <cell r="E8547" t="str">
            <v>Callable</v>
          </cell>
        </row>
        <row r="8548">
          <cell r="A8548" t="str">
            <v>3136F3J56</v>
          </cell>
          <cell r="B8548" t="str">
            <v>x3136F3J56</v>
          </cell>
          <cell r="C8548" t="str">
            <v>Match</v>
          </cell>
          <cell r="D8548" t="str">
            <v>iStar</v>
          </cell>
          <cell r="E8548" t="str">
            <v>Callable</v>
          </cell>
        </row>
        <row r="8549">
          <cell r="A8549" t="str">
            <v>3136F3J56</v>
          </cell>
          <cell r="B8549" t="str">
            <v>x3136F3J56</v>
          </cell>
          <cell r="C8549" t="str">
            <v>Match</v>
          </cell>
          <cell r="D8549" t="str">
            <v>iStar</v>
          </cell>
          <cell r="E8549" t="str">
            <v>Callable</v>
          </cell>
        </row>
        <row r="8550">
          <cell r="A8550" t="str">
            <v>3136F3J64</v>
          </cell>
          <cell r="B8550" t="str">
            <v>x3136F3J64</v>
          </cell>
          <cell r="C8550" t="str">
            <v>Match</v>
          </cell>
          <cell r="D8550" t="str">
            <v>iStar</v>
          </cell>
          <cell r="E8550" t="str">
            <v>Callable</v>
          </cell>
        </row>
        <row r="8551">
          <cell r="A8551" t="str">
            <v>3136F3J64</v>
          </cell>
          <cell r="B8551" t="str">
            <v>x3136F3J64</v>
          </cell>
          <cell r="C8551" t="str">
            <v>Match</v>
          </cell>
          <cell r="D8551" t="str">
            <v>iStar</v>
          </cell>
          <cell r="E8551" t="str">
            <v>Zero-Coupon</v>
          </cell>
        </row>
        <row r="8552">
          <cell r="A8552" t="str">
            <v>3136F3J64</v>
          </cell>
          <cell r="B8552" t="str">
            <v>x3136F3J64</v>
          </cell>
          <cell r="C8552" t="str">
            <v>Match</v>
          </cell>
          <cell r="D8552" t="str">
            <v>iStar</v>
          </cell>
          <cell r="E8552" t="str">
            <v>Zero-Coupon</v>
          </cell>
        </row>
        <row r="8553">
          <cell r="A8553" t="str">
            <v>3136F3J72</v>
          </cell>
          <cell r="B8553" t="str">
            <v>x3136F3J72</v>
          </cell>
          <cell r="C8553" t="str">
            <v>Match</v>
          </cell>
          <cell r="D8553" t="str">
            <v>iStar</v>
          </cell>
          <cell r="E8553" t="str">
            <v>Zero-Coupon</v>
          </cell>
        </row>
        <row r="8554">
          <cell r="A8554" t="str">
            <v>3136F3J72</v>
          </cell>
          <cell r="B8554" t="str">
            <v>x3136F3J72</v>
          </cell>
          <cell r="C8554" t="str">
            <v>Match</v>
          </cell>
          <cell r="D8554" t="str">
            <v>iStar</v>
          </cell>
          <cell r="E8554" t="str">
            <v>Callable</v>
          </cell>
        </row>
        <row r="8555">
          <cell r="A8555" t="str">
            <v>3136F3J72</v>
          </cell>
          <cell r="B8555" t="str">
            <v>x3136F3J72</v>
          </cell>
          <cell r="C8555" t="str">
            <v>Match</v>
          </cell>
          <cell r="D8555" t="str">
            <v>iStar</v>
          </cell>
          <cell r="E8555" t="str">
            <v>Callable</v>
          </cell>
        </row>
        <row r="8556">
          <cell r="A8556" t="str">
            <v>3136F3J80</v>
          </cell>
          <cell r="B8556" t="str">
            <v>x3136F3J80</v>
          </cell>
          <cell r="C8556" t="str">
            <v>Match</v>
          </cell>
          <cell r="D8556" t="str">
            <v>iStar</v>
          </cell>
          <cell r="E8556" t="str">
            <v>Callable</v>
          </cell>
        </row>
        <row r="8557">
          <cell r="A8557" t="str">
            <v>3136F3J80</v>
          </cell>
          <cell r="B8557" t="str">
            <v>x3136F3J80</v>
          </cell>
          <cell r="C8557" t="str">
            <v>Match</v>
          </cell>
          <cell r="D8557" t="str">
            <v>iStar</v>
          </cell>
          <cell r="E8557" t="str">
            <v>Callable</v>
          </cell>
        </row>
        <row r="8558">
          <cell r="A8558" t="str">
            <v>3136F3J80</v>
          </cell>
          <cell r="B8558" t="str">
            <v>x3136F3J80</v>
          </cell>
          <cell r="C8558" t="str">
            <v>Match</v>
          </cell>
          <cell r="D8558" t="str">
            <v>iStar</v>
          </cell>
          <cell r="E8558" t="str">
            <v>Callable</v>
          </cell>
        </row>
        <row r="8559">
          <cell r="A8559" t="str">
            <v>3136F3J98</v>
          </cell>
          <cell r="B8559" t="str">
            <v>x3136F3J98</v>
          </cell>
          <cell r="C8559" t="str">
            <v>Match</v>
          </cell>
          <cell r="D8559" t="str">
            <v>iStar</v>
          </cell>
          <cell r="E8559" t="str">
            <v>Callable</v>
          </cell>
        </row>
        <row r="8560">
          <cell r="A8560" t="str">
            <v>3136F3JA5</v>
          </cell>
          <cell r="B8560" t="str">
            <v>x3136F3JA5</v>
          </cell>
          <cell r="C8560" t="str">
            <v>Match</v>
          </cell>
          <cell r="D8560" t="str">
            <v>iStar</v>
          </cell>
          <cell r="E8560" t="str">
            <v>Callable</v>
          </cell>
        </row>
        <row r="8561">
          <cell r="A8561" t="str">
            <v>3136F3JB3</v>
          </cell>
          <cell r="B8561" t="str">
            <v>x3136F3JB3</v>
          </cell>
          <cell r="C8561" t="str">
            <v>Match</v>
          </cell>
          <cell r="D8561" t="str">
            <v>iStar</v>
          </cell>
          <cell r="E8561" t="str">
            <v>Callable</v>
          </cell>
        </row>
        <row r="8562">
          <cell r="A8562" t="str">
            <v>3136F3JE7</v>
          </cell>
          <cell r="B8562" t="str">
            <v>x3136F3JE7</v>
          </cell>
          <cell r="C8562" t="str">
            <v>Match</v>
          </cell>
          <cell r="D8562" t="str">
            <v>iStar</v>
          </cell>
          <cell r="E8562" t="str">
            <v>Callable</v>
          </cell>
        </row>
        <row r="8563">
          <cell r="A8563" t="str">
            <v>3136F3JE7</v>
          </cell>
          <cell r="B8563" t="str">
            <v>x3136F3JE7</v>
          </cell>
          <cell r="C8563" t="str">
            <v>Match</v>
          </cell>
          <cell r="D8563" t="str">
            <v>iStar</v>
          </cell>
          <cell r="E8563" t="str">
            <v>Callable</v>
          </cell>
        </row>
        <row r="8564">
          <cell r="A8564" t="str">
            <v>3136F3JE7</v>
          </cell>
          <cell r="B8564" t="str">
            <v>x3136F3JE7</v>
          </cell>
          <cell r="C8564" t="str">
            <v>Match</v>
          </cell>
          <cell r="D8564" t="str">
            <v>iStar</v>
          </cell>
          <cell r="E8564" t="str">
            <v>Callable</v>
          </cell>
        </row>
        <row r="8565">
          <cell r="A8565" t="str">
            <v>3136F3JF4</v>
          </cell>
          <cell r="B8565" t="str">
            <v>x3136F3JF4</v>
          </cell>
          <cell r="C8565" t="str">
            <v>Match</v>
          </cell>
          <cell r="D8565" t="str">
            <v>iStar</v>
          </cell>
          <cell r="E8565" t="str">
            <v>Callable</v>
          </cell>
        </row>
        <row r="8566">
          <cell r="A8566" t="str">
            <v>3136F3JF4</v>
          </cell>
          <cell r="B8566" t="str">
            <v>x3136F3JF4</v>
          </cell>
          <cell r="C8566" t="str">
            <v>Match</v>
          </cell>
          <cell r="D8566" t="str">
            <v>iStar</v>
          </cell>
          <cell r="E8566" t="str">
            <v>Callable</v>
          </cell>
        </row>
        <row r="8567">
          <cell r="A8567" t="str">
            <v>3136F3JF4</v>
          </cell>
          <cell r="B8567" t="str">
            <v>x3136F3JF4</v>
          </cell>
          <cell r="C8567" t="str">
            <v>Match</v>
          </cell>
          <cell r="D8567" t="str">
            <v>iStar</v>
          </cell>
          <cell r="E8567" t="str">
            <v>Callable</v>
          </cell>
        </row>
        <row r="8568">
          <cell r="A8568" t="str">
            <v>3136F3JK3</v>
          </cell>
          <cell r="B8568" t="str">
            <v>x3136F3JK3</v>
          </cell>
          <cell r="C8568" t="str">
            <v>Match</v>
          </cell>
          <cell r="D8568" t="str">
            <v>iStar</v>
          </cell>
          <cell r="E8568" t="str">
            <v>Callable</v>
          </cell>
        </row>
        <row r="8569">
          <cell r="A8569" t="str">
            <v>3136F3JL1</v>
          </cell>
          <cell r="B8569" t="str">
            <v>x3136F3JL1</v>
          </cell>
          <cell r="C8569" t="str">
            <v>Match</v>
          </cell>
          <cell r="D8569" t="str">
            <v>iStar</v>
          </cell>
          <cell r="E8569" t="str">
            <v>Callable</v>
          </cell>
        </row>
        <row r="8570">
          <cell r="A8570" t="str">
            <v>3136F3JQ0</v>
          </cell>
          <cell r="B8570" t="str">
            <v>x3136F3JQ0</v>
          </cell>
          <cell r="C8570" t="str">
            <v>Match</v>
          </cell>
          <cell r="D8570" t="str">
            <v>iStar</v>
          </cell>
          <cell r="E8570" t="str">
            <v>Callable</v>
          </cell>
        </row>
        <row r="8571">
          <cell r="A8571" t="str">
            <v>3136F3JR8</v>
          </cell>
          <cell r="B8571" t="str">
            <v>x3136F3JR8</v>
          </cell>
          <cell r="C8571" t="str">
            <v>Match</v>
          </cell>
          <cell r="D8571" t="str">
            <v>iStar</v>
          </cell>
          <cell r="E8571" t="str">
            <v>Callable</v>
          </cell>
        </row>
        <row r="8572">
          <cell r="A8572" t="str">
            <v>3136F3JR8</v>
          </cell>
          <cell r="B8572" t="str">
            <v>x3136F3JR8</v>
          </cell>
          <cell r="C8572" t="str">
            <v>Match</v>
          </cell>
          <cell r="D8572" t="str">
            <v>iStar</v>
          </cell>
          <cell r="E8572" t="str">
            <v>Callable</v>
          </cell>
        </row>
        <row r="8573">
          <cell r="A8573" t="str">
            <v>3136F3JR8</v>
          </cell>
          <cell r="B8573" t="str">
            <v>x3136F3JR8</v>
          </cell>
          <cell r="C8573" t="str">
            <v>Match</v>
          </cell>
          <cell r="D8573" t="str">
            <v>iStar</v>
          </cell>
          <cell r="E8573" t="str">
            <v>Callable</v>
          </cell>
        </row>
        <row r="8574">
          <cell r="A8574" t="str">
            <v>3136F3JV9</v>
          </cell>
          <cell r="B8574" t="str">
            <v>x3136F3JV9</v>
          </cell>
          <cell r="C8574" t="str">
            <v>Match</v>
          </cell>
          <cell r="D8574" t="str">
            <v>iStar</v>
          </cell>
          <cell r="E8574" t="str">
            <v>Callable</v>
          </cell>
        </row>
        <row r="8575">
          <cell r="A8575" t="str">
            <v>3136F3JV9</v>
          </cell>
          <cell r="B8575" t="str">
            <v>x3136F3JV9</v>
          </cell>
          <cell r="C8575" t="str">
            <v>Match</v>
          </cell>
          <cell r="D8575" t="str">
            <v>iStar</v>
          </cell>
          <cell r="E8575" t="str">
            <v>CallableStep-Up</v>
          </cell>
        </row>
        <row r="8576">
          <cell r="A8576" t="str">
            <v>3136F3JV9</v>
          </cell>
          <cell r="B8576" t="str">
            <v>x3136F3JV9</v>
          </cell>
          <cell r="C8576" t="str">
            <v>Match</v>
          </cell>
          <cell r="D8576" t="str">
            <v>iStar</v>
          </cell>
          <cell r="E8576" t="str">
            <v>CallableStep-Up</v>
          </cell>
        </row>
        <row r="8577">
          <cell r="A8577" t="str">
            <v>3136F3JW7</v>
          </cell>
          <cell r="B8577" t="str">
            <v>x3136F3JW7</v>
          </cell>
          <cell r="C8577" t="str">
            <v>Match</v>
          </cell>
          <cell r="D8577" t="str">
            <v>iStar</v>
          </cell>
          <cell r="E8577" t="str">
            <v>Callable</v>
          </cell>
        </row>
        <row r="8578">
          <cell r="A8578" t="str">
            <v>3136F3JW7</v>
          </cell>
          <cell r="B8578" t="str">
            <v>x3136F3JW7</v>
          </cell>
          <cell r="C8578" t="str">
            <v>Match</v>
          </cell>
          <cell r="D8578" t="str">
            <v>iStar</v>
          </cell>
          <cell r="E8578" t="str">
            <v>Callable</v>
          </cell>
        </row>
        <row r="8579">
          <cell r="A8579" t="str">
            <v>3136F3JW7</v>
          </cell>
          <cell r="B8579" t="str">
            <v>x3136F3JW7</v>
          </cell>
          <cell r="C8579" t="str">
            <v>Match</v>
          </cell>
          <cell r="D8579" t="str">
            <v>iStar</v>
          </cell>
          <cell r="E8579" t="str">
            <v>Callable</v>
          </cell>
        </row>
        <row r="8580">
          <cell r="A8580" t="str">
            <v>3136F3JX5</v>
          </cell>
          <cell r="B8580" t="str">
            <v>x3136F3JX5</v>
          </cell>
          <cell r="C8580" t="str">
            <v>Match</v>
          </cell>
          <cell r="D8580" t="str">
            <v>iStar</v>
          </cell>
          <cell r="E8580" t="str">
            <v>Callable</v>
          </cell>
        </row>
        <row r="8581">
          <cell r="A8581" t="str">
            <v>3136F3JX5</v>
          </cell>
          <cell r="B8581" t="str">
            <v>x3136F3JX5</v>
          </cell>
          <cell r="C8581" t="str">
            <v>Match</v>
          </cell>
          <cell r="D8581" t="str">
            <v>iStar</v>
          </cell>
          <cell r="E8581" t="str">
            <v>Callable</v>
          </cell>
        </row>
        <row r="8582">
          <cell r="A8582" t="str">
            <v>3136F3JX5</v>
          </cell>
          <cell r="B8582" t="str">
            <v>x3136F3JX5</v>
          </cell>
          <cell r="C8582" t="str">
            <v>Match</v>
          </cell>
          <cell r="D8582" t="str">
            <v>iStar</v>
          </cell>
          <cell r="E8582" t="str">
            <v>Callable</v>
          </cell>
        </row>
        <row r="8583">
          <cell r="A8583" t="str">
            <v>3136F3JY3</v>
          </cell>
          <cell r="B8583" t="str">
            <v>x3136F3JY3</v>
          </cell>
          <cell r="C8583" t="str">
            <v>Match</v>
          </cell>
          <cell r="D8583" t="str">
            <v>iStar</v>
          </cell>
          <cell r="E8583" t="str">
            <v>Callable</v>
          </cell>
        </row>
        <row r="8584">
          <cell r="A8584" t="str">
            <v>3136F3JY3</v>
          </cell>
          <cell r="B8584" t="str">
            <v>x3136F3JY3</v>
          </cell>
          <cell r="C8584" t="str">
            <v>Match</v>
          </cell>
          <cell r="D8584" t="str">
            <v>iStar</v>
          </cell>
          <cell r="E8584" t="str">
            <v>Callable</v>
          </cell>
        </row>
        <row r="8585">
          <cell r="A8585" t="str">
            <v>3136F3JY3</v>
          </cell>
          <cell r="B8585" t="str">
            <v>x3136F3JY3</v>
          </cell>
          <cell r="C8585" t="str">
            <v>Match</v>
          </cell>
          <cell r="D8585" t="str">
            <v>iStar</v>
          </cell>
          <cell r="E8585" t="str">
            <v>Callable</v>
          </cell>
        </row>
        <row r="8586">
          <cell r="A8586" t="str">
            <v>3136F3JZ0</v>
          </cell>
          <cell r="B8586" t="str">
            <v>x3136F3JZ0</v>
          </cell>
          <cell r="C8586" t="str">
            <v>Match</v>
          </cell>
          <cell r="D8586" t="str">
            <v>iStar</v>
          </cell>
          <cell r="E8586" t="str">
            <v>Bullet</v>
          </cell>
        </row>
        <row r="8587">
          <cell r="A8587" t="str">
            <v>3136F3JZ0</v>
          </cell>
          <cell r="B8587" t="str">
            <v>x3136F3JZ0</v>
          </cell>
          <cell r="C8587" t="str">
            <v>Match</v>
          </cell>
          <cell r="D8587" t="str">
            <v>iStar</v>
          </cell>
          <cell r="E8587" t="str">
            <v>Callable</v>
          </cell>
        </row>
        <row r="8588">
          <cell r="A8588" t="str">
            <v>3136F3JZ0</v>
          </cell>
          <cell r="B8588" t="str">
            <v>x3136F3JZ0</v>
          </cell>
          <cell r="C8588" t="str">
            <v>Match</v>
          </cell>
          <cell r="D8588" t="str">
            <v>iStar</v>
          </cell>
          <cell r="E8588" t="str">
            <v>Callable</v>
          </cell>
        </row>
        <row r="8589">
          <cell r="A8589" t="str">
            <v>3136F3K21</v>
          </cell>
          <cell r="B8589" t="str">
            <v>x3136F3K21</v>
          </cell>
          <cell r="C8589" t="str">
            <v>Match</v>
          </cell>
          <cell r="D8589" t="str">
            <v>iStar</v>
          </cell>
          <cell r="E8589" t="str">
            <v>Bullet</v>
          </cell>
        </row>
        <row r="8590">
          <cell r="A8590" t="str">
            <v>3136F3K21</v>
          </cell>
          <cell r="B8590" t="str">
            <v>x3136F3K21</v>
          </cell>
          <cell r="C8590" t="str">
            <v>Match</v>
          </cell>
          <cell r="D8590" t="str">
            <v>iStar</v>
          </cell>
          <cell r="E8590" t="str">
            <v>Callable</v>
          </cell>
        </row>
        <row r="8591">
          <cell r="A8591" t="str">
            <v>3136F3K21</v>
          </cell>
          <cell r="B8591" t="str">
            <v>x3136F3K21</v>
          </cell>
          <cell r="C8591" t="str">
            <v>Match</v>
          </cell>
          <cell r="D8591" t="str">
            <v>iStar</v>
          </cell>
          <cell r="E8591" t="str">
            <v>Callable</v>
          </cell>
        </row>
        <row r="8592">
          <cell r="A8592" t="str">
            <v>3136F3K39</v>
          </cell>
          <cell r="B8592" t="str">
            <v>x3136F3K39</v>
          </cell>
          <cell r="C8592" t="str">
            <v>Match</v>
          </cell>
          <cell r="D8592" t="str">
            <v>iStar</v>
          </cell>
          <cell r="E8592" t="str">
            <v>Callable</v>
          </cell>
        </row>
        <row r="8593">
          <cell r="A8593" t="str">
            <v>3136F3K39</v>
          </cell>
          <cell r="B8593" t="str">
            <v>x3136F3K39</v>
          </cell>
          <cell r="C8593" t="str">
            <v>Match</v>
          </cell>
          <cell r="D8593" t="str">
            <v>iStar</v>
          </cell>
          <cell r="E8593" t="str">
            <v>Callable</v>
          </cell>
        </row>
        <row r="8594">
          <cell r="A8594" t="str">
            <v>3136F3K39</v>
          </cell>
          <cell r="B8594" t="str">
            <v>x3136F3K39</v>
          </cell>
          <cell r="C8594" t="str">
            <v>Match</v>
          </cell>
          <cell r="D8594" t="str">
            <v>iStar</v>
          </cell>
          <cell r="E8594" t="str">
            <v>Callable</v>
          </cell>
        </row>
        <row r="8595">
          <cell r="A8595" t="str">
            <v>3136F3K47</v>
          </cell>
          <cell r="B8595" t="str">
            <v>x3136F3K47</v>
          </cell>
          <cell r="C8595" t="str">
            <v>Match</v>
          </cell>
          <cell r="D8595" t="str">
            <v>iStar</v>
          </cell>
          <cell r="E8595" t="str">
            <v>Callable</v>
          </cell>
        </row>
        <row r="8596">
          <cell r="A8596" t="str">
            <v>3136F3K47</v>
          </cell>
          <cell r="B8596" t="str">
            <v>x3136F3K47</v>
          </cell>
          <cell r="C8596" t="str">
            <v>Match</v>
          </cell>
          <cell r="D8596" t="str">
            <v>iStar</v>
          </cell>
          <cell r="E8596" t="str">
            <v>Callable</v>
          </cell>
        </row>
        <row r="8597">
          <cell r="A8597" t="str">
            <v>3136F3K47</v>
          </cell>
          <cell r="B8597" t="str">
            <v>x3136F3K47</v>
          </cell>
          <cell r="C8597" t="str">
            <v>Match</v>
          </cell>
          <cell r="D8597" t="str">
            <v>iStar</v>
          </cell>
          <cell r="E8597" t="str">
            <v>Callable</v>
          </cell>
        </row>
        <row r="8598">
          <cell r="A8598" t="str">
            <v>3136F3K54</v>
          </cell>
          <cell r="B8598" t="str">
            <v>x3136F3K54</v>
          </cell>
          <cell r="C8598" t="str">
            <v>Match</v>
          </cell>
          <cell r="D8598" t="str">
            <v>iStar</v>
          </cell>
          <cell r="E8598" t="str">
            <v>Callable</v>
          </cell>
        </row>
        <row r="8599">
          <cell r="A8599" t="str">
            <v>3136F3K54</v>
          </cell>
          <cell r="B8599" t="str">
            <v>x3136F3K54</v>
          </cell>
          <cell r="C8599" t="str">
            <v>Match</v>
          </cell>
          <cell r="D8599" t="str">
            <v>iStar</v>
          </cell>
          <cell r="E8599" t="str">
            <v>Callable</v>
          </cell>
        </row>
        <row r="8600">
          <cell r="A8600" t="str">
            <v>3136F3K54</v>
          </cell>
          <cell r="B8600" t="str">
            <v>x3136F3K54</v>
          </cell>
          <cell r="C8600" t="str">
            <v>Match</v>
          </cell>
          <cell r="D8600" t="str">
            <v>iStar</v>
          </cell>
          <cell r="E8600" t="str">
            <v>Bullet</v>
          </cell>
        </row>
        <row r="8601">
          <cell r="A8601" t="str">
            <v>3136F3K62</v>
          </cell>
          <cell r="B8601" t="str">
            <v>x3136F3K62</v>
          </cell>
          <cell r="C8601" t="str">
            <v>Match</v>
          </cell>
          <cell r="D8601" t="str">
            <v>iStar</v>
          </cell>
          <cell r="E8601" t="str">
            <v>Bullet</v>
          </cell>
        </row>
        <row r="8602">
          <cell r="A8602" t="str">
            <v>3136F3K70</v>
          </cell>
          <cell r="B8602" t="str">
            <v>x3136F3K70</v>
          </cell>
          <cell r="C8602" t="str">
            <v>Match</v>
          </cell>
          <cell r="D8602" t="str">
            <v>iStar</v>
          </cell>
          <cell r="E8602" t="str">
            <v>Callable</v>
          </cell>
        </row>
        <row r="8603">
          <cell r="A8603" t="str">
            <v>3136F3K70</v>
          </cell>
          <cell r="B8603" t="str">
            <v>x3136F3K70</v>
          </cell>
          <cell r="C8603" t="str">
            <v>Match</v>
          </cell>
          <cell r="D8603" t="str">
            <v>iStar</v>
          </cell>
          <cell r="E8603" t="str">
            <v>Callable</v>
          </cell>
        </row>
        <row r="8604">
          <cell r="A8604" t="str">
            <v>3136F3K70</v>
          </cell>
          <cell r="B8604" t="str">
            <v>x3136F3K70</v>
          </cell>
          <cell r="C8604" t="str">
            <v>Match</v>
          </cell>
          <cell r="D8604" t="str">
            <v>iStar</v>
          </cell>
          <cell r="E8604" t="str">
            <v>Callable</v>
          </cell>
        </row>
        <row r="8605">
          <cell r="A8605" t="str">
            <v>3136F3K88</v>
          </cell>
          <cell r="B8605" t="str">
            <v>x3136F3K88</v>
          </cell>
          <cell r="C8605" t="str">
            <v>Match</v>
          </cell>
          <cell r="D8605" t="str">
            <v>iStar</v>
          </cell>
          <cell r="E8605" t="str">
            <v>Callable</v>
          </cell>
        </row>
        <row r="8606">
          <cell r="A8606" t="str">
            <v>3136F3K88</v>
          </cell>
          <cell r="B8606" t="str">
            <v>x3136F3K88</v>
          </cell>
          <cell r="C8606" t="str">
            <v>Match</v>
          </cell>
          <cell r="D8606" t="str">
            <v>iStar</v>
          </cell>
          <cell r="E8606" t="str">
            <v>Callable</v>
          </cell>
        </row>
        <row r="8607">
          <cell r="A8607" t="str">
            <v>3136F3K88</v>
          </cell>
          <cell r="B8607" t="str">
            <v>x3136F3K88</v>
          </cell>
          <cell r="C8607" t="str">
            <v>Match</v>
          </cell>
          <cell r="D8607" t="str">
            <v>iStar</v>
          </cell>
          <cell r="E8607" t="str">
            <v>Callable</v>
          </cell>
        </row>
        <row r="8608">
          <cell r="A8608" t="str">
            <v>3136F3K96</v>
          </cell>
          <cell r="B8608" t="str">
            <v>x3136F3K96</v>
          </cell>
          <cell r="C8608" t="str">
            <v>Match</v>
          </cell>
          <cell r="D8608" t="str">
            <v>iStar</v>
          </cell>
          <cell r="E8608" t="str">
            <v>Callable</v>
          </cell>
        </row>
        <row r="8609">
          <cell r="A8609" t="str">
            <v>3136F3K96</v>
          </cell>
          <cell r="B8609" t="str">
            <v>x3136F3K96</v>
          </cell>
          <cell r="C8609" t="str">
            <v>Match</v>
          </cell>
          <cell r="D8609" t="str">
            <v>iStar</v>
          </cell>
          <cell r="E8609" t="str">
            <v>Bullet</v>
          </cell>
        </row>
        <row r="8610">
          <cell r="A8610" t="str">
            <v>3136F3K96</v>
          </cell>
          <cell r="B8610" t="str">
            <v>x3136F3K96</v>
          </cell>
          <cell r="C8610" t="str">
            <v>Match</v>
          </cell>
          <cell r="D8610" t="str">
            <v>iStar</v>
          </cell>
          <cell r="E8610" t="str">
            <v>Bullet</v>
          </cell>
        </row>
        <row r="8611">
          <cell r="A8611" t="str">
            <v>3136F3KA3</v>
          </cell>
          <cell r="B8611" t="str">
            <v>x3136F3KA3</v>
          </cell>
          <cell r="C8611" t="str">
            <v>Match</v>
          </cell>
          <cell r="D8611" t="str">
            <v>iStar</v>
          </cell>
          <cell r="E8611" t="str">
            <v>Bullet</v>
          </cell>
        </row>
        <row r="8612">
          <cell r="A8612" t="str">
            <v>3136F3KA3</v>
          </cell>
          <cell r="B8612" t="str">
            <v>x3136F3KA3</v>
          </cell>
          <cell r="C8612" t="str">
            <v>Match</v>
          </cell>
          <cell r="D8612" t="str">
            <v>iStar</v>
          </cell>
          <cell r="E8612" t="str">
            <v>Callable</v>
          </cell>
        </row>
        <row r="8613">
          <cell r="A8613" t="str">
            <v>3136F3KA3</v>
          </cell>
          <cell r="B8613" t="str">
            <v>x3136F3KA3</v>
          </cell>
          <cell r="C8613" t="str">
            <v>Match</v>
          </cell>
          <cell r="D8613" t="str">
            <v>iStar</v>
          </cell>
          <cell r="E8613" t="str">
            <v>Callable</v>
          </cell>
        </row>
        <row r="8614">
          <cell r="A8614" t="str">
            <v>3136F3KB1</v>
          </cell>
          <cell r="B8614" t="str">
            <v>x3136F3KB1</v>
          </cell>
          <cell r="C8614" t="str">
            <v>Match</v>
          </cell>
          <cell r="D8614" t="str">
            <v>iStar</v>
          </cell>
          <cell r="E8614" t="str">
            <v>Callable</v>
          </cell>
        </row>
        <row r="8615">
          <cell r="A8615" t="str">
            <v>3136F3KB1</v>
          </cell>
          <cell r="B8615" t="str">
            <v>x3136F3KB1</v>
          </cell>
          <cell r="C8615" t="str">
            <v>Match</v>
          </cell>
          <cell r="D8615" t="str">
            <v>iStar</v>
          </cell>
          <cell r="E8615" t="str">
            <v>Callable</v>
          </cell>
        </row>
        <row r="8616">
          <cell r="A8616" t="str">
            <v>3136F3KB1</v>
          </cell>
          <cell r="B8616" t="str">
            <v>x3136F3KB1</v>
          </cell>
          <cell r="C8616" t="str">
            <v>Match</v>
          </cell>
          <cell r="D8616" t="str">
            <v>iStar</v>
          </cell>
          <cell r="E8616" t="str">
            <v>Callable</v>
          </cell>
        </row>
        <row r="8617">
          <cell r="A8617" t="str">
            <v>3136F3KB1</v>
          </cell>
          <cell r="B8617" t="str">
            <v>x3136F3KB1</v>
          </cell>
          <cell r="C8617" t="str">
            <v>Match</v>
          </cell>
          <cell r="D8617" t="str">
            <v>iStar</v>
          </cell>
          <cell r="E8617" t="str">
            <v>Callable</v>
          </cell>
        </row>
        <row r="8618">
          <cell r="A8618" t="str">
            <v>3136F3KD7</v>
          </cell>
          <cell r="B8618" t="str">
            <v>x3136F3KD7</v>
          </cell>
          <cell r="C8618" t="str">
            <v>Match</v>
          </cell>
          <cell r="D8618" t="str">
            <v>iStar</v>
          </cell>
          <cell r="E8618" t="str">
            <v>Callable</v>
          </cell>
        </row>
        <row r="8619">
          <cell r="A8619" t="str">
            <v>3136F3KE5</v>
          </cell>
          <cell r="B8619" t="str">
            <v>x3136F3KE5</v>
          </cell>
          <cell r="C8619" t="str">
            <v>Match</v>
          </cell>
          <cell r="D8619" t="str">
            <v>iStar</v>
          </cell>
          <cell r="E8619" t="str">
            <v>Callable</v>
          </cell>
        </row>
        <row r="8620">
          <cell r="A8620" t="str">
            <v>3136F3KF2</v>
          </cell>
          <cell r="B8620" t="str">
            <v>x3136F3KF2</v>
          </cell>
          <cell r="C8620" t="str">
            <v>Match</v>
          </cell>
          <cell r="D8620" t="str">
            <v>iStar</v>
          </cell>
          <cell r="E8620" t="str">
            <v>Callable</v>
          </cell>
        </row>
        <row r="8621">
          <cell r="A8621" t="str">
            <v>3136F3KF2</v>
          </cell>
          <cell r="B8621" t="str">
            <v>x3136F3KF2</v>
          </cell>
          <cell r="C8621" t="str">
            <v>Match</v>
          </cell>
          <cell r="D8621" t="str">
            <v>iStar</v>
          </cell>
          <cell r="E8621" t="str">
            <v>Callable</v>
          </cell>
        </row>
        <row r="8622">
          <cell r="A8622" t="str">
            <v>3136F3KF2</v>
          </cell>
          <cell r="B8622" t="str">
            <v>x3136F3KF2</v>
          </cell>
          <cell r="C8622" t="str">
            <v>Match</v>
          </cell>
          <cell r="D8622" t="str">
            <v>iStar</v>
          </cell>
          <cell r="E8622" t="str">
            <v>Callable</v>
          </cell>
        </row>
        <row r="8623">
          <cell r="A8623" t="str">
            <v>3136F3KG0</v>
          </cell>
          <cell r="B8623" t="str">
            <v>x3136F3KG0</v>
          </cell>
          <cell r="C8623" t="str">
            <v>Match</v>
          </cell>
          <cell r="D8623" t="str">
            <v>iStar</v>
          </cell>
          <cell r="E8623" t="str">
            <v>Callable</v>
          </cell>
        </row>
        <row r="8624">
          <cell r="A8624" t="str">
            <v>3136F3KG0</v>
          </cell>
          <cell r="B8624" t="str">
            <v>x3136F3KG0</v>
          </cell>
          <cell r="C8624" t="str">
            <v>Match</v>
          </cell>
          <cell r="D8624" t="str">
            <v>iStar</v>
          </cell>
          <cell r="E8624" t="str">
            <v>Callable</v>
          </cell>
        </row>
        <row r="8625">
          <cell r="A8625" t="str">
            <v>3136F3KG0</v>
          </cell>
          <cell r="B8625" t="str">
            <v>x3136F3KG0</v>
          </cell>
          <cell r="C8625" t="str">
            <v>Match</v>
          </cell>
          <cell r="D8625" t="str">
            <v>iStar</v>
          </cell>
          <cell r="E8625" t="str">
            <v>Bullet</v>
          </cell>
        </row>
        <row r="8626">
          <cell r="A8626" t="str">
            <v>3136F3KJ4</v>
          </cell>
          <cell r="B8626" t="str">
            <v>x3136F3KJ4</v>
          </cell>
          <cell r="C8626" t="str">
            <v>Match</v>
          </cell>
          <cell r="D8626" t="str">
            <v>iStar</v>
          </cell>
          <cell r="E8626" t="str">
            <v>Callable</v>
          </cell>
        </row>
        <row r="8627">
          <cell r="A8627" t="str">
            <v>3136F3KJ4</v>
          </cell>
          <cell r="B8627" t="str">
            <v>x3136F3KJ4</v>
          </cell>
          <cell r="C8627" t="str">
            <v>Match</v>
          </cell>
          <cell r="D8627" t="str">
            <v>iStar</v>
          </cell>
          <cell r="E8627" t="str">
            <v>Callable</v>
          </cell>
        </row>
        <row r="8628">
          <cell r="A8628" t="str">
            <v>3136F3KJ4</v>
          </cell>
          <cell r="B8628" t="str">
            <v>x3136F3KJ4</v>
          </cell>
          <cell r="C8628" t="str">
            <v>Match</v>
          </cell>
          <cell r="D8628" t="str">
            <v>iStar</v>
          </cell>
          <cell r="E8628" t="str">
            <v>Callable</v>
          </cell>
        </row>
        <row r="8629">
          <cell r="A8629" t="str">
            <v>3136F3KK1</v>
          </cell>
          <cell r="B8629" t="str">
            <v>x3136F3KK1</v>
          </cell>
          <cell r="C8629" t="str">
            <v>Match</v>
          </cell>
          <cell r="D8629" t="str">
            <v>iStar</v>
          </cell>
          <cell r="E8629" t="str">
            <v>Callable</v>
          </cell>
        </row>
        <row r="8630">
          <cell r="A8630" t="str">
            <v>3136F3KK1</v>
          </cell>
          <cell r="B8630" t="str">
            <v>x3136F3KK1</v>
          </cell>
          <cell r="C8630" t="str">
            <v>Match</v>
          </cell>
          <cell r="D8630" t="str">
            <v>iStar</v>
          </cell>
          <cell r="E8630" t="str">
            <v>Callable</v>
          </cell>
        </row>
        <row r="8631">
          <cell r="A8631" t="str">
            <v>3136F3KK1</v>
          </cell>
          <cell r="B8631" t="str">
            <v>x3136F3KK1</v>
          </cell>
          <cell r="C8631" t="str">
            <v>Match</v>
          </cell>
          <cell r="D8631" t="str">
            <v>iStar</v>
          </cell>
          <cell r="E8631" t="str">
            <v>Callable</v>
          </cell>
        </row>
        <row r="8632">
          <cell r="A8632" t="str">
            <v>3136F3KL9</v>
          </cell>
          <cell r="B8632" t="str">
            <v>x3136F3KL9</v>
          </cell>
          <cell r="C8632" t="str">
            <v>Match</v>
          </cell>
          <cell r="D8632" t="str">
            <v>iStar</v>
          </cell>
          <cell r="E8632" t="str">
            <v>CallableStep-Up</v>
          </cell>
        </row>
        <row r="8633">
          <cell r="A8633" t="str">
            <v>3136F3KM7</v>
          </cell>
          <cell r="B8633" t="str">
            <v>x3136F3KM7</v>
          </cell>
          <cell r="C8633" t="str">
            <v>Match</v>
          </cell>
          <cell r="D8633" t="str">
            <v>iStar</v>
          </cell>
          <cell r="E8633" t="str">
            <v>Callable</v>
          </cell>
        </row>
        <row r="8634">
          <cell r="A8634" t="str">
            <v>3136F3KM7</v>
          </cell>
          <cell r="B8634" t="str">
            <v>x3136F3KM7</v>
          </cell>
          <cell r="C8634" t="str">
            <v>Match</v>
          </cell>
          <cell r="D8634" t="str">
            <v>iStar</v>
          </cell>
          <cell r="E8634" t="str">
            <v>Bullet</v>
          </cell>
        </row>
        <row r="8635">
          <cell r="A8635" t="str">
            <v>3136F3KM7</v>
          </cell>
          <cell r="B8635" t="str">
            <v>x3136F3KM7</v>
          </cell>
          <cell r="C8635" t="str">
            <v>Match</v>
          </cell>
          <cell r="D8635" t="str">
            <v>iStar</v>
          </cell>
          <cell r="E8635" t="str">
            <v>Callable</v>
          </cell>
        </row>
        <row r="8636">
          <cell r="A8636" t="str">
            <v>3136F3KP0</v>
          </cell>
          <cell r="B8636" t="str">
            <v>x3136F3KP0</v>
          </cell>
          <cell r="C8636" t="str">
            <v>Match</v>
          </cell>
          <cell r="D8636" t="str">
            <v>iStar</v>
          </cell>
          <cell r="E8636" t="str">
            <v>Callable</v>
          </cell>
        </row>
        <row r="8637">
          <cell r="A8637" t="str">
            <v>3136F3KQ8</v>
          </cell>
          <cell r="B8637" t="str">
            <v>x3136F3KQ8</v>
          </cell>
          <cell r="C8637" t="str">
            <v>Match</v>
          </cell>
          <cell r="D8637" t="str">
            <v>iStar</v>
          </cell>
          <cell r="E8637" t="str">
            <v>Callable</v>
          </cell>
        </row>
        <row r="8638">
          <cell r="A8638" t="str">
            <v>3136F3KR6</v>
          </cell>
          <cell r="B8638" t="str">
            <v>x3136F3KR6</v>
          </cell>
          <cell r="C8638" t="str">
            <v>Match</v>
          </cell>
          <cell r="D8638" t="str">
            <v>iStar</v>
          </cell>
          <cell r="E8638" t="str">
            <v>Callable</v>
          </cell>
        </row>
        <row r="8639">
          <cell r="A8639" t="str">
            <v>3136F3KR6</v>
          </cell>
          <cell r="B8639" t="str">
            <v>x3136F3KR6</v>
          </cell>
          <cell r="C8639" t="str">
            <v>Match</v>
          </cell>
          <cell r="D8639" t="str">
            <v>iStar</v>
          </cell>
          <cell r="E8639" t="str">
            <v>CallableStep-Up</v>
          </cell>
        </row>
        <row r="8640">
          <cell r="A8640" t="str">
            <v>3136F3KR6</v>
          </cell>
          <cell r="B8640" t="str">
            <v>x3136F3KR6</v>
          </cell>
          <cell r="C8640" t="str">
            <v>Match</v>
          </cell>
          <cell r="D8640" t="str">
            <v>iStar</v>
          </cell>
          <cell r="E8640" t="str">
            <v>CallableStep-Up</v>
          </cell>
        </row>
        <row r="8641">
          <cell r="A8641" t="str">
            <v>3136F3KS4</v>
          </cell>
          <cell r="B8641" t="str">
            <v>x3136F3KS4</v>
          </cell>
          <cell r="C8641" t="str">
            <v>Match</v>
          </cell>
          <cell r="D8641" t="str">
            <v>iStar</v>
          </cell>
          <cell r="E8641" t="str">
            <v>Callable</v>
          </cell>
        </row>
        <row r="8642">
          <cell r="A8642" t="str">
            <v>3136F3KT2</v>
          </cell>
          <cell r="B8642" t="str">
            <v>x3136F3KT2</v>
          </cell>
          <cell r="C8642" t="str">
            <v>Match</v>
          </cell>
          <cell r="D8642" t="str">
            <v>iStar</v>
          </cell>
          <cell r="E8642" t="str">
            <v>Callable</v>
          </cell>
        </row>
        <row r="8643">
          <cell r="A8643" t="str">
            <v>3136F3KT2</v>
          </cell>
          <cell r="B8643" t="str">
            <v>x3136F3KT2</v>
          </cell>
          <cell r="C8643" t="str">
            <v>Match</v>
          </cell>
          <cell r="D8643" t="str">
            <v>iStar</v>
          </cell>
          <cell r="E8643" t="str">
            <v>Callable</v>
          </cell>
        </row>
        <row r="8644">
          <cell r="A8644" t="str">
            <v>3136F3KT2</v>
          </cell>
          <cell r="B8644" t="str">
            <v>x3136F3KT2</v>
          </cell>
          <cell r="C8644" t="str">
            <v>Match</v>
          </cell>
          <cell r="D8644" t="str">
            <v>iStar</v>
          </cell>
          <cell r="E8644" t="str">
            <v>Callable</v>
          </cell>
        </row>
        <row r="8645">
          <cell r="A8645" t="str">
            <v>3136F3KW5</v>
          </cell>
          <cell r="B8645" t="str">
            <v>x3136F3KW5</v>
          </cell>
          <cell r="C8645" t="str">
            <v>Match</v>
          </cell>
          <cell r="D8645" t="str">
            <v>iStar</v>
          </cell>
          <cell r="E8645" t="str">
            <v>Callable</v>
          </cell>
        </row>
        <row r="8646">
          <cell r="A8646" t="str">
            <v>3136F3KW5</v>
          </cell>
          <cell r="B8646" t="str">
            <v>x3136F3KW5</v>
          </cell>
          <cell r="C8646" t="str">
            <v>Match</v>
          </cell>
          <cell r="D8646" t="str">
            <v>iStar</v>
          </cell>
          <cell r="E8646" t="str">
            <v>Bullet</v>
          </cell>
        </row>
        <row r="8647">
          <cell r="A8647" t="str">
            <v>3136F3KW5</v>
          </cell>
          <cell r="B8647" t="str">
            <v>x3136F3KW5</v>
          </cell>
          <cell r="C8647" t="str">
            <v>Match</v>
          </cell>
          <cell r="D8647" t="str">
            <v>iStar</v>
          </cell>
          <cell r="E8647" t="str">
            <v>Bullet</v>
          </cell>
        </row>
        <row r="8648">
          <cell r="A8648" t="str">
            <v>3136F3KX3</v>
          </cell>
          <cell r="B8648" t="str">
            <v>x3136F3KX3</v>
          </cell>
          <cell r="C8648" t="str">
            <v>Match</v>
          </cell>
          <cell r="D8648" t="str">
            <v>iStar</v>
          </cell>
          <cell r="E8648" t="str">
            <v>Callable</v>
          </cell>
        </row>
        <row r="8649">
          <cell r="A8649" t="str">
            <v>3136F3KY1</v>
          </cell>
          <cell r="B8649" t="str">
            <v>x3136F3KY1</v>
          </cell>
          <cell r="C8649" t="str">
            <v>Match</v>
          </cell>
          <cell r="D8649" t="str">
            <v>iStar</v>
          </cell>
          <cell r="E8649" t="str">
            <v>Callable</v>
          </cell>
        </row>
        <row r="8650">
          <cell r="A8650" t="str">
            <v>3136F3KZ8</v>
          </cell>
          <cell r="B8650" t="str">
            <v>x3136F3KZ8</v>
          </cell>
          <cell r="C8650" t="str">
            <v>Match</v>
          </cell>
          <cell r="D8650" t="str">
            <v>iStar</v>
          </cell>
          <cell r="E8650" t="str">
            <v>Callable</v>
          </cell>
        </row>
        <row r="8651">
          <cell r="A8651" t="str">
            <v>3136F3L20</v>
          </cell>
          <cell r="B8651" t="str">
            <v>x3136F3L20</v>
          </cell>
          <cell r="C8651" t="str">
            <v>Match</v>
          </cell>
          <cell r="D8651" t="str">
            <v>iStar</v>
          </cell>
          <cell r="E8651" t="str">
            <v>Callable</v>
          </cell>
        </row>
        <row r="8652">
          <cell r="A8652" t="str">
            <v>3136F3L20</v>
          </cell>
          <cell r="B8652" t="str">
            <v>x3136F3L20</v>
          </cell>
          <cell r="C8652" t="str">
            <v>Match</v>
          </cell>
          <cell r="D8652" t="str">
            <v>iStar</v>
          </cell>
          <cell r="E8652" t="str">
            <v>Callable</v>
          </cell>
        </row>
        <row r="8653">
          <cell r="A8653" t="str">
            <v>3136F3L38</v>
          </cell>
          <cell r="B8653" t="str">
            <v>x3136F3L38</v>
          </cell>
          <cell r="C8653" t="str">
            <v>Match</v>
          </cell>
          <cell r="D8653" t="str">
            <v>iStar</v>
          </cell>
          <cell r="E8653" t="str">
            <v>Callable</v>
          </cell>
        </row>
        <row r="8654">
          <cell r="A8654" t="str">
            <v>3136F3L38</v>
          </cell>
          <cell r="B8654" t="str">
            <v>x3136F3L38</v>
          </cell>
          <cell r="C8654" t="str">
            <v>Match</v>
          </cell>
          <cell r="D8654" t="str">
            <v>iStar</v>
          </cell>
          <cell r="E8654" t="str">
            <v>Callable</v>
          </cell>
        </row>
        <row r="8655">
          <cell r="A8655" t="str">
            <v>3136F3L38</v>
          </cell>
          <cell r="B8655" t="str">
            <v>x3136F3L38</v>
          </cell>
          <cell r="C8655" t="str">
            <v>Match</v>
          </cell>
          <cell r="D8655" t="str">
            <v>iStar</v>
          </cell>
          <cell r="E8655" t="str">
            <v>Callable</v>
          </cell>
        </row>
        <row r="8656">
          <cell r="A8656" t="str">
            <v>3136F3L46</v>
          </cell>
          <cell r="B8656" t="str">
            <v>x3136F3L46</v>
          </cell>
          <cell r="C8656" t="str">
            <v>Match</v>
          </cell>
          <cell r="D8656" t="str">
            <v>iStar</v>
          </cell>
          <cell r="E8656" t="str">
            <v>Callable</v>
          </cell>
        </row>
        <row r="8657">
          <cell r="A8657" t="str">
            <v>3136F3L46</v>
          </cell>
          <cell r="B8657" t="str">
            <v>x3136F3L46</v>
          </cell>
          <cell r="C8657" t="str">
            <v>Match</v>
          </cell>
          <cell r="D8657" t="str">
            <v>iStar</v>
          </cell>
          <cell r="E8657" t="str">
            <v>Callable</v>
          </cell>
        </row>
        <row r="8658">
          <cell r="A8658" t="str">
            <v>3136F3L46</v>
          </cell>
          <cell r="B8658" t="str">
            <v>x3136F3L46</v>
          </cell>
          <cell r="C8658" t="str">
            <v>Match</v>
          </cell>
          <cell r="D8658" t="str">
            <v>iStar</v>
          </cell>
          <cell r="E8658" t="str">
            <v>Callable</v>
          </cell>
        </row>
        <row r="8659">
          <cell r="A8659" t="str">
            <v>3136F3L53</v>
          </cell>
          <cell r="B8659" t="str">
            <v>x3136F3L53</v>
          </cell>
          <cell r="C8659" t="str">
            <v>Match</v>
          </cell>
          <cell r="D8659" t="str">
            <v>iStar</v>
          </cell>
          <cell r="E8659" t="str">
            <v>Callable</v>
          </cell>
        </row>
        <row r="8660">
          <cell r="A8660" t="str">
            <v>3136F3L53</v>
          </cell>
          <cell r="B8660" t="str">
            <v>x3136F3L53</v>
          </cell>
          <cell r="C8660" t="str">
            <v>Match</v>
          </cell>
          <cell r="D8660" t="str">
            <v>iStar</v>
          </cell>
          <cell r="E8660" t="str">
            <v>Callable</v>
          </cell>
        </row>
        <row r="8661">
          <cell r="A8661" t="str">
            <v>3136F3L53</v>
          </cell>
          <cell r="B8661" t="str">
            <v>x3136F3L53</v>
          </cell>
          <cell r="C8661" t="str">
            <v>Match</v>
          </cell>
          <cell r="D8661" t="str">
            <v>iStar</v>
          </cell>
          <cell r="E8661" t="str">
            <v>CallableStep-Up</v>
          </cell>
        </row>
        <row r="8662">
          <cell r="A8662" t="str">
            <v>3136F3L61</v>
          </cell>
          <cell r="B8662" t="str">
            <v>x3136F3L61</v>
          </cell>
          <cell r="C8662" t="str">
            <v>Match</v>
          </cell>
          <cell r="D8662" t="str">
            <v>iStar</v>
          </cell>
          <cell r="E8662" t="str">
            <v>CallableStep-Up</v>
          </cell>
        </row>
        <row r="8663">
          <cell r="A8663" t="str">
            <v>3136F3L61</v>
          </cell>
          <cell r="B8663" t="str">
            <v>x3136F3L61</v>
          </cell>
          <cell r="C8663" t="str">
            <v>Match</v>
          </cell>
          <cell r="D8663" t="str">
            <v>iStar</v>
          </cell>
          <cell r="E8663" t="str">
            <v>Callable</v>
          </cell>
        </row>
        <row r="8664">
          <cell r="A8664" t="str">
            <v>3136F3L61</v>
          </cell>
          <cell r="B8664" t="str">
            <v>x3136F3L61</v>
          </cell>
          <cell r="C8664" t="str">
            <v>Match</v>
          </cell>
          <cell r="D8664" t="str">
            <v>iStar</v>
          </cell>
          <cell r="E8664" t="str">
            <v>Callable</v>
          </cell>
        </row>
        <row r="8665">
          <cell r="A8665" t="str">
            <v>3136F3L79</v>
          </cell>
          <cell r="B8665" t="str">
            <v>x3136F3L79</v>
          </cell>
          <cell r="C8665" t="str">
            <v>Match</v>
          </cell>
          <cell r="D8665" t="str">
            <v>iStar</v>
          </cell>
          <cell r="E8665" t="str">
            <v>Callable</v>
          </cell>
        </row>
        <row r="8666">
          <cell r="A8666" t="str">
            <v>3136F3L79</v>
          </cell>
          <cell r="B8666" t="str">
            <v>x3136F3L79</v>
          </cell>
          <cell r="C8666" t="str">
            <v>Match</v>
          </cell>
          <cell r="D8666" t="str">
            <v>iStar</v>
          </cell>
          <cell r="E8666" t="str">
            <v>Callable</v>
          </cell>
        </row>
        <row r="8667">
          <cell r="A8667" t="str">
            <v>3136F3L79</v>
          </cell>
          <cell r="B8667" t="str">
            <v>x3136F3L79</v>
          </cell>
          <cell r="C8667" t="str">
            <v>Match</v>
          </cell>
          <cell r="D8667" t="str">
            <v>iStar</v>
          </cell>
          <cell r="E8667" t="str">
            <v>Callable</v>
          </cell>
        </row>
        <row r="8668">
          <cell r="A8668" t="str">
            <v>3136F3L79</v>
          </cell>
          <cell r="B8668" t="str">
            <v>x3136F3L79</v>
          </cell>
          <cell r="C8668" t="str">
            <v>Match</v>
          </cell>
          <cell r="D8668" t="str">
            <v>iStar</v>
          </cell>
          <cell r="E8668" t="str">
            <v>Callable</v>
          </cell>
        </row>
        <row r="8669">
          <cell r="A8669" t="str">
            <v>3136F3L87</v>
          </cell>
          <cell r="B8669" t="str">
            <v>x3136F3L87</v>
          </cell>
          <cell r="C8669" t="str">
            <v>Match</v>
          </cell>
          <cell r="D8669" t="str">
            <v>iStar</v>
          </cell>
          <cell r="E8669" t="str">
            <v>Callable</v>
          </cell>
        </row>
        <row r="8670">
          <cell r="A8670" t="str">
            <v>3136F3L87</v>
          </cell>
          <cell r="B8670" t="str">
            <v>x3136F3L87</v>
          </cell>
          <cell r="C8670" t="str">
            <v>Match</v>
          </cell>
          <cell r="D8670" t="str">
            <v>iStar</v>
          </cell>
          <cell r="E8670" t="str">
            <v>Callable</v>
          </cell>
        </row>
        <row r="8671">
          <cell r="A8671" t="str">
            <v>3136F3L95</v>
          </cell>
          <cell r="B8671" t="str">
            <v>x3136F3L95</v>
          </cell>
          <cell r="C8671" t="str">
            <v>Match</v>
          </cell>
          <cell r="D8671" t="str">
            <v>iStar</v>
          </cell>
          <cell r="E8671" t="str">
            <v>Callable</v>
          </cell>
        </row>
        <row r="8672">
          <cell r="A8672" t="str">
            <v>3136F3L95</v>
          </cell>
          <cell r="B8672" t="str">
            <v>x3136F3L95</v>
          </cell>
          <cell r="C8672" t="str">
            <v>Match</v>
          </cell>
          <cell r="D8672" t="str">
            <v>iStar</v>
          </cell>
          <cell r="E8672" t="str">
            <v>Callable</v>
          </cell>
        </row>
        <row r="8673">
          <cell r="A8673" t="str">
            <v>3136F3L95</v>
          </cell>
          <cell r="B8673" t="str">
            <v>x3136F3L95</v>
          </cell>
          <cell r="C8673" t="str">
            <v>Match</v>
          </cell>
          <cell r="D8673" t="str">
            <v>iStar</v>
          </cell>
          <cell r="E8673" t="str">
            <v>Callable</v>
          </cell>
        </row>
        <row r="8674">
          <cell r="A8674" t="str">
            <v>3136F3LA2</v>
          </cell>
          <cell r="B8674" t="str">
            <v>x3136F3LA2</v>
          </cell>
          <cell r="C8674" t="str">
            <v>Match</v>
          </cell>
          <cell r="D8674" t="str">
            <v>iStar</v>
          </cell>
          <cell r="E8674" t="str">
            <v>Callable</v>
          </cell>
        </row>
        <row r="8675">
          <cell r="A8675" t="str">
            <v>3136F3LA2</v>
          </cell>
          <cell r="B8675" t="str">
            <v>x3136F3LA2</v>
          </cell>
          <cell r="C8675" t="str">
            <v>Match</v>
          </cell>
          <cell r="D8675" t="str">
            <v>iStar</v>
          </cell>
          <cell r="E8675" t="str">
            <v>Callable</v>
          </cell>
        </row>
        <row r="8676">
          <cell r="A8676" t="str">
            <v>3136F3LA2</v>
          </cell>
          <cell r="B8676" t="str">
            <v>x3136F3LA2</v>
          </cell>
          <cell r="C8676" t="str">
            <v>Match</v>
          </cell>
          <cell r="D8676" t="str">
            <v>iStar</v>
          </cell>
          <cell r="E8676" t="str">
            <v>Callable</v>
          </cell>
        </row>
        <row r="8677">
          <cell r="A8677" t="str">
            <v>3136F3LD6</v>
          </cell>
          <cell r="B8677" t="str">
            <v>x3136F3LD6</v>
          </cell>
          <cell r="C8677" t="str">
            <v>Match</v>
          </cell>
          <cell r="D8677" t="str">
            <v>iStar</v>
          </cell>
          <cell r="E8677" t="str">
            <v>Callable</v>
          </cell>
        </row>
        <row r="8678">
          <cell r="A8678" t="str">
            <v>3136F3LE4</v>
          </cell>
          <cell r="B8678" t="str">
            <v>x3136F3LE4</v>
          </cell>
          <cell r="C8678" t="str">
            <v>Match</v>
          </cell>
          <cell r="D8678" t="str">
            <v>iStar</v>
          </cell>
          <cell r="E8678" t="str">
            <v>Callable</v>
          </cell>
        </row>
        <row r="8679">
          <cell r="A8679" t="str">
            <v>3136F3LE4</v>
          </cell>
          <cell r="B8679" t="str">
            <v>x3136F3LE4</v>
          </cell>
          <cell r="C8679" t="str">
            <v>Match</v>
          </cell>
          <cell r="D8679" t="str">
            <v>iStar</v>
          </cell>
          <cell r="E8679" t="str">
            <v>Callable</v>
          </cell>
        </row>
        <row r="8680">
          <cell r="A8680" t="str">
            <v>3136F3LE4</v>
          </cell>
          <cell r="B8680" t="str">
            <v>x3136F3LE4</v>
          </cell>
          <cell r="C8680" t="str">
            <v>Match</v>
          </cell>
          <cell r="D8680" t="str">
            <v>iStar</v>
          </cell>
          <cell r="E8680" t="str">
            <v>Callable</v>
          </cell>
        </row>
        <row r="8681">
          <cell r="A8681" t="str">
            <v>3136F3LF1</v>
          </cell>
          <cell r="B8681" t="str">
            <v>x3136F3LF1</v>
          </cell>
          <cell r="C8681" t="str">
            <v>Match</v>
          </cell>
          <cell r="D8681" t="str">
            <v>iStar</v>
          </cell>
          <cell r="E8681" t="str">
            <v>Callable</v>
          </cell>
        </row>
        <row r="8682">
          <cell r="A8682" t="str">
            <v>3136F3LF1</v>
          </cell>
          <cell r="B8682" t="str">
            <v>x3136F3LF1</v>
          </cell>
          <cell r="C8682" t="str">
            <v>Match</v>
          </cell>
          <cell r="D8682" t="str">
            <v>iStar</v>
          </cell>
          <cell r="E8682" t="str">
            <v>Callable</v>
          </cell>
        </row>
        <row r="8683">
          <cell r="A8683" t="str">
            <v>3136F3LF1</v>
          </cell>
          <cell r="B8683" t="str">
            <v>x3136F3LF1</v>
          </cell>
          <cell r="C8683" t="str">
            <v>Match</v>
          </cell>
          <cell r="D8683" t="str">
            <v>iStar</v>
          </cell>
          <cell r="E8683" t="str">
            <v>Callable</v>
          </cell>
        </row>
        <row r="8684">
          <cell r="A8684" t="str">
            <v>3136F3LF1</v>
          </cell>
          <cell r="B8684" t="str">
            <v>x3136F3LF1</v>
          </cell>
          <cell r="C8684" t="str">
            <v>Match</v>
          </cell>
          <cell r="D8684" t="str">
            <v>iStar</v>
          </cell>
          <cell r="E8684" t="str">
            <v>Callable</v>
          </cell>
        </row>
        <row r="8685">
          <cell r="A8685" t="str">
            <v>3136F3LF1</v>
          </cell>
          <cell r="B8685" t="str">
            <v>x3136F3LF1</v>
          </cell>
          <cell r="C8685" t="str">
            <v>Match</v>
          </cell>
          <cell r="D8685" t="str">
            <v>iStar</v>
          </cell>
          <cell r="E8685" t="str">
            <v>Callable</v>
          </cell>
        </row>
        <row r="8686">
          <cell r="A8686" t="str">
            <v>3136F3LG9</v>
          </cell>
          <cell r="B8686" t="str">
            <v>x3136F3LG9</v>
          </cell>
          <cell r="C8686" t="str">
            <v>Match</v>
          </cell>
          <cell r="D8686" t="str">
            <v>iStar</v>
          </cell>
          <cell r="E8686" t="str">
            <v>Callable</v>
          </cell>
        </row>
        <row r="8687">
          <cell r="A8687" t="str">
            <v>3136F3LG9</v>
          </cell>
          <cell r="B8687" t="str">
            <v>x3136F3LG9</v>
          </cell>
          <cell r="C8687" t="str">
            <v>Match</v>
          </cell>
          <cell r="D8687" t="str">
            <v>iStar</v>
          </cell>
          <cell r="E8687" t="str">
            <v>Callable</v>
          </cell>
        </row>
        <row r="8688">
          <cell r="A8688" t="str">
            <v>3136F3LG9</v>
          </cell>
          <cell r="B8688" t="str">
            <v>x3136F3LG9</v>
          </cell>
          <cell r="C8688" t="str">
            <v>Match</v>
          </cell>
          <cell r="D8688" t="str">
            <v>iStar</v>
          </cell>
          <cell r="E8688" t="str">
            <v>Callable</v>
          </cell>
        </row>
        <row r="8689">
          <cell r="A8689" t="str">
            <v>3136F3LH7</v>
          </cell>
          <cell r="B8689" t="str">
            <v>x3136F3LH7</v>
          </cell>
          <cell r="C8689" t="str">
            <v>Match</v>
          </cell>
          <cell r="D8689" t="str">
            <v>iStar</v>
          </cell>
          <cell r="E8689" t="str">
            <v>Callable</v>
          </cell>
        </row>
        <row r="8690">
          <cell r="A8690" t="str">
            <v>3136F3LH7</v>
          </cell>
          <cell r="B8690" t="str">
            <v>x3136F3LH7</v>
          </cell>
          <cell r="C8690" t="str">
            <v>Match</v>
          </cell>
          <cell r="D8690" t="str">
            <v>iStar</v>
          </cell>
          <cell r="E8690" t="str">
            <v>Callable</v>
          </cell>
        </row>
        <row r="8691">
          <cell r="A8691" t="str">
            <v>3136F3LH7</v>
          </cell>
          <cell r="B8691" t="str">
            <v>x3136F3LH7</v>
          </cell>
          <cell r="C8691" t="str">
            <v>Match</v>
          </cell>
          <cell r="D8691" t="str">
            <v>iStar</v>
          </cell>
          <cell r="E8691" t="str">
            <v>Callable</v>
          </cell>
        </row>
        <row r="8692">
          <cell r="A8692" t="str">
            <v>3136F3LJ3</v>
          </cell>
          <cell r="B8692" t="str">
            <v>x3136F3LJ3</v>
          </cell>
          <cell r="C8692" t="str">
            <v>Match</v>
          </cell>
          <cell r="D8692" t="str">
            <v>iStar</v>
          </cell>
          <cell r="E8692" t="str">
            <v>Callable</v>
          </cell>
        </row>
        <row r="8693">
          <cell r="A8693" t="str">
            <v>3136F3LJ3</v>
          </cell>
          <cell r="B8693" t="str">
            <v>x3136F3LJ3</v>
          </cell>
          <cell r="C8693" t="str">
            <v>Match</v>
          </cell>
          <cell r="D8693" t="str">
            <v>iStar</v>
          </cell>
          <cell r="E8693" t="str">
            <v>Callable</v>
          </cell>
        </row>
        <row r="8694">
          <cell r="A8694" t="str">
            <v>3136F3LJ3</v>
          </cell>
          <cell r="B8694" t="str">
            <v>x3136F3LJ3</v>
          </cell>
          <cell r="C8694" t="str">
            <v>Match</v>
          </cell>
          <cell r="D8694" t="str">
            <v>iStar</v>
          </cell>
          <cell r="E8694" t="str">
            <v>CallableStep-Up</v>
          </cell>
        </row>
        <row r="8695">
          <cell r="A8695" t="str">
            <v>3136F3LK0</v>
          </cell>
          <cell r="B8695" t="str">
            <v>x3136F3LK0</v>
          </cell>
          <cell r="C8695" t="str">
            <v>Match</v>
          </cell>
          <cell r="D8695" t="str">
            <v>iStar</v>
          </cell>
          <cell r="E8695" t="str">
            <v>CallableStep-Up</v>
          </cell>
        </row>
        <row r="8696">
          <cell r="A8696" t="str">
            <v>3136F3LK0</v>
          </cell>
          <cell r="B8696" t="str">
            <v>x3136F3LK0</v>
          </cell>
          <cell r="C8696" t="str">
            <v>Match</v>
          </cell>
          <cell r="D8696" t="str">
            <v>iStar</v>
          </cell>
          <cell r="E8696" t="str">
            <v>Callable</v>
          </cell>
        </row>
        <row r="8697">
          <cell r="A8697" t="str">
            <v>3136F3LK0</v>
          </cell>
          <cell r="B8697" t="str">
            <v>x3136F3LK0</v>
          </cell>
          <cell r="C8697" t="str">
            <v>Match</v>
          </cell>
          <cell r="D8697" t="str">
            <v>iStar</v>
          </cell>
          <cell r="E8697" t="str">
            <v>Callable</v>
          </cell>
        </row>
        <row r="8698">
          <cell r="A8698" t="str">
            <v>3136F3LL8</v>
          </cell>
          <cell r="B8698" t="str">
            <v>x3136F3LL8</v>
          </cell>
          <cell r="C8698" t="str">
            <v>Match</v>
          </cell>
          <cell r="D8698" t="str">
            <v>iStar</v>
          </cell>
          <cell r="E8698" t="str">
            <v>Callable</v>
          </cell>
        </row>
        <row r="8699">
          <cell r="A8699" t="str">
            <v>3136F3LL8</v>
          </cell>
          <cell r="B8699" t="str">
            <v>x3136F3LL8</v>
          </cell>
          <cell r="C8699" t="str">
            <v>Match</v>
          </cell>
          <cell r="D8699" t="str">
            <v>iStar</v>
          </cell>
          <cell r="E8699" t="str">
            <v>Callable</v>
          </cell>
        </row>
        <row r="8700">
          <cell r="A8700" t="str">
            <v>3136F3LL8</v>
          </cell>
          <cell r="B8700" t="str">
            <v>x3136F3LL8</v>
          </cell>
          <cell r="C8700" t="str">
            <v>Match</v>
          </cell>
          <cell r="D8700" t="str">
            <v>iStar</v>
          </cell>
          <cell r="E8700" t="str">
            <v>Callable</v>
          </cell>
        </row>
        <row r="8701">
          <cell r="A8701" t="str">
            <v>3136F3LM6</v>
          </cell>
          <cell r="B8701" t="str">
            <v>x3136F3LM6</v>
          </cell>
          <cell r="C8701" t="str">
            <v>Match</v>
          </cell>
          <cell r="D8701" t="str">
            <v>iStar</v>
          </cell>
          <cell r="E8701" t="str">
            <v>Callable</v>
          </cell>
        </row>
        <row r="8702">
          <cell r="A8702" t="str">
            <v>3136F3LM6</v>
          </cell>
          <cell r="B8702" t="str">
            <v>x3136F3LM6</v>
          </cell>
          <cell r="C8702" t="str">
            <v>Match</v>
          </cell>
          <cell r="D8702" t="str">
            <v>iStar</v>
          </cell>
          <cell r="E8702" t="str">
            <v>Callable</v>
          </cell>
        </row>
        <row r="8703">
          <cell r="A8703" t="str">
            <v>3136F3LM6</v>
          </cell>
          <cell r="B8703" t="str">
            <v>x3136F3LM6</v>
          </cell>
          <cell r="C8703" t="str">
            <v>Match</v>
          </cell>
          <cell r="D8703" t="str">
            <v>iStar</v>
          </cell>
          <cell r="E8703" t="str">
            <v>Callable</v>
          </cell>
        </row>
        <row r="8704">
          <cell r="A8704" t="str">
            <v>3136F3LP9</v>
          </cell>
          <cell r="B8704" t="str">
            <v>x3136F3LP9</v>
          </cell>
          <cell r="C8704" t="str">
            <v>Match</v>
          </cell>
          <cell r="D8704" t="str">
            <v>iStar</v>
          </cell>
          <cell r="E8704" t="str">
            <v>Callable</v>
          </cell>
        </row>
        <row r="8705">
          <cell r="A8705" t="str">
            <v>3136F3LP9</v>
          </cell>
          <cell r="B8705" t="str">
            <v>x3136F3LP9</v>
          </cell>
          <cell r="C8705" t="str">
            <v>Match</v>
          </cell>
          <cell r="D8705" t="str">
            <v>iStar</v>
          </cell>
          <cell r="E8705" t="str">
            <v>Callable</v>
          </cell>
        </row>
        <row r="8706">
          <cell r="A8706" t="str">
            <v>3136F3LP9</v>
          </cell>
          <cell r="B8706" t="str">
            <v>x3136F3LP9</v>
          </cell>
          <cell r="C8706" t="str">
            <v>Match</v>
          </cell>
          <cell r="D8706" t="str">
            <v>iStar</v>
          </cell>
          <cell r="E8706" t="str">
            <v>VariableRateBond</v>
          </cell>
        </row>
        <row r="8707">
          <cell r="A8707" t="str">
            <v>3136F3LQ7</v>
          </cell>
          <cell r="B8707" t="str">
            <v>x3136F3LQ7</v>
          </cell>
          <cell r="C8707" t="str">
            <v>Match</v>
          </cell>
          <cell r="D8707" t="str">
            <v>iStar</v>
          </cell>
          <cell r="E8707" t="str">
            <v>VariableRateBond</v>
          </cell>
        </row>
        <row r="8708">
          <cell r="A8708" t="str">
            <v>3136F3LQ7</v>
          </cell>
          <cell r="B8708" t="str">
            <v>x3136F3LQ7</v>
          </cell>
          <cell r="C8708" t="str">
            <v>Match</v>
          </cell>
          <cell r="D8708" t="str">
            <v>iStar</v>
          </cell>
          <cell r="E8708" t="str">
            <v>VariableRateBond</v>
          </cell>
        </row>
        <row r="8709">
          <cell r="A8709" t="str">
            <v>3136F3LQ7</v>
          </cell>
          <cell r="B8709" t="str">
            <v>x3136F3LQ7</v>
          </cell>
          <cell r="C8709" t="str">
            <v>Match</v>
          </cell>
          <cell r="D8709" t="str">
            <v>iStar</v>
          </cell>
          <cell r="E8709" t="str">
            <v>VariableRateBond</v>
          </cell>
        </row>
        <row r="8710">
          <cell r="A8710" t="str">
            <v>3136F3LS3</v>
          </cell>
          <cell r="B8710" t="str">
            <v>x3136F3LS3</v>
          </cell>
          <cell r="C8710" t="str">
            <v>Match</v>
          </cell>
          <cell r="D8710" t="str">
            <v>iStar</v>
          </cell>
          <cell r="E8710" t="str">
            <v>Callable</v>
          </cell>
        </row>
        <row r="8711">
          <cell r="A8711" t="str">
            <v>3136F3LS3</v>
          </cell>
          <cell r="B8711" t="str">
            <v>x3136F3LS3</v>
          </cell>
          <cell r="C8711" t="str">
            <v>Match</v>
          </cell>
          <cell r="D8711" t="str">
            <v>iStar</v>
          </cell>
          <cell r="E8711" t="str">
            <v>Callable</v>
          </cell>
        </row>
        <row r="8712">
          <cell r="A8712" t="str">
            <v>3136F3LS3</v>
          </cell>
          <cell r="B8712" t="str">
            <v>x3136F3LS3</v>
          </cell>
          <cell r="C8712" t="str">
            <v>Match</v>
          </cell>
          <cell r="D8712" t="str">
            <v>iStar</v>
          </cell>
          <cell r="E8712" t="str">
            <v>Callable</v>
          </cell>
        </row>
        <row r="8713">
          <cell r="A8713" t="str">
            <v>3136F3LW4</v>
          </cell>
          <cell r="B8713" t="str">
            <v>x3136F3LW4</v>
          </cell>
          <cell r="C8713" t="str">
            <v>Match</v>
          </cell>
          <cell r="D8713" t="str">
            <v>iStar</v>
          </cell>
          <cell r="E8713" t="str">
            <v>Callable</v>
          </cell>
        </row>
        <row r="8714">
          <cell r="A8714" t="str">
            <v>3136F3LW4</v>
          </cell>
          <cell r="B8714" t="str">
            <v>x3136F3LW4</v>
          </cell>
          <cell r="C8714" t="str">
            <v>Match</v>
          </cell>
          <cell r="D8714" t="str">
            <v>iStar</v>
          </cell>
          <cell r="E8714" t="str">
            <v>Callable</v>
          </cell>
        </row>
        <row r="8715">
          <cell r="A8715" t="str">
            <v>3136F3LW4</v>
          </cell>
          <cell r="B8715" t="str">
            <v>x3136F3LW4</v>
          </cell>
          <cell r="C8715" t="str">
            <v>Match</v>
          </cell>
          <cell r="D8715" t="str">
            <v>iStar</v>
          </cell>
          <cell r="E8715" t="str">
            <v>Callable</v>
          </cell>
        </row>
        <row r="8716">
          <cell r="A8716" t="str">
            <v>3136F3LX2</v>
          </cell>
          <cell r="B8716" t="str">
            <v>x3136F3LX2</v>
          </cell>
          <cell r="C8716" t="str">
            <v>Match</v>
          </cell>
          <cell r="D8716" t="str">
            <v>iStar</v>
          </cell>
          <cell r="E8716" t="str">
            <v>Callable</v>
          </cell>
        </row>
        <row r="8717">
          <cell r="A8717" t="str">
            <v>3136F3LX2</v>
          </cell>
          <cell r="B8717" t="str">
            <v>x3136F3LX2</v>
          </cell>
          <cell r="C8717" t="str">
            <v>Match</v>
          </cell>
          <cell r="D8717" t="str">
            <v>iStar</v>
          </cell>
          <cell r="E8717" t="str">
            <v>Callable</v>
          </cell>
        </row>
        <row r="8718">
          <cell r="A8718" t="str">
            <v>3136F3LX2</v>
          </cell>
          <cell r="B8718" t="str">
            <v>x3136F3LX2</v>
          </cell>
          <cell r="C8718" t="str">
            <v>Match</v>
          </cell>
          <cell r="D8718" t="str">
            <v>iStar</v>
          </cell>
          <cell r="E8718" t="str">
            <v>Callable</v>
          </cell>
        </row>
        <row r="8719">
          <cell r="A8719" t="str">
            <v>3136F3LY0</v>
          </cell>
          <cell r="B8719" t="str">
            <v>x3136F3LY0</v>
          </cell>
          <cell r="C8719" t="str">
            <v>Match</v>
          </cell>
          <cell r="D8719" t="str">
            <v>iStar</v>
          </cell>
          <cell r="E8719" t="str">
            <v>Callable</v>
          </cell>
        </row>
        <row r="8720">
          <cell r="A8720" t="str">
            <v>3136F3LZ7</v>
          </cell>
          <cell r="B8720" t="str">
            <v>x3136F3LZ7</v>
          </cell>
          <cell r="C8720" t="str">
            <v>Match</v>
          </cell>
          <cell r="D8720" t="str">
            <v>iStar</v>
          </cell>
          <cell r="E8720" t="str">
            <v>Callable</v>
          </cell>
        </row>
        <row r="8721">
          <cell r="A8721" t="str">
            <v>3136F3LZ7</v>
          </cell>
          <cell r="B8721" t="str">
            <v>x3136F3LZ7</v>
          </cell>
          <cell r="C8721" t="str">
            <v>Match</v>
          </cell>
          <cell r="D8721" t="str">
            <v>iStar</v>
          </cell>
          <cell r="E8721" t="str">
            <v>Callable</v>
          </cell>
        </row>
        <row r="8722">
          <cell r="A8722" t="str">
            <v>3136F3LZ7</v>
          </cell>
          <cell r="B8722" t="str">
            <v>x3136F3LZ7</v>
          </cell>
          <cell r="C8722" t="str">
            <v>Match</v>
          </cell>
          <cell r="D8722" t="str">
            <v>iStar</v>
          </cell>
          <cell r="E8722" t="str">
            <v>Callable</v>
          </cell>
        </row>
        <row r="8723">
          <cell r="A8723" t="str">
            <v>3136F3M29</v>
          </cell>
          <cell r="B8723" t="str">
            <v>x3136F3M29</v>
          </cell>
          <cell r="C8723" t="str">
            <v>Match</v>
          </cell>
          <cell r="D8723" t="str">
            <v>iStar</v>
          </cell>
          <cell r="E8723" t="str">
            <v>Callable</v>
          </cell>
        </row>
        <row r="8724">
          <cell r="A8724" t="str">
            <v>3136F3M29</v>
          </cell>
          <cell r="B8724" t="str">
            <v>x3136F3M29</v>
          </cell>
          <cell r="C8724" t="str">
            <v>Match</v>
          </cell>
          <cell r="D8724" t="str">
            <v>iStar</v>
          </cell>
          <cell r="E8724" t="str">
            <v>CallableStep-Up</v>
          </cell>
        </row>
        <row r="8725">
          <cell r="A8725" t="str">
            <v>3136F3M37</v>
          </cell>
          <cell r="B8725" t="str">
            <v>x3136F3M37</v>
          </cell>
          <cell r="C8725" t="str">
            <v>Match</v>
          </cell>
          <cell r="D8725" t="str">
            <v>iStar</v>
          </cell>
          <cell r="E8725" t="str">
            <v>CallableStep-Up</v>
          </cell>
        </row>
        <row r="8726">
          <cell r="A8726" t="str">
            <v>3136F3M37</v>
          </cell>
          <cell r="B8726" t="str">
            <v>x3136F3M37</v>
          </cell>
          <cell r="C8726" t="str">
            <v>Match</v>
          </cell>
          <cell r="D8726" t="str">
            <v>iStar</v>
          </cell>
          <cell r="E8726" t="str">
            <v>Callable</v>
          </cell>
        </row>
        <row r="8727">
          <cell r="A8727" t="str">
            <v>3136F3M45</v>
          </cell>
          <cell r="B8727" t="str">
            <v>x3136F3M45</v>
          </cell>
          <cell r="C8727" t="str">
            <v>Match</v>
          </cell>
          <cell r="D8727" t="str">
            <v>iStar</v>
          </cell>
          <cell r="E8727" t="str">
            <v>Callable</v>
          </cell>
        </row>
        <row r="8728">
          <cell r="A8728" t="str">
            <v>3136F3M52</v>
          </cell>
          <cell r="B8728" t="str">
            <v>x3136F3M52</v>
          </cell>
          <cell r="C8728" t="str">
            <v>Match</v>
          </cell>
          <cell r="D8728" t="str">
            <v>iStar</v>
          </cell>
          <cell r="E8728" t="str">
            <v>Callable</v>
          </cell>
        </row>
        <row r="8729">
          <cell r="A8729" t="str">
            <v>3136F3M52</v>
          </cell>
          <cell r="B8729" t="str">
            <v>x3136F3M52</v>
          </cell>
          <cell r="C8729" t="str">
            <v>Match</v>
          </cell>
          <cell r="D8729" t="str">
            <v>iStar</v>
          </cell>
          <cell r="E8729" t="str">
            <v>Callable</v>
          </cell>
        </row>
        <row r="8730">
          <cell r="A8730" t="str">
            <v>3136F3M52</v>
          </cell>
          <cell r="B8730" t="str">
            <v>x3136F3M52</v>
          </cell>
          <cell r="C8730" t="str">
            <v>Match</v>
          </cell>
          <cell r="D8730" t="str">
            <v>iStar</v>
          </cell>
          <cell r="E8730" t="str">
            <v>Callable</v>
          </cell>
        </row>
        <row r="8731">
          <cell r="A8731" t="str">
            <v>3136F3M60</v>
          </cell>
          <cell r="B8731" t="str">
            <v>x3136F3M60</v>
          </cell>
          <cell r="C8731" t="str">
            <v>Match</v>
          </cell>
          <cell r="D8731" t="str">
            <v>iStar</v>
          </cell>
          <cell r="E8731" t="str">
            <v>Callable</v>
          </cell>
        </row>
        <row r="8732">
          <cell r="A8732" t="str">
            <v>3136F3M60</v>
          </cell>
          <cell r="B8732" t="str">
            <v>x3136F3M60</v>
          </cell>
          <cell r="C8732" t="str">
            <v>Match</v>
          </cell>
          <cell r="D8732" t="str">
            <v>iStar</v>
          </cell>
          <cell r="E8732" t="str">
            <v>Callable</v>
          </cell>
        </row>
        <row r="8733">
          <cell r="A8733" t="str">
            <v>3136F3M60</v>
          </cell>
          <cell r="B8733" t="str">
            <v>x3136F3M60</v>
          </cell>
          <cell r="C8733" t="str">
            <v>Match</v>
          </cell>
          <cell r="D8733" t="str">
            <v>iStar</v>
          </cell>
          <cell r="E8733" t="str">
            <v>Callable</v>
          </cell>
        </row>
        <row r="8734">
          <cell r="A8734" t="str">
            <v>3136F3M60</v>
          </cell>
          <cell r="B8734" t="str">
            <v>x3136F3M60</v>
          </cell>
          <cell r="C8734" t="str">
            <v>Match</v>
          </cell>
          <cell r="D8734" t="str">
            <v>iStar</v>
          </cell>
          <cell r="E8734" t="str">
            <v>Callable</v>
          </cell>
        </row>
        <row r="8735">
          <cell r="A8735" t="str">
            <v>3136F3M78</v>
          </cell>
          <cell r="B8735" t="str">
            <v>x3136F3M78</v>
          </cell>
          <cell r="C8735" t="str">
            <v>Match</v>
          </cell>
          <cell r="D8735" t="str">
            <v>iStar</v>
          </cell>
          <cell r="E8735" t="str">
            <v>Callable</v>
          </cell>
        </row>
        <row r="8736">
          <cell r="A8736" t="str">
            <v>3136F3M78</v>
          </cell>
          <cell r="B8736" t="str">
            <v>x3136F3M78</v>
          </cell>
          <cell r="C8736" t="str">
            <v>Match</v>
          </cell>
          <cell r="D8736" t="str">
            <v>iStar</v>
          </cell>
          <cell r="E8736" t="str">
            <v>Callable</v>
          </cell>
        </row>
        <row r="8737">
          <cell r="A8737" t="str">
            <v>3136F3M78</v>
          </cell>
          <cell r="B8737" t="str">
            <v>x3136F3M78</v>
          </cell>
          <cell r="C8737" t="str">
            <v>Match</v>
          </cell>
          <cell r="D8737" t="str">
            <v>iStar</v>
          </cell>
          <cell r="E8737" t="str">
            <v>Callable</v>
          </cell>
        </row>
        <row r="8738">
          <cell r="A8738" t="str">
            <v>3136F3M86</v>
          </cell>
          <cell r="B8738" t="str">
            <v>x3136F3M86</v>
          </cell>
          <cell r="C8738" t="str">
            <v>Match</v>
          </cell>
          <cell r="D8738" t="str">
            <v>iStar</v>
          </cell>
          <cell r="E8738" t="str">
            <v>Callable</v>
          </cell>
        </row>
        <row r="8739">
          <cell r="A8739" t="str">
            <v>3136F3M86</v>
          </cell>
          <cell r="B8739" t="str">
            <v>x3136F3M86</v>
          </cell>
          <cell r="C8739" t="str">
            <v>Match</v>
          </cell>
          <cell r="D8739" t="str">
            <v>iStar</v>
          </cell>
          <cell r="E8739" t="str">
            <v>Callable</v>
          </cell>
        </row>
        <row r="8740">
          <cell r="A8740" t="str">
            <v>3136F3M86</v>
          </cell>
          <cell r="B8740" t="str">
            <v>x3136F3M86</v>
          </cell>
          <cell r="C8740" t="str">
            <v>Match</v>
          </cell>
          <cell r="D8740" t="str">
            <v>iStar</v>
          </cell>
          <cell r="E8740" t="str">
            <v>Callable</v>
          </cell>
        </row>
        <row r="8741">
          <cell r="A8741" t="str">
            <v>3136F3M94</v>
          </cell>
          <cell r="B8741" t="str">
            <v>x3136F3M94</v>
          </cell>
          <cell r="C8741" t="str">
            <v>Match</v>
          </cell>
          <cell r="D8741" t="str">
            <v>iStar</v>
          </cell>
          <cell r="E8741" t="str">
            <v>Callable</v>
          </cell>
        </row>
        <row r="8742">
          <cell r="A8742" t="str">
            <v>3136F3M94</v>
          </cell>
          <cell r="B8742" t="str">
            <v>x3136F3M94</v>
          </cell>
          <cell r="C8742" t="str">
            <v>Match</v>
          </cell>
          <cell r="D8742" t="str">
            <v>iStar</v>
          </cell>
          <cell r="E8742" t="str">
            <v>Callable</v>
          </cell>
        </row>
        <row r="8743">
          <cell r="A8743" t="str">
            <v>3136F3MD5</v>
          </cell>
          <cell r="B8743" t="str">
            <v>x3136F3MD5</v>
          </cell>
          <cell r="C8743" t="str">
            <v>Match</v>
          </cell>
          <cell r="D8743" t="str">
            <v>iStar</v>
          </cell>
          <cell r="E8743" t="str">
            <v>Callable</v>
          </cell>
        </row>
        <row r="8744">
          <cell r="A8744" t="str">
            <v>3136F3MG8</v>
          </cell>
          <cell r="B8744" t="str">
            <v>x3136F3MG8</v>
          </cell>
          <cell r="C8744" t="str">
            <v>Match</v>
          </cell>
          <cell r="D8744" t="str">
            <v>iStar</v>
          </cell>
          <cell r="E8744" t="str">
            <v>Callable</v>
          </cell>
        </row>
        <row r="8745">
          <cell r="A8745" t="str">
            <v>3136F3MG8</v>
          </cell>
          <cell r="B8745" t="str">
            <v>x3136F3MG8</v>
          </cell>
          <cell r="C8745" t="str">
            <v>Match</v>
          </cell>
          <cell r="D8745" t="str">
            <v>iStar</v>
          </cell>
          <cell r="E8745" t="str">
            <v>Callable</v>
          </cell>
        </row>
        <row r="8746">
          <cell r="A8746" t="str">
            <v>3136F3MG8</v>
          </cell>
          <cell r="B8746" t="str">
            <v>x3136F3MG8</v>
          </cell>
          <cell r="C8746" t="str">
            <v>Match</v>
          </cell>
          <cell r="D8746" t="str">
            <v>iStar</v>
          </cell>
          <cell r="E8746" t="str">
            <v>Callable</v>
          </cell>
        </row>
        <row r="8747">
          <cell r="A8747" t="str">
            <v>3136F3ML7</v>
          </cell>
          <cell r="B8747" t="str">
            <v>x3136F3ML7</v>
          </cell>
          <cell r="C8747" t="str">
            <v>Match</v>
          </cell>
          <cell r="D8747" t="str">
            <v>iStar</v>
          </cell>
          <cell r="E8747" t="str">
            <v>Callable</v>
          </cell>
        </row>
        <row r="8748">
          <cell r="A8748" t="str">
            <v>3136F3ML7</v>
          </cell>
          <cell r="B8748" t="str">
            <v>x3136F3ML7</v>
          </cell>
          <cell r="C8748" t="str">
            <v>Match</v>
          </cell>
          <cell r="D8748" t="str">
            <v>iStar</v>
          </cell>
          <cell r="E8748" t="str">
            <v>VariableRateBond</v>
          </cell>
        </row>
        <row r="8749">
          <cell r="A8749" t="str">
            <v>3136F3MP8</v>
          </cell>
          <cell r="B8749" t="str">
            <v>x3136F3MP8</v>
          </cell>
          <cell r="C8749" t="str">
            <v>Match</v>
          </cell>
          <cell r="D8749" t="str">
            <v>iStar</v>
          </cell>
          <cell r="E8749" t="str">
            <v>VariableRateBond</v>
          </cell>
        </row>
        <row r="8750">
          <cell r="A8750" t="str">
            <v>3136F3MP8</v>
          </cell>
          <cell r="B8750" t="str">
            <v>x3136F3MP8</v>
          </cell>
          <cell r="C8750" t="str">
            <v>Match</v>
          </cell>
          <cell r="D8750" t="str">
            <v>iStar</v>
          </cell>
          <cell r="E8750" t="str">
            <v>Callable</v>
          </cell>
        </row>
        <row r="8751">
          <cell r="A8751" t="str">
            <v>3136F3MP8</v>
          </cell>
          <cell r="B8751" t="str">
            <v>x3136F3MP8</v>
          </cell>
          <cell r="C8751" t="str">
            <v>Match</v>
          </cell>
          <cell r="D8751" t="str">
            <v>iStar</v>
          </cell>
          <cell r="E8751" t="str">
            <v>Bullet</v>
          </cell>
        </row>
        <row r="8752">
          <cell r="A8752" t="str">
            <v>3136F3MZ6</v>
          </cell>
          <cell r="B8752" t="str">
            <v>x3136F3MZ6</v>
          </cell>
          <cell r="C8752" t="str">
            <v>Match</v>
          </cell>
          <cell r="D8752" t="str">
            <v>iStar</v>
          </cell>
          <cell r="E8752" t="str">
            <v>Bullet</v>
          </cell>
        </row>
        <row r="8753">
          <cell r="A8753" t="str">
            <v>3136F3N28</v>
          </cell>
          <cell r="B8753" t="str">
            <v>x3136F3N28</v>
          </cell>
          <cell r="C8753" t="str">
            <v>Match</v>
          </cell>
          <cell r="D8753" t="str">
            <v>iStar</v>
          </cell>
          <cell r="E8753" t="str">
            <v>Callable</v>
          </cell>
        </row>
        <row r="8754">
          <cell r="A8754" t="str">
            <v>3136F3N28</v>
          </cell>
          <cell r="B8754" t="str">
            <v>x3136F3N28</v>
          </cell>
          <cell r="C8754" t="str">
            <v>Match</v>
          </cell>
          <cell r="D8754" t="str">
            <v>iStar</v>
          </cell>
          <cell r="E8754" t="str">
            <v>Callable</v>
          </cell>
        </row>
        <row r="8755">
          <cell r="A8755" t="str">
            <v>3136F3N36</v>
          </cell>
          <cell r="B8755" t="str">
            <v>x3136F3N36</v>
          </cell>
          <cell r="C8755" t="str">
            <v>Match</v>
          </cell>
          <cell r="D8755" t="str">
            <v>iStar</v>
          </cell>
          <cell r="E8755" t="str">
            <v>Callable</v>
          </cell>
        </row>
        <row r="8756">
          <cell r="A8756" t="str">
            <v>3136F3N44</v>
          </cell>
          <cell r="B8756" t="str">
            <v>x3136F3N44</v>
          </cell>
          <cell r="C8756" t="str">
            <v>Match</v>
          </cell>
          <cell r="D8756" t="str">
            <v>iStar</v>
          </cell>
          <cell r="E8756" t="str">
            <v>Callable</v>
          </cell>
        </row>
        <row r="8757">
          <cell r="A8757" t="str">
            <v>3136F3N44</v>
          </cell>
          <cell r="B8757" t="str">
            <v>x3136F3N44</v>
          </cell>
          <cell r="C8757" t="str">
            <v>Match</v>
          </cell>
          <cell r="D8757" t="str">
            <v>iStar</v>
          </cell>
          <cell r="E8757" t="str">
            <v>Bullet</v>
          </cell>
        </row>
        <row r="8758">
          <cell r="A8758" t="str">
            <v>3136F3N51</v>
          </cell>
          <cell r="B8758" t="str">
            <v>x3136F3N51</v>
          </cell>
          <cell r="C8758" t="str">
            <v>Match</v>
          </cell>
          <cell r="D8758" t="str">
            <v>iStar</v>
          </cell>
          <cell r="E8758" t="str">
            <v>Bullet</v>
          </cell>
        </row>
        <row r="8759">
          <cell r="A8759" t="str">
            <v>3136F3N51</v>
          </cell>
          <cell r="B8759" t="str">
            <v>x3136F3N51</v>
          </cell>
          <cell r="C8759" t="str">
            <v>Match</v>
          </cell>
          <cell r="D8759" t="str">
            <v>iStar</v>
          </cell>
          <cell r="E8759" t="str">
            <v>VariableRateBond</v>
          </cell>
        </row>
        <row r="8760">
          <cell r="A8760" t="str">
            <v>3136F3N51</v>
          </cell>
          <cell r="B8760" t="str">
            <v>x3136F3N51</v>
          </cell>
          <cell r="C8760" t="str">
            <v>Match</v>
          </cell>
          <cell r="D8760" t="str">
            <v>iStar</v>
          </cell>
          <cell r="E8760" t="str">
            <v>VariableRateBond</v>
          </cell>
        </row>
        <row r="8761">
          <cell r="A8761" t="str">
            <v>3136F3N51</v>
          </cell>
          <cell r="B8761" t="str">
            <v>x3136F3N51</v>
          </cell>
          <cell r="C8761" t="str">
            <v>Match</v>
          </cell>
          <cell r="D8761" t="str">
            <v>iStar</v>
          </cell>
          <cell r="E8761" t="str">
            <v>Callable</v>
          </cell>
        </row>
        <row r="8762">
          <cell r="A8762" t="str">
            <v>3136F3N69</v>
          </cell>
          <cell r="B8762" t="str">
            <v>x3136F3N69</v>
          </cell>
          <cell r="C8762" t="str">
            <v>Match</v>
          </cell>
          <cell r="D8762" t="str">
            <v>iStar</v>
          </cell>
          <cell r="E8762" t="str">
            <v>Callable</v>
          </cell>
        </row>
        <row r="8763">
          <cell r="A8763" t="str">
            <v>3136F3N69</v>
          </cell>
          <cell r="B8763" t="str">
            <v>x3136F3N69</v>
          </cell>
          <cell r="C8763" t="str">
            <v>Match</v>
          </cell>
          <cell r="D8763" t="str">
            <v>iStar</v>
          </cell>
          <cell r="E8763" t="str">
            <v>Callable</v>
          </cell>
        </row>
        <row r="8764">
          <cell r="A8764" t="str">
            <v>3136F3N69</v>
          </cell>
          <cell r="B8764" t="str">
            <v>x3136F3N69</v>
          </cell>
          <cell r="C8764" t="str">
            <v>Match</v>
          </cell>
          <cell r="D8764" t="str">
            <v>iStar</v>
          </cell>
          <cell r="E8764" t="str">
            <v>Callable</v>
          </cell>
        </row>
        <row r="8765">
          <cell r="A8765" t="str">
            <v>3136F3N77</v>
          </cell>
          <cell r="B8765" t="str">
            <v>x3136F3N77</v>
          </cell>
          <cell r="C8765" t="str">
            <v>Match</v>
          </cell>
          <cell r="D8765" t="str">
            <v>iStar</v>
          </cell>
          <cell r="E8765" t="str">
            <v>Callable</v>
          </cell>
        </row>
        <row r="8766">
          <cell r="A8766" t="str">
            <v>3136F3N77</v>
          </cell>
          <cell r="B8766" t="str">
            <v>x3136F3N77</v>
          </cell>
          <cell r="C8766" t="str">
            <v>Match</v>
          </cell>
          <cell r="D8766" t="str">
            <v>iStar</v>
          </cell>
          <cell r="E8766" t="str">
            <v>Bullet</v>
          </cell>
        </row>
        <row r="8767">
          <cell r="A8767" t="str">
            <v>3136F3N77</v>
          </cell>
          <cell r="B8767" t="str">
            <v>x3136F3N77</v>
          </cell>
          <cell r="C8767" t="str">
            <v>Match</v>
          </cell>
          <cell r="D8767" t="str">
            <v>iStar</v>
          </cell>
          <cell r="E8767" t="str">
            <v>Bullet</v>
          </cell>
        </row>
        <row r="8768">
          <cell r="A8768" t="str">
            <v>3136F3N85</v>
          </cell>
          <cell r="B8768" t="str">
            <v>x3136F3N85</v>
          </cell>
          <cell r="C8768" t="str">
            <v>Match</v>
          </cell>
          <cell r="D8768" t="str">
            <v>iStar</v>
          </cell>
          <cell r="E8768" t="str">
            <v>Callable</v>
          </cell>
        </row>
        <row r="8769">
          <cell r="A8769" t="str">
            <v>3136F3N85</v>
          </cell>
          <cell r="B8769" t="str">
            <v>x3136F3N85</v>
          </cell>
          <cell r="C8769" t="str">
            <v>Match</v>
          </cell>
          <cell r="D8769" t="str">
            <v>iStar</v>
          </cell>
          <cell r="E8769" t="str">
            <v>Bullet</v>
          </cell>
        </row>
        <row r="8770">
          <cell r="A8770" t="str">
            <v>3136F3N85</v>
          </cell>
          <cell r="B8770" t="str">
            <v>x3136F3N85</v>
          </cell>
          <cell r="C8770" t="str">
            <v>Match</v>
          </cell>
          <cell r="D8770" t="str">
            <v>iStar</v>
          </cell>
          <cell r="E8770" t="str">
            <v>Bullet</v>
          </cell>
        </row>
        <row r="8771">
          <cell r="A8771" t="str">
            <v>3136F3N93</v>
          </cell>
          <cell r="B8771" t="str">
            <v>x3136F3N93</v>
          </cell>
          <cell r="C8771" t="str">
            <v>Match</v>
          </cell>
          <cell r="D8771" t="str">
            <v>iStar</v>
          </cell>
          <cell r="E8771" t="str">
            <v>Callable</v>
          </cell>
        </row>
        <row r="8772">
          <cell r="A8772" t="str">
            <v>3136F3N93</v>
          </cell>
          <cell r="B8772" t="str">
            <v>x3136F3N93</v>
          </cell>
          <cell r="C8772" t="str">
            <v>Match</v>
          </cell>
          <cell r="D8772" t="str">
            <v>iStar</v>
          </cell>
          <cell r="E8772" t="str">
            <v>Callable</v>
          </cell>
        </row>
        <row r="8773">
          <cell r="A8773" t="str">
            <v>3136F3N93</v>
          </cell>
          <cell r="B8773" t="str">
            <v>x3136F3N93</v>
          </cell>
          <cell r="C8773" t="str">
            <v>Match</v>
          </cell>
          <cell r="D8773" t="str">
            <v>iStar</v>
          </cell>
          <cell r="E8773" t="str">
            <v>Callable</v>
          </cell>
        </row>
        <row r="8774">
          <cell r="A8774" t="str">
            <v>3136F3NA0</v>
          </cell>
          <cell r="B8774" t="str">
            <v>x3136F3NA0</v>
          </cell>
          <cell r="C8774" t="str">
            <v>Match</v>
          </cell>
          <cell r="D8774" t="str">
            <v>iStar</v>
          </cell>
          <cell r="E8774" t="str">
            <v>Callable</v>
          </cell>
        </row>
        <row r="8775">
          <cell r="A8775" t="str">
            <v>3136F3NB8</v>
          </cell>
          <cell r="B8775" t="str">
            <v>x3136F3NB8</v>
          </cell>
          <cell r="C8775" t="str">
            <v>Match</v>
          </cell>
          <cell r="D8775" t="str">
            <v>iStar</v>
          </cell>
          <cell r="E8775" t="str">
            <v>Callable</v>
          </cell>
        </row>
        <row r="8776">
          <cell r="A8776" t="str">
            <v>3136F3NB8</v>
          </cell>
          <cell r="B8776" t="str">
            <v>x3136F3NB8</v>
          </cell>
          <cell r="C8776" t="str">
            <v>Match</v>
          </cell>
          <cell r="D8776" t="str">
            <v>iStar</v>
          </cell>
          <cell r="E8776" t="str">
            <v>Callable</v>
          </cell>
        </row>
        <row r="8777">
          <cell r="A8777" t="str">
            <v>3136F3NB8</v>
          </cell>
          <cell r="B8777" t="str">
            <v>x3136F3NB8</v>
          </cell>
          <cell r="C8777" t="str">
            <v>Match</v>
          </cell>
          <cell r="D8777" t="str">
            <v>iStar</v>
          </cell>
          <cell r="E8777" t="str">
            <v>Callable</v>
          </cell>
        </row>
        <row r="8778">
          <cell r="A8778" t="str">
            <v>3136F3NC6</v>
          </cell>
          <cell r="B8778" t="str">
            <v>x3136F3NC6</v>
          </cell>
          <cell r="C8778" t="str">
            <v>Match</v>
          </cell>
          <cell r="D8778" t="str">
            <v>iStar</v>
          </cell>
          <cell r="E8778" t="str">
            <v>Callable</v>
          </cell>
        </row>
        <row r="8779">
          <cell r="A8779" t="str">
            <v>3136F3NC6</v>
          </cell>
          <cell r="B8779" t="str">
            <v>x3136F3NC6</v>
          </cell>
          <cell r="C8779" t="str">
            <v>Match</v>
          </cell>
          <cell r="D8779" t="str">
            <v>iStar</v>
          </cell>
          <cell r="E8779" t="str">
            <v>Callable</v>
          </cell>
        </row>
        <row r="8780">
          <cell r="A8780" t="str">
            <v>3136F3NC6</v>
          </cell>
          <cell r="B8780" t="str">
            <v>x3136F3NC6</v>
          </cell>
          <cell r="C8780" t="str">
            <v>Match</v>
          </cell>
          <cell r="D8780" t="str">
            <v>iStar</v>
          </cell>
          <cell r="E8780" t="str">
            <v>Bullet</v>
          </cell>
        </row>
        <row r="8781">
          <cell r="A8781" t="str">
            <v>3136F3ND4</v>
          </cell>
          <cell r="B8781" t="str">
            <v>x3136F3ND4</v>
          </cell>
          <cell r="C8781" t="str">
            <v>Match</v>
          </cell>
          <cell r="D8781" t="str">
            <v>iStar</v>
          </cell>
          <cell r="E8781" t="str">
            <v>Callable</v>
          </cell>
        </row>
        <row r="8782">
          <cell r="A8782" t="str">
            <v>3136F3ND4</v>
          </cell>
          <cell r="B8782" t="str">
            <v>x3136F3ND4</v>
          </cell>
          <cell r="C8782" t="str">
            <v>Match</v>
          </cell>
          <cell r="D8782" t="str">
            <v>iStar</v>
          </cell>
          <cell r="E8782" t="str">
            <v>Callable</v>
          </cell>
        </row>
        <row r="8783">
          <cell r="A8783" t="str">
            <v>3136F3ND4</v>
          </cell>
          <cell r="B8783" t="str">
            <v>x3136F3ND4</v>
          </cell>
          <cell r="C8783" t="str">
            <v>Match</v>
          </cell>
          <cell r="D8783" t="str">
            <v>iStar</v>
          </cell>
          <cell r="E8783" t="str">
            <v>Callable</v>
          </cell>
        </row>
        <row r="8784">
          <cell r="A8784" t="str">
            <v>3136F3NE2</v>
          </cell>
          <cell r="B8784" t="str">
            <v>x3136F3NE2</v>
          </cell>
          <cell r="C8784" t="str">
            <v>Match</v>
          </cell>
          <cell r="D8784" t="str">
            <v>iStar</v>
          </cell>
          <cell r="E8784" t="str">
            <v>Callable</v>
          </cell>
        </row>
        <row r="8785">
          <cell r="A8785" t="str">
            <v>3136F3NE2</v>
          </cell>
          <cell r="B8785" t="str">
            <v>x3136F3NE2</v>
          </cell>
          <cell r="C8785" t="str">
            <v>Match</v>
          </cell>
          <cell r="D8785" t="str">
            <v>iStar</v>
          </cell>
          <cell r="E8785" t="str">
            <v>Callable</v>
          </cell>
        </row>
        <row r="8786">
          <cell r="A8786" t="str">
            <v>3136F3NE2</v>
          </cell>
          <cell r="B8786" t="str">
            <v>x3136F3NE2</v>
          </cell>
          <cell r="C8786" t="str">
            <v>Match</v>
          </cell>
          <cell r="D8786" t="str">
            <v>iStar</v>
          </cell>
          <cell r="E8786" t="str">
            <v>Callable</v>
          </cell>
        </row>
        <row r="8787">
          <cell r="A8787" t="str">
            <v>3136F3NF9</v>
          </cell>
          <cell r="B8787" t="str">
            <v>x3136F3NF9</v>
          </cell>
          <cell r="C8787" t="str">
            <v>Match</v>
          </cell>
          <cell r="D8787" t="str">
            <v>iStar</v>
          </cell>
          <cell r="E8787" t="str">
            <v>Callable</v>
          </cell>
        </row>
        <row r="8788">
          <cell r="A8788" t="str">
            <v>3136F3NF9</v>
          </cell>
          <cell r="B8788" t="str">
            <v>x3136F3NF9</v>
          </cell>
          <cell r="C8788" t="str">
            <v>Match</v>
          </cell>
          <cell r="D8788" t="str">
            <v>iStar</v>
          </cell>
          <cell r="E8788" t="str">
            <v>Bullet</v>
          </cell>
        </row>
        <row r="8789">
          <cell r="A8789" t="str">
            <v>3136F3NF9</v>
          </cell>
          <cell r="B8789" t="str">
            <v>x3136F3NF9</v>
          </cell>
          <cell r="C8789" t="str">
            <v>Match</v>
          </cell>
          <cell r="D8789" t="str">
            <v>iStar</v>
          </cell>
          <cell r="E8789" t="str">
            <v>Bullet</v>
          </cell>
        </row>
        <row r="8790">
          <cell r="A8790" t="str">
            <v>3136F3NG7</v>
          </cell>
          <cell r="B8790" t="str">
            <v>x3136F3NG7</v>
          </cell>
          <cell r="C8790" t="str">
            <v>Match</v>
          </cell>
          <cell r="D8790" t="str">
            <v>iStar</v>
          </cell>
          <cell r="E8790" t="str">
            <v>Zero-Coupon</v>
          </cell>
        </row>
        <row r="8791">
          <cell r="A8791" t="str">
            <v>3136F3NG7</v>
          </cell>
          <cell r="B8791" t="str">
            <v>x3136F3NG7</v>
          </cell>
          <cell r="C8791" t="str">
            <v>Match</v>
          </cell>
          <cell r="D8791" t="str">
            <v>iStar</v>
          </cell>
          <cell r="E8791" t="str">
            <v>Zero-Coupon</v>
          </cell>
        </row>
        <row r="8792">
          <cell r="A8792" t="str">
            <v>3136F3NG7</v>
          </cell>
          <cell r="B8792" t="str">
            <v>x3136F3NG7</v>
          </cell>
          <cell r="C8792" t="str">
            <v>Match</v>
          </cell>
          <cell r="D8792" t="str">
            <v>iStar</v>
          </cell>
          <cell r="E8792" t="str">
            <v>Zero-Coupon</v>
          </cell>
        </row>
        <row r="8793">
          <cell r="A8793" t="str">
            <v>3136F3NH5</v>
          </cell>
          <cell r="B8793" t="str">
            <v>x3136F3NH5</v>
          </cell>
          <cell r="C8793" t="str">
            <v>Match</v>
          </cell>
          <cell r="D8793" t="str">
            <v>iStar</v>
          </cell>
          <cell r="E8793" t="str">
            <v>Callable</v>
          </cell>
        </row>
        <row r="8794">
          <cell r="A8794" t="str">
            <v>3136F3NH5</v>
          </cell>
          <cell r="B8794" t="str">
            <v>x3136F3NH5</v>
          </cell>
          <cell r="C8794" t="str">
            <v>Match</v>
          </cell>
          <cell r="D8794" t="str">
            <v>iStar</v>
          </cell>
          <cell r="E8794" t="str">
            <v>Callable</v>
          </cell>
        </row>
        <row r="8795">
          <cell r="A8795" t="str">
            <v>3136F3NH5</v>
          </cell>
          <cell r="B8795" t="str">
            <v>x3136F3NH5</v>
          </cell>
          <cell r="C8795" t="str">
            <v>Match</v>
          </cell>
          <cell r="D8795" t="str">
            <v>iStar</v>
          </cell>
          <cell r="E8795" t="str">
            <v>Callable</v>
          </cell>
        </row>
        <row r="8796">
          <cell r="A8796" t="str">
            <v>3136F3NP7</v>
          </cell>
          <cell r="B8796" t="str">
            <v>x3136F3NP7</v>
          </cell>
          <cell r="C8796" t="str">
            <v>Match</v>
          </cell>
          <cell r="D8796" t="str">
            <v>iStar</v>
          </cell>
          <cell r="E8796" t="str">
            <v>Callable</v>
          </cell>
        </row>
        <row r="8797">
          <cell r="A8797" t="str">
            <v>3136F3NP7</v>
          </cell>
          <cell r="B8797" t="str">
            <v>x3136F3NP7</v>
          </cell>
          <cell r="C8797" t="str">
            <v>Match</v>
          </cell>
          <cell r="D8797" t="str">
            <v>iStar</v>
          </cell>
          <cell r="E8797" t="str">
            <v>Callable</v>
          </cell>
        </row>
        <row r="8798">
          <cell r="A8798" t="str">
            <v>3136F3NP7</v>
          </cell>
          <cell r="B8798" t="str">
            <v>x3136F3NP7</v>
          </cell>
          <cell r="C8798" t="str">
            <v>Match</v>
          </cell>
          <cell r="D8798" t="str">
            <v>iStar</v>
          </cell>
          <cell r="E8798" t="str">
            <v>Callable</v>
          </cell>
        </row>
        <row r="8799">
          <cell r="A8799" t="str">
            <v>3136F3NS1</v>
          </cell>
          <cell r="B8799" t="str">
            <v>x3136F3NS1</v>
          </cell>
          <cell r="C8799" t="str">
            <v>Match</v>
          </cell>
          <cell r="D8799" t="str">
            <v>iStar</v>
          </cell>
          <cell r="E8799" t="str">
            <v>Callable</v>
          </cell>
        </row>
        <row r="8800">
          <cell r="A8800" t="str">
            <v>3136F3NS1</v>
          </cell>
          <cell r="B8800" t="str">
            <v>x3136F3NS1</v>
          </cell>
          <cell r="C8800" t="str">
            <v>Match</v>
          </cell>
          <cell r="D8800" t="str">
            <v>iStar</v>
          </cell>
          <cell r="E8800" t="str">
            <v>Callable</v>
          </cell>
        </row>
        <row r="8801">
          <cell r="A8801" t="str">
            <v>3136F3NS1</v>
          </cell>
          <cell r="B8801" t="str">
            <v>x3136F3NS1</v>
          </cell>
          <cell r="C8801" t="str">
            <v>Match</v>
          </cell>
          <cell r="D8801" t="str">
            <v>iStar</v>
          </cell>
          <cell r="E8801" t="str">
            <v>CallableStep-Up</v>
          </cell>
        </row>
        <row r="8802">
          <cell r="A8802" t="str">
            <v>3136F3NX0</v>
          </cell>
          <cell r="B8802" t="str">
            <v>x3136F3NX0</v>
          </cell>
          <cell r="C8802" t="str">
            <v>Match</v>
          </cell>
          <cell r="D8802" t="str">
            <v>iStar</v>
          </cell>
          <cell r="E8802" t="str">
            <v>CallableStep-Up</v>
          </cell>
        </row>
        <row r="8803">
          <cell r="A8803" t="str">
            <v>3136F3NX0</v>
          </cell>
          <cell r="B8803" t="str">
            <v>x3136F3NX0</v>
          </cell>
          <cell r="C8803" t="str">
            <v>Match</v>
          </cell>
          <cell r="D8803" t="str">
            <v>iStar</v>
          </cell>
          <cell r="E8803" t="str">
            <v>Callable</v>
          </cell>
        </row>
        <row r="8804">
          <cell r="A8804" t="str">
            <v>3136F3NX0</v>
          </cell>
          <cell r="B8804" t="str">
            <v>x3136F3NX0</v>
          </cell>
          <cell r="C8804" t="str">
            <v>Match</v>
          </cell>
          <cell r="D8804" t="str">
            <v>iStar</v>
          </cell>
          <cell r="E8804" t="str">
            <v>Callable</v>
          </cell>
        </row>
        <row r="8805">
          <cell r="A8805" t="str">
            <v>3136F3NY8</v>
          </cell>
          <cell r="B8805" t="str">
            <v>x3136F3NY8</v>
          </cell>
          <cell r="C8805" t="str">
            <v>Match</v>
          </cell>
          <cell r="D8805" t="str">
            <v>iStar</v>
          </cell>
          <cell r="E8805" t="str">
            <v>Callable</v>
          </cell>
        </row>
        <row r="8806">
          <cell r="A8806" t="str">
            <v>3136F3NY8</v>
          </cell>
          <cell r="B8806" t="str">
            <v>x3136F3NY8</v>
          </cell>
          <cell r="C8806" t="str">
            <v>Match</v>
          </cell>
          <cell r="D8806" t="str">
            <v>iStar</v>
          </cell>
          <cell r="E8806" t="str">
            <v>Callable</v>
          </cell>
        </row>
        <row r="8807">
          <cell r="A8807" t="str">
            <v>3136F3NY8</v>
          </cell>
          <cell r="B8807" t="str">
            <v>x3136F3NY8</v>
          </cell>
          <cell r="C8807" t="str">
            <v>Match</v>
          </cell>
          <cell r="D8807" t="str">
            <v>iStar</v>
          </cell>
          <cell r="E8807" t="str">
            <v>Callable</v>
          </cell>
        </row>
        <row r="8808">
          <cell r="A8808" t="str">
            <v>3136F3P26</v>
          </cell>
          <cell r="B8808" t="str">
            <v>x3136F3P26</v>
          </cell>
          <cell r="C8808" t="str">
            <v>Match</v>
          </cell>
          <cell r="D8808" t="str">
            <v>iStar</v>
          </cell>
          <cell r="E8808" t="str">
            <v>Callable</v>
          </cell>
        </row>
        <row r="8809">
          <cell r="A8809" t="str">
            <v>3136F3P26</v>
          </cell>
          <cell r="B8809" t="str">
            <v>x3136F3P26</v>
          </cell>
          <cell r="C8809" t="str">
            <v>Match</v>
          </cell>
          <cell r="D8809" t="str">
            <v>iStar</v>
          </cell>
          <cell r="E8809" t="str">
            <v>Callable</v>
          </cell>
        </row>
        <row r="8810">
          <cell r="A8810" t="str">
            <v>3136F3P26</v>
          </cell>
          <cell r="B8810" t="str">
            <v>x3136F3P26</v>
          </cell>
          <cell r="C8810" t="str">
            <v>Match</v>
          </cell>
          <cell r="D8810" t="str">
            <v>iStar</v>
          </cell>
          <cell r="E8810" t="str">
            <v>Callable</v>
          </cell>
        </row>
        <row r="8811">
          <cell r="A8811" t="str">
            <v>3136F3P34</v>
          </cell>
          <cell r="B8811" t="str">
            <v>x3136F3P34</v>
          </cell>
          <cell r="C8811" t="str">
            <v>Match</v>
          </cell>
          <cell r="D8811" t="str">
            <v>iStar</v>
          </cell>
          <cell r="E8811" t="str">
            <v>Callable</v>
          </cell>
        </row>
        <row r="8812">
          <cell r="A8812" t="str">
            <v>3136F3P34</v>
          </cell>
          <cell r="B8812" t="str">
            <v>x3136F3P34</v>
          </cell>
          <cell r="C8812" t="str">
            <v>Match</v>
          </cell>
          <cell r="D8812" t="str">
            <v>iStar</v>
          </cell>
          <cell r="E8812" t="str">
            <v>Callable</v>
          </cell>
        </row>
        <row r="8813">
          <cell r="A8813" t="str">
            <v>3136F3P34</v>
          </cell>
          <cell r="B8813" t="str">
            <v>x3136F3P34</v>
          </cell>
          <cell r="C8813" t="str">
            <v>Match</v>
          </cell>
          <cell r="D8813" t="str">
            <v>iStar</v>
          </cell>
          <cell r="E8813" t="str">
            <v>Callable</v>
          </cell>
        </row>
        <row r="8814">
          <cell r="A8814" t="str">
            <v>3136F3P42</v>
          </cell>
          <cell r="B8814" t="str">
            <v>x3136F3P42</v>
          </cell>
          <cell r="C8814" t="str">
            <v>Match</v>
          </cell>
          <cell r="D8814" t="str">
            <v>iStar</v>
          </cell>
          <cell r="E8814" t="str">
            <v>Callable</v>
          </cell>
        </row>
        <row r="8815">
          <cell r="A8815" t="str">
            <v>3136F3P42</v>
          </cell>
          <cell r="B8815" t="str">
            <v>x3136F3P42</v>
          </cell>
          <cell r="C8815" t="str">
            <v>Match</v>
          </cell>
          <cell r="D8815" t="str">
            <v>iStar</v>
          </cell>
          <cell r="E8815" t="str">
            <v>Callable</v>
          </cell>
        </row>
        <row r="8816">
          <cell r="A8816" t="str">
            <v>3136F3P42</v>
          </cell>
          <cell r="B8816" t="str">
            <v>x3136F3P42</v>
          </cell>
          <cell r="C8816" t="str">
            <v>Match</v>
          </cell>
          <cell r="D8816" t="str">
            <v>iStar</v>
          </cell>
          <cell r="E8816" t="str">
            <v>Callable</v>
          </cell>
        </row>
        <row r="8817">
          <cell r="A8817" t="str">
            <v>3136F3P59</v>
          </cell>
          <cell r="B8817" t="str">
            <v>x3136F3P59</v>
          </cell>
          <cell r="C8817" t="str">
            <v>Match</v>
          </cell>
          <cell r="D8817" t="str">
            <v>iStar</v>
          </cell>
          <cell r="E8817" t="str">
            <v>Callable</v>
          </cell>
        </row>
        <row r="8818">
          <cell r="A8818" t="str">
            <v>3136F3P59</v>
          </cell>
          <cell r="B8818" t="str">
            <v>x3136F3P59</v>
          </cell>
          <cell r="C8818" t="str">
            <v>Match</v>
          </cell>
          <cell r="D8818" t="str">
            <v>iStar</v>
          </cell>
          <cell r="E8818" t="str">
            <v>Callable</v>
          </cell>
        </row>
        <row r="8819">
          <cell r="A8819" t="str">
            <v>3136F3P59</v>
          </cell>
          <cell r="B8819" t="str">
            <v>x3136F3P59</v>
          </cell>
          <cell r="C8819" t="str">
            <v>Match</v>
          </cell>
          <cell r="D8819" t="str">
            <v>iStar</v>
          </cell>
          <cell r="E8819" t="str">
            <v>Callable</v>
          </cell>
        </row>
        <row r="8820">
          <cell r="A8820" t="str">
            <v>3136F3P67</v>
          </cell>
          <cell r="B8820" t="str">
            <v>x3136F3P67</v>
          </cell>
          <cell r="C8820" t="str">
            <v>Match</v>
          </cell>
          <cell r="D8820" t="str">
            <v>iStar</v>
          </cell>
          <cell r="E8820" t="str">
            <v>Callable</v>
          </cell>
        </row>
        <row r="8821">
          <cell r="A8821" t="str">
            <v>3136F3P67</v>
          </cell>
          <cell r="B8821" t="str">
            <v>x3136F3P67</v>
          </cell>
          <cell r="C8821" t="str">
            <v>Match</v>
          </cell>
          <cell r="D8821" t="str">
            <v>iStar</v>
          </cell>
          <cell r="E8821" t="str">
            <v>Callable</v>
          </cell>
        </row>
        <row r="8822">
          <cell r="A8822" t="str">
            <v>3136F3P67</v>
          </cell>
          <cell r="B8822" t="str">
            <v>x3136F3P67</v>
          </cell>
          <cell r="C8822" t="str">
            <v>Match</v>
          </cell>
          <cell r="D8822" t="str">
            <v>iStar</v>
          </cell>
          <cell r="E8822" t="str">
            <v>Callable</v>
          </cell>
        </row>
        <row r="8823">
          <cell r="A8823" t="str">
            <v>3136F3P75</v>
          </cell>
          <cell r="B8823" t="str">
            <v>x3136F3P75</v>
          </cell>
          <cell r="C8823" t="str">
            <v>Match</v>
          </cell>
          <cell r="D8823" t="str">
            <v>iStar</v>
          </cell>
          <cell r="E8823" t="str">
            <v>Callable</v>
          </cell>
        </row>
        <row r="8824">
          <cell r="A8824" t="str">
            <v>3136F3P75</v>
          </cell>
          <cell r="B8824" t="str">
            <v>x3136F3P75</v>
          </cell>
          <cell r="C8824" t="str">
            <v>Match</v>
          </cell>
          <cell r="D8824" t="str">
            <v>iStar</v>
          </cell>
          <cell r="E8824" t="str">
            <v>Callable</v>
          </cell>
        </row>
        <row r="8825">
          <cell r="A8825" t="str">
            <v>3136F3P75</v>
          </cell>
          <cell r="B8825" t="str">
            <v>x3136F3P75</v>
          </cell>
          <cell r="C8825" t="str">
            <v>Match</v>
          </cell>
          <cell r="D8825" t="str">
            <v>iStar</v>
          </cell>
          <cell r="E8825" t="str">
            <v>Callable</v>
          </cell>
        </row>
        <row r="8826">
          <cell r="A8826" t="str">
            <v>3136F3P83</v>
          </cell>
          <cell r="B8826" t="str">
            <v>x3136F3P83</v>
          </cell>
          <cell r="C8826" t="str">
            <v>Match</v>
          </cell>
          <cell r="D8826" t="str">
            <v>iStar</v>
          </cell>
          <cell r="E8826" t="str">
            <v>Callable</v>
          </cell>
        </row>
        <row r="8827">
          <cell r="A8827" t="str">
            <v>3136F3P83</v>
          </cell>
          <cell r="B8827" t="str">
            <v>x3136F3P83</v>
          </cell>
          <cell r="C8827" t="str">
            <v>Match</v>
          </cell>
          <cell r="D8827" t="str">
            <v>iStar</v>
          </cell>
          <cell r="E8827" t="str">
            <v>Callable</v>
          </cell>
        </row>
        <row r="8828">
          <cell r="A8828" t="str">
            <v>3136F3P83</v>
          </cell>
          <cell r="B8828" t="str">
            <v>x3136F3P83</v>
          </cell>
          <cell r="C8828" t="str">
            <v>Match</v>
          </cell>
          <cell r="D8828" t="str">
            <v>iStar</v>
          </cell>
          <cell r="E8828" t="str">
            <v>Callable</v>
          </cell>
        </row>
        <row r="8829">
          <cell r="A8829" t="str">
            <v>3136F3P91</v>
          </cell>
          <cell r="B8829" t="str">
            <v>x3136F3P91</v>
          </cell>
          <cell r="C8829" t="str">
            <v>Match</v>
          </cell>
          <cell r="D8829" t="str">
            <v>iStar</v>
          </cell>
          <cell r="E8829" t="str">
            <v>Callable</v>
          </cell>
        </row>
        <row r="8830">
          <cell r="A8830" t="str">
            <v>3136F3P91</v>
          </cell>
          <cell r="B8830" t="str">
            <v>x3136F3P91</v>
          </cell>
          <cell r="C8830" t="str">
            <v>Match</v>
          </cell>
          <cell r="D8830" t="str">
            <v>iStar</v>
          </cell>
          <cell r="E8830" t="str">
            <v>Callable</v>
          </cell>
        </row>
        <row r="8831">
          <cell r="A8831" t="str">
            <v>3136F3P91</v>
          </cell>
          <cell r="B8831" t="str">
            <v>x3136F3P91</v>
          </cell>
          <cell r="C8831" t="str">
            <v>Match</v>
          </cell>
          <cell r="D8831" t="str">
            <v>iStar</v>
          </cell>
          <cell r="E8831" t="str">
            <v>Callable</v>
          </cell>
        </row>
        <row r="8832">
          <cell r="A8832" t="str">
            <v>3136F3P91</v>
          </cell>
          <cell r="B8832" t="str">
            <v>x3136F3P91</v>
          </cell>
          <cell r="C8832" t="str">
            <v>Match</v>
          </cell>
          <cell r="D8832" t="str">
            <v>iStar</v>
          </cell>
          <cell r="E8832" t="str">
            <v>Callable</v>
          </cell>
        </row>
        <row r="8833">
          <cell r="A8833" t="str">
            <v>3136F3PB6</v>
          </cell>
          <cell r="B8833" t="str">
            <v>x3136F3PB6</v>
          </cell>
          <cell r="C8833" t="str">
            <v>Match</v>
          </cell>
          <cell r="D8833" t="str">
            <v>iStar</v>
          </cell>
          <cell r="E8833" t="str">
            <v>Callable</v>
          </cell>
        </row>
        <row r="8834">
          <cell r="A8834" t="str">
            <v>3136F3PB6</v>
          </cell>
          <cell r="B8834" t="str">
            <v>x3136F3PB6</v>
          </cell>
          <cell r="C8834" t="str">
            <v>Match</v>
          </cell>
          <cell r="D8834" t="str">
            <v>iStar</v>
          </cell>
          <cell r="E8834" t="str">
            <v>Callable</v>
          </cell>
        </row>
        <row r="8835">
          <cell r="A8835" t="str">
            <v>3136F3PB6</v>
          </cell>
          <cell r="B8835" t="str">
            <v>x3136F3PB6</v>
          </cell>
          <cell r="C8835" t="str">
            <v>Match</v>
          </cell>
          <cell r="D8835" t="str">
            <v>iStar</v>
          </cell>
          <cell r="E8835" t="str">
            <v>Callable</v>
          </cell>
        </row>
        <row r="8836">
          <cell r="A8836" t="str">
            <v>3136F3PD2</v>
          </cell>
          <cell r="B8836" t="str">
            <v>x3136F3PD2</v>
          </cell>
          <cell r="C8836" t="str">
            <v>Match</v>
          </cell>
          <cell r="D8836" t="str">
            <v>iStar</v>
          </cell>
          <cell r="E8836" t="str">
            <v>Bullet</v>
          </cell>
        </row>
        <row r="8837">
          <cell r="A8837" t="str">
            <v>3136F3PD2</v>
          </cell>
          <cell r="B8837" t="str">
            <v>x3136F3PD2</v>
          </cell>
          <cell r="C8837" t="str">
            <v>Match</v>
          </cell>
          <cell r="D8837" t="str">
            <v>iStar</v>
          </cell>
          <cell r="E8837" t="str">
            <v>Bullet</v>
          </cell>
        </row>
        <row r="8838">
          <cell r="A8838" t="str">
            <v>3136F3PD2</v>
          </cell>
          <cell r="B8838" t="str">
            <v>x3136F3PD2</v>
          </cell>
          <cell r="C8838" t="str">
            <v>Match</v>
          </cell>
          <cell r="D8838" t="str">
            <v>iStar</v>
          </cell>
          <cell r="E8838" t="str">
            <v>Bullet</v>
          </cell>
        </row>
        <row r="8839">
          <cell r="A8839" t="str">
            <v>3136F3PG5</v>
          </cell>
          <cell r="B8839" t="str">
            <v>x3136F3PG5</v>
          </cell>
          <cell r="C8839" t="str">
            <v>Match</v>
          </cell>
          <cell r="D8839" t="str">
            <v>iStar</v>
          </cell>
          <cell r="E8839" t="str">
            <v>Callable</v>
          </cell>
        </row>
        <row r="8840">
          <cell r="A8840" t="str">
            <v>3136F3PG5</v>
          </cell>
          <cell r="B8840" t="str">
            <v>x3136F3PG5</v>
          </cell>
          <cell r="C8840" t="str">
            <v>Match</v>
          </cell>
          <cell r="D8840" t="str">
            <v>iStar</v>
          </cell>
          <cell r="E8840" t="str">
            <v>Callable</v>
          </cell>
        </row>
        <row r="8841">
          <cell r="A8841" t="str">
            <v>3136F3PG5</v>
          </cell>
          <cell r="B8841" t="str">
            <v>x3136F3PG5</v>
          </cell>
          <cell r="C8841" t="str">
            <v>Match</v>
          </cell>
          <cell r="D8841" t="str">
            <v>iStar</v>
          </cell>
          <cell r="E8841" t="str">
            <v>Callable</v>
          </cell>
        </row>
        <row r="8842">
          <cell r="A8842" t="str">
            <v>3136F3PH3</v>
          </cell>
          <cell r="B8842" t="str">
            <v>x3136F3PH3</v>
          </cell>
          <cell r="C8842" t="str">
            <v>Match</v>
          </cell>
          <cell r="D8842" t="str">
            <v>iStar</v>
          </cell>
          <cell r="E8842" t="str">
            <v>Bullet</v>
          </cell>
        </row>
        <row r="8843">
          <cell r="A8843" t="str">
            <v>3136F3PJ9</v>
          </cell>
          <cell r="B8843" t="str">
            <v>x3136F3PJ9</v>
          </cell>
          <cell r="C8843" t="str">
            <v>Match</v>
          </cell>
          <cell r="D8843" t="str">
            <v>iStar</v>
          </cell>
          <cell r="E8843" t="str">
            <v>Bullet</v>
          </cell>
        </row>
        <row r="8844">
          <cell r="A8844" t="str">
            <v>3136F3PK6</v>
          </cell>
          <cell r="B8844" t="str">
            <v>x3136F3PK6</v>
          </cell>
          <cell r="C8844" t="str">
            <v>Match</v>
          </cell>
          <cell r="D8844" t="str">
            <v>iStar</v>
          </cell>
          <cell r="E8844" t="str">
            <v>Bullet</v>
          </cell>
        </row>
        <row r="8845">
          <cell r="A8845" t="str">
            <v>3136F3PK6</v>
          </cell>
          <cell r="B8845" t="str">
            <v>x3136F3PK6</v>
          </cell>
          <cell r="C8845" t="str">
            <v>Match</v>
          </cell>
          <cell r="D8845" t="str">
            <v>iStar</v>
          </cell>
          <cell r="E8845" t="str">
            <v>Callable</v>
          </cell>
        </row>
        <row r="8846">
          <cell r="A8846" t="str">
            <v>3136F3PK6</v>
          </cell>
          <cell r="B8846" t="str">
            <v>x3136F3PK6</v>
          </cell>
          <cell r="C8846" t="str">
            <v>Match</v>
          </cell>
          <cell r="D8846" t="str">
            <v>iStar</v>
          </cell>
          <cell r="E8846" t="str">
            <v>Callable</v>
          </cell>
        </row>
        <row r="8847">
          <cell r="A8847" t="str">
            <v>3136F3PM2</v>
          </cell>
          <cell r="B8847" t="str">
            <v>x3136F3PM2</v>
          </cell>
          <cell r="C8847" t="str">
            <v>Match</v>
          </cell>
          <cell r="D8847" t="str">
            <v>iStar</v>
          </cell>
          <cell r="E8847" t="str">
            <v>Callable</v>
          </cell>
        </row>
        <row r="8848">
          <cell r="A8848" t="str">
            <v>3136F3PM2</v>
          </cell>
          <cell r="B8848" t="str">
            <v>x3136F3PM2</v>
          </cell>
          <cell r="C8848" t="str">
            <v>Match</v>
          </cell>
          <cell r="D8848" t="str">
            <v>iStar</v>
          </cell>
          <cell r="E8848" t="str">
            <v>Callable</v>
          </cell>
        </row>
        <row r="8849">
          <cell r="A8849" t="str">
            <v>3136F3PM2</v>
          </cell>
          <cell r="B8849" t="str">
            <v>x3136F3PM2</v>
          </cell>
          <cell r="C8849" t="str">
            <v>Match</v>
          </cell>
          <cell r="D8849" t="str">
            <v>iStar</v>
          </cell>
          <cell r="E8849" t="str">
            <v>Callable</v>
          </cell>
        </row>
        <row r="8850">
          <cell r="A8850" t="str">
            <v>3136F3PN0</v>
          </cell>
          <cell r="B8850" t="str">
            <v>x3136F3PN0</v>
          </cell>
          <cell r="C8850" t="str">
            <v>Match</v>
          </cell>
          <cell r="D8850" t="str">
            <v>iStar</v>
          </cell>
          <cell r="E8850" t="str">
            <v>Callable</v>
          </cell>
        </row>
        <row r="8851">
          <cell r="A8851" t="str">
            <v>3136F3PN0</v>
          </cell>
          <cell r="B8851" t="str">
            <v>x3136F3PN0</v>
          </cell>
          <cell r="C8851" t="str">
            <v>Match</v>
          </cell>
          <cell r="D8851" t="str">
            <v>iStar</v>
          </cell>
          <cell r="E8851" t="str">
            <v>Callable</v>
          </cell>
        </row>
        <row r="8852">
          <cell r="A8852" t="str">
            <v>3136F3PN0</v>
          </cell>
          <cell r="B8852" t="str">
            <v>x3136F3PN0</v>
          </cell>
          <cell r="C8852" t="str">
            <v>Match</v>
          </cell>
          <cell r="D8852" t="str">
            <v>iStar</v>
          </cell>
          <cell r="E8852" t="str">
            <v>Callable</v>
          </cell>
        </row>
        <row r="8853">
          <cell r="A8853" t="str">
            <v>3136F3PP5</v>
          </cell>
          <cell r="B8853" t="str">
            <v>x3136F3PP5</v>
          </cell>
          <cell r="C8853" t="str">
            <v>Match</v>
          </cell>
          <cell r="D8853" t="str">
            <v>iStar</v>
          </cell>
          <cell r="E8853" t="str">
            <v>Callable</v>
          </cell>
        </row>
        <row r="8854">
          <cell r="A8854" t="str">
            <v>3136F3PP5</v>
          </cell>
          <cell r="B8854" t="str">
            <v>x3136F3PP5</v>
          </cell>
          <cell r="C8854" t="str">
            <v>Match</v>
          </cell>
          <cell r="D8854" t="str">
            <v>iStar</v>
          </cell>
          <cell r="E8854" t="str">
            <v>Callable</v>
          </cell>
        </row>
        <row r="8855">
          <cell r="A8855" t="str">
            <v>3136F3PP5</v>
          </cell>
          <cell r="B8855" t="str">
            <v>x3136F3PP5</v>
          </cell>
          <cell r="C8855" t="str">
            <v>Match</v>
          </cell>
          <cell r="D8855" t="str">
            <v>iStar</v>
          </cell>
          <cell r="E8855" t="str">
            <v>Callable</v>
          </cell>
        </row>
        <row r="8856">
          <cell r="A8856" t="str">
            <v>3136F3PQ3</v>
          </cell>
          <cell r="B8856" t="str">
            <v>x3136F3PQ3</v>
          </cell>
          <cell r="C8856" t="str">
            <v>Match</v>
          </cell>
          <cell r="D8856" t="str">
            <v>iStar</v>
          </cell>
          <cell r="E8856" t="str">
            <v>Callable</v>
          </cell>
        </row>
        <row r="8857">
          <cell r="A8857" t="str">
            <v>3136F3PQ3</v>
          </cell>
          <cell r="B8857" t="str">
            <v>x3136F3PQ3</v>
          </cell>
          <cell r="C8857" t="str">
            <v>Match</v>
          </cell>
          <cell r="D8857" t="str">
            <v>iStar</v>
          </cell>
          <cell r="E8857" t="str">
            <v>Callable</v>
          </cell>
        </row>
        <row r="8858">
          <cell r="A8858" t="str">
            <v>3136F3PQ3</v>
          </cell>
          <cell r="B8858" t="str">
            <v>x3136F3PQ3</v>
          </cell>
          <cell r="C8858" t="str">
            <v>Match</v>
          </cell>
          <cell r="D8858" t="str">
            <v>iStar</v>
          </cell>
          <cell r="E8858" t="str">
            <v>Callable</v>
          </cell>
        </row>
        <row r="8859">
          <cell r="A8859" t="str">
            <v>3136F3PR1</v>
          </cell>
          <cell r="B8859" t="str">
            <v>x3136F3PR1</v>
          </cell>
          <cell r="C8859" t="str">
            <v>Match</v>
          </cell>
          <cell r="D8859" t="str">
            <v>iStar</v>
          </cell>
          <cell r="E8859" t="str">
            <v>Callable</v>
          </cell>
        </row>
        <row r="8860">
          <cell r="A8860" t="str">
            <v>3136F3PR1</v>
          </cell>
          <cell r="B8860" t="str">
            <v>x3136F3PR1</v>
          </cell>
          <cell r="C8860" t="str">
            <v>Match</v>
          </cell>
          <cell r="D8860" t="str">
            <v>iStar</v>
          </cell>
          <cell r="E8860" t="str">
            <v>Callable</v>
          </cell>
        </row>
        <row r="8861">
          <cell r="A8861" t="str">
            <v>3136F3PR1</v>
          </cell>
          <cell r="B8861" t="str">
            <v>x3136F3PR1</v>
          </cell>
          <cell r="C8861" t="str">
            <v>Match</v>
          </cell>
          <cell r="D8861" t="str">
            <v>iStar</v>
          </cell>
          <cell r="E8861" t="str">
            <v>Callable</v>
          </cell>
        </row>
        <row r="8862">
          <cell r="A8862" t="str">
            <v>3136F3PR1</v>
          </cell>
          <cell r="B8862" t="str">
            <v>x3136F3PR1</v>
          </cell>
          <cell r="C8862" t="str">
            <v>Match</v>
          </cell>
          <cell r="D8862" t="str">
            <v>iStar</v>
          </cell>
          <cell r="E8862" t="str">
            <v>Callable</v>
          </cell>
        </row>
        <row r="8863">
          <cell r="A8863" t="str">
            <v>3136F3PT7</v>
          </cell>
          <cell r="B8863" t="str">
            <v>x3136F3PT7</v>
          </cell>
          <cell r="C8863" t="str">
            <v>Match</v>
          </cell>
          <cell r="D8863" t="str">
            <v>iStar</v>
          </cell>
          <cell r="E8863" t="str">
            <v>Bullet</v>
          </cell>
        </row>
        <row r="8864">
          <cell r="A8864" t="str">
            <v>3136F3PU4</v>
          </cell>
          <cell r="B8864" t="str">
            <v>x3136F3PU4</v>
          </cell>
          <cell r="C8864" t="str">
            <v>Match</v>
          </cell>
          <cell r="D8864" t="str">
            <v>iStar</v>
          </cell>
          <cell r="E8864" t="str">
            <v>Callable</v>
          </cell>
        </row>
        <row r="8865">
          <cell r="A8865" t="str">
            <v>3136F3PV2</v>
          </cell>
          <cell r="B8865" t="str">
            <v>x3136F3PV2</v>
          </cell>
          <cell r="C8865" t="str">
            <v>Match</v>
          </cell>
          <cell r="D8865" t="str">
            <v>iStar</v>
          </cell>
          <cell r="E8865" t="str">
            <v>Callable</v>
          </cell>
        </row>
        <row r="8866">
          <cell r="A8866" t="str">
            <v>3136F3PV2</v>
          </cell>
          <cell r="B8866" t="str">
            <v>x3136F3PV2</v>
          </cell>
          <cell r="C8866" t="str">
            <v>Match</v>
          </cell>
          <cell r="D8866" t="str">
            <v>iStar</v>
          </cell>
          <cell r="E8866" t="str">
            <v>Callable</v>
          </cell>
        </row>
        <row r="8867">
          <cell r="A8867" t="str">
            <v>3136F3PV2</v>
          </cell>
          <cell r="B8867" t="str">
            <v>x3136F3PV2</v>
          </cell>
          <cell r="C8867" t="str">
            <v>Match</v>
          </cell>
          <cell r="D8867" t="str">
            <v>iStar</v>
          </cell>
          <cell r="E8867" t="str">
            <v>Bullet</v>
          </cell>
        </row>
        <row r="8868">
          <cell r="A8868" t="str">
            <v>3136F3PY6</v>
          </cell>
          <cell r="B8868" t="str">
            <v>x3136F3PY6</v>
          </cell>
          <cell r="C8868" t="str">
            <v>Match</v>
          </cell>
          <cell r="D8868" t="str">
            <v>iStar</v>
          </cell>
          <cell r="E8868" t="str">
            <v>Bullet</v>
          </cell>
        </row>
        <row r="8869">
          <cell r="A8869" t="str">
            <v>3136F3PY6</v>
          </cell>
          <cell r="B8869" t="str">
            <v>x3136F3PY6</v>
          </cell>
          <cell r="C8869" t="str">
            <v>Match</v>
          </cell>
          <cell r="D8869" t="str">
            <v>iStar</v>
          </cell>
          <cell r="E8869" t="str">
            <v>CallableStep-Up</v>
          </cell>
        </row>
        <row r="8870">
          <cell r="A8870" t="str">
            <v>3136F3PY6</v>
          </cell>
          <cell r="B8870" t="str">
            <v>x3136F3PY6</v>
          </cell>
          <cell r="C8870" t="str">
            <v>Match</v>
          </cell>
          <cell r="D8870" t="str">
            <v>iStar</v>
          </cell>
          <cell r="E8870" t="str">
            <v>Callable</v>
          </cell>
        </row>
        <row r="8871">
          <cell r="A8871" t="str">
            <v>3136F3Q25</v>
          </cell>
          <cell r="B8871" t="str">
            <v>x3136F3Q25</v>
          </cell>
          <cell r="C8871" t="str">
            <v>Match</v>
          </cell>
          <cell r="D8871" t="str">
            <v>iStar</v>
          </cell>
          <cell r="E8871" t="str">
            <v>Bullet</v>
          </cell>
        </row>
        <row r="8872">
          <cell r="A8872" t="str">
            <v>3136F3Q25</v>
          </cell>
          <cell r="B8872" t="str">
            <v>x3136F3Q25</v>
          </cell>
          <cell r="C8872" t="str">
            <v>Match</v>
          </cell>
          <cell r="D8872" t="str">
            <v>iStar</v>
          </cell>
          <cell r="E8872" t="str">
            <v>Bullet</v>
          </cell>
        </row>
        <row r="8873">
          <cell r="A8873" t="str">
            <v>3136F3Q33</v>
          </cell>
          <cell r="B8873" t="str">
            <v>x3136F3Q33</v>
          </cell>
          <cell r="C8873" t="str">
            <v>Match</v>
          </cell>
          <cell r="D8873" t="str">
            <v>iStar</v>
          </cell>
          <cell r="E8873" t="str">
            <v>Callable</v>
          </cell>
        </row>
        <row r="8874">
          <cell r="A8874" t="str">
            <v>3136F3Q33</v>
          </cell>
          <cell r="B8874" t="str">
            <v>x3136F3Q33</v>
          </cell>
          <cell r="C8874" t="str">
            <v>Match</v>
          </cell>
          <cell r="D8874" t="str">
            <v>iStar</v>
          </cell>
          <cell r="E8874" t="str">
            <v>Callable</v>
          </cell>
        </row>
        <row r="8875">
          <cell r="A8875" t="str">
            <v>3136F3Q33</v>
          </cell>
          <cell r="B8875" t="str">
            <v>x3136F3Q33</v>
          </cell>
          <cell r="C8875" t="str">
            <v>Match</v>
          </cell>
          <cell r="D8875" t="str">
            <v>iStar</v>
          </cell>
          <cell r="E8875" t="str">
            <v>Callable</v>
          </cell>
        </row>
        <row r="8876">
          <cell r="A8876" t="str">
            <v>3136F3Q41</v>
          </cell>
          <cell r="B8876" t="str">
            <v>x3136F3Q41</v>
          </cell>
          <cell r="C8876" t="str">
            <v>Match</v>
          </cell>
          <cell r="D8876" t="str">
            <v>iStar</v>
          </cell>
          <cell r="E8876" t="str">
            <v>Bullet</v>
          </cell>
        </row>
        <row r="8877">
          <cell r="A8877" t="str">
            <v>3136F3Q41</v>
          </cell>
          <cell r="B8877" t="str">
            <v>x3136F3Q41</v>
          </cell>
          <cell r="C8877" t="str">
            <v>Match</v>
          </cell>
          <cell r="D8877" t="str">
            <v>iStar</v>
          </cell>
          <cell r="E8877" t="str">
            <v>Bullet</v>
          </cell>
        </row>
        <row r="8878">
          <cell r="A8878" t="str">
            <v>3136F3Q41</v>
          </cell>
          <cell r="B8878" t="str">
            <v>x3136F3Q41</v>
          </cell>
          <cell r="C8878" t="str">
            <v>Match</v>
          </cell>
          <cell r="D8878" t="str">
            <v>iStar</v>
          </cell>
          <cell r="E8878" t="str">
            <v>Callable</v>
          </cell>
        </row>
        <row r="8879">
          <cell r="A8879" t="str">
            <v>3136F3Q58</v>
          </cell>
          <cell r="B8879" t="str">
            <v>x3136F3Q58</v>
          </cell>
          <cell r="C8879" t="str">
            <v>Match</v>
          </cell>
          <cell r="D8879" t="str">
            <v>iStar</v>
          </cell>
          <cell r="E8879" t="str">
            <v>Callable</v>
          </cell>
        </row>
        <row r="8880">
          <cell r="A8880" t="str">
            <v>3136F3Q58</v>
          </cell>
          <cell r="B8880" t="str">
            <v>x3136F3Q58</v>
          </cell>
          <cell r="C8880" t="str">
            <v>Match</v>
          </cell>
          <cell r="D8880" t="str">
            <v>iStar</v>
          </cell>
          <cell r="E8880" t="str">
            <v>Callable</v>
          </cell>
        </row>
        <row r="8881">
          <cell r="A8881" t="str">
            <v>3136F3Q58</v>
          </cell>
          <cell r="B8881" t="str">
            <v>x3136F3Q58</v>
          </cell>
          <cell r="C8881" t="str">
            <v>Match</v>
          </cell>
          <cell r="D8881" t="str">
            <v>iStar</v>
          </cell>
          <cell r="E8881" t="str">
            <v>Bullet</v>
          </cell>
        </row>
        <row r="8882">
          <cell r="A8882" t="str">
            <v>3136F3Q66</v>
          </cell>
          <cell r="B8882" t="str">
            <v>x3136F3Q66</v>
          </cell>
          <cell r="C8882" t="str">
            <v>Match</v>
          </cell>
          <cell r="D8882" t="str">
            <v>iStar</v>
          </cell>
          <cell r="E8882" t="str">
            <v>Bullet</v>
          </cell>
        </row>
        <row r="8883">
          <cell r="A8883" t="str">
            <v>3136F3Q66</v>
          </cell>
          <cell r="B8883" t="str">
            <v>x3136F3Q66</v>
          </cell>
          <cell r="C8883" t="str">
            <v>Match</v>
          </cell>
          <cell r="D8883" t="str">
            <v>iStar</v>
          </cell>
          <cell r="E8883" t="str">
            <v>Callable</v>
          </cell>
        </row>
        <row r="8884">
          <cell r="A8884" t="str">
            <v>3136F3Q74</v>
          </cell>
          <cell r="B8884" t="str">
            <v>x3136F3Q74</v>
          </cell>
          <cell r="C8884" t="str">
            <v>Match</v>
          </cell>
          <cell r="D8884" t="str">
            <v>iStar</v>
          </cell>
          <cell r="E8884" t="str">
            <v>Callable</v>
          </cell>
        </row>
        <row r="8885">
          <cell r="A8885" t="str">
            <v>3136F3Q74</v>
          </cell>
          <cell r="B8885" t="str">
            <v>x3136F3Q74</v>
          </cell>
          <cell r="C8885" t="str">
            <v>Match</v>
          </cell>
          <cell r="D8885" t="str">
            <v>iStar</v>
          </cell>
          <cell r="E8885" t="str">
            <v>Callable</v>
          </cell>
        </row>
        <row r="8886">
          <cell r="A8886" t="str">
            <v>3136F3Q74</v>
          </cell>
          <cell r="B8886" t="str">
            <v>x3136F3Q74</v>
          </cell>
          <cell r="C8886" t="str">
            <v>Match</v>
          </cell>
          <cell r="D8886" t="str">
            <v>iStar</v>
          </cell>
          <cell r="E8886" t="str">
            <v>Callable</v>
          </cell>
        </row>
        <row r="8887">
          <cell r="A8887" t="str">
            <v>3136F3Q74</v>
          </cell>
          <cell r="B8887" t="str">
            <v>x3136F3Q74</v>
          </cell>
          <cell r="C8887" t="str">
            <v>Match</v>
          </cell>
          <cell r="D8887" t="str">
            <v>iStar</v>
          </cell>
          <cell r="E8887" t="str">
            <v>Callable</v>
          </cell>
        </row>
        <row r="8888">
          <cell r="A8888" t="str">
            <v>3136F3Q82</v>
          </cell>
          <cell r="B8888" t="str">
            <v>x3136F3Q82</v>
          </cell>
          <cell r="C8888" t="str">
            <v>Match</v>
          </cell>
          <cell r="D8888" t="str">
            <v>iStar</v>
          </cell>
          <cell r="E8888" t="str">
            <v>Callable</v>
          </cell>
        </row>
        <row r="8889">
          <cell r="A8889" t="str">
            <v>3136F3Q82</v>
          </cell>
          <cell r="B8889" t="str">
            <v>x3136F3Q82</v>
          </cell>
          <cell r="C8889" t="str">
            <v>Match</v>
          </cell>
          <cell r="D8889" t="str">
            <v>iStar</v>
          </cell>
          <cell r="E8889" t="str">
            <v>Callable</v>
          </cell>
        </row>
        <row r="8890">
          <cell r="A8890" t="str">
            <v>3136F3Q82</v>
          </cell>
          <cell r="B8890" t="str">
            <v>x3136F3Q82</v>
          </cell>
          <cell r="C8890" t="str">
            <v>Match</v>
          </cell>
          <cell r="D8890" t="str">
            <v>iStar</v>
          </cell>
          <cell r="E8890" t="str">
            <v>Callable</v>
          </cell>
        </row>
        <row r="8891">
          <cell r="A8891" t="str">
            <v>3136F3Q90</v>
          </cell>
          <cell r="B8891" t="str">
            <v>x3136F3Q90</v>
          </cell>
          <cell r="C8891" t="str">
            <v>Match</v>
          </cell>
          <cell r="D8891" t="str">
            <v>iStar</v>
          </cell>
          <cell r="E8891" t="str">
            <v>Callable</v>
          </cell>
        </row>
        <row r="8892">
          <cell r="A8892" t="str">
            <v>3136F3Q90</v>
          </cell>
          <cell r="B8892" t="str">
            <v>x3136F3Q90</v>
          </cell>
          <cell r="C8892" t="str">
            <v>Match</v>
          </cell>
          <cell r="D8892" t="str">
            <v>iStar</v>
          </cell>
          <cell r="E8892" t="str">
            <v>Callable</v>
          </cell>
        </row>
        <row r="8893">
          <cell r="A8893" t="str">
            <v>3136F3Q90</v>
          </cell>
          <cell r="B8893" t="str">
            <v>x3136F3Q90</v>
          </cell>
          <cell r="C8893" t="str">
            <v>Match</v>
          </cell>
          <cell r="D8893" t="str">
            <v>iStar</v>
          </cell>
          <cell r="E8893" t="str">
            <v>Callable</v>
          </cell>
        </row>
        <row r="8894">
          <cell r="A8894" t="str">
            <v>3136F3QA7</v>
          </cell>
          <cell r="B8894" t="str">
            <v>x3136F3QA7</v>
          </cell>
          <cell r="C8894" t="str">
            <v>Match</v>
          </cell>
          <cell r="D8894" t="str">
            <v>iStar</v>
          </cell>
          <cell r="E8894" t="str">
            <v>Callable</v>
          </cell>
        </row>
        <row r="8895">
          <cell r="A8895" t="str">
            <v>3136F3QA7</v>
          </cell>
          <cell r="B8895" t="str">
            <v>x3136F3QA7</v>
          </cell>
          <cell r="C8895" t="str">
            <v>Match</v>
          </cell>
          <cell r="D8895" t="str">
            <v>iStar</v>
          </cell>
          <cell r="E8895" t="str">
            <v>Callable</v>
          </cell>
        </row>
        <row r="8896">
          <cell r="A8896" t="str">
            <v>3136F3QA7</v>
          </cell>
          <cell r="B8896" t="str">
            <v>x3136F3QA7</v>
          </cell>
          <cell r="C8896" t="str">
            <v>Match</v>
          </cell>
          <cell r="D8896" t="str">
            <v>iStar</v>
          </cell>
          <cell r="E8896" t="str">
            <v>Callable</v>
          </cell>
        </row>
        <row r="8897">
          <cell r="A8897" t="str">
            <v>3136F3QB5</v>
          </cell>
          <cell r="B8897" t="str">
            <v>x3136F3QB5</v>
          </cell>
          <cell r="C8897" t="str">
            <v>Match</v>
          </cell>
          <cell r="D8897" t="str">
            <v>iStar</v>
          </cell>
          <cell r="E8897" t="str">
            <v>Callable</v>
          </cell>
        </row>
        <row r="8898">
          <cell r="A8898" t="str">
            <v>3136F3QB5</v>
          </cell>
          <cell r="B8898" t="str">
            <v>x3136F3QB5</v>
          </cell>
          <cell r="C8898" t="str">
            <v>Match</v>
          </cell>
          <cell r="D8898" t="str">
            <v>iStar</v>
          </cell>
          <cell r="E8898" t="str">
            <v>Callable</v>
          </cell>
        </row>
        <row r="8899">
          <cell r="A8899" t="str">
            <v>3136F3QB5</v>
          </cell>
          <cell r="B8899" t="str">
            <v>x3136F3QB5</v>
          </cell>
          <cell r="C8899" t="str">
            <v>Match</v>
          </cell>
          <cell r="D8899" t="str">
            <v>iStar</v>
          </cell>
          <cell r="E8899" t="str">
            <v>Callable</v>
          </cell>
        </row>
        <row r="8900">
          <cell r="A8900" t="str">
            <v>3136F3QB5</v>
          </cell>
          <cell r="B8900" t="str">
            <v>x3136F3QB5</v>
          </cell>
          <cell r="C8900" t="str">
            <v>Match</v>
          </cell>
          <cell r="D8900" t="str">
            <v>iStar</v>
          </cell>
          <cell r="E8900" t="str">
            <v>Callable</v>
          </cell>
        </row>
        <row r="8901">
          <cell r="A8901" t="str">
            <v>3136F3QC3</v>
          </cell>
          <cell r="B8901" t="str">
            <v>x3136F3QC3</v>
          </cell>
          <cell r="C8901" t="str">
            <v>Match</v>
          </cell>
          <cell r="D8901" t="str">
            <v>iStar</v>
          </cell>
          <cell r="E8901" t="str">
            <v>Callable</v>
          </cell>
        </row>
        <row r="8902">
          <cell r="A8902" t="str">
            <v>3136F3QC3</v>
          </cell>
          <cell r="B8902" t="str">
            <v>x3136F3QC3</v>
          </cell>
          <cell r="C8902" t="str">
            <v>Match</v>
          </cell>
          <cell r="D8902" t="str">
            <v>iStar</v>
          </cell>
          <cell r="E8902" t="str">
            <v>Callable</v>
          </cell>
        </row>
        <row r="8903">
          <cell r="A8903" t="str">
            <v>3136F3QC3</v>
          </cell>
          <cell r="B8903" t="str">
            <v>x3136F3QC3</v>
          </cell>
          <cell r="C8903" t="str">
            <v>Match</v>
          </cell>
          <cell r="D8903" t="str">
            <v>iStar</v>
          </cell>
          <cell r="E8903" t="str">
            <v>Callable</v>
          </cell>
        </row>
        <row r="8904">
          <cell r="A8904" t="str">
            <v>3136F3QD1</v>
          </cell>
          <cell r="B8904" t="str">
            <v>x3136F3QD1</v>
          </cell>
          <cell r="C8904" t="str">
            <v>Match</v>
          </cell>
          <cell r="D8904" t="str">
            <v>iStar</v>
          </cell>
          <cell r="E8904" t="str">
            <v>Callable</v>
          </cell>
        </row>
        <row r="8905">
          <cell r="A8905" t="str">
            <v>3136F3QG4</v>
          </cell>
          <cell r="B8905" t="str">
            <v>x3136F3QG4</v>
          </cell>
          <cell r="C8905" t="str">
            <v>Match</v>
          </cell>
          <cell r="D8905" t="str">
            <v>iStar</v>
          </cell>
          <cell r="E8905" t="str">
            <v>Callable</v>
          </cell>
        </row>
        <row r="8906">
          <cell r="A8906" t="str">
            <v>3136F3QG4</v>
          </cell>
          <cell r="B8906" t="str">
            <v>x3136F3QG4</v>
          </cell>
          <cell r="C8906" t="str">
            <v>Match</v>
          </cell>
          <cell r="D8906" t="str">
            <v>iStar</v>
          </cell>
          <cell r="E8906" t="str">
            <v>Callable</v>
          </cell>
        </row>
        <row r="8907">
          <cell r="A8907" t="str">
            <v>3136F3QG4</v>
          </cell>
          <cell r="B8907" t="str">
            <v>x3136F3QG4</v>
          </cell>
          <cell r="C8907" t="str">
            <v>Match</v>
          </cell>
          <cell r="D8907" t="str">
            <v>iStar</v>
          </cell>
          <cell r="E8907" t="str">
            <v>Callable</v>
          </cell>
        </row>
        <row r="8908">
          <cell r="A8908" t="str">
            <v>3136F3QJ8</v>
          </cell>
          <cell r="B8908" t="str">
            <v>x3136F3QJ8</v>
          </cell>
          <cell r="C8908" t="str">
            <v>Match</v>
          </cell>
          <cell r="D8908" t="str">
            <v>iStar</v>
          </cell>
          <cell r="E8908" t="str">
            <v>Callable</v>
          </cell>
        </row>
        <row r="8909">
          <cell r="A8909" t="str">
            <v>3136F3QJ8</v>
          </cell>
          <cell r="B8909" t="str">
            <v>x3136F3QJ8</v>
          </cell>
          <cell r="C8909" t="str">
            <v>Match</v>
          </cell>
          <cell r="D8909" t="str">
            <v>iStar</v>
          </cell>
          <cell r="E8909" t="str">
            <v>Callable</v>
          </cell>
        </row>
        <row r="8910">
          <cell r="A8910" t="str">
            <v>3136F3QK5</v>
          </cell>
          <cell r="B8910" t="str">
            <v>x3136F3QK5</v>
          </cell>
          <cell r="C8910" t="str">
            <v>Match</v>
          </cell>
          <cell r="D8910" t="str">
            <v>iStar</v>
          </cell>
          <cell r="E8910" t="str">
            <v>Callable</v>
          </cell>
        </row>
        <row r="8911">
          <cell r="A8911" t="str">
            <v>3136F3QK5</v>
          </cell>
          <cell r="B8911" t="str">
            <v>x3136F3QK5</v>
          </cell>
          <cell r="C8911" t="str">
            <v>Match</v>
          </cell>
          <cell r="D8911" t="str">
            <v>iStar</v>
          </cell>
          <cell r="E8911" t="str">
            <v>Callable</v>
          </cell>
        </row>
        <row r="8912">
          <cell r="A8912" t="str">
            <v>3136F3QK5</v>
          </cell>
          <cell r="B8912" t="str">
            <v>x3136F3QK5</v>
          </cell>
          <cell r="C8912" t="str">
            <v>Match</v>
          </cell>
          <cell r="D8912" t="str">
            <v>iStar</v>
          </cell>
          <cell r="E8912" t="str">
            <v>Callable</v>
          </cell>
        </row>
        <row r="8913">
          <cell r="A8913" t="str">
            <v>3136F3QM1</v>
          </cell>
          <cell r="B8913" t="str">
            <v>x3136F3QM1</v>
          </cell>
          <cell r="C8913" t="str">
            <v>Match</v>
          </cell>
          <cell r="D8913" t="str">
            <v>iStar</v>
          </cell>
          <cell r="E8913" t="str">
            <v>Callable</v>
          </cell>
        </row>
        <row r="8914">
          <cell r="A8914" t="str">
            <v>3136F3QM1</v>
          </cell>
          <cell r="B8914" t="str">
            <v>x3136F3QM1</v>
          </cell>
          <cell r="C8914" t="str">
            <v>Match</v>
          </cell>
          <cell r="D8914" t="str">
            <v>iStar</v>
          </cell>
          <cell r="E8914" t="str">
            <v>Callable</v>
          </cell>
        </row>
        <row r="8915">
          <cell r="A8915" t="str">
            <v>3136F3QM1</v>
          </cell>
          <cell r="B8915" t="str">
            <v>x3136F3QM1</v>
          </cell>
          <cell r="C8915" t="str">
            <v>Match</v>
          </cell>
          <cell r="D8915" t="str">
            <v>iStar</v>
          </cell>
          <cell r="E8915" t="str">
            <v>Callable</v>
          </cell>
        </row>
        <row r="8916">
          <cell r="A8916" t="str">
            <v>3136F3QQ2</v>
          </cell>
          <cell r="B8916" t="str">
            <v>x3136F3QQ2</v>
          </cell>
          <cell r="C8916" t="str">
            <v>Match</v>
          </cell>
          <cell r="D8916" t="str">
            <v>iStar</v>
          </cell>
          <cell r="E8916" t="str">
            <v>Callable</v>
          </cell>
        </row>
        <row r="8917">
          <cell r="A8917" t="str">
            <v>3136F3QR0</v>
          </cell>
          <cell r="B8917" t="str">
            <v>x3136F3QR0</v>
          </cell>
          <cell r="C8917" t="str">
            <v>Match</v>
          </cell>
          <cell r="D8917" t="str">
            <v>iStar</v>
          </cell>
          <cell r="E8917" t="str">
            <v>Callable</v>
          </cell>
        </row>
        <row r="8918">
          <cell r="A8918" t="str">
            <v>3136F3QR0</v>
          </cell>
          <cell r="B8918" t="str">
            <v>x3136F3QR0</v>
          </cell>
          <cell r="C8918" t="str">
            <v>Match</v>
          </cell>
          <cell r="D8918" t="str">
            <v>iStar</v>
          </cell>
          <cell r="E8918" t="str">
            <v>Callable</v>
          </cell>
        </row>
        <row r="8919">
          <cell r="A8919" t="str">
            <v>3136F3QR0</v>
          </cell>
          <cell r="B8919" t="str">
            <v>x3136F3QR0</v>
          </cell>
          <cell r="C8919" t="str">
            <v>Match</v>
          </cell>
          <cell r="D8919" t="str">
            <v>iStar</v>
          </cell>
          <cell r="E8919" t="str">
            <v>Callable</v>
          </cell>
        </row>
        <row r="8920">
          <cell r="A8920" t="str">
            <v>3136F3QS8</v>
          </cell>
          <cell r="B8920" t="str">
            <v>x3136F3QS8</v>
          </cell>
          <cell r="C8920" t="str">
            <v>Match</v>
          </cell>
          <cell r="D8920" t="str">
            <v>iStar</v>
          </cell>
          <cell r="E8920" t="str">
            <v>Callable</v>
          </cell>
        </row>
        <row r="8921">
          <cell r="A8921" t="str">
            <v>3136F3QV1</v>
          </cell>
          <cell r="B8921" t="str">
            <v>x3136F3QV1</v>
          </cell>
          <cell r="C8921" t="str">
            <v>Match</v>
          </cell>
          <cell r="D8921" t="str">
            <v>iStar</v>
          </cell>
          <cell r="E8921" t="str">
            <v>Callable</v>
          </cell>
        </row>
        <row r="8922">
          <cell r="A8922" t="str">
            <v>3136F3QV1</v>
          </cell>
          <cell r="B8922" t="str">
            <v>x3136F3QV1</v>
          </cell>
          <cell r="C8922" t="str">
            <v>Match</v>
          </cell>
          <cell r="D8922" t="str">
            <v>iStar</v>
          </cell>
          <cell r="E8922" t="str">
            <v>Callable</v>
          </cell>
        </row>
        <row r="8923">
          <cell r="A8923" t="str">
            <v>3136F3QV1</v>
          </cell>
          <cell r="B8923" t="str">
            <v>x3136F3QV1</v>
          </cell>
          <cell r="C8923" t="str">
            <v>Match</v>
          </cell>
          <cell r="D8923" t="str">
            <v>iStar</v>
          </cell>
          <cell r="E8923" t="str">
            <v>Callable</v>
          </cell>
        </row>
        <row r="8924">
          <cell r="A8924" t="str">
            <v>3136F3QW9</v>
          </cell>
          <cell r="B8924" t="str">
            <v>x3136F3QW9</v>
          </cell>
          <cell r="C8924" t="str">
            <v>Match</v>
          </cell>
          <cell r="D8924" t="str">
            <v>iStar</v>
          </cell>
          <cell r="E8924" t="str">
            <v>Callable</v>
          </cell>
        </row>
        <row r="8925">
          <cell r="A8925" t="str">
            <v>3136F3QW9</v>
          </cell>
          <cell r="B8925" t="str">
            <v>x3136F3QW9</v>
          </cell>
          <cell r="C8925" t="str">
            <v>Match</v>
          </cell>
          <cell r="D8925" t="str">
            <v>iStar</v>
          </cell>
          <cell r="E8925" t="str">
            <v>Callable</v>
          </cell>
        </row>
        <row r="8926">
          <cell r="A8926" t="str">
            <v>3136F3QW9</v>
          </cell>
          <cell r="B8926" t="str">
            <v>x3136F3QW9</v>
          </cell>
          <cell r="C8926" t="str">
            <v>Match</v>
          </cell>
          <cell r="D8926" t="str">
            <v>iStar</v>
          </cell>
          <cell r="E8926" t="str">
            <v>Callable</v>
          </cell>
        </row>
        <row r="8927">
          <cell r="A8927" t="str">
            <v>3136F3QX7</v>
          </cell>
          <cell r="B8927" t="str">
            <v>x3136F3QX7</v>
          </cell>
          <cell r="C8927" t="str">
            <v>Match</v>
          </cell>
          <cell r="D8927" t="str">
            <v>iStar</v>
          </cell>
          <cell r="E8927" t="str">
            <v>Callable</v>
          </cell>
        </row>
        <row r="8928">
          <cell r="A8928" t="str">
            <v>3136F3QX7</v>
          </cell>
          <cell r="B8928" t="str">
            <v>x3136F3QX7</v>
          </cell>
          <cell r="C8928" t="str">
            <v>Match</v>
          </cell>
          <cell r="D8928" t="str">
            <v>iStar</v>
          </cell>
          <cell r="E8928" t="str">
            <v>Callable</v>
          </cell>
        </row>
        <row r="8929">
          <cell r="A8929" t="str">
            <v>3136F3QX7</v>
          </cell>
          <cell r="B8929" t="str">
            <v>x3136F3QX7</v>
          </cell>
          <cell r="C8929" t="str">
            <v>Match</v>
          </cell>
          <cell r="D8929" t="str">
            <v>iStar</v>
          </cell>
          <cell r="E8929" t="str">
            <v>Callable</v>
          </cell>
        </row>
        <row r="8930">
          <cell r="A8930" t="str">
            <v>3136F3QY5</v>
          </cell>
          <cell r="B8930" t="str">
            <v>x3136F3QY5</v>
          </cell>
          <cell r="C8930" t="str">
            <v>Match</v>
          </cell>
          <cell r="D8930" t="str">
            <v>iStar</v>
          </cell>
          <cell r="E8930" t="str">
            <v>CallableStep-Up</v>
          </cell>
        </row>
        <row r="8931">
          <cell r="A8931" t="str">
            <v>3136F3QY5</v>
          </cell>
          <cell r="B8931" t="str">
            <v>x3136F3QY5</v>
          </cell>
          <cell r="C8931" t="str">
            <v>Match</v>
          </cell>
          <cell r="D8931" t="str">
            <v>iStar</v>
          </cell>
          <cell r="E8931" t="str">
            <v>CallableStep-Up</v>
          </cell>
        </row>
        <row r="8932">
          <cell r="A8932" t="str">
            <v>3136F3QY5</v>
          </cell>
          <cell r="B8932" t="str">
            <v>x3136F3QY5</v>
          </cell>
          <cell r="C8932" t="str">
            <v>Match</v>
          </cell>
          <cell r="D8932" t="str">
            <v>iStar</v>
          </cell>
          <cell r="E8932" t="str">
            <v>Callable</v>
          </cell>
        </row>
        <row r="8933">
          <cell r="A8933" t="str">
            <v>3136F3QZ2</v>
          </cell>
          <cell r="B8933" t="str">
            <v>x3136F3QZ2</v>
          </cell>
          <cell r="C8933" t="str">
            <v>Match</v>
          </cell>
          <cell r="D8933" t="str">
            <v>iStar</v>
          </cell>
          <cell r="E8933" t="str">
            <v>Callable</v>
          </cell>
        </row>
        <row r="8934">
          <cell r="A8934" t="str">
            <v>3136F3QZ2</v>
          </cell>
          <cell r="B8934" t="str">
            <v>x3136F3QZ2</v>
          </cell>
          <cell r="C8934" t="str">
            <v>Match</v>
          </cell>
          <cell r="D8934" t="str">
            <v>iStar</v>
          </cell>
          <cell r="E8934" t="str">
            <v>Callable</v>
          </cell>
        </row>
        <row r="8935">
          <cell r="A8935" t="str">
            <v>3136F3QZ2</v>
          </cell>
          <cell r="B8935" t="str">
            <v>x3136F3QZ2</v>
          </cell>
          <cell r="C8935" t="str">
            <v>Match</v>
          </cell>
          <cell r="D8935" t="str">
            <v>iStar</v>
          </cell>
          <cell r="E8935" t="str">
            <v>Callable</v>
          </cell>
        </row>
        <row r="8936">
          <cell r="A8936" t="str">
            <v>3136F3R24</v>
          </cell>
          <cell r="B8936" t="str">
            <v>x3136F3R24</v>
          </cell>
          <cell r="C8936" t="str">
            <v>Match</v>
          </cell>
          <cell r="D8936" t="str">
            <v>iStar</v>
          </cell>
          <cell r="E8936" t="str">
            <v>Callable</v>
          </cell>
        </row>
        <row r="8937">
          <cell r="A8937" t="str">
            <v>3136F3R24</v>
          </cell>
          <cell r="B8937" t="str">
            <v>x3136F3R24</v>
          </cell>
          <cell r="C8937" t="str">
            <v>Match</v>
          </cell>
          <cell r="D8937" t="str">
            <v>iStar</v>
          </cell>
          <cell r="E8937" t="str">
            <v>Callable</v>
          </cell>
        </row>
        <row r="8938">
          <cell r="A8938" t="str">
            <v>3136F3R24</v>
          </cell>
          <cell r="B8938" t="str">
            <v>x3136F3R24</v>
          </cell>
          <cell r="C8938" t="str">
            <v>Match</v>
          </cell>
          <cell r="D8938" t="str">
            <v>iStar</v>
          </cell>
          <cell r="E8938" t="str">
            <v>Callable</v>
          </cell>
        </row>
        <row r="8939">
          <cell r="A8939" t="str">
            <v>3136F3R32</v>
          </cell>
          <cell r="B8939" t="str">
            <v>x3136F3R32</v>
          </cell>
          <cell r="C8939" t="str">
            <v>Match</v>
          </cell>
          <cell r="D8939" t="str">
            <v>iStar</v>
          </cell>
          <cell r="E8939" t="str">
            <v>Callable</v>
          </cell>
        </row>
        <row r="8940">
          <cell r="A8940" t="str">
            <v>3136F3R32</v>
          </cell>
          <cell r="B8940" t="str">
            <v>x3136F3R32</v>
          </cell>
          <cell r="C8940" t="str">
            <v>Match</v>
          </cell>
          <cell r="D8940" t="str">
            <v>iStar</v>
          </cell>
          <cell r="E8940" t="str">
            <v>Bullet</v>
          </cell>
        </row>
        <row r="8941">
          <cell r="A8941" t="str">
            <v>3136F3R32</v>
          </cell>
          <cell r="B8941" t="str">
            <v>x3136F3R32</v>
          </cell>
          <cell r="C8941" t="str">
            <v>Match</v>
          </cell>
          <cell r="D8941" t="str">
            <v>iStar</v>
          </cell>
          <cell r="E8941" t="str">
            <v>Callable</v>
          </cell>
        </row>
        <row r="8942">
          <cell r="A8942" t="str">
            <v>3136F3R40</v>
          </cell>
          <cell r="B8942" t="str">
            <v>x3136F3R40</v>
          </cell>
          <cell r="C8942" t="str">
            <v>Match</v>
          </cell>
          <cell r="D8942" t="str">
            <v>iStar</v>
          </cell>
          <cell r="E8942" t="str">
            <v>Callable</v>
          </cell>
        </row>
        <row r="8943">
          <cell r="A8943" t="str">
            <v>3136F3R40</v>
          </cell>
          <cell r="B8943" t="str">
            <v>x3136F3R40</v>
          </cell>
          <cell r="C8943" t="str">
            <v>Match</v>
          </cell>
          <cell r="D8943" t="str">
            <v>iStar</v>
          </cell>
          <cell r="E8943" t="str">
            <v>Callable</v>
          </cell>
        </row>
        <row r="8944">
          <cell r="A8944" t="str">
            <v>3136F3R40</v>
          </cell>
          <cell r="B8944" t="str">
            <v>x3136F3R40</v>
          </cell>
          <cell r="C8944" t="str">
            <v>Match</v>
          </cell>
          <cell r="D8944" t="str">
            <v>iStar</v>
          </cell>
          <cell r="E8944" t="str">
            <v>Callable</v>
          </cell>
        </row>
        <row r="8945">
          <cell r="A8945" t="str">
            <v>3136F3R57</v>
          </cell>
          <cell r="B8945" t="str">
            <v>x3136F3R57</v>
          </cell>
          <cell r="C8945" t="str">
            <v>Match</v>
          </cell>
          <cell r="D8945" t="str">
            <v>iStar</v>
          </cell>
          <cell r="E8945" t="str">
            <v>Callable</v>
          </cell>
        </row>
        <row r="8946">
          <cell r="A8946" t="str">
            <v>3136F3R57</v>
          </cell>
          <cell r="B8946" t="str">
            <v>x3136F3R57</v>
          </cell>
          <cell r="C8946" t="str">
            <v>Match</v>
          </cell>
          <cell r="D8946" t="str">
            <v>iStar</v>
          </cell>
          <cell r="E8946" t="str">
            <v>Callable</v>
          </cell>
        </row>
        <row r="8947">
          <cell r="A8947" t="str">
            <v>3136F3R65</v>
          </cell>
          <cell r="B8947" t="str">
            <v>x3136F3R65</v>
          </cell>
          <cell r="C8947" t="str">
            <v>Match</v>
          </cell>
          <cell r="D8947" t="str">
            <v>iStar</v>
          </cell>
          <cell r="E8947" t="str">
            <v>Callable</v>
          </cell>
        </row>
        <row r="8948">
          <cell r="A8948" t="str">
            <v>3136F3R65</v>
          </cell>
          <cell r="B8948" t="str">
            <v>x3136F3R65</v>
          </cell>
          <cell r="C8948" t="str">
            <v>Match</v>
          </cell>
          <cell r="D8948" t="str">
            <v>iStar</v>
          </cell>
          <cell r="E8948" t="str">
            <v>Callable</v>
          </cell>
        </row>
        <row r="8949">
          <cell r="A8949" t="str">
            <v>3136F3R65</v>
          </cell>
          <cell r="B8949" t="str">
            <v>x3136F3R65</v>
          </cell>
          <cell r="C8949" t="str">
            <v>Match</v>
          </cell>
          <cell r="D8949" t="str">
            <v>iStar</v>
          </cell>
          <cell r="E8949" t="str">
            <v>Callable</v>
          </cell>
        </row>
        <row r="8950">
          <cell r="A8950" t="str">
            <v>3136F3R73</v>
          </cell>
          <cell r="B8950" t="str">
            <v>x3136F3R73</v>
          </cell>
          <cell r="C8950" t="str">
            <v>Match</v>
          </cell>
          <cell r="D8950" t="str">
            <v>iStar</v>
          </cell>
          <cell r="E8950" t="str">
            <v>Bullet</v>
          </cell>
        </row>
        <row r="8951">
          <cell r="A8951" t="str">
            <v>3136F3R73</v>
          </cell>
          <cell r="B8951" t="str">
            <v>x3136F3R73</v>
          </cell>
          <cell r="C8951" t="str">
            <v>Match</v>
          </cell>
          <cell r="D8951" t="str">
            <v>iStar</v>
          </cell>
          <cell r="E8951" t="str">
            <v>Bullet</v>
          </cell>
        </row>
        <row r="8952">
          <cell r="A8952" t="str">
            <v>3136F3R73</v>
          </cell>
          <cell r="B8952" t="str">
            <v>x3136F3R73</v>
          </cell>
          <cell r="C8952" t="str">
            <v>Match</v>
          </cell>
          <cell r="D8952" t="str">
            <v>iStar</v>
          </cell>
          <cell r="E8952" t="str">
            <v>Callable</v>
          </cell>
        </row>
        <row r="8953">
          <cell r="A8953" t="str">
            <v>3136F3R81</v>
          </cell>
          <cell r="B8953" t="str">
            <v>x3136F3R81</v>
          </cell>
          <cell r="C8953" t="str">
            <v>Match</v>
          </cell>
          <cell r="D8953" t="str">
            <v>iStar</v>
          </cell>
          <cell r="E8953" t="str">
            <v>Callable</v>
          </cell>
        </row>
        <row r="8954">
          <cell r="A8954" t="str">
            <v>3136F3R81</v>
          </cell>
          <cell r="B8954" t="str">
            <v>x3136F3R81</v>
          </cell>
          <cell r="C8954" t="str">
            <v>Match</v>
          </cell>
          <cell r="D8954" t="str">
            <v>iStar</v>
          </cell>
          <cell r="E8954" t="str">
            <v>Callable</v>
          </cell>
        </row>
        <row r="8955">
          <cell r="A8955" t="str">
            <v>3136F3R81</v>
          </cell>
          <cell r="B8955" t="str">
            <v>x3136F3R81</v>
          </cell>
          <cell r="C8955" t="str">
            <v>Match</v>
          </cell>
          <cell r="D8955" t="str">
            <v>iStar</v>
          </cell>
          <cell r="E8955" t="str">
            <v>CallableStep-Up</v>
          </cell>
        </row>
        <row r="8956">
          <cell r="A8956" t="str">
            <v>3136F3R81</v>
          </cell>
          <cell r="B8956" t="str">
            <v>x3136F3R81</v>
          </cell>
          <cell r="C8956" t="str">
            <v>Match</v>
          </cell>
          <cell r="D8956" t="str">
            <v>iStar</v>
          </cell>
          <cell r="E8956" t="str">
            <v>CallableStep-Up</v>
          </cell>
        </row>
        <row r="8957">
          <cell r="A8957" t="str">
            <v>3136F3R81</v>
          </cell>
          <cell r="B8957" t="str">
            <v>x3136F3R81</v>
          </cell>
          <cell r="C8957" t="str">
            <v>Match</v>
          </cell>
          <cell r="D8957" t="str">
            <v>iStar</v>
          </cell>
          <cell r="E8957" t="str">
            <v>Step-Up</v>
          </cell>
        </row>
        <row r="8958">
          <cell r="A8958" t="str">
            <v>3136F3R99</v>
          </cell>
          <cell r="B8958" t="str">
            <v>x3136F3R99</v>
          </cell>
          <cell r="C8958" t="str">
            <v>Match</v>
          </cell>
          <cell r="D8958" t="str">
            <v>iStar</v>
          </cell>
          <cell r="E8958" t="str">
            <v>Callable</v>
          </cell>
        </row>
        <row r="8959">
          <cell r="A8959" t="str">
            <v>3136F3R99</v>
          </cell>
          <cell r="B8959" t="str">
            <v>x3136F3R99</v>
          </cell>
          <cell r="C8959" t="str">
            <v>Match</v>
          </cell>
          <cell r="D8959" t="str">
            <v>iStar</v>
          </cell>
          <cell r="E8959" t="str">
            <v>Callable</v>
          </cell>
        </row>
        <row r="8960">
          <cell r="A8960" t="str">
            <v>3136F3R99</v>
          </cell>
          <cell r="B8960" t="str">
            <v>x3136F3R99</v>
          </cell>
          <cell r="C8960" t="str">
            <v>Match</v>
          </cell>
          <cell r="D8960" t="str">
            <v>iStar</v>
          </cell>
          <cell r="E8960" t="str">
            <v>Callable</v>
          </cell>
        </row>
        <row r="8961">
          <cell r="A8961" t="str">
            <v>3136F3R99</v>
          </cell>
          <cell r="B8961" t="str">
            <v>x3136F3R99</v>
          </cell>
          <cell r="C8961" t="str">
            <v>Match</v>
          </cell>
          <cell r="D8961" t="str">
            <v>iStar</v>
          </cell>
          <cell r="E8961" t="str">
            <v>Callable</v>
          </cell>
        </row>
        <row r="8962">
          <cell r="A8962" t="str">
            <v>3136F3RA6</v>
          </cell>
          <cell r="B8962" t="str">
            <v>x3136F3RA6</v>
          </cell>
          <cell r="C8962" t="str">
            <v>Match</v>
          </cell>
          <cell r="D8962" t="str">
            <v>iStar</v>
          </cell>
          <cell r="E8962" t="str">
            <v>Callable</v>
          </cell>
        </row>
        <row r="8963">
          <cell r="A8963" t="str">
            <v>3136F3RA6</v>
          </cell>
          <cell r="B8963" t="str">
            <v>x3136F3RA6</v>
          </cell>
          <cell r="C8963" t="str">
            <v>Match</v>
          </cell>
          <cell r="D8963" t="str">
            <v>iStar</v>
          </cell>
          <cell r="E8963" t="str">
            <v>Bullet</v>
          </cell>
        </row>
        <row r="8964">
          <cell r="A8964" t="str">
            <v>3136F3RA6</v>
          </cell>
          <cell r="B8964" t="str">
            <v>x3136F3RA6</v>
          </cell>
          <cell r="C8964" t="str">
            <v>Match</v>
          </cell>
          <cell r="D8964" t="str">
            <v>iStar</v>
          </cell>
          <cell r="E8964" t="str">
            <v>Callable</v>
          </cell>
        </row>
        <row r="8965">
          <cell r="A8965" t="str">
            <v>3136F3RB4</v>
          </cell>
          <cell r="B8965" t="str">
            <v>x3136F3RB4</v>
          </cell>
          <cell r="C8965" t="str">
            <v>Match</v>
          </cell>
          <cell r="D8965" t="str">
            <v>iStar</v>
          </cell>
          <cell r="E8965" t="str">
            <v>Callable</v>
          </cell>
        </row>
        <row r="8966">
          <cell r="A8966" t="str">
            <v>3136F3RB4</v>
          </cell>
          <cell r="B8966" t="str">
            <v>x3136F3RB4</v>
          </cell>
          <cell r="C8966" t="str">
            <v>Match</v>
          </cell>
          <cell r="D8966" t="str">
            <v>iStar</v>
          </cell>
          <cell r="E8966" t="str">
            <v>Callable</v>
          </cell>
        </row>
        <row r="8967">
          <cell r="A8967" t="str">
            <v>3136F3RB4</v>
          </cell>
          <cell r="B8967" t="str">
            <v>x3136F3RB4</v>
          </cell>
          <cell r="C8967" t="str">
            <v>Match</v>
          </cell>
          <cell r="D8967" t="str">
            <v>iStar</v>
          </cell>
          <cell r="E8967" t="str">
            <v>CallableStep-Up</v>
          </cell>
        </row>
        <row r="8968">
          <cell r="A8968" t="str">
            <v>3136F3RC2</v>
          </cell>
          <cell r="B8968" t="str">
            <v>x3136F3RC2</v>
          </cell>
          <cell r="C8968" t="str">
            <v>Match</v>
          </cell>
          <cell r="D8968" t="str">
            <v>iStar</v>
          </cell>
          <cell r="E8968" t="str">
            <v>CallableStep-Up</v>
          </cell>
        </row>
        <row r="8969">
          <cell r="A8969" t="str">
            <v>3136F3RC2</v>
          </cell>
          <cell r="B8969" t="str">
            <v>x3136F3RC2</v>
          </cell>
          <cell r="C8969" t="str">
            <v>Match</v>
          </cell>
          <cell r="D8969" t="str">
            <v>iStar</v>
          </cell>
          <cell r="E8969" t="str">
            <v>Bullet</v>
          </cell>
        </row>
        <row r="8970">
          <cell r="A8970" t="str">
            <v>3136F3RC2</v>
          </cell>
          <cell r="B8970" t="str">
            <v>x3136F3RC2</v>
          </cell>
          <cell r="C8970" t="str">
            <v>Match</v>
          </cell>
          <cell r="D8970" t="str">
            <v>iStar</v>
          </cell>
          <cell r="E8970" t="str">
            <v>Callable</v>
          </cell>
        </row>
        <row r="8971">
          <cell r="A8971" t="str">
            <v>3136F3RD0</v>
          </cell>
          <cell r="B8971" t="str">
            <v>x3136F3RD0</v>
          </cell>
          <cell r="C8971" t="str">
            <v>Match</v>
          </cell>
          <cell r="D8971" t="str">
            <v>iStar</v>
          </cell>
          <cell r="E8971" t="str">
            <v>Callable</v>
          </cell>
        </row>
        <row r="8972">
          <cell r="A8972" t="str">
            <v>3136F3RD0</v>
          </cell>
          <cell r="B8972" t="str">
            <v>x3136F3RD0</v>
          </cell>
          <cell r="C8972" t="str">
            <v>Match</v>
          </cell>
          <cell r="D8972" t="str">
            <v>iStar</v>
          </cell>
          <cell r="E8972" t="str">
            <v>Callable</v>
          </cell>
        </row>
        <row r="8973">
          <cell r="A8973" t="str">
            <v>3136F3RD0</v>
          </cell>
          <cell r="B8973" t="str">
            <v>x3136F3RD0</v>
          </cell>
          <cell r="C8973" t="str">
            <v>Match</v>
          </cell>
          <cell r="D8973" t="str">
            <v>iStar</v>
          </cell>
          <cell r="E8973" t="str">
            <v>Callable</v>
          </cell>
        </row>
        <row r="8974">
          <cell r="A8974" t="str">
            <v>3136F3RE8</v>
          </cell>
          <cell r="B8974" t="str">
            <v>x3136F3RE8</v>
          </cell>
          <cell r="C8974" t="str">
            <v>Match</v>
          </cell>
          <cell r="D8974" t="str">
            <v>iStar</v>
          </cell>
          <cell r="E8974" t="str">
            <v>Bullet</v>
          </cell>
        </row>
        <row r="8975">
          <cell r="A8975" t="str">
            <v>3136F3RE8</v>
          </cell>
          <cell r="B8975" t="str">
            <v>x3136F3RE8</v>
          </cell>
          <cell r="C8975" t="str">
            <v>Match</v>
          </cell>
          <cell r="D8975" t="str">
            <v>iStar</v>
          </cell>
          <cell r="E8975" t="str">
            <v>Bullet</v>
          </cell>
        </row>
        <row r="8976">
          <cell r="A8976" t="str">
            <v>3136F3RE8</v>
          </cell>
          <cell r="B8976" t="str">
            <v>x3136F3RE8</v>
          </cell>
          <cell r="C8976" t="str">
            <v>Match</v>
          </cell>
          <cell r="D8976" t="str">
            <v>iStar</v>
          </cell>
          <cell r="E8976" t="str">
            <v>Callable</v>
          </cell>
        </row>
        <row r="8977">
          <cell r="A8977" t="str">
            <v>3136F3RF5</v>
          </cell>
          <cell r="B8977" t="str">
            <v>x3136F3RF5</v>
          </cell>
          <cell r="C8977" t="str">
            <v>Match</v>
          </cell>
          <cell r="D8977" t="str">
            <v>iStar</v>
          </cell>
          <cell r="E8977" t="str">
            <v>Callable</v>
          </cell>
        </row>
        <row r="8978">
          <cell r="A8978" t="str">
            <v>3136F3RG3</v>
          </cell>
          <cell r="B8978" t="str">
            <v>x3136F3RG3</v>
          </cell>
          <cell r="C8978" t="str">
            <v>Match</v>
          </cell>
          <cell r="D8978" t="str">
            <v>iStar</v>
          </cell>
          <cell r="E8978" t="str">
            <v>Callable</v>
          </cell>
        </row>
        <row r="8979">
          <cell r="A8979" t="str">
            <v>3136F3RG3</v>
          </cell>
          <cell r="B8979" t="str">
            <v>x3136F3RG3</v>
          </cell>
          <cell r="C8979" t="str">
            <v>Match</v>
          </cell>
          <cell r="D8979" t="str">
            <v>iStar</v>
          </cell>
          <cell r="E8979" t="str">
            <v>Callable</v>
          </cell>
        </row>
        <row r="8980">
          <cell r="A8980" t="str">
            <v>3136F3RG3</v>
          </cell>
          <cell r="B8980" t="str">
            <v>x3136F3RG3</v>
          </cell>
          <cell r="C8980" t="str">
            <v>Match</v>
          </cell>
          <cell r="D8980" t="str">
            <v>iStar</v>
          </cell>
          <cell r="E8980" t="str">
            <v>Callable</v>
          </cell>
        </row>
        <row r="8981">
          <cell r="A8981" t="str">
            <v>3136F3RH1</v>
          </cell>
          <cell r="B8981" t="str">
            <v>x3136F3RH1</v>
          </cell>
          <cell r="C8981" t="str">
            <v>Match</v>
          </cell>
          <cell r="D8981" t="str">
            <v>iStar</v>
          </cell>
          <cell r="E8981" t="str">
            <v>Callable</v>
          </cell>
        </row>
        <row r="8982">
          <cell r="A8982" t="str">
            <v>3136F3RJ7</v>
          </cell>
          <cell r="B8982" t="str">
            <v>x3136F3RJ7</v>
          </cell>
          <cell r="C8982" t="str">
            <v>Match</v>
          </cell>
          <cell r="D8982" t="str">
            <v>iStar</v>
          </cell>
          <cell r="E8982" t="str">
            <v>CallableStep-Up</v>
          </cell>
        </row>
        <row r="8983">
          <cell r="A8983" t="str">
            <v>3136F3RJ7</v>
          </cell>
          <cell r="B8983" t="str">
            <v>x3136F3RJ7</v>
          </cell>
          <cell r="C8983" t="str">
            <v>Match</v>
          </cell>
          <cell r="D8983" t="str">
            <v>iStar</v>
          </cell>
          <cell r="E8983" t="str">
            <v>CallableStep-Up</v>
          </cell>
        </row>
        <row r="8984">
          <cell r="A8984" t="str">
            <v>3136F3RJ7</v>
          </cell>
          <cell r="B8984" t="str">
            <v>x3136F3RJ7</v>
          </cell>
          <cell r="C8984" t="str">
            <v>Match</v>
          </cell>
          <cell r="D8984" t="str">
            <v>iStar</v>
          </cell>
          <cell r="E8984" t="str">
            <v>Callable</v>
          </cell>
        </row>
        <row r="8985">
          <cell r="A8985" t="str">
            <v>3136F3RK4</v>
          </cell>
          <cell r="B8985" t="str">
            <v>x3136F3RK4</v>
          </cell>
          <cell r="C8985" t="str">
            <v>Match</v>
          </cell>
          <cell r="D8985" t="str">
            <v>iStar</v>
          </cell>
          <cell r="E8985" t="str">
            <v>Callable</v>
          </cell>
        </row>
        <row r="8986">
          <cell r="A8986" t="str">
            <v>3136F3RK4</v>
          </cell>
          <cell r="B8986" t="str">
            <v>x3136F3RK4</v>
          </cell>
          <cell r="C8986" t="str">
            <v>Match</v>
          </cell>
          <cell r="D8986" t="str">
            <v>iStar</v>
          </cell>
          <cell r="E8986" t="str">
            <v>Callable</v>
          </cell>
        </row>
        <row r="8987">
          <cell r="A8987" t="str">
            <v>3136F3RM0</v>
          </cell>
          <cell r="B8987" t="str">
            <v>x3136F3RM0</v>
          </cell>
          <cell r="C8987" t="str">
            <v>Match</v>
          </cell>
          <cell r="D8987" t="str">
            <v>iStar</v>
          </cell>
          <cell r="E8987" t="str">
            <v>Callable</v>
          </cell>
        </row>
        <row r="8988">
          <cell r="A8988" t="str">
            <v>3136F3RM0</v>
          </cell>
          <cell r="B8988" t="str">
            <v>x3136F3RM0</v>
          </cell>
          <cell r="C8988" t="str">
            <v>Match</v>
          </cell>
          <cell r="D8988" t="str">
            <v>iStar</v>
          </cell>
          <cell r="E8988" t="str">
            <v>Callable</v>
          </cell>
        </row>
        <row r="8989">
          <cell r="A8989" t="str">
            <v>3136F3RM0</v>
          </cell>
          <cell r="B8989" t="str">
            <v>x3136F3RM0</v>
          </cell>
          <cell r="C8989" t="str">
            <v>Match</v>
          </cell>
          <cell r="D8989" t="str">
            <v>iStar</v>
          </cell>
          <cell r="E8989" t="str">
            <v>Callable</v>
          </cell>
        </row>
        <row r="8990">
          <cell r="A8990" t="str">
            <v>3136F3RN8</v>
          </cell>
          <cell r="B8990" t="str">
            <v>x3136F3RN8</v>
          </cell>
          <cell r="C8990" t="str">
            <v>Match</v>
          </cell>
          <cell r="D8990" t="str">
            <v>iStar</v>
          </cell>
          <cell r="E8990" t="str">
            <v>Callable</v>
          </cell>
        </row>
        <row r="8991">
          <cell r="A8991" t="str">
            <v>3136F3RN8</v>
          </cell>
          <cell r="B8991" t="str">
            <v>x3136F3RN8</v>
          </cell>
          <cell r="C8991" t="str">
            <v>Match</v>
          </cell>
          <cell r="D8991" t="str">
            <v>iStar</v>
          </cell>
          <cell r="E8991" t="str">
            <v>Callable</v>
          </cell>
        </row>
        <row r="8992">
          <cell r="A8992" t="str">
            <v>3136F3RP3</v>
          </cell>
          <cell r="B8992" t="str">
            <v>x3136F3RP3</v>
          </cell>
          <cell r="C8992" t="str">
            <v>Match</v>
          </cell>
          <cell r="D8992" t="str">
            <v>iStar</v>
          </cell>
          <cell r="E8992" t="str">
            <v>Callable</v>
          </cell>
        </row>
        <row r="8993">
          <cell r="A8993" t="str">
            <v>3136F3RQ1</v>
          </cell>
          <cell r="B8993" t="str">
            <v>x3136F3RQ1</v>
          </cell>
          <cell r="C8993" t="str">
            <v>Match</v>
          </cell>
          <cell r="D8993" t="str">
            <v>iStar</v>
          </cell>
          <cell r="E8993" t="str">
            <v>Callable</v>
          </cell>
        </row>
        <row r="8994">
          <cell r="A8994" t="str">
            <v>3136F3RQ1</v>
          </cell>
          <cell r="B8994" t="str">
            <v>x3136F3RQ1</v>
          </cell>
          <cell r="C8994" t="str">
            <v>Match</v>
          </cell>
          <cell r="D8994" t="str">
            <v>iStar</v>
          </cell>
          <cell r="E8994" t="str">
            <v>CallableStep-Up</v>
          </cell>
        </row>
        <row r="8995">
          <cell r="A8995" t="str">
            <v>3136F3RQ1</v>
          </cell>
          <cell r="B8995" t="str">
            <v>x3136F3RQ1</v>
          </cell>
          <cell r="C8995" t="str">
            <v>Match</v>
          </cell>
          <cell r="D8995" t="str">
            <v>iStar</v>
          </cell>
          <cell r="E8995" t="str">
            <v>CallableStep-Up</v>
          </cell>
        </row>
        <row r="8996">
          <cell r="A8996" t="str">
            <v>3136F3RR9</v>
          </cell>
          <cell r="B8996" t="str">
            <v>x3136F3RR9</v>
          </cell>
          <cell r="C8996" t="str">
            <v>Match</v>
          </cell>
          <cell r="D8996" t="str">
            <v>iStar</v>
          </cell>
          <cell r="E8996" t="str">
            <v>Callable</v>
          </cell>
        </row>
        <row r="8997">
          <cell r="A8997" t="str">
            <v>3136F3RR9</v>
          </cell>
          <cell r="B8997" t="str">
            <v>x3136F3RR9</v>
          </cell>
          <cell r="C8997" t="str">
            <v>Match</v>
          </cell>
          <cell r="D8997" t="str">
            <v>iStar</v>
          </cell>
          <cell r="E8997" t="str">
            <v>Callable</v>
          </cell>
        </row>
        <row r="8998">
          <cell r="A8998" t="str">
            <v>3136F3RT5</v>
          </cell>
          <cell r="B8998" t="str">
            <v>x3136F3RT5</v>
          </cell>
          <cell r="C8998" t="str">
            <v>Match</v>
          </cell>
          <cell r="D8998" t="str">
            <v>iStar</v>
          </cell>
          <cell r="E8998" t="str">
            <v>Callable</v>
          </cell>
        </row>
        <row r="8999">
          <cell r="A8999" t="str">
            <v>3136F3RT5</v>
          </cell>
          <cell r="B8999" t="str">
            <v>x3136F3RT5</v>
          </cell>
          <cell r="C8999" t="str">
            <v>Match</v>
          </cell>
          <cell r="D8999" t="str">
            <v>iStar</v>
          </cell>
          <cell r="E8999" t="str">
            <v>Callable</v>
          </cell>
        </row>
        <row r="9000">
          <cell r="A9000" t="str">
            <v>3136F3RT5</v>
          </cell>
          <cell r="B9000" t="str">
            <v>x3136F3RT5</v>
          </cell>
          <cell r="C9000" t="str">
            <v>Match</v>
          </cell>
          <cell r="D9000" t="str">
            <v>iStar</v>
          </cell>
          <cell r="E9000" t="str">
            <v>Callable</v>
          </cell>
        </row>
        <row r="9001">
          <cell r="A9001" t="str">
            <v>3136F3RU2</v>
          </cell>
          <cell r="B9001" t="str">
            <v>x3136F3RU2</v>
          </cell>
          <cell r="C9001" t="str">
            <v>Match</v>
          </cell>
          <cell r="D9001" t="str">
            <v>iStar</v>
          </cell>
          <cell r="E9001" t="str">
            <v>Callable</v>
          </cell>
        </row>
        <row r="9002">
          <cell r="A9002" t="str">
            <v>3136F3RU2</v>
          </cell>
          <cell r="B9002" t="str">
            <v>x3136F3RU2</v>
          </cell>
          <cell r="C9002" t="str">
            <v>Match</v>
          </cell>
          <cell r="D9002" t="str">
            <v>iStar</v>
          </cell>
          <cell r="E9002" t="str">
            <v>Callable</v>
          </cell>
        </row>
        <row r="9003">
          <cell r="A9003" t="str">
            <v>3136F3RU2</v>
          </cell>
          <cell r="B9003" t="str">
            <v>x3136F3RU2</v>
          </cell>
          <cell r="C9003" t="str">
            <v>Match</v>
          </cell>
          <cell r="D9003" t="str">
            <v>iStar</v>
          </cell>
          <cell r="E9003" t="str">
            <v>Callable</v>
          </cell>
        </row>
        <row r="9004">
          <cell r="A9004" t="str">
            <v>3136F3RV0</v>
          </cell>
          <cell r="B9004" t="str">
            <v>x3136F3RV0</v>
          </cell>
          <cell r="C9004" t="str">
            <v>Match</v>
          </cell>
          <cell r="D9004" t="str">
            <v>iStar</v>
          </cell>
          <cell r="E9004" t="str">
            <v>Callable</v>
          </cell>
        </row>
        <row r="9005">
          <cell r="A9005" t="str">
            <v>3136F3RV0</v>
          </cell>
          <cell r="B9005" t="str">
            <v>x3136F3RV0</v>
          </cell>
          <cell r="C9005" t="str">
            <v>Match</v>
          </cell>
          <cell r="D9005" t="str">
            <v>iStar</v>
          </cell>
          <cell r="E9005" t="str">
            <v>Callable</v>
          </cell>
        </row>
        <row r="9006">
          <cell r="A9006" t="str">
            <v>3136F3RW8</v>
          </cell>
          <cell r="B9006" t="str">
            <v>x3136F3RW8</v>
          </cell>
          <cell r="C9006" t="str">
            <v>Match</v>
          </cell>
          <cell r="D9006" t="str">
            <v>iStar</v>
          </cell>
          <cell r="E9006" t="str">
            <v>Callable</v>
          </cell>
        </row>
        <row r="9007">
          <cell r="A9007" t="str">
            <v>3136F3RW8</v>
          </cell>
          <cell r="B9007" t="str">
            <v>x3136F3RW8</v>
          </cell>
          <cell r="C9007" t="str">
            <v>Match</v>
          </cell>
          <cell r="D9007" t="str">
            <v>iStar</v>
          </cell>
          <cell r="E9007" t="str">
            <v>Callable</v>
          </cell>
        </row>
        <row r="9008">
          <cell r="A9008" t="str">
            <v>3136F3RW8</v>
          </cell>
          <cell r="B9008" t="str">
            <v>x3136F3RW8</v>
          </cell>
          <cell r="C9008" t="str">
            <v>Match</v>
          </cell>
          <cell r="D9008" t="str">
            <v>iStar</v>
          </cell>
          <cell r="E9008" t="str">
            <v>Callable</v>
          </cell>
        </row>
        <row r="9009">
          <cell r="A9009" t="str">
            <v>3136F3RX6</v>
          </cell>
          <cell r="B9009" t="str">
            <v>x3136F3RX6</v>
          </cell>
          <cell r="C9009" t="str">
            <v>Match</v>
          </cell>
          <cell r="D9009" t="str">
            <v>iStar</v>
          </cell>
          <cell r="E9009" t="str">
            <v>Callable</v>
          </cell>
        </row>
        <row r="9010">
          <cell r="A9010" t="str">
            <v>3136F3RX6</v>
          </cell>
          <cell r="B9010" t="str">
            <v>x3136F3RX6</v>
          </cell>
          <cell r="C9010" t="str">
            <v>Match</v>
          </cell>
          <cell r="D9010" t="str">
            <v>iStar</v>
          </cell>
          <cell r="E9010" t="str">
            <v>Callable</v>
          </cell>
        </row>
        <row r="9011">
          <cell r="A9011" t="str">
            <v>3136F3RX6</v>
          </cell>
          <cell r="B9011" t="str">
            <v>x3136F3RX6</v>
          </cell>
          <cell r="C9011" t="str">
            <v>Match</v>
          </cell>
          <cell r="D9011" t="str">
            <v>iStar</v>
          </cell>
          <cell r="E9011" t="str">
            <v>Callable</v>
          </cell>
        </row>
        <row r="9012">
          <cell r="A9012" t="str">
            <v>3136F3RY4</v>
          </cell>
          <cell r="B9012" t="str">
            <v>x3136F3RY4</v>
          </cell>
          <cell r="C9012" t="str">
            <v>Match</v>
          </cell>
          <cell r="D9012" t="str">
            <v>iStar</v>
          </cell>
          <cell r="E9012" t="str">
            <v>Callable</v>
          </cell>
        </row>
        <row r="9013">
          <cell r="A9013" t="str">
            <v>3136F3RY4</v>
          </cell>
          <cell r="B9013" t="str">
            <v>x3136F3RY4</v>
          </cell>
          <cell r="C9013" t="str">
            <v>Match</v>
          </cell>
          <cell r="D9013" t="str">
            <v>iStar</v>
          </cell>
          <cell r="E9013" t="str">
            <v>Callable</v>
          </cell>
        </row>
        <row r="9014">
          <cell r="A9014" t="str">
            <v>3136F3RY4</v>
          </cell>
          <cell r="B9014" t="str">
            <v>x3136F3RY4</v>
          </cell>
          <cell r="C9014" t="str">
            <v>Match</v>
          </cell>
          <cell r="D9014" t="str">
            <v>iStar</v>
          </cell>
          <cell r="E9014" t="str">
            <v>Callable</v>
          </cell>
        </row>
        <row r="9015">
          <cell r="A9015" t="str">
            <v>3136F3RZ1</v>
          </cell>
          <cell r="B9015" t="str">
            <v>x3136F3RZ1</v>
          </cell>
          <cell r="C9015" t="str">
            <v>Match</v>
          </cell>
          <cell r="D9015" t="str">
            <v>iStar</v>
          </cell>
          <cell r="E9015" t="str">
            <v>Callable</v>
          </cell>
        </row>
        <row r="9016">
          <cell r="A9016" t="str">
            <v>3136F3RZ1</v>
          </cell>
          <cell r="B9016" t="str">
            <v>x3136F3RZ1</v>
          </cell>
          <cell r="C9016" t="str">
            <v>Match</v>
          </cell>
          <cell r="D9016" t="str">
            <v>iStar</v>
          </cell>
          <cell r="E9016" t="str">
            <v>Callable</v>
          </cell>
        </row>
        <row r="9017">
          <cell r="A9017" t="str">
            <v>3136F3RZ1</v>
          </cell>
          <cell r="B9017" t="str">
            <v>x3136F3RZ1</v>
          </cell>
          <cell r="C9017" t="str">
            <v>Match</v>
          </cell>
          <cell r="D9017" t="str">
            <v>iStar</v>
          </cell>
          <cell r="E9017" t="str">
            <v>Callable</v>
          </cell>
        </row>
        <row r="9018">
          <cell r="A9018" t="str">
            <v>3136F3S23</v>
          </cell>
          <cell r="B9018" t="str">
            <v>x3136F3S23</v>
          </cell>
          <cell r="C9018" t="str">
            <v>Match</v>
          </cell>
          <cell r="D9018" t="str">
            <v>iStar</v>
          </cell>
          <cell r="E9018" t="str">
            <v>Callable</v>
          </cell>
        </row>
        <row r="9019">
          <cell r="A9019" t="str">
            <v>3136F3S23</v>
          </cell>
          <cell r="B9019" t="str">
            <v>x3136F3S23</v>
          </cell>
          <cell r="C9019" t="str">
            <v>Match</v>
          </cell>
          <cell r="D9019" t="str">
            <v>iStar</v>
          </cell>
          <cell r="E9019" t="str">
            <v>Callable</v>
          </cell>
        </row>
        <row r="9020">
          <cell r="A9020" t="str">
            <v>3136F3S23</v>
          </cell>
          <cell r="B9020" t="str">
            <v>x3136F3S23</v>
          </cell>
          <cell r="C9020" t="str">
            <v>Match</v>
          </cell>
          <cell r="D9020" t="str">
            <v>iStar</v>
          </cell>
          <cell r="E9020" t="str">
            <v>Callable</v>
          </cell>
        </row>
        <row r="9021">
          <cell r="A9021" t="str">
            <v>3136F3S31</v>
          </cell>
          <cell r="B9021" t="str">
            <v>x3136F3S31</v>
          </cell>
          <cell r="C9021" t="str">
            <v>Match</v>
          </cell>
          <cell r="D9021" t="str">
            <v>iStar</v>
          </cell>
          <cell r="E9021" t="str">
            <v>CallableStep-Up</v>
          </cell>
        </row>
        <row r="9022">
          <cell r="A9022" t="str">
            <v>3136F3S31</v>
          </cell>
          <cell r="B9022" t="str">
            <v>x3136F3S31</v>
          </cell>
          <cell r="C9022" t="str">
            <v>Match</v>
          </cell>
          <cell r="D9022" t="str">
            <v>iStar</v>
          </cell>
          <cell r="E9022" t="str">
            <v>CallableStep-Up</v>
          </cell>
        </row>
        <row r="9023">
          <cell r="A9023" t="str">
            <v>3136F3S31</v>
          </cell>
          <cell r="B9023" t="str">
            <v>x3136F3S31</v>
          </cell>
          <cell r="C9023" t="str">
            <v>Match</v>
          </cell>
          <cell r="D9023" t="str">
            <v>iStar</v>
          </cell>
          <cell r="E9023" t="str">
            <v>CallableStep-Up</v>
          </cell>
        </row>
        <row r="9024">
          <cell r="A9024" t="str">
            <v>3136F3S49</v>
          </cell>
          <cell r="B9024" t="str">
            <v>x3136F3S49</v>
          </cell>
          <cell r="C9024" t="str">
            <v>Match</v>
          </cell>
          <cell r="D9024" t="str">
            <v>iStar</v>
          </cell>
          <cell r="E9024" t="str">
            <v>Callable</v>
          </cell>
        </row>
        <row r="9025">
          <cell r="A9025" t="str">
            <v>3136F3S49</v>
          </cell>
          <cell r="B9025" t="str">
            <v>x3136F3S49</v>
          </cell>
          <cell r="C9025" t="str">
            <v>Match</v>
          </cell>
          <cell r="D9025" t="str">
            <v>iStar</v>
          </cell>
          <cell r="E9025" t="str">
            <v>Callable</v>
          </cell>
        </row>
        <row r="9026">
          <cell r="A9026" t="str">
            <v>3136F3S56</v>
          </cell>
          <cell r="B9026" t="str">
            <v>x3136F3S56</v>
          </cell>
          <cell r="C9026" t="str">
            <v>Match</v>
          </cell>
          <cell r="D9026" t="str">
            <v>iStar</v>
          </cell>
          <cell r="E9026" t="str">
            <v>Bullet</v>
          </cell>
        </row>
        <row r="9027">
          <cell r="A9027" t="str">
            <v>3136F3S56</v>
          </cell>
          <cell r="B9027" t="str">
            <v>x3136F3S56</v>
          </cell>
          <cell r="C9027" t="str">
            <v>Match</v>
          </cell>
          <cell r="D9027" t="str">
            <v>iStar</v>
          </cell>
          <cell r="E9027" t="str">
            <v>Bullet</v>
          </cell>
        </row>
        <row r="9028">
          <cell r="A9028" t="str">
            <v>3136F3S56</v>
          </cell>
          <cell r="B9028" t="str">
            <v>x3136F3S56</v>
          </cell>
          <cell r="C9028" t="str">
            <v>Match</v>
          </cell>
          <cell r="D9028" t="str">
            <v>iStar</v>
          </cell>
          <cell r="E9028" t="str">
            <v>Callable</v>
          </cell>
        </row>
        <row r="9029">
          <cell r="A9029" t="str">
            <v>3136F3S64</v>
          </cell>
          <cell r="B9029" t="str">
            <v>x3136F3S64</v>
          </cell>
          <cell r="C9029" t="str">
            <v>Match</v>
          </cell>
          <cell r="D9029" t="str">
            <v>iStar</v>
          </cell>
          <cell r="E9029" t="str">
            <v>Callable</v>
          </cell>
        </row>
        <row r="9030">
          <cell r="A9030" t="str">
            <v>3136F3S64</v>
          </cell>
          <cell r="B9030" t="str">
            <v>x3136F3S64</v>
          </cell>
          <cell r="C9030" t="str">
            <v>Match</v>
          </cell>
          <cell r="D9030" t="str">
            <v>iStar</v>
          </cell>
          <cell r="E9030" t="str">
            <v>Bullet</v>
          </cell>
        </row>
        <row r="9031">
          <cell r="A9031" t="str">
            <v>3136F3S64</v>
          </cell>
          <cell r="B9031" t="str">
            <v>x3136F3S64</v>
          </cell>
          <cell r="C9031" t="str">
            <v>Match</v>
          </cell>
          <cell r="D9031" t="str">
            <v>iStar</v>
          </cell>
          <cell r="E9031" t="str">
            <v>Callable</v>
          </cell>
        </row>
        <row r="9032">
          <cell r="A9032" t="str">
            <v>3136F3S72</v>
          </cell>
          <cell r="B9032" t="str">
            <v>x3136F3S72</v>
          </cell>
          <cell r="C9032" t="str">
            <v>Match</v>
          </cell>
          <cell r="D9032" t="str">
            <v>iStar</v>
          </cell>
          <cell r="E9032" t="str">
            <v>Callable</v>
          </cell>
        </row>
        <row r="9033">
          <cell r="A9033" t="str">
            <v>3136F3S72</v>
          </cell>
          <cell r="B9033" t="str">
            <v>x3136F3S72</v>
          </cell>
          <cell r="C9033" t="str">
            <v>Match</v>
          </cell>
          <cell r="D9033" t="str">
            <v>iStar</v>
          </cell>
          <cell r="E9033" t="str">
            <v>Callable</v>
          </cell>
        </row>
        <row r="9034">
          <cell r="A9034" t="str">
            <v>3136F3S72</v>
          </cell>
          <cell r="B9034" t="str">
            <v>x3136F3S72</v>
          </cell>
          <cell r="C9034" t="str">
            <v>Match</v>
          </cell>
          <cell r="D9034" t="str">
            <v>iStar</v>
          </cell>
          <cell r="E9034" t="str">
            <v>Callable</v>
          </cell>
        </row>
        <row r="9035">
          <cell r="A9035" t="str">
            <v>3136F3S80</v>
          </cell>
          <cell r="B9035" t="str">
            <v>x3136F3S80</v>
          </cell>
          <cell r="C9035" t="str">
            <v>Match</v>
          </cell>
          <cell r="D9035" t="str">
            <v>iStar</v>
          </cell>
          <cell r="E9035" t="str">
            <v>Callable</v>
          </cell>
        </row>
        <row r="9036">
          <cell r="A9036" t="str">
            <v>3136F3S80</v>
          </cell>
          <cell r="B9036" t="str">
            <v>x3136F3S80</v>
          </cell>
          <cell r="C9036" t="str">
            <v>Match</v>
          </cell>
          <cell r="D9036" t="str">
            <v>iStar</v>
          </cell>
          <cell r="E9036" t="str">
            <v>Callable</v>
          </cell>
        </row>
        <row r="9037">
          <cell r="A9037" t="str">
            <v>3136F3S80</v>
          </cell>
          <cell r="B9037" t="str">
            <v>x3136F3S80</v>
          </cell>
          <cell r="C9037" t="str">
            <v>Match</v>
          </cell>
          <cell r="D9037" t="str">
            <v>iStar</v>
          </cell>
          <cell r="E9037" t="str">
            <v>Callable</v>
          </cell>
        </row>
        <row r="9038">
          <cell r="A9038" t="str">
            <v>3136F3S98</v>
          </cell>
          <cell r="B9038" t="str">
            <v>x3136F3S98</v>
          </cell>
          <cell r="C9038" t="str">
            <v>Match</v>
          </cell>
          <cell r="D9038" t="str">
            <v>iStar</v>
          </cell>
          <cell r="E9038" t="str">
            <v>Callable</v>
          </cell>
        </row>
        <row r="9039">
          <cell r="A9039" t="str">
            <v>3136F3S98</v>
          </cell>
          <cell r="B9039" t="str">
            <v>x3136F3S98</v>
          </cell>
          <cell r="C9039" t="str">
            <v>Match</v>
          </cell>
          <cell r="D9039" t="str">
            <v>iStar</v>
          </cell>
          <cell r="E9039" t="str">
            <v>Callable</v>
          </cell>
        </row>
        <row r="9040">
          <cell r="A9040" t="str">
            <v>3136F3S98</v>
          </cell>
          <cell r="B9040" t="str">
            <v>x3136F3S98</v>
          </cell>
          <cell r="C9040" t="str">
            <v>Match</v>
          </cell>
          <cell r="D9040" t="str">
            <v>iStar</v>
          </cell>
          <cell r="E9040" t="str">
            <v>Callable</v>
          </cell>
        </row>
        <row r="9041">
          <cell r="A9041" t="str">
            <v>3136F3SA5</v>
          </cell>
          <cell r="B9041" t="str">
            <v>x3136F3SA5</v>
          </cell>
          <cell r="C9041" t="str">
            <v>Match</v>
          </cell>
          <cell r="D9041" t="str">
            <v>iStar</v>
          </cell>
          <cell r="E9041" t="str">
            <v>Callable</v>
          </cell>
        </row>
        <row r="9042">
          <cell r="A9042" t="str">
            <v>3136F3SA5</v>
          </cell>
          <cell r="B9042" t="str">
            <v>x3136F3SA5</v>
          </cell>
          <cell r="C9042" t="str">
            <v>Match</v>
          </cell>
          <cell r="D9042" t="str">
            <v>iStar</v>
          </cell>
          <cell r="E9042" t="str">
            <v>Callable</v>
          </cell>
        </row>
        <row r="9043">
          <cell r="A9043" t="str">
            <v>3136F3SA5</v>
          </cell>
          <cell r="B9043" t="str">
            <v>x3136F3SA5</v>
          </cell>
          <cell r="C9043" t="str">
            <v>Match</v>
          </cell>
          <cell r="D9043" t="str">
            <v>iStar</v>
          </cell>
          <cell r="E9043" t="str">
            <v>Callable</v>
          </cell>
        </row>
        <row r="9044">
          <cell r="A9044" t="str">
            <v>3136F3SB3</v>
          </cell>
          <cell r="B9044" t="str">
            <v>x3136F3SB3</v>
          </cell>
          <cell r="C9044" t="str">
            <v>Match</v>
          </cell>
          <cell r="D9044" t="str">
            <v>iStar</v>
          </cell>
          <cell r="E9044" t="str">
            <v>Callable</v>
          </cell>
        </row>
        <row r="9045">
          <cell r="A9045" t="str">
            <v>3136F3SB3</v>
          </cell>
          <cell r="B9045" t="str">
            <v>x3136F3SB3</v>
          </cell>
          <cell r="C9045" t="str">
            <v>Match</v>
          </cell>
          <cell r="D9045" t="str">
            <v>iStar</v>
          </cell>
          <cell r="E9045" t="str">
            <v>Callable</v>
          </cell>
        </row>
        <row r="9046">
          <cell r="A9046" t="str">
            <v>3136F3SB3</v>
          </cell>
          <cell r="B9046" t="str">
            <v>x3136F3SB3</v>
          </cell>
          <cell r="C9046" t="str">
            <v>Match</v>
          </cell>
          <cell r="D9046" t="str">
            <v>iStar</v>
          </cell>
          <cell r="E9046" t="str">
            <v>Callable</v>
          </cell>
        </row>
        <row r="9047">
          <cell r="A9047" t="str">
            <v>3136F3SC1</v>
          </cell>
          <cell r="B9047" t="str">
            <v>x3136F3SC1</v>
          </cell>
          <cell r="C9047" t="str">
            <v>Match</v>
          </cell>
          <cell r="D9047" t="str">
            <v>iStar</v>
          </cell>
          <cell r="E9047" t="str">
            <v>Callable</v>
          </cell>
        </row>
        <row r="9048">
          <cell r="A9048" t="str">
            <v>3136F3SC1</v>
          </cell>
          <cell r="B9048" t="str">
            <v>x3136F3SC1</v>
          </cell>
          <cell r="C9048" t="str">
            <v>Match</v>
          </cell>
          <cell r="D9048" t="str">
            <v>iStar</v>
          </cell>
          <cell r="E9048" t="str">
            <v>Callable</v>
          </cell>
        </row>
        <row r="9049">
          <cell r="A9049" t="str">
            <v>3136F3SC1</v>
          </cell>
          <cell r="B9049" t="str">
            <v>x3136F3SC1</v>
          </cell>
          <cell r="C9049" t="str">
            <v>Match</v>
          </cell>
          <cell r="D9049" t="str">
            <v>iStar</v>
          </cell>
          <cell r="E9049" t="str">
            <v>Callable</v>
          </cell>
        </row>
        <row r="9050">
          <cell r="A9050" t="str">
            <v>3136F3SD9</v>
          </cell>
          <cell r="B9050" t="str">
            <v>x3136F3SD9</v>
          </cell>
          <cell r="C9050" t="str">
            <v>Match</v>
          </cell>
          <cell r="D9050" t="str">
            <v>iStar</v>
          </cell>
          <cell r="E9050" t="str">
            <v>Callable</v>
          </cell>
        </row>
        <row r="9051">
          <cell r="A9051" t="str">
            <v>3136F3SD9</v>
          </cell>
          <cell r="B9051" t="str">
            <v>x3136F3SD9</v>
          </cell>
          <cell r="C9051" t="str">
            <v>Match</v>
          </cell>
          <cell r="D9051" t="str">
            <v>iStar</v>
          </cell>
          <cell r="E9051" t="str">
            <v>Callable</v>
          </cell>
        </row>
        <row r="9052">
          <cell r="A9052" t="str">
            <v>3136F3SD9</v>
          </cell>
          <cell r="B9052" t="str">
            <v>x3136F3SD9</v>
          </cell>
          <cell r="C9052" t="str">
            <v>Match</v>
          </cell>
          <cell r="D9052" t="str">
            <v>iStar</v>
          </cell>
          <cell r="E9052" t="str">
            <v>Bullet</v>
          </cell>
        </row>
        <row r="9053">
          <cell r="A9053" t="str">
            <v>3136F3SE7</v>
          </cell>
          <cell r="B9053" t="str">
            <v>x3136F3SE7</v>
          </cell>
          <cell r="C9053" t="str">
            <v>Match</v>
          </cell>
          <cell r="D9053" t="str">
            <v>iStar</v>
          </cell>
          <cell r="E9053" t="str">
            <v>Bullet</v>
          </cell>
        </row>
        <row r="9054">
          <cell r="A9054" t="str">
            <v>3136F3SE7</v>
          </cell>
          <cell r="B9054" t="str">
            <v>x3136F3SE7</v>
          </cell>
          <cell r="C9054" t="str">
            <v>Match</v>
          </cell>
          <cell r="D9054" t="str">
            <v>iStar</v>
          </cell>
          <cell r="E9054" t="str">
            <v>Callable</v>
          </cell>
        </row>
        <row r="9055">
          <cell r="A9055" t="str">
            <v>3136F3SE7</v>
          </cell>
          <cell r="B9055" t="str">
            <v>x3136F3SE7</v>
          </cell>
          <cell r="C9055" t="str">
            <v>Match</v>
          </cell>
          <cell r="D9055" t="str">
            <v>iStar</v>
          </cell>
          <cell r="E9055" t="str">
            <v>Bullet</v>
          </cell>
        </row>
        <row r="9056">
          <cell r="A9056" t="str">
            <v>3136F3SF4</v>
          </cell>
          <cell r="B9056" t="str">
            <v>x3136F3SF4</v>
          </cell>
          <cell r="C9056" t="str">
            <v>Match</v>
          </cell>
          <cell r="D9056" t="str">
            <v>iStar</v>
          </cell>
          <cell r="E9056" t="str">
            <v>Bullet</v>
          </cell>
        </row>
        <row r="9057">
          <cell r="A9057" t="str">
            <v>3136F3SF4</v>
          </cell>
          <cell r="B9057" t="str">
            <v>x3136F3SF4</v>
          </cell>
          <cell r="C9057" t="str">
            <v>Match</v>
          </cell>
          <cell r="D9057" t="str">
            <v>iStar</v>
          </cell>
          <cell r="E9057" t="str">
            <v>Bullet</v>
          </cell>
        </row>
        <row r="9058">
          <cell r="A9058" t="str">
            <v>3136F3SF4</v>
          </cell>
          <cell r="B9058" t="str">
            <v>x3136F3SF4</v>
          </cell>
          <cell r="C9058" t="str">
            <v>Match</v>
          </cell>
          <cell r="D9058" t="str">
            <v>iStar</v>
          </cell>
          <cell r="E9058" t="str">
            <v>Bullet</v>
          </cell>
        </row>
        <row r="9059">
          <cell r="A9059" t="str">
            <v>3136F3SG2</v>
          </cell>
          <cell r="B9059" t="str">
            <v>x3136F3SG2</v>
          </cell>
          <cell r="C9059" t="str">
            <v>Match</v>
          </cell>
          <cell r="D9059" t="str">
            <v>iStar</v>
          </cell>
          <cell r="E9059" t="str">
            <v>Callable</v>
          </cell>
        </row>
        <row r="9060">
          <cell r="A9060" t="str">
            <v>3136F3SG2</v>
          </cell>
          <cell r="B9060" t="str">
            <v>x3136F3SG2</v>
          </cell>
          <cell r="C9060" t="str">
            <v>Match</v>
          </cell>
          <cell r="D9060" t="str">
            <v>iStar</v>
          </cell>
          <cell r="E9060" t="str">
            <v>Callable</v>
          </cell>
        </row>
        <row r="9061">
          <cell r="A9061" t="str">
            <v>3136F3SG2</v>
          </cell>
          <cell r="B9061" t="str">
            <v>x3136F3SG2</v>
          </cell>
          <cell r="C9061" t="str">
            <v>Match</v>
          </cell>
          <cell r="D9061" t="str">
            <v>iStar</v>
          </cell>
          <cell r="E9061" t="str">
            <v>Callable</v>
          </cell>
        </row>
        <row r="9062">
          <cell r="A9062" t="str">
            <v>3136F3SH0</v>
          </cell>
          <cell r="B9062" t="str">
            <v>x3136F3SH0</v>
          </cell>
          <cell r="C9062" t="str">
            <v>Match</v>
          </cell>
          <cell r="D9062" t="str">
            <v>iStar</v>
          </cell>
          <cell r="E9062" t="str">
            <v>Callable</v>
          </cell>
        </row>
        <row r="9063">
          <cell r="A9063" t="str">
            <v>3136F3SH0</v>
          </cell>
          <cell r="B9063" t="str">
            <v>x3136F3SH0</v>
          </cell>
          <cell r="C9063" t="str">
            <v>Match</v>
          </cell>
          <cell r="D9063" t="str">
            <v>iStar</v>
          </cell>
          <cell r="E9063" t="str">
            <v>Callable</v>
          </cell>
        </row>
        <row r="9064">
          <cell r="A9064" t="str">
            <v>3136F3SJ6</v>
          </cell>
          <cell r="B9064" t="str">
            <v>x3136F3SJ6</v>
          </cell>
          <cell r="C9064" t="str">
            <v>Match</v>
          </cell>
          <cell r="D9064" t="str">
            <v>iStar</v>
          </cell>
          <cell r="E9064" t="str">
            <v>Callable</v>
          </cell>
        </row>
        <row r="9065">
          <cell r="A9065" t="str">
            <v>3136F3SL1</v>
          </cell>
          <cell r="B9065" t="str">
            <v>x3136F3SL1</v>
          </cell>
          <cell r="C9065" t="str">
            <v>Match</v>
          </cell>
          <cell r="D9065" t="str">
            <v>iStar</v>
          </cell>
          <cell r="E9065" t="str">
            <v>Callable</v>
          </cell>
        </row>
        <row r="9066">
          <cell r="A9066" t="str">
            <v>3136F3SL1</v>
          </cell>
          <cell r="B9066" t="str">
            <v>x3136F3SL1</v>
          </cell>
          <cell r="C9066" t="str">
            <v>Match</v>
          </cell>
          <cell r="D9066" t="str">
            <v>iStar</v>
          </cell>
          <cell r="E9066" t="str">
            <v>Callable</v>
          </cell>
        </row>
        <row r="9067">
          <cell r="A9067" t="str">
            <v>3136F3SL1</v>
          </cell>
          <cell r="B9067" t="str">
            <v>x3136F3SL1</v>
          </cell>
          <cell r="C9067" t="str">
            <v>Match</v>
          </cell>
          <cell r="D9067" t="str">
            <v>iStar</v>
          </cell>
          <cell r="E9067" t="str">
            <v>Callable</v>
          </cell>
        </row>
        <row r="9068">
          <cell r="A9068" t="str">
            <v>3136F3SM9</v>
          </cell>
          <cell r="B9068" t="str">
            <v>x3136F3SM9</v>
          </cell>
          <cell r="C9068" t="str">
            <v>Match</v>
          </cell>
          <cell r="D9068" t="str">
            <v>iStar</v>
          </cell>
          <cell r="E9068" t="str">
            <v>CallableStep-Up</v>
          </cell>
        </row>
        <row r="9069">
          <cell r="A9069" t="str">
            <v>3136F3SM9</v>
          </cell>
          <cell r="B9069" t="str">
            <v>x3136F3SM9</v>
          </cell>
          <cell r="C9069" t="str">
            <v>Match</v>
          </cell>
          <cell r="D9069" t="str">
            <v>iStar</v>
          </cell>
          <cell r="E9069" t="str">
            <v>CallableStep-Up</v>
          </cell>
        </row>
        <row r="9070">
          <cell r="A9070" t="str">
            <v>3136F3SM9</v>
          </cell>
          <cell r="B9070" t="str">
            <v>x3136F3SM9</v>
          </cell>
          <cell r="C9070" t="str">
            <v>Match</v>
          </cell>
          <cell r="D9070" t="str">
            <v>iStar</v>
          </cell>
          <cell r="E9070" t="str">
            <v>Callable</v>
          </cell>
        </row>
        <row r="9071">
          <cell r="A9071" t="str">
            <v>3136F3SN7</v>
          </cell>
          <cell r="B9071" t="str">
            <v>x3136F3SN7</v>
          </cell>
          <cell r="C9071" t="str">
            <v>Match</v>
          </cell>
          <cell r="D9071" t="str">
            <v>iStar</v>
          </cell>
          <cell r="E9071" t="str">
            <v>Callable</v>
          </cell>
        </row>
        <row r="9072">
          <cell r="A9072" t="str">
            <v>3136F3SP2</v>
          </cell>
          <cell r="B9072" t="str">
            <v>x3136F3SP2</v>
          </cell>
          <cell r="C9072" t="str">
            <v>Match</v>
          </cell>
          <cell r="D9072" t="str">
            <v>iStar</v>
          </cell>
          <cell r="E9072" t="str">
            <v>Callable</v>
          </cell>
        </row>
        <row r="9073">
          <cell r="A9073" t="str">
            <v>3136F3SP2</v>
          </cell>
          <cell r="B9073" t="str">
            <v>x3136F3SP2</v>
          </cell>
          <cell r="C9073" t="str">
            <v>Match</v>
          </cell>
          <cell r="D9073" t="str">
            <v>iStar</v>
          </cell>
          <cell r="E9073" t="str">
            <v>Callable</v>
          </cell>
        </row>
        <row r="9074">
          <cell r="A9074" t="str">
            <v>3136F3SP2</v>
          </cell>
          <cell r="B9074" t="str">
            <v>x3136F3SP2</v>
          </cell>
          <cell r="C9074" t="str">
            <v>Match</v>
          </cell>
          <cell r="D9074" t="str">
            <v>iStar</v>
          </cell>
          <cell r="E9074" t="str">
            <v>Callable</v>
          </cell>
        </row>
        <row r="9075">
          <cell r="A9075" t="str">
            <v>3136F3SQ0</v>
          </cell>
          <cell r="B9075" t="str">
            <v>x3136F3SQ0</v>
          </cell>
          <cell r="C9075" t="str">
            <v>Match</v>
          </cell>
          <cell r="D9075" t="str">
            <v>iStar</v>
          </cell>
          <cell r="E9075" t="str">
            <v>Callable</v>
          </cell>
        </row>
        <row r="9076">
          <cell r="A9076" t="str">
            <v>3136F3SQ0</v>
          </cell>
          <cell r="B9076" t="str">
            <v>x3136F3SQ0</v>
          </cell>
          <cell r="C9076" t="str">
            <v>Match</v>
          </cell>
          <cell r="D9076" t="str">
            <v>iStar</v>
          </cell>
          <cell r="E9076" t="str">
            <v>Callable</v>
          </cell>
        </row>
        <row r="9077">
          <cell r="A9077" t="str">
            <v>3136F3SQ0</v>
          </cell>
          <cell r="B9077" t="str">
            <v>x3136F3SQ0</v>
          </cell>
          <cell r="C9077" t="str">
            <v>Match</v>
          </cell>
          <cell r="D9077" t="str">
            <v>iStar</v>
          </cell>
          <cell r="E9077" t="str">
            <v>Callable</v>
          </cell>
        </row>
        <row r="9078">
          <cell r="A9078" t="str">
            <v>3136F3SR8</v>
          </cell>
          <cell r="B9078" t="str">
            <v>x3136F3SR8</v>
          </cell>
          <cell r="C9078" t="str">
            <v>Match</v>
          </cell>
          <cell r="D9078" t="str">
            <v>iStar</v>
          </cell>
          <cell r="E9078" t="str">
            <v>Callable</v>
          </cell>
        </row>
        <row r="9079">
          <cell r="A9079" t="str">
            <v>3136F3SR8</v>
          </cell>
          <cell r="B9079" t="str">
            <v>x3136F3SR8</v>
          </cell>
          <cell r="C9079" t="str">
            <v>Match</v>
          </cell>
          <cell r="D9079" t="str">
            <v>iStar</v>
          </cell>
          <cell r="E9079" t="str">
            <v>Callable</v>
          </cell>
        </row>
        <row r="9080">
          <cell r="A9080" t="str">
            <v>3136F3SR8</v>
          </cell>
          <cell r="B9080" t="str">
            <v>x3136F3SR8</v>
          </cell>
          <cell r="C9080" t="str">
            <v>Match</v>
          </cell>
          <cell r="D9080" t="str">
            <v>iStar</v>
          </cell>
          <cell r="E9080" t="str">
            <v>Bullet</v>
          </cell>
        </row>
        <row r="9081">
          <cell r="A9081" t="str">
            <v>3136F3ST4</v>
          </cell>
          <cell r="B9081" t="str">
            <v>x3136F3ST4</v>
          </cell>
          <cell r="C9081" t="str">
            <v>Match</v>
          </cell>
          <cell r="D9081" t="str">
            <v>iStar</v>
          </cell>
          <cell r="E9081" t="str">
            <v>Bullet</v>
          </cell>
        </row>
        <row r="9082">
          <cell r="A9082" t="str">
            <v>3136F3ST4</v>
          </cell>
          <cell r="B9082" t="str">
            <v>x3136F3ST4</v>
          </cell>
          <cell r="C9082" t="str">
            <v>Match</v>
          </cell>
          <cell r="D9082" t="str">
            <v>iStar</v>
          </cell>
          <cell r="E9082" t="str">
            <v>Bullet</v>
          </cell>
        </row>
        <row r="9083">
          <cell r="A9083" t="str">
            <v>3136F3ST4</v>
          </cell>
          <cell r="B9083" t="str">
            <v>x3136F3ST4</v>
          </cell>
          <cell r="C9083" t="str">
            <v>Match</v>
          </cell>
          <cell r="D9083" t="str">
            <v>iStar</v>
          </cell>
          <cell r="E9083" t="str">
            <v>Callable</v>
          </cell>
        </row>
        <row r="9084">
          <cell r="A9084" t="str">
            <v>3136F3SU1</v>
          </cell>
          <cell r="B9084" t="str">
            <v>x3136F3SU1</v>
          </cell>
          <cell r="C9084" t="str">
            <v>Match</v>
          </cell>
          <cell r="D9084" t="str">
            <v>iStar</v>
          </cell>
          <cell r="E9084" t="str">
            <v>Callable</v>
          </cell>
        </row>
        <row r="9085">
          <cell r="A9085" t="str">
            <v>3136F3SU1</v>
          </cell>
          <cell r="B9085" t="str">
            <v>x3136F3SU1</v>
          </cell>
          <cell r="C9085" t="str">
            <v>Match</v>
          </cell>
          <cell r="D9085" t="str">
            <v>iStar</v>
          </cell>
          <cell r="E9085" t="str">
            <v>Callable</v>
          </cell>
        </row>
        <row r="9086">
          <cell r="A9086" t="str">
            <v>3136F3SU1</v>
          </cell>
          <cell r="B9086" t="str">
            <v>x3136F3SU1</v>
          </cell>
          <cell r="C9086" t="str">
            <v>Match</v>
          </cell>
          <cell r="D9086" t="str">
            <v>iStar</v>
          </cell>
          <cell r="E9086" t="str">
            <v>Callable</v>
          </cell>
        </row>
        <row r="9087">
          <cell r="A9087" t="str">
            <v>3136F3SV9</v>
          </cell>
          <cell r="B9087" t="str">
            <v>x3136F3SV9</v>
          </cell>
          <cell r="C9087" t="str">
            <v>Match</v>
          </cell>
          <cell r="D9087" t="str">
            <v>iStar</v>
          </cell>
          <cell r="E9087" t="str">
            <v>Callable</v>
          </cell>
        </row>
        <row r="9088">
          <cell r="A9088" t="str">
            <v>3136F3SV9</v>
          </cell>
          <cell r="B9088" t="str">
            <v>x3136F3SV9</v>
          </cell>
          <cell r="C9088" t="str">
            <v>Match</v>
          </cell>
          <cell r="D9088" t="str">
            <v>iStar</v>
          </cell>
          <cell r="E9088" t="str">
            <v>Callable</v>
          </cell>
        </row>
        <row r="9089">
          <cell r="A9089" t="str">
            <v>3136F3SV9</v>
          </cell>
          <cell r="B9089" t="str">
            <v>x3136F3SV9</v>
          </cell>
          <cell r="C9089" t="str">
            <v>Match</v>
          </cell>
          <cell r="D9089" t="str">
            <v>iStar</v>
          </cell>
          <cell r="E9089" t="str">
            <v>Callable</v>
          </cell>
        </row>
        <row r="9090">
          <cell r="A9090" t="str">
            <v>3136F3SX5</v>
          </cell>
          <cell r="B9090" t="str">
            <v>x3136F3SX5</v>
          </cell>
          <cell r="C9090" t="str">
            <v>Match</v>
          </cell>
          <cell r="D9090" t="str">
            <v>iStar</v>
          </cell>
          <cell r="E9090" t="str">
            <v>Bullet</v>
          </cell>
        </row>
        <row r="9091">
          <cell r="A9091" t="str">
            <v>3136F3SX5</v>
          </cell>
          <cell r="B9091" t="str">
            <v>x3136F3SX5</v>
          </cell>
          <cell r="C9091" t="str">
            <v>Match</v>
          </cell>
          <cell r="D9091" t="str">
            <v>iStar</v>
          </cell>
          <cell r="E9091" t="str">
            <v>Bullet</v>
          </cell>
        </row>
        <row r="9092">
          <cell r="A9092" t="str">
            <v>3136F3SX5</v>
          </cell>
          <cell r="B9092" t="str">
            <v>x3136F3SX5</v>
          </cell>
          <cell r="C9092" t="str">
            <v>Match</v>
          </cell>
          <cell r="D9092" t="str">
            <v>iStar</v>
          </cell>
          <cell r="E9092" t="str">
            <v>Bullet</v>
          </cell>
        </row>
        <row r="9093">
          <cell r="A9093" t="str">
            <v>3136F3SY3</v>
          </cell>
          <cell r="B9093" t="str">
            <v>x3136F3SY3</v>
          </cell>
          <cell r="C9093" t="str">
            <v>Match</v>
          </cell>
          <cell r="D9093" t="str">
            <v>iStar</v>
          </cell>
          <cell r="E9093" t="str">
            <v>Callable</v>
          </cell>
        </row>
        <row r="9094">
          <cell r="A9094" t="str">
            <v>3136F3SY3</v>
          </cell>
          <cell r="B9094" t="str">
            <v>x3136F3SY3</v>
          </cell>
          <cell r="C9094" t="str">
            <v>Match</v>
          </cell>
          <cell r="D9094" t="str">
            <v>iStar</v>
          </cell>
          <cell r="E9094" t="str">
            <v>Callable</v>
          </cell>
        </row>
        <row r="9095">
          <cell r="A9095" t="str">
            <v>3136F3SY3</v>
          </cell>
          <cell r="B9095" t="str">
            <v>x3136F3SY3</v>
          </cell>
          <cell r="C9095" t="str">
            <v>Match</v>
          </cell>
          <cell r="D9095" t="str">
            <v>iStar</v>
          </cell>
          <cell r="E9095" t="str">
            <v>Callable</v>
          </cell>
        </row>
        <row r="9096">
          <cell r="A9096" t="str">
            <v>3136F3SZ0</v>
          </cell>
          <cell r="B9096" t="str">
            <v>x3136F3SZ0</v>
          </cell>
          <cell r="C9096" t="str">
            <v>Match</v>
          </cell>
          <cell r="D9096" t="str">
            <v>iStar</v>
          </cell>
          <cell r="E9096" t="str">
            <v>Callable</v>
          </cell>
        </row>
        <row r="9097">
          <cell r="A9097" t="str">
            <v>3136F3SZ0</v>
          </cell>
          <cell r="B9097" t="str">
            <v>x3136F3SZ0</v>
          </cell>
          <cell r="C9097" t="str">
            <v>Match</v>
          </cell>
          <cell r="D9097" t="str">
            <v>iStar</v>
          </cell>
          <cell r="E9097" t="str">
            <v>Bullet</v>
          </cell>
        </row>
        <row r="9098">
          <cell r="A9098" t="str">
            <v>3136F3SZ0</v>
          </cell>
          <cell r="B9098" t="str">
            <v>x3136F3SZ0</v>
          </cell>
          <cell r="C9098" t="str">
            <v>Match</v>
          </cell>
          <cell r="D9098" t="str">
            <v>iStar</v>
          </cell>
          <cell r="E9098" t="str">
            <v>Bullet</v>
          </cell>
        </row>
        <row r="9099">
          <cell r="A9099" t="str">
            <v>3136F3T22</v>
          </cell>
          <cell r="B9099" t="str">
            <v>x3136F3T22</v>
          </cell>
          <cell r="C9099" t="str">
            <v>Match</v>
          </cell>
          <cell r="D9099" t="str">
            <v>iStar</v>
          </cell>
          <cell r="E9099" t="str">
            <v>Bullet</v>
          </cell>
        </row>
        <row r="9100">
          <cell r="A9100" t="str">
            <v>3136F3T22</v>
          </cell>
          <cell r="B9100" t="str">
            <v>x3136F3T22</v>
          </cell>
          <cell r="C9100" t="str">
            <v>Match</v>
          </cell>
          <cell r="D9100" t="str">
            <v>iStar</v>
          </cell>
          <cell r="E9100" t="str">
            <v>Bullet</v>
          </cell>
        </row>
        <row r="9101">
          <cell r="A9101" t="str">
            <v>3136F3T22</v>
          </cell>
          <cell r="B9101" t="str">
            <v>x3136F3T22</v>
          </cell>
          <cell r="C9101" t="str">
            <v>Match</v>
          </cell>
          <cell r="D9101" t="str">
            <v>iStar</v>
          </cell>
          <cell r="E9101" t="str">
            <v>Bullet</v>
          </cell>
        </row>
        <row r="9102">
          <cell r="A9102" t="str">
            <v>3136F3T30</v>
          </cell>
          <cell r="B9102" t="str">
            <v>x3136F3T30</v>
          </cell>
          <cell r="C9102" t="str">
            <v>Match</v>
          </cell>
          <cell r="D9102" t="str">
            <v>iStar</v>
          </cell>
          <cell r="E9102" t="str">
            <v>Callable</v>
          </cell>
        </row>
        <row r="9103">
          <cell r="A9103" t="str">
            <v>3136F3T30</v>
          </cell>
          <cell r="B9103" t="str">
            <v>x3136F3T30</v>
          </cell>
          <cell r="C9103" t="str">
            <v>Match</v>
          </cell>
          <cell r="D9103" t="str">
            <v>iStar</v>
          </cell>
          <cell r="E9103" t="str">
            <v>Bullet</v>
          </cell>
        </row>
        <row r="9104">
          <cell r="A9104" t="str">
            <v>3136F3T30</v>
          </cell>
          <cell r="B9104" t="str">
            <v>x3136F3T30</v>
          </cell>
          <cell r="C9104" t="str">
            <v>Match</v>
          </cell>
          <cell r="D9104" t="str">
            <v>iStar</v>
          </cell>
          <cell r="E9104" t="str">
            <v>Bullet</v>
          </cell>
        </row>
        <row r="9105">
          <cell r="A9105" t="str">
            <v>3136F3T48</v>
          </cell>
          <cell r="B9105" t="str">
            <v>x3136F3T48</v>
          </cell>
          <cell r="C9105" t="str">
            <v>Match</v>
          </cell>
          <cell r="D9105" t="str">
            <v>iStar</v>
          </cell>
          <cell r="E9105" t="str">
            <v>Callable</v>
          </cell>
        </row>
        <row r="9106">
          <cell r="A9106" t="str">
            <v>3136F3T48</v>
          </cell>
          <cell r="B9106" t="str">
            <v>x3136F3T48</v>
          </cell>
          <cell r="C9106" t="str">
            <v>Match</v>
          </cell>
          <cell r="D9106" t="str">
            <v>iStar</v>
          </cell>
          <cell r="E9106" t="str">
            <v>Callable</v>
          </cell>
        </row>
        <row r="9107">
          <cell r="A9107" t="str">
            <v>3136F3T55</v>
          </cell>
          <cell r="B9107" t="str">
            <v>x3136F3T55</v>
          </cell>
          <cell r="C9107" t="str">
            <v>Match</v>
          </cell>
          <cell r="D9107" t="str">
            <v>iStar</v>
          </cell>
          <cell r="E9107" t="str">
            <v>Callable</v>
          </cell>
        </row>
        <row r="9108">
          <cell r="A9108" t="str">
            <v>3136F3T55</v>
          </cell>
          <cell r="B9108" t="str">
            <v>x3136F3T55</v>
          </cell>
          <cell r="C9108" t="str">
            <v>Match</v>
          </cell>
          <cell r="D9108" t="str">
            <v>iStar</v>
          </cell>
          <cell r="E9108" t="str">
            <v>Callable</v>
          </cell>
        </row>
        <row r="9109">
          <cell r="A9109" t="str">
            <v>3136F3T55</v>
          </cell>
          <cell r="B9109" t="str">
            <v>x3136F3T55</v>
          </cell>
          <cell r="C9109" t="str">
            <v>Match</v>
          </cell>
          <cell r="D9109" t="str">
            <v>iStar</v>
          </cell>
          <cell r="E9109" t="str">
            <v>Callable</v>
          </cell>
        </row>
        <row r="9110">
          <cell r="A9110" t="str">
            <v>3136F3T55</v>
          </cell>
          <cell r="B9110" t="str">
            <v>x3136F3T55</v>
          </cell>
          <cell r="C9110" t="str">
            <v>Match</v>
          </cell>
          <cell r="D9110" t="str">
            <v>iStar</v>
          </cell>
          <cell r="E9110" t="str">
            <v>Callable</v>
          </cell>
        </row>
        <row r="9111">
          <cell r="A9111" t="str">
            <v>3136F3T55</v>
          </cell>
          <cell r="B9111" t="str">
            <v>x3136F3T55</v>
          </cell>
          <cell r="C9111" t="str">
            <v>Match</v>
          </cell>
          <cell r="D9111" t="str">
            <v>iStar</v>
          </cell>
          <cell r="E9111" t="str">
            <v>Callable</v>
          </cell>
        </row>
        <row r="9112">
          <cell r="A9112" t="str">
            <v>3136F3T63</v>
          </cell>
          <cell r="B9112" t="str">
            <v>x3136F3T63</v>
          </cell>
          <cell r="C9112" t="str">
            <v>Match</v>
          </cell>
          <cell r="D9112" t="str">
            <v>iStar</v>
          </cell>
          <cell r="E9112" t="str">
            <v>Bullet</v>
          </cell>
        </row>
        <row r="9113">
          <cell r="A9113" t="str">
            <v>3136F3T63</v>
          </cell>
          <cell r="B9113" t="str">
            <v>x3136F3T63</v>
          </cell>
          <cell r="C9113" t="str">
            <v>Match</v>
          </cell>
          <cell r="D9113" t="str">
            <v>iStar</v>
          </cell>
          <cell r="E9113" t="str">
            <v>Bullet</v>
          </cell>
        </row>
        <row r="9114">
          <cell r="A9114" t="str">
            <v>3136F3T71</v>
          </cell>
          <cell r="B9114" t="str">
            <v>x3136F3T71</v>
          </cell>
          <cell r="C9114" t="str">
            <v>Match</v>
          </cell>
          <cell r="D9114" t="str">
            <v>iStar</v>
          </cell>
          <cell r="E9114" t="str">
            <v>Callable</v>
          </cell>
        </row>
        <row r="9115">
          <cell r="A9115" t="str">
            <v>3136F3T71</v>
          </cell>
          <cell r="B9115" t="str">
            <v>x3136F3T71</v>
          </cell>
          <cell r="C9115" t="str">
            <v>Match</v>
          </cell>
          <cell r="D9115" t="str">
            <v>iStar</v>
          </cell>
          <cell r="E9115" t="str">
            <v>Callable</v>
          </cell>
        </row>
        <row r="9116">
          <cell r="A9116" t="str">
            <v>3136F3T71</v>
          </cell>
          <cell r="B9116" t="str">
            <v>x3136F3T71</v>
          </cell>
          <cell r="C9116" t="str">
            <v>Match</v>
          </cell>
          <cell r="D9116" t="str">
            <v>iStar</v>
          </cell>
          <cell r="E9116" t="str">
            <v>Callable</v>
          </cell>
        </row>
        <row r="9117">
          <cell r="A9117" t="str">
            <v>3136F3T89</v>
          </cell>
          <cell r="B9117" t="str">
            <v>x3136F3T89</v>
          </cell>
          <cell r="C9117" t="str">
            <v>Match</v>
          </cell>
          <cell r="D9117" t="str">
            <v>iStar</v>
          </cell>
          <cell r="E9117" t="str">
            <v>Callable</v>
          </cell>
        </row>
        <row r="9118">
          <cell r="A9118" t="str">
            <v>3136F3T89</v>
          </cell>
          <cell r="B9118" t="str">
            <v>x3136F3T89</v>
          </cell>
          <cell r="C9118" t="str">
            <v>Match</v>
          </cell>
          <cell r="D9118" t="str">
            <v>iStar</v>
          </cell>
          <cell r="E9118" t="str">
            <v>Callable</v>
          </cell>
        </row>
        <row r="9119">
          <cell r="A9119" t="str">
            <v>3136F3T89</v>
          </cell>
          <cell r="B9119" t="str">
            <v>x3136F3T89</v>
          </cell>
          <cell r="C9119" t="str">
            <v>Match</v>
          </cell>
          <cell r="D9119" t="str">
            <v>iStar</v>
          </cell>
          <cell r="E9119" t="str">
            <v>Callable</v>
          </cell>
        </row>
        <row r="9120">
          <cell r="A9120" t="str">
            <v>3136F3T97</v>
          </cell>
          <cell r="B9120" t="str">
            <v>x3136F3T97</v>
          </cell>
          <cell r="C9120" t="str">
            <v>Match</v>
          </cell>
          <cell r="D9120" t="str">
            <v>iStar</v>
          </cell>
          <cell r="E9120" t="str">
            <v>Bullet</v>
          </cell>
        </row>
        <row r="9121">
          <cell r="A9121" t="str">
            <v>3136F3T97</v>
          </cell>
          <cell r="B9121" t="str">
            <v>x3136F3T97</v>
          </cell>
          <cell r="C9121" t="str">
            <v>Match</v>
          </cell>
          <cell r="D9121" t="str">
            <v>iStar</v>
          </cell>
          <cell r="E9121" t="str">
            <v>Callable</v>
          </cell>
        </row>
        <row r="9122">
          <cell r="A9122" t="str">
            <v>3136F3T97</v>
          </cell>
          <cell r="B9122" t="str">
            <v>x3136F3T97</v>
          </cell>
          <cell r="C9122" t="str">
            <v>Match</v>
          </cell>
          <cell r="D9122" t="str">
            <v>iStar</v>
          </cell>
          <cell r="E9122" t="str">
            <v>Callable</v>
          </cell>
        </row>
        <row r="9123">
          <cell r="A9123" t="str">
            <v>3136F3T97</v>
          </cell>
          <cell r="B9123" t="str">
            <v>x3136F3T97</v>
          </cell>
          <cell r="C9123" t="str">
            <v>Match</v>
          </cell>
          <cell r="D9123" t="str">
            <v>iStar</v>
          </cell>
          <cell r="E9123" t="str">
            <v>Callable</v>
          </cell>
        </row>
        <row r="9124">
          <cell r="A9124" t="str">
            <v>3136F3TA4</v>
          </cell>
          <cell r="B9124" t="str">
            <v>x3136F3TA4</v>
          </cell>
          <cell r="C9124" t="str">
            <v>Match</v>
          </cell>
          <cell r="D9124" t="str">
            <v>iStar</v>
          </cell>
          <cell r="E9124" t="str">
            <v>Callable</v>
          </cell>
        </row>
        <row r="9125">
          <cell r="A9125" t="str">
            <v>3136F3TA4</v>
          </cell>
          <cell r="B9125" t="str">
            <v>x3136F3TA4</v>
          </cell>
          <cell r="C9125" t="str">
            <v>Match</v>
          </cell>
          <cell r="D9125" t="str">
            <v>iStar</v>
          </cell>
          <cell r="E9125" t="str">
            <v>Callable</v>
          </cell>
        </row>
        <row r="9126">
          <cell r="A9126" t="str">
            <v>3136F3TA4</v>
          </cell>
          <cell r="B9126" t="str">
            <v>x3136F3TA4</v>
          </cell>
          <cell r="C9126" t="str">
            <v>Match</v>
          </cell>
          <cell r="D9126" t="str">
            <v>iStar</v>
          </cell>
          <cell r="E9126" t="str">
            <v>Callable</v>
          </cell>
        </row>
        <row r="9127">
          <cell r="A9127" t="str">
            <v>3136F3TB2</v>
          </cell>
          <cell r="B9127" t="str">
            <v>x3136F3TB2</v>
          </cell>
          <cell r="C9127" t="str">
            <v>Match</v>
          </cell>
          <cell r="D9127" t="str">
            <v>iStar</v>
          </cell>
          <cell r="E9127" t="str">
            <v>Callable</v>
          </cell>
        </row>
        <row r="9128">
          <cell r="A9128" t="str">
            <v>3136F3TB2</v>
          </cell>
          <cell r="B9128" t="str">
            <v>x3136F3TB2</v>
          </cell>
          <cell r="C9128" t="str">
            <v>Match</v>
          </cell>
          <cell r="D9128" t="str">
            <v>iStar</v>
          </cell>
          <cell r="E9128" t="str">
            <v>Callable</v>
          </cell>
        </row>
        <row r="9129">
          <cell r="A9129" t="str">
            <v>3136F3TC0</v>
          </cell>
          <cell r="B9129" t="str">
            <v>x3136F3TC0</v>
          </cell>
          <cell r="C9129" t="str">
            <v>Match</v>
          </cell>
          <cell r="D9129" t="str">
            <v>iStar</v>
          </cell>
          <cell r="E9129" t="str">
            <v>Callable</v>
          </cell>
        </row>
        <row r="9130">
          <cell r="A9130" t="str">
            <v>3136F3TC0</v>
          </cell>
          <cell r="B9130" t="str">
            <v>x3136F3TC0</v>
          </cell>
          <cell r="C9130" t="str">
            <v>Match</v>
          </cell>
          <cell r="D9130" t="str">
            <v>iStar</v>
          </cell>
          <cell r="E9130" t="str">
            <v>Callable</v>
          </cell>
        </row>
        <row r="9131">
          <cell r="A9131" t="str">
            <v>3136F3TC0</v>
          </cell>
          <cell r="B9131" t="str">
            <v>x3136F3TC0</v>
          </cell>
          <cell r="C9131" t="str">
            <v>Match</v>
          </cell>
          <cell r="D9131" t="str">
            <v>iStar</v>
          </cell>
          <cell r="E9131" t="str">
            <v>Callable</v>
          </cell>
        </row>
        <row r="9132">
          <cell r="A9132" t="str">
            <v>3136F3TD8</v>
          </cell>
          <cell r="B9132" t="str">
            <v>x3136F3TD8</v>
          </cell>
          <cell r="C9132" t="str">
            <v>Match</v>
          </cell>
          <cell r="D9132" t="str">
            <v>iStar</v>
          </cell>
          <cell r="E9132" t="str">
            <v>Callable</v>
          </cell>
        </row>
        <row r="9133">
          <cell r="A9133" t="str">
            <v>3136F3TE6</v>
          </cell>
          <cell r="B9133" t="str">
            <v>x3136F3TE6</v>
          </cell>
          <cell r="C9133" t="str">
            <v>Match</v>
          </cell>
          <cell r="D9133" t="str">
            <v>iStar</v>
          </cell>
          <cell r="E9133" t="str">
            <v>Callable</v>
          </cell>
        </row>
        <row r="9134">
          <cell r="A9134" t="str">
            <v>3136F3TF3</v>
          </cell>
          <cell r="B9134" t="str">
            <v>x3136F3TF3</v>
          </cell>
          <cell r="C9134" t="str">
            <v>Match</v>
          </cell>
          <cell r="D9134" t="str">
            <v>iStar</v>
          </cell>
          <cell r="E9134" t="str">
            <v>Callable</v>
          </cell>
        </row>
        <row r="9135">
          <cell r="A9135" t="str">
            <v>3136F3TH9</v>
          </cell>
          <cell r="B9135" t="str">
            <v>x3136F3TH9</v>
          </cell>
          <cell r="C9135" t="str">
            <v>Match</v>
          </cell>
          <cell r="D9135" t="str">
            <v>iStar</v>
          </cell>
          <cell r="E9135" t="str">
            <v>Callable</v>
          </cell>
        </row>
        <row r="9136">
          <cell r="A9136" t="str">
            <v>3136F3TH9</v>
          </cell>
          <cell r="B9136" t="str">
            <v>x3136F3TH9</v>
          </cell>
          <cell r="C9136" t="str">
            <v>Match</v>
          </cell>
          <cell r="D9136" t="str">
            <v>iStar</v>
          </cell>
          <cell r="E9136" t="str">
            <v>Callable</v>
          </cell>
        </row>
        <row r="9137">
          <cell r="A9137" t="str">
            <v>3136F3TJ5</v>
          </cell>
          <cell r="B9137" t="str">
            <v>x3136F3TJ5</v>
          </cell>
          <cell r="C9137" t="str">
            <v>Match</v>
          </cell>
          <cell r="D9137" t="str">
            <v>iStar</v>
          </cell>
          <cell r="E9137" t="str">
            <v>Callable</v>
          </cell>
        </row>
        <row r="9138">
          <cell r="A9138" t="str">
            <v>3136F3TJ5</v>
          </cell>
          <cell r="B9138" t="str">
            <v>x3136F3TJ5</v>
          </cell>
          <cell r="C9138" t="str">
            <v>Match</v>
          </cell>
          <cell r="D9138" t="str">
            <v>iStar</v>
          </cell>
          <cell r="E9138" t="str">
            <v>Callable</v>
          </cell>
        </row>
        <row r="9139">
          <cell r="A9139" t="str">
            <v>3136F3TJ5</v>
          </cell>
          <cell r="B9139" t="str">
            <v>x3136F3TJ5</v>
          </cell>
          <cell r="C9139" t="str">
            <v>Match</v>
          </cell>
          <cell r="D9139" t="str">
            <v>iStar</v>
          </cell>
          <cell r="E9139" t="str">
            <v>Callable</v>
          </cell>
        </row>
        <row r="9140">
          <cell r="A9140" t="str">
            <v>3136F3TK2</v>
          </cell>
          <cell r="B9140" t="str">
            <v>x3136F3TK2</v>
          </cell>
          <cell r="C9140" t="str">
            <v>Match</v>
          </cell>
          <cell r="D9140" t="str">
            <v>iStar</v>
          </cell>
          <cell r="E9140" t="str">
            <v>Callable</v>
          </cell>
        </row>
        <row r="9141">
          <cell r="A9141" t="str">
            <v>3136F3TK2</v>
          </cell>
          <cell r="B9141" t="str">
            <v>x3136F3TK2</v>
          </cell>
          <cell r="C9141" t="str">
            <v>Match</v>
          </cell>
          <cell r="D9141" t="str">
            <v>iStar</v>
          </cell>
          <cell r="E9141" t="str">
            <v>Callable</v>
          </cell>
        </row>
        <row r="9142">
          <cell r="A9142" t="str">
            <v>3136F3TK2</v>
          </cell>
          <cell r="B9142" t="str">
            <v>x3136F3TK2</v>
          </cell>
          <cell r="C9142" t="str">
            <v>Match</v>
          </cell>
          <cell r="D9142" t="str">
            <v>iStar</v>
          </cell>
          <cell r="E9142" t="str">
            <v>Callable</v>
          </cell>
        </row>
        <row r="9143">
          <cell r="A9143" t="str">
            <v>3136F3TL0</v>
          </cell>
          <cell r="B9143" t="str">
            <v>x3136F3TL0</v>
          </cell>
          <cell r="C9143" t="str">
            <v>Match</v>
          </cell>
          <cell r="D9143" t="str">
            <v>iStar</v>
          </cell>
          <cell r="E9143" t="str">
            <v>Callable</v>
          </cell>
        </row>
        <row r="9144">
          <cell r="A9144" t="str">
            <v>3136F3TM8</v>
          </cell>
          <cell r="B9144" t="str">
            <v>x3136F3TM8</v>
          </cell>
          <cell r="C9144" t="str">
            <v>Match</v>
          </cell>
          <cell r="D9144" t="str">
            <v>iStar</v>
          </cell>
          <cell r="E9144" t="str">
            <v>Callable</v>
          </cell>
        </row>
        <row r="9145">
          <cell r="A9145" t="str">
            <v>3136F3TM8</v>
          </cell>
          <cell r="B9145" t="str">
            <v>x3136F3TM8</v>
          </cell>
          <cell r="C9145" t="str">
            <v>Match</v>
          </cell>
          <cell r="D9145" t="str">
            <v>iStar</v>
          </cell>
          <cell r="E9145" t="str">
            <v>Callable</v>
          </cell>
        </row>
        <row r="9146">
          <cell r="A9146" t="str">
            <v>3136F3TM8</v>
          </cell>
          <cell r="B9146" t="str">
            <v>x3136F3TM8</v>
          </cell>
          <cell r="C9146" t="str">
            <v>Match</v>
          </cell>
          <cell r="D9146" t="str">
            <v>iStar</v>
          </cell>
          <cell r="E9146" t="str">
            <v>Bullet</v>
          </cell>
        </row>
        <row r="9147">
          <cell r="A9147" t="str">
            <v>3136F3TM8</v>
          </cell>
          <cell r="B9147" t="str">
            <v>x3136F3TM8</v>
          </cell>
          <cell r="C9147" t="str">
            <v>Match</v>
          </cell>
          <cell r="D9147" t="str">
            <v>iStar</v>
          </cell>
          <cell r="E9147" t="str">
            <v>Bullet</v>
          </cell>
        </row>
        <row r="9148">
          <cell r="A9148" t="str">
            <v>3136F3TP1</v>
          </cell>
          <cell r="B9148" t="str">
            <v>x3136F3TP1</v>
          </cell>
          <cell r="C9148" t="str">
            <v>Match</v>
          </cell>
          <cell r="D9148" t="str">
            <v>iStar</v>
          </cell>
          <cell r="E9148" t="str">
            <v>Callable</v>
          </cell>
        </row>
        <row r="9149">
          <cell r="A9149" t="str">
            <v>3136F3TP1</v>
          </cell>
          <cell r="B9149" t="str">
            <v>x3136F3TP1</v>
          </cell>
          <cell r="C9149" t="str">
            <v>Match</v>
          </cell>
          <cell r="D9149" t="str">
            <v>iStar</v>
          </cell>
          <cell r="E9149" t="str">
            <v>Callable</v>
          </cell>
        </row>
        <row r="9150">
          <cell r="A9150" t="str">
            <v>3136F3TP1</v>
          </cell>
          <cell r="B9150" t="str">
            <v>x3136F3TP1</v>
          </cell>
          <cell r="C9150" t="str">
            <v>Match</v>
          </cell>
          <cell r="D9150" t="str">
            <v>iStar</v>
          </cell>
          <cell r="E9150" t="str">
            <v>Callable</v>
          </cell>
        </row>
        <row r="9151">
          <cell r="A9151" t="str">
            <v>3136F3TQ9</v>
          </cell>
          <cell r="B9151" t="str">
            <v>x3136F3TQ9</v>
          </cell>
          <cell r="C9151" t="str">
            <v>Match</v>
          </cell>
          <cell r="D9151" t="str">
            <v>iStar</v>
          </cell>
          <cell r="E9151" t="str">
            <v>Callable</v>
          </cell>
        </row>
        <row r="9152">
          <cell r="A9152" t="str">
            <v>3136F3TQ9</v>
          </cell>
          <cell r="B9152" t="str">
            <v>x3136F3TQ9</v>
          </cell>
          <cell r="C9152" t="str">
            <v>Match</v>
          </cell>
          <cell r="D9152" t="str">
            <v>iStar</v>
          </cell>
          <cell r="E9152" t="str">
            <v>Callable</v>
          </cell>
        </row>
        <row r="9153">
          <cell r="A9153" t="str">
            <v>3136F3TQ9</v>
          </cell>
          <cell r="B9153" t="str">
            <v>x3136F3TQ9</v>
          </cell>
          <cell r="C9153" t="str">
            <v>Match</v>
          </cell>
          <cell r="D9153" t="str">
            <v>iStar</v>
          </cell>
          <cell r="E9153" t="str">
            <v>Callable</v>
          </cell>
        </row>
        <row r="9154">
          <cell r="A9154" t="str">
            <v>3136F3TR7</v>
          </cell>
          <cell r="B9154" t="str">
            <v>x3136F3TR7</v>
          </cell>
          <cell r="C9154" t="str">
            <v>Match</v>
          </cell>
          <cell r="D9154" t="str">
            <v>iStar</v>
          </cell>
          <cell r="E9154" t="str">
            <v>Callable</v>
          </cell>
        </row>
        <row r="9155">
          <cell r="A9155" t="str">
            <v>3136F3TR7</v>
          </cell>
          <cell r="B9155" t="str">
            <v>x3136F3TR7</v>
          </cell>
          <cell r="C9155" t="str">
            <v>Match</v>
          </cell>
          <cell r="D9155" t="str">
            <v>iStar</v>
          </cell>
          <cell r="E9155" t="str">
            <v>Callable</v>
          </cell>
        </row>
        <row r="9156">
          <cell r="A9156" t="str">
            <v>3136F3TR7</v>
          </cell>
          <cell r="B9156" t="str">
            <v>x3136F3TR7</v>
          </cell>
          <cell r="C9156" t="str">
            <v>Match</v>
          </cell>
          <cell r="D9156" t="str">
            <v>iStar</v>
          </cell>
          <cell r="E9156" t="str">
            <v>Callable</v>
          </cell>
        </row>
        <row r="9157">
          <cell r="A9157" t="str">
            <v>3136F3TS5</v>
          </cell>
          <cell r="B9157" t="str">
            <v>x3136F3TS5</v>
          </cell>
          <cell r="C9157" t="str">
            <v>Match</v>
          </cell>
          <cell r="D9157" t="str">
            <v>iStar</v>
          </cell>
          <cell r="E9157" t="str">
            <v>Callable</v>
          </cell>
        </row>
        <row r="9158">
          <cell r="A9158" t="str">
            <v>3136F3TS5</v>
          </cell>
          <cell r="B9158" t="str">
            <v>x3136F3TS5</v>
          </cell>
          <cell r="C9158" t="str">
            <v>Match</v>
          </cell>
          <cell r="D9158" t="str">
            <v>iStar</v>
          </cell>
          <cell r="E9158" t="str">
            <v>Callable</v>
          </cell>
        </row>
        <row r="9159">
          <cell r="A9159" t="str">
            <v>3136F3TS5</v>
          </cell>
          <cell r="B9159" t="str">
            <v>x3136F3TS5</v>
          </cell>
          <cell r="C9159" t="str">
            <v>Match</v>
          </cell>
          <cell r="D9159" t="str">
            <v>iStar</v>
          </cell>
          <cell r="E9159" t="str">
            <v>Callable</v>
          </cell>
        </row>
        <row r="9160">
          <cell r="A9160" t="str">
            <v>3136F3TT3</v>
          </cell>
          <cell r="B9160" t="str">
            <v>x3136F3TT3</v>
          </cell>
          <cell r="C9160" t="str">
            <v>Match</v>
          </cell>
          <cell r="D9160" t="str">
            <v>iStar</v>
          </cell>
          <cell r="E9160" t="str">
            <v>Callable</v>
          </cell>
        </row>
        <row r="9161">
          <cell r="A9161" t="str">
            <v>3136F3TT3</v>
          </cell>
          <cell r="B9161" t="str">
            <v>x3136F3TT3</v>
          </cell>
          <cell r="C9161" t="str">
            <v>Match</v>
          </cell>
          <cell r="D9161" t="str">
            <v>iStar</v>
          </cell>
          <cell r="E9161" t="str">
            <v>Bullet</v>
          </cell>
        </row>
        <row r="9162">
          <cell r="A9162" t="str">
            <v>3136F3TT3</v>
          </cell>
          <cell r="B9162" t="str">
            <v>x3136F3TT3</v>
          </cell>
          <cell r="C9162" t="str">
            <v>Match</v>
          </cell>
          <cell r="D9162" t="str">
            <v>iStar</v>
          </cell>
          <cell r="E9162" t="str">
            <v>Bullet</v>
          </cell>
        </row>
        <row r="9163">
          <cell r="A9163" t="str">
            <v>3136F3TU0</v>
          </cell>
          <cell r="B9163" t="str">
            <v>x3136F3TU0</v>
          </cell>
          <cell r="C9163" t="str">
            <v>Match</v>
          </cell>
          <cell r="D9163" t="str">
            <v>iStar</v>
          </cell>
          <cell r="E9163" t="str">
            <v>Bullet</v>
          </cell>
        </row>
        <row r="9164">
          <cell r="A9164" t="str">
            <v>3136F3TU0</v>
          </cell>
          <cell r="B9164" t="str">
            <v>x3136F3TU0</v>
          </cell>
          <cell r="C9164" t="str">
            <v>Match</v>
          </cell>
          <cell r="D9164" t="str">
            <v>iStar</v>
          </cell>
          <cell r="E9164" t="str">
            <v>Bullet</v>
          </cell>
        </row>
        <row r="9165">
          <cell r="A9165" t="str">
            <v>3136F3TU0</v>
          </cell>
          <cell r="B9165" t="str">
            <v>x3136F3TU0</v>
          </cell>
          <cell r="C9165" t="str">
            <v>Match</v>
          </cell>
          <cell r="D9165" t="str">
            <v>iStar</v>
          </cell>
          <cell r="E9165" t="str">
            <v>Bullet</v>
          </cell>
        </row>
        <row r="9166">
          <cell r="A9166" t="str">
            <v>3136F3TV8</v>
          </cell>
          <cell r="B9166" t="str">
            <v>x3136F3TV8</v>
          </cell>
          <cell r="C9166" t="str">
            <v>Match</v>
          </cell>
          <cell r="D9166" t="str">
            <v>iStar</v>
          </cell>
          <cell r="E9166" t="str">
            <v>Callable</v>
          </cell>
        </row>
        <row r="9167">
          <cell r="A9167" t="str">
            <v>3136F3TV8</v>
          </cell>
          <cell r="B9167" t="str">
            <v>x3136F3TV8</v>
          </cell>
          <cell r="C9167" t="str">
            <v>Match</v>
          </cell>
          <cell r="D9167" t="str">
            <v>iStar</v>
          </cell>
          <cell r="E9167" t="str">
            <v>Callable</v>
          </cell>
        </row>
        <row r="9168">
          <cell r="A9168" t="str">
            <v>3136F3TV8</v>
          </cell>
          <cell r="B9168" t="str">
            <v>x3136F3TV8</v>
          </cell>
          <cell r="C9168" t="str">
            <v>Match</v>
          </cell>
          <cell r="D9168" t="str">
            <v>iStar</v>
          </cell>
          <cell r="E9168" t="str">
            <v>Callable</v>
          </cell>
        </row>
        <row r="9169">
          <cell r="A9169" t="str">
            <v>3136F3TW6</v>
          </cell>
          <cell r="B9169" t="str">
            <v>x3136F3TW6</v>
          </cell>
          <cell r="C9169" t="str">
            <v>Match</v>
          </cell>
          <cell r="D9169" t="str">
            <v>iStar</v>
          </cell>
          <cell r="E9169" t="str">
            <v>Callable</v>
          </cell>
        </row>
        <row r="9170">
          <cell r="A9170" t="str">
            <v>3136F3TW6</v>
          </cell>
          <cell r="B9170" t="str">
            <v>x3136F3TW6</v>
          </cell>
          <cell r="C9170" t="str">
            <v>Match</v>
          </cell>
          <cell r="D9170" t="str">
            <v>iStar</v>
          </cell>
          <cell r="E9170" t="str">
            <v>Callable</v>
          </cell>
        </row>
        <row r="9171">
          <cell r="A9171" t="str">
            <v>3136F3TW6</v>
          </cell>
          <cell r="B9171" t="str">
            <v>x3136F3TW6</v>
          </cell>
          <cell r="C9171" t="str">
            <v>Match</v>
          </cell>
          <cell r="D9171" t="str">
            <v>iStar</v>
          </cell>
          <cell r="E9171" t="str">
            <v>Callable</v>
          </cell>
        </row>
        <row r="9172">
          <cell r="A9172" t="str">
            <v>3136F3TX4</v>
          </cell>
          <cell r="B9172" t="str">
            <v>x3136F3TX4</v>
          </cell>
          <cell r="C9172" t="str">
            <v>Match</v>
          </cell>
          <cell r="D9172" t="str">
            <v>iStar</v>
          </cell>
          <cell r="E9172" t="str">
            <v>Callable</v>
          </cell>
        </row>
        <row r="9173">
          <cell r="A9173" t="str">
            <v>3136F3TX4</v>
          </cell>
          <cell r="B9173" t="str">
            <v>x3136F3TX4</v>
          </cell>
          <cell r="C9173" t="str">
            <v>Match</v>
          </cell>
          <cell r="D9173" t="str">
            <v>iStar</v>
          </cell>
          <cell r="E9173" t="str">
            <v>Callable</v>
          </cell>
        </row>
        <row r="9174">
          <cell r="A9174" t="str">
            <v>3136F3TY2</v>
          </cell>
          <cell r="B9174" t="str">
            <v>x3136F3TY2</v>
          </cell>
          <cell r="C9174" t="str">
            <v>Match</v>
          </cell>
          <cell r="D9174" t="str">
            <v>iStar</v>
          </cell>
          <cell r="E9174" t="str">
            <v>Callable</v>
          </cell>
        </row>
        <row r="9175">
          <cell r="A9175" t="str">
            <v>3136F3TY2</v>
          </cell>
          <cell r="B9175" t="str">
            <v>x3136F3TY2</v>
          </cell>
          <cell r="C9175" t="str">
            <v>Match</v>
          </cell>
          <cell r="D9175" t="str">
            <v>iStar</v>
          </cell>
          <cell r="E9175" t="str">
            <v>Callable</v>
          </cell>
        </row>
        <row r="9176">
          <cell r="A9176" t="str">
            <v>3136F3TY2</v>
          </cell>
          <cell r="B9176" t="str">
            <v>x3136F3TY2</v>
          </cell>
          <cell r="C9176" t="str">
            <v>Match</v>
          </cell>
          <cell r="D9176" t="str">
            <v>iStar</v>
          </cell>
          <cell r="E9176" t="str">
            <v>Callable</v>
          </cell>
        </row>
        <row r="9177">
          <cell r="A9177" t="str">
            <v>3136F3TZ9</v>
          </cell>
          <cell r="B9177" t="str">
            <v>x3136F3TZ9</v>
          </cell>
          <cell r="C9177" t="str">
            <v>Match</v>
          </cell>
          <cell r="D9177" t="str">
            <v>iStar</v>
          </cell>
          <cell r="E9177" t="str">
            <v>Callable</v>
          </cell>
        </row>
        <row r="9178">
          <cell r="A9178" t="str">
            <v>3136F3TZ9</v>
          </cell>
          <cell r="B9178" t="str">
            <v>x3136F3TZ9</v>
          </cell>
          <cell r="C9178" t="str">
            <v>Match</v>
          </cell>
          <cell r="D9178" t="str">
            <v>iStar</v>
          </cell>
          <cell r="E9178" t="str">
            <v>Callable</v>
          </cell>
        </row>
        <row r="9179">
          <cell r="A9179" t="str">
            <v>3136F3TZ9</v>
          </cell>
          <cell r="B9179" t="str">
            <v>x3136F3TZ9</v>
          </cell>
          <cell r="C9179" t="str">
            <v>Match</v>
          </cell>
          <cell r="D9179" t="str">
            <v>iStar</v>
          </cell>
          <cell r="E9179" t="str">
            <v>Callable</v>
          </cell>
        </row>
        <row r="9180">
          <cell r="A9180" t="str">
            <v>3136F3TZ9</v>
          </cell>
          <cell r="B9180" t="str">
            <v>x3136F3TZ9</v>
          </cell>
          <cell r="C9180" t="str">
            <v>Match</v>
          </cell>
          <cell r="D9180" t="str">
            <v>iStar</v>
          </cell>
          <cell r="E9180" t="str">
            <v>Callable</v>
          </cell>
        </row>
        <row r="9181">
          <cell r="A9181" t="str">
            <v>3136F3TZ9</v>
          </cell>
          <cell r="B9181" t="str">
            <v>x3136F3TZ9</v>
          </cell>
          <cell r="C9181" t="str">
            <v>Match</v>
          </cell>
          <cell r="D9181" t="str">
            <v>iStar</v>
          </cell>
          <cell r="E9181" t="str">
            <v>Callable</v>
          </cell>
        </row>
        <row r="9182">
          <cell r="A9182" t="str">
            <v>3136F3U20</v>
          </cell>
          <cell r="B9182" t="str">
            <v>x3136F3U20</v>
          </cell>
          <cell r="C9182" t="str">
            <v>Match</v>
          </cell>
          <cell r="D9182" t="str">
            <v>iStar</v>
          </cell>
          <cell r="E9182" t="str">
            <v>Callable</v>
          </cell>
        </row>
        <row r="9183">
          <cell r="A9183" t="str">
            <v>3136F3U20</v>
          </cell>
          <cell r="B9183" t="str">
            <v>x3136F3U20</v>
          </cell>
          <cell r="C9183" t="str">
            <v>Match</v>
          </cell>
          <cell r="D9183" t="str">
            <v>iStar</v>
          </cell>
          <cell r="E9183" t="str">
            <v>Callable</v>
          </cell>
        </row>
        <row r="9184">
          <cell r="A9184" t="str">
            <v>3136F3U20</v>
          </cell>
          <cell r="B9184" t="str">
            <v>x3136F3U20</v>
          </cell>
          <cell r="C9184" t="str">
            <v>Match</v>
          </cell>
          <cell r="D9184" t="str">
            <v>iStar</v>
          </cell>
          <cell r="E9184" t="str">
            <v>Callable</v>
          </cell>
        </row>
        <row r="9185">
          <cell r="A9185" t="str">
            <v>3136F3U38</v>
          </cell>
          <cell r="B9185" t="str">
            <v>x3136F3U38</v>
          </cell>
          <cell r="C9185" t="str">
            <v>Match</v>
          </cell>
          <cell r="D9185" t="str">
            <v>iStar</v>
          </cell>
          <cell r="E9185" t="str">
            <v>Callable</v>
          </cell>
        </row>
        <row r="9186">
          <cell r="A9186" t="str">
            <v>3136F3U38</v>
          </cell>
          <cell r="B9186" t="str">
            <v>x3136F3U38</v>
          </cell>
          <cell r="C9186" t="str">
            <v>Match</v>
          </cell>
          <cell r="D9186" t="str">
            <v>iStar</v>
          </cell>
          <cell r="E9186" t="str">
            <v>Callable</v>
          </cell>
        </row>
        <row r="9187">
          <cell r="A9187" t="str">
            <v>3136F3U38</v>
          </cell>
          <cell r="B9187" t="str">
            <v>x3136F3U38</v>
          </cell>
          <cell r="C9187" t="str">
            <v>Match</v>
          </cell>
          <cell r="D9187" t="str">
            <v>iStar</v>
          </cell>
          <cell r="E9187" t="str">
            <v>Callable</v>
          </cell>
        </row>
        <row r="9188">
          <cell r="A9188" t="str">
            <v>3136F3U46</v>
          </cell>
          <cell r="B9188" t="str">
            <v>x3136F3U46</v>
          </cell>
          <cell r="C9188" t="str">
            <v>Match</v>
          </cell>
          <cell r="D9188" t="str">
            <v>iStar</v>
          </cell>
          <cell r="E9188" t="str">
            <v>Callable</v>
          </cell>
        </row>
        <row r="9189">
          <cell r="A9189" t="str">
            <v>3136F3U46</v>
          </cell>
          <cell r="B9189" t="str">
            <v>x3136F3U46</v>
          </cell>
          <cell r="C9189" t="str">
            <v>Match</v>
          </cell>
          <cell r="D9189" t="str">
            <v>iStar</v>
          </cell>
          <cell r="E9189" t="str">
            <v>Callable</v>
          </cell>
        </row>
        <row r="9190">
          <cell r="A9190" t="str">
            <v>3136F3U46</v>
          </cell>
          <cell r="B9190" t="str">
            <v>x3136F3U46</v>
          </cell>
          <cell r="C9190" t="str">
            <v>Match</v>
          </cell>
          <cell r="D9190" t="str">
            <v>iStar</v>
          </cell>
          <cell r="E9190" t="str">
            <v>Callable</v>
          </cell>
        </row>
        <row r="9191">
          <cell r="A9191" t="str">
            <v>3136F3U53</v>
          </cell>
          <cell r="B9191" t="str">
            <v>x3136F3U53</v>
          </cell>
          <cell r="C9191" t="str">
            <v>Match</v>
          </cell>
          <cell r="D9191" t="str">
            <v>iStar</v>
          </cell>
          <cell r="E9191" t="str">
            <v>Callable</v>
          </cell>
        </row>
        <row r="9192">
          <cell r="A9192" t="str">
            <v>3136F3U53</v>
          </cell>
          <cell r="B9192" t="str">
            <v>x3136F3U53</v>
          </cell>
          <cell r="C9192" t="str">
            <v>Match</v>
          </cell>
          <cell r="D9192" t="str">
            <v>iStar</v>
          </cell>
          <cell r="E9192" t="str">
            <v>Callable</v>
          </cell>
        </row>
        <row r="9193">
          <cell r="A9193" t="str">
            <v>3136F3U53</v>
          </cell>
          <cell r="B9193" t="str">
            <v>x3136F3U53</v>
          </cell>
          <cell r="C9193" t="str">
            <v>Match</v>
          </cell>
          <cell r="D9193" t="str">
            <v>iStar</v>
          </cell>
          <cell r="E9193" t="str">
            <v>Callable</v>
          </cell>
        </row>
        <row r="9194">
          <cell r="A9194" t="str">
            <v>3136F3U61</v>
          </cell>
          <cell r="B9194" t="str">
            <v>x3136F3U61</v>
          </cell>
          <cell r="C9194" t="str">
            <v>Match</v>
          </cell>
          <cell r="D9194" t="str">
            <v>iStar</v>
          </cell>
          <cell r="E9194" t="str">
            <v>Callable</v>
          </cell>
        </row>
        <row r="9195">
          <cell r="A9195" t="str">
            <v>3136F3U61</v>
          </cell>
          <cell r="B9195" t="str">
            <v>x3136F3U61</v>
          </cell>
          <cell r="C9195" t="str">
            <v>Match</v>
          </cell>
          <cell r="D9195" t="str">
            <v>iStar</v>
          </cell>
          <cell r="E9195" t="str">
            <v>Callable</v>
          </cell>
        </row>
        <row r="9196">
          <cell r="A9196" t="str">
            <v>3136F3U61</v>
          </cell>
          <cell r="B9196" t="str">
            <v>x3136F3U61</v>
          </cell>
          <cell r="C9196" t="str">
            <v>Match</v>
          </cell>
          <cell r="D9196" t="str">
            <v>iStar</v>
          </cell>
          <cell r="E9196" t="str">
            <v>Callable</v>
          </cell>
        </row>
        <row r="9197">
          <cell r="A9197" t="str">
            <v>3136F3U79</v>
          </cell>
          <cell r="B9197" t="str">
            <v>x3136F3U79</v>
          </cell>
          <cell r="C9197" t="str">
            <v>Match</v>
          </cell>
          <cell r="D9197" t="str">
            <v>iStar</v>
          </cell>
          <cell r="E9197" t="str">
            <v>Callable</v>
          </cell>
        </row>
        <row r="9198">
          <cell r="A9198" t="str">
            <v>3136F3U79</v>
          </cell>
          <cell r="B9198" t="str">
            <v>x3136F3U79</v>
          </cell>
          <cell r="C9198" t="str">
            <v>Match</v>
          </cell>
          <cell r="D9198" t="str">
            <v>iStar</v>
          </cell>
          <cell r="E9198" t="str">
            <v>Callable</v>
          </cell>
        </row>
        <row r="9199">
          <cell r="A9199" t="str">
            <v>3136F3U79</v>
          </cell>
          <cell r="B9199" t="str">
            <v>x3136F3U79</v>
          </cell>
          <cell r="C9199" t="str">
            <v>Match</v>
          </cell>
          <cell r="D9199" t="str">
            <v>iStar</v>
          </cell>
          <cell r="E9199" t="str">
            <v>Callable</v>
          </cell>
        </row>
        <row r="9200">
          <cell r="A9200" t="str">
            <v>3136F3U87</v>
          </cell>
          <cell r="B9200" t="str">
            <v>x3136F3U87</v>
          </cell>
          <cell r="C9200" t="str">
            <v>Match</v>
          </cell>
          <cell r="D9200" t="str">
            <v>iStar</v>
          </cell>
          <cell r="E9200" t="str">
            <v>Callable</v>
          </cell>
        </row>
        <row r="9201">
          <cell r="A9201" t="str">
            <v>3136F3U87</v>
          </cell>
          <cell r="B9201" t="str">
            <v>x3136F3U87</v>
          </cell>
          <cell r="C9201" t="str">
            <v>Match</v>
          </cell>
          <cell r="D9201" t="str">
            <v>iStar</v>
          </cell>
          <cell r="E9201" t="str">
            <v>Callable</v>
          </cell>
        </row>
        <row r="9202">
          <cell r="A9202" t="str">
            <v>3136F3U87</v>
          </cell>
          <cell r="B9202" t="str">
            <v>x3136F3U87</v>
          </cell>
          <cell r="C9202" t="str">
            <v>Match</v>
          </cell>
          <cell r="D9202" t="str">
            <v>iStar</v>
          </cell>
          <cell r="E9202" t="str">
            <v>Bullet</v>
          </cell>
        </row>
        <row r="9203">
          <cell r="A9203" t="str">
            <v>3136F3U95</v>
          </cell>
          <cell r="B9203" t="str">
            <v>x3136F3U95</v>
          </cell>
          <cell r="C9203" t="str">
            <v>Match</v>
          </cell>
          <cell r="D9203" t="str">
            <v>iStar</v>
          </cell>
          <cell r="E9203" t="str">
            <v>Bullet</v>
          </cell>
        </row>
        <row r="9204">
          <cell r="A9204" t="str">
            <v>3136F3U95</v>
          </cell>
          <cell r="B9204" t="str">
            <v>x3136F3U95</v>
          </cell>
          <cell r="C9204" t="str">
            <v>Match</v>
          </cell>
          <cell r="D9204" t="str">
            <v>iStar</v>
          </cell>
          <cell r="E9204" t="str">
            <v>Bullet</v>
          </cell>
        </row>
        <row r="9205">
          <cell r="A9205" t="str">
            <v>3136F3U95</v>
          </cell>
          <cell r="B9205" t="str">
            <v>x3136F3U95</v>
          </cell>
          <cell r="C9205" t="str">
            <v>Match</v>
          </cell>
          <cell r="D9205" t="str">
            <v>iStar</v>
          </cell>
          <cell r="E9205" t="str">
            <v>Bullet</v>
          </cell>
        </row>
        <row r="9206">
          <cell r="A9206" t="str">
            <v>3136F3UA2</v>
          </cell>
          <cell r="B9206" t="str">
            <v>x3136F3UA2</v>
          </cell>
          <cell r="C9206" t="str">
            <v>Match</v>
          </cell>
          <cell r="D9206" t="str">
            <v>iStar</v>
          </cell>
          <cell r="E9206" t="str">
            <v>Bullet</v>
          </cell>
        </row>
        <row r="9207">
          <cell r="A9207" t="str">
            <v>3136F3UA2</v>
          </cell>
          <cell r="B9207" t="str">
            <v>x3136F3UA2</v>
          </cell>
          <cell r="C9207" t="str">
            <v>Match</v>
          </cell>
          <cell r="D9207" t="str">
            <v>iStar</v>
          </cell>
          <cell r="E9207" t="str">
            <v>Bullet</v>
          </cell>
        </row>
        <row r="9208">
          <cell r="A9208" t="str">
            <v>3136F3UA2</v>
          </cell>
          <cell r="B9208" t="str">
            <v>x3136F3UA2</v>
          </cell>
          <cell r="C9208" t="str">
            <v>Match</v>
          </cell>
          <cell r="D9208" t="str">
            <v>iStar</v>
          </cell>
          <cell r="E9208" t="str">
            <v>Callable</v>
          </cell>
        </row>
        <row r="9209">
          <cell r="A9209" t="str">
            <v>3136F3UA2</v>
          </cell>
          <cell r="B9209" t="str">
            <v>x3136F3UA2</v>
          </cell>
          <cell r="C9209" t="str">
            <v>Match</v>
          </cell>
          <cell r="D9209" t="str">
            <v>iStar</v>
          </cell>
          <cell r="E9209" t="str">
            <v>Callable</v>
          </cell>
        </row>
        <row r="9210">
          <cell r="A9210" t="str">
            <v>3136F3UC8</v>
          </cell>
          <cell r="B9210" t="str">
            <v>x3136F3UC8</v>
          </cell>
          <cell r="C9210" t="str">
            <v>Match</v>
          </cell>
          <cell r="D9210" t="str">
            <v>iStar</v>
          </cell>
          <cell r="E9210" t="str">
            <v>Callable</v>
          </cell>
        </row>
        <row r="9211">
          <cell r="A9211" t="str">
            <v>3136F3UC8</v>
          </cell>
          <cell r="B9211" t="str">
            <v>x3136F3UC8</v>
          </cell>
          <cell r="C9211" t="str">
            <v>Match</v>
          </cell>
          <cell r="D9211" t="str">
            <v>iStar</v>
          </cell>
          <cell r="E9211" t="str">
            <v>Callable</v>
          </cell>
        </row>
        <row r="9212">
          <cell r="A9212" t="str">
            <v>3136F3UC8</v>
          </cell>
          <cell r="B9212" t="str">
            <v>x3136F3UC8</v>
          </cell>
          <cell r="C9212" t="str">
            <v>Match</v>
          </cell>
          <cell r="D9212" t="str">
            <v>iStar</v>
          </cell>
          <cell r="E9212" t="str">
            <v>Callable</v>
          </cell>
        </row>
        <row r="9213">
          <cell r="A9213" t="str">
            <v>3136F3UD6</v>
          </cell>
          <cell r="B9213" t="str">
            <v>x3136F3UD6</v>
          </cell>
          <cell r="C9213" t="str">
            <v>Match</v>
          </cell>
          <cell r="D9213" t="str">
            <v>iStar</v>
          </cell>
          <cell r="E9213" t="str">
            <v>Callable</v>
          </cell>
        </row>
        <row r="9214">
          <cell r="A9214" t="str">
            <v>3136F3UD6</v>
          </cell>
          <cell r="B9214" t="str">
            <v>x3136F3UD6</v>
          </cell>
          <cell r="C9214" t="str">
            <v>Match</v>
          </cell>
          <cell r="D9214" t="str">
            <v>iStar</v>
          </cell>
          <cell r="E9214" t="str">
            <v>Callable</v>
          </cell>
        </row>
        <row r="9215">
          <cell r="A9215" t="str">
            <v>3136F3UD6</v>
          </cell>
          <cell r="B9215" t="str">
            <v>x3136F3UD6</v>
          </cell>
          <cell r="C9215" t="str">
            <v>Match</v>
          </cell>
          <cell r="D9215" t="str">
            <v>iStar</v>
          </cell>
          <cell r="E9215" t="str">
            <v>Callable</v>
          </cell>
        </row>
        <row r="9216">
          <cell r="A9216" t="str">
            <v>3136F3UE4</v>
          </cell>
          <cell r="B9216" t="str">
            <v>x3136F3UE4</v>
          </cell>
          <cell r="C9216" t="str">
            <v>Match</v>
          </cell>
          <cell r="D9216" t="str">
            <v>iStar</v>
          </cell>
          <cell r="E9216" t="str">
            <v>Callable</v>
          </cell>
        </row>
        <row r="9217">
          <cell r="A9217" t="str">
            <v>3136F3UE4</v>
          </cell>
          <cell r="B9217" t="str">
            <v>x3136F3UE4</v>
          </cell>
          <cell r="C9217" t="str">
            <v>Match</v>
          </cell>
          <cell r="D9217" t="str">
            <v>iStar</v>
          </cell>
          <cell r="E9217" t="str">
            <v>Callable</v>
          </cell>
        </row>
        <row r="9218">
          <cell r="A9218" t="str">
            <v>3136F3UE4</v>
          </cell>
          <cell r="B9218" t="str">
            <v>x3136F3UE4</v>
          </cell>
          <cell r="C9218" t="str">
            <v>Match</v>
          </cell>
          <cell r="D9218" t="str">
            <v>iStar</v>
          </cell>
          <cell r="E9218" t="str">
            <v>Callable</v>
          </cell>
        </row>
        <row r="9219">
          <cell r="A9219" t="str">
            <v>3136F3UF1</v>
          </cell>
          <cell r="B9219" t="str">
            <v>x3136F3UF1</v>
          </cell>
          <cell r="C9219" t="str">
            <v>Match</v>
          </cell>
          <cell r="D9219" t="str">
            <v>iStar</v>
          </cell>
          <cell r="E9219" t="str">
            <v>Bullet</v>
          </cell>
        </row>
        <row r="9220">
          <cell r="A9220" t="str">
            <v>3136F3UF1</v>
          </cell>
          <cell r="B9220" t="str">
            <v>x3136F3UF1</v>
          </cell>
          <cell r="C9220" t="str">
            <v>Match</v>
          </cell>
          <cell r="D9220" t="str">
            <v>iStar</v>
          </cell>
          <cell r="E9220" t="str">
            <v>Bullet</v>
          </cell>
        </row>
        <row r="9221">
          <cell r="A9221" t="str">
            <v>3136F3UF1</v>
          </cell>
          <cell r="B9221" t="str">
            <v>x3136F3UF1</v>
          </cell>
          <cell r="C9221" t="str">
            <v>Match</v>
          </cell>
          <cell r="D9221" t="str">
            <v>iStar</v>
          </cell>
          <cell r="E9221" t="str">
            <v>Callable</v>
          </cell>
        </row>
        <row r="9222">
          <cell r="A9222" t="str">
            <v>3136F3UG9</v>
          </cell>
          <cell r="B9222" t="str">
            <v>x3136F3UG9</v>
          </cell>
          <cell r="C9222" t="str">
            <v>Match</v>
          </cell>
          <cell r="D9222" t="str">
            <v>iStar</v>
          </cell>
          <cell r="E9222" t="str">
            <v>Callable</v>
          </cell>
        </row>
        <row r="9223">
          <cell r="A9223" t="str">
            <v>3136F3UG9</v>
          </cell>
          <cell r="B9223" t="str">
            <v>x3136F3UG9</v>
          </cell>
          <cell r="C9223" t="str">
            <v>Match</v>
          </cell>
          <cell r="D9223" t="str">
            <v>iStar</v>
          </cell>
          <cell r="E9223" t="str">
            <v>Callable</v>
          </cell>
        </row>
        <row r="9224">
          <cell r="A9224" t="str">
            <v>3136F3UG9</v>
          </cell>
          <cell r="B9224" t="str">
            <v>x3136F3UG9</v>
          </cell>
          <cell r="C9224" t="str">
            <v>Match</v>
          </cell>
          <cell r="D9224" t="str">
            <v>iStar</v>
          </cell>
          <cell r="E9224" t="str">
            <v>Bullet</v>
          </cell>
        </row>
        <row r="9225">
          <cell r="A9225" t="str">
            <v>3136F3UH7</v>
          </cell>
          <cell r="B9225" t="str">
            <v>x3136F3UH7</v>
          </cell>
          <cell r="C9225" t="str">
            <v>Match</v>
          </cell>
          <cell r="D9225" t="str">
            <v>iStar</v>
          </cell>
          <cell r="E9225" t="str">
            <v>Bullet</v>
          </cell>
        </row>
        <row r="9226">
          <cell r="A9226" t="str">
            <v>3136F3UH7</v>
          </cell>
          <cell r="B9226" t="str">
            <v>x3136F3UH7</v>
          </cell>
          <cell r="C9226" t="str">
            <v>Match</v>
          </cell>
          <cell r="D9226" t="str">
            <v>iStar</v>
          </cell>
          <cell r="E9226" t="str">
            <v>Bullet</v>
          </cell>
        </row>
        <row r="9227">
          <cell r="A9227" t="str">
            <v>3136F3UH7</v>
          </cell>
          <cell r="B9227" t="str">
            <v>x3136F3UH7</v>
          </cell>
          <cell r="C9227" t="str">
            <v>Match</v>
          </cell>
          <cell r="D9227" t="str">
            <v>iStar</v>
          </cell>
          <cell r="E9227" t="str">
            <v>CallableStep-Up</v>
          </cell>
        </row>
        <row r="9228">
          <cell r="A9228" t="str">
            <v>3136F3UJ3</v>
          </cell>
          <cell r="B9228" t="str">
            <v>x3136F3UJ3</v>
          </cell>
          <cell r="C9228" t="str">
            <v>Match</v>
          </cell>
          <cell r="D9228" t="str">
            <v>iStar</v>
          </cell>
          <cell r="E9228" t="str">
            <v>CallableStep-Up</v>
          </cell>
        </row>
        <row r="9229">
          <cell r="A9229" t="str">
            <v>3136F3UJ3</v>
          </cell>
          <cell r="B9229" t="str">
            <v>x3136F3UJ3</v>
          </cell>
          <cell r="C9229" t="str">
            <v>Match</v>
          </cell>
          <cell r="D9229" t="str">
            <v>iStar</v>
          </cell>
          <cell r="E9229" t="str">
            <v>Step-Up</v>
          </cell>
        </row>
        <row r="9230">
          <cell r="A9230" t="str">
            <v>3136F3UJ3</v>
          </cell>
          <cell r="B9230" t="str">
            <v>x3136F3UJ3</v>
          </cell>
          <cell r="C9230" t="str">
            <v>Match</v>
          </cell>
          <cell r="D9230" t="str">
            <v>iStar</v>
          </cell>
          <cell r="E9230" t="str">
            <v>Callable</v>
          </cell>
        </row>
        <row r="9231">
          <cell r="A9231" t="str">
            <v>3136F3UK0</v>
          </cell>
          <cell r="B9231" t="str">
            <v>x3136F3UK0</v>
          </cell>
          <cell r="C9231" t="str">
            <v>Match</v>
          </cell>
          <cell r="D9231" t="str">
            <v>iStar</v>
          </cell>
          <cell r="E9231" t="str">
            <v>Callable</v>
          </cell>
        </row>
        <row r="9232">
          <cell r="A9232" t="str">
            <v>3136F3UK0</v>
          </cell>
          <cell r="B9232" t="str">
            <v>x3136F3UK0</v>
          </cell>
          <cell r="C9232" t="str">
            <v>Match</v>
          </cell>
          <cell r="D9232" t="str">
            <v>iStar</v>
          </cell>
          <cell r="E9232" t="str">
            <v>Callable</v>
          </cell>
        </row>
        <row r="9233">
          <cell r="A9233" t="str">
            <v>3136F3UK0</v>
          </cell>
          <cell r="B9233" t="str">
            <v>x3136F3UK0</v>
          </cell>
          <cell r="C9233" t="str">
            <v>Match</v>
          </cell>
          <cell r="D9233" t="str">
            <v>iStar</v>
          </cell>
          <cell r="E9233" t="str">
            <v>Callable</v>
          </cell>
        </row>
        <row r="9234">
          <cell r="A9234" t="str">
            <v>3136F3UL8</v>
          </cell>
          <cell r="B9234" t="str">
            <v>x3136F3UL8</v>
          </cell>
          <cell r="C9234" t="str">
            <v>Match</v>
          </cell>
          <cell r="D9234" t="str">
            <v>iStar</v>
          </cell>
          <cell r="E9234" t="str">
            <v>Callable</v>
          </cell>
        </row>
        <row r="9235">
          <cell r="A9235" t="str">
            <v>3136F3UL8</v>
          </cell>
          <cell r="B9235" t="str">
            <v>x3136F3UL8</v>
          </cell>
          <cell r="C9235" t="str">
            <v>Match</v>
          </cell>
          <cell r="D9235" t="str">
            <v>iStar</v>
          </cell>
          <cell r="E9235" t="str">
            <v>Callable</v>
          </cell>
        </row>
        <row r="9236">
          <cell r="A9236" t="str">
            <v>3136F3UL8</v>
          </cell>
          <cell r="B9236" t="str">
            <v>x3136F3UL8</v>
          </cell>
          <cell r="C9236" t="str">
            <v>Match</v>
          </cell>
          <cell r="D9236" t="str">
            <v>iStar</v>
          </cell>
          <cell r="E9236" t="str">
            <v>Bullet</v>
          </cell>
        </row>
        <row r="9237">
          <cell r="A9237" t="str">
            <v>3136F3UM6</v>
          </cell>
          <cell r="B9237" t="str">
            <v>x3136F3UM6</v>
          </cell>
          <cell r="C9237" t="str">
            <v>Match</v>
          </cell>
          <cell r="D9237" t="str">
            <v>iStar</v>
          </cell>
          <cell r="E9237" t="str">
            <v>Bullet</v>
          </cell>
        </row>
        <row r="9238">
          <cell r="A9238" t="str">
            <v>3136F3UM6</v>
          </cell>
          <cell r="B9238" t="str">
            <v>x3136F3UM6</v>
          </cell>
          <cell r="C9238" t="str">
            <v>Match</v>
          </cell>
          <cell r="D9238" t="str">
            <v>iStar</v>
          </cell>
          <cell r="E9238" t="str">
            <v>Bullet</v>
          </cell>
        </row>
        <row r="9239">
          <cell r="A9239" t="str">
            <v>3136F3UM6</v>
          </cell>
          <cell r="B9239" t="str">
            <v>x3136F3UM6</v>
          </cell>
          <cell r="C9239" t="str">
            <v>Match</v>
          </cell>
          <cell r="D9239" t="str">
            <v>iStar</v>
          </cell>
          <cell r="E9239" t="str">
            <v>Callable</v>
          </cell>
        </row>
        <row r="9240">
          <cell r="A9240" t="str">
            <v>3136F3UN4</v>
          </cell>
          <cell r="B9240" t="str">
            <v>x3136F3UN4</v>
          </cell>
          <cell r="C9240" t="str">
            <v>Match</v>
          </cell>
          <cell r="D9240" t="str">
            <v>iStar</v>
          </cell>
          <cell r="E9240" t="str">
            <v>Callable</v>
          </cell>
        </row>
        <row r="9241">
          <cell r="A9241" t="str">
            <v>3136F3UN4</v>
          </cell>
          <cell r="B9241" t="str">
            <v>x3136F3UN4</v>
          </cell>
          <cell r="C9241" t="str">
            <v>Match</v>
          </cell>
          <cell r="D9241" t="str">
            <v>iStar</v>
          </cell>
          <cell r="E9241" t="str">
            <v>Bullet</v>
          </cell>
        </row>
        <row r="9242">
          <cell r="A9242" t="str">
            <v>3136F3UN4</v>
          </cell>
          <cell r="B9242" t="str">
            <v>x3136F3UN4</v>
          </cell>
          <cell r="C9242" t="str">
            <v>Match</v>
          </cell>
          <cell r="D9242" t="str">
            <v>iStar</v>
          </cell>
          <cell r="E9242" t="str">
            <v>Bullet</v>
          </cell>
        </row>
        <row r="9243">
          <cell r="A9243" t="str">
            <v>3136F3UP9</v>
          </cell>
          <cell r="B9243" t="str">
            <v>x3136F3UP9</v>
          </cell>
          <cell r="C9243" t="str">
            <v>Match</v>
          </cell>
          <cell r="D9243" t="str">
            <v>iStar</v>
          </cell>
          <cell r="E9243" t="str">
            <v>Callable</v>
          </cell>
        </row>
        <row r="9244">
          <cell r="A9244" t="str">
            <v>3136F3UQ7</v>
          </cell>
          <cell r="B9244" t="str">
            <v>x3136F3UQ7</v>
          </cell>
          <cell r="C9244" t="str">
            <v>Match</v>
          </cell>
          <cell r="D9244" t="str">
            <v>iStar</v>
          </cell>
          <cell r="E9244" t="str">
            <v>Callable</v>
          </cell>
        </row>
        <row r="9245">
          <cell r="A9245" t="str">
            <v>3136F3UQ7</v>
          </cell>
          <cell r="B9245" t="str">
            <v>x3136F3UQ7</v>
          </cell>
          <cell r="C9245" t="str">
            <v>Match</v>
          </cell>
          <cell r="D9245" t="str">
            <v>iStar</v>
          </cell>
          <cell r="E9245" t="str">
            <v>Callable</v>
          </cell>
        </row>
        <row r="9246">
          <cell r="A9246" t="str">
            <v>3136F3UQ7</v>
          </cell>
          <cell r="B9246" t="str">
            <v>x3136F3UQ7</v>
          </cell>
          <cell r="C9246" t="str">
            <v>Match</v>
          </cell>
          <cell r="D9246" t="str">
            <v>iStar</v>
          </cell>
          <cell r="E9246" t="str">
            <v>Callable</v>
          </cell>
        </row>
        <row r="9247">
          <cell r="A9247" t="str">
            <v>3136F3US3</v>
          </cell>
          <cell r="B9247" t="str">
            <v>x3136F3US3</v>
          </cell>
          <cell r="C9247" t="str">
            <v>Match</v>
          </cell>
          <cell r="D9247" t="str">
            <v>iStar</v>
          </cell>
          <cell r="E9247" t="str">
            <v>Callable</v>
          </cell>
        </row>
        <row r="9248">
          <cell r="A9248" t="str">
            <v>3136F3US3</v>
          </cell>
          <cell r="B9248" t="str">
            <v>x3136F3US3</v>
          </cell>
          <cell r="C9248" t="str">
            <v>Match</v>
          </cell>
          <cell r="D9248" t="str">
            <v>iStar</v>
          </cell>
          <cell r="E9248" t="str">
            <v>Callable</v>
          </cell>
        </row>
        <row r="9249">
          <cell r="A9249" t="str">
            <v>3136F3US3</v>
          </cell>
          <cell r="B9249" t="str">
            <v>x3136F3US3</v>
          </cell>
          <cell r="C9249" t="str">
            <v>Match</v>
          </cell>
          <cell r="D9249" t="str">
            <v>iStar</v>
          </cell>
          <cell r="E9249" t="str">
            <v>Callable</v>
          </cell>
        </row>
        <row r="9250">
          <cell r="A9250" t="str">
            <v>3136F3UT1</v>
          </cell>
          <cell r="B9250" t="str">
            <v>x3136F3UT1</v>
          </cell>
          <cell r="C9250" t="str">
            <v>Match</v>
          </cell>
          <cell r="D9250" t="str">
            <v>iStar</v>
          </cell>
          <cell r="E9250" t="str">
            <v>Callable</v>
          </cell>
        </row>
        <row r="9251">
          <cell r="A9251" t="str">
            <v>3136F3UT1</v>
          </cell>
          <cell r="B9251" t="str">
            <v>x3136F3UT1</v>
          </cell>
          <cell r="C9251" t="str">
            <v>Match</v>
          </cell>
          <cell r="D9251" t="str">
            <v>iStar</v>
          </cell>
          <cell r="E9251" t="str">
            <v>Bullet</v>
          </cell>
        </row>
        <row r="9252">
          <cell r="A9252" t="str">
            <v>3136F3UT1</v>
          </cell>
          <cell r="B9252" t="str">
            <v>x3136F3UT1</v>
          </cell>
          <cell r="C9252" t="str">
            <v>Match</v>
          </cell>
          <cell r="D9252" t="str">
            <v>iStar</v>
          </cell>
          <cell r="E9252" t="str">
            <v>Bullet</v>
          </cell>
        </row>
        <row r="9253">
          <cell r="A9253" t="str">
            <v>3136F3UU8</v>
          </cell>
          <cell r="B9253" t="str">
            <v>x3136F3UU8</v>
          </cell>
          <cell r="C9253" t="str">
            <v>Match</v>
          </cell>
          <cell r="D9253" t="str">
            <v>iStar</v>
          </cell>
          <cell r="E9253" t="str">
            <v>Callable</v>
          </cell>
        </row>
        <row r="9254">
          <cell r="A9254" t="str">
            <v>3136F3UU8</v>
          </cell>
          <cell r="B9254" t="str">
            <v>x3136F3UU8</v>
          </cell>
          <cell r="C9254" t="str">
            <v>Match</v>
          </cell>
          <cell r="D9254" t="str">
            <v>iStar</v>
          </cell>
          <cell r="E9254" t="str">
            <v>Callable</v>
          </cell>
        </row>
        <row r="9255">
          <cell r="A9255" t="str">
            <v>3136F3UU8</v>
          </cell>
          <cell r="B9255" t="str">
            <v>x3136F3UU8</v>
          </cell>
          <cell r="C9255" t="str">
            <v>Match</v>
          </cell>
          <cell r="D9255" t="str">
            <v>iStar</v>
          </cell>
          <cell r="E9255" t="str">
            <v>Callable</v>
          </cell>
        </row>
        <row r="9256">
          <cell r="A9256" t="str">
            <v>3136F3UV6</v>
          </cell>
          <cell r="B9256" t="str">
            <v>x3136F3UV6</v>
          </cell>
          <cell r="C9256" t="str">
            <v>Match</v>
          </cell>
          <cell r="D9256" t="str">
            <v>iStar</v>
          </cell>
          <cell r="E9256" t="str">
            <v>Callable</v>
          </cell>
        </row>
        <row r="9257">
          <cell r="A9257" t="str">
            <v>3136F3UV6</v>
          </cell>
          <cell r="B9257" t="str">
            <v>x3136F3UV6</v>
          </cell>
          <cell r="C9257" t="str">
            <v>Match</v>
          </cell>
          <cell r="D9257" t="str">
            <v>iStar</v>
          </cell>
          <cell r="E9257" t="str">
            <v>Callable</v>
          </cell>
        </row>
        <row r="9258">
          <cell r="A9258" t="str">
            <v>3136F3UV6</v>
          </cell>
          <cell r="B9258" t="str">
            <v>x3136F3UV6</v>
          </cell>
          <cell r="C9258" t="str">
            <v>Match</v>
          </cell>
          <cell r="D9258" t="str">
            <v>iStar</v>
          </cell>
          <cell r="E9258" t="str">
            <v>Callable</v>
          </cell>
        </row>
        <row r="9259">
          <cell r="A9259" t="str">
            <v>3136F3UW4</v>
          </cell>
          <cell r="B9259" t="str">
            <v>x3136F3UW4</v>
          </cell>
          <cell r="C9259" t="str">
            <v>Match</v>
          </cell>
          <cell r="D9259" t="str">
            <v>iStar</v>
          </cell>
          <cell r="E9259" t="str">
            <v>Callable</v>
          </cell>
        </row>
        <row r="9260">
          <cell r="A9260" t="str">
            <v>3136F3UW4</v>
          </cell>
          <cell r="B9260" t="str">
            <v>x3136F3UW4</v>
          </cell>
          <cell r="C9260" t="str">
            <v>Match</v>
          </cell>
          <cell r="D9260" t="str">
            <v>iStar</v>
          </cell>
          <cell r="E9260" t="str">
            <v>Bullet</v>
          </cell>
        </row>
        <row r="9261">
          <cell r="A9261" t="str">
            <v>3136F3UW4</v>
          </cell>
          <cell r="B9261" t="str">
            <v>x3136F3UW4</v>
          </cell>
          <cell r="C9261" t="str">
            <v>Match</v>
          </cell>
          <cell r="D9261" t="str">
            <v>iStar</v>
          </cell>
          <cell r="E9261" t="str">
            <v>Bullet</v>
          </cell>
        </row>
        <row r="9262">
          <cell r="A9262" t="str">
            <v>3136F3UX2</v>
          </cell>
          <cell r="B9262" t="str">
            <v>x3136F3UX2</v>
          </cell>
          <cell r="C9262" t="str">
            <v>Match</v>
          </cell>
          <cell r="D9262" t="str">
            <v>iStar</v>
          </cell>
          <cell r="E9262" t="str">
            <v>Callable</v>
          </cell>
        </row>
        <row r="9263">
          <cell r="A9263" t="str">
            <v>3136F3UX2</v>
          </cell>
          <cell r="B9263" t="str">
            <v>x3136F3UX2</v>
          </cell>
          <cell r="C9263" t="str">
            <v>Match</v>
          </cell>
          <cell r="D9263" t="str">
            <v>iStar</v>
          </cell>
          <cell r="E9263" t="str">
            <v>CallableStep-Up</v>
          </cell>
        </row>
        <row r="9264">
          <cell r="A9264" t="str">
            <v>3136F3UX2</v>
          </cell>
          <cell r="B9264" t="str">
            <v>x3136F3UX2</v>
          </cell>
          <cell r="C9264" t="str">
            <v>Match</v>
          </cell>
          <cell r="D9264" t="str">
            <v>iStar</v>
          </cell>
          <cell r="E9264" t="str">
            <v>CallableStep-Up</v>
          </cell>
        </row>
        <row r="9265">
          <cell r="A9265" t="str">
            <v>3136F3UY0</v>
          </cell>
          <cell r="B9265" t="str">
            <v>x3136F3UY0</v>
          </cell>
          <cell r="C9265" t="str">
            <v>Match</v>
          </cell>
          <cell r="D9265" t="str">
            <v>iStar</v>
          </cell>
          <cell r="E9265" t="str">
            <v>Bullet</v>
          </cell>
        </row>
        <row r="9266">
          <cell r="A9266" t="str">
            <v>3136F3UY0</v>
          </cell>
          <cell r="B9266" t="str">
            <v>x3136F3UY0</v>
          </cell>
          <cell r="C9266" t="str">
            <v>Match</v>
          </cell>
          <cell r="D9266" t="str">
            <v>iStar</v>
          </cell>
          <cell r="E9266" t="str">
            <v>Callable</v>
          </cell>
        </row>
        <row r="9267">
          <cell r="A9267" t="str">
            <v>3136F3UY0</v>
          </cell>
          <cell r="B9267" t="str">
            <v>x3136F3UY0</v>
          </cell>
          <cell r="C9267" t="str">
            <v>Match</v>
          </cell>
          <cell r="D9267" t="str">
            <v>iStar</v>
          </cell>
          <cell r="E9267" t="str">
            <v>Bullet</v>
          </cell>
        </row>
        <row r="9268">
          <cell r="A9268" t="str">
            <v>3136F3UZ7</v>
          </cell>
          <cell r="B9268" t="str">
            <v>x3136F3UZ7</v>
          </cell>
          <cell r="C9268" t="str">
            <v>Match</v>
          </cell>
          <cell r="D9268" t="str">
            <v>iStar</v>
          </cell>
          <cell r="E9268" t="str">
            <v>Callable</v>
          </cell>
        </row>
        <row r="9269">
          <cell r="A9269" t="str">
            <v>3136F3UZ7</v>
          </cell>
          <cell r="B9269" t="str">
            <v>x3136F3UZ7</v>
          </cell>
          <cell r="C9269" t="str">
            <v>Match</v>
          </cell>
          <cell r="D9269" t="str">
            <v>iStar</v>
          </cell>
          <cell r="E9269" t="str">
            <v>Callable</v>
          </cell>
        </row>
        <row r="9270">
          <cell r="A9270" t="str">
            <v>3136F3UZ7</v>
          </cell>
          <cell r="B9270" t="str">
            <v>x3136F3UZ7</v>
          </cell>
          <cell r="C9270" t="str">
            <v>Match</v>
          </cell>
          <cell r="D9270" t="str">
            <v>iStar</v>
          </cell>
          <cell r="E9270" t="str">
            <v>Callable</v>
          </cell>
        </row>
        <row r="9271">
          <cell r="A9271" t="str">
            <v>3136F3V29</v>
          </cell>
          <cell r="B9271" t="str">
            <v>x3136F3V29</v>
          </cell>
          <cell r="C9271" t="str">
            <v>Match</v>
          </cell>
          <cell r="D9271" t="str">
            <v>iStar</v>
          </cell>
          <cell r="E9271" t="str">
            <v>Callable</v>
          </cell>
        </row>
        <row r="9272">
          <cell r="A9272" t="str">
            <v>3136F3V29</v>
          </cell>
          <cell r="B9272" t="str">
            <v>x3136F3V29</v>
          </cell>
          <cell r="C9272" t="str">
            <v>Match</v>
          </cell>
          <cell r="D9272" t="str">
            <v>iStar</v>
          </cell>
          <cell r="E9272" t="str">
            <v>Callable</v>
          </cell>
        </row>
        <row r="9273">
          <cell r="A9273" t="str">
            <v>3136F3V29</v>
          </cell>
          <cell r="B9273" t="str">
            <v>x3136F3V29</v>
          </cell>
          <cell r="C9273" t="str">
            <v>Match</v>
          </cell>
          <cell r="D9273" t="str">
            <v>iStar</v>
          </cell>
          <cell r="E9273" t="str">
            <v>Callable</v>
          </cell>
        </row>
        <row r="9274">
          <cell r="A9274" t="str">
            <v>3136F3V37</v>
          </cell>
          <cell r="B9274" t="str">
            <v>x3136F3V37</v>
          </cell>
          <cell r="C9274" t="str">
            <v>Match</v>
          </cell>
          <cell r="D9274" t="str">
            <v>iStar</v>
          </cell>
          <cell r="E9274" t="str">
            <v>Callable</v>
          </cell>
        </row>
        <row r="9275">
          <cell r="A9275" t="str">
            <v>3136F3V37</v>
          </cell>
          <cell r="B9275" t="str">
            <v>x3136F3V37</v>
          </cell>
          <cell r="C9275" t="str">
            <v>Match</v>
          </cell>
          <cell r="D9275" t="str">
            <v>iStar</v>
          </cell>
          <cell r="E9275" t="str">
            <v>Callable</v>
          </cell>
        </row>
        <row r="9276">
          <cell r="A9276" t="str">
            <v>3136F3V37</v>
          </cell>
          <cell r="B9276" t="str">
            <v>x3136F3V37</v>
          </cell>
          <cell r="C9276" t="str">
            <v>Match</v>
          </cell>
          <cell r="D9276" t="str">
            <v>iStar</v>
          </cell>
          <cell r="E9276" t="str">
            <v>Callable</v>
          </cell>
        </row>
        <row r="9277">
          <cell r="A9277" t="str">
            <v>3136F3V45</v>
          </cell>
          <cell r="B9277" t="str">
            <v>x3136F3V45</v>
          </cell>
          <cell r="C9277" t="str">
            <v>Match</v>
          </cell>
          <cell r="D9277" t="str">
            <v>iStar</v>
          </cell>
          <cell r="E9277" t="str">
            <v>Callable</v>
          </cell>
        </row>
        <row r="9278">
          <cell r="A9278" t="str">
            <v>3136F3V45</v>
          </cell>
          <cell r="B9278" t="str">
            <v>x3136F3V45</v>
          </cell>
          <cell r="C9278" t="str">
            <v>Match</v>
          </cell>
          <cell r="D9278" t="str">
            <v>iStar</v>
          </cell>
          <cell r="E9278" t="str">
            <v>Callable</v>
          </cell>
        </row>
        <row r="9279">
          <cell r="A9279" t="str">
            <v>3136F3V45</v>
          </cell>
          <cell r="B9279" t="str">
            <v>x3136F3V45</v>
          </cell>
          <cell r="C9279" t="str">
            <v>Match</v>
          </cell>
          <cell r="D9279" t="str">
            <v>iStar</v>
          </cell>
          <cell r="E9279" t="str">
            <v>Callable</v>
          </cell>
        </row>
        <row r="9280">
          <cell r="A9280" t="str">
            <v>3136F3V52</v>
          </cell>
          <cell r="B9280" t="str">
            <v>x3136F3V52</v>
          </cell>
          <cell r="C9280" t="str">
            <v>Match</v>
          </cell>
          <cell r="D9280" t="str">
            <v>iStar</v>
          </cell>
          <cell r="E9280" t="str">
            <v>Callable</v>
          </cell>
        </row>
        <row r="9281">
          <cell r="A9281" t="str">
            <v>3136F3V52</v>
          </cell>
          <cell r="B9281" t="str">
            <v>x3136F3V52</v>
          </cell>
          <cell r="C9281" t="str">
            <v>Match</v>
          </cell>
          <cell r="D9281" t="str">
            <v>iStar</v>
          </cell>
          <cell r="E9281" t="str">
            <v>Callable</v>
          </cell>
        </row>
        <row r="9282">
          <cell r="A9282" t="str">
            <v>3136F3V52</v>
          </cell>
          <cell r="B9282" t="str">
            <v>x3136F3V52</v>
          </cell>
          <cell r="C9282" t="str">
            <v>Match</v>
          </cell>
          <cell r="D9282" t="str">
            <v>iStar</v>
          </cell>
          <cell r="E9282" t="str">
            <v>Callable</v>
          </cell>
        </row>
        <row r="9283">
          <cell r="A9283" t="str">
            <v>3136F3V60</v>
          </cell>
          <cell r="B9283" t="str">
            <v>x3136F3V60</v>
          </cell>
          <cell r="C9283" t="str">
            <v>Match</v>
          </cell>
          <cell r="D9283" t="str">
            <v>iStar</v>
          </cell>
          <cell r="E9283" t="str">
            <v>Callable</v>
          </cell>
        </row>
        <row r="9284">
          <cell r="A9284" t="str">
            <v>3136F3V60</v>
          </cell>
          <cell r="B9284" t="str">
            <v>x3136F3V60</v>
          </cell>
          <cell r="C9284" t="str">
            <v>Match</v>
          </cell>
          <cell r="D9284" t="str">
            <v>iStar</v>
          </cell>
          <cell r="E9284" t="str">
            <v>Callable</v>
          </cell>
        </row>
        <row r="9285">
          <cell r="A9285" t="str">
            <v>3136F3V60</v>
          </cell>
          <cell r="B9285" t="str">
            <v>x3136F3V60</v>
          </cell>
          <cell r="C9285" t="str">
            <v>Match</v>
          </cell>
          <cell r="D9285" t="str">
            <v>iStar</v>
          </cell>
          <cell r="E9285" t="str">
            <v>Callable</v>
          </cell>
        </row>
        <row r="9286">
          <cell r="A9286" t="str">
            <v>3136F3V78</v>
          </cell>
          <cell r="B9286" t="str">
            <v>x3136F3V78</v>
          </cell>
          <cell r="C9286" t="str">
            <v>Match</v>
          </cell>
          <cell r="D9286" t="str">
            <v>iStar</v>
          </cell>
          <cell r="E9286" t="str">
            <v>Callable</v>
          </cell>
        </row>
        <row r="9287">
          <cell r="A9287" t="str">
            <v>3136F3V78</v>
          </cell>
          <cell r="B9287" t="str">
            <v>x3136F3V78</v>
          </cell>
          <cell r="C9287" t="str">
            <v>Match</v>
          </cell>
          <cell r="D9287" t="str">
            <v>iStar</v>
          </cell>
          <cell r="E9287" t="str">
            <v>Callable</v>
          </cell>
        </row>
        <row r="9288">
          <cell r="A9288" t="str">
            <v>3136F3V78</v>
          </cell>
          <cell r="B9288" t="str">
            <v>x3136F3V78</v>
          </cell>
          <cell r="C9288" t="str">
            <v>Match</v>
          </cell>
          <cell r="D9288" t="str">
            <v>iStar</v>
          </cell>
          <cell r="E9288" t="str">
            <v>Callable</v>
          </cell>
        </row>
        <row r="9289">
          <cell r="A9289" t="str">
            <v>3136F3V86</v>
          </cell>
          <cell r="B9289" t="str">
            <v>x3136F3V86</v>
          </cell>
          <cell r="C9289" t="str">
            <v>Match</v>
          </cell>
          <cell r="D9289" t="str">
            <v>iStar</v>
          </cell>
          <cell r="E9289" t="str">
            <v>Callable</v>
          </cell>
        </row>
        <row r="9290">
          <cell r="A9290" t="str">
            <v>3136F3V86</v>
          </cell>
          <cell r="B9290" t="str">
            <v>x3136F3V86</v>
          </cell>
          <cell r="C9290" t="str">
            <v>Match</v>
          </cell>
          <cell r="D9290" t="str">
            <v>iStar</v>
          </cell>
          <cell r="E9290" t="str">
            <v>Callable</v>
          </cell>
        </row>
        <row r="9291">
          <cell r="A9291" t="str">
            <v>3136F3V86</v>
          </cell>
          <cell r="B9291" t="str">
            <v>x3136F3V86</v>
          </cell>
          <cell r="C9291" t="str">
            <v>Match</v>
          </cell>
          <cell r="D9291" t="str">
            <v>iStar</v>
          </cell>
          <cell r="E9291" t="str">
            <v>Callable</v>
          </cell>
        </row>
        <row r="9292">
          <cell r="A9292" t="str">
            <v>3136F3V94</v>
          </cell>
          <cell r="B9292" t="str">
            <v>x3136F3V94</v>
          </cell>
          <cell r="C9292" t="str">
            <v>Match</v>
          </cell>
          <cell r="D9292" t="str">
            <v>iStar</v>
          </cell>
          <cell r="E9292" t="str">
            <v>Callable</v>
          </cell>
        </row>
        <row r="9293">
          <cell r="A9293" t="str">
            <v>3136F3V94</v>
          </cell>
          <cell r="B9293" t="str">
            <v>x3136F3V94</v>
          </cell>
          <cell r="C9293" t="str">
            <v>Match</v>
          </cell>
          <cell r="D9293" t="str">
            <v>iStar</v>
          </cell>
          <cell r="E9293" t="str">
            <v>Callable</v>
          </cell>
        </row>
        <row r="9294">
          <cell r="A9294" t="str">
            <v>3136F3V94</v>
          </cell>
          <cell r="B9294" t="str">
            <v>x3136F3V94</v>
          </cell>
          <cell r="C9294" t="str">
            <v>Match</v>
          </cell>
          <cell r="D9294" t="str">
            <v>iStar</v>
          </cell>
          <cell r="E9294" t="str">
            <v>Callable</v>
          </cell>
        </row>
        <row r="9295">
          <cell r="A9295" t="str">
            <v>3136F3VA1</v>
          </cell>
          <cell r="B9295" t="str">
            <v>x3136F3VA1</v>
          </cell>
          <cell r="C9295" t="str">
            <v>Match</v>
          </cell>
          <cell r="D9295" t="str">
            <v>iStar</v>
          </cell>
          <cell r="E9295" t="str">
            <v>Callable</v>
          </cell>
        </row>
        <row r="9296">
          <cell r="A9296" t="str">
            <v>3136F3VA1</v>
          </cell>
          <cell r="B9296" t="str">
            <v>x3136F3VA1</v>
          </cell>
          <cell r="C9296" t="str">
            <v>Match</v>
          </cell>
          <cell r="D9296" t="str">
            <v>iStar</v>
          </cell>
          <cell r="E9296" t="str">
            <v>Callable</v>
          </cell>
        </row>
        <row r="9297">
          <cell r="A9297" t="str">
            <v>3136F3VA1</v>
          </cell>
          <cell r="B9297" t="str">
            <v>x3136F3VA1</v>
          </cell>
          <cell r="C9297" t="str">
            <v>Match</v>
          </cell>
          <cell r="D9297" t="str">
            <v>iStar</v>
          </cell>
          <cell r="E9297" t="str">
            <v>Callable</v>
          </cell>
        </row>
        <row r="9298">
          <cell r="A9298" t="str">
            <v>3136F3VB9</v>
          </cell>
          <cell r="B9298" t="str">
            <v>x3136F3VB9</v>
          </cell>
          <cell r="C9298" t="str">
            <v>Match</v>
          </cell>
          <cell r="D9298" t="str">
            <v>iStar</v>
          </cell>
          <cell r="E9298" t="str">
            <v>Callable</v>
          </cell>
        </row>
        <row r="9299">
          <cell r="A9299" t="str">
            <v>3136F3VB9</v>
          </cell>
          <cell r="B9299" t="str">
            <v>x3136F3VB9</v>
          </cell>
          <cell r="C9299" t="str">
            <v>Match</v>
          </cell>
          <cell r="D9299" t="str">
            <v>iStar</v>
          </cell>
          <cell r="E9299" t="str">
            <v>Callable</v>
          </cell>
        </row>
        <row r="9300">
          <cell r="A9300" t="str">
            <v>3136F3VB9</v>
          </cell>
          <cell r="B9300" t="str">
            <v>x3136F3VB9</v>
          </cell>
          <cell r="C9300" t="str">
            <v>Match</v>
          </cell>
          <cell r="D9300" t="str">
            <v>iStar</v>
          </cell>
          <cell r="E9300" t="str">
            <v>Callable</v>
          </cell>
        </row>
        <row r="9301">
          <cell r="A9301" t="str">
            <v>3136F3VC7</v>
          </cell>
          <cell r="B9301" t="str">
            <v>x3136F3VC7</v>
          </cell>
          <cell r="C9301" t="str">
            <v>Match</v>
          </cell>
          <cell r="D9301" t="str">
            <v>iStar</v>
          </cell>
          <cell r="E9301" t="str">
            <v>Callable</v>
          </cell>
        </row>
        <row r="9302">
          <cell r="A9302" t="str">
            <v>3136F3VC7</v>
          </cell>
          <cell r="B9302" t="str">
            <v>x3136F3VC7</v>
          </cell>
          <cell r="C9302" t="str">
            <v>Match</v>
          </cell>
          <cell r="D9302" t="str">
            <v>iStar</v>
          </cell>
          <cell r="E9302" t="str">
            <v>Callable</v>
          </cell>
        </row>
        <row r="9303">
          <cell r="A9303" t="str">
            <v>3136F3VC7</v>
          </cell>
          <cell r="B9303" t="str">
            <v>x3136F3VC7</v>
          </cell>
          <cell r="C9303" t="str">
            <v>Match</v>
          </cell>
          <cell r="D9303" t="str">
            <v>iStar</v>
          </cell>
          <cell r="E9303" t="str">
            <v>Callable</v>
          </cell>
        </row>
        <row r="9304">
          <cell r="A9304" t="str">
            <v>3136F3VD5</v>
          </cell>
          <cell r="B9304" t="str">
            <v>x3136F3VD5</v>
          </cell>
          <cell r="C9304" t="str">
            <v>Match</v>
          </cell>
          <cell r="D9304" t="str">
            <v>iStar</v>
          </cell>
          <cell r="E9304" t="str">
            <v>Callable</v>
          </cell>
        </row>
        <row r="9305">
          <cell r="A9305" t="str">
            <v>3136F3VD5</v>
          </cell>
          <cell r="B9305" t="str">
            <v>x3136F3VD5</v>
          </cell>
          <cell r="C9305" t="str">
            <v>Match</v>
          </cell>
          <cell r="D9305" t="str">
            <v>iStar</v>
          </cell>
          <cell r="E9305" t="str">
            <v>Callable</v>
          </cell>
        </row>
        <row r="9306">
          <cell r="A9306" t="str">
            <v>3136F3VD5</v>
          </cell>
          <cell r="B9306" t="str">
            <v>x3136F3VD5</v>
          </cell>
          <cell r="C9306" t="str">
            <v>Match</v>
          </cell>
          <cell r="D9306" t="str">
            <v>iStar</v>
          </cell>
          <cell r="E9306" t="str">
            <v>Callable</v>
          </cell>
        </row>
        <row r="9307">
          <cell r="A9307" t="str">
            <v>3136F3VE3</v>
          </cell>
          <cell r="B9307" t="str">
            <v>x3136F3VE3</v>
          </cell>
          <cell r="C9307" t="str">
            <v>Match</v>
          </cell>
          <cell r="D9307" t="str">
            <v>iStar</v>
          </cell>
          <cell r="E9307" t="str">
            <v>Bullet</v>
          </cell>
        </row>
        <row r="9308">
          <cell r="A9308" t="str">
            <v>3136F3VE3</v>
          </cell>
          <cell r="B9308" t="str">
            <v>x3136F3VE3</v>
          </cell>
          <cell r="C9308" t="str">
            <v>Match</v>
          </cell>
          <cell r="D9308" t="str">
            <v>iStar</v>
          </cell>
          <cell r="E9308" t="str">
            <v>Bullet</v>
          </cell>
        </row>
        <row r="9309">
          <cell r="A9309" t="str">
            <v>3136F3VE3</v>
          </cell>
          <cell r="B9309" t="str">
            <v>x3136F3VE3</v>
          </cell>
          <cell r="C9309" t="str">
            <v>Match</v>
          </cell>
          <cell r="D9309" t="str">
            <v>iStar</v>
          </cell>
          <cell r="E9309" t="str">
            <v>Callable</v>
          </cell>
        </row>
        <row r="9310">
          <cell r="A9310" t="str">
            <v>3136F3VF0</v>
          </cell>
          <cell r="B9310" t="str">
            <v>x3136F3VF0</v>
          </cell>
          <cell r="C9310" t="str">
            <v>Match</v>
          </cell>
          <cell r="D9310" t="str">
            <v>iStar</v>
          </cell>
          <cell r="E9310" t="str">
            <v>Callable</v>
          </cell>
        </row>
        <row r="9311">
          <cell r="A9311" t="str">
            <v>3136F3VF0</v>
          </cell>
          <cell r="B9311" t="str">
            <v>x3136F3VF0</v>
          </cell>
          <cell r="C9311" t="str">
            <v>Match</v>
          </cell>
          <cell r="D9311" t="str">
            <v>iStar</v>
          </cell>
          <cell r="E9311" t="str">
            <v>Callable</v>
          </cell>
        </row>
        <row r="9312">
          <cell r="A9312" t="str">
            <v>3136F3VF0</v>
          </cell>
          <cell r="B9312" t="str">
            <v>x3136F3VF0</v>
          </cell>
          <cell r="C9312" t="str">
            <v>Match</v>
          </cell>
          <cell r="D9312" t="str">
            <v>iStar</v>
          </cell>
          <cell r="E9312" t="str">
            <v>Callable</v>
          </cell>
        </row>
        <row r="9313">
          <cell r="A9313" t="str">
            <v>3136F3VG8</v>
          </cell>
          <cell r="B9313" t="str">
            <v>x3136F3VG8</v>
          </cell>
          <cell r="C9313" t="str">
            <v>Match</v>
          </cell>
          <cell r="D9313" t="str">
            <v>iStar</v>
          </cell>
          <cell r="E9313" t="str">
            <v>Callable</v>
          </cell>
        </row>
        <row r="9314">
          <cell r="A9314" t="str">
            <v>3136F3VG8</v>
          </cell>
          <cell r="B9314" t="str">
            <v>x3136F3VG8</v>
          </cell>
          <cell r="C9314" t="str">
            <v>Match</v>
          </cell>
          <cell r="D9314" t="str">
            <v>iStar</v>
          </cell>
          <cell r="E9314" t="str">
            <v>Callable</v>
          </cell>
        </row>
        <row r="9315">
          <cell r="A9315" t="str">
            <v>3136F3VG8</v>
          </cell>
          <cell r="B9315" t="str">
            <v>x3136F3VG8</v>
          </cell>
          <cell r="C9315" t="str">
            <v>Match</v>
          </cell>
          <cell r="D9315" t="str">
            <v>iStar</v>
          </cell>
          <cell r="E9315" t="str">
            <v>Callable</v>
          </cell>
        </row>
        <row r="9316">
          <cell r="A9316" t="str">
            <v>3136F3VG8</v>
          </cell>
          <cell r="B9316" t="str">
            <v>x3136F3VG8</v>
          </cell>
          <cell r="C9316" t="str">
            <v>Match</v>
          </cell>
          <cell r="D9316" t="str">
            <v>iStar</v>
          </cell>
          <cell r="E9316" t="str">
            <v>Callable</v>
          </cell>
        </row>
        <row r="9317">
          <cell r="A9317" t="str">
            <v>3136F3VH6</v>
          </cell>
          <cell r="B9317" t="str">
            <v>x3136F3VH6</v>
          </cell>
          <cell r="C9317" t="str">
            <v>Match</v>
          </cell>
          <cell r="D9317" t="str">
            <v>iStar</v>
          </cell>
          <cell r="E9317" t="str">
            <v>Callable</v>
          </cell>
        </row>
        <row r="9318">
          <cell r="A9318" t="str">
            <v>3136F3VH6</v>
          </cell>
          <cell r="B9318" t="str">
            <v>x3136F3VH6</v>
          </cell>
          <cell r="C9318" t="str">
            <v>Match</v>
          </cell>
          <cell r="D9318" t="str">
            <v>iStar</v>
          </cell>
          <cell r="E9318" t="str">
            <v>Callable</v>
          </cell>
        </row>
        <row r="9319">
          <cell r="A9319" t="str">
            <v>3136F3VH6</v>
          </cell>
          <cell r="B9319" t="str">
            <v>x3136F3VH6</v>
          </cell>
          <cell r="C9319" t="str">
            <v>Match</v>
          </cell>
          <cell r="D9319" t="str">
            <v>iStar</v>
          </cell>
          <cell r="E9319" t="str">
            <v>Callable</v>
          </cell>
        </row>
        <row r="9320">
          <cell r="A9320" t="str">
            <v>3136F3VH6</v>
          </cell>
          <cell r="B9320" t="str">
            <v>x3136F3VH6</v>
          </cell>
          <cell r="C9320" t="str">
            <v>Match</v>
          </cell>
          <cell r="D9320" t="str">
            <v>iStar</v>
          </cell>
          <cell r="E9320" t="str">
            <v>Callable</v>
          </cell>
        </row>
        <row r="9321">
          <cell r="A9321" t="str">
            <v>3136F3VH6</v>
          </cell>
          <cell r="B9321" t="str">
            <v>x3136F3VH6</v>
          </cell>
          <cell r="C9321" t="str">
            <v>Match</v>
          </cell>
          <cell r="D9321" t="str">
            <v>iStar</v>
          </cell>
          <cell r="E9321" t="str">
            <v>Bullet</v>
          </cell>
        </row>
        <row r="9322">
          <cell r="A9322" t="str">
            <v>3136F3VJ2</v>
          </cell>
          <cell r="B9322" t="str">
            <v>x3136F3VJ2</v>
          </cell>
          <cell r="C9322" t="str">
            <v>Match</v>
          </cell>
          <cell r="D9322" t="str">
            <v>iStar</v>
          </cell>
          <cell r="E9322" t="str">
            <v>Bullet</v>
          </cell>
        </row>
        <row r="9323">
          <cell r="A9323" t="str">
            <v>3136F3VJ2</v>
          </cell>
          <cell r="B9323" t="str">
            <v>x3136F3VJ2</v>
          </cell>
          <cell r="C9323" t="str">
            <v>Match</v>
          </cell>
          <cell r="D9323" t="str">
            <v>iStar</v>
          </cell>
          <cell r="E9323" t="str">
            <v>Bullet</v>
          </cell>
        </row>
        <row r="9324">
          <cell r="A9324" t="str">
            <v>3136F3VJ2</v>
          </cell>
          <cell r="B9324" t="str">
            <v>x3136F3VJ2</v>
          </cell>
          <cell r="C9324" t="str">
            <v>Match</v>
          </cell>
          <cell r="D9324" t="str">
            <v>iStar</v>
          </cell>
          <cell r="E9324" t="str">
            <v>Callable</v>
          </cell>
        </row>
        <row r="9325">
          <cell r="A9325" t="str">
            <v>3136F3VK9</v>
          </cell>
          <cell r="B9325" t="str">
            <v>x3136F3VK9</v>
          </cell>
          <cell r="C9325" t="str">
            <v>Match</v>
          </cell>
          <cell r="D9325" t="str">
            <v>iStar</v>
          </cell>
          <cell r="E9325" t="str">
            <v>Bullet</v>
          </cell>
        </row>
        <row r="9326">
          <cell r="A9326" t="str">
            <v>3136F3VK9</v>
          </cell>
          <cell r="B9326" t="str">
            <v>x3136F3VK9</v>
          </cell>
          <cell r="C9326" t="str">
            <v>Match</v>
          </cell>
          <cell r="D9326" t="str">
            <v>iStar</v>
          </cell>
          <cell r="E9326" t="str">
            <v>Bullet</v>
          </cell>
        </row>
        <row r="9327">
          <cell r="A9327" t="str">
            <v>3136F3VK9</v>
          </cell>
          <cell r="B9327" t="str">
            <v>x3136F3VK9</v>
          </cell>
          <cell r="C9327" t="str">
            <v>Match</v>
          </cell>
          <cell r="D9327" t="str">
            <v>iStar</v>
          </cell>
          <cell r="E9327" t="str">
            <v>Callable</v>
          </cell>
        </row>
        <row r="9328">
          <cell r="A9328" t="str">
            <v>3136F3VL7</v>
          </cell>
          <cell r="B9328" t="str">
            <v>x3136F3VL7</v>
          </cell>
          <cell r="C9328" t="str">
            <v>Match</v>
          </cell>
          <cell r="D9328" t="str">
            <v>iStar</v>
          </cell>
          <cell r="E9328" t="str">
            <v>Callable</v>
          </cell>
        </row>
        <row r="9329">
          <cell r="A9329" t="str">
            <v>3136F3VL7</v>
          </cell>
          <cell r="B9329" t="str">
            <v>x3136F3VL7</v>
          </cell>
          <cell r="C9329" t="str">
            <v>Match</v>
          </cell>
          <cell r="D9329" t="str">
            <v>iStar</v>
          </cell>
          <cell r="E9329" t="str">
            <v>Callable</v>
          </cell>
        </row>
        <row r="9330">
          <cell r="A9330" t="str">
            <v>3136F3VL7</v>
          </cell>
          <cell r="B9330" t="str">
            <v>x3136F3VL7</v>
          </cell>
          <cell r="C9330" t="str">
            <v>Match</v>
          </cell>
          <cell r="D9330" t="str">
            <v>iStar</v>
          </cell>
          <cell r="E9330" t="str">
            <v>Callable</v>
          </cell>
        </row>
        <row r="9331">
          <cell r="A9331" t="str">
            <v>3136F3VM5</v>
          </cell>
          <cell r="B9331" t="str">
            <v>x3136F3VM5</v>
          </cell>
          <cell r="C9331" t="str">
            <v>Match</v>
          </cell>
          <cell r="D9331" t="str">
            <v>iStar</v>
          </cell>
          <cell r="E9331" t="str">
            <v>Bullet</v>
          </cell>
        </row>
        <row r="9332">
          <cell r="A9332" t="str">
            <v>3136F3VM5</v>
          </cell>
          <cell r="B9332" t="str">
            <v>x3136F3VM5</v>
          </cell>
          <cell r="C9332" t="str">
            <v>Match</v>
          </cell>
          <cell r="D9332" t="str">
            <v>iStar</v>
          </cell>
          <cell r="E9332" t="str">
            <v>Bullet</v>
          </cell>
        </row>
        <row r="9333">
          <cell r="A9333" t="str">
            <v>3136F3VM5</v>
          </cell>
          <cell r="B9333" t="str">
            <v>x3136F3VM5</v>
          </cell>
          <cell r="C9333" t="str">
            <v>Match</v>
          </cell>
          <cell r="D9333" t="str">
            <v>iStar</v>
          </cell>
          <cell r="E9333" t="str">
            <v>Callable</v>
          </cell>
        </row>
        <row r="9334">
          <cell r="A9334" t="str">
            <v>3136F3VN3</v>
          </cell>
          <cell r="B9334" t="str">
            <v>x3136F3VN3</v>
          </cell>
          <cell r="C9334" t="str">
            <v>Match</v>
          </cell>
          <cell r="D9334" t="str">
            <v>iStar</v>
          </cell>
          <cell r="E9334" t="str">
            <v>Callable</v>
          </cell>
        </row>
        <row r="9335">
          <cell r="A9335" t="str">
            <v>3136F3VN3</v>
          </cell>
          <cell r="B9335" t="str">
            <v>x3136F3VN3</v>
          </cell>
          <cell r="C9335" t="str">
            <v>Match</v>
          </cell>
          <cell r="D9335" t="str">
            <v>iStar</v>
          </cell>
          <cell r="E9335" t="str">
            <v>Callable</v>
          </cell>
        </row>
        <row r="9336">
          <cell r="A9336" t="str">
            <v>3136F3VN3</v>
          </cell>
          <cell r="B9336" t="str">
            <v>x3136F3VN3</v>
          </cell>
          <cell r="C9336" t="str">
            <v>Match</v>
          </cell>
          <cell r="D9336" t="str">
            <v>iStar</v>
          </cell>
          <cell r="E9336" t="str">
            <v>Callable</v>
          </cell>
        </row>
        <row r="9337">
          <cell r="A9337" t="str">
            <v>3136F3VP8</v>
          </cell>
          <cell r="B9337" t="str">
            <v>x3136F3VP8</v>
          </cell>
          <cell r="C9337" t="str">
            <v>Match</v>
          </cell>
          <cell r="D9337" t="str">
            <v>iStar</v>
          </cell>
          <cell r="E9337" t="str">
            <v>Callable</v>
          </cell>
        </row>
        <row r="9338">
          <cell r="A9338" t="str">
            <v>3136F3VP8</v>
          </cell>
          <cell r="B9338" t="str">
            <v>x3136F3VP8</v>
          </cell>
          <cell r="C9338" t="str">
            <v>Match</v>
          </cell>
          <cell r="D9338" t="str">
            <v>iStar</v>
          </cell>
          <cell r="E9338" t="str">
            <v>Callable</v>
          </cell>
        </row>
        <row r="9339">
          <cell r="A9339" t="str">
            <v>3136F3VP8</v>
          </cell>
          <cell r="B9339" t="str">
            <v>x3136F3VP8</v>
          </cell>
          <cell r="C9339" t="str">
            <v>Match</v>
          </cell>
          <cell r="D9339" t="str">
            <v>iStar</v>
          </cell>
          <cell r="E9339" t="str">
            <v>Callable</v>
          </cell>
        </row>
        <row r="9340">
          <cell r="A9340" t="str">
            <v>3136F3VP8</v>
          </cell>
          <cell r="B9340" t="str">
            <v>x3136F3VP8</v>
          </cell>
          <cell r="C9340" t="str">
            <v>Match</v>
          </cell>
          <cell r="D9340" t="str">
            <v>iStar</v>
          </cell>
          <cell r="E9340" t="str">
            <v>Callable</v>
          </cell>
        </row>
        <row r="9341">
          <cell r="A9341" t="str">
            <v>3136F3VQ6</v>
          </cell>
          <cell r="B9341" t="str">
            <v>x3136F3VQ6</v>
          </cell>
          <cell r="C9341" t="str">
            <v>Match</v>
          </cell>
          <cell r="D9341" t="str">
            <v>iStar</v>
          </cell>
          <cell r="E9341" t="str">
            <v>Callable</v>
          </cell>
        </row>
        <row r="9342">
          <cell r="A9342" t="str">
            <v>3136F3VQ6</v>
          </cell>
          <cell r="B9342" t="str">
            <v>x3136F3VQ6</v>
          </cell>
          <cell r="C9342" t="str">
            <v>Match</v>
          </cell>
          <cell r="D9342" t="str">
            <v>iStar</v>
          </cell>
          <cell r="E9342" t="str">
            <v>Callable</v>
          </cell>
        </row>
        <row r="9343">
          <cell r="A9343" t="str">
            <v>3136F3VQ6</v>
          </cell>
          <cell r="B9343" t="str">
            <v>x3136F3VQ6</v>
          </cell>
          <cell r="C9343" t="str">
            <v>Match</v>
          </cell>
          <cell r="D9343" t="str">
            <v>iStar</v>
          </cell>
          <cell r="E9343" t="str">
            <v>Callable</v>
          </cell>
        </row>
        <row r="9344">
          <cell r="A9344" t="str">
            <v>3136F3VS2</v>
          </cell>
          <cell r="B9344" t="str">
            <v>x3136F3VS2</v>
          </cell>
          <cell r="C9344" t="str">
            <v>Match</v>
          </cell>
          <cell r="D9344" t="str">
            <v>iStar</v>
          </cell>
          <cell r="E9344" t="str">
            <v>Callable</v>
          </cell>
        </row>
        <row r="9345">
          <cell r="A9345" t="str">
            <v>3136F3VS2</v>
          </cell>
          <cell r="B9345" t="str">
            <v>x3136F3VS2</v>
          </cell>
          <cell r="C9345" t="str">
            <v>Match</v>
          </cell>
          <cell r="D9345" t="str">
            <v>iStar</v>
          </cell>
          <cell r="E9345" t="str">
            <v>CallableStep-Up</v>
          </cell>
        </row>
        <row r="9346">
          <cell r="A9346" t="str">
            <v>3136F3VS2</v>
          </cell>
          <cell r="B9346" t="str">
            <v>x3136F3VS2</v>
          </cell>
          <cell r="C9346" t="str">
            <v>Match</v>
          </cell>
          <cell r="D9346" t="str">
            <v>iStar</v>
          </cell>
          <cell r="E9346" t="str">
            <v>CallableStep-Up</v>
          </cell>
        </row>
        <row r="9347">
          <cell r="A9347" t="str">
            <v>3136F3VT0</v>
          </cell>
          <cell r="B9347" t="str">
            <v>x3136F3VT0</v>
          </cell>
          <cell r="C9347" t="str">
            <v>Match</v>
          </cell>
          <cell r="D9347" t="str">
            <v>iStar</v>
          </cell>
          <cell r="E9347" t="str">
            <v>Callable</v>
          </cell>
        </row>
        <row r="9348">
          <cell r="A9348" t="str">
            <v>3136F3VT0</v>
          </cell>
          <cell r="B9348" t="str">
            <v>x3136F3VT0</v>
          </cell>
          <cell r="C9348" t="str">
            <v>Match</v>
          </cell>
          <cell r="D9348" t="str">
            <v>iStar</v>
          </cell>
          <cell r="E9348" t="str">
            <v>Callable</v>
          </cell>
        </row>
        <row r="9349">
          <cell r="A9349" t="str">
            <v>3136F3VT0</v>
          </cell>
          <cell r="B9349" t="str">
            <v>x3136F3VT0</v>
          </cell>
          <cell r="C9349" t="str">
            <v>Match</v>
          </cell>
          <cell r="D9349" t="str">
            <v>iStar</v>
          </cell>
          <cell r="E9349" t="str">
            <v>Callable</v>
          </cell>
        </row>
        <row r="9350">
          <cell r="A9350" t="str">
            <v>3136F3VU7</v>
          </cell>
          <cell r="B9350" t="str">
            <v>x3136F3VU7</v>
          </cell>
          <cell r="C9350" t="str">
            <v>Match</v>
          </cell>
          <cell r="D9350" t="str">
            <v>iStar</v>
          </cell>
          <cell r="E9350" t="str">
            <v>Callable</v>
          </cell>
        </row>
        <row r="9351">
          <cell r="A9351" t="str">
            <v>3136F3VU7</v>
          </cell>
          <cell r="B9351" t="str">
            <v>x3136F3VU7</v>
          </cell>
          <cell r="C9351" t="str">
            <v>Match</v>
          </cell>
          <cell r="D9351" t="str">
            <v>iStar</v>
          </cell>
          <cell r="E9351" t="str">
            <v>Bullet</v>
          </cell>
        </row>
        <row r="9352">
          <cell r="A9352" t="str">
            <v>3136F3VU7</v>
          </cell>
          <cell r="B9352" t="str">
            <v>x3136F3VU7</v>
          </cell>
          <cell r="C9352" t="str">
            <v>Match</v>
          </cell>
          <cell r="D9352" t="str">
            <v>iStar</v>
          </cell>
          <cell r="E9352" t="str">
            <v>Bullet</v>
          </cell>
        </row>
        <row r="9353">
          <cell r="A9353" t="str">
            <v>3136F3VV5</v>
          </cell>
          <cell r="B9353" t="str">
            <v>x3136F3VV5</v>
          </cell>
          <cell r="C9353" t="str">
            <v>Match</v>
          </cell>
          <cell r="D9353" t="str">
            <v>iStar</v>
          </cell>
          <cell r="E9353" t="str">
            <v>Callable</v>
          </cell>
        </row>
        <row r="9354">
          <cell r="A9354" t="str">
            <v>3136F3VV5</v>
          </cell>
          <cell r="B9354" t="str">
            <v>x3136F3VV5</v>
          </cell>
          <cell r="C9354" t="str">
            <v>Match</v>
          </cell>
          <cell r="D9354" t="str">
            <v>iStar</v>
          </cell>
          <cell r="E9354" t="str">
            <v>Callable</v>
          </cell>
        </row>
        <row r="9355">
          <cell r="A9355" t="str">
            <v>3136F3VV5</v>
          </cell>
          <cell r="B9355" t="str">
            <v>x3136F3VV5</v>
          </cell>
          <cell r="C9355" t="str">
            <v>Match</v>
          </cell>
          <cell r="D9355" t="str">
            <v>iStar</v>
          </cell>
          <cell r="E9355" t="str">
            <v>Callable</v>
          </cell>
        </row>
        <row r="9356">
          <cell r="A9356" t="str">
            <v>3136F3VW3</v>
          </cell>
          <cell r="B9356" t="str">
            <v>x3136F3VW3</v>
          </cell>
          <cell r="C9356" t="str">
            <v>Match</v>
          </cell>
          <cell r="D9356" t="str">
            <v>iStar</v>
          </cell>
          <cell r="E9356" t="str">
            <v>Callable</v>
          </cell>
        </row>
        <row r="9357">
          <cell r="A9357" t="str">
            <v>3136F3VW3</v>
          </cell>
          <cell r="B9357" t="str">
            <v>x3136F3VW3</v>
          </cell>
          <cell r="C9357" t="str">
            <v>Match</v>
          </cell>
          <cell r="D9357" t="str">
            <v>iStar</v>
          </cell>
          <cell r="E9357" t="str">
            <v>Callable</v>
          </cell>
        </row>
        <row r="9358">
          <cell r="A9358" t="str">
            <v>3136F3VW3</v>
          </cell>
          <cell r="B9358" t="str">
            <v>x3136F3VW3</v>
          </cell>
          <cell r="C9358" t="str">
            <v>Match</v>
          </cell>
          <cell r="D9358" t="str">
            <v>iStar</v>
          </cell>
          <cell r="E9358" t="str">
            <v>Callable</v>
          </cell>
        </row>
        <row r="9359">
          <cell r="A9359" t="str">
            <v>3136F3VX1</v>
          </cell>
          <cell r="B9359" t="str">
            <v>x3136F3VX1</v>
          </cell>
          <cell r="C9359" t="str">
            <v>Match</v>
          </cell>
          <cell r="D9359" t="str">
            <v>iStar</v>
          </cell>
          <cell r="E9359" t="str">
            <v>Callable</v>
          </cell>
        </row>
        <row r="9360">
          <cell r="A9360" t="str">
            <v>3136F3VX1</v>
          </cell>
          <cell r="B9360" t="str">
            <v>x3136F3VX1</v>
          </cell>
          <cell r="C9360" t="str">
            <v>Match</v>
          </cell>
          <cell r="D9360" t="str">
            <v>iStar</v>
          </cell>
          <cell r="E9360" t="str">
            <v>Callable</v>
          </cell>
        </row>
        <row r="9361">
          <cell r="A9361" t="str">
            <v>3136F3VX1</v>
          </cell>
          <cell r="B9361" t="str">
            <v>x3136F3VX1</v>
          </cell>
          <cell r="C9361" t="str">
            <v>Match</v>
          </cell>
          <cell r="D9361" t="str">
            <v>iStar</v>
          </cell>
          <cell r="E9361" t="str">
            <v>Callable</v>
          </cell>
        </row>
        <row r="9362">
          <cell r="A9362" t="str">
            <v>3136F3VY9</v>
          </cell>
          <cell r="B9362" t="str">
            <v>x3136F3VY9</v>
          </cell>
          <cell r="C9362" t="str">
            <v>Match</v>
          </cell>
          <cell r="D9362" t="str">
            <v>iStar</v>
          </cell>
          <cell r="E9362" t="str">
            <v>Callable</v>
          </cell>
        </row>
        <row r="9363">
          <cell r="A9363" t="str">
            <v>3136F3VY9</v>
          </cell>
          <cell r="B9363" t="str">
            <v>x3136F3VY9</v>
          </cell>
          <cell r="C9363" t="str">
            <v>Match</v>
          </cell>
          <cell r="D9363" t="str">
            <v>iStar</v>
          </cell>
          <cell r="E9363" t="str">
            <v>Callable</v>
          </cell>
        </row>
        <row r="9364">
          <cell r="A9364" t="str">
            <v>3136F3VZ6</v>
          </cell>
          <cell r="B9364" t="str">
            <v>x3136F3VZ6</v>
          </cell>
          <cell r="C9364" t="str">
            <v>Match</v>
          </cell>
          <cell r="D9364" t="str">
            <v>iStar</v>
          </cell>
          <cell r="E9364" t="str">
            <v>Callable</v>
          </cell>
        </row>
        <row r="9365">
          <cell r="A9365" t="str">
            <v>3136F3VZ6</v>
          </cell>
          <cell r="B9365" t="str">
            <v>x3136F3VZ6</v>
          </cell>
          <cell r="C9365" t="str">
            <v>Match</v>
          </cell>
          <cell r="D9365" t="str">
            <v>iStar</v>
          </cell>
          <cell r="E9365" t="str">
            <v>Callable</v>
          </cell>
        </row>
        <row r="9366">
          <cell r="A9366" t="str">
            <v>3136F3W28</v>
          </cell>
          <cell r="B9366" t="str">
            <v>x3136F3W28</v>
          </cell>
          <cell r="C9366" t="str">
            <v>Match</v>
          </cell>
          <cell r="D9366" t="str">
            <v>iStar</v>
          </cell>
          <cell r="E9366" t="str">
            <v>Bullet</v>
          </cell>
        </row>
        <row r="9367">
          <cell r="A9367" t="str">
            <v>3136F3W28</v>
          </cell>
          <cell r="B9367" t="str">
            <v>x3136F3W28</v>
          </cell>
          <cell r="C9367" t="str">
            <v>Match</v>
          </cell>
          <cell r="D9367" t="str">
            <v>iStar</v>
          </cell>
          <cell r="E9367" t="str">
            <v>Bullet</v>
          </cell>
        </row>
        <row r="9368">
          <cell r="A9368" t="str">
            <v>3136F3W28</v>
          </cell>
          <cell r="B9368" t="str">
            <v>x3136F3W28</v>
          </cell>
          <cell r="C9368" t="str">
            <v>Match</v>
          </cell>
          <cell r="D9368" t="str">
            <v>iStar</v>
          </cell>
          <cell r="E9368" t="str">
            <v>Bullet</v>
          </cell>
        </row>
        <row r="9369">
          <cell r="A9369" t="str">
            <v>3136F3W28</v>
          </cell>
          <cell r="B9369" t="str">
            <v>x3136F3W28</v>
          </cell>
          <cell r="C9369" t="str">
            <v>Match</v>
          </cell>
          <cell r="D9369" t="str">
            <v>iStar</v>
          </cell>
          <cell r="E9369" t="str">
            <v>Callable</v>
          </cell>
        </row>
        <row r="9370">
          <cell r="A9370" t="str">
            <v>3136F3W44</v>
          </cell>
          <cell r="B9370" t="str">
            <v>x3136F3W44</v>
          </cell>
          <cell r="C9370" t="str">
            <v>Match</v>
          </cell>
          <cell r="D9370" t="str">
            <v>iStar</v>
          </cell>
          <cell r="E9370" t="str">
            <v>Bullet</v>
          </cell>
        </row>
        <row r="9371">
          <cell r="A9371" t="str">
            <v>3136F3W44</v>
          </cell>
          <cell r="B9371" t="str">
            <v>x3136F3W44</v>
          </cell>
          <cell r="C9371" t="str">
            <v>Match</v>
          </cell>
          <cell r="D9371" t="str">
            <v>iStar</v>
          </cell>
          <cell r="E9371" t="str">
            <v>Bullet</v>
          </cell>
        </row>
        <row r="9372">
          <cell r="A9372" t="str">
            <v>3136F3W44</v>
          </cell>
          <cell r="B9372" t="str">
            <v>x3136F3W44</v>
          </cell>
          <cell r="C9372" t="str">
            <v>Match</v>
          </cell>
          <cell r="D9372" t="str">
            <v>iStar</v>
          </cell>
          <cell r="E9372" t="str">
            <v>Callable</v>
          </cell>
        </row>
        <row r="9373">
          <cell r="A9373" t="str">
            <v>3136F3W51</v>
          </cell>
          <cell r="B9373" t="str">
            <v>x3136F3W51</v>
          </cell>
          <cell r="C9373" t="str">
            <v>Match</v>
          </cell>
          <cell r="D9373" t="str">
            <v>iStar</v>
          </cell>
          <cell r="E9373" t="str">
            <v>Bullet</v>
          </cell>
        </row>
        <row r="9374">
          <cell r="A9374" t="str">
            <v>3136F3W51</v>
          </cell>
          <cell r="B9374" t="str">
            <v>x3136F3W51</v>
          </cell>
          <cell r="C9374" t="str">
            <v>Match</v>
          </cell>
          <cell r="D9374" t="str">
            <v>iStar</v>
          </cell>
          <cell r="E9374" t="str">
            <v>Bullet</v>
          </cell>
        </row>
        <row r="9375">
          <cell r="A9375" t="str">
            <v>3136F3W51</v>
          </cell>
          <cell r="B9375" t="str">
            <v>x3136F3W51</v>
          </cell>
          <cell r="C9375" t="str">
            <v>Match</v>
          </cell>
          <cell r="D9375" t="str">
            <v>iStar</v>
          </cell>
          <cell r="E9375" t="str">
            <v>Callable</v>
          </cell>
        </row>
        <row r="9376">
          <cell r="A9376" t="str">
            <v>3136F3W77</v>
          </cell>
          <cell r="B9376" t="str">
            <v>x3136F3W77</v>
          </cell>
          <cell r="C9376" t="str">
            <v>Match</v>
          </cell>
          <cell r="D9376" t="str">
            <v>iStar</v>
          </cell>
          <cell r="E9376" t="str">
            <v>Bullet</v>
          </cell>
        </row>
        <row r="9377">
          <cell r="A9377" t="str">
            <v>3136F3W77</v>
          </cell>
          <cell r="B9377" t="str">
            <v>x3136F3W77</v>
          </cell>
          <cell r="C9377" t="str">
            <v>Match</v>
          </cell>
          <cell r="D9377" t="str">
            <v>iStar</v>
          </cell>
          <cell r="E9377" t="str">
            <v>Bullet</v>
          </cell>
        </row>
        <row r="9378">
          <cell r="A9378" t="str">
            <v>3136F3W77</v>
          </cell>
          <cell r="B9378" t="str">
            <v>x3136F3W77</v>
          </cell>
          <cell r="C9378" t="str">
            <v>Match</v>
          </cell>
          <cell r="D9378" t="str">
            <v>iStar</v>
          </cell>
          <cell r="E9378" t="str">
            <v>Callable</v>
          </cell>
        </row>
        <row r="9379">
          <cell r="A9379" t="str">
            <v>3136F3W85</v>
          </cell>
          <cell r="B9379" t="str">
            <v>x3136F3W85</v>
          </cell>
          <cell r="C9379" t="str">
            <v>Match</v>
          </cell>
          <cell r="D9379" t="str">
            <v>iStar</v>
          </cell>
          <cell r="E9379" t="str">
            <v>Callable</v>
          </cell>
        </row>
        <row r="9380">
          <cell r="A9380" t="str">
            <v>3136F3W85</v>
          </cell>
          <cell r="B9380" t="str">
            <v>x3136F3W85</v>
          </cell>
          <cell r="C9380" t="str">
            <v>Match</v>
          </cell>
          <cell r="D9380" t="str">
            <v>iStar</v>
          </cell>
          <cell r="E9380" t="str">
            <v>Callable</v>
          </cell>
        </row>
        <row r="9381">
          <cell r="A9381" t="str">
            <v>3136F3W85</v>
          </cell>
          <cell r="B9381" t="str">
            <v>x3136F3W85</v>
          </cell>
          <cell r="C9381" t="str">
            <v>Match</v>
          </cell>
          <cell r="D9381" t="str">
            <v>iStar</v>
          </cell>
          <cell r="E9381" t="str">
            <v>Callable</v>
          </cell>
        </row>
        <row r="9382">
          <cell r="A9382" t="str">
            <v>3136F3W93</v>
          </cell>
          <cell r="B9382" t="str">
            <v>x3136F3W93</v>
          </cell>
          <cell r="C9382" t="str">
            <v>Match</v>
          </cell>
          <cell r="D9382" t="str">
            <v>iStar</v>
          </cell>
          <cell r="E9382" t="str">
            <v>Callable</v>
          </cell>
        </row>
        <row r="9383">
          <cell r="A9383" t="str">
            <v>3136F3W93</v>
          </cell>
          <cell r="B9383" t="str">
            <v>x3136F3W93</v>
          </cell>
          <cell r="C9383" t="str">
            <v>Match</v>
          </cell>
          <cell r="D9383" t="str">
            <v>iStar</v>
          </cell>
          <cell r="E9383" t="str">
            <v>Callable</v>
          </cell>
        </row>
        <row r="9384">
          <cell r="A9384" t="str">
            <v>3136F3W93</v>
          </cell>
          <cell r="B9384" t="str">
            <v>x3136F3W93</v>
          </cell>
          <cell r="C9384" t="str">
            <v>Match</v>
          </cell>
          <cell r="D9384" t="str">
            <v>iStar</v>
          </cell>
          <cell r="E9384" t="str">
            <v>Callable</v>
          </cell>
        </row>
        <row r="9385">
          <cell r="A9385" t="str">
            <v>3136F3WA0</v>
          </cell>
          <cell r="B9385" t="str">
            <v>x3136F3WA0</v>
          </cell>
          <cell r="C9385" t="str">
            <v>Match</v>
          </cell>
          <cell r="D9385" t="str">
            <v>iStar</v>
          </cell>
          <cell r="E9385" t="str">
            <v>Callable</v>
          </cell>
        </row>
        <row r="9386">
          <cell r="A9386" t="str">
            <v>3136F3WB8</v>
          </cell>
          <cell r="B9386" t="str">
            <v>x3136F3WB8</v>
          </cell>
          <cell r="C9386" t="str">
            <v>Match</v>
          </cell>
          <cell r="D9386" t="str">
            <v>iStar</v>
          </cell>
          <cell r="E9386" t="str">
            <v>Callable</v>
          </cell>
        </row>
        <row r="9387">
          <cell r="A9387" t="str">
            <v>3136F3WB8</v>
          </cell>
          <cell r="B9387" t="str">
            <v>x3136F3WB8</v>
          </cell>
          <cell r="C9387" t="str">
            <v>Match</v>
          </cell>
          <cell r="D9387" t="str">
            <v>iStar</v>
          </cell>
          <cell r="E9387" t="str">
            <v>Callable</v>
          </cell>
        </row>
        <row r="9388">
          <cell r="A9388" t="str">
            <v>3136F3WB8</v>
          </cell>
          <cell r="B9388" t="str">
            <v>x3136F3WB8</v>
          </cell>
          <cell r="C9388" t="str">
            <v>Match</v>
          </cell>
          <cell r="D9388" t="str">
            <v>iStar</v>
          </cell>
          <cell r="E9388" t="str">
            <v>Callable</v>
          </cell>
        </row>
        <row r="9389">
          <cell r="A9389" t="str">
            <v>3136F3WC6</v>
          </cell>
          <cell r="B9389" t="str">
            <v>x3136F3WC6</v>
          </cell>
          <cell r="C9389" t="str">
            <v>Match</v>
          </cell>
          <cell r="D9389" t="str">
            <v>iStar</v>
          </cell>
          <cell r="E9389" t="str">
            <v>Callable</v>
          </cell>
        </row>
        <row r="9390">
          <cell r="A9390" t="str">
            <v>3136F3WC6</v>
          </cell>
          <cell r="B9390" t="str">
            <v>x3136F3WC6</v>
          </cell>
          <cell r="C9390" t="str">
            <v>Match</v>
          </cell>
          <cell r="D9390" t="str">
            <v>iStar</v>
          </cell>
          <cell r="E9390" t="str">
            <v>Callable</v>
          </cell>
        </row>
        <row r="9391">
          <cell r="A9391" t="str">
            <v>3136F3WD4</v>
          </cell>
          <cell r="B9391" t="str">
            <v>x3136F3WD4</v>
          </cell>
          <cell r="C9391" t="str">
            <v>Match</v>
          </cell>
          <cell r="D9391" t="str">
            <v>iStar</v>
          </cell>
          <cell r="E9391" t="str">
            <v>Callable</v>
          </cell>
        </row>
        <row r="9392">
          <cell r="A9392" t="str">
            <v>3136F3WD4</v>
          </cell>
          <cell r="B9392" t="str">
            <v>x3136F3WD4</v>
          </cell>
          <cell r="C9392" t="str">
            <v>Match</v>
          </cell>
          <cell r="D9392" t="str">
            <v>iStar</v>
          </cell>
          <cell r="E9392" t="str">
            <v>Callable</v>
          </cell>
        </row>
        <row r="9393">
          <cell r="A9393" t="str">
            <v>3136F3WD4</v>
          </cell>
          <cell r="B9393" t="str">
            <v>x3136F3WD4</v>
          </cell>
          <cell r="C9393" t="str">
            <v>Match</v>
          </cell>
          <cell r="D9393" t="str">
            <v>iStar</v>
          </cell>
          <cell r="E9393" t="str">
            <v>Callable</v>
          </cell>
        </row>
        <row r="9394">
          <cell r="A9394" t="str">
            <v>3136F3WE2</v>
          </cell>
          <cell r="B9394" t="str">
            <v>x3136F3WE2</v>
          </cell>
          <cell r="C9394" t="str">
            <v>Match</v>
          </cell>
          <cell r="D9394" t="str">
            <v>iStar</v>
          </cell>
          <cell r="E9394" t="str">
            <v>Callable</v>
          </cell>
        </row>
        <row r="9395">
          <cell r="A9395" t="str">
            <v>3136F3WE2</v>
          </cell>
          <cell r="B9395" t="str">
            <v>x3136F3WE2</v>
          </cell>
          <cell r="C9395" t="str">
            <v>Match</v>
          </cell>
          <cell r="D9395" t="str">
            <v>iStar</v>
          </cell>
          <cell r="E9395" t="str">
            <v>Callable</v>
          </cell>
        </row>
        <row r="9396">
          <cell r="A9396" t="str">
            <v>3136F3WE2</v>
          </cell>
          <cell r="B9396" t="str">
            <v>x3136F3WE2</v>
          </cell>
          <cell r="C9396" t="str">
            <v>Match</v>
          </cell>
          <cell r="D9396" t="str">
            <v>iStar</v>
          </cell>
          <cell r="E9396" t="str">
            <v>Callable</v>
          </cell>
        </row>
        <row r="9397">
          <cell r="A9397" t="str">
            <v>3136F3WF9</v>
          </cell>
          <cell r="B9397" t="str">
            <v>x3136F3WF9</v>
          </cell>
          <cell r="C9397" t="str">
            <v>Match</v>
          </cell>
          <cell r="D9397" t="str">
            <v>iStar</v>
          </cell>
          <cell r="E9397" t="str">
            <v>Callable</v>
          </cell>
        </row>
        <row r="9398">
          <cell r="A9398" t="str">
            <v>3136F3WF9</v>
          </cell>
          <cell r="B9398" t="str">
            <v>x3136F3WF9</v>
          </cell>
          <cell r="C9398" t="str">
            <v>Match</v>
          </cell>
          <cell r="D9398" t="str">
            <v>iStar</v>
          </cell>
          <cell r="E9398" t="str">
            <v>Callable</v>
          </cell>
        </row>
        <row r="9399">
          <cell r="A9399" t="str">
            <v>3136F3WF9</v>
          </cell>
          <cell r="B9399" t="str">
            <v>x3136F3WF9</v>
          </cell>
          <cell r="C9399" t="str">
            <v>Match</v>
          </cell>
          <cell r="D9399" t="str">
            <v>iStar</v>
          </cell>
          <cell r="E9399" t="str">
            <v>Callable</v>
          </cell>
        </row>
        <row r="9400">
          <cell r="A9400" t="str">
            <v>3136F3WG7</v>
          </cell>
          <cell r="B9400" t="str">
            <v>x3136F3WG7</v>
          </cell>
          <cell r="C9400" t="str">
            <v>Match</v>
          </cell>
          <cell r="D9400" t="str">
            <v>iStar</v>
          </cell>
          <cell r="E9400" t="str">
            <v>Callable</v>
          </cell>
        </row>
        <row r="9401">
          <cell r="A9401" t="str">
            <v>3136F3WG7</v>
          </cell>
          <cell r="B9401" t="str">
            <v>x3136F3WG7</v>
          </cell>
          <cell r="C9401" t="str">
            <v>Match</v>
          </cell>
          <cell r="D9401" t="str">
            <v>iStar</v>
          </cell>
          <cell r="E9401" t="str">
            <v>Callable</v>
          </cell>
        </row>
        <row r="9402">
          <cell r="A9402" t="str">
            <v>3136F3WG7</v>
          </cell>
          <cell r="B9402" t="str">
            <v>x3136F3WG7</v>
          </cell>
          <cell r="C9402" t="str">
            <v>Match</v>
          </cell>
          <cell r="D9402" t="str">
            <v>iStar</v>
          </cell>
          <cell r="E9402" t="str">
            <v>Callable</v>
          </cell>
        </row>
        <row r="9403">
          <cell r="A9403" t="str">
            <v>3136F3WH5</v>
          </cell>
          <cell r="B9403" t="str">
            <v>x3136F3WH5</v>
          </cell>
          <cell r="C9403" t="str">
            <v>Match</v>
          </cell>
          <cell r="D9403" t="str">
            <v>iStar</v>
          </cell>
          <cell r="E9403" t="str">
            <v>Callable</v>
          </cell>
        </row>
        <row r="9404">
          <cell r="A9404" t="str">
            <v>3136F3WH5</v>
          </cell>
          <cell r="B9404" t="str">
            <v>x3136F3WH5</v>
          </cell>
          <cell r="C9404" t="str">
            <v>Match</v>
          </cell>
          <cell r="D9404" t="str">
            <v>iStar</v>
          </cell>
          <cell r="E9404" t="str">
            <v>Callable</v>
          </cell>
        </row>
        <row r="9405">
          <cell r="A9405" t="str">
            <v>3136F3WH5</v>
          </cell>
          <cell r="B9405" t="str">
            <v>x3136F3WH5</v>
          </cell>
          <cell r="C9405" t="str">
            <v>Match</v>
          </cell>
          <cell r="D9405" t="str">
            <v>iStar</v>
          </cell>
          <cell r="E9405" t="str">
            <v>Callable</v>
          </cell>
        </row>
        <row r="9406">
          <cell r="A9406" t="str">
            <v>3136F3WJ1</v>
          </cell>
          <cell r="B9406" t="str">
            <v>x3136F3WJ1</v>
          </cell>
          <cell r="C9406" t="str">
            <v>Match</v>
          </cell>
          <cell r="D9406" t="str">
            <v>iStar</v>
          </cell>
          <cell r="E9406" t="str">
            <v>Callable</v>
          </cell>
        </row>
        <row r="9407">
          <cell r="A9407" t="str">
            <v>3136F3WJ1</v>
          </cell>
          <cell r="B9407" t="str">
            <v>x3136F3WJ1</v>
          </cell>
          <cell r="C9407" t="str">
            <v>Match</v>
          </cell>
          <cell r="D9407" t="str">
            <v>iStar</v>
          </cell>
          <cell r="E9407" t="str">
            <v>Callable</v>
          </cell>
        </row>
        <row r="9408">
          <cell r="A9408" t="str">
            <v>3136F3WJ1</v>
          </cell>
          <cell r="B9408" t="str">
            <v>x3136F3WJ1</v>
          </cell>
          <cell r="C9408" t="str">
            <v>Match</v>
          </cell>
          <cell r="D9408" t="str">
            <v>iStar</v>
          </cell>
          <cell r="E9408" t="str">
            <v>Callable</v>
          </cell>
        </row>
        <row r="9409">
          <cell r="A9409" t="str">
            <v>3136F3WK8</v>
          </cell>
          <cell r="B9409" t="str">
            <v>x3136F3WK8</v>
          </cell>
          <cell r="C9409" t="str">
            <v>Match</v>
          </cell>
          <cell r="D9409" t="str">
            <v>iStar</v>
          </cell>
          <cell r="E9409" t="str">
            <v>Callable</v>
          </cell>
        </row>
        <row r="9410">
          <cell r="A9410" t="str">
            <v>3136F3WK8</v>
          </cell>
          <cell r="B9410" t="str">
            <v>x3136F3WK8</v>
          </cell>
          <cell r="C9410" t="str">
            <v>Match</v>
          </cell>
          <cell r="D9410" t="str">
            <v>iStar</v>
          </cell>
          <cell r="E9410" t="str">
            <v>Callable</v>
          </cell>
        </row>
        <row r="9411">
          <cell r="A9411" t="str">
            <v>3136F3WK8</v>
          </cell>
          <cell r="B9411" t="str">
            <v>x3136F3WK8</v>
          </cell>
          <cell r="C9411" t="str">
            <v>Match</v>
          </cell>
          <cell r="D9411" t="str">
            <v>iStar</v>
          </cell>
          <cell r="E9411" t="str">
            <v>Callable</v>
          </cell>
        </row>
        <row r="9412">
          <cell r="A9412" t="str">
            <v>3136F3WL6</v>
          </cell>
          <cell r="B9412" t="str">
            <v>x3136F3WL6</v>
          </cell>
          <cell r="C9412" t="str">
            <v>Match</v>
          </cell>
          <cell r="D9412" t="str">
            <v>iStar</v>
          </cell>
          <cell r="E9412" t="str">
            <v>Callable</v>
          </cell>
        </row>
        <row r="9413">
          <cell r="A9413" t="str">
            <v>3136F3WL6</v>
          </cell>
          <cell r="B9413" t="str">
            <v>x3136F3WL6</v>
          </cell>
          <cell r="C9413" t="str">
            <v>Match</v>
          </cell>
          <cell r="D9413" t="str">
            <v>iStar</v>
          </cell>
          <cell r="E9413" t="str">
            <v>Callable</v>
          </cell>
        </row>
        <row r="9414">
          <cell r="A9414" t="str">
            <v>3136F3WL6</v>
          </cell>
          <cell r="B9414" t="str">
            <v>x3136F3WL6</v>
          </cell>
          <cell r="C9414" t="str">
            <v>Match</v>
          </cell>
          <cell r="D9414" t="str">
            <v>iStar</v>
          </cell>
          <cell r="E9414" t="str">
            <v>CallableStep-Up</v>
          </cell>
        </row>
        <row r="9415">
          <cell r="A9415" t="str">
            <v>3136F3WM4</v>
          </cell>
          <cell r="B9415" t="str">
            <v>x3136F3WM4</v>
          </cell>
          <cell r="C9415" t="str">
            <v>Match</v>
          </cell>
          <cell r="D9415" t="str">
            <v>iStar</v>
          </cell>
          <cell r="E9415" t="str">
            <v>CallableStep-Up</v>
          </cell>
        </row>
        <row r="9416">
          <cell r="A9416" t="str">
            <v>3136F3WN2</v>
          </cell>
          <cell r="B9416" t="str">
            <v>x3136F3WN2</v>
          </cell>
          <cell r="C9416" t="str">
            <v>Match</v>
          </cell>
          <cell r="D9416" t="str">
            <v>iStar</v>
          </cell>
          <cell r="E9416" t="str">
            <v>Callable</v>
          </cell>
        </row>
        <row r="9417">
          <cell r="A9417" t="str">
            <v>3136F3WN2</v>
          </cell>
          <cell r="B9417" t="str">
            <v>x3136F3WN2</v>
          </cell>
          <cell r="C9417" t="str">
            <v>Match</v>
          </cell>
          <cell r="D9417" t="str">
            <v>iStar</v>
          </cell>
          <cell r="E9417" t="str">
            <v>Bullet</v>
          </cell>
        </row>
        <row r="9418">
          <cell r="A9418" t="str">
            <v>3136F3WN2</v>
          </cell>
          <cell r="B9418" t="str">
            <v>x3136F3WN2</v>
          </cell>
          <cell r="C9418" t="str">
            <v>Match</v>
          </cell>
          <cell r="D9418" t="str">
            <v>iStar</v>
          </cell>
          <cell r="E9418" t="str">
            <v>Bullet</v>
          </cell>
        </row>
        <row r="9419">
          <cell r="A9419" t="str">
            <v>3136F3WP7</v>
          </cell>
          <cell r="B9419" t="str">
            <v>x3136F3WP7</v>
          </cell>
          <cell r="C9419" t="str">
            <v>Match</v>
          </cell>
          <cell r="D9419" t="str">
            <v>iStar</v>
          </cell>
          <cell r="E9419" t="str">
            <v>Callable</v>
          </cell>
        </row>
        <row r="9420">
          <cell r="A9420" t="str">
            <v>3136F3WP7</v>
          </cell>
          <cell r="B9420" t="str">
            <v>x3136F3WP7</v>
          </cell>
          <cell r="C9420" t="str">
            <v>Match</v>
          </cell>
          <cell r="D9420" t="str">
            <v>iStar</v>
          </cell>
          <cell r="E9420" t="str">
            <v>Bullet</v>
          </cell>
        </row>
        <row r="9421">
          <cell r="A9421" t="str">
            <v>3136F3WP7</v>
          </cell>
          <cell r="B9421" t="str">
            <v>x3136F3WP7</v>
          </cell>
          <cell r="C9421" t="str">
            <v>Match</v>
          </cell>
          <cell r="D9421" t="str">
            <v>iStar</v>
          </cell>
          <cell r="E9421" t="str">
            <v>Bullet</v>
          </cell>
        </row>
        <row r="9422">
          <cell r="A9422" t="str">
            <v>3136F3WQ5</v>
          </cell>
          <cell r="B9422" t="str">
            <v>x3136F3WQ5</v>
          </cell>
          <cell r="C9422" t="str">
            <v>Match</v>
          </cell>
          <cell r="D9422" t="str">
            <v>iStar</v>
          </cell>
          <cell r="E9422" t="str">
            <v>Callable</v>
          </cell>
        </row>
        <row r="9423">
          <cell r="A9423" t="str">
            <v>3136F3WQ5</v>
          </cell>
          <cell r="B9423" t="str">
            <v>x3136F3WQ5</v>
          </cell>
          <cell r="C9423" t="str">
            <v>Match</v>
          </cell>
          <cell r="D9423" t="str">
            <v>iStar</v>
          </cell>
          <cell r="E9423" t="str">
            <v>Callable</v>
          </cell>
        </row>
        <row r="9424">
          <cell r="A9424" t="str">
            <v>3136F3WQ5</v>
          </cell>
          <cell r="B9424" t="str">
            <v>x3136F3WQ5</v>
          </cell>
          <cell r="C9424" t="str">
            <v>Match</v>
          </cell>
          <cell r="D9424" t="str">
            <v>iStar</v>
          </cell>
          <cell r="E9424" t="str">
            <v>Callable</v>
          </cell>
        </row>
        <row r="9425">
          <cell r="A9425" t="str">
            <v>3136F3WQ5</v>
          </cell>
          <cell r="B9425" t="str">
            <v>x3136F3WQ5</v>
          </cell>
          <cell r="C9425" t="str">
            <v>Match</v>
          </cell>
          <cell r="D9425" t="str">
            <v>iStar</v>
          </cell>
          <cell r="E9425" t="str">
            <v>Callable</v>
          </cell>
        </row>
        <row r="9426">
          <cell r="A9426" t="str">
            <v>3136F3WR3</v>
          </cell>
          <cell r="B9426" t="str">
            <v>x3136F3WR3</v>
          </cell>
          <cell r="C9426" t="str">
            <v>Match</v>
          </cell>
          <cell r="D9426" t="str">
            <v>iStar</v>
          </cell>
          <cell r="E9426" t="str">
            <v>Callable</v>
          </cell>
        </row>
        <row r="9427">
          <cell r="A9427" t="str">
            <v>3136F3WR3</v>
          </cell>
          <cell r="B9427" t="str">
            <v>x3136F3WR3</v>
          </cell>
          <cell r="C9427" t="str">
            <v>Match</v>
          </cell>
          <cell r="D9427" t="str">
            <v>iStar</v>
          </cell>
          <cell r="E9427" t="str">
            <v>Callable</v>
          </cell>
        </row>
        <row r="9428">
          <cell r="A9428" t="str">
            <v>3136F3WR3</v>
          </cell>
          <cell r="B9428" t="str">
            <v>x3136F3WR3</v>
          </cell>
          <cell r="C9428" t="str">
            <v>Match</v>
          </cell>
          <cell r="D9428" t="str">
            <v>iStar</v>
          </cell>
          <cell r="E9428" t="str">
            <v>Callable</v>
          </cell>
        </row>
        <row r="9429">
          <cell r="A9429" t="str">
            <v>3136F3WS1</v>
          </cell>
          <cell r="B9429" t="str">
            <v>x3136F3WS1</v>
          </cell>
          <cell r="C9429" t="str">
            <v>Match</v>
          </cell>
          <cell r="D9429" t="str">
            <v>iStar</v>
          </cell>
          <cell r="E9429" t="str">
            <v>Callable</v>
          </cell>
        </row>
        <row r="9430">
          <cell r="A9430" t="str">
            <v>3136F3WS1</v>
          </cell>
          <cell r="B9430" t="str">
            <v>x3136F3WS1</v>
          </cell>
          <cell r="C9430" t="str">
            <v>Match</v>
          </cell>
          <cell r="D9430" t="str">
            <v>iStar</v>
          </cell>
          <cell r="E9430" t="str">
            <v>Callable</v>
          </cell>
        </row>
        <row r="9431">
          <cell r="A9431" t="str">
            <v>3136F3WS1</v>
          </cell>
          <cell r="B9431" t="str">
            <v>x3136F3WS1</v>
          </cell>
          <cell r="C9431" t="str">
            <v>Match</v>
          </cell>
          <cell r="D9431" t="str">
            <v>iStar</v>
          </cell>
          <cell r="E9431" t="str">
            <v>Callable</v>
          </cell>
        </row>
        <row r="9432">
          <cell r="A9432" t="str">
            <v>3136F3WT9</v>
          </cell>
          <cell r="B9432" t="str">
            <v>x3136F3WT9</v>
          </cell>
          <cell r="C9432" t="str">
            <v>Match</v>
          </cell>
          <cell r="D9432" t="str">
            <v>iStar</v>
          </cell>
          <cell r="E9432" t="str">
            <v>Callable</v>
          </cell>
        </row>
        <row r="9433">
          <cell r="A9433" t="str">
            <v>3136F3WT9</v>
          </cell>
          <cell r="B9433" t="str">
            <v>x3136F3WT9</v>
          </cell>
          <cell r="C9433" t="str">
            <v>Match</v>
          </cell>
          <cell r="D9433" t="str">
            <v>iStar</v>
          </cell>
          <cell r="E9433" t="str">
            <v>Callable</v>
          </cell>
        </row>
        <row r="9434">
          <cell r="A9434" t="str">
            <v>3136F3WT9</v>
          </cell>
          <cell r="B9434" t="str">
            <v>x3136F3WT9</v>
          </cell>
          <cell r="C9434" t="str">
            <v>Match</v>
          </cell>
          <cell r="D9434" t="str">
            <v>iStar</v>
          </cell>
          <cell r="E9434" t="str">
            <v>Callable</v>
          </cell>
        </row>
        <row r="9435">
          <cell r="A9435" t="str">
            <v>3136F3WT9</v>
          </cell>
          <cell r="B9435" t="str">
            <v>x3136F3WT9</v>
          </cell>
          <cell r="C9435" t="str">
            <v>Match</v>
          </cell>
          <cell r="D9435" t="str">
            <v>iStar</v>
          </cell>
          <cell r="E9435" t="str">
            <v>Callable</v>
          </cell>
        </row>
        <row r="9436">
          <cell r="A9436" t="str">
            <v>3136F3WT9</v>
          </cell>
          <cell r="B9436" t="str">
            <v>x3136F3WT9</v>
          </cell>
          <cell r="C9436" t="str">
            <v>Match</v>
          </cell>
          <cell r="D9436" t="str">
            <v>iStar</v>
          </cell>
          <cell r="E9436" t="str">
            <v>Callable</v>
          </cell>
        </row>
        <row r="9437">
          <cell r="A9437" t="str">
            <v>3136F3WT9</v>
          </cell>
          <cell r="B9437" t="str">
            <v>x3136F3WT9</v>
          </cell>
          <cell r="C9437" t="str">
            <v>Match</v>
          </cell>
          <cell r="D9437" t="str">
            <v>iStar</v>
          </cell>
          <cell r="E9437" t="str">
            <v>Callable</v>
          </cell>
        </row>
        <row r="9438">
          <cell r="A9438" t="str">
            <v>3136F3WU6</v>
          </cell>
          <cell r="B9438" t="str">
            <v>x3136F3WU6</v>
          </cell>
          <cell r="C9438" t="str">
            <v>Match</v>
          </cell>
          <cell r="D9438" t="str">
            <v>iStar</v>
          </cell>
          <cell r="E9438" t="str">
            <v>Callable</v>
          </cell>
        </row>
        <row r="9439">
          <cell r="A9439" t="str">
            <v>3136F3WV4</v>
          </cell>
          <cell r="B9439" t="str">
            <v>x3136F3WV4</v>
          </cell>
          <cell r="C9439" t="str">
            <v>Match</v>
          </cell>
          <cell r="D9439" t="str">
            <v>iStar</v>
          </cell>
          <cell r="E9439" t="str">
            <v>Callable</v>
          </cell>
        </row>
        <row r="9440">
          <cell r="A9440" t="str">
            <v>3136F3WV4</v>
          </cell>
          <cell r="B9440" t="str">
            <v>x3136F3WV4</v>
          </cell>
          <cell r="C9440" t="str">
            <v>Match</v>
          </cell>
          <cell r="D9440" t="str">
            <v>iStar</v>
          </cell>
          <cell r="E9440" t="str">
            <v>Bullet</v>
          </cell>
        </row>
        <row r="9441">
          <cell r="A9441" t="str">
            <v>3136F3WW2</v>
          </cell>
          <cell r="B9441" t="str">
            <v>x3136F3WW2</v>
          </cell>
          <cell r="C9441" t="str">
            <v>Match</v>
          </cell>
          <cell r="D9441" t="str">
            <v>iStar</v>
          </cell>
          <cell r="E9441" t="str">
            <v>Bullet</v>
          </cell>
        </row>
        <row r="9442">
          <cell r="A9442" t="str">
            <v>3136F3WW2</v>
          </cell>
          <cell r="B9442" t="str">
            <v>x3136F3WW2</v>
          </cell>
          <cell r="C9442" t="str">
            <v>Match</v>
          </cell>
          <cell r="D9442" t="str">
            <v>iStar</v>
          </cell>
          <cell r="E9442" t="str">
            <v>Callable</v>
          </cell>
        </row>
        <row r="9443">
          <cell r="A9443" t="str">
            <v>3136F3WW2</v>
          </cell>
          <cell r="B9443" t="str">
            <v>x3136F3WW2</v>
          </cell>
          <cell r="C9443" t="str">
            <v>Match</v>
          </cell>
          <cell r="D9443" t="str">
            <v>iStar</v>
          </cell>
          <cell r="E9443" t="str">
            <v>Bullet</v>
          </cell>
        </row>
        <row r="9444">
          <cell r="A9444" t="str">
            <v>3136F3WX0</v>
          </cell>
          <cell r="B9444" t="str">
            <v>x3136F3WX0</v>
          </cell>
          <cell r="C9444" t="str">
            <v>Match</v>
          </cell>
          <cell r="D9444" t="str">
            <v>iStar</v>
          </cell>
          <cell r="E9444" t="str">
            <v>Callable</v>
          </cell>
        </row>
        <row r="9445">
          <cell r="A9445" t="str">
            <v>3136F3WX0</v>
          </cell>
          <cell r="B9445" t="str">
            <v>x3136F3WX0</v>
          </cell>
          <cell r="C9445" t="str">
            <v>Match</v>
          </cell>
          <cell r="D9445" t="str">
            <v>iStar</v>
          </cell>
          <cell r="E9445" t="str">
            <v>Bullet</v>
          </cell>
        </row>
        <row r="9446">
          <cell r="A9446" t="str">
            <v>3136F3WX0</v>
          </cell>
          <cell r="B9446" t="str">
            <v>x3136F3WX0</v>
          </cell>
          <cell r="C9446" t="str">
            <v>Match</v>
          </cell>
          <cell r="D9446" t="str">
            <v>iStar</v>
          </cell>
          <cell r="E9446" t="str">
            <v>Bullet</v>
          </cell>
        </row>
        <row r="9447">
          <cell r="A9447" t="str">
            <v>3136F3WZ5</v>
          </cell>
          <cell r="B9447" t="str">
            <v>x3136F3WZ5</v>
          </cell>
          <cell r="C9447" t="str">
            <v>Match</v>
          </cell>
          <cell r="D9447" t="str">
            <v>iStar</v>
          </cell>
          <cell r="E9447" t="str">
            <v>Bullet</v>
          </cell>
        </row>
        <row r="9448">
          <cell r="A9448" t="str">
            <v>3136F3WZ5</v>
          </cell>
          <cell r="B9448" t="str">
            <v>x3136F3WZ5</v>
          </cell>
          <cell r="C9448" t="str">
            <v>Match</v>
          </cell>
          <cell r="D9448" t="str">
            <v>iStar</v>
          </cell>
          <cell r="E9448" t="str">
            <v>Bullet</v>
          </cell>
        </row>
        <row r="9449">
          <cell r="A9449" t="str">
            <v>3136F3WZ5</v>
          </cell>
          <cell r="B9449" t="str">
            <v>x3136F3WZ5</v>
          </cell>
          <cell r="C9449" t="str">
            <v>Match</v>
          </cell>
          <cell r="D9449" t="str">
            <v>iStar</v>
          </cell>
          <cell r="E9449" t="str">
            <v>Bullet</v>
          </cell>
        </row>
        <row r="9450">
          <cell r="A9450" t="str">
            <v>3136F3X27</v>
          </cell>
          <cell r="B9450" t="str">
            <v>x3136F3X27</v>
          </cell>
          <cell r="C9450" t="str">
            <v>Match</v>
          </cell>
          <cell r="D9450" t="str">
            <v>iStar</v>
          </cell>
          <cell r="E9450" t="str">
            <v>Callable</v>
          </cell>
        </row>
        <row r="9451">
          <cell r="A9451" t="str">
            <v>3136F3X27</v>
          </cell>
          <cell r="B9451" t="str">
            <v>x3136F3X27</v>
          </cell>
          <cell r="C9451" t="str">
            <v>Match</v>
          </cell>
          <cell r="D9451" t="str">
            <v>iStar</v>
          </cell>
          <cell r="E9451" t="str">
            <v>Callable</v>
          </cell>
        </row>
        <row r="9452">
          <cell r="A9452" t="str">
            <v>3136F3X27</v>
          </cell>
          <cell r="B9452" t="str">
            <v>x3136F3X27</v>
          </cell>
          <cell r="C9452" t="str">
            <v>Match</v>
          </cell>
          <cell r="D9452" t="str">
            <v>iStar</v>
          </cell>
          <cell r="E9452" t="str">
            <v>Callable</v>
          </cell>
        </row>
        <row r="9453">
          <cell r="A9453" t="str">
            <v>3136F3X35</v>
          </cell>
          <cell r="B9453" t="str">
            <v>x3136F3X35</v>
          </cell>
          <cell r="C9453" t="str">
            <v>Match</v>
          </cell>
          <cell r="D9453" t="str">
            <v>iStar</v>
          </cell>
          <cell r="E9453" t="str">
            <v>Callable</v>
          </cell>
        </row>
        <row r="9454">
          <cell r="A9454" t="str">
            <v>3136F3X35</v>
          </cell>
          <cell r="B9454" t="str">
            <v>x3136F3X35</v>
          </cell>
          <cell r="C9454" t="str">
            <v>Match</v>
          </cell>
          <cell r="D9454" t="str">
            <v>iStar</v>
          </cell>
          <cell r="E9454" t="str">
            <v>Bullet</v>
          </cell>
        </row>
        <row r="9455">
          <cell r="A9455" t="str">
            <v>3136F3X35</v>
          </cell>
          <cell r="B9455" t="str">
            <v>x3136F3X35</v>
          </cell>
          <cell r="C9455" t="str">
            <v>Match</v>
          </cell>
          <cell r="D9455" t="str">
            <v>iStar</v>
          </cell>
          <cell r="E9455" t="str">
            <v>Bullet</v>
          </cell>
        </row>
        <row r="9456">
          <cell r="A9456" t="str">
            <v>3136F3X43</v>
          </cell>
          <cell r="B9456" t="str">
            <v>x3136F3X43</v>
          </cell>
          <cell r="C9456" t="str">
            <v>Match</v>
          </cell>
          <cell r="D9456" t="str">
            <v>iStar</v>
          </cell>
          <cell r="E9456" t="str">
            <v>Callable</v>
          </cell>
        </row>
        <row r="9457">
          <cell r="A9457" t="str">
            <v>3136F3X43</v>
          </cell>
          <cell r="B9457" t="str">
            <v>x3136F3X43</v>
          </cell>
          <cell r="C9457" t="str">
            <v>Match</v>
          </cell>
          <cell r="D9457" t="str">
            <v>iStar</v>
          </cell>
          <cell r="E9457" t="str">
            <v>Bullet</v>
          </cell>
        </row>
        <row r="9458">
          <cell r="A9458" t="str">
            <v>3136F3X43</v>
          </cell>
          <cell r="B9458" t="str">
            <v>x3136F3X43</v>
          </cell>
          <cell r="C9458" t="str">
            <v>Match</v>
          </cell>
          <cell r="D9458" t="str">
            <v>iStar</v>
          </cell>
          <cell r="E9458" t="str">
            <v>Bullet</v>
          </cell>
        </row>
        <row r="9459">
          <cell r="A9459" t="str">
            <v>3136F3X50</v>
          </cell>
          <cell r="B9459" t="str">
            <v>x3136F3X50</v>
          </cell>
          <cell r="C9459" t="str">
            <v>Match</v>
          </cell>
          <cell r="D9459" t="str">
            <v>iStar</v>
          </cell>
          <cell r="E9459" t="str">
            <v>Callable</v>
          </cell>
        </row>
        <row r="9460">
          <cell r="A9460" t="str">
            <v>3136F3X50</v>
          </cell>
          <cell r="B9460" t="str">
            <v>x3136F3X50</v>
          </cell>
          <cell r="C9460" t="str">
            <v>Match</v>
          </cell>
          <cell r="D9460" t="str">
            <v>iStar</v>
          </cell>
          <cell r="E9460" t="str">
            <v>Callable</v>
          </cell>
        </row>
        <row r="9461">
          <cell r="A9461" t="str">
            <v>3136F3X50</v>
          </cell>
          <cell r="B9461" t="str">
            <v>x3136F3X50</v>
          </cell>
          <cell r="C9461" t="str">
            <v>Match</v>
          </cell>
          <cell r="D9461" t="str">
            <v>iStar</v>
          </cell>
          <cell r="E9461" t="str">
            <v>Callable</v>
          </cell>
        </row>
        <row r="9462">
          <cell r="A9462" t="str">
            <v>3136F3X68</v>
          </cell>
          <cell r="B9462" t="str">
            <v>x3136F3X68</v>
          </cell>
          <cell r="C9462" t="str">
            <v>Match</v>
          </cell>
          <cell r="D9462" t="str">
            <v>iStar</v>
          </cell>
          <cell r="E9462" t="str">
            <v>Callable</v>
          </cell>
        </row>
        <row r="9463">
          <cell r="A9463" t="str">
            <v>3136F3X68</v>
          </cell>
          <cell r="B9463" t="str">
            <v>x3136F3X68</v>
          </cell>
          <cell r="C9463" t="str">
            <v>Match</v>
          </cell>
          <cell r="D9463" t="str">
            <v>iStar</v>
          </cell>
          <cell r="E9463" t="str">
            <v>Callable</v>
          </cell>
        </row>
        <row r="9464">
          <cell r="A9464" t="str">
            <v>3136F3X68</v>
          </cell>
          <cell r="B9464" t="str">
            <v>x3136F3X68</v>
          </cell>
          <cell r="C9464" t="str">
            <v>Match</v>
          </cell>
          <cell r="D9464" t="str">
            <v>iStar</v>
          </cell>
          <cell r="E9464" t="str">
            <v>CallableStep-Up</v>
          </cell>
        </row>
        <row r="9465">
          <cell r="A9465" t="str">
            <v>3136F3X76</v>
          </cell>
          <cell r="B9465" t="str">
            <v>x3136F3X76</v>
          </cell>
          <cell r="C9465" t="str">
            <v>Match</v>
          </cell>
          <cell r="D9465" t="str">
            <v>iStar</v>
          </cell>
          <cell r="E9465" t="str">
            <v>CallableStep-Up</v>
          </cell>
        </row>
        <row r="9466">
          <cell r="A9466" t="str">
            <v>3136F3X76</v>
          </cell>
          <cell r="B9466" t="str">
            <v>x3136F3X76</v>
          </cell>
          <cell r="C9466" t="str">
            <v>Match</v>
          </cell>
          <cell r="D9466" t="str">
            <v>iStar</v>
          </cell>
          <cell r="E9466" t="str">
            <v>Step-Up</v>
          </cell>
        </row>
        <row r="9467">
          <cell r="A9467" t="str">
            <v>3136F3X76</v>
          </cell>
          <cell r="B9467" t="str">
            <v>x3136F3X76</v>
          </cell>
          <cell r="C9467" t="str">
            <v>Match</v>
          </cell>
          <cell r="D9467" t="str">
            <v>iStar</v>
          </cell>
          <cell r="E9467" t="str">
            <v>Callable</v>
          </cell>
        </row>
        <row r="9468">
          <cell r="A9468" t="str">
            <v>3136F3X84</v>
          </cell>
          <cell r="B9468" t="str">
            <v>x3136F3X84</v>
          </cell>
          <cell r="C9468" t="str">
            <v>Match</v>
          </cell>
          <cell r="D9468" t="str">
            <v>iStar</v>
          </cell>
          <cell r="E9468" t="str">
            <v>Callable</v>
          </cell>
        </row>
        <row r="9469">
          <cell r="A9469" t="str">
            <v>3136F3X84</v>
          </cell>
          <cell r="B9469" t="str">
            <v>x3136F3X84</v>
          </cell>
          <cell r="C9469" t="str">
            <v>Match</v>
          </cell>
          <cell r="D9469" t="str">
            <v>iStar</v>
          </cell>
          <cell r="E9469" t="str">
            <v>Callable</v>
          </cell>
        </row>
        <row r="9470">
          <cell r="A9470" t="str">
            <v>3136F3X84</v>
          </cell>
          <cell r="B9470" t="str">
            <v>x3136F3X84</v>
          </cell>
          <cell r="C9470" t="str">
            <v>Match</v>
          </cell>
          <cell r="D9470" t="str">
            <v>iStar</v>
          </cell>
          <cell r="E9470" t="str">
            <v>Callable</v>
          </cell>
        </row>
        <row r="9471">
          <cell r="A9471" t="str">
            <v>3136F3X92</v>
          </cell>
          <cell r="B9471" t="str">
            <v>x3136F3X92</v>
          </cell>
          <cell r="C9471" t="str">
            <v>Match</v>
          </cell>
          <cell r="D9471" t="str">
            <v>iStar</v>
          </cell>
          <cell r="E9471" t="str">
            <v>Callable</v>
          </cell>
        </row>
        <row r="9472">
          <cell r="A9472" t="str">
            <v>3136F3X92</v>
          </cell>
          <cell r="B9472" t="str">
            <v>x3136F3X92</v>
          </cell>
          <cell r="C9472" t="str">
            <v>Match</v>
          </cell>
          <cell r="D9472" t="str">
            <v>iStar</v>
          </cell>
          <cell r="E9472" t="str">
            <v>Callable</v>
          </cell>
        </row>
        <row r="9473">
          <cell r="A9473" t="str">
            <v>3136F3X92</v>
          </cell>
          <cell r="B9473" t="str">
            <v>x3136F3X92</v>
          </cell>
          <cell r="C9473" t="str">
            <v>Match</v>
          </cell>
          <cell r="D9473" t="str">
            <v>iStar</v>
          </cell>
          <cell r="E9473" t="str">
            <v>Callable</v>
          </cell>
        </row>
        <row r="9474">
          <cell r="A9474" t="str">
            <v>3136F3XA9</v>
          </cell>
          <cell r="B9474" t="str">
            <v>x3136F3XA9</v>
          </cell>
          <cell r="C9474" t="str">
            <v>Match</v>
          </cell>
          <cell r="D9474" t="str">
            <v>iStar</v>
          </cell>
          <cell r="E9474" t="str">
            <v>Callable</v>
          </cell>
        </row>
        <row r="9475">
          <cell r="A9475" t="str">
            <v>3136F3XA9</v>
          </cell>
          <cell r="B9475" t="str">
            <v>x3136F3XA9</v>
          </cell>
          <cell r="C9475" t="str">
            <v>Match</v>
          </cell>
          <cell r="D9475" t="str">
            <v>iStar</v>
          </cell>
          <cell r="E9475" t="str">
            <v>Callable</v>
          </cell>
        </row>
        <row r="9476">
          <cell r="A9476" t="str">
            <v>3136F3XB7</v>
          </cell>
          <cell r="B9476" t="str">
            <v>x3136F3XB7</v>
          </cell>
          <cell r="C9476" t="str">
            <v>Match</v>
          </cell>
          <cell r="D9476" t="str">
            <v>iStar</v>
          </cell>
          <cell r="E9476" t="str">
            <v>Callable</v>
          </cell>
        </row>
        <row r="9477">
          <cell r="A9477" t="str">
            <v>3136F3XB7</v>
          </cell>
          <cell r="B9477" t="str">
            <v>x3136F3XB7</v>
          </cell>
          <cell r="C9477" t="str">
            <v>Match</v>
          </cell>
          <cell r="D9477" t="str">
            <v>iStar</v>
          </cell>
          <cell r="E9477" t="str">
            <v>Callable</v>
          </cell>
        </row>
        <row r="9478">
          <cell r="A9478" t="str">
            <v>3136F3XB7</v>
          </cell>
          <cell r="B9478" t="str">
            <v>x3136F3XB7</v>
          </cell>
          <cell r="C9478" t="str">
            <v>Match</v>
          </cell>
          <cell r="D9478" t="str">
            <v>iStar</v>
          </cell>
          <cell r="E9478" t="str">
            <v>Callable</v>
          </cell>
        </row>
        <row r="9479">
          <cell r="A9479" t="str">
            <v>3136F3XC5</v>
          </cell>
          <cell r="B9479" t="str">
            <v>x3136F3XC5</v>
          </cell>
          <cell r="C9479" t="str">
            <v>Match</v>
          </cell>
          <cell r="D9479" t="str">
            <v>iStar</v>
          </cell>
          <cell r="E9479" t="str">
            <v>Callable</v>
          </cell>
        </row>
        <row r="9480">
          <cell r="A9480" t="str">
            <v>3136F3XD3</v>
          </cell>
          <cell r="B9480" t="str">
            <v>x3136F3XD3</v>
          </cell>
          <cell r="C9480" t="str">
            <v>Match</v>
          </cell>
          <cell r="D9480" t="str">
            <v>iStar</v>
          </cell>
          <cell r="E9480" t="str">
            <v>Callable</v>
          </cell>
        </row>
        <row r="9481">
          <cell r="A9481" t="str">
            <v>3136F3XD3</v>
          </cell>
          <cell r="B9481" t="str">
            <v>x3136F3XD3</v>
          </cell>
          <cell r="C9481" t="str">
            <v>Match</v>
          </cell>
          <cell r="D9481" t="str">
            <v>iStar</v>
          </cell>
          <cell r="E9481" t="str">
            <v>Callable</v>
          </cell>
        </row>
        <row r="9482">
          <cell r="A9482" t="str">
            <v>3136F3XD3</v>
          </cell>
          <cell r="B9482" t="str">
            <v>x3136F3XD3</v>
          </cell>
          <cell r="C9482" t="str">
            <v>Match</v>
          </cell>
          <cell r="D9482" t="str">
            <v>iStar</v>
          </cell>
          <cell r="E9482" t="str">
            <v>Bullet</v>
          </cell>
        </row>
        <row r="9483">
          <cell r="A9483" t="str">
            <v>3136F3XF8</v>
          </cell>
          <cell r="B9483" t="str">
            <v>x3136F3XF8</v>
          </cell>
          <cell r="C9483" t="str">
            <v>Match</v>
          </cell>
          <cell r="D9483" t="str">
            <v>iStar</v>
          </cell>
          <cell r="E9483" t="str">
            <v>Bullet</v>
          </cell>
        </row>
        <row r="9484">
          <cell r="A9484" t="str">
            <v>3136F3XF8</v>
          </cell>
          <cell r="B9484" t="str">
            <v>x3136F3XF8</v>
          </cell>
          <cell r="C9484" t="str">
            <v>Match</v>
          </cell>
          <cell r="D9484" t="str">
            <v>iStar</v>
          </cell>
          <cell r="E9484" t="str">
            <v>Bullet</v>
          </cell>
        </row>
        <row r="9485">
          <cell r="A9485" t="str">
            <v>3136F3XF8</v>
          </cell>
          <cell r="B9485" t="str">
            <v>x3136F3XF8</v>
          </cell>
          <cell r="C9485" t="str">
            <v>Match</v>
          </cell>
          <cell r="D9485" t="str">
            <v>iStar</v>
          </cell>
          <cell r="E9485" t="str">
            <v>Callable</v>
          </cell>
        </row>
        <row r="9486">
          <cell r="A9486" t="str">
            <v>3136F3XG6</v>
          </cell>
          <cell r="B9486" t="str">
            <v>x3136F3XG6</v>
          </cell>
          <cell r="C9486" t="str">
            <v>Match</v>
          </cell>
          <cell r="D9486" t="str">
            <v>iStar</v>
          </cell>
          <cell r="E9486" t="str">
            <v>Bullet</v>
          </cell>
        </row>
        <row r="9487">
          <cell r="A9487" t="str">
            <v>3136F3XG6</v>
          </cell>
          <cell r="B9487" t="str">
            <v>x3136F3XG6</v>
          </cell>
          <cell r="C9487" t="str">
            <v>Match</v>
          </cell>
          <cell r="D9487" t="str">
            <v>iStar</v>
          </cell>
          <cell r="E9487" t="str">
            <v>Bullet</v>
          </cell>
        </row>
        <row r="9488">
          <cell r="A9488" t="str">
            <v>3136F3XG6</v>
          </cell>
          <cell r="B9488" t="str">
            <v>x3136F3XG6</v>
          </cell>
          <cell r="C9488" t="str">
            <v>Match</v>
          </cell>
          <cell r="D9488" t="str">
            <v>iStar</v>
          </cell>
          <cell r="E9488" t="str">
            <v>Callable</v>
          </cell>
        </row>
        <row r="9489">
          <cell r="A9489" t="str">
            <v>3136F3XH4</v>
          </cell>
          <cell r="B9489" t="str">
            <v>x3136F3XH4</v>
          </cell>
          <cell r="C9489" t="str">
            <v>Match</v>
          </cell>
          <cell r="D9489" t="str">
            <v>iStar</v>
          </cell>
          <cell r="E9489" t="str">
            <v>Callable</v>
          </cell>
        </row>
        <row r="9490">
          <cell r="A9490" t="str">
            <v>3136F3XH4</v>
          </cell>
          <cell r="B9490" t="str">
            <v>x3136F3XH4</v>
          </cell>
          <cell r="C9490" t="str">
            <v>Match</v>
          </cell>
          <cell r="D9490" t="str">
            <v>iStar</v>
          </cell>
          <cell r="E9490" t="str">
            <v>Callable</v>
          </cell>
        </row>
        <row r="9491">
          <cell r="A9491" t="str">
            <v>3136F3XH4</v>
          </cell>
          <cell r="B9491" t="str">
            <v>x3136F3XH4</v>
          </cell>
          <cell r="C9491" t="str">
            <v>Match</v>
          </cell>
          <cell r="D9491" t="str">
            <v>iStar</v>
          </cell>
          <cell r="E9491" t="str">
            <v>Callable</v>
          </cell>
        </row>
        <row r="9492">
          <cell r="A9492" t="str">
            <v>3136F3XJ0</v>
          </cell>
          <cell r="B9492" t="str">
            <v>x3136F3XJ0</v>
          </cell>
          <cell r="C9492" t="str">
            <v>Match</v>
          </cell>
          <cell r="D9492" t="str">
            <v>iStar</v>
          </cell>
          <cell r="E9492" t="str">
            <v>Callable</v>
          </cell>
        </row>
        <row r="9493">
          <cell r="A9493" t="str">
            <v>3136F3XJ0</v>
          </cell>
          <cell r="B9493" t="str">
            <v>x3136F3XJ0</v>
          </cell>
          <cell r="C9493" t="str">
            <v>Match</v>
          </cell>
          <cell r="D9493" t="str">
            <v>iStar</v>
          </cell>
          <cell r="E9493" t="str">
            <v>Callable</v>
          </cell>
        </row>
        <row r="9494">
          <cell r="A9494" t="str">
            <v>3136F3XJ0</v>
          </cell>
          <cell r="B9494" t="str">
            <v>x3136F3XJ0</v>
          </cell>
          <cell r="C9494" t="str">
            <v>Match</v>
          </cell>
          <cell r="D9494" t="str">
            <v>iStar</v>
          </cell>
          <cell r="E9494" t="str">
            <v>Callable</v>
          </cell>
        </row>
        <row r="9495">
          <cell r="A9495" t="str">
            <v>3136F3XK7</v>
          </cell>
          <cell r="B9495" t="str">
            <v>x3136F3XK7</v>
          </cell>
          <cell r="C9495" t="str">
            <v>Match</v>
          </cell>
          <cell r="D9495" t="str">
            <v>iStar</v>
          </cell>
          <cell r="E9495" t="str">
            <v>Callable</v>
          </cell>
        </row>
        <row r="9496">
          <cell r="A9496" t="str">
            <v>3136F3XK7</v>
          </cell>
          <cell r="B9496" t="str">
            <v>x3136F3XK7</v>
          </cell>
          <cell r="C9496" t="str">
            <v>Match</v>
          </cell>
          <cell r="D9496" t="str">
            <v>iStar</v>
          </cell>
          <cell r="E9496" t="str">
            <v>Callable</v>
          </cell>
        </row>
        <row r="9497">
          <cell r="A9497" t="str">
            <v>3136F3XK7</v>
          </cell>
          <cell r="B9497" t="str">
            <v>x3136F3XK7</v>
          </cell>
          <cell r="C9497" t="str">
            <v>Match</v>
          </cell>
          <cell r="D9497" t="str">
            <v>iStar</v>
          </cell>
          <cell r="E9497" t="str">
            <v>Callable</v>
          </cell>
        </row>
        <row r="9498">
          <cell r="A9498" t="str">
            <v>3136F3XP6</v>
          </cell>
          <cell r="B9498" t="str">
            <v>x3136F3XP6</v>
          </cell>
          <cell r="C9498" t="str">
            <v>Match</v>
          </cell>
          <cell r="D9498" t="str">
            <v>iStar</v>
          </cell>
          <cell r="E9498" t="str">
            <v>Bullet</v>
          </cell>
        </row>
        <row r="9499">
          <cell r="A9499" t="str">
            <v>3136F3XP6</v>
          </cell>
          <cell r="B9499" t="str">
            <v>x3136F3XP6</v>
          </cell>
          <cell r="C9499" t="str">
            <v>Match</v>
          </cell>
          <cell r="D9499" t="str">
            <v>iStar</v>
          </cell>
          <cell r="E9499" t="str">
            <v>Bullet</v>
          </cell>
        </row>
        <row r="9500">
          <cell r="A9500" t="str">
            <v>3136F3XP6</v>
          </cell>
          <cell r="B9500" t="str">
            <v>x3136F3XP6</v>
          </cell>
          <cell r="C9500" t="str">
            <v>Match</v>
          </cell>
          <cell r="D9500" t="str">
            <v>iStar</v>
          </cell>
          <cell r="E9500" t="str">
            <v>Callable</v>
          </cell>
        </row>
        <row r="9501">
          <cell r="A9501" t="str">
            <v>3136F3XQ4</v>
          </cell>
          <cell r="B9501" t="str">
            <v>x3136F3XQ4</v>
          </cell>
          <cell r="C9501" t="str">
            <v>Match</v>
          </cell>
          <cell r="D9501" t="str">
            <v>iStar</v>
          </cell>
          <cell r="E9501" t="str">
            <v>Callable</v>
          </cell>
        </row>
        <row r="9502">
          <cell r="A9502" t="str">
            <v>3136F3XQ4</v>
          </cell>
          <cell r="B9502" t="str">
            <v>x3136F3XQ4</v>
          </cell>
          <cell r="C9502" t="str">
            <v>Match</v>
          </cell>
          <cell r="D9502" t="str">
            <v>iStar</v>
          </cell>
          <cell r="E9502" t="str">
            <v>Callable</v>
          </cell>
        </row>
        <row r="9503">
          <cell r="A9503" t="str">
            <v>3136F3XQ4</v>
          </cell>
          <cell r="B9503" t="str">
            <v>x3136F3XQ4</v>
          </cell>
          <cell r="C9503" t="str">
            <v>Match</v>
          </cell>
          <cell r="D9503" t="str">
            <v>iStar</v>
          </cell>
          <cell r="E9503" t="str">
            <v>Callable</v>
          </cell>
        </row>
        <row r="9504">
          <cell r="A9504" t="str">
            <v>3136F3XR2</v>
          </cell>
          <cell r="B9504" t="str">
            <v>x3136F3XR2</v>
          </cell>
          <cell r="C9504" t="str">
            <v>Match</v>
          </cell>
          <cell r="D9504" t="str">
            <v>iStar</v>
          </cell>
          <cell r="E9504" t="str">
            <v>Callable</v>
          </cell>
        </row>
        <row r="9505">
          <cell r="A9505" t="str">
            <v>3136F3XR2</v>
          </cell>
          <cell r="B9505" t="str">
            <v>x3136F3XR2</v>
          </cell>
          <cell r="C9505" t="str">
            <v>Match</v>
          </cell>
          <cell r="D9505" t="str">
            <v>iStar</v>
          </cell>
          <cell r="E9505" t="str">
            <v>Callable</v>
          </cell>
        </row>
        <row r="9506">
          <cell r="A9506" t="str">
            <v>3136F3XR2</v>
          </cell>
          <cell r="B9506" t="str">
            <v>x3136F3XR2</v>
          </cell>
          <cell r="C9506" t="str">
            <v>Match</v>
          </cell>
          <cell r="D9506" t="str">
            <v>iStar</v>
          </cell>
          <cell r="E9506" t="str">
            <v>Callable</v>
          </cell>
        </row>
        <row r="9507">
          <cell r="A9507" t="str">
            <v>3136F3XS0</v>
          </cell>
          <cell r="B9507" t="str">
            <v>x3136F3XS0</v>
          </cell>
          <cell r="C9507" t="str">
            <v>Match</v>
          </cell>
          <cell r="D9507" t="str">
            <v>iStar</v>
          </cell>
          <cell r="E9507" t="str">
            <v>Callable</v>
          </cell>
        </row>
        <row r="9508">
          <cell r="A9508" t="str">
            <v>3136F3XS0</v>
          </cell>
          <cell r="B9508" t="str">
            <v>x3136F3XS0</v>
          </cell>
          <cell r="C9508" t="str">
            <v>Match</v>
          </cell>
          <cell r="D9508" t="str">
            <v>iStar</v>
          </cell>
          <cell r="E9508" t="str">
            <v>Callable</v>
          </cell>
        </row>
        <row r="9509">
          <cell r="A9509" t="str">
            <v>3136F3XS0</v>
          </cell>
          <cell r="B9509" t="str">
            <v>x3136F3XS0</v>
          </cell>
          <cell r="C9509" t="str">
            <v>Match</v>
          </cell>
          <cell r="D9509" t="str">
            <v>iStar</v>
          </cell>
          <cell r="E9509" t="str">
            <v>Callable</v>
          </cell>
        </row>
        <row r="9510">
          <cell r="A9510" t="str">
            <v>3136F3XT8</v>
          </cell>
          <cell r="B9510" t="str">
            <v>x3136F3XT8</v>
          </cell>
          <cell r="C9510" t="str">
            <v>Match</v>
          </cell>
          <cell r="D9510" t="str">
            <v>iStar</v>
          </cell>
          <cell r="E9510" t="str">
            <v>Callable</v>
          </cell>
        </row>
        <row r="9511">
          <cell r="A9511" t="str">
            <v>3136F3XT8</v>
          </cell>
          <cell r="B9511" t="str">
            <v>x3136F3XT8</v>
          </cell>
          <cell r="C9511" t="str">
            <v>Match</v>
          </cell>
          <cell r="D9511" t="str">
            <v>iStar</v>
          </cell>
          <cell r="E9511" t="str">
            <v>Callable</v>
          </cell>
        </row>
        <row r="9512">
          <cell r="A9512" t="str">
            <v>3136F3XT8</v>
          </cell>
          <cell r="B9512" t="str">
            <v>x3136F3XT8</v>
          </cell>
          <cell r="C9512" t="str">
            <v>Match</v>
          </cell>
          <cell r="D9512" t="str">
            <v>iStar</v>
          </cell>
          <cell r="E9512" t="str">
            <v>Callable</v>
          </cell>
        </row>
        <row r="9513">
          <cell r="A9513" t="str">
            <v>3136F3XU5</v>
          </cell>
          <cell r="B9513" t="str">
            <v>x3136F3XU5</v>
          </cell>
          <cell r="C9513" t="str">
            <v>Match</v>
          </cell>
          <cell r="D9513" t="str">
            <v>iStar</v>
          </cell>
          <cell r="E9513" t="str">
            <v>Callable</v>
          </cell>
        </row>
        <row r="9514">
          <cell r="A9514" t="str">
            <v>3136F3XU5</v>
          </cell>
          <cell r="B9514" t="str">
            <v>x3136F3XU5</v>
          </cell>
          <cell r="C9514" t="str">
            <v>Match</v>
          </cell>
          <cell r="D9514" t="str">
            <v>iStar</v>
          </cell>
          <cell r="E9514" t="str">
            <v>Callable</v>
          </cell>
        </row>
        <row r="9515">
          <cell r="A9515" t="str">
            <v>3136F3XU5</v>
          </cell>
          <cell r="B9515" t="str">
            <v>x3136F3XU5</v>
          </cell>
          <cell r="C9515" t="str">
            <v>Match</v>
          </cell>
          <cell r="D9515" t="str">
            <v>iStar</v>
          </cell>
          <cell r="E9515" t="str">
            <v>Callable</v>
          </cell>
        </row>
        <row r="9516">
          <cell r="A9516" t="str">
            <v>3136F3XV3</v>
          </cell>
          <cell r="B9516" t="str">
            <v>x3136F3XV3</v>
          </cell>
          <cell r="C9516" t="str">
            <v>Match</v>
          </cell>
          <cell r="D9516" t="str">
            <v>iStar</v>
          </cell>
          <cell r="E9516" t="str">
            <v>Callable</v>
          </cell>
        </row>
        <row r="9517">
          <cell r="A9517" t="str">
            <v>3136F3XV3</v>
          </cell>
          <cell r="B9517" t="str">
            <v>x3136F3XV3</v>
          </cell>
          <cell r="C9517" t="str">
            <v>Match</v>
          </cell>
          <cell r="D9517" t="str">
            <v>iStar</v>
          </cell>
          <cell r="E9517" t="str">
            <v>Callable</v>
          </cell>
        </row>
        <row r="9518">
          <cell r="A9518" t="str">
            <v>3136F3XV3</v>
          </cell>
          <cell r="B9518" t="str">
            <v>x3136F3XV3</v>
          </cell>
          <cell r="C9518" t="str">
            <v>Match</v>
          </cell>
          <cell r="D9518" t="str">
            <v>iStar</v>
          </cell>
          <cell r="E9518" t="str">
            <v>Callable</v>
          </cell>
        </row>
        <row r="9519">
          <cell r="A9519" t="str">
            <v>3136F3XW1</v>
          </cell>
          <cell r="B9519" t="str">
            <v>x3136F3XW1</v>
          </cell>
          <cell r="C9519" t="str">
            <v>Match</v>
          </cell>
          <cell r="D9519" t="str">
            <v>iStar</v>
          </cell>
          <cell r="E9519" t="str">
            <v>Zero-Coupon</v>
          </cell>
        </row>
        <row r="9520">
          <cell r="A9520" t="str">
            <v>3136F3XW1</v>
          </cell>
          <cell r="B9520" t="str">
            <v>x3136F3XW1</v>
          </cell>
          <cell r="C9520" t="str">
            <v>Match</v>
          </cell>
          <cell r="D9520" t="str">
            <v>iStar</v>
          </cell>
          <cell r="E9520" t="str">
            <v>Zero-Coupon</v>
          </cell>
        </row>
        <row r="9521">
          <cell r="A9521" t="str">
            <v>3136F3XW1</v>
          </cell>
          <cell r="B9521" t="str">
            <v>x3136F3XW1</v>
          </cell>
          <cell r="C9521" t="str">
            <v>Match</v>
          </cell>
          <cell r="D9521" t="str">
            <v>iStar</v>
          </cell>
          <cell r="E9521" t="str">
            <v>Zero-Coupon</v>
          </cell>
        </row>
        <row r="9522">
          <cell r="A9522" t="str">
            <v>3136F3XX9</v>
          </cell>
          <cell r="B9522" t="str">
            <v>x3136F3XX9</v>
          </cell>
          <cell r="C9522" t="str">
            <v>Match</v>
          </cell>
          <cell r="D9522" t="str">
            <v>iStar</v>
          </cell>
          <cell r="E9522" t="str">
            <v>Callable</v>
          </cell>
        </row>
        <row r="9523">
          <cell r="A9523" t="str">
            <v>3136F3XX9</v>
          </cell>
          <cell r="B9523" t="str">
            <v>x3136F3XX9</v>
          </cell>
          <cell r="C9523" t="str">
            <v>Match</v>
          </cell>
          <cell r="D9523" t="str">
            <v>iStar</v>
          </cell>
          <cell r="E9523" t="str">
            <v>Callable</v>
          </cell>
        </row>
        <row r="9524">
          <cell r="A9524" t="str">
            <v>3136F3XX9</v>
          </cell>
          <cell r="B9524" t="str">
            <v>x3136F3XX9</v>
          </cell>
          <cell r="C9524" t="str">
            <v>Match</v>
          </cell>
          <cell r="D9524" t="str">
            <v>iStar</v>
          </cell>
          <cell r="E9524" t="str">
            <v>Callable</v>
          </cell>
        </row>
        <row r="9525">
          <cell r="A9525" t="str">
            <v>3136F3XY7</v>
          </cell>
          <cell r="B9525" t="str">
            <v>x3136F3XY7</v>
          </cell>
          <cell r="C9525" t="str">
            <v>Match</v>
          </cell>
          <cell r="D9525" t="str">
            <v>iStar</v>
          </cell>
          <cell r="E9525" t="str">
            <v>Callable</v>
          </cell>
        </row>
        <row r="9526">
          <cell r="A9526" t="str">
            <v>3136F3XY7</v>
          </cell>
          <cell r="B9526" t="str">
            <v>x3136F3XY7</v>
          </cell>
          <cell r="C9526" t="str">
            <v>Match</v>
          </cell>
          <cell r="D9526" t="str">
            <v>iStar</v>
          </cell>
          <cell r="E9526" t="str">
            <v>Bullet</v>
          </cell>
        </row>
        <row r="9527">
          <cell r="A9527" t="str">
            <v>3136F3XY7</v>
          </cell>
          <cell r="B9527" t="str">
            <v>x3136F3XY7</v>
          </cell>
          <cell r="C9527" t="str">
            <v>Match</v>
          </cell>
          <cell r="D9527" t="str">
            <v>iStar</v>
          </cell>
          <cell r="E9527" t="str">
            <v>Bullet</v>
          </cell>
        </row>
        <row r="9528">
          <cell r="A9528" t="str">
            <v>3136F3XZ4</v>
          </cell>
          <cell r="B9528" t="str">
            <v>x3136F3XZ4</v>
          </cell>
          <cell r="C9528" t="str">
            <v>Match</v>
          </cell>
          <cell r="D9528" t="str">
            <v>iStar</v>
          </cell>
          <cell r="E9528" t="str">
            <v>Callable</v>
          </cell>
        </row>
        <row r="9529">
          <cell r="A9529" t="str">
            <v>3136F3XZ4</v>
          </cell>
          <cell r="B9529" t="str">
            <v>x3136F3XZ4</v>
          </cell>
          <cell r="C9529" t="str">
            <v>Match</v>
          </cell>
          <cell r="D9529" t="str">
            <v>iStar</v>
          </cell>
          <cell r="E9529" t="str">
            <v>Callable</v>
          </cell>
        </row>
        <row r="9530">
          <cell r="A9530" t="str">
            <v>3136F3XZ4</v>
          </cell>
          <cell r="B9530" t="str">
            <v>x3136F3XZ4</v>
          </cell>
          <cell r="C9530" t="str">
            <v>Match</v>
          </cell>
          <cell r="D9530" t="str">
            <v>iStar</v>
          </cell>
          <cell r="E9530" t="str">
            <v>Callable</v>
          </cell>
        </row>
        <row r="9531">
          <cell r="A9531" t="str">
            <v>3136F3Y26</v>
          </cell>
          <cell r="B9531" t="str">
            <v>x3136F3Y26</v>
          </cell>
          <cell r="C9531" t="str">
            <v>Match</v>
          </cell>
          <cell r="D9531" t="str">
            <v>iStar</v>
          </cell>
          <cell r="E9531" t="str">
            <v>Callable</v>
          </cell>
        </row>
        <row r="9532">
          <cell r="A9532" t="str">
            <v>3136F3Y26</v>
          </cell>
          <cell r="B9532" t="str">
            <v>x3136F3Y26</v>
          </cell>
          <cell r="C9532" t="str">
            <v>Match</v>
          </cell>
          <cell r="D9532" t="str">
            <v>iStar</v>
          </cell>
          <cell r="E9532" t="str">
            <v>Callable</v>
          </cell>
        </row>
        <row r="9533">
          <cell r="A9533" t="str">
            <v>3136F3Y26</v>
          </cell>
          <cell r="B9533" t="str">
            <v>x3136F3Y26</v>
          </cell>
          <cell r="C9533" t="str">
            <v>Match</v>
          </cell>
          <cell r="D9533" t="str">
            <v>iStar</v>
          </cell>
          <cell r="E9533" t="str">
            <v>Callable</v>
          </cell>
        </row>
        <row r="9534">
          <cell r="A9534" t="str">
            <v>3136F3Y34</v>
          </cell>
          <cell r="B9534" t="str">
            <v>x3136F3Y34</v>
          </cell>
          <cell r="C9534" t="str">
            <v>Match</v>
          </cell>
          <cell r="D9534" t="str">
            <v>iStar</v>
          </cell>
          <cell r="E9534" t="str">
            <v>CallableStep-Up</v>
          </cell>
        </row>
        <row r="9535">
          <cell r="A9535" t="str">
            <v>3136F3Y34</v>
          </cell>
          <cell r="B9535" t="str">
            <v>x3136F3Y34</v>
          </cell>
          <cell r="C9535" t="str">
            <v>Match</v>
          </cell>
          <cell r="D9535" t="str">
            <v>iStar</v>
          </cell>
          <cell r="E9535" t="str">
            <v>CallableStep-Up</v>
          </cell>
        </row>
        <row r="9536">
          <cell r="A9536" t="str">
            <v>3136F3Y34</v>
          </cell>
          <cell r="B9536" t="str">
            <v>x3136F3Y34</v>
          </cell>
          <cell r="C9536" t="str">
            <v>Match</v>
          </cell>
          <cell r="D9536" t="str">
            <v>iStar</v>
          </cell>
          <cell r="E9536" t="str">
            <v>Callable</v>
          </cell>
        </row>
        <row r="9537">
          <cell r="A9537" t="str">
            <v>3136F3Y42</v>
          </cell>
          <cell r="B9537" t="str">
            <v>x3136F3Y42</v>
          </cell>
          <cell r="C9537" t="str">
            <v>Match</v>
          </cell>
          <cell r="D9537" t="str">
            <v>iStar</v>
          </cell>
          <cell r="E9537" t="str">
            <v>Callable</v>
          </cell>
        </row>
        <row r="9538">
          <cell r="A9538" t="str">
            <v>3136F3Y42</v>
          </cell>
          <cell r="B9538" t="str">
            <v>x3136F3Y42</v>
          </cell>
          <cell r="C9538" t="str">
            <v>Match</v>
          </cell>
          <cell r="D9538" t="str">
            <v>iStar</v>
          </cell>
          <cell r="E9538" t="str">
            <v>Callable</v>
          </cell>
        </row>
        <row r="9539">
          <cell r="A9539" t="str">
            <v>3136F3Y59</v>
          </cell>
          <cell r="B9539" t="str">
            <v>x3136F3Y59</v>
          </cell>
          <cell r="C9539" t="str">
            <v>Match</v>
          </cell>
          <cell r="D9539" t="str">
            <v>iStar</v>
          </cell>
          <cell r="E9539" t="str">
            <v>Callable</v>
          </cell>
        </row>
        <row r="9540">
          <cell r="A9540" t="str">
            <v>3136F3Y59</v>
          </cell>
          <cell r="B9540" t="str">
            <v>x3136F3Y59</v>
          </cell>
          <cell r="C9540" t="str">
            <v>Match</v>
          </cell>
          <cell r="D9540" t="str">
            <v>iStar</v>
          </cell>
          <cell r="E9540" t="str">
            <v>Callable</v>
          </cell>
        </row>
        <row r="9541">
          <cell r="A9541" t="str">
            <v>3136F3Y59</v>
          </cell>
          <cell r="B9541" t="str">
            <v>x3136F3Y59</v>
          </cell>
          <cell r="C9541" t="str">
            <v>Match</v>
          </cell>
          <cell r="D9541" t="str">
            <v>iStar</v>
          </cell>
          <cell r="E9541" t="str">
            <v>Callable</v>
          </cell>
        </row>
        <row r="9542">
          <cell r="A9542" t="str">
            <v>3136F3Y67</v>
          </cell>
          <cell r="B9542" t="str">
            <v>x3136F3Y67</v>
          </cell>
          <cell r="C9542" t="str">
            <v>Match</v>
          </cell>
          <cell r="D9542" t="str">
            <v>iStar</v>
          </cell>
          <cell r="E9542" t="str">
            <v>Callable</v>
          </cell>
        </row>
        <row r="9543">
          <cell r="A9543" t="str">
            <v>3136F3Y67</v>
          </cell>
          <cell r="B9543" t="str">
            <v>x3136F3Y67</v>
          </cell>
          <cell r="C9543" t="str">
            <v>Match</v>
          </cell>
          <cell r="D9543" t="str">
            <v>iStar</v>
          </cell>
          <cell r="E9543" t="str">
            <v>Callable</v>
          </cell>
        </row>
        <row r="9544">
          <cell r="A9544" t="str">
            <v>3136F3Y67</v>
          </cell>
          <cell r="B9544" t="str">
            <v>x3136F3Y67</v>
          </cell>
          <cell r="C9544" t="str">
            <v>Match</v>
          </cell>
          <cell r="D9544" t="str">
            <v>iStar</v>
          </cell>
          <cell r="E9544" t="str">
            <v>Callable</v>
          </cell>
        </row>
        <row r="9545">
          <cell r="A9545" t="str">
            <v>3136F3Y75</v>
          </cell>
          <cell r="B9545" t="str">
            <v>x3136F3Y75</v>
          </cell>
          <cell r="C9545" t="str">
            <v>Match</v>
          </cell>
          <cell r="D9545" t="str">
            <v>iStar</v>
          </cell>
          <cell r="E9545" t="str">
            <v>Callable</v>
          </cell>
        </row>
        <row r="9546">
          <cell r="A9546" t="str">
            <v>3136F3Y75</v>
          </cell>
          <cell r="B9546" t="str">
            <v>x3136F3Y75</v>
          </cell>
          <cell r="C9546" t="str">
            <v>Match</v>
          </cell>
          <cell r="D9546" t="str">
            <v>iStar</v>
          </cell>
          <cell r="E9546" t="str">
            <v>Callable</v>
          </cell>
        </row>
        <row r="9547">
          <cell r="A9547" t="str">
            <v>3136F3Y83</v>
          </cell>
          <cell r="B9547" t="str">
            <v>x3136F3Y83</v>
          </cell>
          <cell r="C9547" t="str">
            <v>Match</v>
          </cell>
          <cell r="D9547" t="str">
            <v>iStar</v>
          </cell>
          <cell r="E9547" t="str">
            <v>Callable</v>
          </cell>
        </row>
        <row r="9548">
          <cell r="A9548" t="str">
            <v>3136F3Y83</v>
          </cell>
          <cell r="B9548" t="str">
            <v>x3136F3Y83</v>
          </cell>
          <cell r="C9548" t="str">
            <v>Match</v>
          </cell>
          <cell r="D9548" t="str">
            <v>iStar</v>
          </cell>
          <cell r="E9548" t="str">
            <v>CallableStep-Up</v>
          </cell>
        </row>
        <row r="9549">
          <cell r="A9549" t="str">
            <v>3136F3Y83</v>
          </cell>
          <cell r="B9549" t="str">
            <v>x3136F3Y83</v>
          </cell>
          <cell r="C9549" t="str">
            <v>Match</v>
          </cell>
          <cell r="D9549" t="str">
            <v>iStar</v>
          </cell>
          <cell r="E9549" t="str">
            <v>CallableStep-Up</v>
          </cell>
        </row>
        <row r="9550">
          <cell r="A9550" t="str">
            <v>3136F3Y91</v>
          </cell>
          <cell r="B9550" t="str">
            <v>x3136F3Y91</v>
          </cell>
          <cell r="C9550" t="str">
            <v>Match</v>
          </cell>
          <cell r="D9550" t="str">
            <v>iStar</v>
          </cell>
          <cell r="E9550" t="str">
            <v>Bullet</v>
          </cell>
        </row>
        <row r="9551">
          <cell r="A9551" t="str">
            <v>3136F3Y91</v>
          </cell>
          <cell r="B9551" t="str">
            <v>x3136F3Y91</v>
          </cell>
          <cell r="C9551" t="str">
            <v>Match</v>
          </cell>
          <cell r="D9551" t="str">
            <v>iStar</v>
          </cell>
          <cell r="E9551" t="str">
            <v>Callable</v>
          </cell>
        </row>
        <row r="9552">
          <cell r="A9552" t="str">
            <v>3136F3Y91</v>
          </cell>
          <cell r="B9552" t="str">
            <v>x3136F3Y91</v>
          </cell>
          <cell r="C9552" t="str">
            <v>Match</v>
          </cell>
          <cell r="D9552" t="str">
            <v>iStar</v>
          </cell>
          <cell r="E9552" t="str">
            <v>Bullet</v>
          </cell>
        </row>
        <row r="9553">
          <cell r="A9553" t="str">
            <v>3136F3YA8</v>
          </cell>
          <cell r="B9553" t="str">
            <v>x3136F3YA8</v>
          </cell>
          <cell r="C9553" t="str">
            <v>Match</v>
          </cell>
          <cell r="D9553" t="str">
            <v>iStar</v>
          </cell>
          <cell r="E9553" t="str">
            <v>Bullet</v>
          </cell>
        </row>
        <row r="9554">
          <cell r="A9554" t="str">
            <v>3136F3YA8</v>
          </cell>
          <cell r="B9554" t="str">
            <v>x3136F3YA8</v>
          </cell>
          <cell r="C9554" t="str">
            <v>Match</v>
          </cell>
          <cell r="D9554" t="str">
            <v>iStar</v>
          </cell>
          <cell r="E9554" t="str">
            <v>Callable</v>
          </cell>
        </row>
        <row r="9555">
          <cell r="A9555" t="str">
            <v>3136F3YA8</v>
          </cell>
          <cell r="B9555" t="str">
            <v>x3136F3YA8</v>
          </cell>
          <cell r="C9555" t="str">
            <v>Match</v>
          </cell>
          <cell r="D9555" t="str">
            <v>iStar</v>
          </cell>
          <cell r="E9555" t="str">
            <v>Callable</v>
          </cell>
        </row>
        <row r="9556">
          <cell r="A9556" t="str">
            <v>3136F3YC4</v>
          </cell>
          <cell r="B9556" t="str">
            <v>x3136F3YC4</v>
          </cell>
          <cell r="C9556" t="str">
            <v>Match</v>
          </cell>
          <cell r="D9556" t="str">
            <v>iStar</v>
          </cell>
          <cell r="E9556" t="str">
            <v>Callable</v>
          </cell>
        </row>
        <row r="9557">
          <cell r="A9557" t="str">
            <v>3136F3YC4</v>
          </cell>
          <cell r="B9557" t="str">
            <v>x3136F3YC4</v>
          </cell>
          <cell r="C9557" t="str">
            <v>Match</v>
          </cell>
          <cell r="D9557" t="str">
            <v>iStar</v>
          </cell>
          <cell r="E9557" t="str">
            <v>Callable</v>
          </cell>
        </row>
        <row r="9558">
          <cell r="A9558" t="str">
            <v>3136F3YC4</v>
          </cell>
          <cell r="B9558" t="str">
            <v>x3136F3YC4</v>
          </cell>
          <cell r="C9558" t="str">
            <v>Match</v>
          </cell>
          <cell r="D9558" t="str">
            <v>iStar</v>
          </cell>
          <cell r="E9558" t="str">
            <v>Callable</v>
          </cell>
        </row>
        <row r="9559">
          <cell r="A9559" t="str">
            <v>3136F3YD2</v>
          </cell>
          <cell r="B9559" t="str">
            <v>x3136F3YD2</v>
          </cell>
          <cell r="C9559" t="str">
            <v>Match</v>
          </cell>
          <cell r="D9559" t="str">
            <v>iStar</v>
          </cell>
          <cell r="E9559" t="str">
            <v>Callable</v>
          </cell>
        </row>
        <row r="9560">
          <cell r="A9560" t="str">
            <v>3136F3YD2</v>
          </cell>
          <cell r="B9560" t="str">
            <v>x3136F3YD2</v>
          </cell>
          <cell r="C9560" t="str">
            <v>Match</v>
          </cell>
          <cell r="D9560" t="str">
            <v>iStar</v>
          </cell>
          <cell r="E9560" t="str">
            <v>Callable</v>
          </cell>
        </row>
        <row r="9561">
          <cell r="A9561" t="str">
            <v>3136F3YD2</v>
          </cell>
          <cell r="B9561" t="str">
            <v>x3136F3YD2</v>
          </cell>
          <cell r="C9561" t="str">
            <v>Match</v>
          </cell>
          <cell r="D9561" t="str">
            <v>iStar</v>
          </cell>
          <cell r="E9561" t="str">
            <v>Callable</v>
          </cell>
        </row>
        <row r="9562">
          <cell r="A9562" t="str">
            <v>3136F3YF7</v>
          </cell>
          <cell r="B9562" t="str">
            <v>x3136F3YF7</v>
          </cell>
          <cell r="C9562" t="str">
            <v>Match</v>
          </cell>
          <cell r="D9562" t="str">
            <v>iStar</v>
          </cell>
          <cell r="E9562" t="str">
            <v>Callable</v>
          </cell>
        </row>
        <row r="9563">
          <cell r="A9563" t="str">
            <v>3136F3YF7</v>
          </cell>
          <cell r="B9563" t="str">
            <v>x3136F3YF7</v>
          </cell>
          <cell r="C9563" t="str">
            <v>Match</v>
          </cell>
          <cell r="D9563" t="str">
            <v>iStar</v>
          </cell>
          <cell r="E9563" t="str">
            <v>Callable</v>
          </cell>
        </row>
        <row r="9564">
          <cell r="A9564" t="str">
            <v>3136F3YF7</v>
          </cell>
          <cell r="B9564" t="str">
            <v>x3136F3YF7</v>
          </cell>
          <cell r="C9564" t="str">
            <v>Match</v>
          </cell>
          <cell r="D9564" t="str">
            <v>iStar</v>
          </cell>
          <cell r="E9564" t="str">
            <v>Callable</v>
          </cell>
        </row>
        <row r="9565">
          <cell r="A9565" t="str">
            <v>3136F3YG5</v>
          </cell>
          <cell r="B9565" t="str">
            <v>x3136F3YG5</v>
          </cell>
          <cell r="C9565" t="str">
            <v>Match</v>
          </cell>
          <cell r="D9565" t="str">
            <v>iStar</v>
          </cell>
          <cell r="E9565" t="str">
            <v>Callable</v>
          </cell>
        </row>
        <row r="9566">
          <cell r="A9566" t="str">
            <v>3136F3YG5</v>
          </cell>
          <cell r="B9566" t="str">
            <v>x3136F3YG5</v>
          </cell>
          <cell r="C9566" t="str">
            <v>Match</v>
          </cell>
          <cell r="D9566" t="str">
            <v>iStar</v>
          </cell>
          <cell r="E9566" t="str">
            <v>Callable</v>
          </cell>
        </row>
        <row r="9567">
          <cell r="A9567" t="str">
            <v>3136F3YH3</v>
          </cell>
          <cell r="B9567" t="str">
            <v>x3136F3YH3</v>
          </cell>
          <cell r="C9567" t="str">
            <v>Match</v>
          </cell>
          <cell r="D9567" t="str">
            <v>iStar</v>
          </cell>
          <cell r="E9567" t="str">
            <v>Callable</v>
          </cell>
        </row>
        <row r="9568">
          <cell r="A9568" t="str">
            <v>3136F3YH3</v>
          </cell>
          <cell r="B9568" t="str">
            <v>x3136F3YH3</v>
          </cell>
          <cell r="C9568" t="str">
            <v>Match</v>
          </cell>
          <cell r="D9568" t="str">
            <v>iStar</v>
          </cell>
          <cell r="E9568" t="str">
            <v>Callable</v>
          </cell>
        </row>
        <row r="9569">
          <cell r="A9569" t="str">
            <v>3136F3YH3</v>
          </cell>
          <cell r="B9569" t="str">
            <v>x3136F3YH3</v>
          </cell>
          <cell r="C9569" t="str">
            <v>Match</v>
          </cell>
          <cell r="D9569" t="str">
            <v>iStar</v>
          </cell>
          <cell r="E9569" t="str">
            <v>Callable</v>
          </cell>
        </row>
        <row r="9570">
          <cell r="A9570" t="str">
            <v>3136F3YJ9</v>
          </cell>
          <cell r="B9570" t="str">
            <v>x3136F3YJ9</v>
          </cell>
          <cell r="C9570" t="str">
            <v>Match</v>
          </cell>
          <cell r="D9570" t="str">
            <v>iStar</v>
          </cell>
          <cell r="E9570" t="str">
            <v>CallableStep-Up</v>
          </cell>
        </row>
        <row r="9571">
          <cell r="A9571" t="str">
            <v>3136F3YJ9</v>
          </cell>
          <cell r="B9571" t="str">
            <v>x3136F3YJ9</v>
          </cell>
          <cell r="C9571" t="str">
            <v>Match</v>
          </cell>
          <cell r="D9571" t="str">
            <v>iStar</v>
          </cell>
          <cell r="E9571" t="str">
            <v>CallableStep-Up</v>
          </cell>
        </row>
        <row r="9572">
          <cell r="A9572" t="str">
            <v>3136F3YJ9</v>
          </cell>
          <cell r="B9572" t="str">
            <v>x3136F3YJ9</v>
          </cell>
          <cell r="C9572" t="str">
            <v>Match</v>
          </cell>
          <cell r="D9572" t="str">
            <v>iStar</v>
          </cell>
          <cell r="E9572" t="str">
            <v>Callable</v>
          </cell>
        </row>
        <row r="9573">
          <cell r="A9573" t="str">
            <v>3136F3YK6</v>
          </cell>
          <cell r="B9573" t="str">
            <v>x3136F3YK6</v>
          </cell>
          <cell r="C9573" t="str">
            <v>Match</v>
          </cell>
          <cell r="D9573" t="str">
            <v>iStar</v>
          </cell>
          <cell r="E9573" t="str">
            <v>Callable</v>
          </cell>
        </row>
        <row r="9574">
          <cell r="A9574" t="str">
            <v>3136F3YK6</v>
          </cell>
          <cell r="B9574" t="str">
            <v>x3136F3YK6</v>
          </cell>
          <cell r="C9574" t="str">
            <v>Match</v>
          </cell>
          <cell r="D9574" t="str">
            <v>iStar</v>
          </cell>
          <cell r="E9574" t="str">
            <v>Callable</v>
          </cell>
        </row>
        <row r="9575">
          <cell r="A9575" t="str">
            <v>3136F3YK6</v>
          </cell>
          <cell r="B9575" t="str">
            <v>x3136F3YK6</v>
          </cell>
          <cell r="C9575" t="str">
            <v>Match</v>
          </cell>
          <cell r="D9575" t="str">
            <v>iStar</v>
          </cell>
          <cell r="E9575" t="str">
            <v>Callable</v>
          </cell>
        </row>
        <row r="9576">
          <cell r="A9576" t="str">
            <v>3136F3YL4</v>
          </cell>
          <cell r="B9576" t="str">
            <v>x3136F3YL4</v>
          </cell>
          <cell r="C9576" t="str">
            <v>Match</v>
          </cell>
          <cell r="D9576" t="str">
            <v>iStar</v>
          </cell>
          <cell r="E9576" t="str">
            <v>Callable</v>
          </cell>
        </row>
        <row r="9577">
          <cell r="A9577" t="str">
            <v>3136F3YL4</v>
          </cell>
          <cell r="B9577" t="str">
            <v>x3136F3YL4</v>
          </cell>
          <cell r="C9577" t="str">
            <v>Match</v>
          </cell>
          <cell r="D9577" t="str">
            <v>iStar</v>
          </cell>
          <cell r="E9577" t="str">
            <v>Callable</v>
          </cell>
        </row>
        <row r="9578">
          <cell r="A9578" t="str">
            <v>3136F3YL4</v>
          </cell>
          <cell r="B9578" t="str">
            <v>x3136F3YL4</v>
          </cell>
          <cell r="C9578" t="str">
            <v>Match</v>
          </cell>
          <cell r="D9578" t="str">
            <v>iStar</v>
          </cell>
          <cell r="E9578" t="str">
            <v>Callable</v>
          </cell>
        </row>
        <row r="9579">
          <cell r="A9579" t="str">
            <v>3136F3YM2</v>
          </cell>
          <cell r="B9579" t="str">
            <v>x3136F3YM2</v>
          </cell>
          <cell r="C9579" t="str">
            <v>Match</v>
          </cell>
          <cell r="D9579" t="str">
            <v>iStar</v>
          </cell>
          <cell r="E9579" t="str">
            <v>Callable</v>
          </cell>
        </row>
        <row r="9580">
          <cell r="A9580" t="str">
            <v>3136F3YM2</v>
          </cell>
          <cell r="B9580" t="str">
            <v>x3136F3YM2</v>
          </cell>
          <cell r="C9580" t="str">
            <v>Match</v>
          </cell>
          <cell r="D9580" t="str">
            <v>iStar</v>
          </cell>
          <cell r="E9580" t="str">
            <v>Callable</v>
          </cell>
        </row>
        <row r="9581">
          <cell r="A9581" t="str">
            <v>3136F3YM2</v>
          </cell>
          <cell r="B9581" t="str">
            <v>x3136F3YM2</v>
          </cell>
          <cell r="C9581" t="str">
            <v>Match</v>
          </cell>
          <cell r="D9581" t="str">
            <v>iStar</v>
          </cell>
          <cell r="E9581" t="str">
            <v>CallableStep-Up</v>
          </cell>
        </row>
        <row r="9582">
          <cell r="A9582" t="str">
            <v>3136F3YN0</v>
          </cell>
          <cell r="B9582" t="str">
            <v>x3136F3YN0</v>
          </cell>
          <cell r="C9582" t="str">
            <v>Match</v>
          </cell>
          <cell r="D9582" t="str">
            <v>iStar</v>
          </cell>
          <cell r="E9582" t="str">
            <v>Bullet</v>
          </cell>
        </row>
        <row r="9583">
          <cell r="A9583" t="str">
            <v>3136F3YN0</v>
          </cell>
          <cell r="B9583" t="str">
            <v>x3136F3YN0</v>
          </cell>
          <cell r="C9583" t="str">
            <v>Match</v>
          </cell>
          <cell r="D9583" t="str">
            <v>iStar</v>
          </cell>
          <cell r="E9583" t="str">
            <v>Bullet</v>
          </cell>
        </row>
        <row r="9584">
          <cell r="A9584" t="str">
            <v>3136F3YN0</v>
          </cell>
          <cell r="B9584" t="str">
            <v>x3136F3YN0</v>
          </cell>
          <cell r="C9584" t="str">
            <v>Match</v>
          </cell>
          <cell r="D9584" t="str">
            <v>iStar</v>
          </cell>
          <cell r="E9584" t="str">
            <v>Callable</v>
          </cell>
        </row>
        <row r="9585">
          <cell r="A9585" t="str">
            <v>3136F3YP5</v>
          </cell>
          <cell r="B9585" t="str">
            <v>x3136F3YP5</v>
          </cell>
          <cell r="C9585" t="str">
            <v>Match</v>
          </cell>
          <cell r="D9585" t="str">
            <v>iStar</v>
          </cell>
          <cell r="E9585" t="str">
            <v>Callable</v>
          </cell>
        </row>
        <row r="9586">
          <cell r="A9586" t="str">
            <v>3136F3YP5</v>
          </cell>
          <cell r="B9586" t="str">
            <v>x3136F3YP5</v>
          </cell>
          <cell r="C9586" t="str">
            <v>Match</v>
          </cell>
          <cell r="D9586" t="str">
            <v>iStar</v>
          </cell>
          <cell r="E9586" t="str">
            <v>Callable</v>
          </cell>
        </row>
        <row r="9587">
          <cell r="A9587" t="str">
            <v>3136F3YQ3</v>
          </cell>
          <cell r="B9587" t="str">
            <v>x3136F3YQ3</v>
          </cell>
          <cell r="C9587" t="str">
            <v>Match</v>
          </cell>
          <cell r="D9587" t="str">
            <v>iStar</v>
          </cell>
          <cell r="E9587" t="str">
            <v>Bullet</v>
          </cell>
        </row>
        <row r="9588">
          <cell r="A9588" t="str">
            <v>3136F3YQ3</v>
          </cell>
          <cell r="B9588" t="str">
            <v>x3136F3YQ3</v>
          </cell>
          <cell r="C9588" t="str">
            <v>Match</v>
          </cell>
          <cell r="D9588" t="str">
            <v>iStar</v>
          </cell>
          <cell r="E9588" t="str">
            <v>Bullet</v>
          </cell>
        </row>
        <row r="9589">
          <cell r="A9589" t="str">
            <v>3136F3YQ3</v>
          </cell>
          <cell r="B9589" t="str">
            <v>x3136F3YQ3</v>
          </cell>
          <cell r="C9589" t="str">
            <v>Match</v>
          </cell>
          <cell r="D9589" t="str">
            <v>iStar</v>
          </cell>
          <cell r="E9589" t="str">
            <v>CallableStep-Up</v>
          </cell>
        </row>
        <row r="9590">
          <cell r="A9590" t="str">
            <v>3136F3YR1</v>
          </cell>
          <cell r="B9590" t="str">
            <v>x3136F3YR1</v>
          </cell>
          <cell r="C9590" t="str">
            <v>Match</v>
          </cell>
          <cell r="D9590" t="str">
            <v>iStar</v>
          </cell>
          <cell r="E9590" t="str">
            <v>Step-Up</v>
          </cell>
        </row>
        <row r="9591">
          <cell r="A9591" t="str">
            <v>3136F3YR1</v>
          </cell>
          <cell r="B9591" t="str">
            <v>x3136F3YR1</v>
          </cell>
          <cell r="C9591" t="str">
            <v>Match</v>
          </cell>
          <cell r="D9591" t="str">
            <v>iStar</v>
          </cell>
          <cell r="E9591" t="str">
            <v>Callable</v>
          </cell>
        </row>
        <row r="9592">
          <cell r="A9592" t="str">
            <v>3136F3YR1</v>
          </cell>
          <cell r="B9592" t="str">
            <v>x3136F3YR1</v>
          </cell>
          <cell r="C9592" t="str">
            <v>Match</v>
          </cell>
          <cell r="D9592" t="str">
            <v>iStar</v>
          </cell>
          <cell r="E9592" t="str">
            <v>CallableStep-Up</v>
          </cell>
        </row>
        <row r="9593">
          <cell r="A9593" t="str">
            <v>3136F3YS9</v>
          </cell>
          <cell r="B9593" t="str">
            <v>x3136F3YS9</v>
          </cell>
          <cell r="C9593" t="str">
            <v>Match</v>
          </cell>
          <cell r="D9593" t="str">
            <v>iStar</v>
          </cell>
          <cell r="E9593" t="str">
            <v>Step-Up</v>
          </cell>
        </row>
        <row r="9594">
          <cell r="A9594" t="str">
            <v>3136F3YS9</v>
          </cell>
          <cell r="B9594" t="str">
            <v>x3136F3YS9</v>
          </cell>
          <cell r="C9594" t="str">
            <v>Match</v>
          </cell>
          <cell r="D9594" t="str">
            <v>iStar</v>
          </cell>
          <cell r="E9594" t="str">
            <v>Bullet</v>
          </cell>
        </row>
        <row r="9595">
          <cell r="A9595" t="str">
            <v>3136F3YS9</v>
          </cell>
          <cell r="B9595" t="str">
            <v>x3136F3YS9</v>
          </cell>
          <cell r="C9595" t="str">
            <v>Match</v>
          </cell>
          <cell r="D9595" t="str">
            <v>iStar</v>
          </cell>
          <cell r="E9595" t="str">
            <v>CallableStep-Up</v>
          </cell>
        </row>
        <row r="9596">
          <cell r="A9596" t="str">
            <v>3136F3YT7</v>
          </cell>
          <cell r="B9596" t="str">
            <v>x3136F3YT7</v>
          </cell>
          <cell r="C9596" t="str">
            <v>Match</v>
          </cell>
          <cell r="D9596" t="str">
            <v>iStar</v>
          </cell>
          <cell r="E9596" t="str">
            <v>Step-Up</v>
          </cell>
        </row>
        <row r="9597">
          <cell r="A9597" t="str">
            <v>3136F3YT7</v>
          </cell>
          <cell r="B9597" t="str">
            <v>x3136F3YT7</v>
          </cell>
          <cell r="C9597" t="str">
            <v>Match</v>
          </cell>
          <cell r="D9597" t="str">
            <v>iStar</v>
          </cell>
          <cell r="E9597" t="str">
            <v>Step-Up</v>
          </cell>
        </row>
        <row r="9598">
          <cell r="A9598" t="str">
            <v>3136F3YT7</v>
          </cell>
          <cell r="B9598" t="str">
            <v>x3136F3YT7</v>
          </cell>
          <cell r="C9598" t="str">
            <v>Match</v>
          </cell>
          <cell r="D9598" t="str">
            <v>iStar</v>
          </cell>
          <cell r="E9598" t="str">
            <v>Step-Up</v>
          </cell>
        </row>
        <row r="9599">
          <cell r="A9599" t="str">
            <v>3136F3YV2</v>
          </cell>
          <cell r="B9599" t="str">
            <v>x3136F3YV2</v>
          </cell>
          <cell r="C9599" t="str">
            <v>Match</v>
          </cell>
          <cell r="D9599" t="str">
            <v>iStar</v>
          </cell>
          <cell r="E9599" t="str">
            <v>Callable</v>
          </cell>
        </row>
        <row r="9600">
          <cell r="A9600" t="str">
            <v>3136F3YV2</v>
          </cell>
          <cell r="B9600" t="str">
            <v>x3136F3YV2</v>
          </cell>
          <cell r="C9600" t="str">
            <v>Match</v>
          </cell>
          <cell r="D9600" t="str">
            <v>iStar</v>
          </cell>
          <cell r="E9600" t="str">
            <v>Bullet</v>
          </cell>
        </row>
        <row r="9601">
          <cell r="A9601" t="str">
            <v>3136F3YV2</v>
          </cell>
          <cell r="B9601" t="str">
            <v>x3136F3YV2</v>
          </cell>
          <cell r="C9601" t="str">
            <v>Match</v>
          </cell>
          <cell r="D9601" t="str">
            <v>iStar</v>
          </cell>
          <cell r="E9601" t="str">
            <v>Bullet</v>
          </cell>
        </row>
        <row r="9602">
          <cell r="A9602" t="str">
            <v>3136F3YW0</v>
          </cell>
          <cell r="B9602" t="str">
            <v>x3136F3YW0</v>
          </cell>
          <cell r="C9602" t="str">
            <v>Match</v>
          </cell>
          <cell r="D9602" t="str">
            <v>iStar</v>
          </cell>
          <cell r="E9602" t="str">
            <v>Bullet</v>
          </cell>
        </row>
        <row r="9603">
          <cell r="A9603" t="str">
            <v>3136F3YW0</v>
          </cell>
          <cell r="B9603" t="str">
            <v>x3136F3YW0</v>
          </cell>
          <cell r="C9603" t="str">
            <v>Match</v>
          </cell>
          <cell r="D9603" t="str">
            <v>iStar</v>
          </cell>
          <cell r="E9603" t="str">
            <v>Bullet</v>
          </cell>
        </row>
        <row r="9604">
          <cell r="A9604" t="str">
            <v>3136F3YW0</v>
          </cell>
          <cell r="B9604" t="str">
            <v>x3136F3YW0</v>
          </cell>
          <cell r="C9604" t="str">
            <v>Match</v>
          </cell>
          <cell r="D9604" t="str">
            <v>iStar</v>
          </cell>
          <cell r="E9604" t="str">
            <v>Bullet</v>
          </cell>
        </row>
        <row r="9605">
          <cell r="A9605" t="str">
            <v>3136F3YX8</v>
          </cell>
          <cell r="B9605" t="str">
            <v>x3136F3YX8</v>
          </cell>
          <cell r="C9605" t="str">
            <v>Match</v>
          </cell>
          <cell r="D9605" t="str">
            <v>iStar</v>
          </cell>
          <cell r="E9605" t="str">
            <v>Bullet</v>
          </cell>
        </row>
        <row r="9606">
          <cell r="A9606" t="str">
            <v>3136F3YX8</v>
          </cell>
          <cell r="B9606" t="str">
            <v>x3136F3YX8</v>
          </cell>
          <cell r="C9606" t="str">
            <v>Match</v>
          </cell>
          <cell r="D9606" t="str">
            <v>iStar</v>
          </cell>
          <cell r="E9606" t="str">
            <v>CallableStep-Up</v>
          </cell>
        </row>
        <row r="9607">
          <cell r="A9607" t="str">
            <v>3136F3YX8</v>
          </cell>
          <cell r="B9607" t="str">
            <v>x3136F3YX8</v>
          </cell>
          <cell r="C9607" t="str">
            <v>Match</v>
          </cell>
          <cell r="D9607" t="str">
            <v>iStar</v>
          </cell>
          <cell r="E9607" t="str">
            <v>Step-Up</v>
          </cell>
        </row>
        <row r="9608">
          <cell r="A9608" t="str">
            <v>3136F3YY6</v>
          </cell>
          <cell r="B9608" t="str">
            <v>x3136F3YY6</v>
          </cell>
          <cell r="C9608" t="str">
            <v>Match</v>
          </cell>
          <cell r="D9608" t="str">
            <v>iStar</v>
          </cell>
          <cell r="E9608" t="str">
            <v>CallableStep-Up</v>
          </cell>
        </row>
        <row r="9609">
          <cell r="A9609" t="str">
            <v>3136F3YY6</v>
          </cell>
          <cell r="B9609" t="str">
            <v>x3136F3YY6</v>
          </cell>
          <cell r="C9609" t="str">
            <v>Match</v>
          </cell>
          <cell r="D9609" t="str">
            <v>iStar</v>
          </cell>
          <cell r="E9609" t="str">
            <v>Step-Up</v>
          </cell>
        </row>
        <row r="9610">
          <cell r="A9610" t="str">
            <v>3136F3YY6</v>
          </cell>
          <cell r="B9610" t="str">
            <v>x3136F3YY6</v>
          </cell>
          <cell r="C9610" t="str">
            <v>Match</v>
          </cell>
          <cell r="D9610" t="str">
            <v>iStar</v>
          </cell>
          <cell r="E9610" t="str">
            <v>CallableStep-Up</v>
          </cell>
        </row>
        <row r="9611">
          <cell r="A9611" t="str">
            <v>3136F3YZ3</v>
          </cell>
          <cell r="B9611" t="str">
            <v>x3136F3YZ3</v>
          </cell>
          <cell r="C9611" t="str">
            <v>Match</v>
          </cell>
          <cell r="D9611" t="str">
            <v>iStar</v>
          </cell>
          <cell r="E9611" t="str">
            <v>Step-Up</v>
          </cell>
        </row>
        <row r="9612">
          <cell r="A9612" t="str">
            <v>3136F3YZ3</v>
          </cell>
          <cell r="B9612" t="str">
            <v>x3136F3YZ3</v>
          </cell>
          <cell r="C9612" t="str">
            <v>Match</v>
          </cell>
          <cell r="D9612" t="str">
            <v>iStar</v>
          </cell>
          <cell r="E9612" t="str">
            <v>Step-Up</v>
          </cell>
        </row>
        <row r="9613">
          <cell r="A9613" t="str">
            <v>3136F3YZ3</v>
          </cell>
          <cell r="B9613" t="str">
            <v>x3136F3YZ3</v>
          </cell>
          <cell r="C9613" t="str">
            <v>Match</v>
          </cell>
          <cell r="D9613" t="str">
            <v>iStar</v>
          </cell>
          <cell r="E9613" t="str">
            <v>Callable</v>
          </cell>
        </row>
        <row r="9614">
          <cell r="A9614" t="str">
            <v>3136F3Z25</v>
          </cell>
          <cell r="B9614" t="str">
            <v>x3136F3Z25</v>
          </cell>
          <cell r="C9614" t="str">
            <v>Match</v>
          </cell>
          <cell r="D9614" t="str">
            <v>iStar</v>
          </cell>
          <cell r="E9614" t="str">
            <v>Callable</v>
          </cell>
        </row>
        <row r="9615">
          <cell r="A9615" t="str">
            <v>3136F3Z25</v>
          </cell>
          <cell r="B9615" t="str">
            <v>x3136F3Z25</v>
          </cell>
          <cell r="C9615" t="str">
            <v>Match</v>
          </cell>
          <cell r="D9615" t="str">
            <v>iStar</v>
          </cell>
          <cell r="E9615" t="str">
            <v>Bullet</v>
          </cell>
        </row>
        <row r="9616">
          <cell r="A9616" t="str">
            <v>3136F3Z25</v>
          </cell>
          <cell r="B9616" t="str">
            <v>x3136F3Z25</v>
          </cell>
          <cell r="C9616" t="str">
            <v>Match</v>
          </cell>
          <cell r="D9616" t="str">
            <v>iStar</v>
          </cell>
          <cell r="E9616" t="str">
            <v>Bullet</v>
          </cell>
        </row>
        <row r="9617">
          <cell r="A9617" t="str">
            <v>3136F3Z33</v>
          </cell>
          <cell r="B9617" t="str">
            <v>x3136F3Z33</v>
          </cell>
          <cell r="C9617" t="str">
            <v>Match</v>
          </cell>
          <cell r="D9617" t="str">
            <v>iStar</v>
          </cell>
          <cell r="E9617" t="str">
            <v>Callable</v>
          </cell>
        </row>
        <row r="9618">
          <cell r="A9618" t="str">
            <v>3136F3Z33</v>
          </cell>
          <cell r="B9618" t="str">
            <v>x3136F3Z33</v>
          </cell>
          <cell r="C9618" t="str">
            <v>Match</v>
          </cell>
          <cell r="D9618" t="str">
            <v>iStar</v>
          </cell>
          <cell r="E9618" t="str">
            <v>Bullet</v>
          </cell>
        </row>
        <row r="9619">
          <cell r="A9619" t="str">
            <v>3136F3Z33</v>
          </cell>
          <cell r="B9619" t="str">
            <v>x3136F3Z33</v>
          </cell>
          <cell r="C9619" t="str">
            <v>Match</v>
          </cell>
          <cell r="D9619" t="str">
            <v>iStar</v>
          </cell>
          <cell r="E9619" t="str">
            <v>Bullet</v>
          </cell>
        </row>
        <row r="9620">
          <cell r="A9620" t="str">
            <v>3136F3Z41</v>
          </cell>
          <cell r="B9620" t="str">
            <v>x3136F3Z41</v>
          </cell>
          <cell r="C9620" t="str">
            <v>Match</v>
          </cell>
          <cell r="D9620" t="str">
            <v>iStar</v>
          </cell>
          <cell r="E9620" t="str">
            <v>Bullet</v>
          </cell>
        </row>
        <row r="9621">
          <cell r="A9621" t="str">
            <v>3136F3Z41</v>
          </cell>
          <cell r="B9621" t="str">
            <v>x3136F3Z41</v>
          </cell>
          <cell r="C9621" t="str">
            <v>Match</v>
          </cell>
          <cell r="D9621" t="str">
            <v>iStar</v>
          </cell>
          <cell r="E9621" t="str">
            <v>Bullet</v>
          </cell>
        </row>
        <row r="9622">
          <cell r="A9622" t="str">
            <v>3136F3Z41</v>
          </cell>
          <cell r="B9622" t="str">
            <v>x3136F3Z41</v>
          </cell>
          <cell r="C9622" t="str">
            <v>Match</v>
          </cell>
          <cell r="D9622" t="str">
            <v>iStar</v>
          </cell>
          <cell r="E9622" t="str">
            <v>Callable</v>
          </cell>
        </row>
        <row r="9623">
          <cell r="A9623" t="str">
            <v>3136F3Z58</v>
          </cell>
          <cell r="B9623" t="str">
            <v>x3136F3Z58</v>
          </cell>
          <cell r="C9623" t="str">
            <v>Match</v>
          </cell>
          <cell r="D9623" t="str">
            <v>iStar</v>
          </cell>
          <cell r="E9623" t="str">
            <v>Bullet</v>
          </cell>
        </row>
        <row r="9624">
          <cell r="A9624" t="str">
            <v>3136F3Z58</v>
          </cell>
          <cell r="B9624" t="str">
            <v>x3136F3Z58</v>
          </cell>
          <cell r="C9624" t="str">
            <v>Match</v>
          </cell>
          <cell r="D9624" t="str">
            <v>iStar</v>
          </cell>
          <cell r="E9624" t="str">
            <v>CallableStep-Up</v>
          </cell>
        </row>
        <row r="9625">
          <cell r="A9625" t="str">
            <v>3136F3Z58</v>
          </cell>
          <cell r="B9625" t="str">
            <v>x3136F3Z58</v>
          </cell>
          <cell r="C9625" t="str">
            <v>Match</v>
          </cell>
          <cell r="D9625" t="str">
            <v>iStar</v>
          </cell>
          <cell r="E9625" t="str">
            <v>Step-Up</v>
          </cell>
        </row>
        <row r="9626">
          <cell r="A9626" t="str">
            <v>3136F3Z66</v>
          </cell>
          <cell r="B9626" t="str">
            <v>x3136F3Z66</v>
          </cell>
          <cell r="C9626" t="str">
            <v>Match</v>
          </cell>
          <cell r="D9626" t="str">
            <v>iStar</v>
          </cell>
          <cell r="E9626" t="str">
            <v>CallableStep-Up</v>
          </cell>
        </row>
        <row r="9627">
          <cell r="A9627" t="str">
            <v>3136F3Z66</v>
          </cell>
          <cell r="B9627" t="str">
            <v>x3136F3Z66</v>
          </cell>
          <cell r="C9627" t="str">
            <v>Match</v>
          </cell>
          <cell r="D9627" t="str">
            <v>iStar</v>
          </cell>
          <cell r="E9627" t="str">
            <v>Step-Up</v>
          </cell>
        </row>
        <row r="9628">
          <cell r="A9628" t="str">
            <v>3136F3Z66</v>
          </cell>
          <cell r="B9628" t="str">
            <v>x3136F3Z66</v>
          </cell>
          <cell r="C9628" t="str">
            <v>Match</v>
          </cell>
          <cell r="D9628" t="str">
            <v>iStar</v>
          </cell>
          <cell r="E9628" t="str">
            <v>Callable</v>
          </cell>
        </row>
        <row r="9629">
          <cell r="A9629" t="str">
            <v>3136F3Z74</v>
          </cell>
          <cell r="B9629" t="str">
            <v>x3136F3Z74</v>
          </cell>
          <cell r="C9629" t="str">
            <v>Match</v>
          </cell>
          <cell r="D9629" t="str">
            <v>iStar</v>
          </cell>
          <cell r="E9629" t="str">
            <v>Callable</v>
          </cell>
        </row>
        <row r="9630">
          <cell r="A9630" t="str">
            <v>3136F3Z74</v>
          </cell>
          <cell r="B9630" t="str">
            <v>x3136F3Z74</v>
          </cell>
          <cell r="C9630" t="str">
            <v>Match</v>
          </cell>
          <cell r="D9630" t="str">
            <v>iStar</v>
          </cell>
          <cell r="E9630" t="str">
            <v>CallableStep-Up</v>
          </cell>
        </row>
        <row r="9631">
          <cell r="A9631" t="str">
            <v>3136F3Z74</v>
          </cell>
          <cell r="B9631" t="str">
            <v>x3136F3Z74</v>
          </cell>
          <cell r="C9631" t="str">
            <v>Match</v>
          </cell>
          <cell r="D9631" t="str">
            <v>iStar</v>
          </cell>
          <cell r="E9631" t="str">
            <v>Step-Up</v>
          </cell>
        </row>
        <row r="9632">
          <cell r="A9632" t="str">
            <v>3136F3Z82</v>
          </cell>
          <cell r="B9632" t="str">
            <v>x3136F3Z82</v>
          </cell>
          <cell r="C9632" t="str">
            <v>Match</v>
          </cell>
          <cell r="D9632" t="str">
            <v>iStar</v>
          </cell>
          <cell r="E9632" t="str">
            <v>Callable</v>
          </cell>
        </row>
        <row r="9633">
          <cell r="A9633" t="str">
            <v>3136F3Z82</v>
          </cell>
          <cell r="B9633" t="str">
            <v>x3136F3Z82</v>
          </cell>
          <cell r="C9633" t="str">
            <v>Match</v>
          </cell>
          <cell r="D9633" t="str">
            <v>iStar</v>
          </cell>
          <cell r="E9633" t="str">
            <v>Callable</v>
          </cell>
        </row>
        <row r="9634">
          <cell r="A9634" t="str">
            <v>3136F3Z82</v>
          </cell>
          <cell r="B9634" t="str">
            <v>x3136F3Z82</v>
          </cell>
          <cell r="C9634" t="str">
            <v>Match</v>
          </cell>
          <cell r="D9634" t="str">
            <v>iStar</v>
          </cell>
          <cell r="E9634" t="str">
            <v>Callable</v>
          </cell>
        </row>
        <row r="9635">
          <cell r="A9635" t="str">
            <v>3136F3Z90</v>
          </cell>
          <cell r="B9635" t="str">
            <v>x3136F3Z90</v>
          </cell>
          <cell r="C9635" t="str">
            <v>Match</v>
          </cell>
          <cell r="D9635" t="str">
            <v>iStar</v>
          </cell>
          <cell r="E9635" t="str">
            <v>Callable</v>
          </cell>
        </row>
        <row r="9636">
          <cell r="A9636" t="str">
            <v>3136F3Z90</v>
          </cell>
          <cell r="B9636" t="str">
            <v>x3136F3Z90</v>
          </cell>
          <cell r="C9636" t="str">
            <v>Match</v>
          </cell>
          <cell r="D9636" t="str">
            <v>iStar</v>
          </cell>
          <cell r="E9636" t="str">
            <v>CallableStep-Up</v>
          </cell>
        </row>
        <row r="9637">
          <cell r="A9637" t="str">
            <v>3136F3Z90</v>
          </cell>
          <cell r="B9637" t="str">
            <v>x3136F3Z90</v>
          </cell>
          <cell r="C9637" t="str">
            <v>Match</v>
          </cell>
          <cell r="D9637" t="str">
            <v>iStar</v>
          </cell>
          <cell r="E9637" t="str">
            <v>Step-Up</v>
          </cell>
        </row>
        <row r="9638">
          <cell r="A9638" t="str">
            <v>3136F3ZA7</v>
          </cell>
          <cell r="B9638" t="str">
            <v>x3136F3ZA7</v>
          </cell>
          <cell r="C9638" t="str">
            <v>Match</v>
          </cell>
          <cell r="D9638" t="str">
            <v>iStar</v>
          </cell>
          <cell r="E9638" t="str">
            <v>Callable</v>
          </cell>
        </row>
        <row r="9639">
          <cell r="A9639" t="str">
            <v>3136F3ZB5</v>
          </cell>
          <cell r="B9639" t="str">
            <v>x3136F3ZB5</v>
          </cell>
          <cell r="C9639" t="str">
            <v>Match</v>
          </cell>
          <cell r="D9639" t="str">
            <v>iStar</v>
          </cell>
          <cell r="E9639" t="str">
            <v>Callable</v>
          </cell>
        </row>
        <row r="9640">
          <cell r="A9640" t="str">
            <v>3136F3ZB5</v>
          </cell>
          <cell r="B9640" t="str">
            <v>x3136F3ZB5</v>
          </cell>
          <cell r="C9640" t="str">
            <v>Match</v>
          </cell>
          <cell r="D9640" t="str">
            <v>iStar</v>
          </cell>
          <cell r="E9640" t="str">
            <v>Callable</v>
          </cell>
        </row>
        <row r="9641">
          <cell r="A9641" t="str">
            <v>3136F3ZB5</v>
          </cell>
          <cell r="B9641" t="str">
            <v>x3136F3ZB5</v>
          </cell>
          <cell r="C9641" t="str">
            <v>Match</v>
          </cell>
          <cell r="D9641" t="str">
            <v>iStar</v>
          </cell>
          <cell r="E9641" t="str">
            <v>Callable</v>
          </cell>
        </row>
        <row r="9642">
          <cell r="A9642" t="str">
            <v>3136F3ZC3</v>
          </cell>
          <cell r="B9642" t="str">
            <v>x3136F3ZC3</v>
          </cell>
          <cell r="C9642" t="str">
            <v>Match</v>
          </cell>
          <cell r="D9642" t="str">
            <v>iStar</v>
          </cell>
          <cell r="E9642" t="str">
            <v>CallableStep-Up</v>
          </cell>
        </row>
        <row r="9643">
          <cell r="A9643" t="str">
            <v>3136F3ZC3</v>
          </cell>
          <cell r="B9643" t="str">
            <v>x3136F3ZC3</v>
          </cell>
          <cell r="C9643" t="str">
            <v>Match</v>
          </cell>
          <cell r="D9643" t="str">
            <v>iStar</v>
          </cell>
          <cell r="E9643" t="str">
            <v>Step-Up</v>
          </cell>
        </row>
        <row r="9644">
          <cell r="A9644" t="str">
            <v>3136F3ZC3</v>
          </cell>
          <cell r="B9644" t="str">
            <v>x3136F3ZC3</v>
          </cell>
          <cell r="C9644" t="str">
            <v>Match</v>
          </cell>
          <cell r="D9644" t="str">
            <v>iStar</v>
          </cell>
          <cell r="E9644" t="str">
            <v>Callable</v>
          </cell>
        </row>
        <row r="9645">
          <cell r="A9645" t="str">
            <v>3136F3ZD1</v>
          </cell>
          <cell r="B9645" t="str">
            <v>x3136F3ZD1</v>
          </cell>
          <cell r="C9645" t="str">
            <v>Match</v>
          </cell>
          <cell r="D9645" t="str">
            <v>iStar</v>
          </cell>
          <cell r="E9645" t="str">
            <v>Callable</v>
          </cell>
        </row>
        <row r="9646">
          <cell r="A9646" t="str">
            <v>3136F3ZD1</v>
          </cell>
          <cell r="B9646" t="str">
            <v>x3136F3ZD1</v>
          </cell>
          <cell r="C9646" t="str">
            <v>Match</v>
          </cell>
          <cell r="D9646" t="str">
            <v>iStar</v>
          </cell>
          <cell r="E9646" t="str">
            <v>Callable</v>
          </cell>
        </row>
        <row r="9647">
          <cell r="A9647" t="str">
            <v>3136F3ZD1</v>
          </cell>
          <cell r="B9647" t="str">
            <v>x3136F3ZD1</v>
          </cell>
          <cell r="C9647" t="str">
            <v>Match</v>
          </cell>
          <cell r="D9647" t="str">
            <v>iStar</v>
          </cell>
          <cell r="E9647" t="str">
            <v>Bullet</v>
          </cell>
        </row>
        <row r="9648">
          <cell r="A9648" t="str">
            <v>3136F3ZE9</v>
          </cell>
          <cell r="B9648" t="str">
            <v>x3136F3ZE9</v>
          </cell>
          <cell r="C9648" t="str">
            <v>Match</v>
          </cell>
          <cell r="D9648" t="str">
            <v>iStar</v>
          </cell>
          <cell r="E9648" t="str">
            <v>Callable</v>
          </cell>
        </row>
        <row r="9649">
          <cell r="A9649" t="str">
            <v>3136F3ZE9</v>
          </cell>
          <cell r="B9649" t="str">
            <v>x3136F3ZE9</v>
          </cell>
          <cell r="C9649" t="str">
            <v>Match</v>
          </cell>
          <cell r="D9649" t="str">
            <v>iStar</v>
          </cell>
          <cell r="E9649" t="str">
            <v>Callable</v>
          </cell>
        </row>
        <row r="9650">
          <cell r="A9650" t="str">
            <v>3136F3ZE9</v>
          </cell>
          <cell r="B9650" t="str">
            <v>x3136F3ZE9</v>
          </cell>
          <cell r="C9650" t="str">
            <v>Match</v>
          </cell>
          <cell r="D9650" t="str">
            <v>iStar</v>
          </cell>
          <cell r="E9650" t="str">
            <v>Callable</v>
          </cell>
        </row>
        <row r="9651">
          <cell r="A9651" t="str">
            <v>3136F3ZF6</v>
          </cell>
          <cell r="B9651" t="str">
            <v>x3136F3ZF6</v>
          </cell>
          <cell r="C9651" t="str">
            <v>Match</v>
          </cell>
          <cell r="D9651" t="str">
            <v>iStar</v>
          </cell>
          <cell r="E9651" t="str">
            <v>Callable</v>
          </cell>
        </row>
        <row r="9652">
          <cell r="A9652" t="str">
            <v>3136F3ZF6</v>
          </cell>
          <cell r="B9652" t="str">
            <v>x3136F3ZF6</v>
          </cell>
          <cell r="C9652" t="str">
            <v>Match</v>
          </cell>
          <cell r="D9652" t="str">
            <v>iStar</v>
          </cell>
          <cell r="E9652" t="str">
            <v>Bullet</v>
          </cell>
        </row>
        <row r="9653">
          <cell r="A9653" t="str">
            <v>3136F3ZF6</v>
          </cell>
          <cell r="B9653" t="str">
            <v>x3136F3ZF6</v>
          </cell>
          <cell r="C9653" t="str">
            <v>Match</v>
          </cell>
          <cell r="D9653" t="str">
            <v>iStar</v>
          </cell>
          <cell r="E9653" t="str">
            <v>Bullet</v>
          </cell>
        </row>
        <row r="9654">
          <cell r="A9654" t="str">
            <v>3136F3ZG4</v>
          </cell>
          <cell r="B9654" t="str">
            <v>x3136F3ZG4</v>
          </cell>
          <cell r="C9654" t="str">
            <v>Match</v>
          </cell>
          <cell r="D9654" t="str">
            <v>iStar</v>
          </cell>
          <cell r="E9654" t="str">
            <v>CallableStep-Up</v>
          </cell>
        </row>
        <row r="9655">
          <cell r="A9655" t="str">
            <v>3136F3ZG4</v>
          </cell>
          <cell r="B9655" t="str">
            <v>x3136F3ZG4</v>
          </cell>
          <cell r="C9655" t="str">
            <v>Match</v>
          </cell>
          <cell r="D9655" t="str">
            <v>iStar</v>
          </cell>
          <cell r="E9655" t="str">
            <v>Bullet</v>
          </cell>
        </row>
        <row r="9656">
          <cell r="A9656" t="str">
            <v>3136F3ZG4</v>
          </cell>
          <cell r="B9656" t="str">
            <v>x3136F3ZG4</v>
          </cell>
          <cell r="C9656" t="str">
            <v>Match</v>
          </cell>
          <cell r="D9656" t="str">
            <v>iStar</v>
          </cell>
          <cell r="E9656" t="str">
            <v>CallableStep-Up</v>
          </cell>
        </row>
        <row r="9657">
          <cell r="A9657" t="str">
            <v>3136F3ZH2</v>
          </cell>
          <cell r="B9657" t="str">
            <v>x3136F3ZH2</v>
          </cell>
          <cell r="C9657" t="str">
            <v>Match</v>
          </cell>
          <cell r="D9657" t="str">
            <v>iStar</v>
          </cell>
          <cell r="E9657" t="str">
            <v>Bullet</v>
          </cell>
        </row>
        <row r="9658">
          <cell r="A9658" t="str">
            <v>3136F3ZH2</v>
          </cell>
          <cell r="B9658" t="str">
            <v>x3136F3ZH2</v>
          </cell>
          <cell r="C9658" t="str">
            <v>Match</v>
          </cell>
          <cell r="D9658" t="str">
            <v>iStar</v>
          </cell>
          <cell r="E9658" t="str">
            <v>CallableStep-Up</v>
          </cell>
        </row>
        <row r="9659">
          <cell r="A9659" t="str">
            <v>3136F3ZH2</v>
          </cell>
          <cell r="B9659" t="str">
            <v>x3136F3ZH2</v>
          </cell>
          <cell r="C9659" t="str">
            <v>Match</v>
          </cell>
          <cell r="D9659" t="str">
            <v>iStar</v>
          </cell>
          <cell r="E9659" t="str">
            <v>Bullet</v>
          </cell>
        </row>
        <row r="9660">
          <cell r="A9660" t="str">
            <v>3136F3ZJ8</v>
          </cell>
          <cell r="B9660" t="str">
            <v>x3136F3ZJ8</v>
          </cell>
          <cell r="C9660" t="str">
            <v>Match</v>
          </cell>
          <cell r="D9660" t="str">
            <v>iStar</v>
          </cell>
          <cell r="E9660" t="str">
            <v>Bullet</v>
          </cell>
        </row>
        <row r="9661">
          <cell r="A9661" t="str">
            <v>3136F3ZJ8</v>
          </cell>
          <cell r="B9661" t="str">
            <v>x3136F3ZJ8</v>
          </cell>
          <cell r="C9661" t="str">
            <v>Match</v>
          </cell>
          <cell r="D9661" t="str">
            <v>iStar</v>
          </cell>
          <cell r="E9661" t="str">
            <v>Bullet</v>
          </cell>
        </row>
        <row r="9662">
          <cell r="A9662" t="str">
            <v>3136F3ZJ8</v>
          </cell>
          <cell r="B9662" t="str">
            <v>x3136F3ZJ8</v>
          </cell>
          <cell r="C9662" t="str">
            <v>Match</v>
          </cell>
          <cell r="D9662" t="str">
            <v>iStar</v>
          </cell>
          <cell r="E9662" t="str">
            <v>CallableStep-Up</v>
          </cell>
        </row>
        <row r="9663">
          <cell r="A9663" t="str">
            <v>3136F3ZK5</v>
          </cell>
          <cell r="B9663" t="str">
            <v>x3136F3ZK5</v>
          </cell>
          <cell r="C9663" t="str">
            <v>Match</v>
          </cell>
          <cell r="D9663" t="str">
            <v>iStar</v>
          </cell>
          <cell r="E9663" t="str">
            <v>Bullet</v>
          </cell>
        </row>
        <row r="9664">
          <cell r="A9664" t="str">
            <v>3136F3ZK5</v>
          </cell>
          <cell r="B9664" t="str">
            <v>x3136F3ZK5</v>
          </cell>
          <cell r="C9664" t="str">
            <v>Match</v>
          </cell>
          <cell r="D9664" t="str">
            <v>iStar</v>
          </cell>
          <cell r="E9664" t="str">
            <v>Callable</v>
          </cell>
        </row>
        <row r="9665">
          <cell r="A9665" t="str">
            <v>3136F3ZK5</v>
          </cell>
          <cell r="B9665" t="str">
            <v>x3136F3ZK5</v>
          </cell>
          <cell r="C9665" t="str">
            <v>Match</v>
          </cell>
          <cell r="D9665" t="str">
            <v>iStar</v>
          </cell>
          <cell r="E9665" t="str">
            <v>Callable</v>
          </cell>
        </row>
        <row r="9666">
          <cell r="A9666" t="str">
            <v>3136F3ZL3</v>
          </cell>
          <cell r="B9666" t="str">
            <v>x3136F3ZL3</v>
          </cell>
          <cell r="C9666" t="str">
            <v>Match</v>
          </cell>
          <cell r="D9666" t="str">
            <v>iStar</v>
          </cell>
          <cell r="E9666" t="str">
            <v>Callable</v>
          </cell>
        </row>
        <row r="9667">
          <cell r="A9667" t="str">
            <v>3136F3ZL3</v>
          </cell>
          <cell r="B9667" t="str">
            <v>x3136F3ZL3</v>
          </cell>
          <cell r="C9667" t="str">
            <v>Match</v>
          </cell>
          <cell r="D9667" t="str">
            <v>iStar</v>
          </cell>
          <cell r="E9667" t="str">
            <v>Callable</v>
          </cell>
        </row>
        <row r="9668">
          <cell r="A9668" t="str">
            <v>3136F3ZL3</v>
          </cell>
          <cell r="B9668" t="str">
            <v>x3136F3ZL3</v>
          </cell>
          <cell r="C9668" t="str">
            <v>Match</v>
          </cell>
          <cell r="D9668" t="str">
            <v>iStar</v>
          </cell>
          <cell r="E9668" t="str">
            <v>Callable</v>
          </cell>
        </row>
        <row r="9669">
          <cell r="A9669" t="str">
            <v>3136F3ZM1</v>
          </cell>
          <cell r="B9669" t="str">
            <v>x3136F3ZM1</v>
          </cell>
          <cell r="C9669" t="str">
            <v>Match</v>
          </cell>
          <cell r="D9669" t="str">
            <v>iStar</v>
          </cell>
          <cell r="E9669" t="str">
            <v>CallableStep-Up</v>
          </cell>
        </row>
        <row r="9670">
          <cell r="A9670" t="str">
            <v>3136F3ZM1</v>
          </cell>
          <cell r="B9670" t="str">
            <v>x3136F3ZM1</v>
          </cell>
          <cell r="C9670" t="str">
            <v>Match</v>
          </cell>
          <cell r="D9670" t="str">
            <v>iStar</v>
          </cell>
          <cell r="E9670" t="str">
            <v>Step-Up</v>
          </cell>
        </row>
        <row r="9671">
          <cell r="A9671" t="str">
            <v>3136F3ZP4</v>
          </cell>
          <cell r="B9671" t="str">
            <v>x3136F3ZP4</v>
          </cell>
          <cell r="C9671" t="str">
            <v>Match</v>
          </cell>
          <cell r="D9671" t="str">
            <v>iStar</v>
          </cell>
          <cell r="E9671" t="str">
            <v>Callable</v>
          </cell>
        </row>
        <row r="9672">
          <cell r="A9672" t="str">
            <v>3136F3ZP4</v>
          </cell>
          <cell r="B9672" t="str">
            <v>x3136F3ZP4</v>
          </cell>
          <cell r="C9672" t="str">
            <v>Match</v>
          </cell>
          <cell r="D9672" t="str">
            <v>iStar</v>
          </cell>
          <cell r="E9672" t="str">
            <v>Callable</v>
          </cell>
        </row>
        <row r="9673">
          <cell r="A9673" t="str">
            <v>3136F3ZP4</v>
          </cell>
          <cell r="B9673" t="str">
            <v>x3136F3ZP4</v>
          </cell>
          <cell r="C9673" t="str">
            <v>Match</v>
          </cell>
          <cell r="D9673" t="str">
            <v>iStar</v>
          </cell>
          <cell r="E9673" t="str">
            <v>Callable</v>
          </cell>
        </row>
        <row r="9674">
          <cell r="A9674" t="str">
            <v>3136F3ZQ2</v>
          </cell>
          <cell r="B9674" t="str">
            <v>x3136F3ZQ2</v>
          </cell>
          <cell r="C9674" t="str">
            <v>Match</v>
          </cell>
          <cell r="D9674" t="str">
            <v>iStar</v>
          </cell>
          <cell r="E9674" t="str">
            <v>Bullet</v>
          </cell>
        </row>
        <row r="9675">
          <cell r="A9675" t="str">
            <v>3136F3ZQ2</v>
          </cell>
          <cell r="B9675" t="str">
            <v>x3136F3ZQ2</v>
          </cell>
          <cell r="C9675" t="str">
            <v>Match</v>
          </cell>
          <cell r="D9675" t="str">
            <v>iStar</v>
          </cell>
          <cell r="E9675" t="str">
            <v>Bullet</v>
          </cell>
        </row>
        <row r="9676">
          <cell r="A9676" t="str">
            <v>3136F3ZQ2</v>
          </cell>
          <cell r="B9676" t="str">
            <v>x3136F3ZQ2</v>
          </cell>
          <cell r="C9676" t="str">
            <v>Match</v>
          </cell>
          <cell r="D9676" t="str">
            <v>iStar</v>
          </cell>
          <cell r="E9676" t="str">
            <v>Callable</v>
          </cell>
        </row>
        <row r="9677">
          <cell r="A9677" t="str">
            <v>3136F3ZR0</v>
          </cell>
          <cell r="B9677" t="str">
            <v>x3136F3ZR0</v>
          </cell>
          <cell r="C9677" t="str">
            <v>Match</v>
          </cell>
          <cell r="D9677" t="str">
            <v>iStar</v>
          </cell>
          <cell r="E9677" t="str">
            <v>Callable</v>
          </cell>
        </row>
        <row r="9678">
          <cell r="A9678" t="str">
            <v>3136F3ZR0</v>
          </cell>
          <cell r="B9678" t="str">
            <v>x3136F3ZR0</v>
          </cell>
          <cell r="C9678" t="str">
            <v>Match</v>
          </cell>
          <cell r="D9678" t="str">
            <v>iStar</v>
          </cell>
          <cell r="E9678" t="str">
            <v>CallableStep-Up</v>
          </cell>
        </row>
        <row r="9679">
          <cell r="A9679" t="str">
            <v>3136F3ZR0</v>
          </cell>
          <cell r="B9679" t="str">
            <v>x3136F3ZR0</v>
          </cell>
          <cell r="C9679" t="str">
            <v>Match</v>
          </cell>
          <cell r="D9679" t="str">
            <v>iStar</v>
          </cell>
          <cell r="E9679" t="str">
            <v>Step-Up</v>
          </cell>
        </row>
        <row r="9680">
          <cell r="A9680" t="str">
            <v>3136F3ZS8</v>
          </cell>
          <cell r="B9680" t="str">
            <v>x3136F3ZS8</v>
          </cell>
          <cell r="C9680" t="str">
            <v>Match</v>
          </cell>
          <cell r="D9680" t="str">
            <v>iStar</v>
          </cell>
          <cell r="E9680" t="str">
            <v>Callable</v>
          </cell>
        </row>
        <row r="9681">
          <cell r="A9681" t="str">
            <v>3136F3ZS8</v>
          </cell>
          <cell r="B9681" t="str">
            <v>x3136F3ZS8</v>
          </cell>
          <cell r="C9681" t="str">
            <v>Match</v>
          </cell>
          <cell r="D9681" t="str">
            <v>iStar</v>
          </cell>
          <cell r="E9681" t="str">
            <v>Callable</v>
          </cell>
        </row>
        <row r="9682">
          <cell r="A9682" t="str">
            <v>3136F3ZS8</v>
          </cell>
          <cell r="B9682" t="str">
            <v>x3136F3ZS8</v>
          </cell>
          <cell r="C9682" t="str">
            <v>Match</v>
          </cell>
          <cell r="D9682" t="str">
            <v>iStar</v>
          </cell>
          <cell r="E9682" t="str">
            <v>Callable</v>
          </cell>
        </row>
        <row r="9683">
          <cell r="A9683" t="str">
            <v>3136F3ZT6</v>
          </cell>
          <cell r="B9683" t="str">
            <v>x3136F3ZT6</v>
          </cell>
          <cell r="C9683" t="str">
            <v>Match</v>
          </cell>
          <cell r="D9683" t="str">
            <v>iStar</v>
          </cell>
          <cell r="E9683" t="str">
            <v>Callable</v>
          </cell>
        </row>
        <row r="9684">
          <cell r="A9684" t="str">
            <v>3136F3ZT6</v>
          </cell>
          <cell r="B9684" t="str">
            <v>x3136F3ZT6</v>
          </cell>
          <cell r="C9684" t="str">
            <v>Match</v>
          </cell>
          <cell r="D9684" t="str">
            <v>iStar</v>
          </cell>
          <cell r="E9684" t="str">
            <v>CallableStep-Up</v>
          </cell>
        </row>
        <row r="9685">
          <cell r="A9685" t="str">
            <v>3136F3ZT6</v>
          </cell>
          <cell r="B9685" t="str">
            <v>x3136F3ZT6</v>
          </cell>
          <cell r="C9685" t="str">
            <v>Match</v>
          </cell>
          <cell r="D9685" t="str">
            <v>iStar</v>
          </cell>
          <cell r="E9685" t="str">
            <v>Step-Up</v>
          </cell>
        </row>
        <row r="9686">
          <cell r="A9686" t="str">
            <v>3136F3ZU3</v>
          </cell>
          <cell r="B9686" t="str">
            <v>x3136F3ZU3</v>
          </cell>
          <cell r="C9686" t="str">
            <v>Match</v>
          </cell>
          <cell r="D9686" t="str">
            <v>iStar</v>
          </cell>
          <cell r="E9686" t="str">
            <v>Bullet</v>
          </cell>
        </row>
        <row r="9687">
          <cell r="A9687" t="str">
            <v>3136F3ZV1</v>
          </cell>
          <cell r="B9687" t="str">
            <v>x3136F3ZV1</v>
          </cell>
          <cell r="C9687" t="str">
            <v>Match</v>
          </cell>
          <cell r="D9687" t="str">
            <v>iStar</v>
          </cell>
          <cell r="E9687" t="str">
            <v>Bullet</v>
          </cell>
        </row>
        <row r="9688">
          <cell r="A9688" t="str">
            <v>3136F3ZV1</v>
          </cell>
          <cell r="B9688" t="str">
            <v>x3136F3ZV1</v>
          </cell>
          <cell r="C9688" t="str">
            <v>Match</v>
          </cell>
          <cell r="D9688" t="str">
            <v>iStar</v>
          </cell>
          <cell r="E9688" t="str">
            <v>CallableStep-Up</v>
          </cell>
        </row>
        <row r="9689">
          <cell r="A9689" t="str">
            <v>3136F3ZV1</v>
          </cell>
          <cell r="B9689" t="str">
            <v>x3136F3ZV1</v>
          </cell>
          <cell r="C9689" t="str">
            <v>Match</v>
          </cell>
          <cell r="D9689" t="str">
            <v>iStar</v>
          </cell>
          <cell r="E9689" t="str">
            <v>Bullet</v>
          </cell>
        </row>
        <row r="9690">
          <cell r="A9690" t="str">
            <v>3136F3ZW9</v>
          </cell>
          <cell r="B9690" t="str">
            <v>x3136F3ZW9</v>
          </cell>
          <cell r="C9690" t="str">
            <v>Match</v>
          </cell>
          <cell r="D9690" t="str">
            <v>iStar</v>
          </cell>
          <cell r="E9690" t="str">
            <v>Callable</v>
          </cell>
        </row>
        <row r="9691">
          <cell r="A9691" t="str">
            <v>3136F3ZW9</v>
          </cell>
          <cell r="B9691" t="str">
            <v>x3136F3ZW9</v>
          </cell>
          <cell r="C9691" t="str">
            <v>Match</v>
          </cell>
          <cell r="D9691" t="str">
            <v>iStar</v>
          </cell>
          <cell r="E9691" t="str">
            <v>Callable</v>
          </cell>
        </row>
        <row r="9692">
          <cell r="A9692" t="str">
            <v>3136F3ZW9</v>
          </cell>
          <cell r="B9692" t="str">
            <v>x3136F3ZW9</v>
          </cell>
          <cell r="C9692" t="str">
            <v>Match</v>
          </cell>
          <cell r="D9692" t="str">
            <v>iStar</v>
          </cell>
          <cell r="E9692" t="str">
            <v>Callable</v>
          </cell>
        </row>
        <row r="9693">
          <cell r="A9693" t="str">
            <v>3136F3ZX7</v>
          </cell>
          <cell r="B9693" t="str">
            <v>x3136F3ZX7</v>
          </cell>
          <cell r="C9693" t="str">
            <v>Match</v>
          </cell>
          <cell r="D9693" t="str">
            <v>iStar</v>
          </cell>
          <cell r="E9693" t="str">
            <v>Callable</v>
          </cell>
        </row>
        <row r="9694">
          <cell r="A9694" t="str">
            <v>3136F3ZX7</v>
          </cell>
          <cell r="B9694" t="str">
            <v>x3136F3ZX7</v>
          </cell>
          <cell r="C9694" t="str">
            <v>Match</v>
          </cell>
          <cell r="D9694" t="str">
            <v>iStar</v>
          </cell>
          <cell r="E9694" t="str">
            <v>Callable</v>
          </cell>
        </row>
        <row r="9695">
          <cell r="A9695" t="str">
            <v>3136F3ZX7</v>
          </cell>
          <cell r="B9695" t="str">
            <v>x3136F3ZX7</v>
          </cell>
          <cell r="C9695" t="str">
            <v>Match</v>
          </cell>
          <cell r="D9695" t="str">
            <v>iStar</v>
          </cell>
          <cell r="E9695" t="str">
            <v>Callable</v>
          </cell>
        </row>
        <row r="9696">
          <cell r="A9696" t="str">
            <v>3136F3ZY5</v>
          </cell>
          <cell r="B9696" t="str">
            <v>x3136F3ZY5</v>
          </cell>
          <cell r="C9696" t="str">
            <v>Match</v>
          </cell>
          <cell r="D9696" t="str">
            <v>iStar</v>
          </cell>
          <cell r="E9696" t="str">
            <v>Callable</v>
          </cell>
        </row>
        <row r="9697">
          <cell r="A9697" t="str">
            <v>3136F3ZY5</v>
          </cell>
          <cell r="B9697" t="str">
            <v>x3136F3ZY5</v>
          </cell>
          <cell r="C9697" t="str">
            <v>Match</v>
          </cell>
          <cell r="D9697" t="str">
            <v>iStar</v>
          </cell>
          <cell r="E9697" t="str">
            <v>CallableStep-Up</v>
          </cell>
        </row>
        <row r="9698">
          <cell r="A9698" t="str">
            <v>3136F3ZY5</v>
          </cell>
          <cell r="B9698" t="str">
            <v>x3136F3ZY5</v>
          </cell>
          <cell r="C9698" t="str">
            <v>Match</v>
          </cell>
          <cell r="D9698" t="str">
            <v>iStar</v>
          </cell>
          <cell r="E9698" t="str">
            <v>Step-Up</v>
          </cell>
        </row>
        <row r="9699">
          <cell r="A9699" t="str">
            <v>3136F3ZZ2</v>
          </cell>
          <cell r="B9699" t="str">
            <v>x3136F3ZZ2</v>
          </cell>
          <cell r="C9699" t="str">
            <v>Match</v>
          </cell>
          <cell r="D9699" t="str">
            <v>iStar</v>
          </cell>
          <cell r="E9699" t="str">
            <v>Callable</v>
          </cell>
        </row>
        <row r="9700">
          <cell r="A9700" t="str">
            <v>3136F3ZZ2</v>
          </cell>
          <cell r="B9700" t="str">
            <v>x3136F3ZZ2</v>
          </cell>
          <cell r="C9700" t="str">
            <v>Match</v>
          </cell>
          <cell r="D9700" t="str">
            <v>iStar</v>
          </cell>
          <cell r="E9700" t="str">
            <v>Callable</v>
          </cell>
        </row>
        <row r="9701">
          <cell r="A9701" t="str">
            <v>3136F3ZZ2</v>
          </cell>
          <cell r="B9701" t="str">
            <v>x3136F3ZZ2</v>
          </cell>
          <cell r="C9701" t="str">
            <v>Match</v>
          </cell>
          <cell r="D9701" t="str">
            <v>iStar</v>
          </cell>
          <cell r="E9701" t="str">
            <v>CallableStep-Up</v>
          </cell>
        </row>
        <row r="9702">
          <cell r="A9702" t="str">
            <v>3136F42A1</v>
          </cell>
          <cell r="B9702" t="str">
            <v>x3136F42A1</v>
          </cell>
          <cell r="C9702" t="str">
            <v>Match</v>
          </cell>
          <cell r="D9702" t="str">
            <v>iStar</v>
          </cell>
          <cell r="E9702" t="str">
            <v>Step-Up</v>
          </cell>
        </row>
        <row r="9703">
          <cell r="A9703" t="str">
            <v>3136F42A1</v>
          </cell>
          <cell r="B9703" t="str">
            <v>x3136F42A1</v>
          </cell>
          <cell r="C9703" t="str">
            <v>Match</v>
          </cell>
          <cell r="D9703" t="str">
            <v>iStar</v>
          </cell>
          <cell r="E9703" t="str">
            <v>Callable</v>
          </cell>
        </row>
        <row r="9704">
          <cell r="A9704" t="str">
            <v>3136F42B9</v>
          </cell>
          <cell r="B9704" t="str">
            <v>x3136F42B9</v>
          </cell>
          <cell r="C9704" t="str">
            <v>Match</v>
          </cell>
          <cell r="D9704" t="str">
            <v>iStar</v>
          </cell>
          <cell r="E9704" t="str">
            <v>Callable</v>
          </cell>
        </row>
        <row r="9705">
          <cell r="A9705" t="str">
            <v>3136F42B9</v>
          </cell>
          <cell r="B9705" t="str">
            <v>x3136F42B9</v>
          </cell>
          <cell r="C9705" t="str">
            <v>Match</v>
          </cell>
          <cell r="D9705" t="str">
            <v>iStar</v>
          </cell>
          <cell r="E9705" t="str">
            <v>Callable</v>
          </cell>
        </row>
        <row r="9706">
          <cell r="A9706" t="str">
            <v>3136F42B9</v>
          </cell>
          <cell r="B9706" t="str">
            <v>x3136F42B9</v>
          </cell>
          <cell r="C9706" t="str">
            <v>Match</v>
          </cell>
          <cell r="D9706" t="str">
            <v>iStar</v>
          </cell>
          <cell r="E9706" t="str">
            <v>Callable</v>
          </cell>
        </row>
        <row r="9707">
          <cell r="A9707" t="str">
            <v>3136F42C7</v>
          </cell>
          <cell r="B9707" t="str">
            <v>x3136F42C7</v>
          </cell>
          <cell r="C9707" t="str">
            <v>Match</v>
          </cell>
          <cell r="D9707" t="str">
            <v>iStar</v>
          </cell>
          <cell r="E9707" t="str">
            <v>Callable</v>
          </cell>
        </row>
        <row r="9708">
          <cell r="A9708" t="str">
            <v>3136F42C7</v>
          </cell>
          <cell r="B9708" t="str">
            <v>x3136F42C7</v>
          </cell>
          <cell r="C9708" t="str">
            <v>Match</v>
          </cell>
          <cell r="D9708" t="str">
            <v>iStar</v>
          </cell>
          <cell r="E9708" t="str">
            <v>Callable</v>
          </cell>
        </row>
        <row r="9709">
          <cell r="A9709" t="str">
            <v>3136F42C7</v>
          </cell>
          <cell r="B9709" t="str">
            <v>x3136F42C7</v>
          </cell>
          <cell r="C9709" t="str">
            <v>Match</v>
          </cell>
          <cell r="D9709" t="str">
            <v>iStar</v>
          </cell>
          <cell r="E9709" t="str">
            <v>Bullet</v>
          </cell>
        </row>
        <row r="9710">
          <cell r="A9710" t="str">
            <v>3136F42D5</v>
          </cell>
          <cell r="B9710" t="str">
            <v>x3136F42D5</v>
          </cell>
          <cell r="C9710" t="str">
            <v>Match</v>
          </cell>
          <cell r="D9710" t="str">
            <v>iStar</v>
          </cell>
          <cell r="E9710" t="str">
            <v>Bullet</v>
          </cell>
        </row>
        <row r="9711">
          <cell r="A9711" t="str">
            <v>3136F42D5</v>
          </cell>
          <cell r="B9711" t="str">
            <v>x3136F42D5</v>
          </cell>
          <cell r="C9711" t="str">
            <v>Match</v>
          </cell>
          <cell r="D9711" t="str">
            <v>iStar</v>
          </cell>
          <cell r="E9711" t="str">
            <v>Callable</v>
          </cell>
        </row>
        <row r="9712">
          <cell r="A9712" t="str">
            <v>3136F42E3</v>
          </cell>
          <cell r="B9712" t="str">
            <v>x3136F42E3</v>
          </cell>
          <cell r="C9712" t="str">
            <v>Match</v>
          </cell>
          <cell r="D9712" t="str">
            <v>iStar</v>
          </cell>
          <cell r="E9712" t="str">
            <v>Bullet</v>
          </cell>
        </row>
        <row r="9713">
          <cell r="A9713" t="str">
            <v>3136F42E3</v>
          </cell>
          <cell r="B9713" t="str">
            <v>x3136F42E3</v>
          </cell>
          <cell r="C9713" t="str">
            <v>Match</v>
          </cell>
          <cell r="D9713" t="str">
            <v>iStar</v>
          </cell>
          <cell r="E9713" t="str">
            <v>Callable</v>
          </cell>
        </row>
        <row r="9714">
          <cell r="A9714" t="str">
            <v>3136F42F0</v>
          </cell>
          <cell r="B9714" t="str">
            <v>x3136F42F0</v>
          </cell>
          <cell r="C9714" t="str">
            <v>Match</v>
          </cell>
          <cell r="D9714" t="str">
            <v>iStar</v>
          </cell>
          <cell r="E9714" t="str">
            <v>Bullet</v>
          </cell>
        </row>
        <row r="9715">
          <cell r="A9715" t="str">
            <v>3136F42G8</v>
          </cell>
          <cell r="B9715" t="str">
            <v>x3136F42G8</v>
          </cell>
          <cell r="C9715" t="str">
            <v>Match</v>
          </cell>
          <cell r="D9715" t="str">
            <v>iStar</v>
          </cell>
          <cell r="E9715" t="str">
            <v>VariableRateBond</v>
          </cell>
        </row>
        <row r="9716">
          <cell r="A9716" t="str">
            <v>3136F42G8</v>
          </cell>
          <cell r="B9716" t="str">
            <v>x3136F42G8</v>
          </cell>
          <cell r="C9716" t="str">
            <v>Match</v>
          </cell>
          <cell r="D9716" t="str">
            <v>iStar</v>
          </cell>
          <cell r="E9716" t="str">
            <v>VariableRateBond</v>
          </cell>
        </row>
        <row r="9717">
          <cell r="A9717" t="str">
            <v>3136F42H6</v>
          </cell>
          <cell r="B9717" t="str">
            <v>x3136F42H6</v>
          </cell>
          <cell r="C9717" t="str">
            <v>Match</v>
          </cell>
          <cell r="D9717" t="str">
            <v>iStar</v>
          </cell>
          <cell r="E9717" t="str">
            <v>CallableStep-Up</v>
          </cell>
        </row>
        <row r="9718">
          <cell r="A9718" t="str">
            <v>3136F42J2</v>
          </cell>
          <cell r="B9718" t="str">
            <v>x3136F42J2</v>
          </cell>
          <cell r="C9718" t="str">
            <v>Match</v>
          </cell>
          <cell r="D9718" t="str">
            <v>iStar</v>
          </cell>
          <cell r="E9718" t="str">
            <v>Bullet</v>
          </cell>
        </row>
        <row r="9719">
          <cell r="A9719" t="str">
            <v>3136F42J2</v>
          </cell>
          <cell r="B9719" t="str">
            <v>x3136F42J2</v>
          </cell>
          <cell r="C9719" t="str">
            <v>Match</v>
          </cell>
          <cell r="D9719" t="str">
            <v>iStar</v>
          </cell>
          <cell r="E9719" t="str">
            <v>Callable</v>
          </cell>
        </row>
        <row r="9720">
          <cell r="A9720" t="str">
            <v>3136F42J2</v>
          </cell>
          <cell r="B9720" t="str">
            <v>x3136F42J2</v>
          </cell>
          <cell r="C9720" t="str">
            <v>Match</v>
          </cell>
          <cell r="D9720" t="str">
            <v>iStar</v>
          </cell>
          <cell r="E9720" t="str">
            <v>Callable</v>
          </cell>
        </row>
        <row r="9721">
          <cell r="A9721" t="str">
            <v>3136F42J2</v>
          </cell>
          <cell r="B9721" t="str">
            <v>x3136F42J2</v>
          </cell>
          <cell r="C9721" t="str">
            <v>Match</v>
          </cell>
          <cell r="D9721" t="str">
            <v>iStar</v>
          </cell>
          <cell r="E9721" t="str">
            <v>VariableRateBond</v>
          </cell>
        </row>
        <row r="9722">
          <cell r="A9722" t="str">
            <v>3136F42K9</v>
          </cell>
          <cell r="B9722" t="str">
            <v>x3136F42K9</v>
          </cell>
          <cell r="C9722" t="str">
            <v>Match</v>
          </cell>
          <cell r="D9722" t="str">
            <v>iStar</v>
          </cell>
          <cell r="E9722" t="str">
            <v>VariableRateBond</v>
          </cell>
        </row>
        <row r="9723">
          <cell r="A9723" t="str">
            <v>3136F42L7</v>
          </cell>
          <cell r="B9723" t="str">
            <v>x3136F42L7</v>
          </cell>
          <cell r="C9723" t="str">
            <v>Match</v>
          </cell>
          <cell r="D9723" t="str">
            <v>iStar</v>
          </cell>
          <cell r="E9723" t="str">
            <v>Floater</v>
          </cell>
        </row>
        <row r="9724">
          <cell r="A9724" t="str">
            <v>3136F42L7</v>
          </cell>
          <cell r="B9724" t="str">
            <v>x3136F42L7</v>
          </cell>
          <cell r="C9724" t="str">
            <v>Match</v>
          </cell>
          <cell r="D9724" t="str">
            <v>iStar</v>
          </cell>
          <cell r="E9724" t="str">
            <v>Callable</v>
          </cell>
        </row>
        <row r="9725">
          <cell r="A9725" t="str">
            <v>3136F42L7</v>
          </cell>
          <cell r="B9725" t="str">
            <v>x3136F42L7</v>
          </cell>
          <cell r="C9725" t="str">
            <v>Match</v>
          </cell>
          <cell r="D9725" t="str">
            <v>iStar</v>
          </cell>
          <cell r="E9725" t="str">
            <v>Callable</v>
          </cell>
        </row>
        <row r="9726">
          <cell r="A9726" t="str">
            <v>3136F42M5</v>
          </cell>
          <cell r="B9726" t="str">
            <v>x3136F42M5</v>
          </cell>
          <cell r="C9726" t="str">
            <v>Match</v>
          </cell>
          <cell r="D9726" t="str">
            <v>iStar</v>
          </cell>
          <cell r="E9726" t="str">
            <v>Callable</v>
          </cell>
        </row>
        <row r="9727">
          <cell r="A9727" t="str">
            <v>3136F42M5</v>
          </cell>
          <cell r="B9727" t="str">
            <v>x3136F42M5</v>
          </cell>
          <cell r="C9727" t="str">
            <v>Match</v>
          </cell>
          <cell r="D9727" t="str">
            <v>iStar</v>
          </cell>
          <cell r="E9727" t="str">
            <v>Callable</v>
          </cell>
        </row>
        <row r="9728">
          <cell r="A9728" t="str">
            <v>3136F42M5</v>
          </cell>
          <cell r="B9728" t="str">
            <v>x3136F42M5</v>
          </cell>
          <cell r="C9728" t="str">
            <v>Match</v>
          </cell>
          <cell r="D9728" t="str">
            <v>iStar</v>
          </cell>
          <cell r="E9728" t="str">
            <v>CallableStep-Up</v>
          </cell>
        </row>
        <row r="9729">
          <cell r="A9729" t="str">
            <v>3136F42N3</v>
          </cell>
          <cell r="B9729" t="str">
            <v>x3136F42N3</v>
          </cell>
          <cell r="C9729" t="str">
            <v>Match</v>
          </cell>
          <cell r="D9729" t="str">
            <v>iStar</v>
          </cell>
          <cell r="E9729" t="str">
            <v>Step-Up</v>
          </cell>
        </row>
        <row r="9730">
          <cell r="A9730" t="str">
            <v>3136F42N3</v>
          </cell>
          <cell r="B9730" t="str">
            <v>x3136F42N3</v>
          </cell>
          <cell r="C9730" t="str">
            <v>Match</v>
          </cell>
          <cell r="D9730" t="str">
            <v>iStar</v>
          </cell>
          <cell r="E9730" t="str">
            <v>VariableRateBond</v>
          </cell>
        </row>
        <row r="9731">
          <cell r="A9731" t="str">
            <v>3136F42P8</v>
          </cell>
          <cell r="B9731" t="str">
            <v>x3136F42P8</v>
          </cell>
          <cell r="C9731" t="str">
            <v>Match</v>
          </cell>
          <cell r="D9731" t="str">
            <v>iStar</v>
          </cell>
          <cell r="E9731" t="str">
            <v>VariableRateBond</v>
          </cell>
        </row>
        <row r="9732">
          <cell r="A9732" t="str">
            <v>3136F42P8</v>
          </cell>
          <cell r="B9732" t="str">
            <v>x3136F42P8</v>
          </cell>
          <cell r="C9732" t="str">
            <v>Match</v>
          </cell>
          <cell r="D9732" t="str">
            <v>iStar</v>
          </cell>
          <cell r="E9732" t="str">
            <v>VariableRateBond</v>
          </cell>
        </row>
        <row r="9733">
          <cell r="A9733" t="str">
            <v>3136F42Q6</v>
          </cell>
          <cell r="B9733" t="str">
            <v>x3136F42Q6</v>
          </cell>
          <cell r="C9733" t="str">
            <v>Match</v>
          </cell>
          <cell r="D9733" t="str">
            <v>iStar</v>
          </cell>
          <cell r="E9733" t="str">
            <v>VariableRateBond</v>
          </cell>
        </row>
        <row r="9734">
          <cell r="A9734" t="str">
            <v>3136F42Q6</v>
          </cell>
          <cell r="B9734" t="str">
            <v>x3136F42Q6</v>
          </cell>
          <cell r="C9734" t="str">
            <v>Match</v>
          </cell>
          <cell r="D9734" t="str">
            <v>iStar</v>
          </cell>
          <cell r="E9734" t="str">
            <v>Callable</v>
          </cell>
        </row>
        <row r="9735">
          <cell r="A9735" t="str">
            <v>3136F42Q6</v>
          </cell>
          <cell r="B9735" t="str">
            <v>x3136F42Q6</v>
          </cell>
          <cell r="C9735" t="str">
            <v>Match</v>
          </cell>
          <cell r="D9735" t="str">
            <v>iStar</v>
          </cell>
          <cell r="E9735" t="str">
            <v>Bullet</v>
          </cell>
        </row>
        <row r="9736">
          <cell r="A9736" t="str">
            <v>3136F42R4</v>
          </cell>
          <cell r="B9736" t="str">
            <v>x3136F42R4</v>
          </cell>
          <cell r="C9736" t="str">
            <v>Match</v>
          </cell>
          <cell r="D9736" t="str">
            <v>iStar</v>
          </cell>
          <cell r="E9736" t="str">
            <v>Callable</v>
          </cell>
        </row>
        <row r="9737">
          <cell r="A9737" t="str">
            <v>3136F42R4</v>
          </cell>
          <cell r="B9737" t="str">
            <v>x3136F42R4</v>
          </cell>
          <cell r="C9737" t="str">
            <v>Match</v>
          </cell>
          <cell r="D9737" t="str">
            <v>iStar</v>
          </cell>
          <cell r="E9737" t="str">
            <v>Callable</v>
          </cell>
        </row>
        <row r="9738">
          <cell r="A9738" t="str">
            <v>3136F42S2</v>
          </cell>
          <cell r="B9738" t="str">
            <v>x3136F42S2</v>
          </cell>
          <cell r="C9738" t="str">
            <v>Match</v>
          </cell>
          <cell r="D9738" t="str">
            <v>iStar</v>
          </cell>
          <cell r="E9738" t="str">
            <v>Callable</v>
          </cell>
        </row>
        <row r="9739">
          <cell r="A9739" t="str">
            <v>3136F42S2</v>
          </cell>
          <cell r="B9739" t="str">
            <v>x3136F42S2</v>
          </cell>
          <cell r="C9739" t="str">
            <v>Match</v>
          </cell>
          <cell r="D9739" t="str">
            <v>iStar</v>
          </cell>
          <cell r="E9739" t="str">
            <v>Callable</v>
          </cell>
        </row>
        <row r="9740">
          <cell r="A9740" t="str">
            <v>3136F42T0</v>
          </cell>
          <cell r="B9740" t="str">
            <v>x3136F42T0</v>
          </cell>
          <cell r="C9740" t="str">
            <v>Match</v>
          </cell>
          <cell r="D9740" t="str">
            <v>iStar</v>
          </cell>
          <cell r="E9740" t="str">
            <v>Callable</v>
          </cell>
        </row>
        <row r="9741">
          <cell r="A9741" t="str">
            <v>3136F42U7</v>
          </cell>
          <cell r="B9741" t="str">
            <v>x3136F42U7</v>
          </cell>
          <cell r="C9741" t="str">
            <v>Match</v>
          </cell>
          <cell r="D9741" t="str">
            <v>iStar</v>
          </cell>
          <cell r="E9741" t="str">
            <v>Callable</v>
          </cell>
        </row>
        <row r="9742">
          <cell r="A9742" t="str">
            <v>3136F42V5</v>
          </cell>
          <cell r="B9742" t="str">
            <v>x3136F42V5</v>
          </cell>
          <cell r="C9742" t="str">
            <v>Match</v>
          </cell>
          <cell r="D9742" t="str">
            <v>iStar</v>
          </cell>
          <cell r="E9742" t="str">
            <v>Bullet</v>
          </cell>
        </row>
        <row r="9743">
          <cell r="A9743" t="str">
            <v>3136F42W3</v>
          </cell>
          <cell r="B9743" t="str">
            <v>x3136F42W3</v>
          </cell>
          <cell r="C9743" t="str">
            <v>Match</v>
          </cell>
          <cell r="D9743" t="str">
            <v>iStar</v>
          </cell>
          <cell r="E9743" t="str">
            <v>Bullet</v>
          </cell>
        </row>
        <row r="9744">
          <cell r="A9744" t="str">
            <v>3136F42W3</v>
          </cell>
          <cell r="B9744" t="str">
            <v>x3136F42W3</v>
          </cell>
          <cell r="C9744" t="str">
            <v>Match</v>
          </cell>
          <cell r="D9744" t="str">
            <v>iStar</v>
          </cell>
          <cell r="E9744" t="str">
            <v>Callable</v>
          </cell>
        </row>
        <row r="9745">
          <cell r="A9745" t="str">
            <v>3136F42X1</v>
          </cell>
          <cell r="B9745" t="str">
            <v>x3136F42X1</v>
          </cell>
          <cell r="C9745" t="str">
            <v>Match</v>
          </cell>
          <cell r="D9745" t="str">
            <v>iStar</v>
          </cell>
          <cell r="E9745" t="str">
            <v>Callable</v>
          </cell>
        </row>
        <row r="9746">
          <cell r="A9746" t="str">
            <v>3136F42X1</v>
          </cell>
          <cell r="B9746" t="str">
            <v>x3136F42X1</v>
          </cell>
          <cell r="C9746" t="str">
            <v>Match</v>
          </cell>
          <cell r="D9746" t="str">
            <v>iStar</v>
          </cell>
          <cell r="E9746" t="str">
            <v>Callable</v>
          </cell>
        </row>
        <row r="9747">
          <cell r="A9747" t="str">
            <v>3136F42Y9</v>
          </cell>
          <cell r="B9747" t="str">
            <v>x3136F42Y9</v>
          </cell>
          <cell r="C9747" t="str">
            <v>Match</v>
          </cell>
          <cell r="D9747" t="str">
            <v>iStar</v>
          </cell>
          <cell r="E9747" t="str">
            <v>Callable</v>
          </cell>
        </row>
        <row r="9748">
          <cell r="A9748" t="str">
            <v>3136F42Y9</v>
          </cell>
          <cell r="B9748" t="str">
            <v>x3136F42Y9</v>
          </cell>
          <cell r="C9748" t="str">
            <v>Match</v>
          </cell>
          <cell r="D9748" t="str">
            <v>iStar</v>
          </cell>
          <cell r="E9748" t="str">
            <v>Callable</v>
          </cell>
        </row>
        <row r="9749">
          <cell r="A9749" t="str">
            <v>3136F42Z6</v>
          </cell>
          <cell r="B9749" t="str">
            <v>x3136F42Z6</v>
          </cell>
          <cell r="C9749" t="str">
            <v>Match</v>
          </cell>
          <cell r="D9749" t="str">
            <v>iStar</v>
          </cell>
          <cell r="E9749" t="str">
            <v>Bullet</v>
          </cell>
        </row>
        <row r="9750">
          <cell r="A9750" t="str">
            <v>3136F42Z6</v>
          </cell>
          <cell r="B9750" t="str">
            <v>x3136F42Z6</v>
          </cell>
          <cell r="C9750" t="str">
            <v>Match</v>
          </cell>
          <cell r="D9750" t="str">
            <v>iStar</v>
          </cell>
          <cell r="E9750" t="str">
            <v>Bullet</v>
          </cell>
        </row>
        <row r="9751">
          <cell r="A9751" t="str">
            <v>3136F43A0</v>
          </cell>
          <cell r="B9751" t="str">
            <v>x3136F43A0</v>
          </cell>
          <cell r="C9751" t="str">
            <v>Match</v>
          </cell>
          <cell r="D9751" t="str">
            <v>iStar</v>
          </cell>
          <cell r="E9751" t="str">
            <v>CallableStep-Up</v>
          </cell>
        </row>
        <row r="9752">
          <cell r="A9752" t="str">
            <v>3136F43A0</v>
          </cell>
          <cell r="B9752" t="str">
            <v>x3136F43A0</v>
          </cell>
          <cell r="C9752" t="str">
            <v>Match</v>
          </cell>
          <cell r="D9752" t="str">
            <v>iStar</v>
          </cell>
          <cell r="E9752" t="str">
            <v>Step-Up</v>
          </cell>
        </row>
        <row r="9753">
          <cell r="A9753" t="str">
            <v>3136F43B8</v>
          </cell>
          <cell r="B9753" t="str">
            <v>x3136F43B8</v>
          </cell>
          <cell r="C9753" t="str">
            <v>Match</v>
          </cell>
          <cell r="D9753" t="str">
            <v>iStar</v>
          </cell>
          <cell r="E9753" t="str">
            <v>CallableStep-Up</v>
          </cell>
        </row>
        <row r="9754">
          <cell r="A9754" t="str">
            <v>3136F43B8</v>
          </cell>
          <cell r="B9754" t="str">
            <v>x3136F43B8</v>
          </cell>
          <cell r="C9754" t="str">
            <v>Match</v>
          </cell>
          <cell r="D9754" t="str">
            <v>iStar</v>
          </cell>
          <cell r="E9754" t="str">
            <v>Step-Up</v>
          </cell>
        </row>
        <row r="9755">
          <cell r="A9755" t="str">
            <v>3136F43C6</v>
          </cell>
          <cell r="B9755" t="str">
            <v>x3136F43C6</v>
          </cell>
          <cell r="C9755" t="str">
            <v>Match</v>
          </cell>
          <cell r="D9755" t="str">
            <v>iStar</v>
          </cell>
          <cell r="E9755" t="str">
            <v>Step-Up</v>
          </cell>
        </row>
        <row r="9756">
          <cell r="A9756" t="str">
            <v>3136F43C6</v>
          </cell>
          <cell r="B9756" t="str">
            <v>x3136F43C6</v>
          </cell>
          <cell r="C9756" t="str">
            <v>Match</v>
          </cell>
          <cell r="D9756" t="str">
            <v>iStar</v>
          </cell>
          <cell r="E9756" t="str">
            <v>Step-Up</v>
          </cell>
        </row>
        <row r="9757">
          <cell r="A9757" t="str">
            <v>3136F43D4</v>
          </cell>
          <cell r="B9757" t="str">
            <v>x3136F43D4</v>
          </cell>
          <cell r="C9757" t="str">
            <v>Match</v>
          </cell>
          <cell r="D9757" t="str">
            <v>iStar</v>
          </cell>
          <cell r="E9757" t="str">
            <v>Step-Up</v>
          </cell>
        </row>
        <row r="9758">
          <cell r="A9758" t="str">
            <v>3136F43D4</v>
          </cell>
          <cell r="B9758" t="str">
            <v>x3136F43D4</v>
          </cell>
          <cell r="C9758" t="str">
            <v>Match</v>
          </cell>
          <cell r="D9758" t="str">
            <v>iStar</v>
          </cell>
          <cell r="E9758" t="str">
            <v>Step-Up</v>
          </cell>
        </row>
        <row r="9759">
          <cell r="A9759" t="str">
            <v>3136F43E2</v>
          </cell>
          <cell r="B9759" t="str">
            <v>x3136F43E2</v>
          </cell>
          <cell r="C9759" t="str">
            <v>Match</v>
          </cell>
          <cell r="D9759" t="str">
            <v>iStar</v>
          </cell>
          <cell r="E9759" t="str">
            <v>Step-Up</v>
          </cell>
        </row>
        <row r="9760">
          <cell r="A9760" t="str">
            <v>3136F43E2</v>
          </cell>
          <cell r="B9760" t="str">
            <v>x3136F43E2</v>
          </cell>
          <cell r="C9760" t="str">
            <v>Match</v>
          </cell>
          <cell r="D9760" t="str">
            <v>iStar</v>
          </cell>
          <cell r="E9760" t="str">
            <v>Callable</v>
          </cell>
        </row>
        <row r="9761">
          <cell r="A9761" t="str">
            <v>3136F43F9</v>
          </cell>
          <cell r="B9761" t="str">
            <v>x3136F43F9</v>
          </cell>
          <cell r="C9761" t="str">
            <v>Match</v>
          </cell>
          <cell r="D9761" t="str">
            <v>iStar</v>
          </cell>
          <cell r="E9761" t="str">
            <v>Callable</v>
          </cell>
        </row>
        <row r="9762">
          <cell r="A9762" t="str">
            <v>3136F43F9</v>
          </cell>
          <cell r="B9762" t="str">
            <v>x3136F43F9</v>
          </cell>
          <cell r="C9762" t="str">
            <v>Match</v>
          </cell>
          <cell r="D9762" t="str">
            <v>iStar</v>
          </cell>
          <cell r="E9762" t="str">
            <v>CallableStep-Up</v>
          </cell>
        </row>
        <row r="9763">
          <cell r="A9763" t="str">
            <v>3136F43G7</v>
          </cell>
          <cell r="B9763" t="str">
            <v>x3136F43G7</v>
          </cell>
          <cell r="C9763" t="str">
            <v>Match</v>
          </cell>
          <cell r="D9763" t="str">
            <v>iStar</v>
          </cell>
          <cell r="E9763" t="str">
            <v>Step-Up</v>
          </cell>
        </row>
        <row r="9764">
          <cell r="A9764" t="str">
            <v>3136F43G7</v>
          </cell>
          <cell r="B9764" t="str">
            <v>x3136F43G7</v>
          </cell>
          <cell r="C9764" t="str">
            <v>Match</v>
          </cell>
          <cell r="D9764" t="str">
            <v>iStar</v>
          </cell>
          <cell r="E9764" t="str">
            <v>Bullet</v>
          </cell>
        </row>
        <row r="9765">
          <cell r="A9765" t="str">
            <v>3136F43H5</v>
          </cell>
          <cell r="B9765" t="str">
            <v>x3136F43H5</v>
          </cell>
          <cell r="C9765" t="str">
            <v>Match</v>
          </cell>
          <cell r="D9765" t="str">
            <v>iStar</v>
          </cell>
          <cell r="E9765" t="str">
            <v>Callable</v>
          </cell>
        </row>
        <row r="9766">
          <cell r="A9766" t="str">
            <v>3136F43H5</v>
          </cell>
          <cell r="B9766" t="str">
            <v>x3136F43H5</v>
          </cell>
          <cell r="C9766" t="str">
            <v>Match</v>
          </cell>
          <cell r="D9766" t="str">
            <v>iStar</v>
          </cell>
          <cell r="E9766" t="str">
            <v>Callable</v>
          </cell>
        </row>
        <row r="9767">
          <cell r="A9767" t="str">
            <v>3136F43J1</v>
          </cell>
          <cell r="B9767" t="str">
            <v>x3136F43J1</v>
          </cell>
          <cell r="C9767" t="str">
            <v>Match</v>
          </cell>
          <cell r="D9767" t="str">
            <v>iStar</v>
          </cell>
          <cell r="E9767" t="str">
            <v>Bullet</v>
          </cell>
        </row>
        <row r="9768">
          <cell r="A9768" t="str">
            <v>3136F43J1</v>
          </cell>
          <cell r="B9768" t="str">
            <v>x3136F43J1</v>
          </cell>
          <cell r="C9768" t="str">
            <v>Match</v>
          </cell>
          <cell r="D9768" t="str">
            <v>iStar</v>
          </cell>
          <cell r="E9768" t="str">
            <v>Bullet</v>
          </cell>
        </row>
        <row r="9769">
          <cell r="A9769" t="str">
            <v>3136F43K8</v>
          </cell>
          <cell r="B9769" t="str">
            <v>x3136F43K8</v>
          </cell>
          <cell r="C9769" t="str">
            <v>Match</v>
          </cell>
          <cell r="D9769" t="str">
            <v>iStar</v>
          </cell>
          <cell r="E9769" t="str">
            <v>Callable</v>
          </cell>
        </row>
        <row r="9770">
          <cell r="A9770" t="str">
            <v>3136F43K8</v>
          </cell>
          <cell r="B9770" t="str">
            <v>x3136F43K8</v>
          </cell>
          <cell r="C9770" t="str">
            <v>Match</v>
          </cell>
          <cell r="D9770" t="str">
            <v>iStar</v>
          </cell>
          <cell r="E9770" t="str">
            <v>Callable</v>
          </cell>
        </row>
        <row r="9771">
          <cell r="A9771" t="str">
            <v>3136F43L6</v>
          </cell>
          <cell r="B9771" t="str">
            <v>x3136F43L6</v>
          </cell>
          <cell r="C9771" t="str">
            <v>Match</v>
          </cell>
          <cell r="D9771" t="str">
            <v>iStar</v>
          </cell>
          <cell r="E9771" t="str">
            <v>Callable</v>
          </cell>
        </row>
        <row r="9772">
          <cell r="A9772" t="str">
            <v>3136F43L6</v>
          </cell>
          <cell r="B9772" t="str">
            <v>x3136F43L6</v>
          </cell>
          <cell r="C9772" t="str">
            <v>Match</v>
          </cell>
          <cell r="D9772" t="str">
            <v>iStar</v>
          </cell>
          <cell r="E9772" t="str">
            <v>Callable</v>
          </cell>
        </row>
        <row r="9773">
          <cell r="A9773" t="str">
            <v>3136F43L6</v>
          </cell>
          <cell r="B9773" t="str">
            <v>x3136F43L6</v>
          </cell>
          <cell r="C9773" t="str">
            <v>Match</v>
          </cell>
          <cell r="D9773" t="str">
            <v>iStar</v>
          </cell>
          <cell r="E9773" t="str">
            <v>Callable</v>
          </cell>
        </row>
        <row r="9774">
          <cell r="A9774" t="str">
            <v>3136F43M4</v>
          </cell>
          <cell r="B9774" t="str">
            <v>x3136F43M4</v>
          </cell>
          <cell r="C9774" t="str">
            <v>Match</v>
          </cell>
          <cell r="D9774" t="str">
            <v>iStar</v>
          </cell>
          <cell r="E9774" t="str">
            <v>Callable</v>
          </cell>
        </row>
        <row r="9775">
          <cell r="A9775" t="str">
            <v>3136F43N2</v>
          </cell>
          <cell r="B9775" t="str">
            <v>x3136F43N2</v>
          </cell>
          <cell r="C9775" t="str">
            <v>Match</v>
          </cell>
          <cell r="D9775" t="str">
            <v>iStar</v>
          </cell>
          <cell r="E9775" t="str">
            <v>Callable</v>
          </cell>
        </row>
        <row r="9776">
          <cell r="A9776" t="str">
            <v>3136F43N2</v>
          </cell>
          <cell r="B9776" t="str">
            <v>x3136F43N2</v>
          </cell>
          <cell r="C9776" t="str">
            <v>Match</v>
          </cell>
          <cell r="D9776" t="str">
            <v>iStar</v>
          </cell>
          <cell r="E9776" t="str">
            <v>Callable</v>
          </cell>
        </row>
        <row r="9777">
          <cell r="A9777" t="str">
            <v>3136F43Q5</v>
          </cell>
          <cell r="B9777" t="str">
            <v>x3136F43Q5</v>
          </cell>
          <cell r="C9777" t="str">
            <v>Match</v>
          </cell>
          <cell r="D9777" t="str">
            <v>iStar</v>
          </cell>
          <cell r="E9777" t="str">
            <v>Callable</v>
          </cell>
        </row>
        <row r="9778">
          <cell r="A9778" t="str">
            <v>3136F43Q5</v>
          </cell>
          <cell r="B9778" t="str">
            <v>x3136F43Q5</v>
          </cell>
          <cell r="C9778" t="str">
            <v>Match</v>
          </cell>
          <cell r="D9778" t="str">
            <v>iStar</v>
          </cell>
          <cell r="E9778" t="str">
            <v>Callable</v>
          </cell>
        </row>
        <row r="9779">
          <cell r="A9779" t="str">
            <v>3136F43R3</v>
          </cell>
          <cell r="B9779" t="str">
            <v>x3136F43R3</v>
          </cell>
          <cell r="C9779" t="str">
            <v>Match</v>
          </cell>
          <cell r="D9779" t="str">
            <v>iStar</v>
          </cell>
          <cell r="E9779" t="str">
            <v>Callable</v>
          </cell>
        </row>
        <row r="9780">
          <cell r="A9780" t="str">
            <v>3136F43R3</v>
          </cell>
          <cell r="B9780" t="str">
            <v>x3136F43R3</v>
          </cell>
          <cell r="C9780" t="str">
            <v>Match</v>
          </cell>
          <cell r="D9780" t="str">
            <v>iStar</v>
          </cell>
          <cell r="E9780" t="str">
            <v>Callable</v>
          </cell>
        </row>
        <row r="9781">
          <cell r="A9781" t="str">
            <v>3136F43S1</v>
          </cell>
          <cell r="B9781" t="str">
            <v>x3136F43S1</v>
          </cell>
          <cell r="C9781" t="str">
            <v>Match</v>
          </cell>
          <cell r="D9781" t="str">
            <v>iStar</v>
          </cell>
          <cell r="E9781" t="str">
            <v>Callable</v>
          </cell>
        </row>
        <row r="9782">
          <cell r="A9782" t="str">
            <v>3136F43S1</v>
          </cell>
          <cell r="B9782" t="str">
            <v>x3136F43S1</v>
          </cell>
          <cell r="C9782" t="str">
            <v>Match</v>
          </cell>
          <cell r="D9782" t="str">
            <v>iStar</v>
          </cell>
          <cell r="E9782" t="str">
            <v>Callable</v>
          </cell>
        </row>
        <row r="9783">
          <cell r="A9783" t="str">
            <v>3136F43T9</v>
          </cell>
          <cell r="B9783" t="str">
            <v>x3136F43T9</v>
          </cell>
          <cell r="C9783" t="str">
            <v>Match</v>
          </cell>
          <cell r="D9783" t="str">
            <v>iStar</v>
          </cell>
          <cell r="E9783" t="str">
            <v>Bullet</v>
          </cell>
        </row>
        <row r="9784">
          <cell r="A9784" t="str">
            <v>3136F43T9</v>
          </cell>
          <cell r="B9784" t="str">
            <v>x3136F43T9</v>
          </cell>
          <cell r="C9784" t="str">
            <v>Match</v>
          </cell>
          <cell r="D9784" t="str">
            <v>iStar</v>
          </cell>
          <cell r="E9784" t="str">
            <v>Bullet</v>
          </cell>
        </row>
        <row r="9785">
          <cell r="A9785" t="str">
            <v>3136F43U6</v>
          </cell>
          <cell r="B9785" t="str">
            <v>x3136F43U6</v>
          </cell>
          <cell r="C9785" t="str">
            <v>Match</v>
          </cell>
          <cell r="D9785" t="str">
            <v>iStar</v>
          </cell>
          <cell r="E9785" t="str">
            <v>Bullet</v>
          </cell>
        </row>
        <row r="9786">
          <cell r="A9786" t="str">
            <v>3136F43U6</v>
          </cell>
          <cell r="B9786" t="str">
            <v>x3136F43U6</v>
          </cell>
          <cell r="C9786" t="str">
            <v>Match</v>
          </cell>
          <cell r="D9786" t="str">
            <v>iStar</v>
          </cell>
          <cell r="E9786" t="str">
            <v>Callable</v>
          </cell>
        </row>
        <row r="9787">
          <cell r="A9787" t="str">
            <v>3136F43V4</v>
          </cell>
          <cell r="B9787" t="str">
            <v>x3136F43V4</v>
          </cell>
          <cell r="C9787" t="str">
            <v>Match</v>
          </cell>
          <cell r="D9787" t="str">
            <v>iStar</v>
          </cell>
          <cell r="E9787" t="str">
            <v>Callable</v>
          </cell>
        </row>
        <row r="9788">
          <cell r="A9788" t="str">
            <v>3136F43V4</v>
          </cell>
          <cell r="B9788" t="str">
            <v>x3136F43V4</v>
          </cell>
          <cell r="C9788" t="str">
            <v>Match</v>
          </cell>
          <cell r="D9788" t="str">
            <v>iStar</v>
          </cell>
          <cell r="E9788" t="str">
            <v>CallableStep-Up</v>
          </cell>
        </row>
        <row r="9789">
          <cell r="A9789" t="str">
            <v>3136F43W2</v>
          </cell>
          <cell r="B9789" t="str">
            <v>x3136F43W2</v>
          </cell>
          <cell r="C9789" t="str">
            <v>Match</v>
          </cell>
          <cell r="D9789" t="str">
            <v>iStar</v>
          </cell>
          <cell r="E9789" t="str">
            <v>Step-Up</v>
          </cell>
        </row>
        <row r="9790">
          <cell r="A9790" t="str">
            <v>3136F43X0</v>
          </cell>
          <cell r="B9790" t="str">
            <v>x3136F43X0</v>
          </cell>
          <cell r="C9790" t="str">
            <v>Match</v>
          </cell>
          <cell r="D9790" t="str">
            <v>iStar</v>
          </cell>
          <cell r="E9790" t="str">
            <v>Callable</v>
          </cell>
        </row>
        <row r="9791">
          <cell r="A9791" t="str">
            <v>3136F43X0</v>
          </cell>
          <cell r="B9791" t="str">
            <v>x3136F43X0</v>
          </cell>
          <cell r="C9791" t="str">
            <v>Match</v>
          </cell>
          <cell r="D9791" t="str">
            <v>iStar</v>
          </cell>
          <cell r="E9791" t="str">
            <v>Callable</v>
          </cell>
        </row>
        <row r="9792">
          <cell r="A9792" t="str">
            <v>3136F43Y8</v>
          </cell>
          <cell r="B9792" t="str">
            <v>x3136F43Y8</v>
          </cell>
          <cell r="C9792" t="str">
            <v>Match</v>
          </cell>
          <cell r="D9792" t="str">
            <v>iStar</v>
          </cell>
          <cell r="E9792" t="str">
            <v>Callable</v>
          </cell>
        </row>
        <row r="9793">
          <cell r="A9793" t="str">
            <v>3136F43Y8</v>
          </cell>
          <cell r="B9793" t="str">
            <v>x3136F43Y8</v>
          </cell>
          <cell r="C9793" t="str">
            <v>Match</v>
          </cell>
          <cell r="D9793" t="str">
            <v>iStar</v>
          </cell>
          <cell r="E9793" t="str">
            <v>FloaterSW</v>
          </cell>
        </row>
        <row r="9794">
          <cell r="A9794" t="str">
            <v>3136F43Z5</v>
          </cell>
          <cell r="B9794" t="str">
            <v>x3136F43Z5</v>
          </cell>
          <cell r="C9794" t="str">
            <v>Match</v>
          </cell>
          <cell r="D9794" t="str">
            <v>iStar</v>
          </cell>
          <cell r="E9794" t="str">
            <v>CallableStep-Up</v>
          </cell>
        </row>
        <row r="9795">
          <cell r="A9795" t="str">
            <v>3136F44A9</v>
          </cell>
          <cell r="B9795" t="str">
            <v>x3136F44A9</v>
          </cell>
          <cell r="C9795" t="str">
            <v>Match</v>
          </cell>
          <cell r="D9795" t="str">
            <v>iStar</v>
          </cell>
          <cell r="E9795" t="str">
            <v>Step-Up</v>
          </cell>
        </row>
        <row r="9796">
          <cell r="A9796" t="str">
            <v>3136F44A9</v>
          </cell>
          <cell r="B9796" t="str">
            <v>x3136F44A9</v>
          </cell>
          <cell r="C9796" t="str">
            <v>Match</v>
          </cell>
          <cell r="D9796" t="str">
            <v>iStar</v>
          </cell>
          <cell r="E9796" t="str">
            <v>Callable</v>
          </cell>
        </row>
        <row r="9797">
          <cell r="A9797" t="str">
            <v>3136F44B7</v>
          </cell>
          <cell r="B9797" t="str">
            <v>x3136F44B7</v>
          </cell>
          <cell r="C9797" t="str">
            <v>Match</v>
          </cell>
          <cell r="D9797" t="str">
            <v>iStar</v>
          </cell>
          <cell r="E9797" t="str">
            <v>Bullet</v>
          </cell>
        </row>
        <row r="9798">
          <cell r="A9798" t="str">
            <v>3136F44B7</v>
          </cell>
          <cell r="B9798" t="str">
            <v>x3136F44B7</v>
          </cell>
          <cell r="C9798" t="str">
            <v>Match</v>
          </cell>
          <cell r="D9798" t="str">
            <v>iStar</v>
          </cell>
          <cell r="E9798" t="str">
            <v>Bullet</v>
          </cell>
        </row>
        <row r="9799">
          <cell r="A9799" t="str">
            <v>3136F44D3</v>
          </cell>
          <cell r="B9799" t="str">
            <v>x3136F44D3</v>
          </cell>
          <cell r="C9799" t="str">
            <v>Match</v>
          </cell>
          <cell r="D9799" t="str">
            <v>iStar</v>
          </cell>
          <cell r="E9799" t="str">
            <v>Bullet</v>
          </cell>
        </row>
        <row r="9800">
          <cell r="A9800" t="str">
            <v>3136F44D3</v>
          </cell>
          <cell r="B9800" t="str">
            <v>x3136F44D3</v>
          </cell>
          <cell r="C9800" t="str">
            <v>Match</v>
          </cell>
          <cell r="D9800" t="str">
            <v>iStar</v>
          </cell>
          <cell r="E9800" t="str">
            <v>CallableStep-Up</v>
          </cell>
        </row>
        <row r="9801">
          <cell r="A9801" t="str">
            <v>3136F44F8</v>
          </cell>
          <cell r="B9801" t="str">
            <v>x3136F44F8</v>
          </cell>
          <cell r="C9801" t="str">
            <v>Match</v>
          </cell>
          <cell r="D9801" t="str">
            <v>iStar</v>
          </cell>
          <cell r="E9801" t="str">
            <v>Step-Up</v>
          </cell>
        </row>
        <row r="9802">
          <cell r="A9802" t="str">
            <v>3136F44F8</v>
          </cell>
          <cell r="B9802" t="str">
            <v>x3136F44F8</v>
          </cell>
          <cell r="C9802" t="str">
            <v>Match</v>
          </cell>
          <cell r="D9802" t="str">
            <v>iStar</v>
          </cell>
          <cell r="E9802" t="str">
            <v>CallableStep-Up</v>
          </cell>
        </row>
        <row r="9803">
          <cell r="A9803" t="str">
            <v>3136F44G6</v>
          </cell>
          <cell r="B9803" t="str">
            <v>x3136F44G6</v>
          </cell>
          <cell r="C9803" t="str">
            <v>Match</v>
          </cell>
          <cell r="D9803" t="str">
            <v>iStar</v>
          </cell>
          <cell r="E9803" t="str">
            <v>Step-Up</v>
          </cell>
        </row>
        <row r="9804">
          <cell r="A9804" t="str">
            <v>3136F44G6</v>
          </cell>
          <cell r="B9804" t="str">
            <v>x3136F44G6</v>
          </cell>
          <cell r="C9804" t="str">
            <v>Match</v>
          </cell>
          <cell r="D9804" t="str">
            <v>iStar</v>
          </cell>
          <cell r="E9804" t="str">
            <v>Callable</v>
          </cell>
        </row>
        <row r="9805">
          <cell r="A9805" t="str">
            <v>3136F44H4</v>
          </cell>
          <cell r="B9805" t="str">
            <v>x3136F44H4</v>
          </cell>
          <cell r="C9805" t="str">
            <v>Match</v>
          </cell>
          <cell r="D9805" t="str">
            <v>iStar</v>
          </cell>
          <cell r="E9805" t="str">
            <v>Callable</v>
          </cell>
        </row>
        <row r="9806">
          <cell r="A9806" t="str">
            <v>3136F44H4</v>
          </cell>
          <cell r="B9806" t="str">
            <v>x3136F44H4</v>
          </cell>
          <cell r="C9806" t="str">
            <v>Match</v>
          </cell>
          <cell r="D9806" t="str">
            <v>iStar</v>
          </cell>
          <cell r="E9806" t="str">
            <v>CallableStep-Up</v>
          </cell>
        </row>
        <row r="9807">
          <cell r="A9807" t="str">
            <v>3136F44J0</v>
          </cell>
          <cell r="B9807" t="str">
            <v>x3136F44J0</v>
          </cell>
          <cell r="C9807" t="str">
            <v>Match</v>
          </cell>
          <cell r="D9807" t="str">
            <v>iStar</v>
          </cell>
          <cell r="E9807" t="str">
            <v>Step-Up</v>
          </cell>
        </row>
        <row r="9808">
          <cell r="A9808" t="str">
            <v>3136F44J0</v>
          </cell>
          <cell r="B9808" t="str">
            <v>x3136F44J0</v>
          </cell>
          <cell r="C9808" t="str">
            <v>Match</v>
          </cell>
          <cell r="D9808" t="str">
            <v>iStar</v>
          </cell>
          <cell r="E9808" t="str">
            <v>Callable</v>
          </cell>
        </row>
        <row r="9809">
          <cell r="A9809" t="str">
            <v>3136F44K7</v>
          </cell>
          <cell r="B9809" t="str">
            <v>x3136F44K7</v>
          </cell>
          <cell r="C9809" t="str">
            <v>Match</v>
          </cell>
          <cell r="D9809" t="str">
            <v>iStar</v>
          </cell>
          <cell r="E9809" t="str">
            <v>Callable</v>
          </cell>
        </row>
        <row r="9810">
          <cell r="A9810" t="str">
            <v>3136F44K7</v>
          </cell>
          <cell r="B9810" t="str">
            <v>x3136F44K7</v>
          </cell>
          <cell r="C9810" t="str">
            <v>Match</v>
          </cell>
          <cell r="D9810" t="str">
            <v>iStar</v>
          </cell>
          <cell r="E9810" t="str">
            <v>Callable</v>
          </cell>
        </row>
        <row r="9811">
          <cell r="A9811" t="str">
            <v>3136F44L5</v>
          </cell>
          <cell r="B9811" t="str">
            <v>x3136F44L5</v>
          </cell>
          <cell r="C9811" t="str">
            <v>Match</v>
          </cell>
          <cell r="D9811" t="str">
            <v>iStar</v>
          </cell>
          <cell r="E9811" t="str">
            <v>Callable</v>
          </cell>
        </row>
        <row r="9812">
          <cell r="A9812" t="str">
            <v>3136F44L5</v>
          </cell>
          <cell r="B9812" t="str">
            <v>x3136F44L5</v>
          </cell>
          <cell r="C9812" t="str">
            <v>Match</v>
          </cell>
          <cell r="D9812" t="str">
            <v>iStar</v>
          </cell>
          <cell r="E9812" t="str">
            <v>Callable</v>
          </cell>
        </row>
        <row r="9813">
          <cell r="A9813" t="str">
            <v>3136F44M3</v>
          </cell>
          <cell r="B9813" t="str">
            <v>x3136F44M3</v>
          </cell>
          <cell r="C9813" t="str">
            <v>Match</v>
          </cell>
          <cell r="D9813" t="str">
            <v>iStar</v>
          </cell>
          <cell r="E9813" t="str">
            <v>Callable</v>
          </cell>
        </row>
        <row r="9814">
          <cell r="A9814" t="str">
            <v>3136F44M3</v>
          </cell>
          <cell r="B9814" t="str">
            <v>x3136F44M3</v>
          </cell>
          <cell r="C9814" t="str">
            <v>Match</v>
          </cell>
          <cell r="D9814" t="str">
            <v>iStar</v>
          </cell>
          <cell r="E9814" t="str">
            <v>CallableStep-Up</v>
          </cell>
        </row>
        <row r="9815">
          <cell r="A9815" t="str">
            <v>3136F44N1</v>
          </cell>
          <cell r="B9815" t="str">
            <v>x3136F44N1</v>
          </cell>
          <cell r="C9815" t="str">
            <v>Match</v>
          </cell>
          <cell r="D9815" t="str">
            <v>iStar</v>
          </cell>
          <cell r="E9815" t="str">
            <v>Bullet</v>
          </cell>
        </row>
        <row r="9816">
          <cell r="A9816" t="str">
            <v>3136F44N1</v>
          </cell>
          <cell r="B9816" t="str">
            <v>x3136F44N1</v>
          </cell>
          <cell r="C9816" t="str">
            <v>Match</v>
          </cell>
          <cell r="D9816" t="str">
            <v>iStar</v>
          </cell>
          <cell r="E9816" t="str">
            <v>Callable</v>
          </cell>
        </row>
        <row r="9817">
          <cell r="A9817" t="str">
            <v>3136F44N1</v>
          </cell>
          <cell r="B9817" t="str">
            <v>x3136F44N1</v>
          </cell>
          <cell r="C9817" t="str">
            <v>Match</v>
          </cell>
          <cell r="D9817" t="str">
            <v>iStar</v>
          </cell>
          <cell r="E9817" t="str">
            <v>Callable</v>
          </cell>
        </row>
        <row r="9818">
          <cell r="A9818" t="str">
            <v>3136F44N1</v>
          </cell>
          <cell r="B9818" t="str">
            <v>x3136F44N1</v>
          </cell>
          <cell r="C9818" t="str">
            <v>Match</v>
          </cell>
          <cell r="D9818" t="str">
            <v>iStar</v>
          </cell>
          <cell r="E9818" t="str">
            <v>Callable</v>
          </cell>
        </row>
        <row r="9819">
          <cell r="A9819" t="str">
            <v>3136F44N1</v>
          </cell>
          <cell r="B9819" t="str">
            <v>x3136F44N1</v>
          </cell>
          <cell r="C9819" t="str">
            <v>Match</v>
          </cell>
          <cell r="D9819" t="str">
            <v>iStar</v>
          </cell>
          <cell r="E9819" t="str">
            <v>Callable</v>
          </cell>
        </row>
        <row r="9820">
          <cell r="A9820" t="str">
            <v>3136F44P6</v>
          </cell>
          <cell r="B9820" t="str">
            <v>x3136F44P6</v>
          </cell>
          <cell r="C9820" t="str">
            <v>Match</v>
          </cell>
          <cell r="D9820" t="str">
            <v>iStar</v>
          </cell>
          <cell r="E9820" t="str">
            <v>Callable</v>
          </cell>
        </row>
        <row r="9821">
          <cell r="A9821" t="str">
            <v>3136F44P6</v>
          </cell>
          <cell r="B9821" t="str">
            <v>x3136F44P6</v>
          </cell>
          <cell r="C9821" t="str">
            <v>Match</v>
          </cell>
          <cell r="D9821" t="str">
            <v>iStar</v>
          </cell>
          <cell r="E9821" t="str">
            <v>Callable</v>
          </cell>
        </row>
        <row r="9822">
          <cell r="A9822" t="str">
            <v>3136F44Q4</v>
          </cell>
          <cell r="B9822" t="str">
            <v>x3136F44Q4</v>
          </cell>
          <cell r="C9822" t="str">
            <v>Match</v>
          </cell>
          <cell r="D9822" t="str">
            <v>iStar</v>
          </cell>
          <cell r="E9822" t="str">
            <v>CallableStep-Up</v>
          </cell>
        </row>
        <row r="9823">
          <cell r="A9823" t="str">
            <v>3136F44Q4</v>
          </cell>
          <cell r="B9823" t="str">
            <v>x3136F44Q4</v>
          </cell>
          <cell r="C9823" t="str">
            <v>Match</v>
          </cell>
          <cell r="D9823" t="str">
            <v>iStar</v>
          </cell>
          <cell r="E9823" t="str">
            <v>Step-Up</v>
          </cell>
        </row>
        <row r="9824">
          <cell r="A9824" t="str">
            <v>3136F44R2</v>
          </cell>
          <cell r="B9824" t="str">
            <v>x3136F44R2</v>
          </cell>
          <cell r="C9824" t="str">
            <v>Match</v>
          </cell>
          <cell r="D9824" t="str">
            <v>iStar</v>
          </cell>
          <cell r="E9824" t="str">
            <v>Callable</v>
          </cell>
        </row>
        <row r="9825">
          <cell r="A9825" t="str">
            <v>3136F44R2</v>
          </cell>
          <cell r="B9825" t="str">
            <v>x3136F44R2</v>
          </cell>
          <cell r="C9825" t="str">
            <v>Match</v>
          </cell>
          <cell r="D9825" t="str">
            <v>iStar</v>
          </cell>
          <cell r="E9825" t="str">
            <v>Callable</v>
          </cell>
        </row>
        <row r="9826">
          <cell r="A9826" t="str">
            <v>3136F44S0</v>
          </cell>
          <cell r="B9826" t="str">
            <v>x3136F44S0</v>
          </cell>
          <cell r="C9826" t="str">
            <v>Match</v>
          </cell>
          <cell r="D9826" t="str">
            <v>iStar</v>
          </cell>
          <cell r="E9826" t="str">
            <v>Bullet</v>
          </cell>
        </row>
        <row r="9827">
          <cell r="A9827" t="str">
            <v>3136F44S0</v>
          </cell>
          <cell r="B9827" t="str">
            <v>x3136F44S0</v>
          </cell>
          <cell r="C9827" t="str">
            <v>Match</v>
          </cell>
          <cell r="D9827" t="str">
            <v>iStar</v>
          </cell>
          <cell r="E9827" t="str">
            <v>CallableStep-Up</v>
          </cell>
        </row>
        <row r="9828">
          <cell r="A9828" t="str">
            <v>3136F44T8</v>
          </cell>
          <cell r="B9828" t="str">
            <v>x3136F44T8</v>
          </cell>
          <cell r="C9828" t="str">
            <v>Match</v>
          </cell>
          <cell r="D9828" t="str">
            <v>iStar</v>
          </cell>
          <cell r="E9828" t="str">
            <v>Step-Up</v>
          </cell>
        </row>
        <row r="9829">
          <cell r="A9829" t="str">
            <v>3136F44T8</v>
          </cell>
          <cell r="B9829" t="str">
            <v>x3136F44T8</v>
          </cell>
          <cell r="C9829" t="str">
            <v>Match</v>
          </cell>
          <cell r="D9829" t="str">
            <v>iStar</v>
          </cell>
          <cell r="E9829" t="str">
            <v>Callable</v>
          </cell>
        </row>
        <row r="9830">
          <cell r="A9830" t="str">
            <v>3136F44U5</v>
          </cell>
          <cell r="B9830" t="str">
            <v>x3136F44U5</v>
          </cell>
          <cell r="C9830" t="str">
            <v>Match</v>
          </cell>
          <cell r="D9830" t="str">
            <v>iStar</v>
          </cell>
          <cell r="E9830" t="str">
            <v>Callable</v>
          </cell>
        </row>
        <row r="9831">
          <cell r="A9831" t="str">
            <v>3136F44U5</v>
          </cell>
          <cell r="B9831" t="str">
            <v>x3136F44U5</v>
          </cell>
          <cell r="C9831" t="str">
            <v>Match</v>
          </cell>
          <cell r="D9831" t="str">
            <v>iStar</v>
          </cell>
          <cell r="E9831" t="str">
            <v>Callable</v>
          </cell>
        </row>
        <row r="9832">
          <cell r="A9832" t="str">
            <v>3136F44V3</v>
          </cell>
          <cell r="B9832" t="str">
            <v>x3136F44V3</v>
          </cell>
          <cell r="C9832" t="str">
            <v>Match</v>
          </cell>
          <cell r="D9832" t="str">
            <v>iStar</v>
          </cell>
          <cell r="E9832" t="str">
            <v>Callable</v>
          </cell>
        </row>
        <row r="9833">
          <cell r="A9833" t="str">
            <v>3136F44V3</v>
          </cell>
          <cell r="B9833" t="str">
            <v>x3136F44V3</v>
          </cell>
          <cell r="C9833" t="str">
            <v>Match</v>
          </cell>
          <cell r="D9833" t="str">
            <v>iStar</v>
          </cell>
          <cell r="E9833" t="str">
            <v>Callable</v>
          </cell>
        </row>
        <row r="9834">
          <cell r="A9834" t="str">
            <v>3136F44W1</v>
          </cell>
          <cell r="B9834" t="str">
            <v>x3136F44W1</v>
          </cell>
          <cell r="C9834" t="str">
            <v>Match</v>
          </cell>
          <cell r="D9834" t="str">
            <v>iStar</v>
          </cell>
          <cell r="E9834" t="str">
            <v>Callable</v>
          </cell>
        </row>
        <row r="9835">
          <cell r="A9835" t="str">
            <v>3136F44W1</v>
          </cell>
          <cell r="B9835" t="str">
            <v>x3136F44W1</v>
          </cell>
          <cell r="C9835" t="str">
            <v>Match</v>
          </cell>
          <cell r="D9835" t="str">
            <v>iStar</v>
          </cell>
          <cell r="E9835" t="str">
            <v>Callable</v>
          </cell>
        </row>
        <row r="9836">
          <cell r="A9836" t="str">
            <v>3136F44X9</v>
          </cell>
          <cell r="B9836" t="str">
            <v>x3136F44X9</v>
          </cell>
          <cell r="C9836" t="str">
            <v>Match</v>
          </cell>
          <cell r="D9836" t="str">
            <v>iStar</v>
          </cell>
          <cell r="E9836" t="str">
            <v>Callable</v>
          </cell>
        </row>
        <row r="9837">
          <cell r="A9837" t="str">
            <v>3136F44X9</v>
          </cell>
          <cell r="B9837" t="str">
            <v>x3136F44X9</v>
          </cell>
          <cell r="C9837" t="str">
            <v>Match</v>
          </cell>
          <cell r="D9837" t="str">
            <v>iStar</v>
          </cell>
          <cell r="E9837" t="str">
            <v>Callable</v>
          </cell>
        </row>
        <row r="9838">
          <cell r="A9838" t="str">
            <v>3136F44Y7</v>
          </cell>
          <cell r="B9838" t="str">
            <v>x3136F44Y7</v>
          </cell>
          <cell r="C9838" t="str">
            <v>Match</v>
          </cell>
          <cell r="D9838" t="str">
            <v>iStar</v>
          </cell>
          <cell r="E9838" t="str">
            <v>Callable</v>
          </cell>
        </row>
        <row r="9839">
          <cell r="A9839" t="str">
            <v>3136F44Y7</v>
          </cell>
          <cell r="B9839" t="str">
            <v>x3136F44Y7</v>
          </cell>
          <cell r="C9839" t="str">
            <v>Match</v>
          </cell>
          <cell r="D9839" t="str">
            <v>iStar</v>
          </cell>
          <cell r="E9839" t="str">
            <v>Callable</v>
          </cell>
        </row>
        <row r="9840">
          <cell r="A9840" t="str">
            <v>3136F44Z4</v>
          </cell>
          <cell r="B9840" t="str">
            <v>x3136F44Z4</v>
          </cell>
          <cell r="C9840" t="str">
            <v>Match</v>
          </cell>
          <cell r="D9840" t="str">
            <v>iStar</v>
          </cell>
          <cell r="E9840" t="str">
            <v>Bullet</v>
          </cell>
        </row>
        <row r="9841">
          <cell r="A9841" t="str">
            <v>3136F44Z4</v>
          </cell>
          <cell r="B9841" t="str">
            <v>x3136F44Z4</v>
          </cell>
          <cell r="C9841" t="str">
            <v>Match</v>
          </cell>
          <cell r="D9841" t="str">
            <v>iStar</v>
          </cell>
          <cell r="E9841" t="str">
            <v>Callable</v>
          </cell>
        </row>
        <row r="9842">
          <cell r="A9842" t="str">
            <v>3136F45A8</v>
          </cell>
          <cell r="B9842" t="str">
            <v>x3136F45A8</v>
          </cell>
          <cell r="C9842" t="str">
            <v>Match</v>
          </cell>
          <cell r="D9842" t="str">
            <v>iStar</v>
          </cell>
          <cell r="E9842" t="str">
            <v>Callable</v>
          </cell>
        </row>
        <row r="9843">
          <cell r="A9843" t="str">
            <v>3136F45A8</v>
          </cell>
          <cell r="B9843" t="str">
            <v>x3136F45A8</v>
          </cell>
          <cell r="C9843" t="str">
            <v>Match</v>
          </cell>
          <cell r="D9843" t="str">
            <v>iStar</v>
          </cell>
          <cell r="E9843" t="str">
            <v>VariableRateBond</v>
          </cell>
        </row>
        <row r="9844">
          <cell r="A9844" t="str">
            <v>3136F45B6</v>
          </cell>
          <cell r="B9844" t="str">
            <v>x3136F45B6</v>
          </cell>
          <cell r="C9844" t="str">
            <v>Match</v>
          </cell>
          <cell r="D9844" t="str">
            <v>iStar</v>
          </cell>
          <cell r="E9844" t="str">
            <v>Callable</v>
          </cell>
        </row>
        <row r="9845">
          <cell r="A9845" t="str">
            <v>3136F45B6</v>
          </cell>
          <cell r="B9845" t="str">
            <v>x3136F45B6</v>
          </cell>
          <cell r="C9845" t="str">
            <v>Match</v>
          </cell>
          <cell r="D9845" t="str">
            <v>iStar</v>
          </cell>
          <cell r="E9845" t="str">
            <v>Callable</v>
          </cell>
        </row>
        <row r="9846">
          <cell r="A9846" t="str">
            <v>3136F45B6</v>
          </cell>
          <cell r="B9846" t="str">
            <v>x3136F45B6</v>
          </cell>
          <cell r="C9846" t="str">
            <v>Match</v>
          </cell>
          <cell r="D9846" t="str">
            <v>iStar</v>
          </cell>
          <cell r="E9846" t="str">
            <v>Callable</v>
          </cell>
        </row>
        <row r="9847">
          <cell r="A9847" t="str">
            <v>3136F45C4</v>
          </cell>
          <cell r="B9847" t="str">
            <v>x3136F45C4</v>
          </cell>
          <cell r="C9847" t="str">
            <v>Match</v>
          </cell>
          <cell r="D9847" t="str">
            <v>iStar</v>
          </cell>
          <cell r="E9847" t="str">
            <v>Callable</v>
          </cell>
        </row>
        <row r="9848">
          <cell r="A9848" t="str">
            <v>3136F45D2</v>
          </cell>
          <cell r="B9848" t="str">
            <v>x3136F45D2</v>
          </cell>
          <cell r="C9848" t="str">
            <v>Match</v>
          </cell>
          <cell r="D9848" t="str">
            <v>iStar</v>
          </cell>
          <cell r="E9848" t="str">
            <v>Callable</v>
          </cell>
        </row>
        <row r="9849">
          <cell r="A9849" t="str">
            <v>3136F45D2</v>
          </cell>
          <cell r="B9849" t="str">
            <v>x3136F45D2</v>
          </cell>
          <cell r="C9849" t="str">
            <v>Match</v>
          </cell>
          <cell r="D9849" t="str">
            <v>iStar</v>
          </cell>
          <cell r="E9849" t="str">
            <v>Callable</v>
          </cell>
        </row>
        <row r="9850">
          <cell r="A9850" t="str">
            <v>3136F45D2</v>
          </cell>
          <cell r="B9850" t="str">
            <v>x3136F45D2</v>
          </cell>
          <cell r="C9850" t="str">
            <v>Match</v>
          </cell>
          <cell r="D9850" t="str">
            <v>iStar</v>
          </cell>
          <cell r="E9850" t="str">
            <v>Callable</v>
          </cell>
        </row>
        <row r="9851">
          <cell r="A9851" t="str">
            <v>3136F45E0</v>
          </cell>
          <cell r="B9851" t="str">
            <v>x3136F45E0</v>
          </cell>
          <cell r="C9851" t="str">
            <v>Match</v>
          </cell>
          <cell r="D9851" t="str">
            <v>iStar</v>
          </cell>
          <cell r="E9851" t="str">
            <v>Callable</v>
          </cell>
        </row>
        <row r="9852">
          <cell r="A9852" t="str">
            <v>3136F45E0</v>
          </cell>
          <cell r="B9852" t="str">
            <v>x3136F45E0</v>
          </cell>
          <cell r="C9852" t="str">
            <v>Match</v>
          </cell>
          <cell r="D9852" t="str">
            <v>iStar</v>
          </cell>
          <cell r="E9852" t="str">
            <v>CallableStep-Up</v>
          </cell>
        </row>
        <row r="9853">
          <cell r="A9853" t="str">
            <v>3136F45F7</v>
          </cell>
          <cell r="B9853" t="str">
            <v>x3136F45F7</v>
          </cell>
          <cell r="C9853" t="str">
            <v>Match</v>
          </cell>
          <cell r="D9853" t="str">
            <v>iStar</v>
          </cell>
          <cell r="E9853" t="str">
            <v>Callable</v>
          </cell>
        </row>
        <row r="9854">
          <cell r="A9854" t="str">
            <v>3136F45F7</v>
          </cell>
          <cell r="B9854" t="str">
            <v>x3136F45F7</v>
          </cell>
          <cell r="C9854" t="str">
            <v>Match</v>
          </cell>
          <cell r="D9854" t="str">
            <v>iStar</v>
          </cell>
          <cell r="E9854" t="str">
            <v>Callable</v>
          </cell>
        </row>
        <row r="9855">
          <cell r="A9855" t="str">
            <v>3136F45F7</v>
          </cell>
          <cell r="B9855" t="str">
            <v>x3136F45F7</v>
          </cell>
          <cell r="C9855" t="str">
            <v>Match</v>
          </cell>
          <cell r="D9855" t="str">
            <v>iStar</v>
          </cell>
          <cell r="E9855" t="str">
            <v>Bullet</v>
          </cell>
        </row>
        <row r="9856">
          <cell r="A9856" t="str">
            <v>3136F45F7</v>
          </cell>
          <cell r="B9856" t="str">
            <v>x3136F45F7</v>
          </cell>
          <cell r="C9856" t="str">
            <v>Match</v>
          </cell>
          <cell r="D9856" t="str">
            <v>iStar</v>
          </cell>
          <cell r="E9856" t="str">
            <v>Callable</v>
          </cell>
        </row>
        <row r="9857">
          <cell r="A9857" t="str">
            <v>3136F45G5</v>
          </cell>
          <cell r="B9857" t="str">
            <v>x3136F45G5</v>
          </cell>
          <cell r="C9857" t="str">
            <v>Match</v>
          </cell>
          <cell r="D9857" t="str">
            <v>iStar</v>
          </cell>
          <cell r="E9857" t="str">
            <v>Callable</v>
          </cell>
        </row>
        <row r="9858">
          <cell r="A9858" t="str">
            <v>3136F45G5</v>
          </cell>
          <cell r="B9858" t="str">
            <v>x3136F45G5</v>
          </cell>
          <cell r="C9858" t="str">
            <v>Match</v>
          </cell>
          <cell r="D9858" t="str">
            <v>iStar</v>
          </cell>
          <cell r="E9858" t="str">
            <v>Callable</v>
          </cell>
        </row>
        <row r="9859">
          <cell r="A9859" t="str">
            <v>3136F45H3</v>
          </cell>
          <cell r="B9859" t="str">
            <v>x3136F45H3</v>
          </cell>
          <cell r="C9859" t="str">
            <v>Match</v>
          </cell>
          <cell r="D9859" t="str">
            <v>iStar</v>
          </cell>
          <cell r="E9859" t="str">
            <v>Callable</v>
          </cell>
        </row>
        <row r="9860">
          <cell r="A9860" t="str">
            <v>3136F45H3</v>
          </cell>
          <cell r="B9860" t="str">
            <v>x3136F45H3</v>
          </cell>
          <cell r="C9860" t="str">
            <v>Match</v>
          </cell>
          <cell r="D9860" t="str">
            <v>iStar</v>
          </cell>
          <cell r="E9860" t="str">
            <v>Callable</v>
          </cell>
        </row>
        <row r="9861">
          <cell r="A9861" t="str">
            <v>3136F45J9</v>
          </cell>
          <cell r="B9861" t="str">
            <v>x3136F45J9</v>
          </cell>
          <cell r="C9861" t="str">
            <v>Match</v>
          </cell>
          <cell r="D9861" t="str">
            <v>iStar</v>
          </cell>
          <cell r="E9861" t="str">
            <v>Callable</v>
          </cell>
        </row>
        <row r="9862">
          <cell r="A9862" t="str">
            <v>3136F45J9</v>
          </cell>
          <cell r="B9862" t="str">
            <v>x3136F45J9</v>
          </cell>
          <cell r="C9862" t="str">
            <v>Match</v>
          </cell>
          <cell r="D9862" t="str">
            <v>iStar</v>
          </cell>
          <cell r="E9862" t="str">
            <v>Callable</v>
          </cell>
        </row>
        <row r="9863">
          <cell r="A9863" t="str">
            <v>3136F45K6</v>
          </cell>
          <cell r="B9863" t="str">
            <v>x3136F45K6</v>
          </cell>
          <cell r="C9863" t="str">
            <v>Match</v>
          </cell>
          <cell r="D9863" t="str">
            <v>iStar</v>
          </cell>
          <cell r="E9863" t="str">
            <v>Callable</v>
          </cell>
        </row>
        <row r="9864">
          <cell r="A9864" t="str">
            <v>3136F45K6</v>
          </cell>
          <cell r="B9864" t="str">
            <v>x3136F45K6</v>
          </cell>
          <cell r="C9864" t="str">
            <v>Match</v>
          </cell>
          <cell r="D9864" t="str">
            <v>iStar</v>
          </cell>
          <cell r="E9864" t="str">
            <v>Callable</v>
          </cell>
        </row>
        <row r="9865">
          <cell r="A9865" t="str">
            <v>3136F45L4</v>
          </cell>
          <cell r="B9865" t="str">
            <v>x3136F45L4</v>
          </cell>
          <cell r="C9865" t="str">
            <v>Match</v>
          </cell>
          <cell r="D9865" t="str">
            <v>iStar</v>
          </cell>
          <cell r="E9865" t="str">
            <v>Callable</v>
          </cell>
        </row>
        <row r="9866">
          <cell r="A9866" t="str">
            <v>3136F45L4</v>
          </cell>
          <cell r="B9866" t="str">
            <v>x3136F45L4</v>
          </cell>
          <cell r="C9866" t="str">
            <v>Match</v>
          </cell>
          <cell r="D9866" t="str">
            <v>iStar</v>
          </cell>
          <cell r="E9866" t="str">
            <v>Callable</v>
          </cell>
        </row>
        <row r="9867">
          <cell r="A9867" t="str">
            <v>3136F45M2</v>
          </cell>
          <cell r="B9867" t="str">
            <v>x3136F45M2</v>
          </cell>
          <cell r="C9867" t="str">
            <v>Match</v>
          </cell>
          <cell r="D9867" t="str">
            <v>iStar</v>
          </cell>
          <cell r="E9867" t="str">
            <v>Callable</v>
          </cell>
        </row>
        <row r="9868">
          <cell r="A9868" t="str">
            <v>3136F45M2</v>
          </cell>
          <cell r="B9868" t="str">
            <v>x3136F45M2</v>
          </cell>
          <cell r="C9868" t="str">
            <v>Match</v>
          </cell>
          <cell r="D9868" t="str">
            <v>iStar</v>
          </cell>
          <cell r="E9868" t="str">
            <v>Callable</v>
          </cell>
        </row>
        <row r="9869">
          <cell r="A9869" t="str">
            <v>3136F45M2</v>
          </cell>
          <cell r="B9869" t="str">
            <v>x3136F45M2</v>
          </cell>
          <cell r="C9869" t="str">
            <v>Match</v>
          </cell>
          <cell r="D9869" t="str">
            <v>iStar</v>
          </cell>
          <cell r="E9869" t="str">
            <v>Callable</v>
          </cell>
        </row>
        <row r="9870">
          <cell r="A9870" t="str">
            <v>3136F45N0</v>
          </cell>
          <cell r="B9870" t="str">
            <v>x3136F45N0</v>
          </cell>
          <cell r="C9870" t="str">
            <v>Match</v>
          </cell>
          <cell r="D9870" t="str">
            <v>iStar</v>
          </cell>
          <cell r="E9870" t="str">
            <v>Callable</v>
          </cell>
        </row>
        <row r="9871">
          <cell r="A9871" t="str">
            <v>3136F45N0</v>
          </cell>
          <cell r="B9871" t="str">
            <v>x3136F45N0</v>
          </cell>
          <cell r="C9871" t="str">
            <v>Match</v>
          </cell>
          <cell r="D9871" t="str">
            <v>iStar</v>
          </cell>
          <cell r="E9871" t="str">
            <v>Callable</v>
          </cell>
        </row>
        <row r="9872">
          <cell r="A9872" t="str">
            <v>3136F45P5</v>
          </cell>
          <cell r="B9872" t="str">
            <v>x3136F45P5</v>
          </cell>
          <cell r="C9872" t="str">
            <v>Match</v>
          </cell>
          <cell r="D9872" t="str">
            <v>iStar</v>
          </cell>
          <cell r="E9872" t="str">
            <v>Callable</v>
          </cell>
        </row>
        <row r="9873">
          <cell r="A9873" t="str">
            <v>3136F45P5</v>
          </cell>
          <cell r="B9873" t="str">
            <v>x3136F45P5</v>
          </cell>
          <cell r="C9873" t="str">
            <v>Match</v>
          </cell>
          <cell r="D9873" t="str">
            <v>iStar</v>
          </cell>
          <cell r="E9873" t="str">
            <v>Callable</v>
          </cell>
        </row>
        <row r="9874">
          <cell r="A9874" t="str">
            <v>3136F45Q3</v>
          </cell>
          <cell r="B9874" t="str">
            <v>x3136F45Q3</v>
          </cell>
          <cell r="C9874" t="str">
            <v>Match</v>
          </cell>
          <cell r="D9874" t="str">
            <v>iStar</v>
          </cell>
          <cell r="E9874" t="str">
            <v>Callable</v>
          </cell>
        </row>
        <row r="9875">
          <cell r="A9875" t="str">
            <v>3136F45Q3</v>
          </cell>
          <cell r="B9875" t="str">
            <v>x3136F45Q3</v>
          </cell>
          <cell r="C9875" t="str">
            <v>Match</v>
          </cell>
          <cell r="D9875" t="str">
            <v>iStar</v>
          </cell>
          <cell r="E9875" t="str">
            <v>Callable</v>
          </cell>
        </row>
        <row r="9876">
          <cell r="A9876" t="str">
            <v>3136F45R1</v>
          </cell>
          <cell r="B9876" t="str">
            <v>x3136F45R1</v>
          </cell>
          <cell r="C9876" t="str">
            <v>Match</v>
          </cell>
          <cell r="D9876" t="str">
            <v>iStar</v>
          </cell>
          <cell r="E9876" t="str">
            <v>Callable</v>
          </cell>
        </row>
        <row r="9877">
          <cell r="A9877" t="str">
            <v>3136F45R1</v>
          </cell>
          <cell r="B9877" t="str">
            <v>x3136F45R1</v>
          </cell>
          <cell r="C9877" t="str">
            <v>Match</v>
          </cell>
          <cell r="D9877" t="str">
            <v>iStar</v>
          </cell>
          <cell r="E9877" t="str">
            <v>Callable</v>
          </cell>
        </row>
        <row r="9878">
          <cell r="A9878" t="str">
            <v>3136F45R1</v>
          </cell>
          <cell r="B9878" t="str">
            <v>x3136F45R1</v>
          </cell>
          <cell r="C9878" t="str">
            <v>Match</v>
          </cell>
          <cell r="D9878" t="str">
            <v>iStar</v>
          </cell>
          <cell r="E9878" t="str">
            <v>Callable</v>
          </cell>
        </row>
        <row r="9879">
          <cell r="A9879" t="str">
            <v>3136F45R1</v>
          </cell>
          <cell r="B9879" t="str">
            <v>x3136F45R1</v>
          </cell>
          <cell r="C9879" t="str">
            <v>Match</v>
          </cell>
          <cell r="D9879" t="str">
            <v>iStar</v>
          </cell>
          <cell r="E9879" t="str">
            <v>Bullet</v>
          </cell>
        </row>
        <row r="9880">
          <cell r="A9880" t="str">
            <v>3136F45R1</v>
          </cell>
          <cell r="B9880" t="str">
            <v>x3136F45R1</v>
          </cell>
          <cell r="C9880" t="str">
            <v>Match</v>
          </cell>
          <cell r="D9880" t="str">
            <v>iStar</v>
          </cell>
          <cell r="E9880" t="str">
            <v>Bullet</v>
          </cell>
        </row>
        <row r="9881">
          <cell r="A9881" t="str">
            <v>3136F45R1</v>
          </cell>
          <cell r="B9881" t="str">
            <v>x3136F45R1</v>
          </cell>
          <cell r="C9881" t="str">
            <v>Match</v>
          </cell>
          <cell r="D9881" t="str">
            <v>iStar</v>
          </cell>
          <cell r="E9881" t="str">
            <v>Callable</v>
          </cell>
        </row>
        <row r="9882">
          <cell r="A9882" t="str">
            <v>3136F45R1</v>
          </cell>
          <cell r="B9882" t="str">
            <v>x3136F45R1</v>
          </cell>
          <cell r="C9882" t="str">
            <v>Match</v>
          </cell>
          <cell r="D9882" t="str">
            <v>iStar</v>
          </cell>
          <cell r="E9882" t="str">
            <v>Callable</v>
          </cell>
        </row>
        <row r="9883">
          <cell r="A9883" t="str">
            <v>3136F45S9</v>
          </cell>
          <cell r="B9883" t="str">
            <v>x3136F45S9</v>
          </cell>
          <cell r="C9883" t="str">
            <v>Match</v>
          </cell>
          <cell r="D9883" t="str">
            <v>iStar</v>
          </cell>
          <cell r="E9883" t="str">
            <v>Callable</v>
          </cell>
        </row>
        <row r="9884">
          <cell r="A9884" t="str">
            <v>3136F45S9</v>
          </cell>
          <cell r="B9884" t="str">
            <v>x3136F45S9</v>
          </cell>
          <cell r="C9884" t="str">
            <v>Match</v>
          </cell>
          <cell r="D9884" t="str">
            <v>iStar</v>
          </cell>
          <cell r="E9884" t="str">
            <v>Callable</v>
          </cell>
        </row>
        <row r="9885">
          <cell r="A9885" t="str">
            <v>3136F45T7</v>
          </cell>
          <cell r="B9885" t="str">
            <v>x3136F45T7</v>
          </cell>
          <cell r="C9885" t="str">
            <v>Match</v>
          </cell>
          <cell r="D9885" t="str">
            <v>iStar</v>
          </cell>
          <cell r="E9885" t="str">
            <v>Callable</v>
          </cell>
        </row>
        <row r="9886">
          <cell r="A9886" t="str">
            <v>3136F45T7</v>
          </cell>
          <cell r="B9886" t="str">
            <v>x3136F45T7</v>
          </cell>
          <cell r="C9886" t="str">
            <v>Match</v>
          </cell>
          <cell r="D9886" t="str">
            <v>iStar</v>
          </cell>
          <cell r="E9886" t="str">
            <v>Callable</v>
          </cell>
        </row>
        <row r="9887">
          <cell r="A9887" t="str">
            <v>3136F45U4</v>
          </cell>
          <cell r="B9887" t="str">
            <v>x3136F45U4</v>
          </cell>
          <cell r="C9887" t="str">
            <v>Match</v>
          </cell>
          <cell r="D9887" t="str">
            <v>iStar</v>
          </cell>
          <cell r="E9887" t="str">
            <v>Callable</v>
          </cell>
        </row>
        <row r="9888">
          <cell r="A9888" t="str">
            <v>3136F45V2</v>
          </cell>
          <cell r="B9888" t="str">
            <v>x3136F45V2</v>
          </cell>
          <cell r="C9888" t="str">
            <v>Match</v>
          </cell>
          <cell r="D9888" t="str">
            <v>iStar</v>
          </cell>
          <cell r="E9888" t="str">
            <v>Callable</v>
          </cell>
        </row>
        <row r="9889">
          <cell r="A9889" t="str">
            <v>3136F45V2</v>
          </cell>
          <cell r="B9889" t="str">
            <v>x3136F45V2</v>
          </cell>
          <cell r="C9889" t="str">
            <v>Match</v>
          </cell>
          <cell r="D9889" t="str">
            <v>iStar</v>
          </cell>
          <cell r="E9889" t="str">
            <v>Callable</v>
          </cell>
        </row>
        <row r="9890">
          <cell r="A9890" t="str">
            <v>3136F45W0</v>
          </cell>
          <cell r="B9890" t="str">
            <v>x3136F45W0</v>
          </cell>
          <cell r="C9890" t="str">
            <v>Match</v>
          </cell>
          <cell r="D9890" t="str">
            <v>iStar</v>
          </cell>
          <cell r="E9890" t="str">
            <v>Callable</v>
          </cell>
        </row>
        <row r="9891">
          <cell r="A9891" t="str">
            <v>3136F45W0</v>
          </cell>
          <cell r="B9891" t="str">
            <v>x3136F45W0</v>
          </cell>
          <cell r="C9891" t="str">
            <v>Match</v>
          </cell>
          <cell r="D9891" t="str">
            <v>iStar</v>
          </cell>
          <cell r="E9891" t="str">
            <v>CallableStep-Up</v>
          </cell>
        </row>
        <row r="9892">
          <cell r="A9892" t="str">
            <v>3136F45X8</v>
          </cell>
          <cell r="B9892" t="str">
            <v>x3136F45X8</v>
          </cell>
          <cell r="C9892" t="str">
            <v>Match</v>
          </cell>
          <cell r="D9892" t="str">
            <v>iStar</v>
          </cell>
          <cell r="E9892" t="str">
            <v>Callable</v>
          </cell>
        </row>
        <row r="9893">
          <cell r="A9893" t="str">
            <v>3136F45Y6</v>
          </cell>
          <cell r="B9893" t="str">
            <v>x3136F45Y6</v>
          </cell>
          <cell r="C9893" t="str">
            <v>Match</v>
          </cell>
          <cell r="D9893" t="str">
            <v>iStar</v>
          </cell>
          <cell r="E9893" t="str">
            <v>Bullet</v>
          </cell>
        </row>
        <row r="9894">
          <cell r="A9894" t="str">
            <v>3136F45Y6</v>
          </cell>
          <cell r="B9894" t="str">
            <v>x3136F45Y6</v>
          </cell>
          <cell r="C9894" t="str">
            <v>Match</v>
          </cell>
          <cell r="D9894" t="str">
            <v>iStar</v>
          </cell>
          <cell r="E9894" t="str">
            <v>Callable</v>
          </cell>
        </row>
        <row r="9895">
          <cell r="A9895" t="str">
            <v>3136F45Z3</v>
          </cell>
          <cell r="B9895" t="str">
            <v>x3136F45Z3</v>
          </cell>
          <cell r="C9895" t="str">
            <v>Match</v>
          </cell>
          <cell r="D9895" t="str">
            <v>iStar</v>
          </cell>
          <cell r="E9895" t="str">
            <v>Callable</v>
          </cell>
        </row>
        <row r="9896">
          <cell r="A9896" t="str">
            <v>3136F45Z3</v>
          </cell>
          <cell r="B9896" t="str">
            <v>x3136F45Z3</v>
          </cell>
          <cell r="C9896" t="str">
            <v>Match</v>
          </cell>
          <cell r="D9896" t="str">
            <v>iStar</v>
          </cell>
          <cell r="E9896" t="str">
            <v>CallableStep-Up</v>
          </cell>
        </row>
        <row r="9897">
          <cell r="A9897" t="str">
            <v>3136F46A7</v>
          </cell>
          <cell r="B9897" t="str">
            <v>x3136F46A7</v>
          </cell>
          <cell r="C9897" t="str">
            <v>Match</v>
          </cell>
          <cell r="D9897" t="str">
            <v>iStar</v>
          </cell>
          <cell r="E9897" t="str">
            <v>CallableStep-Up</v>
          </cell>
        </row>
        <row r="9898">
          <cell r="A9898" t="str">
            <v>3136F46A7</v>
          </cell>
          <cell r="B9898" t="str">
            <v>x3136F46A7</v>
          </cell>
          <cell r="C9898" t="str">
            <v>Match</v>
          </cell>
          <cell r="D9898" t="str">
            <v>iStar</v>
          </cell>
          <cell r="E9898" t="str">
            <v>Step-Up</v>
          </cell>
        </row>
        <row r="9899">
          <cell r="A9899" t="str">
            <v>3136F46B5</v>
          </cell>
          <cell r="B9899" t="str">
            <v>x3136F46B5</v>
          </cell>
          <cell r="C9899" t="str">
            <v>Match</v>
          </cell>
          <cell r="D9899" t="str">
            <v>iStar</v>
          </cell>
          <cell r="E9899" t="str">
            <v>Callable</v>
          </cell>
        </row>
        <row r="9900">
          <cell r="A9900" t="str">
            <v>3136F46B5</v>
          </cell>
          <cell r="B9900" t="str">
            <v>x3136F46B5</v>
          </cell>
          <cell r="C9900" t="str">
            <v>Match</v>
          </cell>
          <cell r="D9900" t="str">
            <v>iStar</v>
          </cell>
          <cell r="E9900" t="str">
            <v>Bullet</v>
          </cell>
        </row>
        <row r="9901">
          <cell r="A9901" t="str">
            <v>3136F46B5</v>
          </cell>
          <cell r="B9901" t="str">
            <v>x3136F46B5</v>
          </cell>
          <cell r="C9901" t="str">
            <v>Match</v>
          </cell>
          <cell r="D9901" t="str">
            <v>iStar</v>
          </cell>
          <cell r="E9901" t="str">
            <v>Callable</v>
          </cell>
        </row>
        <row r="9902">
          <cell r="A9902" t="str">
            <v>3136F46B5</v>
          </cell>
          <cell r="B9902" t="str">
            <v>x3136F46B5</v>
          </cell>
          <cell r="C9902" t="str">
            <v>Match</v>
          </cell>
          <cell r="D9902" t="str">
            <v>iStar</v>
          </cell>
          <cell r="E9902" t="str">
            <v>Callable</v>
          </cell>
        </row>
        <row r="9903">
          <cell r="A9903" t="str">
            <v>3136F46C3</v>
          </cell>
          <cell r="B9903" t="str">
            <v>x3136F46C3</v>
          </cell>
          <cell r="C9903" t="str">
            <v>Match</v>
          </cell>
          <cell r="D9903" t="str">
            <v>iStar</v>
          </cell>
          <cell r="E9903" t="str">
            <v>Callable</v>
          </cell>
        </row>
        <row r="9904">
          <cell r="A9904" t="str">
            <v>3136F46C3</v>
          </cell>
          <cell r="B9904" t="str">
            <v>x3136F46C3</v>
          </cell>
          <cell r="C9904" t="str">
            <v>Match</v>
          </cell>
          <cell r="D9904" t="str">
            <v>iStar</v>
          </cell>
          <cell r="E9904" t="str">
            <v>Callable</v>
          </cell>
        </row>
        <row r="9905">
          <cell r="A9905" t="str">
            <v>3136F46D1</v>
          </cell>
          <cell r="B9905" t="str">
            <v>x3136F46D1</v>
          </cell>
          <cell r="C9905" t="str">
            <v>Match</v>
          </cell>
          <cell r="D9905" t="str">
            <v>iStar</v>
          </cell>
          <cell r="E9905" t="str">
            <v>Callable</v>
          </cell>
        </row>
        <row r="9906">
          <cell r="A9906" t="str">
            <v>3136F46D1</v>
          </cell>
          <cell r="B9906" t="str">
            <v>x3136F46D1</v>
          </cell>
          <cell r="C9906" t="str">
            <v>Match</v>
          </cell>
          <cell r="D9906" t="str">
            <v>iStar</v>
          </cell>
          <cell r="E9906" t="str">
            <v>Callable</v>
          </cell>
        </row>
        <row r="9907">
          <cell r="A9907" t="str">
            <v>3136F46E9</v>
          </cell>
          <cell r="B9907" t="str">
            <v>x3136F46E9</v>
          </cell>
          <cell r="C9907" t="str">
            <v>Match</v>
          </cell>
          <cell r="D9907" t="str">
            <v>iStar</v>
          </cell>
          <cell r="E9907" t="str">
            <v>Callable</v>
          </cell>
        </row>
        <row r="9908">
          <cell r="A9908" t="str">
            <v>3136F46E9</v>
          </cell>
          <cell r="B9908" t="str">
            <v>x3136F46E9</v>
          </cell>
          <cell r="C9908" t="str">
            <v>Match</v>
          </cell>
          <cell r="D9908" t="str">
            <v>iStar</v>
          </cell>
          <cell r="E9908" t="str">
            <v>Callable</v>
          </cell>
        </row>
        <row r="9909">
          <cell r="A9909" t="str">
            <v>3136F46F6</v>
          </cell>
          <cell r="B9909" t="str">
            <v>x3136F46F6</v>
          </cell>
          <cell r="C9909" t="str">
            <v>Match</v>
          </cell>
          <cell r="D9909" t="str">
            <v>iStar</v>
          </cell>
          <cell r="E9909" t="str">
            <v>Callable</v>
          </cell>
        </row>
        <row r="9910">
          <cell r="A9910" t="str">
            <v>3136F46F6</v>
          </cell>
          <cell r="B9910" t="str">
            <v>x3136F46F6</v>
          </cell>
          <cell r="C9910" t="str">
            <v>Match</v>
          </cell>
          <cell r="D9910" t="str">
            <v>iStar</v>
          </cell>
          <cell r="E9910" t="str">
            <v>Callable</v>
          </cell>
        </row>
        <row r="9911">
          <cell r="A9911" t="str">
            <v>3136F46G4</v>
          </cell>
          <cell r="B9911" t="str">
            <v>x3136F46G4</v>
          </cell>
          <cell r="C9911" t="str">
            <v>Match</v>
          </cell>
          <cell r="D9911" t="str">
            <v>iStar</v>
          </cell>
          <cell r="E9911" t="str">
            <v>Callable</v>
          </cell>
        </row>
        <row r="9912">
          <cell r="A9912" t="str">
            <v>3136F46G4</v>
          </cell>
          <cell r="B9912" t="str">
            <v>x3136F46G4</v>
          </cell>
          <cell r="C9912" t="str">
            <v>Match</v>
          </cell>
          <cell r="D9912" t="str">
            <v>iStar</v>
          </cell>
          <cell r="E9912" t="str">
            <v>Callable</v>
          </cell>
        </row>
        <row r="9913">
          <cell r="A9913" t="str">
            <v>3136F46M1</v>
          </cell>
          <cell r="B9913" t="str">
            <v>x3136F46M1</v>
          </cell>
          <cell r="C9913" t="str">
            <v>Match</v>
          </cell>
          <cell r="D9913" t="str">
            <v>iStar</v>
          </cell>
          <cell r="E9913" t="str">
            <v>Callable</v>
          </cell>
        </row>
        <row r="9914">
          <cell r="A9914" t="str">
            <v>3136F46M1</v>
          </cell>
          <cell r="B9914" t="str">
            <v>x3136F46M1</v>
          </cell>
          <cell r="C9914" t="str">
            <v>Match</v>
          </cell>
          <cell r="D9914" t="str">
            <v>iStar</v>
          </cell>
          <cell r="E9914" t="str">
            <v>Callable</v>
          </cell>
        </row>
        <row r="9915">
          <cell r="A9915" t="str">
            <v>3136F46N9</v>
          </cell>
          <cell r="B9915" t="str">
            <v>x3136F46N9</v>
          </cell>
          <cell r="C9915" t="str">
            <v>Match</v>
          </cell>
          <cell r="D9915" t="str">
            <v>iStar</v>
          </cell>
          <cell r="E9915" t="str">
            <v>Callable</v>
          </cell>
        </row>
        <row r="9916">
          <cell r="A9916" t="str">
            <v>3136F46N9</v>
          </cell>
          <cell r="B9916" t="str">
            <v>x3136F46N9</v>
          </cell>
          <cell r="C9916" t="str">
            <v>Match</v>
          </cell>
          <cell r="D9916" t="str">
            <v>iStar</v>
          </cell>
          <cell r="E9916" t="str">
            <v>Callable</v>
          </cell>
        </row>
        <row r="9917">
          <cell r="A9917" t="str">
            <v>3136F46P4</v>
          </cell>
          <cell r="B9917" t="str">
            <v>x3136F46P4</v>
          </cell>
          <cell r="C9917" t="str">
            <v>Match</v>
          </cell>
          <cell r="D9917" t="str">
            <v>iStar</v>
          </cell>
          <cell r="E9917" t="str">
            <v>Callable</v>
          </cell>
        </row>
        <row r="9918">
          <cell r="A9918" t="str">
            <v>3136F46P4</v>
          </cell>
          <cell r="B9918" t="str">
            <v>x3136F46P4</v>
          </cell>
          <cell r="C9918" t="str">
            <v>Match</v>
          </cell>
          <cell r="D9918" t="str">
            <v>iStar</v>
          </cell>
          <cell r="E9918" t="str">
            <v>Callable</v>
          </cell>
        </row>
        <row r="9919">
          <cell r="A9919" t="str">
            <v>3136F46Q2</v>
          </cell>
          <cell r="B9919" t="str">
            <v>x3136F46Q2</v>
          </cell>
          <cell r="C9919" t="str">
            <v>Match</v>
          </cell>
          <cell r="D9919" t="str">
            <v>iStar</v>
          </cell>
          <cell r="E9919" t="str">
            <v>Callable</v>
          </cell>
        </row>
        <row r="9920">
          <cell r="A9920" t="str">
            <v>3136F46Q2</v>
          </cell>
          <cell r="B9920" t="str">
            <v>x3136F46Q2</v>
          </cell>
          <cell r="C9920" t="str">
            <v>Match</v>
          </cell>
          <cell r="D9920" t="str">
            <v>iStar</v>
          </cell>
          <cell r="E9920" t="str">
            <v>Callable</v>
          </cell>
        </row>
        <row r="9921">
          <cell r="A9921" t="str">
            <v>3136F46R0</v>
          </cell>
          <cell r="B9921" t="str">
            <v>x3136F46R0</v>
          </cell>
          <cell r="C9921" t="str">
            <v>Match</v>
          </cell>
          <cell r="D9921" t="str">
            <v>iStar</v>
          </cell>
          <cell r="E9921" t="str">
            <v>Callable</v>
          </cell>
        </row>
        <row r="9922">
          <cell r="A9922" t="str">
            <v>3136F46R0</v>
          </cell>
          <cell r="B9922" t="str">
            <v>x3136F46R0</v>
          </cell>
          <cell r="C9922" t="str">
            <v>Match</v>
          </cell>
          <cell r="D9922" t="str">
            <v>iStar</v>
          </cell>
          <cell r="E9922" t="str">
            <v>Callable</v>
          </cell>
        </row>
        <row r="9923">
          <cell r="A9923" t="str">
            <v>3136F46T6</v>
          </cell>
          <cell r="B9923" t="str">
            <v>x3136F46T6</v>
          </cell>
          <cell r="C9923" t="str">
            <v>Match</v>
          </cell>
          <cell r="D9923" t="str">
            <v>iStar</v>
          </cell>
          <cell r="E9923" t="str">
            <v>Callable</v>
          </cell>
        </row>
        <row r="9924">
          <cell r="A9924" t="str">
            <v>3136F46T6</v>
          </cell>
          <cell r="B9924" t="str">
            <v>x3136F46T6</v>
          </cell>
          <cell r="C9924" t="str">
            <v>Match</v>
          </cell>
          <cell r="D9924" t="str">
            <v>iStar</v>
          </cell>
          <cell r="E9924" t="str">
            <v>Callable</v>
          </cell>
        </row>
        <row r="9925">
          <cell r="A9925" t="str">
            <v>3136F46U3</v>
          </cell>
          <cell r="B9925" t="str">
            <v>x3136F46U3</v>
          </cell>
          <cell r="C9925" t="str">
            <v>Match</v>
          </cell>
          <cell r="D9925" t="str">
            <v>iStar</v>
          </cell>
          <cell r="E9925" t="str">
            <v>Bullet</v>
          </cell>
        </row>
        <row r="9926">
          <cell r="A9926" t="str">
            <v>3136F46U3</v>
          </cell>
          <cell r="B9926" t="str">
            <v>x3136F46U3</v>
          </cell>
          <cell r="C9926" t="str">
            <v>Match</v>
          </cell>
          <cell r="D9926" t="str">
            <v>iStar</v>
          </cell>
          <cell r="E9926" t="str">
            <v>Callable</v>
          </cell>
        </row>
        <row r="9927">
          <cell r="A9927" t="str">
            <v>3136F46V1</v>
          </cell>
          <cell r="B9927" t="str">
            <v>x3136F46V1</v>
          </cell>
          <cell r="C9927" t="str">
            <v>Match</v>
          </cell>
          <cell r="D9927" t="str">
            <v>iStar</v>
          </cell>
          <cell r="E9927" t="str">
            <v>Bullet</v>
          </cell>
        </row>
        <row r="9928">
          <cell r="A9928" t="str">
            <v>3136F46V1</v>
          </cell>
          <cell r="B9928" t="str">
            <v>x3136F46V1</v>
          </cell>
          <cell r="C9928" t="str">
            <v>Match</v>
          </cell>
          <cell r="D9928" t="str">
            <v>iStar</v>
          </cell>
          <cell r="E9928" t="str">
            <v>Bullet</v>
          </cell>
        </row>
        <row r="9929">
          <cell r="A9929" t="str">
            <v>3136F46W9</v>
          </cell>
          <cell r="B9929" t="str">
            <v>x3136F46W9</v>
          </cell>
          <cell r="C9929" t="str">
            <v>Match</v>
          </cell>
          <cell r="D9929" t="str">
            <v>iStar</v>
          </cell>
          <cell r="E9929" t="str">
            <v>Callable</v>
          </cell>
        </row>
        <row r="9930">
          <cell r="A9930" t="str">
            <v>3136F46W9</v>
          </cell>
          <cell r="B9930" t="str">
            <v>x3136F46W9</v>
          </cell>
          <cell r="C9930" t="str">
            <v>Match</v>
          </cell>
          <cell r="D9930" t="str">
            <v>iStar</v>
          </cell>
          <cell r="E9930" t="str">
            <v>Callable</v>
          </cell>
        </row>
        <row r="9931">
          <cell r="A9931" t="str">
            <v>3136F46X7</v>
          </cell>
          <cell r="B9931" t="str">
            <v>x3136F46X7</v>
          </cell>
          <cell r="C9931" t="str">
            <v>Match</v>
          </cell>
          <cell r="D9931" t="str">
            <v>iStar</v>
          </cell>
          <cell r="E9931" t="str">
            <v>Callable</v>
          </cell>
        </row>
        <row r="9932">
          <cell r="A9932" t="str">
            <v>3136F46X7</v>
          </cell>
          <cell r="B9932" t="str">
            <v>x3136F46X7</v>
          </cell>
          <cell r="C9932" t="str">
            <v>Match</v>
          </cell>
          <cell r="D9932" t="str">
            <v>iStar</v>
          </cell>
          <cell r="E9932" t="str">
            <v>CallableStep-Up</v>
          </cell>
        </row>
        <row r="9933">
          <cell r="A9933" t="str">
            <v>3136F46Y5</v>
          </cell>
          <cell r="B9933" t="str">
            <v>x3136F46Y5</v>
          </cell>
          <cell r="C9933" t="str">
            <v>Match</v>
          </cell>
          <cell r="D9933" t="str">
            <v>iStar</v>
          </cell>
          <cell r="E9933" t="str">
            <v>Callable</v>
          </cell>
        </row>
        <row r="9934">
          <cell r="A9934" t="str">
            <v>3136F46Y5</v>
          </cell>
          <cell r="B9934" t="str">
            <v>x3136F46Y5</v>
          </cell>
          <cell r="C9934" t="str">
            <v>Match</v>
          </cell>
          <cell r="D9934" t="str">
            <v>iStar</v>
          </cell>
          <cell r="E9934" t="str">
            <v>Bullet</v>
          </cell>
        </row>
        <row r="9935">
          <cell r="A9935" t="str">
            <v>3136F46Z2</v>
          </cell>
          <cell r="B9935" t="str">
            <v>x3136F46Z2</v>
          </cell>
          <cell r="C9935" t="str">
            <v>Match</v>
          </cell>
          <cell r="D9935" t="str">
            <v>iStar</v>
          </cell>
          <cell r="E9935" t="str">
            <v>Bullet</v>
          </cell>
        </row>
        <row r="9936">
          <cell r="A9936" t="str">
            <v>3136F46Z2</v>
          </cell>
          <cell r="B9936" t="str">
            <v>x3136F46Z2</v>
          </cell>
          <cell r="C9936" t="str">
            <v>Match</v>
          </cell>
          <cell r="D9936" t="str">
            <v>iStar</v>
          </cell>
          <cell r="E9936" t="str">
            <v>Bullet</v>
          </cell>
        </row>
        <row r="9937">
          <cell r="A9937" t="str">
            <v>3136F47B4</v>
          </cell>
          <cell r="B9937" t="str">
            <v>x3136F47B4</v>
          </cell>
          <cell r="C9937" t="str">
            <v>Match</v>
          </cell>
          <cell r="D9937" t="str">
            <v>iStar</v>
          </cell>
          <cell r="E9937" t="str">
            <v>Bullet</v>
          </cell>
        </row>
        <row r="9938">
          <cell r="A9938" t="str">
            <v>3136F47B4</v>
          </cell>
          <cell r="B9938" t="str">
            <v>x3136F47B4</v>
          </cell>
          <cell r="C9938" t="str">
            <v>Match</v>
          </cell>
          <cell r="D9938" t="str">
            <v>iStar</v>
          </cell>
          <cell r="E9938" t="str">
            <v>CallableStep-Up</v>
          </cell>
        </row>
        <row r="9939">
          <cell r="A9939" t="str">
            <v>3136F47C2</v>
          </cell>
          <cell r="B9939" t="str">
            <v>x3136F47C2</v>
          </cell>
          <cell r="C9939" t="str">
            <v>Match</v>
          </cell>
          <cell r="D9939" t="str">
            <v>iStar</v>
          </cell>
          <cell r="E9939" t="str">
            <v>CallableStep-Up</v>
          </cell>
        </row>
        <row r="9940">
          <cell r="A9940" t="str">
            <v>3136F47C2</v>
          </cell>
          <cell r="B9940" t="str">
            <v>x3136F47C2</v>
          </cell>
          <cell r="C9940" t="str">
            <v>Match</v>
          </cell>
          <cell r="D9940" t="str">
            <v>iStar</v>
          </cell>
          <cell r="E9940" t="str">
            <v>Step-Up</v>
          </cell>
        </row>
        <row r="9941">
          <cell r="A9941" t="str">
            <v>3136F47D0</v>
          </cell>
          <cell r="B9941" t="str">
            <v>x3136F47D0</v>
          </cell>
          <cell r="C9941" t="str">
            <v>Match</v>
          </cell>
          <cell r="D9941" t="str">
            <v>iStar</v>
          </cell>
          <cell r="E9941" t="str">
            <v>CallableStep-Up</v>
          </cell>
        </row>
        <row r="9942">
          <cell r="A9942" t="str">
            <v>3136F47D0</v>
          </cell>
          <cell r="B9942" t="str">
            <v>x3136F47D0</v>
          </cell>
          <cell r="C9942" t="str">
            <v>Match</v>
          </cell>
          <cell r="D9942" t="str">
            <v>iStar</v>
          </cell>
          <cell r="E9942" t="str">
            <v>CallableStep-Up</v>
          </cell>
        </row>
        <row r="9943">
          <cell r="A9943" t="str">
            <v>3136F47E8</v>
          </cell>
          <cell r="B9943" t="str">
            <v>x3136F47E8</v>
          </cell>
          <cell r="C9943" t="str">
            <v>Match</v>
          </cell>
          <cell r="D9943" t="str">
            <v>iStar</v>
          </cell>
          <cell r="E9943" t="str">
            <v>Step-Up</v>
          </cell>
        </row>
        <row r="9944">
          <cell r="A9944" t="str">
            <v>3136F47E8</v>
          </cell>
          <cell r="B9944" t="str">
            <v>x3136F47E8</v>
          </cell>
          <cell r="C9944" t="str">
            <v>Match</v>
          </cell>
          <cell r="D9944" t="str">
            <v>iStar</v>
          </cell>
          <cell r="E9944" t="str">
            <v>CallableStep-Up</v>
          </cell>
        </row>
        <row r="9945">
          <cell r="A9945" t="str">
            <v>3136F47F5</v>
          </cell>
          <cell r="B9945" t="str">
            <v>x3136F47F5</v>
          </cell>
          <cell r="C9945" t="str">
            <v>Match</v>
          </cell>
          <cell r="D9945" t="str">
            <v>iStar</v>
          </cell>
          <cell r="E9945" t="str">
            <v>CallableStep-Up</v>
          </cell>
        </row>
        <row r="9946">
          <cell r="A9946" t="str">
            <v>3136F47F5</v>
          </cell>
          <cell r="B9946" t="str">
            <v>x3136F47F5</v>
          </cell>
          <cell r="C9946" t="str">
            <v>Match</v>
          </cell>
          <cell r="D9946" t="str">
            <v>iStar</v>
          </cell>
          <cell r="E9946" t="str">
            <v>Step-Up</v>
          </cell>
        </row>
        <row r="9947">
          <cell r="A9947" t="str">
            <v>3136F47G3</v>
          </cell>
          <cell r="B9947" t="str">
            <v>x3136F47G3</v>
          </cell>
          <cell r="C9947" t="str">
            <v>Match</v>
          </cell>
          <cell r="D9947" t="str">
            <v>iStar</v>
          </cell>
          <cell r="E9947" t="str">
            <v>Callable</v>
          </cell>
        </row>
        <row r="9948">
          <cell r="A9948" t="str">
            <v>3136F47H1</v>
          </cell>
          <cell r="B9948" t="str">
            <v>x3136F47H1</v>
          </cell>
          <cell r="C9948" t="str">
            <v>Match</v>
          </cell>
          <cell r="D9948" t="str">
            <v>iStar</v>
          </cell>
          <cell r="E9948" t="str">
            <v>Callable</v>
          </cell>
        </row>
        <row r="9949">
          <cell r="A9949" t="str">
            <v>3136F47J7</v>
          </cell>
          <cell r="B9949" t="str">
            <v>x3136F47J7</v>
          </cell>
          <cell r="C9949" t="str">
            <v>Match</v>
          </cell>
          <cell r="D9949" t="str">
            <v>iStar</v>
          </cell>
          <cell r="E9949" t="str">
            <v>Callable</v>
          </cell>
        </row>
        <row r="9950">
          <cell r="A9950" t="str">
            <v>3136F47K4</v>
          </cell>
          <cell r="B9950" t="str">
            <v>x3136F47K4</v>
          </cell>
          <cell r="C9950" t="str">
            <v>Match</v>
          </cell>
          <cell r="D9950" t="str">
            <v>iStar</v>
          </cell>
          <cell r="E9950" t="str">
            <v>Callable</v>
          </cell>
        </row>
        <row r="9951">
          <cell r="A9951" t="str">
            <v>3136F47K4</v>
          </cell>
          <cell r="B9951" t="str">
            <v>x3136F47K4</v>
          </cell>
          <cell r="C9951" t="str">
            <v>Match</v>
          </cell>
          <cell r="D9951" t="str">
            <v>iStar</v>
          </cell>
          <cell r="E9951" t="str">
            <v>Callable</v>
          </cell>
        </row>
        <row r="9952">
          <cell r="A9952" t="str">
            <v>3136F47L2</v>
          </cell>
          <cell r="B9952" t="str">
            <v>x3136F47L2</v>
          </cell>
          <cell r="C9952" t="str">
            <v>Match</v>
          </cell>
          <cell r="D9952" t="str">
            <v>iStar</v>
          </cell>
          <cell r="E9952" t="str">
            <v>Callable</v>
          </cell>
        </row>
        <row r="9953">
          <cell r="A9953" t="str">
            <v>3136F47L2</v>
          </cell>
          <cell r="B9953" t="str">
            <v>x3136F47L2</v>
          </cell>
          <cell r="C9953" t="str">
            <v>Match</v>
          </cell>
          <cell r="D9953" t="str">
            <v>iStar</v>
          </cell>
          <cell r="E9953" t="str">
            <v>Callable</v>
          </cell>
        </row>
        <row r="9954">
          <cell r="A9954" t="str">
            <v>3136F47M0</v>
          </cell>
          <cell r="B9954" t="str">
            <v>x3136F47M0</v>
          </cell>
          <cell r="C9954" t="str">
            <v>Match</v>
          </cell>
          <cell r="D9954" t="str">
            <v>iStar</v>
          </cell>
          <cell r="E9954" t="str">
            <v>Callable</v>
          </cell>
        </row>
        <row r="9955">
          <cell r="A9955" t="str">
            <v>3136F47M0</v>
          </cell>
          <cell r="B9955" t="str">
            <v>x3136F47M0</v>
          </cell>
          <cell r="C9955" t="str">
            <v>Match</v>
          </cell>
          <cell r="D9955" t="str">
            <v>iStar</v>
          </cell>
          <cell r="E9955" t="str">
            <v>Callable</v>
          </cell>
        </row>
        <row r="9956">
          <cell r="A9956" t="str">
            <v>3136F4A20</v>
          </cell>
          <cell r="B9956" t="str">
            <v>x3136F4A20</v>
          </cell>
          <cell r="C9956" t="str">
            <v>Match</v>
          </cell>
          <cell r="D9956" t="str">
            <v>iStar</v>
          </cell>
          <cell r="E9956" t="str">
            <v>CallableStep-Up</v>
          </cell>
        </row>
        <row r="9957">
          <cell r="A9957" t="str">
            <v>3136F4A46</v>
          </cell>
          <cell r="B9957" t="str">
            <v>x3136F4A46</v>
          </cell>
          <cell r="C9957" t="str">
            <v>Match</v>
          </cell>
          <cell r="D9957" t="str">
            <v>iStar</v>
          </cell>
          <cell r="E9957" t="str">
            <v>CallableStep-Up</v>
          </cell>
        </row>
        <row r="9958">
          <cell r="A9958" t="str">
            <v>3136F4A46</v>
          </cell>
          <cell r="B9958" t="str">
            <v>x3136F4A46</v>
          </cell>
          <cell r="C9958" t="str">
            <v>Match</v>
          </cell>
          <cell r="D9958" t="str">
            <v>iStar</v>
          </cell>
          <cell r="E9958" t="str">
            <v>Callable</v>
          </cell>
        </row>
        <row r="9959">
          <cell r="A9959" t="str">
            <v>3136F4A61</v>
          </cell>
          <cell r="B9959" t="str">
            <v>x3136F4A61</v>
          </cell>
          <cell r="C9959" t="str">
            <v>Match</v>
          </cell>
          <cell r="D9959" t="str">
            <v>iStar</v>
          </cell>
          <cell r="E9959" t="str">
            <v>Callable</v>
          </cell>
        </row>
        <row r="9960">
          <cell r="A9960" t="str">
            <v>3136F4A61</v>
          </cell>
          <cell r="B9960" t="str">
            <v>x3136F4A61</v>
          </cell>
          <cell r="C9960" t="str">
            <v>Match</v>
          </cell>
          <cell r="D9960" t="str">
            <v>iStar</v>
          </cell>
          <cell r="E9960" t="str">
            <v>Callable</v>
          </cell>
        </row>
        <row r="9961">
          <cell r="A9961" t="str">
            <v>3136F4A79</v>
          </cell>
          <cell r="B9961" t="str">
            <v>x3136F4A79</v>
          </cell>
          <cell r="C9961" t="str">
            <v>Match</v>
          </cell>
          <cell r="D9961" t="str">
            <v>iStar</v>
          </cell>
          <cell r="E9961" t="str">
            <v>Bullet</v>
          </cell>
        </row>
        <row r="9962">
          <cell r="A9962" t="str">
            <v>3136F4A79</v>
          </cell>
          <cell r="B9962" t="str">
            <v>x3136F4A79</v>
          </cell>
          <cell r="C9962" t="str">
            <v>Match</v>
          </cell>
          <cell r="D9962" t="str">
            <v>iStar</v>
          </cell>
          <cell r="E9962" t="str">
            <v>Callable</v>
          </cell>
        </row>
        <row r="9963">
          <cell r="A9963" t="str">
            <v>3136F4A79</v>
          </cell>
          <cell r="B9963" t="str">
            <v>x3136F4A79</v>
          </cell>
          <cell r="C9963" t="str">
            <v>Match</v>
          </cell>
          <cell r="D9963" t="str">
            <v>iStar</v>
          </cell>
          <cell r="E9963" t="str">
            <v>Callable</v>
          </cell>
        </row>
        <row r="9964">
          <cell r="A9964" t="str">
            <v>3136F4A87</v>
          </cell>
          <cell r="B9964" t="str">
            <v>x3136F4A87</v>
          </cell>
          <cell r="C9964" t="str">
            <v>Match</v>
          </cell>
          <cell r="D9964" t="str">
            <v>iStar</v>
          </cell>
          <cell r="E9964" t="str">
            <v>Callable</v>
          </cell>
        </row>
        <row r="9965">
          <cell r="A9965" t="str">
            <v>3136F4AB0</v>
          </cell>
          <cell r="B9965" t="str">
            <v>x3136F4AB0</v>
          </cell>
          <cell r="C9965" t="str">
            <v>Match</v>
          </cell>
          <cell r="D9965" t="str">
            <v>iStar</v>
          </cell>
          <cell r="E9965" t="str">
            <v>Callable</v>
          </cell>
        </row>
        <row r="9966">
          <cell r="A9966" t="str">
            <v>3136F4AD6</v>
          </cell>
          <cell r="B9966" t="str">
            <v>x3136F4AD6</v>
          </cell>
          <cell r="C9966" t="str">
            <v>Match</v>
          </cell>
          <cell r="D9966" t="str">
            <v>iStar</v>
          </cell>
          <cell r="E9966" t="str">
            <v>Callable</v>
          </cell>
        </row>
        <row r="9967">
          <cell r="A9967" t="str">
            <v>3136F4AE4</v>
          </cell>
          <cell r="B9967" t="str">
            <v>x3136F4AE4</v>
          </cell>
          <cell r="C9967" t="str">
            <v>Match</v>
          </cell>
          <cell r="D9967" t="str">
            <v>iStar</v>
          </cell>
          <cell r="E9967" t="str">
            <v>CallableStep-Up</v>
          </cell>
        </row>
        <row r="9968">
          <cell r="A9968" t="str">
            <v>3136F4AE4</v>
          </cell>
          <cell r="B9968" t="str">
            <v>x3136F4AE4</v>
          </cell>
          <cell r="C9968" t="str">
            <v>Match</v>
          </cell>
          <cell r="D9968" t="str">
            <v>iStar</v>
          </cell>
          <cell r="E9968" t="str">
            <v>CallableStep-Up</v>
          </cell>
        </row>
        <row r="9969">
          <cell r="A9969" t="str">
            <v>3136F4AE4</v>
          </cell>
          <cell r="B9969" t="str">
            <v>x3136F4AE4</v>
          </cell>
          <cell r="C9969" t="str">
            <v>Match</v>
          </cell>
          <cell r="D9969" t="str">
            <v>iStar</v>
          </cell>
          <cell r="E9969" t="str">
            <v>Step-Up</v>
          </cell>
        </row>
        <row r="9970">
          <cell r="A9970" t="str">
            <v>3136F4AF1</v>
          </cell>
          <cell r="B9970" t="str">
            <v>x3136F4AF1</v>
          </cell>
          <cell r="C9970" t="str">
            <v>Match</v>
          </cell>
          <cell r="D9970" t="str">
            <v>iStar</v>
          </cell>
          <cell r="E9970" t="str">
            <v>Callable</v>
          </cell>
        </row>
        <row r="9971">
          <cell r="A9971" t="str">
            <v>3136F4AF1</v>
          </cell>
          <cell r="B9971" t="str">
            <v>x3136F4AF1</v>
          </cell>
          <cell r="C9971" t="str">
            <v>Match</v>
          </cell>
          <cell r="D9971" t="str">
            <v>iStar</v>
          </cell>
          <cell r="E9971" t="str">
            <v>Callable</v>
          </cell>
        </row>
        <row r="9972">
          <cell r="A9972" t="str">
            <v>3136F4AG9</v>
          </cell>
          <cell r="B9972" t="str">
            <v>x3136F4AG9</v>
          </cell>
          <cell r="C9972" t="str">
            <v>Match</v>
          </cell>
          <cell r="D9972" t="str">
            <v>iStar</v>
          </cell>
          <cell r="E9972" t="str">
            <v>Callable</v>
          </cell>
        </row>
        <row r="9973">
          <cell r="A9973" t="str">
            <v>3136F4AG9</v>
          </cell>
          <cell r="B9973" t="str">
            <v>x3136F4AG9</v>
          </cell>
          <cell r="C9973" t="str">
            <v>Match</v>
          </cell>
          <cell r="D9973" t="str">
            <v>iStar</v>
          </cell>
          <cell r="E9973" t="str">
            <v>Callable</v>
          </cell>
        </row>
        <row r="9974">
          <cell r="A9974" t="str">
            <v>3136F4AH7</v>
          </cell>
          <cell r="B9974" t="str">
            <v>x3136F4AH7</v>
          </cell>
          <cell r="C9974" t="str">
            <v>Match</v>
          </cell>
          <cell r="D9974" t="str">
            <v>iStar</v>
          </cell>
          <cell r="E9974" t="str">
            <v>Callable</v>
          </cell>
        </row>
        <row r="9975">
          <cell r="A9975" t="str">
            <v>3136F4AJ3</v>
          </cell>
          <cell r="B9975" t="str">
            <v>x3136F4AJ3</v>
          </cell>
          <cell r="C9975" t="str">
            <v>Match</v>
          </cell>
          <cell r="D9975" t="str">
            <v>iStar</v>
          </cell>
          <cell r="E9975" t="str">
            <v>CallableStep-Up</v>
          </cell>
        </row>
        <row r="9976">
          <cell r="A9976" t="str">
            <v>3136F4AK0</v>
          </cell>
          <cell r="B9976" t="str">
            <v>x3136F4AK0</v>
          </cell>
          <cell r="C9976" t="str">
            <v>Match</v>
          </cell>
          <cell r="D9976" t="str">
            <v>iStar</v>
          </cell>
          <cell r="E9976" t="str">
            <v>CallableStep-Up</v>
          </cell>
        </row>
        <row r="9977">
          <cell r="A9977" t="str">
            <v>3136F4AL8</v>
          </cell>
          <cell r="B9977" t="str">
            <v>x3136F4AL8</v>
          </cell>
          <cell r="C9977" t="str">
            <v>Match</v>
          </cell>
          <cell r="D9977" t="str">
            <v>iStar</v>
          </cell>
          <cell r="E9977" t="str">
            <v>Step-Up</v>
          </cell>
        </row>
        <row r="9978">
          <cell r="A9978" t="str">
            <v>3136F4AL8</v>
          </cell>
          <cell r="B9978" t="str">
            <v>x3136F4AL8</v>
          </cell>
          <cell r="C9978" t="str">
            <v>Match</v>
          </cell>
          <cell r="D9978" t="str">
            <v>iStar</v>
          </cell>
          <cell r="E9978" t="str">
            <v>Callable</v>
          </cell>
        </row>
        <row r="9979">
          <cell r="A9979" t="str">
            <v>3136F4AM6</v>
          </cell>
          <cell r="B9979" t="str">
            <v>x3136F4AM6</v>
          </cell>
          <cell r="C9979" t="str">
            <v>Match</v>
          </cell>
          <cell r="D9979" t="str">
            <v>iStar</v>
          </cell>
          <cell r="E9979" t="str">
            <v>Callable</v>
          </cell>
        </row>
        <row r="9980">
          <cell r="A9980" t="str">
            <v>3136F4AN4</v>
          </cell>
          <cell r="B9980" t="str">
            <v>x3136F4AN4</v>
          </cell>
          <cell r="C9980" t="str">
            <v>Match</v>
          </cell>
          <cell r="D9980" t="str">
            <v>iStar</v>
          </cell>
          <cell r="E9980" t="str">
            <v>Callable</v>
          </cell>
        </row>
        <row r="9981">
          <cell r="A9981" t="str">
            <v>3136F4AP9</v>
          </cell>
          <cell r="B9981" t="str">
            <v>x3136F4AP9</v>
          </cell>
          <cell r="C9981" t="str">
            <v>Match</v>
          </cell>
          <cell r="D9981" t="str">
            <v>iStar</v>
          </cell>
          <cell r="E9981" t="str">
            <v>Callable</v>
          </cell>
        </row>
        <row r="9982">
          <cell r="A9982" t="str">
            <v>3136F4AP9</v>
          </cell>
          <cell r="B9982" t="str">
            <v>x3136F4AP9</v>
          </cell>
          <cell r="C9982" t="str">
            <v>Match</v>
          </cell>
          <cell r="D9982" t="str">
            <v>iStar</v>
          </cell>
          <cell r="E9982" t="str">
            <v>Callable</v>
          </cell>
        </row>
        <row r="9983">
          <cell r="A9983" t="str">
            <v>3136F4AP9</v>
          </cell>
          <cell r="B9983" t="str">
            <v>x3136F4AP9</v>
          </cell>
          <cell r="C9983" t="str">
            <v>Match</v>
          </cell>
          <cell r="D9983" t="str">
            <v>iStar</v>
          </cell>
          <cell r="E9983" t="str">
            <v>Callable</v>
          </cell>
        </row>
        <row r="9984">
          <cell r="A9984" t="str">
            <v>3136F4AQ7</v>
          </cell>
          <cell r="B9984" t="str">
            <v>x3136F4AQ7</v>
          </cell>
          <cell r="C9984" t="str">
            <v>Match</v>
          </cell>
          <cell r="D9984" t="str">
            <v>iStar</v>
          </cell>
          <cell r="E9984" t="str">
            <v>Callable</v>
          </cell>
        </row>
        <row r="9985">
          <cell r="A9985" t="str">
            <v>3136F4AQ7</v>
          </cell>
          <cell r="B9985" t="str">
            <v>x3136F4AQ7</v>
          </cell>
          <cell r="C9985" t="str">
            <v>Match</v>
          </cell>
          <cell r="D9985" t="str">
            <v>iStar</v>
          </cell>
          <cell r="E9985" t="str">
            <v>Callable</v>
          </cell>
        </row>
        <row r="9986">
          <cell r="A9986" t="str">
            <v>3136F4AQ7</v>
          </cell>
          <cell r="B9986" t="str">
            <v>x3136F4AQ7</v>
          </cell>
          <cell r="C9986" t="str">
            <v>Match</v>
          </cell>
          <cell r="D9986" t="str">
            <v>iStar</v>
          </cell>
          <cell r="E9986" t="str">
            <v>Callable</v>
          </cell>
        </row>
        <row r="9987">
          <cell r="A9987" t="str">
            <v>3136F4AR5</v>
          </cell>
          <cell r="B9987" t="str">
            <v>x3136F4AR5</v>
          </cell>
          <cell r="C9987" t="str">
            <v>Match</v>
          </cell>
          <cell r="D9987" t="str">
            <v>iStar</v>
          </cell>
          <cell r="E9987" t="str">
            <v>Callable</v>
          </cell>
        </row>
        <row r="9988">
          <cell r="A9988" t="str">
            <v>3136F4AR5</v>
          </cell>
          <cell r="B9988" t="str">
            <v>x3136F4AR5</v>
          </cell>
          <cell r="C9988" t="str">
            <v>Match</v>
          </cell>
          <cell r="D9988" t="str">
            <v>iStar</v>
          </cell>
          <cell r="E9988" t="str">
            <v>Bullet</v>
          </cell>
        </row>
        <row r="9989">
          <cell r="A9989" t="str">
            <v>3136F4AR5</v>
          </cell>
          <cell r="B9989" t="str">
            <v>x3136F4AR5</v>
          </cell>
          <cell r="C9989" t="str">
            <v>Match</v>
          </cell>
          <cell r="D9989" t="str">
            <v>iStar</v>
          </cell>
          <cell r="E9989" t="str">
            <v>Bullet</v>
          </cell>
        </row>
        <row r="9990">
          <cell r="A9990" t="str">
            <v>3136F4AS3</v>
          </cell>
          <cell r="B9990" t="str">
            <v>x3136F4AS3</v>
          </cell>
          <cell r="C9990" t="str">
            <v>Match</v>
          </cell>
          <cell r="D9990" t="str">
            <v>iStar</v>
          </cell>
          <cell r="E9990" t="str">
            <v>CallableStep-Up</v>
          </cell>
        </row>
        <row r="9991">
          <cell r="A9991" t="str">
            <v>3136F4AS3</v>
          </cell>
          <cell r="B9991" t="str">
            <v>x3136F4AS3</v>
          </cell>
          <cell r="C9991" t="str">
            <v>Match</v>
          </cell>
          <cell r="D9991" t="str">
            <v>iStar</v>
          </cell>
          <cell r="E9991" t="str">
            <v>CallableStep-Up</v>
          </cell>
        </row>
        <row r="9992">
          <cell r="A9992" t="str">
            <v>3136F4AS3</v>
          </cell>
          <cell r="B9992" t="str">
            <v>x3136F4AS3</v>
          </cell>
          <cell r="C9992" t="str">
            <v>Match</v>
          </cell>
          <cell r="D9992" t="str">
            <v>iStar</v>
          </cell>
          <cell r="E9992" t="str">
            <v>Step-Up</v>
          </cell>
        </row>
        <row r="9993">
          <cell r="A9993" t="str">
            <v>3136F4AT1</v>
          </cell>
          <cell r="B9993" t="str">
            <v>x3136F4AT1</v>
          </cell>
          <cell r="C9993" t="str">
            <v>Match</v>
          </cell>
          <cell r="D9993" t="str">
            <v>iStar</v>
          </cell>
          <cell r="E9993" t="str">
            <v>VariableRateBond</v>
          </cell>
        </row>
        <row r="9994">
          <cell r="A9994" t="str">
            <v>3136F4AT1</v>
          </cell>
          <cell r="B9994" t="str">
            <v>x3136F4AT1</v>
          </cell>
          <cell r="C9994" t="str">
            <v>Match</v>
          </cell>
          <cell r="D9994" t="str">
            <v>iStar</v>
          </cell>
          <cell r="E9994" t="str">
            <v>VariableRateBond</v>
          </cell>
        </row>
        <row r="9995">
          <cell r="A9995" t="str">
            <v>3136F4AT1</v>
          </cell>
          <cell r="B9995" t="str">
            <v>x3136F4AT1</v>
          </cell>
          <cell r="C9995" t="str">
            <v>Match</v>
          </cell>
          <cell r="D9995" t="str">
            <v>iStar</v>
          </cell>
          <cell r="E9995" t="str">
            <v>VariableRateBond</v>
          </cell>
        </row>
        <row r="9996">
          <cell r="A9996" t="str">
            <v>3136F4AU8</v>
          </cell>
          <cell r="B9996" t="str">
            <v>x3136F4AU8</v>
          </cell>
          <cell r="C9996" t="str">
            <v>Match</v>
          </cell>
          <cell r="D9996" t="str">
            <v>iStar</v>
          </cell>
          <cell r="E9996" t="str">
            <v>VariableRateBond</v>
          </cell>
        </row>
        <row r="9997">
          <cell r="A9997" t="str">
            <v>3136F4AU8</v>
          </cell>
          <cell r="B9997" t="str">
            <v>x3136F4AU8</v>
          </cell>
          <cell r="C9997" t="str">
            <v>Match</v>
          </cell>
          <cell r="D9997" t="str">
            <v>iStar</v>
          </cell>
          <cell r="E9997" t="str">
            <v>Callable</v>
          </cell>
        </row>
        <row r="9998">
          <cell r="A9998" t="str">
            <v>3136F4AU8</v>
          </cell>
          <cell r="B9998" t="str">
            <v>x3136F4AU8</v>
          </cell>
          <cell r="C9998" t="str">
            <v>Match</v>
          </cell>
          <cell r="D9998" t="str">
            <v>iStar</v>
          </cell>
          <cell r="E9998" t="str">
            <v>Callable</v>
          </cell>
        </row>
        <row r="9999">
          <cell r="A9999" t="str">
            <v>3136F4AW4</v>
          </cell>
          <cell r="B9999" t="str">
            <v>x3136F4AW4</v>
          </cell>
          <cell r="C9999" t="str">
            <v>Match</v>
          </cell>
          <cell r="D9999" t="str">
            <v>iStar</v>
          </cell>
          <cell r="E9999" t="str">
            <v>Callable</v>
          </cell>
        </row>
        <row r="10000">
          <cell r="A10000" t="str">
            <v>3136F4AX2</v>
          </cell>
          <cell r="B10000" t="str">
            <v>x3136F4AX2</v>
          </cell>
          <cell r="C10000" t="str">
            <v>Match</v>
          </cell>
          <cell r="D10000" t="str">
            <v>iStar</v>
          </cell>
          <cell r="E10000" t="str">
            <v>Callable</v>
          </cell>
        </row>
        <row r="10001">
          <cell r="A10001" t="str">
            <v>3136F4AY0</v>
          </cell>
          <cell r="B10001" t="str">
            <v>x3136F4AY0</v>
          </cell>
          <cell r="C10001" t="str">
            <v>Match</v>
          </cell>
          <cell r="D10001" t="str">
            <v>iStar</v>
          </cell>
          <cell r="E10001" t="str">
            <v>Callable</v>
          </cell>
        </row>
        <row r="10002">
          <cell r="A10002" t="str">
            <v>3136F4AY0</v>
          </cell>
          <cell r="B10002" t="str">
            <v>x3136F4AY0</v>
          </cell>
          <cell r="C10002" t="str">
            <v>Match</v>
          </cell>
          <cell r="D10002" t="str">
            <v>iStar</v>
          </cell>
          <cell r="E10002" t="str">
            <v>Callable</v>
          </cell>
        </row>
        <row r="10003">
          <cell r="A10003" t="str">
            <v>3136F4AY0</v>
          </cell>
          <cell r="B10003" t="str">
            <v>x3136F4AY0</v>
          </cell>
          <cell r="C10003" t="str">
            <v>Match</v>
          </cell>
          <cell r="D10003" t="str">
            <v>iStar</v>
          </cell>
          <cell r="E10003" t="str">
            <v>Callable</v>
          </cell>
        </row>
        <row r="10004">
          <cell r="A10004" t="str">
            <v>3136F4AZ7</v>
          </cell>
          <cell r="B10004" t="str">
            <v>x3136F4AZ7</v>
          </cell>
          <cell r="C10004" t="str">
            <v>Match</v>
          </cell>
          <cell r="D10004" t="str">
            <v>iStar</v>
          </cell>
          <cell r="E10004" t="str">
            <v>Callable</v>
          </cell>
        </row>
        <row r="10005">
          <cell r="A10005" t="str">
            <v>3136F4B29</v>
          </cell>
          <cell r="B10005" t="str">
            <v>x3136F4B29</v>
          </cell>
          <cell r="C10005" t="str">
            <v>Match</v>
          </cell>
          <cell r="D10005" t="str">
            <v>iStar</v>
          </cell>
          <cell r="E10005" t="str">
            <v>Callable</v>
          </cell>
        </row>
        <row r="10006">
          <cell r="A10006" t="str">
            <v>3136F4B37</v>
          </cell>
          <cell r="B10006" t="str">
            <v>x3136F4B37</v>
          </cell>
          <cell r="C10006" t="str">
            <v>Match</v>
          </cell>
          <cell r="D10006" t="str">
            <v>iStar</v>
          </cell>
          <cell r="E10006" t="str">
            <v>Callable</v>
          </cell>
        </row>
        <row r="10007">
          <cell r="A10007" t="str">
            <v>3136F4B45</v>
          </cell>
          <cell r="B10007" t="str">
            <v>x3136F4B45</v>
          </cell>
          <cell r="C10007" t="str">
            <v>Match</v>
          </cell>
          <cell r="D10007" t="str">
            <v>iStar</v>
          </cell>
          <cell r="E10007" t="str">
            <v>CallableStep-Up</v>
          </cell>
        </row>
        <row r="10008">
          <cell r="A10008" t="str">
            <v>3136F4B45</v>
          </cell>
          <cell r="B10008" t="str">
            <v>x3136F4B45</v>
          </cell>
          <cell r="C10008" t="str">
            <v>Match</v>
          </cell>
          <cell r="D10008" t="str">
            <v>iStar</v>
          </cell>
          <cell r="E10008" t="str">
            <v>CallableStep-Up</v>
          </cell>
        </row>
        <row r="10009">
          <cell r="A10009" t="str">
            <v>3136F4B45</v>
          </cell>
          <cell r="B10009" t="str">
            <v>x3136F4B45</v>
          </cell>
          <cell r="C10009" t="str">
            <v>Match</v>
          </cell>
          <cell r="D10009" t="str">
            <v>iStar</v>
          </cell>
          <cell r="E10009" t="str">
            <v>Callable</v>
          </cell>
        </row>
        <row r="10010">
          <cell r="A10010" t="str">
            <v>3136F4B52</v>
          </cell>
          <cell r="B10010" t="str">
            <v>x3136F4B52</v>
          </cell>
          <cell r="C10010" t="str">
            <v>Match</v>
          </cell>
          <cell r="D10010" t="str">
            <v>iStar</v>
          </cell>
          <cell r="E10010" t="str">
            <v>Callable</v>
          </cell>
        </row>
        <row r="10011">
          <cell r="A10011" t="str">
            <v>3136F4B78</v>
          </cell>
          <cell r="B10011" t="str">
            <v>x3136F4B78</v>
          </cell>
          <cell r="C10011" t="str">
            <v>Match</v>
          </cell>
          <cell r="D10011" t="str">
            <v>iStar</v>
          </cell>
          <cell r="E10011" t="str">
            <v>Callable</v>
          </cell>
        </row>
        <row r="10012">
          <cell r="A10012" t="str">
            <v>3136F4B78</v>
          </cell>
          <cell r="B10012" t="str">
            <v>x3136F4B78</v>
          </cell>
          <cell r="C10012" t="str">
            <v>Match</v>
          </cell>
          <cell r="D10012" t="str">
            <v>iStar</v>
          </cell>
          <cell r="E10012" t="str">
            <v>Callable</v>
          </cell>
        </row>
        <row r="10013">
          <cell r="A10013" t="str">
            <v>3136F4B86</v>
          </cell>
          <cell r="B10013" t="str">
            <v>x3136F4B86</v>
          </cell>
          <cell r="C10013" t="str">
            <v>Match</v>
          </cell>
          <cell r="D10013" t="str">
            <v>iStar</v>
          </cell>
          <cell r="E10013" t="str">
            <v>Callable</v>
          </cell>
        </row>
        <row r="10014">
          <cell r="A10014" t="str">
            <v>3136F4B94</v>
          </cell>
          <cell r="B10014" t="str">
            <v>x3136F4B94</v>
          </cell>
          <cell r="C10014" t="str">
            <v>Match</v>
          </cell>
          <cell r="D10014" t="str">
            <v>iStar</v>
          </cell>
          <cell r="E10014" t="str">
            <v>Callable</v>
          </cell>
        </row>
        <row r="10015">
          <cell r="A10015" t="str">
            <v>3136F4BA1</v>
          </cell>
          <cell r="B10015" t="str">
            <v>x3136F4BA1</v>
          </cell>
          <cell r="C10015" t="str">
            <v>Match</v>
          </cell>
          <cell r="D10015" t="str">
            <v>iStar</v>
          </cell>
          <cell r="E10015" t="str">
            <v>Callable</v>
          </cell>
        </row>
        <row r="10016">
          <cell r="A10016" t="str">
            <v>3136F4BA1</v>
          </cell>
          <cell r="B10016" t="str">
            <v>x3136F4BA1</v>
          </cell>
          <cell r="C10016" t="str">
            <v>Match</v>
          </cell>
          <cell r="D10016" t="str">
            <v>iStar</v>
          </cell>
          <cell r="E10016" t="str">
            <v>Callable</v>
          </cell>
        </row>
        <row r="10017">
          <cell r="A10017" t="str">
            <v>3136F4BB9</v>
          </cell>
          <cell r="B10017" t="str">
            <v>x3136F4BB9</v>
          </cell>
          <cell r="C10017" t="str">
            <v>Match</v>
          </cell>
          <cell r="D10017" t="str">
            <v>iStar</v>
          </cell>
          <cell r="E10017" t="str">
            <v>Callable</v>
          </cell>
        </row>
        <row r="10018">
          <cell r="A10018" t="str">
            <v>3136F4BE3</v>
          </cell>
          <cell r="B10018" t="str">
            <v>x3136F4BE3</v>
          </cell>
          <cell r="C10018" t="str">
            <v>Match</v>
          </cell>
          <cell r="D10018" t="str">
            <v>iStar</v>
          </cell>
          <cell r="E10018" t="str">
            <v>Callable</v>
          </cell>
        </row>
        <row r="10019">
          <cell r="A10019" t="str">
            <v>3136F4BF0</v>
          </cell>
          <cell r="B10019" t="str">
            <v>x3136F4BF0</v>
          </cell>
          <cell r="C10019" t="str">
            <v>Match</v>
          </cell>
          <cell r="D10019" t="str">
            <v>iStar</v>
          </cell>
          <cell r="E10019" t="str">
            <v>Callable</v>
          </cell>
        </row>
        <row r="10020">
          <cell r="A10020" t="str">
            <v>3136F4BF0</v>
          </cell>
          <cell r="B10020" t="str">
            <v>x3136F4BF0</v>
          </cell>
          <cell r="C10020" t="str">
            <v>Match</v>
          </cell>
          <cell r="D10020" t="str">
            <v>iStar</v>
          </cell>
          <cell r="E10020" t="str">
            <v>Callable</v>
          </cell>
        </row>
        <row r="10021">
          <cell r="A10021" t="str">
            <v>3136F4BF0</v>
          </cell>
          <cell r="B10021" t="str">
            <v>x3136F4BF0</v>
          </cell>
          <cell r="C10021" t="str">
            <v>Match</v>
          </cell>
          <cell r="D10021" t="str">
            <v>iStar</v>
          </cell>
          <cell r="E10021" t="str">
            <v>Callable</v>
          </cell>
        </row>
        <row r="10022">
          <cell r="A10022" t="str">
            <v>3136F4BG8</v>
          </cell>
          <cell r="B10022" t="str">
            <v>x3136F4BG8</v>
          </cell>
          <cell r="C10022" t="str">
            <v>Match</v>
          </cell>
          <cell r="D10022" t="str">
            <v>iStar</v>
          </cell>
          <cell r="E10022" t="str">
            <v>Callable</v>
          </cell>
        </row>
        <row r="10023">
          <cell r="A10023" t="str">
            <v>3136F4BG8</v>
          </cell>
          <cell r="B10023" t="str">
            <v>x3136F4BG8</v>
          </cell>
          <cell r="C10023" t="str">
            <v>Match</v>
          </cell>
          <cell r="D10023" t="str">
            <v>iStar</v>
          </cell>
          <cell r="E10023" t="str">
            <v>Callable</v>
          </cell>
        </row>
        <row r="10024">
          <cell r="A10024" t="str">
            <v>3136F4BH6</v>
          </cell>
          <cell r="B10024" t="str">
            <v>x3136F4BH6</v>
          </cell>
          <cell r="C10024" t="str">
            <v>Match</v>
          </cell>
          <cell r="D10024" t="str">
            <v>iStar</v>
          </cell>
          <cell r="E10024" t="str">
            <v>Callable</v>
          </cell>
        </row>
        <row r="10025">
          <cell r="A10025" t="str">
            <v>3136F4BK9</v>
          </cell>
          <cell r="B10025" t="str">
            <v>x3136F4BK9</v>
          </cell>
          <cell r="C10025" t="str">
            <v>Match</v>
          </cell>
          <cell r="D10025" t="str">
            <v>iStar</v>
          </cell>
          <cell r="E10025" t="str">
            <v>Callable</v>
          </cell>
        </row>
        <row r="10026">
          <cell r="A10026" t="str">
            <v>3136F4BL7</v>
          </cell>
          <cell r="B10026" t="str">
            <v>x3136F4BL7</v>
          </cell>
          <cell r="C10026" t="str">
            <v>Match</v>
          </cell>
          <cell r="D10026" t="str">
            <v>iStar</v>
          </cell>
          <cell r="E10026" t="str">
            <v>Callable</v>
          </cell>
        </row>
        <row r="10027">
          <cell r="A10027" t="str">
            <v>3136F4BM5</v>
          </cell>
          <cell r="B10027" t="str">
            <v>x3136F4BM5</v>
          </cell>
          <cell r="C10027" t="str">
            <v>Match</v>
          </cell>
          <cell r="D10027" t="str">
            <v>iStar</v>
          </cell>
          <cell r="E10027" t="str">
            <v>Callable</v>
          </cell>
        </row>
        <row r="10028">
          <cell r="A10028" t="str">
            <v>3136F4BM5</v>
          </cell>
          <cell r="B10028" t="str">
            <v>x3136F4BM5</v>
          </cell>
          <cell r="C10028" t="str">
            <v>Match</v>
          </cell>
          <cell r="D10028" t="str">
            <v>iStar</v>
          </cell>
          <cell r="E10028" t="str">
            <v>Callable</v>
          </cell>
        </row>
        <row r="10029">
          <cell r="A10029" t="str">
            <v>3136F4BM5</v>
          </cell>
          <cell r="B10029" t="str">
            <v>x3136F4BM5</v>
          </cell>
          <cell r="C10029" t="str">
            <v>Match</v>
          </cell>
          <cell r="D10029" t="str">
            <v>iStar</v>
          </cell>
          <cell r="E10029" t="str">
            <v>Callable</v>
          </cell>
        </row>
        <row r="10030">
          <cell r="A10030" t="str">
            <v>3136F4BN3</v>
          </cell>
          <cell r="B10030" t="str">
            <v>x3136F4BN3</v>
          </cell>
          <cell r="C10030" t="str">
            <v>Match</v>
          </cell>
          <cell r="D10030" t="str">
            <v>iStar</v>
          </cell>
          <cell r="E10030" t="str">
            <v>CallableStep-Up</v>
          </cell>
        </row>
        <row r="10031">
          <cell r="A10031" t="str">
            <v>3136F4BP8</v>
          </cell>
          <cell r="B10031" t="str">
            <v>x3136F4BP8</v>
          </cell>
          <cell r="C10031" t="str">
            <v>Match</v>
          </cell>
          <cell r="D10031" t="str">
            <v>iStar</v>
          </cell>
          <cell r="E10031" t="str">
            <v>Callable</v>
          </cell>
        </row>
        <row r="10032">
          <cell r="A10032" t="str">
            <v>3136F4BQ6</v>
          </cell>
          <cell r="B10032" t="str">
            <v>x3136F4BQ6</v>
          </cell>
          <cell r="C10032" t="str">
            <v>Match</v>
          </cell>
          <cell r="D10032" t="str">
            <v>iStar</v>
          </cell>
          <cell r="E10032" t="str">
            <v>CallableStep-Up</v>
          </cell>
        </row>
        <row r="10033">
          <cell r="A10033" t="str">
            <v>3136F4BT0</v>
          </cell>
          <cell r="B10033" t="str">
            <v>x3136F4BT0</v>
          </cell>
          <cell r="C10033" t="str">
            <v>Match</v>
          </cell>
          <cell r="D10033" t="str">
            <v>iStar</v>
          </cell>
          <cell r="E10033" t="str">
            <v>CallableStep-Up</v>
          </cell>
        </row>
        <row r="10034">
          <cell r="A10034" t="str">
            <v>3136F4BT0</v>
          </cell>
          <cell r="B10034" t="str">
            <v>x3136F4BT0</v>
          </cell>
          <cell r="C10034" t="str">
            <v>Match</v>
          </cell>
          <cell r="D10034" t="str">
            <v>iStar</v>
          </cell>
          <cell r="E10034" t="str">
            <v>Callable</v>
          </cell>
        </row>
        <row r="10035">
          <cell r="A10035" t="str">
            <v>3136F4BT0</v>
          </cell>
          <cell r="B10035" t="str">
            <v>x3136F4BT0</v>
          </cell>
          <cell r="C10035" t="str">
            <v>Match</v>
          </cell>
          <cell r="D10035" t="str">
            <v>iStar</v>
          </cell>
          <cell r="E10035" t="str">
            <v>Callable</v>
          </cell>
        </row>
        <row r="10036">
          <cell r="A10036" t="str">
            <v>3136F4BV5</v>
          </cell>
          <cell r="B10036" t="str">
            <v>x3136F4BV5</v>
          </cell>
          <cell r="C10036" t="str">
            <v>Match</v>
          </cell>
          <cell r="D10036" t="str">
            <v>iStar</v>
          </cell>
          <cell r="E10036" t="str">
            <v>CallableStep-Up</v>
          </cell>
        </row>
        <row r="10037">
          <cell r="A10037" t="str">
            <v>3136F4BX1</v>
          </cell>
          <cell r="B10037" t="str">
            <v>x3136F4BX1</v>
          </cell>
          <cell r="C10037" t="str">
            <v>Match</v>
          </cell>
          <cell r="D10037" t="str">
            <v>iStar</v>
          </cell>
          <cell r="E10037" t="str">
            <v>Callable</v>
          </cell>
        </row>
        <row r="10038">
          <cell r="A10038" t="str">
            <v>3136F4BX1</v>
          </cell>
          <cell r="B10038" t="str">
            <v>x3136F4BX1</v>
          </cell>
          <cell r="C10038" t="str">
            <v>Match</v>
          </cell>
          <cell r="D10038" t="str">
            <v>iStar</v>
          </cell>
          <cell r="E10038" t="str">
            <v>Bullet</v>
          </cell>
        </row>
        <row r="10039">
          <cell r="A10039" t="str">
            <v>3136F4BX1</v>
          </cell>
          <cell r="B10039" t="str">
            <v>x3136F4BX1</v>
          </cell>
          <cell r="C10039" t="str">
            <v>Match</v>
          </cell>
          <cell r="D10039" t="str">
            <v>iStar</v>
          </cell>
          <cell r="E10039" t="str">
            <v>Bullet</v>
          </cell>
        </row>
        <row r="10040">
          <cell r="A10040" t="str">
            <v>3136F4BY9</v>
          </cell>
          <cell r="B10040" t="str">
            <v>x3136F4BY9</v>
          </cell>
          <cell r="C10040" t="str">
            <v>Match</v>
          </cell>
          <cell r="D10040" t="str">
            <v>iStar</v>
          </cell>
          <cell r="E10040" t="str">
            <v>Callable</v>
          </cell>
        </row>
        <row r="10041">
          <cell r="A10041" t="str">
            <v>3136F4BY9</v>
          </cell>
          <cell r="B10041" t="str">
            <v>x3136F4BY9</v>
          </cell>
          <cell r="C10041" t="str">
            <v>Match</v>
          </cell>
          <cell r="D10041" t="str">
            <v>iStar</v>
          </cell>
          <cell r="E10041" t="str">
            <v>Callable</v>
          </cell>
        </row>
        <row r="10042">
          <cell r="A10042" t="str">
            <v>3136F4BY9</v>
          </cell>
          <cell r="B10042" t="str">
            <v>x3136F4BY9</v>
          </cell>
          <cell r="C10042" t="str">
            <v>Match</v>
          </cell>
          <cell r="D10042" t="str">
            <v>iStar</v>
          </cell>
          <cell r="E10042" t="str">
            <v>Callable</v>
          </cell>
        </row>
        <row r="10043">
          <cell r="A10043" t="str">
            <v>3136F4BZ6</v>
          </cell>
          <cell r="B10043" t="str">
            <v>x3136F4BZ6</v>
          </cell>
          <cell r="C10043" t="str">
            <v>Match</v>
          </cell>
          <cell r="D10043" t="str">
            <v>iStar</v>
          </cell>
          <cell r="E10043" t="str">
            <v>Callable</v>
          </cell>
        </row>
        <row r="10044">
          <cell r="A10044" t="str">
            <v>3136F4BZ6</v>
          </cell>
          <cell r="B10044" t="str">
            <v>x3136F4BZ6</v>
          </cell>
          <cell r="C10044" t="str">
            <v>Match</v>
          </cell>
          <cell r="D10044" t="str">
            <v>iStar</v>
          </cell>
          <cell r="E10044" t="str">
            <v>Callable</v>
          </cell>
        </row>
        <row r="10045">
          <cell r="A10045" t="str">
            <v>3136F4BZ6</v>
          </cell>
          <cell r="B10045" t="str">
            <v>x3136F4BZ6</v>
          </cell>
          <cell r="C10045" t="str">
            <v>Match</v>
          </cell>
          <cell r="D10045" t="str">
            <v>iStar</v>
          </cell>
          <cell r="E10045" t="str">
            <v>Callable</v>
          </cell>
        </row>
        <row r="10046">
          <cell r="A10046" t="str">
            <v>3136F4C28</v>
          </cell>
          <cell r="B10046" t="str">
            <v>x3136F4C28</v>
          </cell>
          <cell r="C10046" t="str">
            <v>Match</v>
          </cell>
          <cell r="D10046" t="str">
            <v>iStar</v>
          </cell>
          <cell r="E10046" t="str">
            <v>Callable</v>
          </cell>
        </row>
        <row r="10047">
          <cell r="A10047" t="str">
            <v>3136F4C36</v>
          </cell>
          <cell r="B10047" t="str">
            <v>x3136F4C36</v>
          </cell>
          <cell r="C10047" t="str">
            <v>Match</v>
          </cell>
          <cell r="D10047" t="str">
            <v>iStar</v>
          </cell>
          <cell r="E10047" t="str">
            <v>Callable</v>
          </cell>
        </row>
        <row r="10048">
          <cell r="A10048" t="str">
            <v>3136F4C36</v>
          </cell>
          <cell r="B10048" t="str">
            <v>x3136F4C36</v>
          </cell>
          <cell r="C10048" t="str">
            <v>Match</v>
          </cell>
          <cell r="D10048" t="str">
            <v>iStar</v>
          </cell>
          <cell r="E10048" t="str">
            <v>Callable</v>
          </cell>
        </row>
        <row r="10049">
          <cell r="A10049" t="str">
            <v>3136F4C44</v>
          </cell>
          <cell r="B10049" t="str">
            <v>x3136F4C44</v>
          </cell>
          <cell r="C10049" t="str">
            <v>Match</v>
          </cell>
          <cell r="D10049" t="str">
            <v>iStar</v>
          </cell>
          <cell r="E10049" t="str">
            <v>Callable</v>
          </cell>
        </row>
        <row r="10050">
          <cell r="A10050" t="str">
            <v>3136F4C44</v>
          </cell>
          <cell r="B10050" t="str">
            <v>x3136F4C44</v>
          </cell>
          <cell r="C10050" t="str">
            <v>Match</v>
          </cell>
          <cell r="D10050" t="str">
            <v>iStar</v>
          </cell>
          <cell r="E10050" t="str">
            <v>Callable</v>
          </cell>
        </row>
        <row r="10051">
          <cell r="A10051" t="str">
            <v>3136F4C44</v>
          </cell>
          <cell r="B10051" t="str">
            <v>x3136F4C44</v>
          </cell>
          <cell r="C10051" t="str">
            <v>Match</v>
          </cell>
          <cell r="D10051" t="str">
            <v>iStar</v>
          </cell>
          <cell r="E10051" t="str">
            <v>CallableStep-Up</v>
          </cell>
        </row>
        <row r="10052">
          <cell r="A10052" t="str">
            <v>3136F4C51</v>
          </cell>
          <cell r="B10052" t="str">
            <v>x3136F4C51</v>
          </cell>
          <cell r="C10052" t="str">
            <v>Match</v>
          </cell>
          <cell r="D10052" t="str">
            <v>iStar</v>
          </cell>
          <cell r="E10052" t="str">
            <v>CallableStep-Up</v>
          </cell>
        </row>
        <row r="10053">
          <cell r="A10053" t="str">
            <v>3136F4C51</v>
          </cell>
          <cell r="B10053" t="str">
            <v>x3136F4C51</v>
          </cell>
          <cell r="C10053" t="str">
            <v>Match</v>
          </cell>
          <cell r="D10053" t="str">
            <v>iStar</v>
          </cell>
          <cell r="E10053" t="str">
            <v>Step-Up</v>
          </cell>
        </row>
        <row r="10054">
          <cell r="A10054" t="str">
            <v>3136F4C51</v>
          </cell>
          <cell r="B10054" t="str">
            <v>x3136F4C51</v>
          </cell>
          <cell r="C10054" t="str">
            <v>Match</v>
          </cell>
          <cell r="D10054" t="str">
            <v>iStar</v>
          </cell>
          <cell r="E10054" t="str">
            <v>Callable</v>
          </cell>
        </row>
        <row r="10055">
          <cell r="A10055" t="str">
            <v>3136F4C69</v>
          </cell>
          <cell r="B10055" t="str">
            <v>x3136F4C69</v>
          </cell>
          <cell r="C10055" t="str">
            <v>Match</v>
          </cell>
          <cell r="D10055" t="str">
            <v>iStar</v>
          </cell>
          <cell r="E10055" t="str">
            <v>CallableStep-Up</v>
          </cell>
        </row>
        <row r="10056">
          <cell r="A10056" t="str">
            <v>3136F4C77</v>
          </cell>
          <cell r="B10056" t="str">
            <v>x3136F4C77</v>
          </cell>
          <cell r="C10056" t="str">
            <v>Match</v>
          </cell>
          <cell r="D10056" t="str">
            <v>iStar</v>
          </cell>
          <cell r="E10056" t="str">
            <v>Callable</v>
          </cell>
        </row>
        <row r="10057">
          <cell r="A10057" t="str">
            <v>3136F4C77</v>
          </cell>
          <cell r="B10057" t="str">
            <v>x3136F4C77</v>
          </cell>
          <cell r="C10057" t="str">
            <v>Match</v>
          </cell>
          <cell r="D10057" t="str">
            <v>iStar</v>
          </cell>
          <cell r="E10057" t="str">
            <v>Callable</v>
          </cell>
        </row>
        <row r="10058">
          <cell r="A10058" t="str">
            <v>3136F4C77</v>
          </cell>
          <cell r="B10058" t="str">
            <v>x3136F4C77</v>
          </cell>
          <cell r="C10058" t="str">
            <v>Match</v>
          </cell>
          <cell r="D10058" t="str">
            <v>iStar</v>
          </cell>
          <cell r="E10058" t="str">
            <v>Callable</v>
          </cell>
        </row>
        <row r="10059">
          <cell r="A10059" t="str">
            <v>3136F4C77</v>
          </cell>
          <cell r="B10059" t="str">
            <v>x3136F4C77</v>
          </cell>
          <cell r="C10059" t="str">
            <v>Match</v>
          </cell>
          <cell r="D10059" t="str">
            <v>iStar</v>
          </cell>
          <cell r="E10059" t="str">
            <v>Callable</v>
          </cell>
        </row>
        <row r="10060">
          <cell r="A10060" t="str">
            <v>3136F4C77</v>
          </cell>
          <cell r="B10060" t="str">
            <v>x3136F4C77</v>
          </cell>
          <cell r="C10060" t="str">
            <v>Match</v>
          </cell>
          <cell r="D10060" t="str">
            <v>iStar</v>
          </cell>
          <cell r="E10060" t="str">
            <v>Callable</v>
          </cell>
        </row>
        <row r="10061">
          <cell r="A10061" t="str">
            <v>3136F4C85</v>
          </cell>
          <cell r="B10061" t="str">
            <v>x3136F4C85</v>
          </cell>
          <cell r="C10061" t="str">
            <v>Match</v>
          </cell>
          <cell r="D10061" t="str">
            <v>iStar</v>
          </cell>
          <cell r="E10061" t="str">
            <v>Callable</v>
          </cell>
        </row>
        <row r="10062">
          <cell r="A10062" t="str">
            <v>3136F4C85</v>
          </cell>
          <cell r="B10062" t="str">
            <v>x3136F4C85</v>
          </cell>
          <cell r="C10062" t="str">
            <v>Match</v>
          </cell>
          <cell r="D10062" t="str">
            <v>iStar</v>
          </cell>
          <cell r="E10062" t="str">
            <v>Callable</v>
          </cell>
        </row>
        <row r="10063">
          <cell r="A10063" t="str">
            <v>3136F4C85</v>
          </cell>
          <cell r="B10063" t="str">
            <v>x3136F4C85</v>
          </cell>
          <cell r="C10063" t="str">
            <v>Match</v>
          </cell>
          <cell r="D10063" t="str">
            <v>iStar</v>
          </cell>
          <cell r="E10063" t="str">
            <v>CallableStep-Up</v>
          </cell>
        </row>
        <row r="10064">
          <cell r="A10064" t="str">
            <v>3136F4C93</v>
          </cell>
          <cell r="B10064" t="str">
            <v>x3136F4C93</v>
          </cell>
          <cell r="C10064" t="str">
            <v>Match</v>
          </cell>
          <cell r="D10064" t="str">
            <v>iStar</v>
          </cell>
          <cell r="E10064" t="str">
            <v>Callable</v>
          </cell>
        </row>
        <row r="10065">
          <cell r="A10065" t="str">
            <v>3136F4C93</v>
          </cell>
          <cell r="B10065" t="str">
            <v>x3136F4C93</v>
          </cell>
          <cell r="C10065" t="str">
            <v>Match</v>
          </cell>
          <cell r="D10065" t="str">
            <v>iStar</v>
          </cell>
          <cell r="E10065" t="str">
            <v>Bullet</v>
          </cell>
        </row>
        <row r="10066">
          <cell r="A10066" t="str">
            <v>3136F4C93</v>
          </cell>
          <cell r="B10066" t="str">
            <v>x3136F4C93</v>
          </cell>
          <cell r="C10066" t="str">
            <v>Match</v>
          </cell>
          <cell r="D10066" t="str">
            <v>iStar</v>
          </cell>
          <cell r="E10066" t="str">
            <v>Bullet</v>
          </cell>
        </row>
        <row r="10067">
          <cell r="A10067" t="str">
            <v>3136F4CA0</v>
          </cell>
          <cell r="B10067" t="str">
            <v>x3136F4CA0</v>
          </cell>
          <cell r="C10067" t="str">
            <v>Match</v>
          </cell>
          <cell r="D10067" t="str">
            <v>iStar</v>
          </cell>
          <cell r="E10067" t="str">
            <v>Bullet</v>
          </cell>
        </row>
        <row r="10068">
          <cell r="A10068" t="str">
            <v>3136F4CA0</v>
          </cell>
          <cell r="B10068" t="str">
            <v>x3136F4CA0</v>
          </cell>
          <cell r="C10068" t="str">
            <v>Match</v>
          </cell>
          <cell r="D10068" t="str">
            <v>iStar</v>
          </cell>
          <cell r="E10068" t="str">
            <v>Callable</v>
          </cell>
        </row>
        <row r="10069">
          <cell r="A10069" t="str">
            <v>3136F4CA0</v>
          </cell>
          <cell r="B10069" t="str">
            <v>x3136F4CA0</v>
          </cell>
          <cell r="C10069" t="str">
            <v>Match</v>
          </cell>
          <cell r="D10069" t="str">
            <v>iStar</v>
          </cell>
          <cell r="E10069" t="str">
            <v>Callable</v>
          </cell>
        </row>
        <row r="10070">
          <cell r="A10070" t="str">
            <v>3136F4CB8</v>
          </cell>
          <cell r="B10070" t="str">
            <v>x3136F4CB8</v>
          </cell>
          <cell r="C10070" t="str">
            <v>Match</v>
          </cell>
          <cell r="D10070" t="str">
            <v>iStar</v>
          </cell>
          <cell r="E10070" t="str">
            <v>Callable</v>
          </cell>
        </row>
        <row r="10071">
          <cell r="A10071" t="str">
            <v>3136F4CB8</v>
          </cell>
          <cell r="B10071" t="str">
            <v>x3136F4CB8</v>
          </cell>
          <cell r="C10071" t="str">
            <v>Match</v>
          </cell>
          <cell r="D10071" t="str">
            <v>iStar</v>
          </cell>
          <cell r="E10071" t="str">
            <v>Callable</v>
          </cell>
        </row>
        <row r="10072">
          <cell r="A10072" t="str">
            <v>3136F4CB8</v>
          </cell>
          <cell r="B10072" t="str">
            <v>x3136F4CB8</v>
          </cell>
          <cell r="C10072" t="str">
            <v>Match</v>
          </cell>
          <cell r="D10072" t="str">
            <v>iStar</v>
          </cell>
          <cell r="E10072" t="str">
            <v>Bullet</v>
          </cell>
        </row>
        <row r="10073">
          <cell r="A10073" t="str">
            <v>3136F4CC6</v>
          </cell>
          <cell r="B10073" t="str">
            <v>x3136F4CC6</v>
          </cell>
          <cell r="C10073" t="str">
            <v>Match</v>
          </cell>
          <cell r="D10073" t="str">
            <v>iStar</v>
          </cell>
          <cell r="E10073" t="str">
            <v>VariableRateBond</v>
          </cell>
        </row>
        <row r="10074">
          <cell r="A10074" t="str">
            <v>3136F4CC6</v>
          </cell>
          <cell r="B10074" t="str">
            <v>x3136F4CC6</v>
          </cell>
          <cell r="C10074" t="str">
            <v>Match</v>
          </cell>
          <cell r="D10074" t="str">
            <v>iStar</v>
          </cell>
          <cell r="E10074" t="str">
            <v>CallableStep-Up</v>
          </cell>
        </row>
        <row r="10075">
          <cell r="A10075" t="str">
            <v>3136F4CD4</v>
          </cell>
          <cell r="B10075" t="str">
            <v>x3136F4CD4</v>
          </cell>
          <cell r="C10075" t="str">
            <v>Match</v>
          </cell>
          <cell r="D10075" t="str">
            <v>iStar</v>
          </cell>
          <cell r="E10075" t="str">
            <v>CallableStep-Up</v>
          </cell>
        </row>
        <row r="10076">
          <cell r="A10076" t="str">
            <v>3136F4CD4</v>
          </cell>
          <cell r="B10076" t="str">
            <v>x3136F4CD4</v>
          </cell>
          <cell r="C10076" t="str">
            <v>Match</v>
          </cell>
          <cell r="D10076" t="str">
            <v>iStar</v>
          </cell>
          <cell r="E10076" t="str">
            <v>Step-Up</v>
          </cell>
        </row>
        <row r="10077">
          <cell r="A10077" t="str">
            <v>3136F4CD4</v>
          </cell>
          <cell r="B10077" t="str">
            <v>x3136F4CD4</v>
          </cell>
          <cell r="C10077" t="str">
            <v>Match</v>
          </cell>
          <cell r="D10077" t="str">
            <v>iStar</v>
          </cell>
          <cell r="E10077" t="str">
            <v>Callable</v>
          </cell>
        </row>
        <row r="10078">
          <cell r="A10078" t="str">
            <v>3136F4CE2</v>
          </cell>
          <cell r="B10078" t="str">
            <v>x3136F4CE2</v>
          </cell>
          <cell r="C10078" t="str">
            <v>Match</v>
          </cell>
          <cell r="D10078" t="str">
            <v>iStar</v>
          </cell>
          <cell r="E10078" t="str">
            <v>Callable</v>
          </cell>
        </row>
        <row r="10079">
          <cell r="A10079" t="str">
            <v>3136F4CH5</v>
          </cell>
          <cell r="B10079" t="str">
            <v>x3136F4CH5</v>
          </cell>
          <cell r="C10079" t="str">
            <v>Match</v>
          </cell>
          <cell r="D10079" t="str">
            <v>iStar</v>
          </cell>
          <cell r="E10079" t="str">
            <v>Bullet</v>
          </cell>
        </row>
        <row r="10080">
          <cell r="A10080" t="str">
            <v>3136F4CH5</v>
          </cell>
          <cell r="B10080" t="str">
            <v>x3136F4CH5</v>
          </cell>
          <cell r="C10080" t="str">
            <v>Match</v>
          </cell>
          <cell r="D10080" t="str">
            <v>iStar</v>
          </cell>
          <cell r="E10080" t="str">
            <v>Bullet</v>
          </cell>
        </row>
        <row r="10081">
          <cell r="A10081" t="str">
            <v>3136F4CJ1</v>
          </cell>
          <cell r="B10081" t="str">
            <v>x3136F4CJ1</v>
          </cell>
          <cell r="C10081" t="str">
            <v>Match</v>
          </cell>
          <cell r="D10081" t="str">
            <v>iStar</v>
          </cell>
          <cell r="E10081" t="str">
            <v>CallableStep-Up</v>
          </cell>
        </row>
        <row r="10082">
          <cell r="A10082" t="str">
            <v>3136F4CK8</v>
          </cell>
          <cell r="B10082" t="str">
            <v>x3136F4CK8</v>
          </cell>
          <cell r="C10082" t="str">
            <v>Match</v>
          </cell>
          <cell r="D10082" t="str">
            <v>iStar</v>
          </cell>
          <cell r="E10082" t="str">
            <v>CallableStep-Up</v>
          </cell>
        </row>
        <row r="10083">
          <cell r="A10083" t="str">
            <v>3136F4CL6</v>
          </cell>
          <cell r="B10083" t="str">
            <v>x3136F4CL6</v>
          </cell>
          <cell r="C10083" t="str">
            <v>Match</v>
          </cell>
          <cell r="D10083" t="str">
            <v>iStar</v>
          </cell>
          <cell r="E10083" t="str">
            <v>Step-Up</v>
          </cell>
        </row>
        <row r="10084">
          <cell r="A10084" t="str">
            <v>3136F4CL6</v>
          </cell>
          <cell r="B10084" t="str">
            <v>x3136F4CL6</v>
          </cell>
          <cell r="C10084" t="str">
            <v>Match</v>
          </cell>
          <cell r="D10084" t="str">
            <v>iStar</v>
          </cell>
          <cell r="E10084" t="str">
            <v>Step-Up</v>
          </cell>
        </row>
        <row r="10085">
          <cell r="A10085" t="str">
            <v>3136F4CN2</v>
          </cell>
          <cell r="B10085" t="str">
            <v>x3136F4CN2</v>
          </cell>
          <cell r="C10085" t="str">
            <v>Match</v>
          </cell>
          <cell r="D10085" t="str">
            <v>iStar</v>
          </cell>
          <cell r="E10085" t="str">
            <v>Callable</v>
          </cell>
        </row>
        <row r="10086">
          <cell r="A10086" t="str">
            <v>3136F4CP7</v>
          </cell>
          <cell r="B10086" t="str">
            <v>x3136F4CP7</v>
          </cell>
          <cell r="C10086" t="str">
            <v>Match</v>
          </cell>
          <cell r="D10086" t="str">
            <v>iStar</v>
          </cell>
          <cell r="E10086" t="str">
            <v>Callable</v>
          </cell>
        </row>
        <row r="10087">
          <cell r="A10087" t="str">
            <v>3136F4CQ5</v>
          </cell>
          <cell r="B10087" t="str">
            <v>x3136F4CQ5</v>
          </cell>
          <cell r="C10087" t="str">
            <v>Match</v>
          </cell>
          <cell r="D10087" t="str">
            <v>iStar</v>
          </cell>
          <cell r="E10087" t="str">
            <v>Callable</v>
          </cell>
        </row>
        <row r="10088">
          <cell r="A10088" t="str">
            <v>3136F4CR3</v>
          </cell>
          <cell r="B10088" t="str">
            <v>x3136F4CR3</v>
          </cell>
          <cell r="C10088" t="str">
            <v>Match</v>
          </cell>
          <cell r="D10088" t="str">
            <v>iStar</v>
          </cell>
          <cell r="E10088" t="str">
            <v>Callable</v>
          </cell>
        </row>
        <row r="10089">
          <cell r="A10089" t="str">
            <v>3136F4CT9</v>
          </cell>
          <cell r="B10089" t="str">
            <v>x3136F4CT9</v>
          </cell>
          <cell r="C10089" t="str">
            <v>Match</v>
          </cell>
          <cell r="D10089" t="str">
            <v>iStar</v>
          </cell>
          <cell r="E10089" t="str">
            <v>Callable</v>
          </cell>
        </row>
        <row r="10090">
          <cell r="A10090" t="str">
            <v>3136F4CV4</v>
          </cell>
          <cell r="B10090" t="str">
            <v>x3136F4CV4</v>
          </cell>
          <cell r="C10090" t="str">
            <v>Match</v>
          </cell>
          <cell r="D10090" t="str">
            <v>iStar</v>
          </cell>
          <cell r="E10090" t="str">
            <v>Callable</v>
          </cell>
        </row>
        <row r="10091">
          <cell r="A10091" t="str">
            <v>3136F4CV4</v>
          </cell>
          <cell r="B10091" t="str">
            <v>x3136F4CV4</v>
          </cell>
          <cell r="C10091" t="str">
            <v>Match</v>
          </cell>
          <cell r="D10091" t="str">
            <v>iStar</v>
          </cell>
          <cell r="E10091" t="str">
            <v>Callable</v>
          </cell>
        </row>
        <row r="10092">
          <cell r="A10092" t="str">
            <v>3136F4CV4</v>
          </cell>
          <cell r="B10092" t="str">
            <v>x3136F4CV4</v>
          </cell>
          <cell r="C10092" t="str">
            <v>Match</v>
          </cell>
          <cell r="D10092" t="str">
            <v>iStar</v>
          </cell>
          <cell r="E10092" t="str">
            <v>Callable</v>
          </cell>
        </row>
        <row r="10093">
          <cell r="A10093" t="str">
            <v>3136F4CX0</v>
          </cell>
          <cell r="B10093" t="str">
            <v>x3136F4CX0</v>
          </cell>
          <cell r="C10093" t="str">
            <v>Match</v>
          </cell>
          <cell r="D10093" t="str">
            <v>iStar</v>
          </cell>
          <cell r="E10093" t="str">
            <v>Callable</v>
          </cell>
        </row>
        <row r="10094">
          <cell r="A10094" t="str">
            <v>3136F4CY8</v>
          </cell>
          <cell r="B10094" t="str">
            <v>x3136F4CY8</v>
          </cell>
          <cell r="C10094" t="str">
            <v>Match</v>
          </cell>
          <cell r="D10094" t="str">
            <v>iStar</v>
          </cell>
          <cell r="E10094" t="str">
            <v>Callable</v>
          </cell>
        </row>
        <row r="10095">
          <cell r="A10095" t="str">
            <v>3136F4CY8</v>
          </cell>
          <cell r="B10095" t="str">
            <v>x3136F4CY8</v>
          </cell>
          <cell r="C10095" t="str">
            <v>Match</v>
          </cell>
          <cell r="D10095" t="str">
            <v>iStar</v>
          </cell>
          <cell r="E10095" t="str">
            <v>Callable</v>
          </cell>
        </row>
        <row r="10096">
          <cell r="A10096" t="str">
            <v>3136F4CY8</v>
          </cell>
          <cell r="B10096" t="str">
            <v>x3136F4CY8</v>
          </cell>
          <cell r="C10096" t="str">
            <v>Match</v>
          </cell>
          <cell r="D10096" t="str">
            <v>iStar</v>
          </cell>
          <cell r="E10096" t="str">
            <v>Callable</v>
          </cell>
        </row>
        <row r="10097">
          <cell r="A10097" t="str">
            <v>3136F4CZ5</v>
          </cell>
          <cell r="B10097" t="str">
            <v>x3136F4CZ5</v>
          </cell>
          <cell r="C10097" t="str">
            <v>Match</v>
          </cell>
          <cell r="D10097" t="str">
            <v>iStar</v>
          </cell>
          <cell r="E10097" t="str">
            <v>Callable</v>
          </cell>
        </row>
        <row r="10098">
          <cell r="A10098" t="str">
            <v>3136F4D27</v>
          </cell>
          <cell r="B10098" t="str">
            <v>x3136F4D27</v>
          </cell>
          <cell r="C10098" t="str">
            <v>Match</v>
          </cell>
          <cell r="D10098" t="str">
            <v>iStar</v>
          </cell>
          <cell r="E10098" t="str">
            <v>Callable</v>
          </cell>
        </row>
        <row r="10099">
          <cell r="A10099" t="str">
            <v>3136F4D27</v>
          </cell>
          <cell r="B10099" t="str">
            <v>x3136F4D27</v>
          </cell>
          <cell r="C10099" t="str">
            <v>Match</v>
          </cell>
          <cell r="D10099" t="str">
            <v>iStar</v>
          </cell>
          <cell r="E10099" t="str">
            <v>CallableStep-Up</v>
          </cell>
        </row>
        <row r="10100">
          <cell r="A10100" t="str">
            <v>3136F4D27</v>
          </cell>
          <cell r="B10100" t="str">
            <v>x3136F4D27</v>
          </cell>
          <cell r="C10100" t="str">
            <v>Match</v>
          </cell>
          <cell r="D10100" t="str">
            <v>iStar</v>
          </cell>
          <cell r="E10100" t="str">
            <v>CallableStep-Up</v>
          </cell>
        </row>
        <row r="10101">
          <cell r="A10101" t="str">
            <v>3136F4D35</v>
          </cell>
          <cell r="B10101" t="str">
            <v>x3136F4D35</v>
          </cell>
          <cell r="C10101" t="str">
            <v>Match</v>
          </cell>
          <cell r="D10101" t="str">
            <v>iStar</v>
          </cell>
          <cell r="E10101" t="str">
            <v>Callable</v>
          </cell>
        </row>
        <row r="10102">
          <cell r="A10102" t="str">
            <v>3136F4D35</v>
          </cell>
          <cell r="B10102" t="str">
            <v>x3136F4D35</v>
          </cell>
          <cell r="C10102" t="str">
            <v>Match</v>
          </cell>
          <cell r="D10102" t="str">
            <v>iStar</v>
          </cell>
          <cell r="E10102" t="str">
            <v>Callable</v>
          </cell>
        </row>
        <row r="10103">
          <cell r="A10103" t="str">
            <v>3136F4D35</v>
          </cell>
          <cell r="B10103" t="str">
            <v>x3136F4D35</v>
          </cell>
          <cell r="C10103" t="str">
            <v>Match</v>
          </cell>
          <cell r="D10103" t="str">
            <v>iStar</v>
          </cell>
          <cell r="E10103" t="str">
            <v>Callable</v>
          </cell>
        </row>
        <row r="10104">
          <cell r="A10104" t="str">
            <v>3136F4D43</v>
          </cell>
          <cell r="B10104" t="str">
            <v>x3136F4D43</v>
          </cell>
          <cell r="C10104" t="str">
            <v>Match</v>
          </cell>
          <cell r="D10104" t="str">
            <v>iStar</v>
          </cell>
          <cell r="E10104" t="str">
            <v>Callable</v>
          </cell>
        </row>
        <row r="10105">
          <cell r="A10105" t="str">
            <v>3136F4D43</v>
          </cell>
          <cell r="B10105" t="str">
            <v>x3136F4D43</v>
          </cell>
          <cell r="C10105" t="str">
            <v>Match</v>
          </cell>
          <cell r="D10105" t="str">
            <v>iStar</v>
          </cell>
          <cell r="E10105" t="str">
            <v>Callable</v>
          </cell>
        </row>
        <row r="10106">
          <cell r="A10106" t="str">
            <v>3136F4D43</v>
          </cell>
          <cell r="B10106" t="str">
            <v>x3136F4D43</v>
          </cell>
          <cell r="C10106" t="str">
            <v>Match</v>
          </cell>
          <cell r="D10106" t="str">
            <v>iStar</v>
          </cell>
          <cell r="E10106" t="str">
            <v>Callable</v>
          </cell>
        </row>
        <row r="10107">
          <cell r="A10107" t="str">
            <v>3136F4D50</v>
          </cell>
          <cell r="B10107" t="str">
            <v>x3136F4D50</v>
          </cell>
          <cell r="C10107" t="str">
            <v>Match</v>
          </cell>
          <cell r="D10107" t="str">
            <v>iStar</v>
          </cell>
          <cell r="E10107" t="str">
            <v>Callable</v>
          </cell>
        </row>
        <row r="10108">
          <cell r="A10108" t="str">
            <v>3136F4D50</v>
          </cell>
          <cell r="B10108" t="str">
            <v>x3136F4D50</v>
          </cell>
          <cell r="C10108" t="str">
            <v>Match</v>
          </cell>
          <cell r="D10108" t="str">
            <v>iStar</v>
          </cell>
          <cell r="E10108" t="str">
            <v>Callable</v>
          </cell>
        </row>
        <row r="10109">
          <cell r="A10109" t="str">
            <v>3136F4D50</v>
          </cell>
          <cell r="B10109" t="str">
            <v>x3136F4D50</v>
          </cell>
          <cell r="C10109" t="str">
            <v>Match</v>
          </cell>
          <cell r="D10109" t="str">
            <v>iStar</v>
          </cell>
          <cell r="E10109" t="str">
            <v>CallableStep-Up</v>
          </cell>
        </row>
        <row r="10110">
          <cell r="A10110" t="str">
            <v>3136F4D68</v>
          </cell>
          <cell r="B10110" t="str">
            <v>x3136F4D68</v>
          </cell>
          <cell r="C10110" t="str">
            <v>Match</v>
          </cell>
          <cell r="D10110" t="str">
            <v>iStar</v>
          </cell>
          <cell r="E10110" t="str">
            <v>Callable</v>
          </cell>
        </row>
        <row r="10111">
          <cell r="A10111" t="str">
            <v>3136F4D68</v>
          </cell>
          <cell r="B10111" t="str">
            <v>x3136F4D68</v>
          </cell>
          <cell r="C10111" t="str">
            <v>Match</v>
          </cell>
          <cell r="D10111" t="str">
            <v>iStar</v>
          </cell>
          <cell r="E10111" t="str">
            <v>Callable</v>
          </cell>
        </row>
        <row r="10112">
          <cell r="A10112" t="str">
            <v>3136F4D68</v>
          </cell>
          <cell r="B10112" t="str">
            <v>x3136F4D68</v>
          </cell>
          <cell r="C10112" t="str">
            <v>Match</v>
          </cell>
          <cell r="D10112" t="str">
            <v>iStar</v>
          </cell>
          <cell r="E10112" t="str">
            <v>Callable</v>
          </cell>
        </row>
        <row r="10113">
          <cell r="A10113" t="str">
            <v>3136F4D76</v>
          </cell>
          <cell r="B10113" t="str">
            <v>x3136F4D76</v>
          </cell>
          <cell r="C10113" t="str">
            <v>Match</v>
          </cell>
          <cell r="D10113" t="str">
            <v>iStar</v>
          </cell>
          <cell r="E10113" t="str">
            <v>Callable</v>
          </cell>
        </row>
        <row r="10114">
          <cell r="A10114" t="str">
            <v>3136F4D76</v>
          </cell>
          <cell r="B10114" t="str">
            <v>x3136F4D76</v>
          </cell>
          <cell r="C10114" t="str">
            <v>Match</v>
          </cell>
          <cell r="D10114" t="str">
            <v>iStar</v>
          </cell>
          <cell r="E10114" t="str">
            <v>Callable</v>
          </cell>
        </row>
        <row r="10115">
          <cell r="A10115" t="str">
            <v>3136F4D76</v>
          </cell>
          <cell r="B10115" t="str">
            <v>x3136F4D76</v>
          </cell>
          <cell r="C10115" t="str">
            <v>Match</v>
          </cell>
          <cell r="D10115" t="str">
            <v>iStar</v>
          </cell>
          <cell r="E10115" t="str">
            <v>Callable</v>
          </cell>
        </row>
        <row r="10116">
          <cell r="A10116" t="str">
            <v>3136F4D84</v>
          </cell>
          <cell r="B10116" t="str">
            <v>x3136F4D84</v>
          </cell>
          <cell r="C10116" t="str">
            <v>Match</v>
          </cell>
          <cell r="D10116" t="str">
            <v>iStar</v>
          </cell>
          <cell r="E10116" t="str">
            <v>Bullet</v>
          </cell>
        </row>
        <row r="10117">
          <cell r="A10117" t="str">
            <v>3136F4D84</v>
          </cell>
          <cell r="B10117" t="str">
            <v>x3136F4D84</v>
          </cell>
          <cell r="C10117" t="str">
            <v>Match</v>
          </cell>
          <cell r="D10117" t="str">
            <v>iStar</v>
          </cell>
          <cell r="E10117" t="str">
            <v>Callable</v>
          </cell>
        </row>
        <row r="10118">
          <cell r="A10118" t="str">
            <v>3136F4D92</v>
          </cell>
          <cell r="B10118" t="str">
            <v>x3136F4D92</v>
          </cell>
          <cell r="C10118" t="str">
            <v>Match</v>
          </cell>
          <cell r="D10118" t="str">
            <v>iStar</v>
          </cell>
          <cell r="E10118" t="str">
            <v>CallableStep-Up</v>
          </cell>
        </row>
        <row r="10119">
          <cell r="A10119" t="str">
            <v>3136F4D92</v>
          </cell>
          <cell r="B10119" t="str">
            <v>x3136F4D92</v>
          </cell>
          <cell r="C10119" t="str">
            <v>Match</v>
          </cell>
          <cell r="D10119" t="str">
            <v>iStar</v>
          </cell>
          <cell r="E10119" t="str">
            <v>CallableStep-Up</v>
          </cell>
        </row>
        <row r="10120">
          <cell r="A10120" t="str">
            <v>3136F4DA9</v>
          </cell>
          <cell r="B10120" t="str">
            <v>x3136F4DA9</v>
          </cell>
          <cell r="C10120" t="str">
            <v>Match</v>
          </cell>
          <cell r="D10120" t="str">
            <v>iStar</v>
          </cell>
          <cell r="E10120" t="str">
            <v>VariableRateBond</v>
          </cell>
        </row>
        <row r="10121">
          <cell r="A10121" t="str">
            <v>3136F4DB7</v>
          </cell>
          <cell r="B10121" t="str">
            <v>x3136F4DB7</v>
          </cell>
          <cell r="C10121" t="str">
            <v>Match</v>
          </cell>
          <cell r="D10121" t="str">
            <v>iStar</v>
          </cell>
          <cell r="E10121" t="str">
            <v>Callable</v>
          </cell>
        </row>
        <row r="10122">
          <cell r="A10122" t="str">
            <v>3136F4DC5</v>
          </cell>
          <cell r="B10122" t="str">
            <v>x3136F4DC5</v>
          </cell>
          <cell r="C10122" t="str">
            <v>Match</v>
          </cell>
          <cell r="D10122" t="str">
            <v>iStar</v>
          </cell>
          <cell r="E10122" t="str">
            <v>Callable</v>
          </cell>
        </row>
        <row r="10123">
          <cell r="A10123" t="str">
            <v>3136F4DD3</v>
          </cell>
          <cell r="B10123" t="str">
            <v>x3136F4DD3</v>
          </cell>
          <cell r="C10123" t="str">
            <v>Match</v>
          </cell>
          <cell r="D10123" t="str">
            <v>iStar</v>
          </cell>
          <cell r="E10123" t="str">
            <v>Bullet</v>
          </cell>
        </row>
        <row r="10124">
          <cell r="A10124" t="str">
            <v>3136F4DE1</v>
          </cell>
          <cell r="B10124" t="str">
            <v>x3136F4DE1</v>
          </cell>
          <cell r="C10124" t="str">
            <v>Match</v>
          </cell>
          <cell r="D10124" t="str">
            <v>iStar</v>
          </cell>
          <cell r="E10124" t="str">
            <v>Bullet</v>
          </cell>
        </row>
        <row r="10125">
          <cell r="A10125" t="str">
            <v>3136F4DF8</v>
          </cell>
          <cell r="B10125" t="str">
            <v>x3136F4DF8</v>
          </cell>
          <cell r="C10125" t="str">
            <v>Match</v>
          </cell>
          <cell r="D10125" t="str">
            <v>iStar</v>
          </cell>
          <cell r="E10125" t="str">
            <v>Callable</v>
          </cell>
        </row>
        <row r="10126">
          <cell r="A10126" t="str">
            <v>3136F4DG6</v>
          </cell>
          <cell r="B10126" t="str">
            <v>x3136F4DG6</v>
          </cell>
          <cell r="C10126" t="str">
            <v>Match</v>
          </cell>
          <cell r="D10126" t="str">
            <v>iStar</v>
          </cell>
          <cell r="E10126" t="str">
            <v>CallableStep-Up</v>
          </cell>
        </row>
        <row r="10127">
          <cell r="A10127" t="str">
            <v>3136F4DH4</v>
          </cell>
          <cell r="B10127" t="str">
            <v>x3136F4DH4</v>
          </cell>
          <cell r="C10127" t="str">
            <v>Match</v>
          </cell>
          <cell r="D10127" t="str">
            <v>iStar</v>
          </cell>
          <cell r="E10127" t="str">
            <v>Callable</v>
          </cell>
        </row>
        <row r="10128">
          <cell r="A10128" t="str">
            <v>3136F4DJ0</v>
          </cell>
          <cell r="B10128" t="str">
            <v>x3136F4DJ0</v>
          </cell>
          <cell r="C10128" t="str">
            <v>Match</v>
          </cell>
          <cell r="D10128" t="str">
            <v>iStar</v>
          </cell>
          <cell r="E10128" t="str">
            <v>Callable</v>
          </cell>
        </row>
        <row r="10129">
          <cell r="A10129" t="str">
            <v>3136F4DK7</v>
          </cell>
          <cell r="B10129" t="str">
            <v>x3136F4DK7</v>
          </cell>
          <cell r="C10129" t="str">
            <v>Match</v>
          </cell>
          <cell r="D10129" t="str">
            <v>iStar</v>
          </cell>
          <cell r="E10129" t="str">
            <v>Callable</v>
          </cell>
        </row>
        <row r="10130">
          <cell r="A10130" t="str">
            <v>3136F4DL5</v>
          </cell>
          <cell r="B10130" t="str">
            <v>x3136F4DL5</v>
          </cell>
          <cell r="C10130" t="str">
            <v>Match</v>
          </cell>
          <cell r="D10130" t="str">
            <v>iStar</v>
          </cell>
          <cell r="E10130" t="str">
            <v>VariableRateBond</v>
          </cell>
        </row>
        <row r="10131">
          <cell r="A10131" t="str">
            <v>3136F4DL5</v>
          </cell>
          <cell r="B10131" t="str">
            <v>x3136F4DL5</v>
          </cell>
          <cell r="C10131" t="str">
            <v>Match</v>
          </cell>
          <cell r="D10131" t="str">
            <v>iStar</v>
          </cell>
          <cell r="E10131" t="str">
            <v>VariableRateBond</v>
          </cell>
        </row>
        <row r="10132">
          <cell r="A10132" t="str">
            <v>3136F4DP6</v>
          </cell>
          <cell r="B10132" t="str">
            <v>x3136F4DP6</v>
          </cell>
          <cell r="C10132" t="str">
            <v>Match</v>
          </cell>
          <cell r="D10132" t="str">
            <v>iStar</v>
          </cell>
          <cell r="E10132" t="str">
            <v>CallableStep-Up</v>
          </cell>
        </row>
        <row r="10133">
          <cell r="A10133" t="str">
            <v>3136F4DQ4</v>
          </cell>
          <cell r="B10133" t="str">
            <v>x3136F4DQ4</v>
          </cell>
          <cell r="C10133" t="str">
            <v>Match</v>
          </cell>
          <cell r="D10133" t="str">
            <v>iStar</v>
          </cell>
          <cell r="E10133" t="str">
            <v>Callable</v>
          </cell>
        </row>
        <row r="10134">
          <cell r="A10134" t="str">
            <v>3136F4DR2</v>
          </cell>
          <cell r="B10134" t="str">
            <v>x3136F4DR2</v>
          </cell>
          <cell r="C10134" t="str">
            <v>Match</v>
          </cell>
          <cell r="D10134" t="str">
            <v>iStar</v>
          </cell>
          <cell r="E10134" t="str">
            <v>Callable</v>
          </cell>
        </row>
        <row r="10135">
          <cell r="A10135" t="str">
            <v>3136F4DS0</v>
          </cell>
          <cell r="B10135" t="str">
            <v>x3136F4DS0</v>
          </cell>
          <cell r="C10135" t="str">
            <v>Match</v>
          </cell>
          <cell r="D10135" t="str">
            <v>iStar</v>
          </cell>
          <cell r="E10135" t="str">
            <v>Callable</v>
          </cell>
        </row>
        <row r="10136">
          <cell r="A10136" t="str">
            <v>3136F4DS0</v>
          </cell>
          <cell r="B10136" t="str">
            <v>x3136F4DS0</v>
          </cell>
          <cell r="C10136" t="str">
            <v>Match</v>
          </cell>
          <cell r="D10136" t="str">
            <v>iStar</v>
          </cell>
          <cell r="E10136" t="str">
            <v>Bullet</v>
          </cell>
        </row>
        <row r="10137">
          <cell r="A10137" t="str">
            <v>3136F4DS0</v>
          </cell>
          <cell r="B10137" t="str">
            <v>x3136F4DS0</v>
          </cell>
          <cell r="C10137" t="str">
            <v>Match</v>
          </cell>
          <cell r="D10137" t="str">
            <v>iStar</v>
          </cell>
          <cell r="E10137" t="str">
            <v>Callable</v>
          </cell>
        </row>
        <row r="10138">
          <cell r="A10138" t="str">
            <v>3136F4DT8</v>
          </cell>
          <cell r="B10138" t="str">
            <v>x3136F4DT8</v>
          </cell>
          <cell r="C10138" t="str">
            <v>Match</v>
          </cell>
          <cell r="D10138" t="str">
            <v>iStar</v>
          </cell>
          <cell r="E10138" t="str">
            <v>CallableStep-Up</v>
          </cell>
        </row>
        <row r="10139">
          <cell r="A10139" t="str">
            <v>3136F4DT8</v>
          </cell>
          <cell r="B10139" t="str">
            <v>x3136F4DT8</v>
          </cell>
          <cell r="C10139" t="str">
            <v>Match</v>
          </cell>
          <cell r="D10139" t="str">
            <v>iStar</v>
          </cell>
          <cell r="E10139" t="str">
            <v>CallableStep-Up</v>
          </cell>
        </row>
        <row r="10140">
          <cell r="A10140" t="str">
            <v>3136F4DT8</v>
          </cell>
          <cell r="B10140" t="str">
            <v>x3136F4DT8</v>
          </cell>
          <cell r="C10140" t="str">
            <v>Match</v>
          </cell>
          <cell r="D10140" t="str">
            <v>iStar</v>
          </cell>
          <cell r="E10140" t="str">
            <v>CallableStep-Up</v>
          </cell>
        </row>
        <row r="10141">
          <cell r="A10141" t="str">
            <v>3136F4DU5</v>
          </cell>
          <cell r="B10141" t="str">
            <v>x3136F4DU5</v>
          </cell>
          <cell r="C10141" t="str">
            <v>Match</v>
          </cell>
          <cell r="D10141" t="str">
            <v>iStar</v>
          </cell>
          <cell r="E10141" t="str">
            <v>CallableStep-Up</v>
          </cell>
        </row>
        <row r="10142">
          <cell r="A10142" t="str">
            <v>3136F4DU5</v>
          </cell>
          <cell r="B10142" t="str">
            <v>x3136F4DU5</v>
          </cell>
          <cell r="C10142" t="str">
            <v>Match</v>
          </cell>
          <cell r="D10142" t="str">
            <v>iStar</v>
          </cell>
          <cell r="E10142" t="str">
            <v>Step-Up</v>
          </cell>
        </row>
        <row r="10143">
          <cell r="A10143" t="str">
            <v>3136F4DU5</v>
          </cell>
          <cell r="B10143" t="str">
            <v>x3136F4DU5</v>
          </cell>
          <cell r="C10143" t="str">
            <v>Match</v>
          </cell>
          <cell r="D10143" t="str">
            <v>iStar</v>
          </cell>
          <cell r="E10143" t="str">
            <v>Callable</v>
          </cell>
        </row>
        <row r="10144">
          <cell r="A10144" t="str">
            <v>3136F4DV3</v>
          </cell>
          <cell r="B10144" t="str">
            <v>x3136F4DV3</v>
          </cell>
          <cell r="C10144" t="str">
            <v>Match</v>
          </cell>
          <cell r="D10144" t="str">
            <v>iStar</v>
          </cell>
          <cell r="E10144" t="str">
            <v>Callable</v>
          </cell>
        </row>
        <row r="10145">
          <cell r="A10145" t="str">
            <v>3136F4DV3</v>
          </cell>
          <cell r="B10145" t="str">
            <v>x3136F4DV3</v>
          </cell>
          <cell r="C10145" t="str">
            <v>Match</v>
          </cell>
          <cell r="D10145" t="str">
            <v>iStar</v>
          </cell>
          <cell r="E10145" t="str">
            <v>Callable</v>
          </cell>
        </row>
        <row r="10146">
          <cell r="A10146" t="str">
            <v>3136F4DV3</v>
          </cell>
          <cell r="B10146" t="str">
            <v>x3136F4DV3</v>
          </cell>
          <cell r="C10146" t="str">
            <v>Match</v>
          </cell>
          <cell r="D10146" t="str">
            <v>iStar</v>
          </cell>
          <cell r="E10146" t="str">
            <v>Callable</v>
          </cell>
        </row>
        <row r="10147">
          <cell r="A10147" t="str">
            <v>3136F4DW1</v>
          </cell>
          <cell r="B10147" t="str">
            <v>x3136F4DW1</v>
          </cell>
          <cell r="C10147" t="str">
            <v>Match</v>
          </cell>
          <cell r="D10147" t="str">
            <v>iStar</v>
          </cell>
          <cell r="E10147" t="str">
            <v>Callable</v>
          </cell>
        </row>
        <row r="10148">
          <cell r="A10148" t="str">
            <v>3136F4DW1</v>
          </cell>
          <cell r="B10148" t="str">
            <v>x3136F4DW1</v>
          </cell>
          <cell r="C10148" t="str">
            <v>Match</v>
          </cell>
          <cell r="D10148" t="str">
            <v>iStar</v>
          </cell>
          <cell r="E10148" t="str">
            <v>Callable</v>
          </cell>
        </row>
        <row r="10149">
          <cell r="A10149" t="str">
            <v>3136F4DW1</v>
          </cell>
          <cell r="B10149" t="str">
            <v>x3136F4DW1</v>
          </cell>
          <cell r="C10149" t="str">
            <v>Match</v>
          </cell>
          <cell r="D10149" t="str">
            <v>iStar</v>
          </cell>
          <cell r="E10149" t="str">
            <v>Callable</v>
          </cell>
        </row>
        <row r="10150">
          <cell r="A10150" t="str">
            <v>3136F4DX9</v>
          </cell>
          <cell r="B10150" t="str">
            <v>x3136F4DX9</v>
          </cell>
          <cell r="C10150" t="str">
            <v>Match</v>
          </cell>
          <cell r="D10150" t="str">
            <v>iStar</v>
          </cell>
          <cell r="E10150" t="str">
            <v>Callable</v>
          </cell>
        </row>
        <row r="10151">
          <cell r="A10151" t="str">
            <v>3136F4DX9</v>
          </cell>
          <cell r="B10151" t="str">
            <v>x3136F4DX9</v>
          </cell>
          <cell r="C10151" t="str">
            <v>Match</v>
          </cell>
          <cell r="D10151" t="str">
            <v>iStar</v>
          </cell>
          <cell r="E10151" t="str">
            <v>Callable</v>
          </cell>
        </row>
        <row r="10152">
          <cell r="A10152" t="str">
            <v>3136F4DX9</v>
          </cell>
          <cell r="B10152" t="str">
            <v>x3136F4DX9</v>
          </cell>
          <cell r="C10152" t="str">
            <v>Match</v>
          </cell>
          <cell r="D10152" t="str">
            <v>iStar</v>
          </cell>
          <cell r="E10152" t="str">
            <v>Callable</v>
          </cell>
        </row>
        <row r="10153">
          <cell r="A10153" t="str">
            <v>3136F4DY7</v>
          </cell>
          <cell r="B10153" t="str">
            <v>x3136F4DY7</v>
          </cell>
          <cell r="C10153" t="str">
            <v>Match</v>
          </cell>
          <cell r="D10153" t="str">
            <v>iStar</v>
          </cell>
          <cell r="E10153" t="str">
            <v>Callable</v>
          </cell>
        </row>
        <row r="10154">
          <cell r="A10154" t="str">
            <v>3136F4DZ4</v>
          </cell>
          <cell r="B10154" t="str">
            <v>x3136F4DZ4</v>
          </cell>
          <cell r="C10154" t="str">
            <v>Match</v>
          </cell>
          <cell r="D10154" t="str">
            <v>iStar</v>
          </cell>
          <cell r="E10154" t="str">
            <v>Callable</v>
          </cell>
        </row>
        <row r="10155">
          <cell r="A10155" t="str">
            <v>3136F4E26</v>
          </cell>
          <cell r="B10155" t="str">
            <v>x3136F4E26</v>
          </cell>
          <cell r="C10155" t="str">
            <v>Match</v>
          </cell>
          <cell r="D10155" t="str">
            <v>iStar</v>
          </cell>
          <cell r="E10155" t="str">
            <v>Callable</v>
          </cell>
        </row>
        <row r="10156">
          <cell r="A10156" t="str">
            <v>3136F4E26</v>
          </cell>
          <cell r="B10156" t="str">
            <v>x3136F4E26</v>
          </cell>
          <cell r="C10156" t="str">
            <v>Match</v>
          </cell>
          <cell r="D10156" t="str">
            <v>iStar</v>
          </cell>
          <cell r="E10156" t="str">
            <v>Callable</v>
          </cell>
        </row>
        <row r="10157">
          <cell r="A10157" t="str">
            <v>3136F4E34</v>
          </cell>
          <cell r="B10157" t="str">
            <v>x3136F4E34</v>
          </cell>
          <cell r="C10157" t="str">
            <v>Match</v>
          </cell>
          <cell r="D10157" t="str">
            <v>iStar</v>
          </cell>
          <cell r="E10157" t="str">
            <v>Callable</v>
          </cell>
        </row>
        <row r="10158">
          <cell r="A10158" t="str">
            <v>3136F4E42</v>
          </cell>
          <cell r="B10158" t="str">
            <v>x3136F4E42</v>
          </cell>
          <cell r="C10158" t="str">
            <v>Match</v>
          </cell>
          <cell r="D10158" t="str">
            <v>iStar</v>
          </cell>
          <cell r="E10158" t="str">
            <v>Callable</v>
          </cell>
        </row>
        <row r="10159">
          <cell r="A10159" t="str">
            <v>3136F4E59</v>
          </cell>
          <cell r="B10159" t="str">
            <v>x3136F4E59</v>
          </cell>
          <cell r="C10159" t="str">
            <v>Match</v>
          </cell>
          <cell r="D10159" t="str">
            <v>iStar</v>
          </cell>
          <cell r="E10159" t="str">
            <v>Callable</v>
          </cell>
        </row>
        <row r="10160">
          <cell r="A10160" t="str">
            <v>3136F4E67</v>
          </cell>
          <cell r="B10160" t="str">
            <v>x3136F4E67</v>
          </cell>
          <cell r="C10160" t="str">
            <v>Match</v>
          </cell>
          <cell r="D10160" t="str">
            <v>iStar</v>
          </cell>
          <cell r="E10160" t="str">
            <v>Callable</v>
          </cell>
        </row>
        <row r="10161">
          <cell r="A10161" t="str">
            <v>3136F4E67</v>
          </cell>
          <cell r="B10161" t="str">
            <v>x3136F4E67</v>
          </cell>
          <cell r="C10161" t="str">
            <v>Match</v>
          </cell>
          <cell r="D10161" t="str">
            <v>iStar</v>
          </cell>
          <cell r="E10161" t="str">
            <v>Callable</v>
          </cell>
        </row>
        <row r="10162">
          <cell r="A10162" t="str">
            <v>3136F4E67</v>
          </cell>
          <cell r="B10162" t="str">
            <v>x3136F4E67</v>
          </cell>
          <cell r="C10162" t="str">
            <v>Match</v>
          </cell>
          <cell r="D10162" t="str">
            <v>iStar</v>
          </cell>
          <cell r="E10162" t="str">
            <v>Callable</v>
          </cell>
        </row>
        <row r="10163">
          <cell r="A10163" t="str">
            <v>3136F4E75</v>
          </cell>
          <cell r="B10163" t="str">
            <v>x3136F4E75</v>
          </cell>
          <cell r="C10163" t="str">
            <v>Match</v>
          </cell>
          <cell r="D10163" t="str">
            <v>iStar</v>
          </cell>
          <cell r="E10163" t="str">
            <v>Callable</v>
          </cell>
        </row>
        <row r="10164">
          <cell r="A10164" t="str">
            <v>3136F4E75</v>
          </cell>
          <cell r="B10164" t="str">
            <v>x3136F4E75</v>
          </cell>
          <cell r="C10164" t="str">
            <v>Match</v>
          </cell>
          <cell r="D10164" t="str">
            <v>iStar</v>
          </cell>
          <cell r="E10164" t="str">
            <v>Callable</v>
          </cell>
        </row>
        <row r="10165">
          <cell r="A10165" t="str">
            <v>3136F4E75</v>
          </cell>
          <cell r="B10165" t="str">
            <v>x3136F4E75</v>
          </cell>
          <cell r="C10165" t="str">
            <v>Match</v>
          </cell>
          <cell r="D10165" t="str">
            <v>iStar</v>
          </cell>
          <cell r="E10165" t="str">
            <v>Callable</v>
          </cell>
        </row>
        <row r="10166">
          <cell r="A10166" t="str">
            <v>3136F4E83</v>
          </cell>
          <cell r="B10166" t="str">
            <v>x3136F4E83</v>
          </cell>
          <cell r="C10166" t="str">
            <v>Match</v>
          </cell>
          <cell r="D10166" t="str">
            <v>iStar</v>
          </cell>
          <cell r="E10166" t="str">
            <v>Callable</v>
          </cell>
        </row>
        <row r="10167">
          <cell r="A10167" t="str">
            <v>3136F4E83</v>
          </cell>
          <cell r="B10167" t="str">
            <v>x3136F4E83</v>
          </cell>
          <cell r="C10167" t="str">
            <v>Match</v>
          </cell>
          <cell r="D10167" t="str">
            <v>iStar</v>
          </cell>
          <cell r="E10167" t="str">
            <v>VariableRateBond</v>
          </cell>
        </row>
        <row r="10168">
          <cell r="A10168" t="str">
            <v>3136F4E83</v>
          </cell>
          <cell r="B10168" t="str">
            <v>x3136F4E83</v>
          </cell>
          <cell r="C10168" t="str">
            <v>Match</v>
          </cell>
          <cell r="D10168" t="str">
            <v>iStar</v>
          </cell>
          <cell r="E10168" t="str">
            <v>CallableStep-Up</v>
          </cell>
        </row>
        <row r="10169">
          <cell r="A10169" t="str">
            <v>3136F4E83</v>
          </cell>
          <cell r="B10169" t="str">
            <v>x3136F4E83</v>
          </cell>
          <cell r="C10169" t="str">
            <v>Match</v>
          </cell>
          <cell r="D10169" t="str">
            <v>iStar</v>
          </cell>
          <cell r="E10169" t="str">
            <v>CallableStep-Up</v>
          </cell>
        </row>
        <row r="10170">
          <cell r="A10170" t="str">
            <v>3136F4EA8</v>
          </cell>
          <cell r="B10170" t="str">
            <v>x3136F4EA8</v>
          </cell>
          <cell r="C10170" t="str">
            <v>Match</v>
          </cell>
          <cell r="D10170" t="str">
            <v>iStar</v>
          </cell>
          <cell r="E10170" t="str">
            <v>Step-Up</v>
          </cell>
        </row>
        <row r="10171">
          <cell r="A10171" t="str">
            <v>3136F4EB6</v>
          </cell>
          <cell r="B10171" t="str">
            <v>x3136F4EB6</v>
          </cell>
          <cell r="C10171" t="str">
            <v>Match</v>
          </cell>
          <cell r="D10171" t="str">
            <v>iStar</v>
          </cell>
          <cell r="E10171" t="str">
            <v>CallableStep-Up</v>
          </cell>
        </row>
        <row r="10172">
          <cell r="A10172" t="str">
            <v>3136F4EC4</v>
          </cell>
          <cell r="B10172" t="str">
            <v>x3136F4EC4</v>
          </cell>
          <cell r="C10172" t="str">
            <v>Match</v>
          </cell>
          <cell r="D10172" t="str">
            <v>iStar</v>
          </cell>
          <cell r="E10172" t="str">
            <v>VariableRateBond</v>
          </cell>
        </row>
        <row r="10173">
          <cell r="A10173" t="str">
            <v>3136F4ED2</v>
          </cell>
          <cell r="B10173" t="str">
            <v>x3136F4ED2</v>
          </cell>
          <cell r="C10173" t="str">
            <v>Match</v>
          </cell>
          <cell r="D10173" t="str">
            <v>iStar</v>
          </cell>
          <cell r="E10173" t="str">
            <v>Bullet</v>
          </cell>
        </row>
        <row r="10174">
          <cell r="A10174" t="str">
            <v>3136F4EF7</v>
          </cell>
          <cell r="B10174" t="str">
            <v>x3136F4EF7</v>
          </cell>
          <cell r="C10174" t="str">
            <v>Match</v>
          </cell>
          <cell r="D10174" t="str">
            <v>iStar</v>
          </cell>
          <cell r="E10174" t="str">
            <v>Callable</v>
          </cell>
        </row>
        <row r="10175">
          <cell r="A10175" t="str">
            <v>3136F4EF7</v>
          </cell>
          <cell r="B10175" t="str">
            <v>x3136F4EF7</v>
          </cell>
          <cell r="C10175" t="str">
            <v>Match</v>
          </cell>
          <cell r="D10175" t="str">
            <v>iStar</v>
          </cell>
          <cell r="E10175" t="str">
            <v>Bullet</v>
          </cell>
        </row>
        <row r="10176">
          <cell r="A10176" t="str">
            <v>3136F4EF7</v>
          </cell>
          <cell r="B10176" t="str">
            <v>x3136F4EF7</v>
          </cell>
          <cell r="C10176" t="str">
            <v>Match</v>
          </cell>
          <cell r="D10176" t="str">
            <v>iStar</v>
          </cell>
          <cell r="E10176" t="str">
            <v>Bullet</v>
          </cell>
        </row>
        <row r="10177">
          <cell r="A10177" t="str">
            <v>3136F4EG5</v>
          </cell>
          <cell r="B10177" t="str">
            <v>x3136F4EG5</v>
          </cell>
          <cell r="C10177" t="str">
            <v>Match</v>
          </cell>
          <cell r="D10177" t="str">
            <v>iStar</v>
          </cell>
          <cell r="E10177" t="str">
            <v>CallableStep-Up</v>
          </cell>
        </row>
        <row r="10178">
          <cell r="A10178" t="str">
            <v>3136F4EH3</v>
          </cell>
          <cell r="B10178" t="str">
            <v>x3136F4EH3</v>
          </cell>
          <cell r="C10178" t="str">
            <v>Match</v>
          </cell>
          <cell r="D10178" t="str">
            <v>iStar</v>
          </cell>
          <cell r="E10178" t="str">
            <v>CallableStep-Up</v>
          </cell>
        </row>
        <row r="10179">
          <cell r="A10179" t="str">
            <v>3136F4EK6</v>
          </cell>
          <cell r="B10179" t="str">
            <v>x3136F4EK6</v>
          </cell>
          <cell r="C10179" t="str">
            <v>Match</v>
          </cell>
          <cell r="D10179" t="str">
            <v>iStar</v>
          </cell>
          <cell r="E10179" t="str">
            <v>Step-Up</v>
          </cell>
        </row>
        <row r="10180">
          <cell r="A10180" t="str">
            <v>3136F4EL4</v>
          </cell>
          <cell r="B10180" t="str">
            <v>x3136F4EL4</v>
          </cell>
          <cell r="C10180" t="str">
            <v>Match</v>
          </cell>
          <cell r="D10180" t="str">
            <v>iStar</v>
          </cell>
          <cell r="E10180" t="str">
            <v>Step-Up</v>
          </cell>
        </row>
        <row r="10181">
          <cell r="A10181" t="str">
            <v>3136F4EM2</v>
          </cell>
          <cell r="B10181" t="str">
            <v>x3136F4EM2</v>
          </cell>
          <cell r="C10181" t="str">
            <v>Match</v>
          </cell>
          <cell r="D10181" t="str">
            <v>iStar</v>
          </cell>
          <cell r="E10181" t="str">
            <v>CallableStep-Up</v>
          </cell>
        </row>
        <row r="10182">
          <cell r="A10182" t="str">
            <v>3136F4EN0</v>
          </cell>
          <cell r="B10182" t="str">
            <v>x3136F4EN0</v>
          </cell>
          <cell r="C10182" t="str">
            <v>Match</v>
          </cell>
          <cell r="D10182" t="str">
            <v>iStar</v>
          </cell>
          <cell r="E10182" t="str">
            <v>CallableStep-Up</v>
          </cell>
        </row>
        <row r="10183">
          <cell r="A10183" t="str">
            <v>3136F4EP5</v>
          </cell>
          <cell r="B10183" t="str">
            <v>x3136F4EP5</v>
          </cell>
          <cell r="C10183" t="str">
            <v>Match</v>
          </cell>
          <cell r="D10183" t="str">
            <v>iStar</v>
          </cell>
          <cell r="E10183" t="str">
            <v>Step-Up</v>
          </cell>
        </row>
        <row r="10184">
          <cell r="A10184" t="str">
            <v>3136F4ER1</v>
          </cell>
          <cell r="B10184" t="str">
            <v>x3136F4ER1</v>
          </cell>
          <cell r="C10184" t="str">
            <v>Match</v>
          </cell>
          <cell r="D10184" t="str">
            <v>iStar</v>
          </cell>
          <cell r="E10184" t="str">
            <v>CallableStep-Up</v>
          </cell>
        </row>
        <row r="10185">
          <cell r="A10185" t="str">
            <v>3136F4ES9</v>
          </cell>
          <cell r="B10185" t="str">
            <v>x3136F4ES9</v>
          </cell>
          <cell r="C10185" t="str">
            <v>Match</v>
          </cell>
          <cell r="D10185" t="str">
            <v>iStar</v>
          </cell>
          <cell r="E10185" t="str">
            <v>CallableStep-Up</v>
          </cell>
        </row>
        <row r="10186">
          <cell r="A10186" t="str">
            <v>3136F4EU4</v>
          </cell>
          <cell r="B10186" t="str">
            <v>x3136F4EU4</v>
          </cell>
          <cell r="C10186" t="str">
            <v>Match</v>
          </cell>
          <cell r="D10186" t="str">
            <v>iStar</v>
          </cell>
          <cell r="E10186" t="str">
            <v>Step-Up</v>
          </cell>
        </row>
        <row r="10187">
          <cell r="A10187" t="str">
            <v>3136F4EV2</v>
          </cell>
          <cell r="B10187" t="str">
            <v>x3136F4EV2</v>
          </cell>
          <cell r="C10187" t="str">
            <v>Match</v>
          </cell>
          <cell r="D10187" t="str">
            <v>iStar</v>
          </cell>
          <cell r="E10187" t="str">
            <v>CallableStep-Up</v>
          </cell>
        </row>
        <row r="10188">
          <cell r="A10188" t="str">
            <v>3136F4EW0</v>
          </cell>
          <cell r="B10188" t="str">
            <v>x3136F4EW0</v>
          </cell>
          <cell r="C10188" t="str">
            <v>Match</v>
          </cell>
          <cell r="D10188" t="str">
            <v>iStar</v>
          </cell>
          <cell r="E10188" t="str">
            <v>CallableStep-Up</v>
          </cell>
        </row>
        <row r="10189">
          <cell r="A10189" t="str">
            <v>3136F4EW0</v>
          </cell>
          <cell r="B10189" t="str">
            <v>x3136F4EW0</v>
          </cell>
          <cell r="C10189" t="str">
            <v>Match</v>
          </cell>
          <cell r="D10189" t="str">
            <v>iStar</v>
          </cell>
          <cell r="E10189" t="str">
            <v>Step-Up</v>
          </cell>
        </row>
        <row r="10190">
          <cell r="A10190" t="str">
            <v>3136F4EW0</v>
          </cell>
          <cell r="B10190" t="str">
            <v>x3136F4EW0</v>
          </cell>
          <cell r="C10190" t="str">
            <v>Match</v>
          </cell>
          <cell r="D10190" t="str">
            <v>iStar</v>
          </cell>
          <cell r="E10190" t="str">
            <v>Callable</v>
          </cell>
        </row>
        <row r="10191">
          <cell r="A10191" t="str">
            <v>3136F4EX8</v>
          </cell>
          <cell r="B10191" t="str">
            <v>x3136F4EX8</v>
          </cell>
          <cell r="C10191" t="str">
            <v>Match</v>
          </cell>
          <cell r="D10191" t="str">
            <v>iStar</v>
          </cell>
          <cell r="E10191" t="str">
            <v>Callable</v>
          </cell>
        </row>
        <row r="10192">
          <cell r="A10192" t="str">
            <v>3136F4EY6</v>
          </cell>
          <cell r="B10192" t="str">
            <v>x3136F4EY6</v>
          </cell>
          <cell r="C10192" t="str">
            <v>Match</v>
          </cell>
          <cell r="D10192" t="str">
            <v>iStar</v>
          </cell>
          <cell r="E10192" t="str">
            <v>Callable</v>
          </cell>
        </row>
        <row r="10193">
          <cell r="A10193" t="str">
            <v>3136F4EZ3</v>
          </cell>
          <cell r="B10193" t="str">
            <v>x3136F4EZ3</v>
          </cell>
          <cell r="C10193" t="str">
            <v>Match</v>
          </cell>
          <cell r="D10193" t="str">
            <v>iStar</v>
          </cell>
          <cell r="E10193" t="str">
            <v>Callable</v>
          </cell>
        </row>
        <row r="10194">
          <cell r="A10194" t="str">
            <v>3136F4EZ3</v>
          </cell>
          <cell r="B10194" t="str">
            <v>x3136F4EZ3</v>
          </cell>
          <cell r="C10194" t="str">
            <v>Match</v>
          </cell>
          <cell r="D10194" t="str">
            <v>iStar</v>
          </cell>
          <cell r="E10194" t="str">
            <v>Callable</v>
          </cell>
        </row>
        <row r="10195">
          <cell r="A10195" t="str">
            <v>3136F4EZ3</v>
          </cell>
          <cell r="B10195" t="str">
            <v>x3136F4EZ3</v>
          </cell>
          <cell r="C10195" t="str">
            <v>Match</v>
          </cell>
          <cell r="D10195" t="str">
            <v>iStar</v>
          </cell>
          <cell r="E10195" t="str">
            <v>Callable</v>
          </cell>
        </row>
        <row r="10196">
          <cell r="A10196" t="str">
            <v>3136F4F25</v>
          </cell>
          <cell r="B10196" t="str">
            <v>x3136F4F25</v>
          </cell>
          <cell r="C10196" t="str">
            <v>Match</v>
          </cell>
          <cell r="D10196" t="str">
            <v>iStar</v>
          </cell>
          <cell r="E10196" t="str">
            <v>Callable</v>
          </cell>
        </row>
        <row r="10197">
          <cell r="A10197" t="str">
            <v>3136F4F33</v>
          </cell>
          <cell r="B10197" t="str">
            <v>x3136F4F33</v>
          </cell>
          <cell r="C10197" t="str">
            <v>Match</v>
          </cell>
          <cell r="D10197" t="str">
            <v>iStar</v>
          </cell>
          <cell r="E10197" t="str">
            <v>Callable</v>
          </cell>
        </row>
        <row r="10198">
          <cell r="A10198" t="str">
            <v>3136F4F33</v>
          </cell>
          <cell r="B10198" t="str">
            <v>x3136F4F33</v>
          </cell>
          <cell r="C10198" t="str">
            <v>Match</v>
          </cell>
          <cell r="D10198" t="str">
            <v>iStar</v>
          </cell>
          <cell r="E10198" t="str">
            <v>Callable</v>
          </cell>
        </row>
        <row r="10199">
          <cell r="A10199" t="str">
            <v>3136F4F33</v>
          </cell>
          <cell r="B10199" t="str">
            <v>x3136F4F33</v>
          </cell>
          <cell r="C10199" t="str">
            <v>Match</v>
          </cell>
          <cell r="D10199" t="str">
            <v>iStar</v>
          </cell>
          <cell r="E10199" t="str">
            <v>Callable</v>
          </cell>
        </row>
        <row r="10200">
          <cell r="A10200" t="str">
            <v>3136F4F41</v>
          </cell>
          <cell r="B10200" t="str">
            <v>x3136F4F41</v>
          </cell>
          <cell r="C10200" t="str">
            <v>Match</v>
          </cell>
          <cell r="D10200" t="str">
            <v>iStar</v>
          </cell>
          <cell r="E10200" t="str">
            <v>Callable</v>
          </cell>
        </row>
        <row r="10201">
          <cell r="A10201" t="str">
            <v>3136F4F58</v>
          </cell>
          <cell r="B10201" t="str">
            <v>x3136F4F58</v>
          </cell>
          <cell r="C10201" t="str">
            <v>Match</v>
          </cell>
          <cell r="D10201" t="str">
            <v>iStar</v>
          </cell>
          <cell r="E10201" t="str">
            <v>CallableStep-Up</v>
          </cell>
        </row>
        <row r="10202">
          <cell r="A10202" t="str">
            <v>3136F4F58</v>
          </cell>
          <cell r="B10202" t="str">
            <v>x3136F4F58</v>
          </cell>
          <cell r="C10202" t="str">
            <v>Match</v>
          </cell>
          <cell r="D10202" t="str">
            <v>iStar</v>
          </cell>
          <cell r="E10202" t="str">
            <v>CallableStep-Up</v>
          </cell>
        </row>
        <row r="10203">
          <cell r="A10203" t="str">
            <v>3136F4F58</v>
          </cell>
          <cell r="B10203" t="str">
            <v>x3136F4F58</v>
          </cell>
          <cell r="C10203" t="str">
            <v>Match</v>
          </cell>
          <cell r="D10203" t="str">
            <v>iStar</v>
          </cell>
          <cell r="E10203" t="str">
            <v>Step-Up</v>
          </cell>
        </row>
        <row r="10204">
          <cell r="A10204" t="str">
            <v>3136F4F66</v>
          </cell>
          <cell r="B10204" t="str">
            <v>x3136F4F66</v>
          </cell>
          <cell r="C10204" t="str">
            <v>Match</v>
          </cell>
          <cell r="D10204" t="str">
            <v>iStar</v>
          </cell>
          <cell r="E10204" t="str">
            <v>Callable</v>
          </cell>
        </row>
        <row r="10205">
          <cell r="A10205" t="str">
            <v>3136F4F66</v>
          </cell>
          <cell r="B10205" t="str">
            <v>x3136F4F66</v>
          </cell>
          <cell r="C10205" t="str">
            <v>Match</v>
          </cell>
          <cell r="D10205" t="str">
            <v>iStar</v>
          </cell>
          <cell r="E10205" t="str">
            <v>VariableRateBond</v>
          </cell>
        </row>
        <row r="10206">
          <cell r="A10206" t="str">
            <v>3136F4F66</v>
          </cell>
          <cell r="B10206" t="str">
            <v>x3136F4F66</v>
          </cell>
          <cell r="C10206" t="str">
            <v>Match</v>
          </cell>
          <cell r="D10206" t="str">
            <v>iStar</v>
          </cell>
          <cell r="E10206" t="str">
            <v>VariableRateBond</v>
          </cell>
        </row>
        <row r="10207">
          <cell r="A10207" t="str">
            <v>3136F4F66</v>
          </cell>
          <cell r="B10207" t="str">
            <v>x3136F4F66</v>
          </cell>
          <cell r="C10207" t="str">
            <v>Match</v>
          </cell>
          <cell r="D10207" t="str">
            <v>iStar</v>
          </cell>
          <cell r="E10207" t="str">
            <v>CallableStep-Up</v>
          </cell>
        </row>
        <row r="10208">
          <cell r="A10208" t="str">
            <v>3136F4F82</v>
          </cell>
          <cell r="B10208" t="str">
            <v>x3136F4F82</v>
          </cell>
          <cell r="C10208" t="str">
            <v>Match</v>
          </cell>
          <cell r="D10208" t="str">
            <v>iStar</v>
          </cell>
          <cell r="E10208" t="str">
            <v>CallableStep-Up</v>
          </cell>
        </row>
        <row r="10209">
          <cell r="A10209" t="str">
            <v>3136F4FA7</v>
          </cell>
          <cell r="B10209" t="str">
            <v>x3136F4FA7</v>
          </cell>
          <cell r="C10209" t="str">
            <v>Match</v>
          </cell>
          <cell r="D10209" t="str">
            <v>iStar</v>
          </cell>
          <cell r="E10209" t="str">
            <v>Callable</v>
          </cell>
        </row>
        <row r="10210">
          <cell r="A10210" t="str">
            <v>3136F4FA7</v>
          </cell>
          <cell r="B10210" t="str">
            <v>x3136F4FA7</v>
          </cell>
          <cell r="C10210" t="str">
            <v>Match</v>
          </cell>
          <cell r="D10210" t="str">
            <v>iStar</v>
          </cell>
          <cell r="E10210" t="str">
            <v>Callable</v>
          </cell>
        </row>
        <row r="10211">
          <cell r="A10211" t="str">
            <v>3136F4FA7</v>
          </cell>
          <cell r="B10211" t="str">
            <v>x3136F4FA7</v>
          </cell>
          <cell r="C10211" t="str">
            <v>Match</v>
          </cell>
          <cell r="D10211" t="str">
            <v>iStar</v>
          </cell>
          <cell r="E10211" t="str">
            <v>Callable</v>
          </cell>
        </row>
        <row r="10212">
          <cell r="A10212" t="str">
            <v>3136F4FB5</v>
          </cell>
          <cell r="B10212" t="str">
            <v>x3136F4FB5</v>
          </cell>
          <cell r="C10212" t="str">
            <v>Match</v>
          </cell>
          <cell r="D10212" t="str">
            <v>iStar</v>
          </cell>
          <cell r="E10212" t="str">
            <v>Callable</v>
          </cell>
        </row>
        <row r="10213">
          <cell r="A10213" t="str">
            <v>3136F4FB5</v>
          </cell>
          <cell r="B10213" t="str">
            <v>x3136F4FB5</v>
          </cell>
          <cell r="C10213" t="str">
            <v>Match</v>
          </cell>
          <cell r="D10213" t="str">
            <v>iStar</v>
          </cell>
          <cell r="E10213" t="str">
            <v>Callable</v>
          </cell>
        </row>
        <row r="10214">
          <cell r="A10214" t="str">
            <v>3136F4FB5</v>
          </cell>
          <cell r="B10214" t="str">
            <v>x3136F4FB5</v>
          </cell>
          <cell r="C10214" t="str">
            <v>Match</v>
          </cell>
          <cell r="D10214" t="str">
            <v>iStar</v>
          </cell>
          <cell r="E10214" t="str">
            <v>Callable</v>
          </cell>
        </row>
        <row r="10215">
          <cell r="A10215" t="str">
            <v>3136F4FC3</v>
          </cell>
          <cell r="B10215" t="str">
            <v>x3136F4FC3</v>
          </cell>
          <cell r="C10215" t="str">
            <v>Match</v>
          </cell>
          <cell r="D10215" t="str">
            <v>iStar</v>
          </cell>
          <cell r="E10215" t="str">
            <v>Callable</v>
          </cell>
        </row>
        <row r="10216">
          <cell r="A10216" t="str">
            <v>3136F4FC3</v>
          </cell>
          <cell r="B10216" t="str">
            <v>x3136F4FC3</v>
          </cell>
          <cell r="C10216" t="str">
            <v>Match</v>
          </cell>
          <cell r="D10216" t="str">
            <v>iStar</v>
          </cell>
          <cell r="E10216" t="str">
            <v>CallableStep-Up</v>
          </cell>
        </row>
        <row r="10217">
          <cell r="A10217" t="str">
            <v>3136F4FC3</v>
          </cell>
          <cell r="B10217" t="str">
            <v>x3136F4FC3</v>
          </cell>
          <cell r="C10217" t="str">
            <v>Match</v>
          </cell>
          <cell r="D10217" t="str">
            <v>iStar</v>
          </cell>
          <cell r="E10217" t="str">
            <v>CallableStep-Up</v>
          </cell>
        </row>
        <row r="10218">
          <cell r="A10218" t="str">
            <v>3136F4FD1</v>
          </cell>
          <cell r="B10218" t="str">
            <v>x3136F4FD1</v>
          </cell>
          <cell r="C10218" t="str">
            <v>Match</v>
          </cell>
          <cell r="D10218" t="str">
            <v>iStar</v>
          </cell>
          <cell r="E10218" t="str">
            <v>Step-Up</v>
          </cell>
        </row>
        <row r="10219">
          <cell r="A10219" t="str">
            <v>3136F4FD1</v>
          </cell>
          <cell r="B10219" t="str">
            <v>x3136F4FD1</v>
          </cell>
          <cell r="C10219" t="str">
            <v>Match</v>
          </cell>
          <cell r="D10219" t="str">
            <v>iStar</v>
          </cell>
          <cell r="E10219" t="str">
            <v>Callable</v>
          </cell>
        </row>
        <row r="10220">
          <cell r="A10220" t="str">
            <v>3136F4FD1</v>
          </cell>
          <cell r="B10220" t="str">
            <v>x3136F4FD1</v>
          </cell>
          <cell r="C10220" t="str">
            <v>Match</v>
          </cell>
          <cell r="D10220" t="str">
            <v>iStar</v>
          </cell>
          <cell r="E10220" t="str">
            <v>Callable</v>
          </cell>
        </row>
        <row r="10221">
          <cell r="A10221" t="str">
            <v>3136F4FG4</v>
          </cell>
          <cell r="B10221" t="str">
            <v>x3136F4FG4</v>
          </cell>
          <cell r="C10221" t="str">
            <v>Match</v>
          </cell>
          <cell r="D10221" t="str">
            <v>iStar</v>
          </cell>
          <cell r="E10221" t="str">
            <v>Callable</v>
          </cell>
        </row>
        <row r="10222">
          <cell r="A10222" t="str">
            <v>3136F4FJ8</v>
          </cell>
          <cell r="B10222" t="str">
            <v>x3136F4FJ8</v>
          </cell>
          <cell r="C10222" t="str">
            <v>Match</v>
          </cell>
          <cell r="D10222" t="str">
            <v>iStar</v>
          </cell>
          <cell r="E10222" t="str">
            <v>Callable</v>
          </cell>
        </row>
        <row r="10223">
          <cell r="A10223" t="str">
            <v>3136F4FJ8</v>
          </cell>
          <cell r="B10223" t="str">
            <v>x3136F4FJ8</v>
          </cell>
          <cell r="C10223" t="str">
            <v>Match</v>
          </cell>
          <cell r="D10223" t="str">
            <v>iStar</v>
          </cell>
          <cell r="E10223" t="str">
            <v>Callable</v>
          </cell>
        </row>
        <row r="10224">
          <cell r="A10224" t="str">
            <v>3136F4FL3</v>
          </cell>
          <cell r="B10224" t="str">
            <v>x3136F4FL3</v>
          </cell>
          <cell r="C10224" t="str">
            <v>Match</v>
          </cell>
          <cell r="D10224" t="str">
            <v>iStar</v>
          </cell>
          <cell r="E10224" t="str">
            <v>Callable</v>
          </cell>
        </row>
        <row r="10225">
          <cell r="A10225" t="str">
            <v>3136F4FM1</v>
          </cell>
          <cell r="B10225" t="str">
            <v>x3136F4FM1</v>
          </cell>
          <cell r="C10225" t="str">
            <v>Match</v>
          </cell>
          <cell r="D10225" t="str">
            <v>iStar</v>
          </cell>
          <cell r="E10225" t="str">
            <v>Callable</v>
          </cell>
        </row>
        <row r="10226">
          <cell r="A10226" t="str">
            <v>3136F4FN9</v>
          </cell>
          <cell r="B10226" t="str">
            <v>x3136F4FN9</v>
          </cell>
          <cell r="C10226" t="str">
            <v>Match</v>
          </cell>
          <cell r="D10226" t="str">
            <v>iStar</v>
          </cell>
          <cell r="E10226" t="str">
            <v>Callable</v>
          </cell>
        </row>
        <row r="10227">
          <cell r="A10227" t="str">
            <v>3136F4FP4</v>
          </cell>
          <cell r="B10227" t="str">
            <v>x3136F4FP4</v>
          </cell>
          <cell r="C10227" t="str">
            <v>Match</v>
          </cell>
          <cell r="D10227" t="str">
            <v>iStar</v>
          </cell>
          <cell r="E10227" t="str">
            <v>Callable</v>
          </cell>
        </row>
        <row r="10228">
          <cell r="A10228" t="str">
            <v>3136F4FR0</v>
          </cell>
          <cell r="B10228" t="str">
            <v>x3136F4FR0</v>
          </cell>
          <cell r="C10228" t="str">
            <v>Match</v>
          </cell>
          <cell r="D10228" t="str">
            <v>iStar</v>
          </cell>
          <cell r="E10228" t="str">
            <v>Callable</v>
          </cell>
        </row>
        <row r="10229">
          <cell r="A10229" t="str">
            <v>3136F4FS8</v>
          </cell>
          <cell r="B10229" t="str">
            <v>x3136F4FS8</v>
          </cell>
          <cell r="C10229" t="str">
            <v>Match</v>
          </cell>
          <cell r="D10229" t="str">
            <v>iStar</v>
          </cell>
          <cell r="E10229" t="str">
            <v>Callable</v>
          </cell>
        </row>
        <row r="10230">
          <cell r="A10230" t="str">
            <v>3136F4FT6</v>
          </cell>
          <cell r="B10230" t="str">
            <v>x3136F4FT6</v>
          </cell>
          <cell r="C10230" t="str">
            <v>Match</v>
          </cell>
          <cell r="D10230" t="str">
            <v>iStar</v>
          </cell>
          <cell r="E10230" t="str">
            <v>Callable</v>
          </cell>
        </row>
        <row r="10231">
          <cell r="A10231" t="str">
            <v>3136F4FT6</v>
          </cell>
          <cell r="B10231" t="str">
            <v>x3136F4FT6</v>
          </cell>
          <cell r="C10231" t="str">
            <v>Match</v>
          </cell>
          <cell r="D10231" t="str">
            <v>iStar</v>
          </cell>
          <cell r="E10231" t="str">
            <v>CallableStep-Up</v>
          </cell>
        </row>
        <row r="10232">
          <cell r="A10232" t="str">
            <v>3136F4FV1</v>
          </cell>
          <cell r="B10232" t="str">
            <v>x3136F4FV1</v>
          </cell>
          <cell r="C10232" t="str">
            <v>Match</v>
          </cell>
          <cell r="D10232" t="str">
            <v>iStar</v>
          </cell>
          <cell r="E10232" t="str">
            <v>CallableStep-Up</v>
          </cell>
        </row>
        <row r="10233">
          <cell r="A10233" t="str">
            <v>3136F4FW9</v>
          </cell>
          <cell r="B10233" t="str">
            <v>x3136F4FW9</v>
          </cell>
          <cell r="C10233" t="str">
            <v>Match</v>
          </cell>
          <cell r="D10233" t="str">
            <v>iStar</v>
          </cell>
          <cell r="E10233" t="str">
            <v>Step-Up</v>
          </cell>
        </row>
        <row r="10234">
          <cell r="A10234" t="str">
            <v>3136F4FX7</v>
          </cell>
          <cell r="B10234" t="str">
            <v>x3136F4FX7</v>
          </cell>
          <cell r="C10234" t="str">
            <v>Match</v>
          </cell>
          <cell r="D10234" t="str">
            <v>iStar</v>
          </cell>
          <cell r="E10234" t="str">
            <v>Callable</v>
          </cell>
        </row>
        <row r="10235">
          <cell r="A10235" t="str">
            <v>3136F4FZ2</v>
          </cell>
          <cell r="B10235" t="str">
            <v>x3136F4FZ2</v>
          </cell>
          <cell r="C10235" t="str">
            <v>Match</v>
          </cell>
          <cell r="D10235" t="str">
            <v>iStar</v>
          </cell>
          <cell r="E10235" t="str">
            <v>Bullet</v>
          </cell>
        </row>
        <row r="10236">
          <cell r="A10236" t="str">
            <v>3136F4G24</v>
          </cell>
          <cell r="B10236" t="str">
            <v>x3136F4G24</v>
          </cell>
          <cell r="C10236" t="str">
            <v>Match</v>
          </cell>
          <cell r="D10236" t="str">
            <v>iStar</v>
          </cell>
          <cell r="E10236" t="str">
            <v>Bullet</v>
          </cell>
        </row>
        <row r="10237">
          <cell r="A10237" t="str">
            <v>3136F4G32</v>
          </cell>
          <cell r="B10237" t="str">
            <v>x3136F4G32</v>
          </cell>
          <cell r="C10237" t="str">
            <v>Match</v>
          </cell>
          <cell r="D10237" t="str">
            <v>iStar</v>
          </cell>
          <cell r="E10237" t="str">
            <v>Callable</v>
          </cell>
        </row>
        <row r="10238">
          <cell r="A10238" t="str">
            <v>3136F4G40</v>
          </cell>
          <cell r="B10238" t="str">
            <v>x3136F4G40</v>
          </cell>
          <cell r="C10238" t="str">
            <v>Match</v>
          </cell>
          <cell r="D10238" t="str">
            <v>iStar</v>
          </cell>
          <cell r="E10238" t="str">
            <v>Callable</v>
          </cell>
        </row>
        <row r="10239">
          <cell r="A10239" t="str">
            <v>3136F4G40</v>
          </cell>
          <cell r="B10239" t="str">
            <v>x3136F4G40</v>
          </cell>
          <cell r="C10239" t="str">
            <v>Match</v>
          </cell>
          <cell r="D10239" t="str">
            <v>iStar</v>
          </cell>
          <cell r="E10239" t="str">
            <v>Callable</v>
          </cell>
        </row>
        <row r="10240">
          <cell r="A10240" t="str">
            <v>3136F4G57</v>
          </cell>
          <cell r="B10240" t="str">
            <v>x3136F4G57</v>
          </cell>
          <cell r="C10240" t="str">
            <v>Match</v>
          </cell>
          <cell r="D10240" t="str">
            <v>iStar</v>
          </cell>
          <cell r="E10240" t="str">
            <v>Callable</v>
          </cell>
        </row>
        <row r="10241">
          <cell r="A10241" t="str">
            <v>3136F4G65</v>
          </cell>
          <cell r="B10241" t="str">
            <v>x3136F4G65</v>
          </cell>
          <cell r="C10241" t="str">
            <v>Match</v>
          </cell>
          <cell r="D10241" t="str">
            <v>iStar</v>
          </cell>
          <cell r="E10241" t="str">
            <v>Callable</v>
          </cell>
        </row>
        <row r="10242">
          <cell r="A10242" t="str">
            <v>3136F4G65</v>
          </cell>
          <cell r="B10242" t="str">
            <v>x3136F4G65</v>
          </cell>
          <cell r="C10242" t="str">
            <v>Match</v>
          </cell>
          <cell r="D10242" t="str">
            <v>iStar</v>
          </cell>
          <cell r="E10242" t="str">
            <v>Callable</v>
          </cell>
        </row>
        <row r="10243">
          <cell r="A10243" t="str">
            <v>3136F4G73</v>
          </cell>
          <cell r="B10243" t="str">
            <v>x3136F4G73</v>
          </cell>
          <cell r="C10243" t="str">
            <v>Match</v>
          </cell>
          <cell r="D10243" t="str">
            <v>iStar</v>
          </cell>
          <cell r="E10243" t="str">
            <v>Callable</v>
          </cell>
        </row>
        <row r="10244">
          <cell r="A10244" t="str">
            <v>3136F4G81</v>
          </cell>
          <cell r="B10244" t="str">
            <v>x3136F4G81</v>
          </cell>
          <cell r="C10244" t="str">
            <v>Match</v>
          </cell>
          <cell r="D10244" t="str">
            <v>iStar</v>
          </cell>
          <cell r="E10244" t="str">
            <v>Callable</v>
          </cell>
        </row>
        <row r="10245">
          <cell r="A10245" t="str">
            <v>3136F4G99</v>
          </cell>
          <cell r="B10245" t="str">
            <v>x3136F4G99</v>
          </cell>
          <cell r="C10245" t="str">
            <v>Match</v>
          </cell>
          <cell r="D10245" t="str">
            <v>iStar</v>
          </cell>
          <cell r="E10245" t="str">
            <v>Callable</v>
          </cell>
        </row>
        <row r="10246">
          <cell r="A10246" t="str">
            <v>3136F4G99</v>
          </cell>
          <cell r="B10246" t="str">
            <v>x3136F4G99</v>
          </cell>
          <cell r="C10246" t="str">
            <v>Match</v>
          </cell>
          <cell r="D10246" t="str">
            <v>iStar</v>
          </cell>
          <cell r="E10246" t="str">
            <v>Callable</v>
          </cell>
        </row>
        <row r="10247">
          <cell r="A10247" t="str">
            <v>3136F4G99</v>
          </cell>
          <cell r="B10247" t="str">
            <v>x3136F4G99</v>
          </cell>
          <cell r="C10247" t="str">
            <v>Match</v>
          </cell>
          <cell r="D10247" t="str">
            <v>iStar</v>
          </cell>
          <cell r="E10247" t="str">
            <v>Callable</v>
          </cell>
        </row>
        <row r="10248">
          <cell r="A10248" t="str">
            <v>3136F4GA6</v>
          </cell>
          <cell r="B10248" t="str">
            <v>x3136F4GA6</v>
          </cell>
          <cell r="C10248" t="str">
            <v>Match</v>
          </cell>
          <cell r="D10248" t="str">
            <v>iStar</v>
          </cell>
          <cell r="E10248" t="str">
            <v>Callable</v>
          </cell>
        </row>
        <row r="10249">
          <cell r="A10249" t="str">
            <v>3136F4GB4</v>
          </cell>
          <cell r="B10249" t="str">
            <v>x3136F4GB4</v>
          </cell>
          <cell r="C10249" t="str">
            <v>Match</v>
          </cell>
          <cell r="D10249" t="str">
            <v>iStar</v>
          </cell>
          <cell r="E10249" t="str">
            <v>Callable</v>
          </cell>
        </row>
        <row r="10250">
          <cell r="A10250" t="str">
            <v>3136F4GC2</v>
          </cell>
          <cell r="B10250" t="str">
            <v>x3136F4GC2</v>
          </cell>
          <cell r="C10250" t="str">
            <v>Match</v>
          </cell>
          <cell r="D10250" t="str">
            <v>iStar</v>
          </cell>
          <cell r="E10250" t="str">
            <v>Bullet</v>
          </cell>
        </row>
        <row r="10251">
          <cell r="A10251" t="str">
            <v>3136F4GC2</v>
          </cell>
          <cell r="B10251" t="str">
            <v>x3136F4GC2</v>
          </cell>
          <cell r="C10251" t="str">
            <v>Match</v>
          </cell>
          <cell r="D10251" t="str">
            <v>iStar</v>
          </cell>
          <cell r="E10251" t="str">
            <v>Bullet</v>
          </cell>
        </row>
        <row r="10252">
          <cell r="A10252" t="str">
            <v>3136F4GC2</v>
          </cell>
          <cell r="B10252" t="str">
            <v>x3136F4GC2</v>
          </cell>
          <cell r="C10252" t="str">
            <v>Match</v>
          </cell>
          <cell r="D10252" t="str">
            <v>iStar</v>
          </cell>
          <cell r="E10252" t="str">
            <v>CallableStep-Up</v>
          </cell>
        </row>
        <row r="10253">
          <cell r="A10253" t="str">
            <v>3136F4GD0</v>
          </cell>
          <cell r="B10253" t="str">
            <v>x3136F4GD0</v>
          </cell>
          <cell r="C10253" t="str">
            <v>Match</v>
          </cell>
          <cell r="D10253" t="str">
            <v>iStar</v>
          </cell>
          <cell r="E10253" t="str">
            <v>CallableStep-Up</v>
          </cell>
        </row>
        <row r="10254">
          <cell r="A10254" t="str">
            <v>3136F4GD0</v>
          </cell>
          <cell r="B10254" t="str">
            <v>x3136F4GD0</v>
          </cell>
          <cell r="C10254" t="str">
            <v>Match</v>
          </cell>
          <cell r="D10254" t="str">
            <v>iStar</v>
          </cell>
          <cell r="E10254" t="str">
            <v>CallableStep-Up</v>
          </cell>
        </row>
        <row r="10255">
          <cell r="A10255" t="str">
            <v>3136F4GE8</v>
          </cell>
          <cell r="B10255" t="str">
            <v>x3136F4GE8</v>
          </cell>
          <cell r="C10255" t="str">
            <v>Match</v>
          </cell>
          <cell r="D10255" t="str">
            <v>iStar</v>
          </cell>
          <cell r="E10255" t="str">
            <v>Step-Up</v>
          </cell>
        </row>
        <row r="10256">
          <cell r="A10256" t="str">
            <v>3136F4GF5</v>
          </cell>
          <cell r="B10256" t="str">
            <v>x3136F4GF5</v>
          </cell>
          <cell r="C10256" t="str">
            <v>Match</v>
          </cell>
          <cell r="D10256" t="str">
            <v>iStar</v>
          </cell>
          <cell r="E10256" t="str">
            <v>CallableStep-Up</v>
          </cell>
        </row>
        <row r="10257">
          <cell r="A10257" t="str">
            <v>3136F4GG3</v>
          </cell>
          <cell r="B10257" t="str">
            <v>x3136F4GG3</v>
          </cell>
          <cell r="C10257" t="str">
            <v>Match</v>
          </cell>
          <cell r="D10257" t="str">
            <v>iStar</v>
          </cell>
          <cell r="E10257" t="str">
            <v>Callable</v>
          </cell>
        </row>
        <row r="10258">
          <cell r="A10258" t="str">
            <v>3136F4GH1</v>
          </cell>
          <cell r="B10258" t="str">
            <v>x3136F4GH1</v>
          </cell>
          <cell r="C10258" t="str">
            <v>Match</v>
          </cell>
          <cell r="D10258" t="str">
            <v>iStar</v>
          </cell>
          <cell r="E10258" t="str">
            <v>Callable</v>
          </cell>
        </row>
        <row r="10259">
          <cell r="A10259" t="str">
            <v>3136F4GH1</v>
          </cell>
          <cell r="B10259" t="str">
            <v>x3136F4GH1</v>
          </cell>
          <cell r="C10259" t="str">
            <v>Match</v>
          </cell>
          <cell r="D10259" t="str">
            <v>iStar</v>
          </cell>
          <cell r="E10259" t="str">
            <v>Callable</v>
          </cell>
        </row>
        <row r="10260">
          <cell r="A10260" t="str">
            <v>3136F4GJ7</v>
          </cell>
          <cell r="B10260" t="str">
            <v>x3136F4GJ7</v>
          </cell>
          <cell r="C10260" t="str">
            <v>Match</v>
          </cell>
          <cell r="D10260" t="str">
            <v>iStar</v>
          </cell>
          <cell r="E10260" t="str">
            <v>Callable</v>
          </cell>
        </row>
        <row r="10261">
          <cell r="A10261" t="str">
            <v>3136F4GK4</v>
          </cell>
          <cell r="B10261" t="str">
            <v>x3136F4GK4</v>
          </cell>
          <cell r="C10261" t="str">
            <v>Match</v>
          </cell>
          <cell r="D10261" t="str">
            <v>iStar</v>
          </cell>
          <cell r="E10261" t="str">
            <v>Callable</v>
          </cell>
        </row>
        <row r="10262">
          <cell r="A10262" t="str">
            <v>3136F4GK4</v>
          </cell>
          <cell r="B10262" t="str">
            <v>x3136F4GK4</v>
          </cell>
          <cell r="C10262" t="str">
            <v>Match</v>
          </cell>
          <cell r="D10262" t="str">
            <v>iStar</v>
          </cell>
          <cell r="E10262" t="str">
            <v>Bullet</v>
          </cell>
        </row>
        <row r="10263">
          <cell r="A10263" t="str">
            <v>3136F4GL2</v>
          </cell>
          <cell r="B10263" t="str">
            <v>x3136F4GL2</v>
          </cell>
          <cell r="C10263" t="str">
            <v>Match</v>
          </cell>
          <cell r="D10263" t="str">
            <v>iStar</v>
          </cell>
          <cell r="E10263" t="str">
            <v>Bullet</v>
          </cell>
        </row>
        <row r="10264">
          <cell r="A10264" t="str">
            <v>3136F4GL2</v>
          </cell>
          <cell r="B10264" t="str">
            <v>x3136F4GL2</v>
          </cell>
          <cell r="C10264" t="str">
            <v>Match</v>
          </cell>
          <cell r="D10264" t="str">
            <v>iStar</v>
          </cell>
          <cell r="E10264" t="str">
            <v>CallableStep-Up</v>
          </cell>
        </row>
        <row r="10265">
          <cell r="A10265" t="str">
            <v>3136F4GL2</v>
          </cell>
          <cell r="B10265" t="str">
            <v>x3136F4GL2</v>
          </cell>
          <cell r="C10265" t="str">
            <v>Match</v>
          </cell>
          <cell r="D10265" t="str">
            <v>iStar</v>
          </cell>
          <cell r="E10265" t="str">
            <v>CallableStep-Up</v>
          </cell>
        </row>
        <row r="10266">
          <cell r="A10266" t="str">
            <v>3136F4GM0</v>
          </cell>
          <cell r="B10266" t="str">
            <v>x3136F4GM0</v>
          </cell>
          <cell r="C10266" t="str">
            <v>Match</v>
          </cell>
          <cell r="D10266" t="str">
            <v>iStar</v>
          </cell>
          <cell r="E10266" t="str">
            <v>Step-Up</v>
          </cell>
        </row>
        <row r="10267">
          <cell r="A10267" t="str">
            <v>3136F4GM0</v>
          </cell>
          <cell r="B10267" t="str">
            <v>x3136F4GM0</v>
          </cell>
          <cell r="C10267" t="str">
            <v>Match</v>
          </cell>
          <cell r="D10267" t="str">
            <v>iStar</v>
          </cell>
          <cell r="E10267" t="str">
            <v>Step-Up</v>
          </cell>
        </row>
        <row r="10268">
          <cell r="A10268" t="str">
            <v>3136F4GM0</v>
          </cell>
          <cell r="B10268" t="str">
            <v>x3136F4GM0</v>
          </cell>
          <cell r="C10268" t="str">
            <v>Match</v>
          </cell>
          <cell r="D10268" t="str">
            <v>iStar</v>
          </cell>
          <cell r="E10268" t="str">
            <v>Callable</v>
          </cell>
        </row>
        <row r="10269">
          <cell r="A10269" t="str">
            <v>3136F4GN8</v>
          </cell>
          <cell r="B10269" t="str">
            <v>x3136F4GN8</v>
          </cell>
          <cell r="C10269" t="str">
            <v>Match</v>
          </cell>
          <cell r="D10269" t="str">
            <v>iStar</v>
          </cell>
          <cell r="E10269" t="str">
            <v>Callable</v>
          </cell>
        </row>
        <row r="10270">
          <cell r="A10270" t="str">
            <v>3136F4GN8</v>
          </cell>
          <cell r="B10270" t="str">
            <v>x3136F4GN8</v>
          </cell>
          <cell r="C10270" t="str">
            <v>Match</v>
          </cell>
          <cell r="D10270" t="str">
            <v>iStar</v>
          </cell>
          <cell r="E10270" t="str">
            <v>Callable</v>
          </cell>
        </row>
        <row r="10271">
          <cell r="A10271" t="str">
            <v>3136F4GN8</v>
          </cell>
          <cell r="B10271" t="str">
            <v>x3136F4GN8</v>
          </cell>
          <cell r="C10271" t="str">
            <v>Match</v>
          </cell>
          <cell r="D10271" t="str">
            <v>iStar</v>
          </cell>
          <cell r="E10271" t="str">
            <v>Callable</v>
          </cell>
        </row>
        <row r="10272">
          <cell r="A10272" t="str">
            <v>3136F4GP3</v>
          </cell>
          <cell r="B10272" t="str">
            <v>x3136F4GP3</v>
          </cell>
          <cell r="C10272" t="str">
            <v>Match</v>
          </cell>
          <cell r="D10272" t="str">
            <v>iStar</v>
          </cell>
          <cell r="E10272" t="str">
            <v>Callable</v>
          </cell>
        </row>
        <row r="10273">
          <cell r="A10273" t="str">
            <v>3136F4GP3</v>
          </cell>
          <cell r="B10273" t="str">
            <v>x3136F4GP3</v>
          </cell>
          <cell r="C10273" t="str">
            <v>Match</v>
          </cell>
          <cell r="D10273" t="str">
            <v>iStar</v>
          </cell>
          <cell r="E10273" t="str">
            <v>Callable</v>
          </cell>
        </row>
        <row r="10274">
          <cell r="A10274" t="str">
            <v>3136F4GP3</v>
          </cell>
          <cell r="B10274" t="str">
            <v>x3136F4GP3</v>
          </cell>
          <cell r="C10274" t="str">
            <v>Match</v>
          </cell>
          <cell r="D10274" t="str">
            <v>iStar</v>
          </cell>
          <cell r="E10274" t="str">
            <v>Callable</v>
          </cell>
        </row>
        <row r="10275">
          <cell r="A10275" t="str">
            <v>3136F4GQ1</v>
          </cell>
          <cell r="B10275" t="str">
            <v>x3136F4GQ1</v>
          </cell>
          <cell r="C10275" t="str">
            <v>Match</v>
          </cell>
          <cell r="D10275" t="str">
            <v>iStar</v>
          </cell>
          <cell r="E10275" t="str">
            <v>Callable</v>
          </cell>
        </row>
        <row r="10276">
          <cell r="A10276" t="str">
            <v>3136F4GQ1</v>
          </cell>
          <cell r="B10276" t="str">
            <v>x3136F4GQ1</v>
          </cell>
          <cell r="C10276" t="str">
            <v>Match</v>
          </cell>
          <cell r="D10276" t="str">
            <v>iStar</v>
          </cell>
          <cell r="E10276" t="str">
            <v>Callable</v>
          </cell>
        </row>
        <row r="10277">
          <cell r="A10277" t="str">
            <v>3136F4GQ1</v>
          </cell>
          <cell r="B10277" t="str">
            <v>x3136F4GQ1</v>
          </cell>
          <cell r="C10277" t="str">
            <v>Match</v>
          </cell>
          <cell r="D10277" t="str">
            <v>iStar</v>
          </cell>
          <cell r="E10277" t="str">
            <v>Callable</v>
          </cell>
        </row>
        <row r="10278">
          <cell r="A10278" t="str">
            <v>3136F4GR9</v>
          </cell>
          <cell r="B10278" t="str">
            <v>x3136F4GR9</v>
          </cell>
          <cell r="C10278" t="str">
            <v>Match</v>
          </cell>
          <cell r="D10278" t="str">
            <v>iStar</v>
          </cell>
          <cell r="E10278" t="str">
            <v>Callable</v>
          </cell>
        </row>
        <row r="10279">
          <cell r="A10279" t="str">
            <v>3136F4GR9</v>
          </cell>
          <cell r="B10279" t="str">
            <v>x3136F4GR9</v>
          </cell>
          <cell r="C10279" t="str">
            <v>Match</v>
          </cell>
          <cell r="D10279" t="str">
            <v>iStar</v>
          </cell>
          <cell r="E10279" t="str">
            <v>Callable</v>
          </cell>
        </row>
        <row r="10280">
          <cell r="A10280" t="str">
            <v>3136F4GR9</v>
          </cell>
          <cell r="B10280" t="str">
            <v>x3136F4GR9</v>
          </cell>
          <cell r="C10280" t="str">
            <v>Match</v>
          </cell>
          <cell r="D10280" t="str">
            <v>iStar</v>
          </cell>
          <cell r="E10280" t="str">
            <v>Callable</v>
          </cell>
        </row>
        <row r="10281">
          <cell r="A10281" t="str">
            <v>3136F4GS7</v>
          </cell>
          <cell r="B10281" t="str">
            <v>x3136F4GS7</v>
          </cell>
          <cell r="C10281" t="str">
            <v>Match</v>
          </cell>
          <cell r="D10281" t="str">
            <v>iStar</v>
          </cell>
          <cell r="E10281" t="str">
            <v>Callable</v>
          </cell>
        </row>
        <row r="10282">
          <cell r="A10282" t="str">
            <v>3136F4GS7</v>
          </cell>
          <cell r="B10282" t="str">
            <v>x3136F4GS7</v>
          </cell>
          <cell r="C10282" t="str">
            <v>Match</v>
          </cell>
          <cell r="D10282" t="str">
            <v>iStar</v>
          </cell>
          <cell r="E10282" t="str">
            <v>Callable</v>
          </cell>
        </row>
        <row r="10283">
          <cell r="A10283" t="str">
            <v>3136F4GS7</v>
          </cell>
          <cell r="B10283" t="str">
            <v>x3136F4GS7</v>
          </cell>
          <cell r="C10283" t="str">
            <v>Match</v>
          </cell>
          <cell r="D10283" t="str">
            <v>iStar</v>
          </cell>
          <cell r="E10283" t="str">
            <v>Callable</v>
          </cell>
        </row>
        <row r="10284">
          <cell r="A10284" t="str">
            <v>3136F4GT5</v>
          </cell>
          <cell r="B10284" t="str">
            <v>x3136F4GT5</v>
          </cell>
          <cell r="C10284" t="str">
            <v>Match</v>
          </cell>
          <cell r="D10284" t="str">
            <v>iStar</v>
          </cell>
          <cell r="E10284" t="str">
            <v>Callable</v>
          </cell>
        </row>
        <row r="10285">
          <cell r="A10285" t="str">
            <v>3136F4GU2</v>
          </cell>
          <cell r="B10285" t="str">
            <v>x3136F4GU2</v>
          </cell>
          <cell r="C10285" t="str">
            <v>Match</v>
          </cell>
          <cell r="D10285" t="str">
            <v>iStar</v>
          </cell>
          <cell r="E10285" t="str">
            <v>Callable</v>
          </cell>
        </row>
        <row r="10286">
          <cell r="A10286" t="str">
            <v>3136F4GV0</v>
          </cell>
          <cell r="B10286" t="str">
            <v>x3136F4GV0</v>
          </cell>
          <cell r="C10286" t="str">
            <v>Match</v>
          </cell>
          <cell r="D10286" t="str">
            <v>iStar</v>
          </cell>
          <cell r="E10286" t="str">
            <v>Callable</v>
          </cell>
        </row>
        <row r="10287">
          <cell r="A10287" t="str">
            <v>3136F4GW8</v>
          </cell>
          <cell r="B10287" t="str">
            <v>x3136F4GW8</v>
          </cell>
          <cell r="C10287" t="str">
            <v>Match</v>
          </cell>
          <cell r="D10287" t="str">
            <v>iStar</v>
          </cell>
          <cell r="E10287" t="str">
            <v>Callable</v>
          </cell>
        </row>
        <row r="10288">
          <cell r="A10288" t="str">
            <v>3136F4GW8</v>
          </cell>
          <cell r="B10288" t="str">
            <v>x3136F4GW8</v>
          </cell>
          <cell r="C10288" t="str">
            <v>Match</v>
          </cell>
          <cell r="D10288" t="str">
            <v>iStar</v>
          </cell>
          <cell r="E10288" t="str">
            <v>Callable</v>
          </cell>
        </row>
        <row r="10289">
          <cell r="A10289" t="str">
            <v>3136F4GW8</v>
          </cell>
          <cell r="B10289" t="str">
            <v>x3136F4GW8</v>
          </cell>
          <cell r="C10289" t="str">
            <v>Match</v>
          </cell>
          <cell r="D10289" t="str">
            <v>iStar</v>
          </cell>
          <cell r="E10289" t="str">
            <v>Callable</v>
          </cell>
        </row>
        <row r="10290">
          <cell r="A10290" t="str">
            <v>3136F4GX6</v>
          </cell>
          <cell r="B10290" t="str">
            <v>x3136F4GX6</v>
          </cell>
          <cell r="C10290" t="str">
            <v>Match</v>
          </cell>
          <cell r="D10290" t="str">
            <v>iStar</v>
          </cell>
          <cell r="E10290" t="str">
            <v>Callable</v>
          </cell>
        </row>
        <row r="10291">
          <cell r="A10291" t="str">
            <v>3136F4GY4</v>
          </cell>
          <cell r="B10291" t="str">
            <v>x3136F4GY4</v>
          </cell>
          <cell r="C10291" t="str">
            <v>Match</v>
          </cell>
          <cell r="D10291" t="str">
            <v>iStar</v>
          </cell>
          <cell r="E10291" t="str">
            <v>CallableStep-Up</v>
          </cell>
        </row>
        <row r="10292">
          <cell r="A10292" t="str">
            <v>3136F4GY4</v>
          </cell>
          <cell r="B10292" t="str">
            <v>x3136F4GY4</v>
          </cell>
          <cell r="C10292" t="str">
            <v>Match</v>
          </cell>
          <cell r="D10292" t="str">
            <v>iStar</v>
          </cell>
          <cell r="E10292" t="str">
            <v>CallableStep-Up</v>
          </cell>
        </row>
        <row r="10293">
          <cell r="A10293" t="str">
            <v>3136F4GY4</v>
          </cell>
          <cell r="B10293" t="str">
            <v>x3136F4GY4</v>
          </cell>
          <cell r="C10293" t="str">
            <v>Match</v>
          </cell>
          <cell r="D10293" t="str">
            <v>iStar</v>
          </cell>
          <cell r="E10293" t="str">
            <v>Callable</v>
          </cell>
        </row>
        <row r="10294">
          <cell r="A10294" t="str">
            <v>3136F4GZ1</v>
          </cell>
          <cell r="B10294" t="str">
            <v>x3136F4GZ1</v>
          </cell>
          <cell r="C10294" t="str">
            <v>Match</v>
          </cell>
          <cell r="D10294" t="str">
            <v>iStar</v>
          </cell>
          <cell r="E10294" t="str">
            <v>Callable</v>
          </cell>
        </row>
        <row r="10295">
          <cell r="A10295" t="str">
            <v>3136F4H23</v>
          </cell>
          <cell r="B10295" t="str">
            <v>x3136F4H23</v>
          </cell>
          <cell r="C10295" t="str">
            <v>Match</v>
          </cell>
          <cell r="D10295" t="str">
            <v>iStar</v>
          </cell>
          <cell r="E10295" t="str">
            <v>Callable</v>
          </cell>
        </row>
        <row r="10296">
          <cell r="A10296" t="str">
            <v>3136F4H31</v>
          </cell>
          <cell r="B10296" t="str">
            <v>x3136F4H31</v>
          </cell>
          <cell r="C10296" t="str">
            <v>Match</v>
          </cell>
          <cell r="D10296" t="str">
            <v>iStar</v>
          </cell>
          <cell r="E10296" t="str">
            <v>Bullet</v>
          </cell>
        </row>
        <row r="10297">
          <cell r="A10297" t="str">
            <v>3136F4H49</v>
          </cell>
          <cell r="B10297" t="str">
            <v>x3136F4H49</v>
          </cell>
          <cell r="C10297" t="str">
            <v>Match</v>
          </cell>
          <cell r="D10297" t="str">
            <v>iStar</v>
          </cell>
          <cell r="E10297" t="str">
            <v>Bullet</v>
          </cell>
        </row>
        <row r="10298">
          <cell r="A10298" t="str">
            <v>3136F4H49</v>
          </cell>
          <cell r="B10298" t="str">
            <v>x3136F4H49</v>
          </cell>
          <cell r="C10298" t="str">
            <v>Match</v>
          </cell>
          <cell r="D10298" t="str">
            <v>iStar</v>
          </cell>
          <cell r="E10298" t="str">
            <v>Callable</v>
          </cell>
        </row>
        <row r="10299">
          <cell r="A10299" t="str">
            <v>3136F4H49</v>
          </cell>
          <cell r="B10299" t="str">
            <v>x3136F4H49</v>
          </cell>
          <cell r="C10299" t="str">
            <v>Match</v>
          </cell>
          <cell r="D10299" t="str">
            <v>iStar</v>
          </cell>
          <cell r="E10299" t="str">
            <v>Callable</v>
          </cell>
        </row>
        <row r="10300">
          <cell r="A10300" t="str">
            <v>3136F4H56</v>
          </cell>
          <cell r="B10300" t="str">
            <v>x3136F4H56</v>
          </cell>
          <cell r="C10300" t="str">
            <v>Match</v>
          </cell>
          <cell r="D10300" t="str">
            <v>iStar</v>
          </cell>
          <cell r="E10300" t="str">
            <v>Callable</v>
          </cell>
        </row>
        <row r="10301">
          <cell r="A10301" t="str">
            <v>3136F4H56</v>
          </cell>
          <cell r="B10301" t="str">
            <v>x3136F4H56</v>
          </cell>
          <cell r="C10301" t="str">
            <v>Match</v>
          </cell>
          <cell r="D10301" t="str">
            <v>iStar</v>
          </cell>
          <cell r="E10301" t="str">
            <v>Callable</v>
          </cell>
        </row>
        <row r="10302">
          <cell r="A10302" t="str">
            <v>3136F4H56</v>
          </cell>
          <cell r="B10302" t="str">
            <v>x3136F4H56</v>
          </cell>
          <cell r="C10302" t="str">
            <v>Match</v>
          </cell>
          <cell r="D10302" t="str">
            <v>iStar</v>
          </cell>
          <cell r="E10302" t="str">
            <v>Callable</v>
          </cell>
        </row>
        <row r="10303">
          <cell r="A10303" t="str">
            <v>3136F4H56</v>
          </cell>
          <cell r="B10303" t="str">
            <v>x3136F4H56</v>
          </cell>
          <cell r="C10303" t="str">
            <v>Match</v>
          </cell>
          <cell r="D10303" t="str">
            <v>iStar</v>
          </cell>
          <cell r="E10303" t="str">
            <v>Bullet</v>
          </cell>
        </row>
        <row r="10304">
          <cell r="A10304" t="str">
            <v>3136F4H72</v>
          </cell>
          <cell r="B10304" t="str">
            <v>x3136F4H72</v>
          </cell>
          <cell r="C10304" t="str">
            <v>Match</v>
          </cell>
          <cell r="D10304" t="str">
            <v>iStar</v>
          </cell>
          <cell r="E10304" t="str">
            <v>Bullet</v>
          </cell>
        </row>
        <row r="10305">
          <cell r="A10305" t="str">
            <v>3136F4H72</v>
          </cell>
          <cell r="B10305" t="str">
            <v>x3136F4H72</v>
          </cell>
          <cell r="C10305" t="str">
            <v>Match</v>
          </cell>
          <cell r="D10305" t="str">
            <v>iStar</v>
          </cell>
          <cell r="E10305" t="str">
            <v>Callable</v>
          </cell>
        </row>
        <row r="10306">
          <cell r="A10306" t="str">
            <v>3136F4H72</v>
          </cell>
          <cell r="B10306" t="str">
            <v>x3136F4H72</v>
          </cell>
          <cell r="C10306" t="str">
            <v>Match</v>
          </cell>
          <cell r="D10306" t="str">
            <v>iStar</v>
          </cell>
          <cell r="E10306" t="str">
            <v>Callable</v>
          </cell>
        </row>
        <row r="10307">
          <cell r="A10307" t="str">
            <v>3136F4H80</v>
          </cell>
          <cell r="B10307" t="str">
            <v>x3136F4H80</v>
          </cell>
          <cell r="C10307" t="str">
            <v>Match</v>
          </cell>
          <cell r="D10307" t="str">
            <v>iStar</v>
          </cell>
          <cell r="E10307" t="str">
            <v>Callable</v>
          </cell>
        </row>
        <row r="10308">
          <cell r="A10308" t="str">
            <v>3136F4H80</v>
          </cell>
          <cell r="B10308" t="str">
            <v>x3136F4H80</v>
          </cell>
          <cell r="C10308" t="str">
            <v>Match</v>
          </cell>
          <cell r="D10308" t="str">
            <v>iStar</v>
          </cell>
          <cell r="E10308" t="str">
            <v>Callable</v>
          </cell>
        </row>
        <row r="10309">
          <cell r="A10309" t="str">
            <v>3136F4H80</v>
          </cell>
          <cell r="B10309" t="str">
            <v>x3136F4H80</v>
          </cell>
          <cell r="C10309" t="str">
            <v>Match</v>
          </cell>
          <cell r="D10309" t="str">
            <v>iStar</v>
          </cell>
          <cell r="E10309" t="str">
            <v>Bullet</v>
          </cell>
        </row>
        <row r="10310">
          <cell r="A10310" t="str">
            <v>3136F4H98</v>
          </cell>
          <cell r="B10310" t="str">
            <v>x3136F4H98</v>
          </cell>
          <cell r="C10310" t="str">
            <v>Match</v>
          </cell>
          <cell r="D10310" t="str">
            <v>iStar</v>
          </cell>
          <cell r="E10310" t="str">
            <v>Bullet</v>
          </cell>
        </row>
        <row r="10311">
          <cell r="A10311" t="str">
            <v>3136F4H98</v>
          </cell>
          <cell r="B10311" t="str">
            <v>x3136F4H98</v>
          </cell>
          <cell r="C10311" t="str">
            <v>Match</v>
          </cell>
          <cell r="D10311" t="str">
            <v>iStar</v>
          </cell>
          <cell r="E10311" t="str">
            <v>Callable</v>
          </cell>
        </row>
        <row r="10312">
          <cell r="A10312" t="str">
            <v>3136F4H98</v>
          </cell>
          <cell r="B10312" t="str">
            <v>x3136F4H98</v>
          </cell>
          <cell r="C10312" t="str">
            <v>Match</v>
          </cell>
          <cell r="D10312" t="str">
            <v>iStar</v>
          </cell>
          <cell r="E10312" t="str">
            <v>Callable</v>
          </cell>
        </row>
        <row r="10313">
          <cell r="A10313" t="str">
            <v>3136F4HC1</v>
          </cell>
          <cell r="B10313" t="str">
            <v>x3136F4HC1</v>
          </cell>
          <cell r="C10313" t="str">
            <v>Match</v>
          </cell>
          <cell r="D10313" t="str">
            <v>iStar</v>
          </cell>
          <cell r="E10313" t="str">
            <v>Callable</v>
          </cell>
        </row>
        <row r="10314">
          <cell r="A10314" t="str">
            <v>3136F4HC1</v>
          </cell>
          <cell r="B10314" t="str">
            <v>x3136F4HC1</v>
          </cell>
          <cell r="C10314" t="str">
            <v>Match</v>
          </cell>
          <cell r="D10314" t="str">
            <v>iStar</v>
          </cell>
          <cell r="E10314" t="str">
            <v>Callable</v>
          </cell>
        </row>
        <row r="10315">
          <cell r="A10315" t="str">
            <v>3136F4HC1</v>
          </cell>
          <cell r="B10315" t="str">
            <v>x3136F4HC1</v>
          </cell>
          <cell r="C10315" t="str">
            <v>Match</v>
          </cell>
          <cell r="D10315" t="str">
            <v>iStar</v>
          </cell>
          <cell r="E10315" t="str">
            <v>Callable</v>
          </cell>
        </row>
        <row r="10316">
          <cell r="A10316" t="str">
            <v>3136F4HD9</v>
          </cell>
          <cell r="B10316" t="str">
            <v>x3136F4HD9</v>
          </cell>
          <cell r="C10316" t="str">
            <v>Match</v>
          </cell>
          <cell r="D10316" t="str">
            <v>iStar</v>
          </cell>
          <cell r="E10316" t="str">
            <v>Bullet</v>
          </cell>
        </row>
        <row r="10317">
          <cell r="A10317" t="str">
            <v>3136F4HE7</v>
          </cell>
          <cell r="B10317" t="str">
            <v>x3136F4HE7</v>
          </cell>
          <cell r="C10317" t="str">
            <v>Match</v>
          </cell>
          <cell r="D10317" t="str">
            <v>iStar</v>
          </cell>
          <cell r="E10317" t="str">
            <v>Callable</v>
          </cell>
        </row>
        <row r="10318">
          <cell r="A10318" t="str">
            <v>3136F4HF4</v>
          </cell>
          <cell r="B10318" t="str">
            <v>x3136F4HF4</v>
          </cell>
          <cell r="C10318" t="str">
            <v>Match</v>
          </cell>
          <cell r="D10318" t="str">
            <v>iStar</v>
          </cell>
          <cell r="E10318" t="str">
            <v>Callable</v>
          </cell>
        </row>
        <row r="10319">
          <cell r="A10319" t="str">
            <v>3136F4HJ6</v>
          </cell>
          <cell r="B10319" t="str">
            <v>x3136F4HJ6</v>
          </cell>
          <cell r="C10319" t="str">
            <v>Match</v>
          </cell>
          <cell r="D10319" t="str">
            <v>iStar</v>
          </cell>
          <cell r="E10319" t="str">
            <v>Callable</v>
          </cell>
        </row>
        <row r="10320">
          <cell r="A10320" t="str">
            <v>3136F4HL1</v>
          </cell>
          <cell r="B10320" t="str">
            <v>x3136F4HL1</v>
          </cell>
          <cell r="C10320" t="str">
            <v>Match</v>
          </cell>
          <cell r="D10320" t="str">
            <v>iStar</v>
          </cell>
          <cell r="E10320" t="str">
            <v>Callable</v>
          </cell>
        </row>
        <row r="10321">
          <cell r="A10321" t="str">
            <v>3136F4HM9</v>
          </cell>
          <cell r="B10321" t="str">
            <v>x3136F4HM9</v>
          </cell>
          <cell r="C10321" t="str">
            <v>Match</v>
          </cell>
          <cell r="D10321" t="str">
            <v>iStar</v>
          </cell>
          <cell r="E10321" t="str">
            <v>CallableStep-Up</v>
          </cell>
        </row>
        <row r="10322">
          <cell r="A10322" t="str">
            <v>3136F4HN7</v>
          </cell>
          <cell r="B10322" t="str">
            <v>x3136F4HN7</v>
          </cell>
          <cell r="C10322" t="str">
            <v>Match</v>
          </cell>
          <cell r="D10322" t="str">
            <v>iStar</v>
          </cell>
          <cell r="E10322" t="str">
            <v>CallableStep-Up</v>
          </cell>
        </row>
        <row r="10323">
          <cell r="A10323" t="str">
            <v>3136F4HP2</v>
          </cell>
          <cell r="B10323" t="str">
            <v>x3136F4HP2</v>
          </cell>
          <cell r="C10323" t="str">
            <v>Match</v>
          </cell>
          <cell r="D10323" t="str">
            <v>iStar</v>
          </cell>
          <cell r="E10323" t="str">
            <v>Callable</v>
          </cell>
        </row>
        <row r="10324">
          <cell r="A10324" t="str">
            <v>3136F4HR8</v>
          </cell>
          <cell r="B10324" t="str">
            <v>x3136F4HR8</v>
          </cell>
          <cell r="C10324" t="str">
            <v>Match</v>
          </cell>
          <cell r="D10324" t="str">
            <v>iStar</v>
          </cell>
          <cell r="E10324" t="str">
            <v>Callable</v>
          </cell>
        </row>
        <row r="10325">
          <cell r="A10325" t="str">
            <v>3136F4HR8</v>
          </cell>
          <cell r="B10325" t="str">
            <v>x3136F4HR8</v>
          </cell>
          <cell r="C10325" t="str">
            <v>Match</v>
          </cell>
          <cell r="D10325" t="str">
            <v>iStar</v>
          </cell>
          <cell r="E10325" t="str">
            <v>Callable</v>
          </cell>
        </row>
        <row r="10326">
          <cell r="A10326" t="str">
            <v>3136F4HR8</v>
          </cell>
          <cell r="B10326" t="str">
            <v>x3136F4HR8</v>
          </cell>
          <cell r="C10326" t="str">
            <v>Match</v>
          </cell>
          <cell r="D10326" t="str">
            <v>iStar</v>
          </cell>
          <cell r="E10326" t="str">
            <v>Callable</v>
          </cell>
        </row>
        <row r="10327">
          <cell r="A10327" t="str">
            <v>3136F4HS6</v>
          </cell>
          <cell r="B10327" t="str">
            <v>x3136F4HS6</v>
          </cell>
          <cell r="C10327" t="str">
            <v>Match</v>
          </cell>
          <cell r="D10327" t="str">
            <v>iStar</v>
          </cell>
          <cell r="E10327" t="str">
            <v>Callable</v>
          </cell>
        </row>
        <row r="10328">
          <cell r="A10328" t="str">
            <v>3136F4HT4</v>
          </cell>
          <cell r="B10328" t="str">
            <v>x3136F4HT4</v>
          </cell>
          <cell r="C10328" t="str">
            <v>Match</v>
          </cell>
          <cell r="D10328" t="str">
            <v>iStar</v>
          </cell>
          <cell r="E10328" t="str">
            <v>Callable</v>
          </cell>
        </row>
        <row r="10329">
          <cell r="A10329" t="str">
            <v>3136F4HT4</v>
          </cell>
          <cell r="B10329" t="str">
            <v>x3136F4HT4</v>
          </cell>
          <cell r="C10329" t="str">
            <v>Match</v>
          </cell>
          <cell r="D10329" t="str">
            <v>iStar</v>
          </cell>
          <cell r="E10329" t="str">
            <v>Callable</v>
          </cell>
        </row>
        <row r="10330">
          <cell r="A10330" t="str">
            <v>3136F4HV9</v>
          </cell>
          <cell r="B10330" t="str">
            <v>x3136F4HV9</v>
          </cell>
          <cell r="C10330" t="str">
            <v>Match</v>
          </cell>
          <cell r="D10330" t="str">
            <v>iStar</v>
          </cell>
          <cell r="E10330" t="str">
            <v>Callable</v>
          </cell>
        </row>
        <row r="10331">
          <cell r="A10331" t="str">
            <v>3136F4HW7</v>
          </cell>
          <cell r="B10331" t="str">
            <v>x3136F4HW7</v>
          </cell>
          <cell r="C10331" t="str">
            <v>Match</v>
          </cell>
          <cell r="D10331" t="str">
            <v>iStar</v>
          </cell>
          <cell r="E10331" t="str">
            <v>Callable</v>
          </cell>
        </row>
        <row r="10332">
          <cell r="A10332" t="str">
            <v>3136F4HX5</v>
          </cell>
          <cell r="B10332" t="str">
            <v>x3136F4HX5</v>
          </cell>
          <cell r="C10332" t="str">
            <v>Match</v>
          </cell>
          <cell r="D10332" t="str">
            <v>iStar</v>
          </cell>
          <cell r="E10332" t="str">
            <v>Callable</v>
          </cell>
        </row>
        <row r="10333">
          <cell r="A10333" t="str">
            <v>3136F4HY3</v>
          </cell>
          <cell r="B10333" t="str">
            <v>x3136F4HY3</v>
          </cell>
          <cell r="C10333" t="str">
            <v>Match</v>
          </cell>
          <cell r="D10333" t="str">
            <v>iStar</v>
          </cell>
          <cell r="E10333" t="str">
            <v>Callable</v>
          </cell>
        </row>
        <row r="10334">
          <cell r="A10334" t="str">
            <v>3136F4HY3</v>
          </cell>
          <cell r="B10334" t="str">
            <v>x3136F4HY3</v>
          </cell>
          <cell r="C10334" t="str">
            <v>Match</v>
          </cell>
          <cell r="D10334" t="str">
            <v>iStar</v>
          </cell>
          <cell r="E10334" t="str">
            <v>Callable</v>
          </cell>
        </row>
        <row r="10335">
          <cell r="A10335" t="str">
            <v>3136F4HY3</v>
          </cell>
          <cell r="B10335" t="str">
            <v>x3136F4HY3</v>
          </cell>
          <cell r="C10335" t="str">
            <v>Match</v>
          </cell>
          <cell r="D10335" t="str">
            <v>iStar</v>
          </cell>
          <cell r="E10335" t="str">
            <v>Callable</v>
          </cell>
        </row>
        <row r="10336">
          <cell r="A10336" t="str">
            <v>3136F4HZ0</v>
          </cell>
          <cell r="B10336" t="str">
            <v>x3136F4HZ0</v>
          </cell>
          <cell r="C10336" t="str">
            <v>Match</v>
          </cell>
          <cell r="D10336" t="str">
            <v>iStar</v>
          </cell>
          <cell r="E10336" t="str">
            <v>Callable</v>
          </cell>
        </row>
        <row r="10337">
          <cell r="A10337" t="str">
            <v>3136F4HZ0</v>
          </cell>
          <cell r="B10337" t="str">
            <v>x3136F4HZ0</v>
          </cell>
          <cell r="C10337" t="str">
            <v>Match</v>
          </cell>
          <cell r="D10337" t="str">
            <v>iStar</v>
          </cell>
          <cell r="E10337" t="str">
            <v>CallableStep-Up</v>
          </cell>
        </row>
        <row r="10338">
          <cell r="A10338" t="str">
            <v>3136F4HZ0</v>
          </cell>
          <cell r="B10338" t="str">
            <v>x3136F4HZ0</v>
          </cell>
          <cell r="C10338" t="str">
            <v>Match</v>
          </cell>
          <cell r="D10338" t="str">
            <v>iStar</v>
          </cell>
          <cell r="E10338" t="str">
            <v>CallableStep-Up</v>
          </cell>
        </row>
        <row r="10339">
          <cell r="A10339" t="str">
            <v>3136F4J21</v>
          </cell>
          <cell r="B10339" t="str">
            <v>x3136F4J21</v>
          </cell>
          <cell r="C10339" t="str">
            <v>Match</v>
          </cell>
          <cell r="D10339" t="str">
            <v>iStar</v>
          </cell>
          <cell r="E10339" t="str">
            <v>Callable</v>
          </cell>
        </row>
        <row r="10340">
          <cell r="A10340" t="str">
            <v>3136F4J21</v>
          </cell>
          <cell r="B10340" t="str">
            <v>x3136F4J21</v>
          </cell>
          <cell r="C10340" t="str">
            <v>Match</v>
          </cell>
          <cell r="D10340" t="str">
            <v>iStar</v>
          </cell>
          <cell r="E10340" t="str">
            <v>CallableStep-Up</v>
          </cell>
        </row>
        <row r="10341">
          <cell r="A10341" t="str">
            <v>3136F4J21</v>
          </cell>
          <cell r="B10341" t="str">
            <v>x3136F4J21</v>
          </cell>
          <cell r="C10341" t="str">
            <v>Match</v>
          </cell>
          <cell r="D10341" t="str">
            <v>iStar</v>
          </cell>
          <cell r="E10341" t="str">
            <v>CallableStep-Up</v>
          </cell>
        </row>
        <row r="10342">
          <cell r="A10342" t="str">
            <v>3136F4J39</v>
          </cell>
          <cell r="B10342" t="str">
            <v>x3136F4J39</v>
          </cell>
          <cell r="C10342" t="str">
            <v>Match</v>
          </cell>
          <cell r="D10342" t="str">
            <v>iStar</v>
          </cell>
          <cell r="E10342" t="str">
            <v>Step-Up</v>
          </cell>
        </row>
        <row r="10343">
          <cell r="A10343" t="str">
            <v>3136F4J39</v>
          </cell>
          <cell r="B10343" t="str">
            <v>x3136F4J39</v>
          </cell>
          <cell r="C10343" t="str">
            <v>Match</v>
          </cell>
          <cell r="D10343" t="str">
            <v>iStar</v>
          </cell>
          <cell r="E10343" t="str">
            <v>Callable</v>
          </cell>
        </row>
        <row r="10344">
          <cell r="A10344" t="str">
            <v>3136F4J39</v>
          </cell>
          <cell r="B10344" t="str">
            <v>x3136F4J39</v>
          </cell>
          <cell r="C10344" t="str">
            <v>Match</v>
          </cell>
          <cell r="D10344" t="str">
            <v>iStar</v>
          </cell>
          <cell r="E10344" t="str">
            <v>Callable</v>
          </cell>
        </row>
        <row r="10345">
          <cell r="A10345" t="str">
            <v>3136F4J47</v>
          </cell>
          <cell r="B10345" t="str">
            <v>x3136F4J47</v>
          </cell>
          <cell r="C10345" t="str">
            <v>Match</v>
          </cell>
          <cell r="D10345" t="str">
            <v>iStar</v>
          </cell>
          <cell r="E10345" t="str">
            <v>CallableStep-Up</v>
          </cell>
        </row>
        <row r="10346">
          <cell r="A10346" t="str">
            <v>3136F4J47</v>
          </cell>
          <cell r="B10346" t="str">
            <v>x3136F4J47</v>
          </cell>
          <cell r="C10346" t="str">
            <v>Match</v>
          </cell>
          <cell r="D10346" t="str">
            <v>iStar</v>
          </cell>
          <cell r="E10346" t="str">
            <v>CallableStep-Up</v>
          </cell>
        </row>
        <row r="10347">
          <cell r="A10347" t="str">
            <v>3136F4J47</v>
          </cell>
          <cell r="B10347" t="str">
            <v>x3136F4J47</v>
          </cell>
          <cell r="C10347" t="str">
            <v>Match</v>
          </cell>
          <cell r="D10347" t="str">
            <v>iStar</v>
          </cell>
          <cell r="E10347" t="str">
            <v>Step-Up</v>
          </cell>
        </row>
        <row r="10348">
          <cell r="A10348" t="str">
            <v>3136F4J54</v>
          </cell>
          <cell r="B10348" t="str">
            <v>x3136F4J54</v>
          </cell>
          <cell r="C10348" t="str">
            <v>Match</v>
          </cell>
          <cell r="D10348" t="str">
            <v>iStar</v>
          </cell>
          <cell r="E10348" t="str">
            <v>Callable</v>
          </cell>
        </row>
        <row r="10349">
          <cell r="A10349" t="str">
            <v>3136F4J54</v>
          </cell>
          <cell r="B10349" t="str">
            <v>x3136F4J54</v>
          </cell>
          <cell r="C10349" t="str">
            <v>Match</v>
          </cell>
          <cell r="D10349" t="str">
            <v>iStar</v>
          </cell>
          <cell r="E10349" t="str">
            <v>Callable</v>
          </cell>
        </row>
        <row r="10350">
          <cell r="A10350" t="str">
            <v>3136F4J54</v>
          </cell>
          <cell r="B10350" t="str">
            <v>x3136F4J54</v>
          </cell>
          <cell r="C10350" t="str">
            <v>Match</v>
          </cell>
          <cell r="D10350" t="str">
            <v>iStar</v>
          </cell>
          <cell r="E10350" t="str">
            <v>CallableStep-Up</v>
          </cell>
        </row>
        <row r="10351">
          <cell r="A10351" t="str">
            <v>3136F4J54</v>
          </cell>
          <cell r="B10351" t="str">
            <v>x3136F4J54</v>
          </cell>
          <cell r="C10351" t="str">
            <v>Match</v>
          </cell>
          <cell r="D10351" t="str">
            <v>iStar</v>
          </cell>
          <cell r="E10351" t="str">
            <v>CallableStep-Up</v>
          </cell>
        </row>
        <row r="10352">
          <cell r="A10352" t="str">
            <v>3136F4J54</v>
          </cell>
          <cell r="B10352" t="str">
            <v>x3136F4J54</v>
          </cell>
          <cell r="C10352" t="str">
            <v>Match</v>
          </cell>
          <cell r="D10352" t="str">
            <v>iStar</v>
          </cell>
          <cell r="E10352" t="str">
            <v>Step-Up</v>
          </cell>
        </row>
        <row r="10353">
          <cell r="A10353" t="str">
            <v>3136F4J62</v>
          </cell>
          <cell r="B10353" t="str">
            <v>x3136F4J62</v>
          </cell>
          <cell r="C10353" t="str">
            <v>Match</v>
          </cell>
          <cell r="D10353" t="str">
            <v>iStar</v>
          </cell>
          <cell r="E10353" t="str">
            <v>Callable</v>
          </cell>
        </row>
        <row r="10354">
          <cell r="A10354" t="str">
            <v>3136F4J70</v>
          </cell>
          <cell r="B10354" t="str">
            <v>x3136F4J70</v>
          </cell>
          <cell r="C10354" t="str">
            <v>Match</v>
          </cell>
          <cell r="D10354" t="str">
            <v>iStar</v>
          </cell>
          <cell r="E10354" t="str">
            <v>Callable</v>
          </cell>
        </row>
        <row r="10355">
          <cell r="A10355" t="str">
            <v>3136F4J70</v>
          </cell>
          <cell r="B10355" t="str">
            <v>x3136F4J70</v>
          </cell>
          <cell r="C10355" t="str">
            <v>Match</v>
          </cell>
          <cell r="D10355" t="str">
            <v>iStar</v>
          </cell>
          <cell r="E10355" t="str">
            <v>Callable</v>
          </cell>
        </row>
        <row r="10356">
          <cell r="A10356" t="str">
            <v>3136F4J70</v>
          </cell>
          <cell r="B10356" t="str">
            <v>x3136F4J70</v>
          </cell>
          <cell r="C10356" t="str">
            <v>Match</v>
          </cell>
          <cell r="D10356" t="str">
            <v>iStar</v>
          </cell>
          <cell r="E10356" t="str">
            <v>CallableStep-Up</v>
          </cell>
        </row>
        <row r="10357">
          <cell r="A10357" t="str">
            <v>3136F4J88</v>
          </cell>
          <cell r="B10357" t="str">
            <v>x3136F4J88</v>
          </cell>
          <cell r="C10357" t="str">
            <v>Match</v>
          </cell>
          <cell r="D10357" t="str">
            <v>iStar</v>
          </cell>
          <cell r="E10357" t="str">
            <v>CallableStep-Up</v>
          </cell>
        </row>
        <row r="10358">
          <cell r="A10358" t="str">
            <v>3136F4J88</v>
          </cell>
          <cell r="B10358" t="str">
            <v>x3136F4J88</v>
          </cell>
          <cell r="C10358" t="str">
            <v>Match</v>
          </cell>
          <cell r="D10358" t="str">
            <v>iStar</v>
          </cell>
          <cell r="E10358" t="str">
            <v>Callable</v>
          </cell>
        </row>
        <row r="10359">
          <cell r="A10359" t="str">
            <v>3136F4J88</v>
          </cell>
          <cell r="B10359" t="str">
            <v>x3136F4J88</v>
          </cell>
          <cell r="C10359" t="str">
            <v>Match</v>
          </cell>
          <cell r="D10359" t="str">
            <v>iStar</v>
          </cell>
          <cell r="E10359" t="str">
            <v>Callable</v>
          </cell>
        </row>
        <row r="10360">
          <cell r="A10360" t="str">
            <v>3136F4JA3</v>
          </cell>
          <cell r="B10360" t="str">
            <v>x3136F4JA3</v>
          </cell>
          <cell r="C10360" t="str">
            <v>Match</v>
          </cell>
          <cell r="D10360" t="str">
            <v>iStar</v>
          </cell>
          <cell r="E10360" t="str">
            <v>CallableStep-Up</v>
          </cell>
        </row>
        <row r="10361">
          <cell r="A10361" t="str">
            <v>3136F4JA3</v>
          </cell>
          <cell r="B10361" t="str">
            <v>x3136F4JA3</v>
          </cell>
          <cell r="C10361" t="str">
            <v>Match</v>
          </cell>
          <cell r="D10361" t="str">
            <v>iStar</v>
          </cell>
          <cell r="E10361" t="str">
            <v>CallableStep-Up</v>
          </cell>
        </row>
        <row r="10362">
          <cell r="A10362" t="str">
            <v>3136F4JA3</v>
          </cell>
          <cell r="B10362" t="str">
            <v>x3136F4JA3</v>
          </cell>
          <cell r="C10362" t="str">
            <v>Match</v>
          </cell>
          <cell r="D10362" t="str">
            <v>iStar</v>
          </cell>
          <cell r="E10362" t="str">
            <v>Bullet</v>
          </cell>
        </row>
        <row r="10363">
          <cell r="A10363" t="str">
            <v>3136F4JB1</v>
          </cell>
          <cell r="B10363" t="str">
            <v>x3136F4JB1</v>
          </cell>
          <cell r="C10363" t="str">
            <v>Match</v>
          </cell>
          <cell r="D10363" t="str">
            <v>iStar</v>
          </cell>
          <cell r="E10363" t="str">
            <v>Callable</v>
          </cell>
        </row>
        <row r="10364">
          <cell r="A10364" t="str">
            <v>3136F4JB1</v>
          </cell>
          <cell r="B10364" t="str">
            <v>x3136F4JB1</v>
          </cell>
          <cell r="C10364" t="str">
            <v>Match</v>
          </cell>
          <cell r="D10364" t="str">
            <v>iStar</v>
          </cell>
          <cell r="E10364" t="str">
            <v>Callable</v>
          </cell>
        </row>
        <row r="10365">
          <cell r="A10365" t="str">
            <v>3136F4JB1</v>
          </cell>
          <cell r="B10365" t="str">
            <v>x3136F4JB1</v>
          </cell>
          <cell r="C10365" t="str">
            <v>Match</v>
          </cell>
          <cell r="D10365" t="str">
            <v>iStar</v>
          </cell>
          <cell r="E10365" t="str">
            <v>Callable</v>
          </cell>
        </row>
        <row r="10366">
          <cell r="A10366" t="str">
            <v>3136F4JC9</v>
          </cell>
          <cell r="B10366" t="str">
            <v>x3136F4JC9</v>
          </cell>
          <cell r="C10366" t="str">
            <v>Match</v>
          </cell>
          <cell r="D10366" t="str">
            <v>iStar</v>
          </cell>
          <cell r="E10366" t="str">
            <v>Callable</v>
          </cell>
        </row>
        <row r="10367">
          <cell r="A10367" t="str">
            <v>3136F4JC9</v>
          </cell>
          <cell r="B10367" t="str">
            <v>x3136F4JC9</v>
          </cell>
          <cell r="C10367" t="str">
            <v>Match</v>
          </cell>
          <cell r="D10367" t="str">
            <v>iStar</v>
          </cell>
          <cell r="E10367" t="str">
            <v>Callable</v>
          </cell>
        </row>
        <row r="10368">
          <cell r="A10368" t="str">
            <v>3136F4JC9</v>
          </cell>
          <cell r="B10368" t="str">
            <v>x3136F4JC9</v>
          </cell>
          <cell r="C10368" t="str">
            <v>Match</v>
          </cell>
          <cell r="D10368" t="str">
            <v>iStar</v>
          </cell>
          <cell r="E10368" t="str">
            <v>Bullet</v>
          </cell>
        </row>
        <row r="10369">
          <cell r="A10369" t="str">
            <v>3136F4JD7</v>
          </cell>
          <cell r="B10369" t="str">
            <v>x3136F4JD7</v>
          </cell>
          <cell r="C10369" t="str">
            <v>Match</v>
          </cell>
          <cell r="D10369" t="str">
            <v>iStar</v>
          </cell>
          <cell r="E10369" t="str">
            <v>Bullet</v>
          </cell>
        </row>
        <row r="10370">
          <cell r="A10370" t="str">
            <v>3136F4JD7</v>
          </cell>
          <cell r="B10370" t="str">
            <v>x3136F4JD7</v>
          </cell>
          <cell r="C10370" t="str">
            <v>Match</v>
          </cell>
          <cell r="D10370" t="str">
            <v>iStar</v>
          </cell>
          <cell r="E10370" t="str">
            <v>Callable</v>
          </cell>
        </row>
        <row r="10371">
          <cell r="A10371" t="str">
            <v>3136F4JD7</v>
          </cell>
          <cell r="B10371" t="str">
            <v>x3136F4JD7</v>
          </cell>
          <cell r="C10371" t="str">
            <v>Match</v>
          </cell>
          <cell r="D10371" t="str">
            <v>iStar</v>
          </cell>
          <cell r="E10371" t="str">
            <v>Callable</v>
          </cell>
        </row>
        <row r="10372">
          <cell r="A10372" t="str">
            <v>3136F4JE5</v>
          </cell>
          <cell r="B10372" t="str">
            <v>x3136F4JE5</v>
          </cell>
          <cell r="C10372" t="str">
            <v>Match</v>
          </cell>
          <cell r="D10372" t="str">
            <v>iStar</v>
          </cell>
          <cell r="E10372" t="str">
            <v>Callable</v>
          </cell>
        </row>
        <row r="10373">
          <cell r="A10373" t="str">
            <v>3136F4JE5</v>
          </cell>
          <cell r="B10373" t="str">
            <v>x3136F4JE5</v>
          </cell>
          <cell r="C10373" t="str">
            <v>Match</v>
          </cell>
          <cell r="D10373" t="str">
            <v>iStar</v>
          </cell>
          <cell r="E10373" t="str">
            <v>Callable</v>
          </cell>
        </row>
        <row r="10374">
          <cell r="A10374" t="str">
            <v>3136F4JE5</v>
          </cell>
          <cell r="B10374" t="str">
            <v>x3136F4JE5</v>
          </cell>
          <cell r="C10374" t="str">
            <v>Match</v>
          </cell>
          <cell r="D10374" t="str">
            <v>iStar</v>
          </cell>
          <cell r="E10374" t="str">
            <v>Callable</v>
          </cell>
        </row>
        <row r="10375">
          <cell r="A10375" t="str">
            <v>3136F4JF2</v>
          </cell>
          <cell r="B10375" t="str">
            <v>x3136F4JF2</v>
          </cell>
          <cell r="C10375" t="str">
            <v>Match</v>
          </cell>
          <cell r="D10375" t="str">
            <v>iStar</v>
          </cell>
          <cell r="E10375" t="str">
            <v>Callable</v>
          </cell>
        </row>
        <row r="10376">
          <cell r="A10376" t="str">
            <v>3136F4JG0</v>
          </cell>
          <cell r="B10376" t="str">
            <v>x3136F4JG0</v>
          </cell>
          <cell r="C10376" t="str">
            <v>Match</v>
          </cell>
          <cell r="D10376" t="str">
            <v>iStar</v>
          </cell>
          <cell r="E10376" t="str">
            <v>Callable</v>
          </cell>
        </row>
        <row r="10377">
          <cell r="A10377" t="str">
            <v>3136F4JG0</v>
          </cell>
          <cell r="B10377" t="str">
            <v>x3136F4JG0</v>
          </cell>
          <cell r="C10377" t="str">
            <v>Match</v>
          </cell>
          <cell r="D10377" t="str">
            <v>iStar</v>
          </cell>
          <cell r="E10377" t="str">
            <v>Callable</v>
          </cell>
        </row>
        <row r="10378">
          <cell r="A10378" t="str">
            <v>3136F4JG0</v>
          </cell>
          <cell r="B10378" t="str">
            <v>x3136F4JG0</v>
          </cell>
          <cell r="C10378" t="str">
            <v>Match</v>
          </cell>
          <cell r="D10378" t="str">
            <v>iStar</v>
          </cell>
          <cell r="E10378" t="str">
            <v>Callable</v>
          </cell>
        </row>
        <row r="10379">
          <cell r="A10379" t="str">
            <v>3136F4JH8</v>
          </cell>
          <cell r="B10379" t="str">
            <v>x3136F4JH8</v>
          </cell>
          <cell r="C10379" t="str">
            <v>Match</v>
          </cell>
          <cell r="D10379" t="str">
            <v>iStar</v>
          </cell>
          <cell r="E10379" t="str">
            <v>Callable</v>
          </cell>
        </row>
        <row r="10380">
          <cell r="A10380" t="str">
            <v>3136F4JJ4</v>
          </cell>
          <cell r="B10380" t="str">
            <v>x3136F4JJ4</v>
          </cell>
          <cell r="C10380" t="str">
            <v>Match</v>
          </cell>
          <cell r="D10380" t="str">
            <v>iStar</v>
          </cell>
          <cell r="E10380" t="str">
            <v>Callable</v>
          </cell>
        </row>
        <row r="10381">
          <cell r="A10381" t="str">
            <v>3136F4JK1</v>
          </cell>
          <cell r="B10381" t="str">
            <v>x3136F4JK1</v>
          </cell>
          <cell r="C10381" t="str">
            <v>Match</v>
          </cell>
          <cell r="D10381" t="str">
            <v>iStar</v>
          </cell>
          <cell r="E10381" t="str">
            <v>Callable</v>
          </cell>
        </row>
        <row r="10382">
          <cell r="A10382" t="str">
            <v>3136F4JL9</v>
          </cell>
          <cell r="B10382" t="str">
            <v>x3136F4JL9</v>
          </cell>
          <cell r="C10382" t="str">
            <v>Match</v>
          </cell>
          <cell r="D10382" t="str">
            <v>iStar</v>
          </cell>
          <cell r="E10382" t="str">
            <v>Callable</v>
          </cell>
        </row>
        <row r="10383">
          <cell r="A10383" t="str">
            <v>3136F4JM7</v>
          </cell>
          <cell r="B10383" t="str">
            <v>x3136F4JM7</v>
          </cell>
          <cell r="C10383" t="str">
            <v>Match</v>
          </cell>
          <cell r="D10383" t="str">
            <v>iStar</v>
          </cell>
          <cell r="E10383" t="str">
            <v>Bullet</v>
          </cell>
        </row>
        <row r="10384">
          <cell r="A10384" t="str">
            <v>3136F4JN5</v>
          </cell>
          <cell r="B10384" t="str">
            <v>x3136F4JN5</v>
          </cell>
          <cell r="C10384" t="str">
            <v>Match</v>
          </cell>
          <cell r="D10384" t="str">
            <v>iStar</v>
          </cell>
          <cell r="E10384" t="str">
            <v>Callable</v>
          </cell>
        </row>
        <row r="10385">
          <cell r="A10385" t="str">
            <v>3136F4JN5</v>
          </cell>
          <cell r="B10385" t="str">
            <v>x3136F4JN5</v>
          </cell>
          <cell r="C10385" t="str">
            <v>Match</v>
          </cell>
          <cell r="D10385" t="str">
            <v>iStar</v>
          </cell>
          <cell r="E10385" t="str">
            <v>Callable</v>
          </cell>
        </row>
        <row r="10386">
          <cell r="A10386" t="str">
            <v>3136F4JN5</v>
          </cell>
          <cell r="B10386" t="str">
            <v>x3136F4JN5</v>
          </cell>
          <cell r="C10386" t="str">
            <v>Match</v>
          </cell>
          <cell r="D10386" t="str">
            <v>iStar</v>
          </cell>
          <cell r="E10386" t="str">
            <v>Callable</v>
          </cell>
        </row>
        <row r="10387">
          <cell r="A10387" t="str">
            <v>3136F4JP0</v>
          </cell>
          <cell r="B10387" t="str">
            <v>x3136F4JP0</v>
          </cell>
          <cell r="C10387" t="str">
            <v>Match</v>
          </cell>
          <cell r="D10387" t="str">
            <v>iStar</v>
          </cell>
          <cell r="E10387" t="str">
            <v>CallableStep-Up</v>
          </cell>
        </row>
        <row r="10388">
          <cell r="A10388" t="str">
            <v>3136F4JP0</v>
          </cell>
          <cell r="B10388" t="str">
            <v>x3136F4JP0</v>
          </cell>
          <cell r="C10388" t="str">
            <v>Match</v>
          </cell>
          <cell r="D10388" t="str">
            <v>iStar</v>
          </cell>
          <cell r="E10388" t="str">
            <v>CallableStep-Up</v>
          </cell>
        </row>
        <row r="10389">
          <cell r="A10389" t="str">
            <v>3136F4JP0</v>
          </cell>
          <cell r="B10389" t="str">
            <v>x3136F4JP0</v>
          </cell>
          <cell r="C10389" t="str">
            <v>Match</v>
          </cell>
          <cell r="D10389" t="str">
            <v>iStar</v>
          </cell>
          <cell r="E10389" t="str">
            <v>Step-Up</v>
          </cell>
        </row>
        <row r="10390">
          <cell r="A10390" t="str">
            <v>3136F4JP0</v>
          </cell>
          <cell r="B10390" t="str">
            <v>x3136F4JP0</v>
          </cell>
          <cell r="C10390" t="str">
            <v>Match</v>
          </cell>
          <cell r="D10390" t="str">
            <v>iStar</v>
          </cell>
          <cell r="E10390" t="str">
            <v>Callable</v>
          </cell>
        </row>
        <row r="10391">
          <cell r="A10391" t="str">
            <v>3136F4JQ8</v>
          </cell>
          <cell r="B10391" t="str">
            <v>x3136F4JQ8</v>
          </cell>
          <cell r="C10391" t="str">
            <v>Match</v>
          </cell>
          <cell r="D10391" t="str">
            <v>iStar</v>
          </cell>
          <cell r="E10391" t="str">
            <v>Callable</v>
          </cell>
        </row>
        <row r="10392">
          <cell r="A10392" t="str">
            <v>3136F4JQ8</v>
          </cell>
          <cell r="B10392" t="str">
            <v>x3136F4JQ8</v>
          </cell>
          <cell r="C10392" t="str">
            <v>Match</v>
          </cell>
          <cell r="D10392" t="str">
            <v>iStar</v>
          </cell>
          <cell r="E10392" t="str">
            <v>Callable</v>
          </cell>
        </row>
        <row r="10393">
          <cell r="A10393" t="str">
            <v>3136F4JQ8</v>
          </cell>
          <cell r="B10393" t="str">
            <v>x3136F4JQ8</v>
          </cell>
          <cell r="C10393" t="str">
            <v>Match</v>
          </cell>
          <cell r="D10393" t="str">
            <v>iStar</v>
          </cell>
          <cell r="E10393" t="str">
            <v>Callable</v>
          </cell>
        </row>
        <row r="10394">
          <cell r="A10394" t="str">
            <v>3136F4JQ8</v>
          </cell>
          <cell r="B10394" t="str">
            <v>x3136F4JQ8</v>
          </cell>
          <cell r="C10394" t="str">
            <v>Match</v>
          </cell>
          <cell r="D10394" t="str">
            <v>iStar</v>
          </cell>
          <cell r="E10394" t="str">
            <v>Callable</v>
          </cell>
        </row>
        <row r="10395">
          <cell r="A10395" t="str">
            <v>3136F4JR6</v>
          </cell>
          <cell r="B10395" t="str">
            <v>x3136F4JR6</v>
          </cell>
          <cell r="C10395" t="str">
            <v>Match</v>
          </cell>
          <cell r="D10395" t="str">
            <v>iStar</v>
          </cell>
          <cell r="E10395" t="str">
            <v>Callable</v>
          </cell>
        </row>
        <row r="10396">
          <cell r="A10396" t="str">
            <v>3136F4JR6</v>
          </cell>
          <cell r="B10396" t="str">
            <v>x3136F4JR6</v>
          </cell>
          <cell r="C10396" t="str">
            <v>Match</v>
          </cell>
          <cell r="D10396" t="str">
            <v>iStar</v>
          </cell>
          <cell r="E10396" t="str">
            <v>Callable</v>
          </cell>
        </row>
        <row r="10397">
          <cell r="A10397" t="str">
            <v>3136F4JR6</v>
          </cell>
          <cell r="B10397" t="str">
            <v>x3136F4JR6</v>
          </cell>
          <cell r="C10397" t="str">
            <v>Match</v>
          </cell>
          <cell r="D10397" t="str">
            <v>iStar</v>
          </cell>
          <cell r="E10397" t="str">
            <v>Callable</v>
          </cell>
        </row>
        <row r="10398">
          <cell r="A10398" t="str">
            <v>3136F4JS4</v>
          </cell>
          <cell r="B10398" t="str">
            <v>x3136F4JS4</v>
          </cell>
          <cell r="C10398" t="str">
            <v>Match</v>
          </cell>
          <cell r="D10398" t="str">
            <v>iStar</v>
          </cell>
          <cell r="E10398" t="str">
            <v>Callable</v>
          </cell>
        </row>
        <row r="10399">
          <cell r="A10399" t="str">
            <v>3136F4JS4</v>
          </cell>
          <cell r="B10399" t="str">
            <v>x3136F4JS4</v>
          </cell>
          <cell r="C10399" t="str">
            <v>Match</v>
          </cell>
          <cell r="D10399" t="str">
            <v>iStar</v>
          </cell>
          <cell r="E10399" t="str">
            <v>CallableStep-Up</v>
          </cell>
        </row>
        <row r="10400">
          <cell r="A10400" t="str">
            <v>3136F4JT2</v>
          </cell>
          <cell r="B10400" t="str">
            <v>x3136F4JT2</v>
          </cell>
          <cell r="C10400" t="str">
            <v>Match</v>
          </cell>
          <cell r="D10400" t="str">
            <v>iStar</v>
          </cell>
          <cell r="E10400" t="str">
            <v>CallableStep-Up</v>
          </cell>
        </row>
        <row r="10401">
          <cell r="A10401" t="str">
            <v>3136F4JU9</v>
          </cell>
          <cell r="B10401" t="str">
            <v>x3136F4JU9</v>
          </cell>
          <cell r="C10401" t="str">
            <v>Match</v>
          </cell>
          <cell r="D10401" t="str">
            <v>iStar</v>
          </cell>
          <cell r="E10401" t="str">
            <v>Step-Up</v>
          </cell>
        </row>
        <row r="10402">
          <cell r="A10402" t="str">
            <v>3136F4JV7</v>
          </cell>
          <cell r="B10402" t="str">
            <v>x3136F4JV7</v>
          </cell>
          <cell r="C10402" t="str">
            <v>Match</v>
          </cell>
          <cell r="D10402" t="str">
            <v>iStar</v>
          </cell>
          <cell r="E10402" t="str">
            <v>Callable</v>
          </cell>
        </row>
        <row r="10403">
          <cell r="A10403" t="str">
            <v>3136F4JW5</v>
          </cell>
          <cell r="B10403" t="str">
            <v>x3136F4JW5</v>
          </cell>
          <cell r="C10403" t="str">
            <v>Match</v>
          </cell>
          <cell r="D10403" t="str">
            <v>iStar</v>
          </cell>
          <cell r="E10403" t="str">
            <v>Callable</v>
          </cell>
        </row>
        <row r="10404">
          <cell r="A10404" t="str">
            <v>3136F4JX3</v>
          </cell>
          <cell r="B10404" t="str">
            <v>x3136F4JX3</v>
          </cell>
          <cell r="C10404" t="str">
            <v>Match</v>
          </cell>
          <cell r="D10404" t="str">
            <v>iStar</v>
          </cell>
          <cell r="E10404" t="str">
            <v>Callable</v>
          </cell>
        </row>
        <row r="10405">
          <cell r="A10405" t="str">
            <v>3136F4JX3</v>
          </cell>
          <cell r="B10405" t="str">
            <v>x3136F4JX3</v>
          </cell>
          <cell r="C10405" t="str">
            <v>Match</v>
          </cell>
          <cell r="D10405" t="str">
            <v>iStar</v>
          </cell>
          <cell r="E10405" t="str">
            <v>Callable</v>
          </cell>
        </row>
        <row r="10406">
          <cell r="A10406" t="str">
            <v>3136F4JX3</v>
          </cell>
          <cell r="B10406" t="str">
            <v>x3136F4JX3</v>
          </cell>
          <cell r="C10406" t="str">
            <v>Match</v>
          </cell>
          <cell r="D10406" t="str">
            <v>iStar</v>
          </cell>
          <cell r="E10406" t="str">
            <v>Callable</v>
          </cell>
        </row>
        <row r="10407">
          <cell r="A10407" t="str">
            <v>3136F4JY1</v>
          </cell>
          <cell r="B10407" t="str">
            <v>x3136F4JY1</v>
          </cell>
          <cell r="C10407" t="str">
            <v>Match</v>
          </cell>
          <cell r="D10407" t="str">
            <v>iStar</v>
          </cell>
          <cell r="E10407" t="str">
            <v>Callable</v>
          </cell>
        </row>
        <row r="10408">
          <cell r="A10408" t="str">
            <v>3136F4JZ8</v>
          </cell>
          <cell r="B10408" t="str">
            <v>x3136F4JZ8</v>
          </cell>
          <cell r="C10408" t="str">
            <v>Match</v>
          </cell>
          <cell r="D10408" t="str">
            <v>iStar</v>
          </cell>
          <cell r="E10408" t="str">
            <v>Callable</v>
          </cell>
        </row>
        <row r="10409">
          <cell r="A10409" t="str">
            <v>3136F4JZ8</v>
          </cell>
          <cell r="B10409" t="str">
            <v>x3136F4JZ8</v>
          </cell>
          <cell r="C10409" t="str">
            <v>Match</v>
          </cell>
          <cell r="D10409" t="str">
            <v>iStar</v>
          </cell>
          <cell r="E10409" t="str">
            <v>Callable</v>
          </cell>
        </row>
        <row r="10410">
          <cell r="A10410" t="str">
            <v>3136F4JZ8</v>
          </cell>
          <cell r="B10410" t="str">
            <v>x3136F4JZ8</v>
          </cell>
          <cell r="C10410" t="str">
            <v>Match</v>
          </cell>
          <cell r="D10410" t="str">
            <v>iStar</v>
          </cell>
          <cell r="E10410" t="str">
            <v>Callable</v>
          </cell>
        </row>
        <row r="10411">
          <cell r="A10411" t="str">
            <v>3136F4K29</v>
          </cell>
          <cell r="B10411" t="str">
            <v>x3136F4K29</v>
          </cell>
          <cell r="C10411" t="str">
            <v>Match</v>
          </cell>
          <cell r="D10411" t="str">
            <v>iStar</v>
          </cell>
          <cell r="E10411" t="str">
            <v>Callable</v>
          </cell>
        </row>
        <row r="10412">
          <cell r="A10412" t="str">
            <v>3136F4K29</v>
          </cell>
          <cell r="B10412" t="str">
            <v>x3136F4K29</v>
          </cell>
          <cell r="C10412" t="str">
            <v>Match</v>
          </cell>
          <cell r="D10412" t="str">
            <v>iStar</v>
          </cell>
          <cell r="E10412" t="str">
            <v>Callable</v>
          </cell>
        </row>
        <row r="10413">
          <cell r="A10413" t="str">
            <v>3136F4K29</v>
          </cell>
          <cell r="B10413" t="str">
            <v>x3136F4K29</v>
          </cell>
          <cell r="C10413" t="str">
            <v>Match</v>
          </cell>
          <cell r="D10413" t="str">
            <v>iStar</v>
          </cell>
          <cell r="E10413" t="str">
            <v>Callable</v>
          </cell>
        </row>
        <row r="10414">
          <cell r="A10414" t="str">
            <v>3136F4K37</v>
          </cell>
          <cell r="B10414" t="str">
            <v>x3136F4K37</v>
          </cell>
          <cell r="C10414" t="str">
            <v>Match</v>
          </cell>
          <cell r="D10414" t="str">
            <v>iStar</v>
          </cell>
          <cell r="E10414" t="str">
            <v>Bullet</v>
          </cell>
        </row>
        <row r="10415">
          <cell r="A10415" t="str">
            <v>3136F4K37</v>
          </cell>
          <cell r="B10415" t="str">
            <v>x3136F4K37</v>
          </cell>
          <cell r="C10415" t="str">
            <v>Match</v>
          </cell>
          <cell r="D10415" t="str">
            <v>iStar</v>
          </cell>
          <cell r="E10415" t="str">
            <v>Bullet</v>
          </cell>
        </row>
        <row r="10416">
          <cell r="A10416" t="str">
            <v>3136F4K45</v>
          </cell>
          <cell r="B10416" t="str">
            <v>x3136F4K45</v>
          </cell>
          <cell r="C10416" t="str">
            <v>Match</v>
          </cell>
          <cell r="D10416" t="str">
            <v>iStar</v>
          </cell>
          <cell r="E10416" t="str">
            <v>Bullet</v>
          </cell>
        </row>
        <row r="10417">
          <cell r="A10417" t="str">
            <v>3136F4K52</v>
          </cell>
          <cell r="B10417" t="str">
            <v>x3136F4K52</v>
          </cell>
          <cell r="C10417" t="str">
            <v>Match</v>
          </cell>
          <cell r="D10417" t="str">
            <v>iStar</v>
          </cell>
          <cell r="E10417" t="str">
            <v>Callable</v>
          </cell>
        </row>
        <row r="10418">
          <cell r="A10418" t="str">
            <v>3136F4K52</v>
          </cell>
          <cell r="B10418" t="str">
            <v>x3136F4K52</v>
          </cell>
          <cell r="C10418" t="str">
            <v>Match</v>
          </cell>
          <cell r="D10418" t="str">
            <v>iStar</v>
          </cell>
          <cell r="E10418" t="str">
            <v>Bullet</v>
          </cell>
        </row>
        <row r="10419">
          <cell r="A10419" t="str">
            <v>3136F4K52</v>
          </cell>
          <cell r="B10419" t="str">
            <v>x3136F4K52</v>
          </cell>
          <cell r="C10419" t="str">
            <v>Match</v>
          </cell>
          <cell r="D10419" t="str">
            <v>iStar</v>
          </cell>
          <cell r="E10419" t="str">
            <v>Bullet</v>
          </cell>
        </row>
        <row r="10420">
          <cell r="A10420" t="str">
            <v>3136F4K52</v>
          </cell>
          <cell r="B10420" t="str">
            <v>x3136F4K52</v>
          </cell>
          <cell r="C10420" t="str">
            <v>Match</v>
          </cell>
          <cell r="D10420" t="str">
            <v>iStar</v>
          </cell>
          <cell r="E10420" t="str">
            <v>Callable</v>
          </cell>
        </row>
        <row r="10421">
          <cell r="A10421" t="str">
            <v>3136F4K60</v>
          </cell>
          <cell r="B10421" t="str">
            <v>x3136F4K60</v>
          </cell>
          <cell r="C10421" t="str">
            <v>Match</v>
          </cell>
          <cell r="D10421" t="str">
            <v>iStar</v>
          </cell>
          <cell r="E10421" t="str">
            <v>Callable</v>
          </cell>
        </row>
        <row r="10422">
          <cell r="A10422" t="str">
            <v>3136F4K60</v>
          </cell>
          <cell r="B10422" t="str">
            <v>x3136F4K60</v>
          </cell>
          <cell r="C10422" t="str">
            <v>Match</v>
          </cell>
          <cell r="D10422" t="str">
            <v>iStar</v>
          </cell>
          <cell r="E10422" t="str">
            <v>Callable</v>
          </cell>
        </row>
        <row r="10423">
          <cell r="A10423" t="str">
            <v>3136F4K60</v>
          </cell>
          <cell r="B10423" t="str">
            <v>x3136F4K60</v>
          </cell>
          <cell r="C10423" t="str">
            <v>Match</v>
          </cell>
          <cell r="D10423" t="str">
            <v>iStar</v>
          </cell>
          <cell r="E10423" t="str">
            <v>Bullet</v>
          </cell>
        </row>
        <row r="10424">
          <cell r="A10424" t="str">
            <v>3136F4K78</v>
          </cell>
          <cell r="B10424" t="str">
            <v>x3136F4K78</v>
          </cell>
          <cell r="C10424" t="str">
            <v>Match</v>
          </cell>
          <cell r="D10424" t="str">
            <v>iStar</v>
          </cell>
          <cell r="E10424" t="str">
            <v>Bullet</v>
          </cell>
        </row>
        <row r="10425">
          <cell r="A10425" t="str">
            <v>3136F4K78</v>
          </cell>
          <cell r="B10425" t="str">
            <v>x3136F4K78</v>
          </cell>
          <cell r="C10425" t="str">
            <v>Match</v>
          </cell>
          <cell r="D10425" t="str">
            <v>iStar</v>
          </cell>
          <cell r="E10425" t="str">
            <v>Callable</v>
          </cell>
        </row>
        <row r="10426">
          <cell r="A10426" t="str">
            <v>3136F4K86</v>
          </cell>
          <cell r="B10426" t="str">
            <v>x3136F4K86</v>
          </cell>
          <cell r="C10426" t="str">
            <v>Match</v>
          </cell>
          <cell r="D10426" t="str">
            <v>iStar</v>
          </cell>
          <cell r="E10426" t="str">
            <v>CallableStep-Up</v>
          </cell>
        </row>
        <row r="10427">
          <cell r="A10427" t="str">
            <v>3136F4K86</v>
          </cell>
          <cell r="B10427" t="str">
            <v>x3136F4K86</v>
          </cell>
          <cell r="C10427" t="str">
            <v>Match</v>
          </cell>
          <cell r="D10427" t="str">
            <v>iStar</v>
          </cell>
          <cell r="E10427" t="str">
            <v>CallableStep-Up</v>
          </cell>
        </row>
        <row r="10428">
          <cell r="A10428" t="str">
            <v>3136F4K94</v>
          </cell>
          <cell r="B10428" t="str">
            <v>x3136F4K94</v>
          </cell>
          <cell r="C10428" t="str">
            <v>Match</v>
          </cell>
          <cell r="D10428" t="str">
            <v>iStar</v>
          </cell>
          <cell r="E10428" t="str">
            <v>Step-Up</v>
          </cell>
        </row>
        <row r="10429">
          <cell r="A10429" t="str">
            <v>3136F4KA1</v>
          </cell>
          <cell r="B10429" t="str">
            <v>x3136F4KA1</v>
          </cell>
          <cell r="C10429" t="str">
            <v>Match</v>
          </cell>
          <cell r="D10429" t="str">
            <v>iStar</v>
          </cell>
          <cell r="E10429" t="str">
            <v>Callable</v>
          </cell>
        </row>
        <row r="10430">
          <cell r="A10430" t="str">
            <v>3136F4KB9</v>
          </cell>
          <cell r="B10430" t="str">
            <v>x3136F4KB9</v>
          </cell>
          <cell r="C10430" t="str">
            <v>Match</v>
          </cell>
          <cell r="D10430" t="str">
            <v>iStar</v>
          </cell>
          <cell r="E10430" t="str">
            <v>Callable</v>
          </cell>
        </row>
        <row r="10431">
          <cell r="A10431" t="str">
            <v>3136F4KC7</v>
          </cell>
          <cell r="B10431" t="str">
            <v>x3136F4KC7</v>
          </cell>
          <cell r="C10431" t="str">
            <v>Match</v>
          </cell>
          <cell r="D10431" t="str">
            <v>iStar</v>
          </cell>
          <cell r="E10431" t="str">
            <v>Callable</v>
          </cell>
        </row>
        <row r="10432">
          <cell r="A10432" t="str">
            <v>3136F4KC7</v>
          </cell>
          <cell r="B10432" t="str">
            <v>x3136F4KC7</v>
          </cell>
          <cell r="C10432" t="str">
            <v>Match</v>
          </cell>
          <cell r="D10432" t="str">
            <v>iStar</v>
          </cell>
          <cell r="E10432" t="str">
            <v>CallableStep-Up</v>
          </cell>
        </row>
        <row r="10433">
          <cell r="A10433" t="str">
            <v>3136F4KC7</v>
          </cell>
          <cell r="B10433" t="str">
            <v>x3136F4KC7</v>
          </cell>
          <cell r="C10433" t="str">
            <v>Match</v>
          </cell>
          <cell r="D10433" t="str">
            <v>iStar</v>
          </cell>
          <cell r="E10433" t="str">
            <v>Step-Up</v>
          </cell>
        </row>
        <row r="10434">
          <cell r="A10434" t="str">
            <v>3136F4KD5</v>
          </cell>
          <cell r="B10434" t="str">
            <v>x3136F4KD5</v>
          </cell>
          <cell r="C10434" t="str">
            <v>Match</v>
          </cell>
          <cell r="D10434" t="str">
            <v>iStar</v>
          </cell>
          <cell r="E10434" t="str">
            <v>Callable</v>
          </cell>
        </row>
        <row r="10435">
          <cell r="A10435" t="str">
            <v>3136F4KE3</v>
          </cell>
          <cell r="B10435" t="str">
            <v>x3136F4KE3</v>
          </cell>
          <cell r="C10435" t="str">
            <v>Match</v>
          </cell>
          <cell r="D10435" t="str">
            <v>iStar</v>
          </cell>
          <cell r="E10435" t="str">
            <v>Callable</v>
          </cell>
        </row>
        <row r="10436">
          <cell r="A10436" t="str">
            <v>3136F4KF0</v>
          </cell>
          <cell r="B10436" t="str">
            <v>x3136F4KF0</v>
          </cell>
          <cell r="C10436" t="str">
            <v>Match</v>
          </cell>
          <cell r="D10436" t="str">
            <v>iStar</v>
          </cell>
          <cell r="E10436" t="str">
            <v>Callable</v>
          </cell>
        </row>
        <row r="10437">
          <cell r="A10437" t="str">
            <v>3136F4KG8</v>
          </cell>
          <cell r="B10437" t="str">
            <v>x3136F4KG8</v>
          </cell>
          <cell r="C10437" t="str">
            <v>Match</v>
          </cell>
          <cell r="D10437" t="str">
            <v>iStar</v>
          </cell>
          <cell r="E10437" t="str">
            <v>CallableStep-Up</v>
          </cell>
        </row>
        <row r="10438">
          <cell r="A10438" t="str">
            <v>3136F4KH6</v>
          </cell>
          <cell r="B10438" t="str">
            <v>x3136F4KH6</v>
          </cell>
          <cell r="C10438" t="str">
            <v>Match</v>
          </cell>
          <cell r="D10438" t="str">
            <v>iStar</v>
          </cell>
          <cell r="E10438" t="str">
            <v>Callable</v>
          </cell>
        </row>
        <row r="10439">
          <cell r="A10439" t="str">
            <v>3136F4KH6</v>
          </cell>
          <cell r="B10439" t="str">
            <v>x3136F4KH6</v>
          </cell>
          <cell r="C10439" t="str">
            <v>Match</v>
          </cell>
          <cell r="D10439" t="str">
            <v>iStar</v>
          </cell>
          <cell r="E10439" t="str">
            <v>Callable</v>
          </cell>
        </row>
        <row r="10440">
          <cell r="A10440" t="str">
            <v>3136F4KJ2</v>
          </cell>
          <cell r="B10440" t="str">
            <v>x3136F4KJ2</v>
          </cell>
          <cell r="C10440" t="str">
            <v>Match</v>
          </cell>
          <cell r="D10440" t="str">
            <v>iStar</v>
          </cell>
          <cell r="E10440" t="str">
            <v>Callable</v>
          </cell>
        </row>
        <row r="10441">
          <cell r="A10441" t="str">
            <v>3136F4KK9</v>
          </cell>
          <cell r="B10441" t="str">
            <v>x3136F4KK9</v>
          </cell>
          <cell r="C10441" t="str">
            <v>Match</v>
          </cell>
          <cell r="D10441" t="str">
            <v>iStar</v>
          </cell>
          <cell r="E10441" t="str">
            <v>Callable</v>
          </cell>
        </row>
        <row r="10442">
          <cell r="A10442" t="str">
            <v>3136F4KK9</v>
          </cell>
          <cell r="B10442" t="str">
            <v>x3136F4KK9</v>
          </cell>
          <cell r="C10442" t="str">
            <v>Match</v>
          </cell>
          <cell r="D10442" t="str">
            <v>iStar</v>
          </cell>
          <cell r="E10442" t="str">
            <v>Callable</v>
          </cell>
        </row>
        <row r="10443">
          <cell r="A10443" t="str">
            <v>3136F4KK9</v>
          </cell>
          <cell r="B10443" t="str">
            <v>x3136F4KK9</v>
          </cell>
          <cell r="C10443" t="str">
            <v>Match</v>
          </cell>
          <cell r="D10443" t="str">
            <v>iStar</v>
          </cell>
          <cell r="E10443" t="str">
            <v>Callable</v>
          </cell>
        </row>
        <row r="10444">
          <cell r="A10444" t="str">
            <v>3136F4KL7</v>
          </cell>
          <cell r="B10444" t="str">
            <v>x3136F4KL7</v>
          </cell>
          <cell r="C10444" t="str">
            <v>Match</v>
          </cell>
          <cell r="D10444" t="str">
            <v>iStar</v>
          </cell>
          <cell r="E10444" t="str">
            <v>Callable</v>
          </cell>
        </row>
        <row r="10445">
          <cell r="A10445" t="str">
            <v>3136F4KL7</v>
          </cell>
          <cell r="B10445" t="str">
            <v>x3136F4KL7</v>
          </cell>
          <cell r="C10445" t="str">
            <v>Match</v>
          </cell>
          <cell r="D10445" t="str">
            <v>iStar</v>
          </cell>
          <cell r="E10445" t="str">
            <v>Callable</v>
          </cell>
        </row>
        <row r="10446">
          <cell r="A10446" t="str">
            <v>3136F4KL7</v>
          </cell>
          <cell r="B10446" t="str">
            <v>x3136F4KL7</v>
          </cell>
          <cell r="C10446" t="str">
            <v>Match</v>
          </cell>
          <cell r="D10446" t="str">
            <v>iStar</v>
          </cell>
          <cell r="E10446" t="str">
            <v>Bullet</v>
          </cell>
        </row>
        <row r="10447">
          <cell r="A10447" t="str">
            <v>3136F4KM5</v>
          </cell>
          <cell r="B10447" t="str">
            <v>x3136F4KM5</v>
          </cell>
          <cell r="C10447" t="str">
            <v>Match</v>
          </cell>
          <cell r="D10447" t="str">
            <v>iStar</v>
          </cell>
          <cell r="E10447" t="str">
            <v>Callable</v>
          </cell>
        </row>
        <row r="10448">
          <cell r="A10448" t="str">
            <v>3136F4KM5</v>
          </cell>
          <cell r="B10448" t="str">
            <v>x3136F4KM5</v>
          </cell>
          <cell r="C10448" t="str">
            <v>Match</v>
          </cell>
          <cell r="D10448" t="str">
            <v>iStar</v>
          </cell>
          <cell r="E10448" t="str">
            <v>Callable</v>
          </cell>
        </row>
        <row r="10449">
          <cell r="A10449" t="str">
            <v>3136F4KM5</v>
          </cell>
          <cell r="B10449" t="str">
            <v>x3136F4KM5</v>
          </cell>
          <cell r="C10449" t="str">
            <v>Match</v>
          </cell>
          <cell r="D10449" t="str">
            <v>iStar</v>
          </cell>
          <cell r="E10449" t="str">
            <v>Callable</v>
          </cell>
        </row>
        <row r="10450">
          <cell r="A10450" t="str">
            <v>3136F4KN3</v>
          </cell>
          <cell r="B10450" t="str">
            <v>x3136F4KN3</v>
          </cell>
          <cell r="C10450" t="str">
            <v>Match</v>
          </cell>
          <cell r="D10450" t="str">
            <v>iStar</v>
          </cell>
          <cell r="E10450" t="str">
            <v>Callable</v>
          </cell>
        </row>
        <row r="10451">
          <cell r="A10451" t="str">
            <v>3136F4KN3</v>
          </cell>
          <cell r="B10451" t="str">
            <v>x3136F4KN3</v>
          </cell>
          <cell r="C10451" t="str">
            <v>Match</v>
          </cell>
          <cell r="D10451" t="str">
            <v>iStar</v>
          </cell>
          <cell r="E10451" t="str">
            <v>Callable</v>
          </cell>
        </row>
        <row r="10452">
          <cell r="A10452" t="str">
            <v>3136F4KN3</v>
          </cell>
          <cell r="B10452" t="str">
            <v>x3136F4KN3</v>
          </cell>
          <cell r="C10452" t="str">
            <v>Match</v>
          </cell>
          <cell r="D10452" t="str">
            <v>iStar</v>
          </cell>
          <cell r="E10452" t="str">
            <v>Callable</v>
          </cell>
        </row>
        <row r="10453">
          <cell r="A10453" t="str">
            <v>3136F4KP8</v>
          </cell>
          <cell r="B10453" t="str">
            <v>x3136F4KP8</v>
          </cell>
          <cell r="C10453" t="str">
            <v>Match</v>
          </cell>
          <cell r="D10453" t="str">
            <v>iStar</v>
          </cell>
          <cell r="E10453" t="str">
            <v>Bullet</v>
          </cell>
        </row>
        <row r="10454">
          <cell r="A10454" t="str">
            <v>3136F4KP8</v>
          </cell>
          <cell r="B10454" t="str">
            <v>x3136F4KP8</v>
          </cell>
          <cell r="C10454" t="str">
            <v>Match</v>
          </cell>
          <cell r="D10454" t="str">
            <v>iStar</v>
          </cell>
          <cell r="E10454" t="str">
            <v>Bullet</v>
          </cell>
        </row>
        <row r="10455">
          <cell r="A10455" t="str">
            <v>3136F4KP8</v>
          </cell>
          <cell r="B10455" t="str">
            <v>x3136F4KP8</v>
          </cell>
          <cell r="C10455" t="str">
            <v>Match</v>
          </cell>
          <cell r="D10455" t="str">
            <v>iStar</v>
          </cell>
          <cell r="E10455" t="str">
            <v>Bullet</v>
          </cell>
        </row>
        <row r="10456">
          <cell r="A10456" t="str">
            <v>3136F4KQ6</v>
          </cell>
          <cell r="B10456" t="str">
            <v>x3136F4KQ6</v>
          </cell>
          <cell r="C10456" t="str">
            <v>Match</v>
          </cell>
          <cell r="D10456" t="str">
            <v>iStar</v>
          </cell>
          <cell r="E10456" t="str">
            <v>Callable</v>
          </cell>
        </row>
        <row r="10457">
          <cell r="A10457" t="str">
            <v>3136F4KQ6</v>
          </cell>
          <cell r="B10457" t="str">
            <v>x3136F4KQ6</v>
          </cell>
          <cell r="C10457" t="str">
            <v>Match</v>
          </cell>
          <cell r="D10457" t="str">
            <v>iStar</v>
          </cell>
          <cell r="E10457" t="str">
            <v>Callable</v>
          </cell>
        </row>
        <row r="10458">
          <cell r="A10458" t="str">
            <v>3136F4KQ6</v>
          </cell>
          <cell r="B10458" t="str">
            <v>x3136F4KQ6</v>
          </cell>
          <cell r="C10458" t="str">
            <v>Match</v>
          </cell>
          <cell r="D10458" t="str">
            <v>iStar</v>
          </cell>
          <cell r="E10458" t="str">
            <v>Callable</v>
          </cell>
        </row>
        <row r="10459">
          <cell r="A10459" t="str">
            <v>3136F4KR4</v>
          </cell>
          <cell r="B10459" t="str">
            <v>x3136F4KR4</v>
          </cell>
          <cell r="C10459" t="str">
            <v>Match</v>
          </cell>
          <cell r="D10459" t="str">
            <v>iStar</v>
          </cell>
          <cell r="E10459" t="str">
            <v>Callable</v>
          </cell>
        </row>
        <row r="10460">
          <cell r="A10460" t="str">
            <v>3136F4KS2</v>
          </cell>
          <cell r="B10460" t="str">
            <v>x3136F4KS2</v>
          </cell>
          <cell r="C10460" t="str">
            <v>Match</v>
          </cell>
          <cell r="D10460" t="str">
            <v>iStar</v>
          </cell>
          <cell r="E10460" t="str">
            <v>Callable</v>
          </cell>
        </row>
        <row r="10461">
          <cell r="A10461" t="str">
            <v>3136F4KS2</v>
          </cell>
          <cell r="B10461" t="str">
            <v>x3136F4KS2</v>
          </cell>
          <cell r="C10461" t="str">
            <v>Match</v>
          </cell>
          <cell r="D10461" t="str">
            <v>iStar</v>
          </cell>
          <cell r="E10461" t="str">
            <v>Callable</v>
          </cell>
        </row>
        <row r="10462">
          <cell r="A10462" t="str">
            <v>3136F4KT0</v>
          </cell>
          <cell r="B10462" t="str">
            <v>x3136F4KT0</v>
          </cell>
          <cell r="C10462" t="str">
            <v>Match</v>
          </cell>
          <cell r="D10462" t="str">
            <v>iStar</v>
          </cell>
          <cell r="E10462" t="str">
            <v>Callable</v>
          </cell>
        </row>
        <row r="10463">
          <cell r="A10463" t="str">
            <v>3136F4KU7</v>
          </cell>
          <cell r="B10463" t="str">
            <v>x3136F4KU7</v>
          </cell>
          <cell r="C10463" t="str">
            <v>Match</v>
          </cell>
          <cell r="D10463" t="str">
            <v>iStar</v>
          </cell>
          <cell r="E10463" t="str">
            <v>Callable</v>
          </cell>
        </row>
        <row r="10464">
          <cell r="A10464" t="str">
            <v>3136F4KU7</v>
          </cell>
          <cell r="B10464" t="str">
            <v>x3136F4KU7</v>
          </cell>
          <cell r="C10464" t="str">
            <v>Match</v>
          </cell>
          <cell r="D10464" t="str">
            <v>iStar</v>
          </cell>
          <cell r="E10464" t="str">
            <v>Callable</v>
          </cell>
        </row>
        <row r="10465">
          <cell r="A10465" t="str">
            <v>3136F4KU7</v>
          </cell>
          <cell r="B10465" t="str">
            <v>x3136F4KU7</v>
          </cell>
          <cell r="C10465" t="str">
            <v>Match</v>
          </cell>
          <cell r="D10465" t="str">
            <v>iStar</v>
          </cell>
          <cell r="E10465" t="str">
            <v>Callable</v>
          </cell>
        </row>
        <row r="10466">
          <cell r="A10466" t="str">
            <v>3136F4KV5</v>
          </cell>
          <cell r="B10466" t="str">
            <v>x3136F4KV5</v>
          </cell>
          <cell r="C10466" t="str">
            <v>Match</v>
          </cell>
          <cell r="D10466" t="str">
            <v>iStar</v>
          </cell>
          <cell r="E10466" t="str">
            <v>Callable</v>
          </cell>
        </row>
        <row r="10467">
          <cell r="A10467" t="str">
            <v>3136F4KV5</v>
          </cell>
          <cell r="B10467" t="str">
            <v>x3136F4KV5</v>
          </cell>
          <cell r="C10467" t="str">
            <v>Match</v>
          </cell>
          <cell r="D10467" t="str">
            <v>iStar</v>
          </cell>
          <cell r="E10467" t="str">
            <v>Callable</v>
          </cell>
        </row>
        <row r="10468">
          <cell r="A10468" t="str">
            <v>3136F4KW3</v>
          </cell>
          <cell r="B10468" t="str">
            <v>x3136F4KW3</v>
          </cell>
          <cell r="C10468" t="str">
            <v>Match</v>
          </cell>
          <cell r="D10468" t="str">
            <v>iStar</v>
          </cell>
          <cell r="E10468" t="str">
            <v>Callable</v>
          </cell>
        </row>
        <row r="10469">
          <cell r="A10469" t="str">
            <v>3136F4KW3</v>
          </cell>
          <cell r="B10469" t="str">
            <v>x3136F4KW3</v>
          </cell>
          <cell r="C10469" t="str">
            <v>Match</v>
          </cell>
          <cell r="D10469" t="str">
            <v>iStar</v>
          </cell>
          <cell r="E10469" t="str">
            <v>CallableStep-Up</v>
          </cell>
        </row>
        <row r="10470">
          <cell r="A10470" t="str">
            <v>3136F4KW3</v>
          </cell>
          <cell r="B10470" t="str">
            <v>x3136F4KW3</v>
          </cell>
          <cell r="C10470" t="str">
            <v>Match</v>
          </cell>
          <cell r="D10470" t="str">
            <v>iStar</v>
          </cell>
          <cell r="E10470" t="str">
            <v>CallableStep-Up</v>
          </cell>
        </row>
        <row r="10471">
          <cell r="A10471" t="str">
            <v>3136F4KX1</v>
          </cell>
          <cell r="B10471" t="str">
            <v>x3136F4KX1</v>
          </cell>
          <cell r="C10471" t="str">
            <v>Match</v>
          </cell>
          <cell r="D10471" t="str">
            <v>iStar</v>
          </cell>
          <cell r="E10471" t="str">
            <v>Step-Up</v>
          </cell>
        </row>
        <row r="10472">
          <cell r="A10472" t="str">
            <v>3136F4KY9</v>
          </cell>
          <cell r="B10472" t="str">
            <v>x3136F4KY9</v>
          </cell>
          <cell r="C10472" t="str">
            <v>Match</v>
          </cell>
          <cell r="D10472" t="str">
            <v>iStar</v>
          </cell>
          <cell r="E10472" t="str">
            <v>Callable</v>
          </cell>
        </row>
        <row r="10473">
          <cell r="A10473" t="str">
            <v>3136F4KZ6</v>
          </cell>
          <cell r="B10473" t="str">
            <v>x3136F4KZ6</v>
          </cell>
          <cell r="C10473" t="str">
            <v>Match</v>
          </cell>
          <cell r="D10473" t="str">
            <v>iStar</v>
          </cell>
          <cell r="E10473" t="str">
            <v>Callable</v>
          </cell>
        </row>
        <row r="10474">
          <cell r="A10474" t="str">
            <v>3136F4KZ6</v>
          </cell>
          <cell r="B10474" t="str">
            <v>x3136F4KZ6</v>
          </cell>
          <cell r="C10474" t="str">
            <v>Match</v>
          </cell>
          <cell r="D10474" t="str">
            <v>iStar</v>
          </cell>
          <cell r="E10474" t="str">
            <v>Callable</v>
          </cell>
        </row>
        <row r="10475">
          <cell r="A10475" t="str">
            <v>3136F4KZ6</v>
          </cell>
          <cell r="B10475" t="str">
            <v>x3136F4KZ6</v>
          </cell>
          <cell r="C10475" t="str">
            <v>Match</v>
          </cell>
          <cell r="D10475" t="str">
            <v>iStar</v>
          </cell>
          <cell r="E10475" t="str">
            <v>CallableStep-Up</v>
          </cell>
        </row>
        <row r="10476">
          <cell r="A10476" t="str">
            <v>3136F4L28</v>
          </cell>
          <cell r="B10476" t="str">
            <v>x3136F4L28</v>
          </cell>
          <cell r="C10476" t="str">
            <v>Match</v>
          </cell>
          <cell r="D10476" t="str">
            <v>iStar</v>
          </cell>
          <cell r="E10476" t="str">
            <v>CallableStep-Up</v>
          </cell>
        </row>
        <row r="10477">
          <cell r="A10477" t="str">
            <v>3136F4L36</v>
          </cell>
          <cell r="B10477" t="str">
            <v>x3136F4L36</v>
          </cell>
          <cell r="C10477" t="str">
            <v>Match</v>
          </cell>
          <cell r="D10477" t="str">
            <v>iStar</v>
          </cell>
          <cell r="E10477" t="str">
            <v>Step-Up</v>
          </cell>
        </row>
        <row r="10478">
          <cell r="A10478" t="str">
            <v>3136F4L36</v>
          </cell>
          <cell r="B10478" t="str">
            <v>x3136F4L36</v>
          </cell>
          <cell r="C10478" t="str">
            <v>Match</v>
          </cell>
          <cell r="D10478" t="str">
            <v>iStar</v>
          </cell>
          <cell r="E10478" t="str">
            <v>Callable</v>
          </cell>
        </row>
        <row r="10479">
          <cell r="A10479" t="str">
            <v>3136F4L44</v>
          </cell>
          <cell r="B10479" t="str">
            <v>x3136F4L44</v>
          </cell>
          <cell r="C10479" t="str">
            <v>Match</v>
          </cell>
          <cell r="D10479" t="str">
            <v>iStar</v>
          </cell>
          <cell r="E10479" t="str">
            <v>Callable</v>
          </cell>
        </row>
        <row r="10480">
          <cell r="A10480" t="str">
            <v>3136F4L44</v>
          </cell>
          <cell r="B10480" t="str">
            <v>x3136F4L44</v>
          </cell>
          <cell r="C10480" t="str">
            <v>Match</v>
          </cell>
          <cell r="D10480" t="str">
            <v>iStar</v>
          </cell>
          <cell r="E10480" t="str">
            <v>Callable</v>
          </cell>
        </row>
        <row r="10481">
          <cell r="A10481" t="str">
            <v>3136F4L51</v>
          </cell>
          <cell r="B10481" t="str">
            <v>x3136F4L51</v>
          </cell>
          <cell r="C10481" t="str">
            <v>Match</v>
          </cell>
          <cell r="D10481" t="str">
            <v>iStar</v>
          </cell>
          <cell r="E10481" t="str">
            <v>Callable</v>
          </cell>
        </row>
        <row r="10482">
          <cell r="A10482" t="str">
            <v>3136F4L69</v>
          </cell>
          <cell r="B10482" t="str">
            <v>x3136F4L69</v>
          </cell>
          <cell r="C10482" t="str">
            <v>Match</v>
          </cell>
          <cell r="D10482" t="str">
            <v>iStar</v>
          </cell>
          <cell r="E10482" t="str">
            <v>Callable</v>
          </cell>
        </row>
        <row r="10483">
          <cell r="A10483" t="str">
            <v>3136F4L85</v>
          </cell>
          <cell r="B10483" t="str">
            <v>x3136F4L85</v>
          </cell>
          <cell r="C10483" t="str">
            <v>Match</v>
          </cell>
          <cell r="D10483" t="str">
            <v>iStar</v>
          </cell>
          <cell r="E10483" t="str">
            <v>Callable</v>
          </cell>
        </row>
        <row r="10484">
          <cell r="A10484" t="str">
            <v>3136F4L85</v>
          </cell>
          <cell r="B10484" t="str">
            <v>x3136F4L85</v>
          </cell>
          <cell r="C10484" t="str">
            <v>Match</v>
          </cell>
          <cell r="D10484" t="str">
            <v>iStar</v>
          </cell>
          <cell r="E10484" t="str">
            <v>Callable</v>
          </cell>
        </row>
        <row r="10485">
          <cell r="A10485" t="str">
            <v>3136F4L85</v>
          </cell>
          <cell r="B10485" t="str">
            <v>x3136F4L85</v>
          </cell>
          <cell r="C10485" t="str">
            <v>Match</v>
          </cell>
          <cell r="D10485" t="str">
            <v>iStar</v>
          </cell>
          <cell r="E10485" t="str">
            <v>Callable</v>
          </cell>
        </row>
        <row r="10486">
          <cell r="A10486" t="str">
            <v>3136F4L93</v>
          </cell>
          <cell r="B10486" t="str">
            <v>x3136F4L93</v>
          </cell>
          <cell r="C10486" t="str">
            <v>Match</v>
          </cell>
          <cell r="D10486" t="str">
            <v>iStar</v>
          </cell>
          <cell r="E10486" t="str">
            <v>Callable</v>
          </cell>
        </row>
        <row r="10487">
          <cell r="A10487" t="str">
            <v>3136F4L93</v>
          </cell>
          <cell r="B10487" t="str">
            <v>x3136F4L93</v>
          </cell>
          <cell r="C10487" t="str">
            <v>Match</v>
          </cell>
          <cell r="D10487" t="str">
            <v>iStar</v>
          </cell>
          <cell r="E10487" t="str">
            <v>Callable</v>
          </cell>
        </row>
        <row r="10488">
          <cell r="A10488" t="str">
            <v>3136F4L93</v>
          </cell>
          <cell r="B10488" t="str">
            <v>x3136F4L93</v>
          </cell>
          <cell r="C10488" t="str">
            <v>Match</v>
          </cell>
          <cell r="D10488" t="str">
            <v>iStar</v>
          </cell>
          <cell r="E10488" t="str">
            <v>Callable</v>
          </cell>
        </row>
        <row r="10489">
          <cell r="A10489" t="str">
            <v>3136F4L93</v>
          </cell>
          <cell r="B10489" t="str">
            <v>x3136F4L93</v>
          </cell>
          <cell r="C10489" t="str">
            <v>Match</v>
          </cell>
          <cell r="D10489" t="str">
            <v>iStar</v>
          </cell>
          <cell r="E10489" t="str">
            <v>Callable</v>
          </cell>
        </row>
        <row r="10490">
          <cell r="A10490" t="str">
            <v>3136F4LA0</v>
          </cell>
          <cell r="B10490" t="str">
            <v>x3136F4LA0</v>
          </cell>
          <cell r="C10490" t="str">
            <v>Match</v>
          </cell>
          <cell r="D10490" t="str">
            <v>iStar</v>
          </cell>
          <cell r="E10490" t="str">
            <v>Callable</v>
          </cell>
        </row>
        <row r="10491">
          <cell r="A10491" t="str">
            <v>3136F4LA0</v>
          </cell>
          <cell r="B10491" t="str">
            <v>x3136F4LA0</v>
          </cell>
          <cell r="C10491" t="str">
            <v>Match</v>
          </cell>
          <cell r="D10491" t="str">
            <v>iStar</v>
          </cell>
          <cell r="E10491" t="str">
            <v>Callable</v>
          </cell>
        </row>
        <row r="10492">
          <cell r="A10492" t="str">
            <v>3136F4LA0</v>
          </cell>
          <cell r="B10492" t="str">
            <v>x3136F4LA0</v>
          </cell>
          <cell r="C10492" t="str">
            <v>Match</v>
          </cell>
          <cell r="D10492" t="str">
            <v>iStar</v>
          </cell>
          <cell r="E10492" t="str">
            <v>Callable</v>
          </cell>
        </row>
        <row r="10493">
          <cell r="A10493" t="str">
            <v>3136F4LB8</v>
          </cell>
          <cell r="B10493" t="str">
            <v>x3136F4LB8</v>
          </cell>
          <cell r="C10493" t="str">
            <v>Match</v>
          </cell>
          <cell r="D10493" t="str">
            <v>iStar</v>
          </cell>
          <cell r="E10493" t="str">
            <v>Bullet</v>
          </cell>
        </row>
        <row r="10494">
          <cell r="A10494" t="str">
            <v>3136F4LC6</v>
          </cell>
          <cell r="B10494" t="str">
            <v>x3136F4LC6</v>
          </cell>
          <cell r="C10494" t="str">
            <v>Match</v>
          </cell>
          <cell r="D10494" t="str">
            <v>iStar</v>
          </cell>
          <cell r="E10494" t="str">
            <v>Callable</v>
          </cell>
        </row>
        <row r="10495">
          <cell r="A10495" t="str">
            <v>3136F4LD4</v>
          </cell>
          <cell r="B10495" t="str">
            <v>x3136F4LD4</v>
          </cell>
          <cell r="C10495" t="str">
            <v>Match</v>
          </cell>
          <cell r="D10495" t="str">
            <v>iStar</v>
          </cell>
          <cell r="E10495" t="str">
            <v>Callable</v>
          </cell>
        </row>
        <row r="10496">
          <cell r="A10496" t="str">
            <v>3136F4LD4</v>
          </cell>
          <cell r="B10496" t="str">
            <v>x3136F4LD4</v>
          </cell>
          <cell r="C10496" t="str">
            <v>Match</v>
          </cell>
          <cell r="D10496" t="str">
            <v>iStar</v>
          </cell>
          <cell r="E10496" t="str">
            <v>Callable</v>
          </cell>
        </row>
        <row r="10497">
          <cell r="A10497" t="str">
            <v>3136F4LD4</v>
          </cell>
          <cell r="B10497" t="str">
            <v>x3136F4LD4</v>
          </cell>
          <cell r="C10497" t="str">
            <v>Match</v>
          </cell>
          <cell r="D10497" t="str">
            <v>iStar</v>
          </cell>
          <cell r="E10497" t="str">
            <v>Callable</v>
          </cell>
        </row>
        <row r="10498">
          <cell r="A10498" t="str">
            <v>3136F4LE2</v>
          </cell>
          <cell r="B10498" t="str">
            <v>x3136F4LE2</v>
          </cell>
          <cell r="C10498" t="str">
            <v>Match</v>
          </cell>
          <cell r="D10498" t="str">
            <v>iStar</v>
          </cell>
          <cell r="E10498" t="str">
            <v>Callable</v>
          </cell>
        </row>
        <row r="10499">
          <cell r="A10499" t="str">
            <v>3136F4LE2</v>
          </cell>
          <cell r="B10499" t="str">
            <v>x3136F4LE2</v>
          </cell>
          <cell r="C10499" t="str">
            <v>Match</v>
          </cell>
          <cell r="D10499" t="str">
            <v>iStar</v>
          </cell>
          <cell r="E10499" t="str">
            <v>Callable</v>
          </cell>
        </row>
        <row r="10500">
          <cell r="A10500" t="str">
            <v>3136F4LF9</v>
          </cell>
          <cell r="B10500" t="str">
            <v>x3136F4LF9</v>
          </cell>
          <cell r="C10500" t="str">
            <v>Match</v>
          </cell>
          <cell r="D10500" t="str">
            <v>iStar</v>
          </cell>
          <cell r="E10500" t="str">
            <v>Callable</v>
          </cell>
        </row>
        <row r="10501">
          <cell r="A10501" t="str">
            <v>3136F4LG7</v>
          </cell>
          <cell r="B10501" t="str">
            <v>x3136F4LG7</v>
          </cell>
          <cell r="C10501" t="str">
            <v>Match</v>
          </cell>
          <cell r="D10501" t="str">
            <v>iStar</v>
          </cell>
          <cell r="E10501" t="str">
            <v>Callable</v>
          </cell>
        </row>
        <row r="10502">
          <cell r="A10502" t="str">
            <v>3136F4LH5</v>
          </cell>
          <cell r="B10502" t="str">
            <v>x3136F4LH5</v>
          </cell>
          <cell r="C10502" t="str">
            <v>Match</v>
          </cell>
          <cell r="D10502" t="str">
            <v>iStar</v>
          </cell>
          <cell r="E10502" t="str">
            <v>Callable</v>
          </cell>
        </row>
        <row r="10503">
          <cell r="A10503" t="str">
            <v>3136F4LH5</v>
          </cell>
          <cell r="B10503" t="str">
            <v>x3136F4LH5</v>
          </cell>
          <cell r="C10503" t="str">
            <v>Match</v>
          </cell>
          <cell r="D10503" t="str">
            <v>iStar</v>
          </cell>
          <cell r="E10503" t="str">
            <v>Callable</v>
          </cell>
        </row>
        <row r="10504">
          <cell r="A10504" t="str">
            <v>3136F4LH5</v>
          </cell>
          <cell r="B10504" t="str">
            <v>x3136F4LH5</v>
          </cell>
          <cell r="C10504" t="str">
            <v>Match</v>
          </cell>
          <cell r="D10504" t="str">
            <v>iStar</v>
          </cell>
          <cell r="E10504" t="str">
            <v>CallableStep-Up</v>
          </cell>
        </row>
        <row r="10505">
          <cell r="A10505" t="str">
            <v>3136F4LJ1</v>
          </cell>
          <cell r="B10505" t="str">
            <v>x3136F4LJ1</v>
          </cell>
          <cell r="C10505" t="str">
            <v>Match</v>
          </cell>
          <cell r="D10505" t="str">
            <v>iStar</v>
          </cell>
          <cell r="E10505" t="str">
            <v>Step-Up</v>
          </cell>
        </row>
        <row r="10506">
          <cell r="A10506" t="str">
            <v>3136F4LJ1</v>
          </cell>
          <cell r="B10506" t="str">
            <v>x3136F4LJ1</v>
          </cell>
          <cell r="C10506" t="str">
            <v>Match</v>
          </cell>
          <cell r="D10506" t="str">
            <v>iStar</v>
          </cell>
          <cell r="E10506" t="str">
            <v>Callable</v>
          </cell>
        </row>
        <row r="10507">
          <cell r="A10507" t="str">
            <v>3136F4LK8</v>
          </cell>
          <cell r="B10507" t="str">
            <v>x3136F4LK8</v>
          </cell>
          <cell r="C10507" t="str">
            <v>Match</v>
          </cell>
          <cell r="D10507" t="str">
            <v>iStar</v>
          </cell>
          <cell r="E10507" t="str">
            <v>Callable</v>
          </cell>
        </row>
        <row r="10508">
          <cell r="A10508" t="str">
            <v>3136F4LK8</v>
          </cell>
          <cell r="B10508" t="str">
            <v>x3136F4LK8</v>
          </cell>
          <cell r="C10508" t="str">
            <v>Match</v>
          </cell>
          <cell r="D10508" t="str">
            <v>iStar</v>
          </cell>
          <cell r="E10508" t="str">
            <v>Callable</v>
          </cell>
        </row>
        <row r="10509">
          <cell r="A10509" t="str">
            <v>3136F4LK8</v>
          </cell>
          <cell r="B10509" t="str">
            <v>x3136F4LK8</v>
          </cell>
          <cell r="C10509" t="str">
            <v>Match</v>
          </cell>
          <cell r="D10509" t="str">
            <v>iStar</v>
          </cell>
          <cell r="E10509" t="str">
            <v>Callable</v>
          </cell>
        </row>
        <row r="10510">
          <cell r="A10510" t="str">
            <v>3136F4LL6</v>
          </cell>
          <cell r="B10510" t="str">
            <v>x3136F4LL6</v>
          </cell>
          <cell r="C10510" t="str">
            <v>Match</v>
          </cell>
          <cell r="D10510" t="str">
            <v>iStar</v>
          </cell>
          <cell r="E10510" t="str">
            <v>Callable</v>
          </cell>
        </row>
        <row r="10511">
          <cell r="A10511" t="str">
            <v>3136F4LL6</v>
          </cell>
          <cell r="B10511" t="str">
            <v>x3136F4LL6</v>
          </cell>
          <cell r="C10511" t="str">
            <v>Match</v>
          </cell>
          <cell r="D10511" t="str">
            <v>iStar</v>
          </cell>
          <cell r="E10511" t="str">
            <v>Bullet</v>
          </cell>
        </row>
        <row r="10512">
          <cell r="A10512" t="str">
            <v>3136F4LL6</v>
          </cell>
          <cell r="B10512" t="str">
            <v>x3136F4LL6</v>
          </cell>
          <cell r="C10512" t="str">
            <v>Match</v>
          </cell>
          <cell r="D10512" t="str">
            <v>iStar</v>
          </cell>
          <cell r="E10512" t="str">
            <v>Bullet</v>
          </cell>
        </row>
        <row r="10513">
          <cell r="A10513" t="str">
            <v>3136F4LM4</v>
          </cell>
          <cell r="B10513" t="str">
            <v>x3136F4LM4</v>
          </cell>
          <cell r="C10513" t="str">
            <v>Match</v>
          </cell>
          <cell r="D10513" t="str">
            <v>iStar</v>
          </cell>
          <cell r="E10513" t="str">
            <v>Callable</v>
          </cell>
        </row>
        <row r="10514">
          <cell r="A10514" t="str">
            <v>3136F4LM4</v>
          </cell>
          <cell r="B10514" t="str">
            <v>x3136F4LM4</v>
          </cell>
          <cell r="C10514" t="str">
            <v>Match</v>
          </cell>
          <cell r="D10514" t="str">
            <v>iStar</v>
          </cell>
          <cell r="E10514" t="str">
            <v>Callable</v>
          </cell>
        </row>
        <row r="10515">
          <cell r="A10515" t="str">
            <v>3136F4LM4</v>
          </cell>
          <cell r="B10515" t="str">
            <v>x3136F4LM4</v>
          </cell>
          <cell r="C10515" t="str">
            <v>Match</v>
          </cell>
          <cell r="D10515" t="str">
            <v>iStar</v>
          </cell>
          <cell r="E10515" t="str">
            <v>Callable</v>
          </cell>
        </row>
        <row r="10516">
          <cell r="A10516" t="str">
            <v>3136F4LN2</v>
          </cell>
          <cell r="B10516" t="str">
            <v>x3136F4LN2</v>
          </cell>
          <cell r="C10516" t="str">
            <v>Match</v>
          </cell>
          <cell r="D10516" t="str">
            <v>iStar</v>
          </cell>
          <cell r="E10516" t="str">
            <v>Callable</v>
          </cell>
        </row>
        <row r="10517">
          <cell r="A10517" t="str">
            <v>3136F4LN2</v>
          </cell>
          <cell r="B10517" t="str">
            <v>x3136F4LN2</v>
          </cell>
          <cell r="C10517" t="str">
            <v>Match</v>
          </cell>
          <cell r="D10517" t="str">
            <v>iStar</v>
          </cell>
          <cell r="E10517" t="str">
            <v>Callable</v>
          </cell>
        </row>
        <row r="10518">
          <cell r="A10518" t="str">
            <v>3136F4LN2</v>
          </cell>
          <cell r="B10518" t="str">
            <v>x3136F4LN2</v>
          </cell>
          <cell r="C10518" t="str">
            <v>Match</v>
          </cell>
          <cell r="D10518" t="str">
            <v>iStar</v>
          </cell>
          <cell r="E10518" t="str">
            <v>Callable</v>
          </cell>
        </row>
        <row r="10519">
          <cell r="A10519" t="str">
            <v>3136F4LP7</v>
          </cell>
          <cell r="B10519" t="str">
            <v>x3136F4LP7</v>
          </cell>
          <cell r="C10519" t="str">
            <v>Match</v>
          </cell>
          <cell r="D10519" t="str">
            <v>iStar</v>
          </cell>
          <cell r="E10519" t="str">
            <v>Callable</v>
          </cell>
        </row>
        <row r="10520">
          <cell r="A10520" t="str">
            <v>3136F4LP7</v>
          </cell>
          <cell r="B10520" t="str">
            <v>x3136F4LP7</v>
          </cell>
          <cell r="C10520" t="str">
            <v>Match</v>
          </cell>
          <cell r="D10520" t="str">
            <v>iStar</v>
          </cell>
          <cell r="E10520" t="str">
            <v>Callable</v>
          </cell>
        </row>
        <row r="10521">
          <cell r="A10521" t="str">
            <v>3136F4LP7</v>
          </cell>
          <cell r="B10521" t="str">
            <v>x3136F4LP7</v>
          </cell>
          <cell r="C10521" t="str">
            <v>Match</v>
          </cell>
          <cell r="D10521" t="str">
            <v>iStar</v>
          </cell>
          <cell r="E10521" t="str">
            <v>Callable</v>
          </cell>
        </row>
        <row r="10522">
          <cell r="A10522" t="str">
            <v>3136F4LQ5</v>
          </cell>
          <cell r="B10522" t="str">
            <v>x3136F4LQ5</v>
          </cell>
          <cell r="C10522" t="str">
            <v>Match</v>
          </cell>
          <cell r="D10522" t="str">
            <v>iStar</v>
          </cell>
          <cell r="E10522" t="str">
            <v>Callable</v>
          </cell>
        </row>
        <row r="10523">
          <cell r="A10523" t="str">
            <v>3136F4LQ5</v>
          </cell>
          <cell r="B10523" t="str">
            <v>x3136F4LQ5</v>
          </cell>
          <cell r="C10523" t="str">
            <v>Match</v>
          </cell>
          <cell r="D10523" t="str">
            <v>iStar</v>
          </cell>
          <cell r="E10523" t="str">
            <v>Callable</v>
          </cell>
        </row>
        <row r="10524">
          <cell r="A10524" t="str">
            <v>3136F4LQ5</v>
          </cell>
          <cell r="B10524" t="str">
            <v>x3136F4LQ5</v>
          </cell>
          <cell r="C10524" t="str">
            <v>Match</v>
          </cell>
          <cell r="D10524" t="str">
            <v>iStar</v>
          </cell>
          <cell r="E10524" t="str">
            <v>Callable</v>
          </cell>
        </row>
        <row r="10525">
          <cell r="A10525" t="str">
            <v>3136F4LR3</v>
          </cell>
          <cell r="B10525" t="str">
            <v>x3136F4LR3</v>
          </cell>
          <cell r="C10525" t="str">
            <v>Match</v>
          </cell>
          <cell r="D10525" t="str">
            <v>iStar</v>
          </cell>
          <cell r="E10525" t="str">
            <v>Bullet</v>
          </cell>
        </row>
        <row r="10526">
          <cell r="A10526" t="str">
            <v>3136F4LR3</v>
          </cell>
          <cell r="B10526" t="str">
            <v>x3136F4LR3</v>
          </cell>
          <cell r="C10526" t="str">
            <v>Match</v>
          </cell>
          <cell r="D10526" t="str">
            <v>iStar</v>
          </cell>
          <cell r="E10526" t="str">
            <v>Bullet</v>
          </cell>
        </row>
        <row r="10527">
          <cell r="A10527" t="str">
            <v>3136F4LR3</v>
          </cell>
          <cell r="B10527" t="str">
            <v>x3136F4LR3</v>
          </cell>
          <cell r="C10527" t="str">
            <v>Match</v>
          </cell>
          <cell r="D10527" t="str">
            <v>iStar</v>
          </cell>
          <cell r="E10527" t="str">
            <v>Callable</v>
          </cell>
        </row>
        <row r="10528">
          <cell r="A10528" t="str">
            <v>3136F4LS1</v>
          </cell>
          <cell r="B10528" t="str">
            <v>x3136F4LS1</v>
          </cell>
          <cell r="C10528" t="str">
            <v>Match</v>
          </cell>
          <cell r="D10528" t="str">
            <v>iStar</v>
          </cell>
          <cell r="E10528" t="str">
            <v>Bullet</v>
          </cell>
        </row>
        <row r="10529">
          <cell r="A10529" t="str">
            <v>3136F4LS1</v>
          </cell>
          <cell r="B10529" t="str">
            <v>x3136F4LS1</v>
          </cell>
          <cell r="C10529" t="str">
            <v>Match</v>
          </cell>
          <cell r="D10529" t="str">
            <v>iStar</v>
          </cell>
          <cell r="E10529" t="str">
            <v>Callable</v>
          </cell>
        </row>
        <row r="10530">
          <cell r="A10530" t="str">
            <v>3136F4LS1</v>
          </cell>
          <cell r="B10530" t="str">
            <v>x3136F4LS1</v>
          </cell>
          <cell r="C10530" t="str">
            <v>Match</v>
          </cell>
          <cell r="D10530" t="str">
            <v>iStar</v>
          </cell>
          <cell r="E10530" t="str">
            <v>Callable</v>
          </cell>
        </row>
        <row r="10531">
          <cell r="A10531" t="str">
            <v>3136F4LT9</v>
          </cell>
          <cell r="B10531" t="str">
            <v>x3136F4LT9</v>
          </cell>
          <cell r="C10531" t="str">
            <v>Match</v>
          </cell>
          <cell r="D10531" t="str">
            <v>iStar</v>
          </cell>
          <cell r="E10531" t="str">
            <v>Bullet</v>
          </cell>
        </row>
        <row r="10532">
          <cell r="A10532" t="str">
            <v>3136F4LT9</v>
          </cell>
          <cell r="B10532" t="str">
            <v>x3136F4LT9</v>
          </cell>
          <cell r="C10532" t="str">
            <v>Match</v>
          </cell>
          <cell r="D10532" t="str">
            <v>iStar</v>
          </cell>
          <cell r="E10532" t="str">
            <v>Callable</v>
          </cell>
        </row>
        <row r="10533">
          <cell r="A10533" t="str">
            <v>3136F4LT9</v>
          </cell>
          <cell r="B10533" t="str">
            <v>x3136F4LT9</v>
          </cell>
          <cell r="C10533" t="str">
            <v>Match</v>
          </cell>
          <cell r="D10533" t="str">
            <v>iStar</v>
          </cell>
          <cell r="E10533" t="str">
            <v>Bullet</v>
          </cell>
        </row>
        <row r="10534">
          <cell r="A10534" t="str">
            <v>3136F4LU6</v>
          </cell>
          <cell r="B10534" t="str">
            <v>x3136F4LU6</v>
          </cell>
          <cell r="C10534" t="str">
            <v>Match</v>
          </cell>
          <cell r="D10534" t="str">
            <v>iStar</v>
          </cell>
          <cell r="E10534" t="str">
            <v>CallableStep-Up</v>
          </cell>
        </row>
        <row r="10535">
          <cell r="A10535" t="str">
            <v>3136F4LU6</v>
          </cell>
          <cell r="B10535" t="str">
            <v>x3136F4LU6</v>
          </cell>
          <cell r="C10535" t="str">
            <v>Match</v>
          </cell>
          <cell r="D10535" t="str">
            <v>iStar</v>
          </cell>
          <cell r="E10535" t="str">
            <v>CallableStep-Up</v>
          </cell>
        </row>
        <row r="10536">
          <cell r="A10536" t="str">
            <v>3136F4LU6</v>
          </cell>
          <cell r="B10536" t="str">
            <v>x3136F4LU6</v>
          </cell>
          <cell r="C10536" t="str">
            <v>Match</v>
          </cell>
          <cell r="D10536" t="str">
            <v>iStar</v>
          </cell>
          <cell r="E10536" t="str">
            <v>Callable</v>
          </cell>
        </row>
        <row r="10537">
          <cell r="A10537" t="str">
            <v>3136F4LV4</v>
          </cell>
          <cell r="B10537" t="str">
            <v>x3136F4LV4</v>
          </cell>
          <cell r="C10537" t="str">
            <v>Match</v>
          </cell>
          <cell r="D10537" t="str">
            <v>iStar</v>
          </cell>
          <cell r="E10537" t="str">
            <v>Callable</v>
          </cell>
        </row>
        <row r="10538">
          <cell r="A10538" t="str">
            <v>3136F4LV4</v>
          </cell>
          <cell r="B10538" t="str">
            <v>x3136F4LV4</v>
          </cell>
          <cell r="C10538" t="str">
            <v>Match</v>
          </cell>
          <cell r="D10538" t="str">
            <v>iStar</v>
          </cell>
          <cell r="E10538" t="str">
            <v>Callable</v>
          </cell>
        </row>
        <row r="10539">
          <cell r="A10539" t="str">
            <v>3136F4LV4</v>
          </cell>
          <cell r="B10539" t="str">
            <v>x3136F4LV4</v>
          </cell>
          <cell r="C10539" t="str">
            <v>Match</v>
          </cell>
          <cell r="D10539" t="str">
            <v>iStar</v>
          </cell>
          <cell r="E10539" t="str">
            <v>Callable</v>
          </cell>
        </row>
        <row r="10540">
          <cell r="A10540" t="str">
            <v>3136F4LW2</v>
          </cell>
          <cell r="B10540" t="str">
            <v>x3136F4LW2</v>
          </cell>
          <cell r="C10540" t="str">
            <v>Match</v>
          </cell>
          <cell r="D10540" t="str">
            <v>iStar</v>
          </cell>
          <cell r="E10540" t="str">
            <v>Callable</v>
          </cell>
        </row>
        <row r="10541">
          <cell r="A10541" t="str">
            <v>3136F4LW2</v>
          </cell>
          <cell r="B10541" t="str">
            <v>x3136F4LW2</v>
          </cell>
          <cell r="C10541" t="str">
            <v>Match</v>
          </cell>
          <cell r="D10541" t="str">
            <v>iStar</v>
          </cell>
          <cell r="E10541" t="str">
            <v>Callable</v>
          </cell>
        </row>
        <row r="10542">
          <cell r="A10542" t="str">
            <v>3136F4LW2</v>
          </cell>
          <cell r="B10542" t="str">
            <v>x3136F4LW2</v>
          </cell>
          <cell r="C10542" t="str">
            <v>Match</v>
          </cell>
          <cell r="D10542" t="str">
            <v>iStar</v>
          </cell>
          <cell r="E10542" t="str">
            <v>Callable</v>
          </cell>
        </row>
        <row r="10543">
          <cell r="A10543" t="str">
            <v>3136F4LX0</v>
          </cell>
          <cell r="B10543" t="str">
            <v>x3136F4LX0</v>
          </cell>
          <cell r="C10543" t="str">
            <v>Match</v>
          </cell>
          <cell r="D10543" t="str">
            <v>iStar</v>
          </cell>
          <cell r="E10543" t="str">
            <v>Callable</v>
          </cell>
        </row>
        <row r="10544">
          <cell r="A10544" t="str">
            <v>3136F4LY8</v>
          </cell>
          <cell r="B10544" t="str">
            <v>x3136F4LY8</v>
          </cell>
          <cell r="C10544" t="str">
            <v>Match</v>
          </cell>
          <cell r="D10544" t="str">
            <v>iStar</v>
          </cell>
          <cell r="E10544" t="str">
            <v>CallableStep-Up</v>
          </cell>
        </row>
        <row r="10545">
          <cell r="A10545" t="str">
            <v>3136F4LZ5</v>
          </cell>
          <cell r="B10545" t="str">
            <v>x3136F4LZ5</v>
          </cell>
          <cell r="C10545" t="str">
            <v>Match</v>
          </cell>
          <cell r="D10545" t="str">
            <v>iStar</v>
          </cell>
          <cell r="E10545" t="str">
            <v>CallableStep-Up</v>
          </cell>
        </row>
        <row r="10546">
          <cell r="A10546" t="str">
            <v>3136F4LZ5</v>
          </cell>
          <cell r="B10546" t="str">
            <v>x3136F4LZ5</v>
          </cell>
          <cell r="C10546" t="str">
            <v>Match</v>
          </cell>
          <cell r="D10546" t="str">
            <v>iStar</v>
          </cell>
          <cell r="E10546" t="str">
            <v>Callable</v>
          </cell>
        </row>
        <row r="10547">
          <cell r="A10547" t="str">
            <v>3136F4LZ5</v>
          </cell>
          <cell r="B10547" t="str">
            <v>x3136F4LZ5</v>
          </cell>
          <cell r="C10547" t="str">
            <v>Match</v>
          </cell>
          <cell r="D10547" t="str">
            <v>iStar</v>
          </cell>
          <cell r="E10547" t="str">
            <v>CallableStep-Up</v>
          </cell>
        </row>
        <row r="10548">
          <cell r="A10548" t="str">
            <v>3136F4M27</v>
          </cell>
          <cell r="B10548" t="str">
            <v>x3136F4M27</v>
          </cell>
          <cell r="C10548" t="str">
            <v>Match</v>
          </cell>
          <cell r="D10548" t="str">
            <v>iStar</v>
          </cell>
          <cell r="E10548" t="str">
            <v>CallableStep-Up</v>
          </cell>
        </row>
        <row r="10549">
          <cell r="A10549" t="str">
            <v>3136F4M35</v>
          </cell>
          <cell r="B10549" t="str">
            <v>x3136F4M35</v>
          </cell>
          <cell r="C10549" t="str">
            <v>Match</v>
          </cell>
          <cell r="D10549" t="str">
            <v>iStar</v>
          </cell>
          <cell r="E10549" t="str">
            <v>Step-Up</v>
          </cell>
        </row>
        <row r="10550">
          <cell r="A10550" t="str">
            <v>3136F4M35</v>
          </cell>
          <cell r="B10550" t="str">
            <v>x3136F4M35</v>
          </cell>
          <cell r="C10550" t="str">
            <v>Match</v>
          </cell>
          <cell r="D10550" t="str">
            <v>iStar</v>
          </cell>
          <cell r="E10550" t="str">
            <v>Callable</v>
          </cell>
        </row>
        <row r="10551">
          <cell r="A10551" t="str">
            <v>3136F4M35</v>
          </cell>
          <cell r="B10551" t="str">
            <v>x3136F4M35</v>
          </cell>
          <cell r="C10551" t="str">
            <v>Match</v>
          </cell>
          <cell r="D10551" t="str">
            <v>iStar</v>
          </cell>
          <cell r="E10551" t="str">
            <v>Callable</v>
          </cell>
        </row>
        <row r="10552">
          <cell r="A10552" t="str">
            <v>3136F4M68</v>
          </cell>
          <cell r="B10552" t="str">
            <v>x3136F4M68</v>
          </cell>
          <cell r="C10552" t="str">
            <v>Match</v>
          </cell>
          <cell r="D10552" t="str">
            <v>iStar</v>
          </cell>
          <cell r="E10552" t="str">
            <v>Callable</v>
          </cell>
        </row>
        <row r="10553">
          <cell r="A10553" t="str">
            <v>3136F4M68</v>
          </cell>
          <cell r="B10553" t="str">
            <v>x3136F4M68</v>
          </cell>
          <cell r="C10553" t="str">
            <v>Match</v>
          </cell>
          <cell r="D10553" t="str">
            <v>iStar</v>
          </cell>
          <cell r="E10553" t="str">
            <v>CallableStep-Up</v>
          </cell>
        </row>
        <row r="10554">
          <cell r="A10554" t="str">
            <v>3136F4M68</v>
          </cell>
          <cell r="B10554" t="str">
            <v>x3136F4M68</v>
          </cell>
          <cell r="C10554" t="str">
            <v>Match</v>
          </cell>
          <cell r="D10554" t="str">
            <v>iStar</v>
          </cell>
          <cell r="E10554" t="str">
            <v>CallableStep-Up</v>
          </cell>
        </row>
        <row r="10555">
          <cell r="A10555" t="str">
            <v>3136F4M76</v>
          </cell>
          <cell r="B10555" t="str">
            <v>x3136F4M76</v>
          </cell>
          <cell r="C10555" t="str">
            <v>Match</v>
          </cell>
          <cell r="D10555" t="str">
            <v>iStar</v>
          </cell>
          <cell r="E10555" t="str">
            <v>Step-Up</v>
          </cell>
        </row>
        <row r="10556">
          <cell r="A10556" t="str">
            <v>3136F4M76</v>
          </cell>
          <cell r="B10556" t="str">
            <v>x3136F4M76</v>
          </cell>
          <cell r="C10556" t="str">
            <v>Match</v>
          </cell>
          <cell r="D10556" t="str">
            <v>iStar</v>
          </cell>
          <cell r="E10556" t="str">
            <v>Callable</v>
          </cell>
        </row>
        <row r="10557">
          <cell r="A10557" t="str">
            <v>3136F4M84</v>
          </cell>
          <cell r="B10557" t="str">
            <v>x3136F4M84</v>
          </cell>
          <cell r="C10557" t="str">
            <v>Match</v>
          </cell>
          <cell r="D10557" t="str">
            <v>iStar</v>
          </cell>
          <cell r="E10557" t="str">
            <v>Callable</v>
          </cell>
        </row>
        <row r="10558">
          <cell r="A10558" t="str">
            <v>3136F4M84</v>
          </cell>
          <cell r="B10558" t="str">
            <v>x3136F4M84</v>
          </cell>
          <cell r="C10558" t="str">
            <v>Match</v>
          </cell>
          <cell r="D10558" t="str">
            <v>iStar</v>
          </cell>
          <cell r="E10558" t="str">
            <v>CallableStep-Up</v>
          </cell>
        </row>
        <row r="10559">
          <cell r="A10559" t="str">
            <v>3136F4M84</v>
          </cell>
          <cell r="B10559" t="str">
            <v>x3136F4M84</v>
          </cell>
          <cell r="C10559" t="str">
            <v>Match</v>
          </cell>
          <cell r="D10559" t="str">
            <v>iStar</v>
          </cell>
          <cell r="E10559" t="str">
            <v>CallableStep-Up</v>
          </cell>
        </row>
        <row r="10560">
          <cell r="A10560" t="str">
            <v>3136F4M92</v>
          </cell>
          <cell r="B10560" t="str">
            <v>x3136F4M92</v>
          </cell>
          <cell r="C10560" t="str">
            <v>Match</v>
          </cell>
          <cell r="D10560" t="str">
            <v>iStar</v>
          </cell>
          <cell r="E10560" t="str">
            <v>Step-Up</v>
          </cell>
        </row>
        <row r="10561">
          <cell r="A10561" t="str">
            <v>3136F4MA9</v>
          </cell>
          <cell r="B10561" t="str">
            <v>x3136F4MA9</v>
          </cell>
          <cell r="C10561" t="str">
            <v>Match</v>
          </cell>
          <cell r="D10561" t="str">
            <v>iStar</v>
          </cell>
          <cell r="E10561" t="str">
            <v>Callable</v>
          </cell>
        </row>
        <row r="10562">
          <cell r="A10562" t="str">
            <v>3136F4MA9</v>
          </cell>
          <cell r="B10562" t="str">
            <v>x3136F4MA9</v>
          </cell>
          <cell r="C10562" t="str">
            <v>Match</v>
          </cell>
          <cell r="D10562" t="str">
            <v>iStar</v>
          </cell>
          <cell r="E10562" t="str">
            <v>Callable</v>
          </cell>
        </row>
        <row r="10563">
          <cell r="A10563" t="str">
            <v>3136F4MA9</v>
          </cell>
          <cell r="B10563" t="str">
            <v>x3136F4MA9</v>
          </cell>
          <cell r="C10563" t="str">
            <v>Match</v>
          </cell>
          <cell r="D10563" t="str">
            <v>iStar</v>
          </cell>
          <cell r="E10563" t="str">
            <v>Callable</v>
          </cell>
        </row>
        <row r="10564">
          <cell r="A10564" t="str">
            <v>3136F4MB7</v>
          </cell>
          <cell r="B10564" t="str">
            <v>x3136F4MB7</v>
          </cell>
          <cell r="C10564" t="str">
            <v>Match</v>
          </cell>
          <cell r="D10564" t="str">
            <v>iStar</v>
          </cell>
          <cell r="E10564" t="str">
            <v>Callable</v>
          </cell>
        </row>
        <row r="10565">
          <cell r="A10565" t="str">
            <v>3136F4MB7</v>
          </cell>
          <cell r="B10565" t="str">
            <v>x3136F4MB7</v>
          </cell>
          <cell r="C10565" t="str">
            <v>Match</v>
          </cell>
          <cell r="D10565" t="str">
            <v>iStar</v>
          </cell>
          <cell r="E10565" t="str">
            <v>Callable</v>
          </cell>
        </row>
        <row r="10566">
          <cell r="A10566" t="str">
            <v>3136F4MB7</v>
          </cell>
          <cell r="B10566" t="str">
            <v>x3136F4MB7</v>
          </cell>
          <cell r="C10566" t="str">
            <v>Match</v>
          </cell>
          <cell r="D10566" t="str">
            <v>iStar</v>
          </cell>
          <cell r="E10566" t="str">
            <v>Callable</v>
          </cell>
        </row>
        <row r="10567">
          <cell r="A10567" t="str">
            <v>3136F4MC5</v>
          </cell>
          <cell r="B10567" t="str">
            <v>x3136F4MC5</v>
          </cell>
          <cell r="C10567" t="str">
            <v>Match</v>
          </cell>
          <cell r="D10567" t="str">
            <v>iStar</v>
          </cell>
          <cell r="E10567" t="str">
            <v>Callable</v>
          </cell>
        </row>
        <row r="10568">
          <cell r="A10568" t="str">
            <v>3136F4MC5</v>
          </cell>
          <cell r="B10568" t="str">
            <v>x3136F4MC5</v>
          </cell>
          <cell r="C10568" t="str">
            <v>Match</v>
          </cell>
          <cell r="D10568" t="str">
            <v>iStar</v>
          </cell>
          <cell r="E10568" t="str">
            <v>Callable</v>
          </cell>
        </row>
        <row r="10569">
          <cell r="A10569" t="str">
            <v>3136F4MC5</v>
          </cell>
          <cell r="B10569" t="str">
            <v>x3136F4MC5</v>
          </cell>
          <cell r="C10569" t="str">
            <v>Match</v>
          </cell>
          <cell r="D10569" t="str">
            <v>iStar</v>
          </cell>
          <cell r="E10569" t="str">
            <v>Callable</v>
          </cell>
        </row>
        <row r="10570">
          <cell r="A10570" t="str">
            <v>3136F4MD3</v>
          </cell>
          <cell r="B10570" t="str">
            <v>x3136F4MD3</v>
          </cell>
          <cell r="C10570" t="str">
            <v>Match</v>
          </cell>
          <cell r="D10570" t="str">
            <v>iStar</v>
          </cell>
          <cell r="E10570" t="str">
            <v>Callable</v>
          </cell>
        </row>
        <row r="10571">
          <cell r="A10571" t="str">
            <v>3136F4ME1</v>
          </cell>
          <cell r="B10571" t="str">
            <v>x3136F4ME1</v>
          </cell>
          <cell r="C10571" t="str">
            <v>Match</v>
          </cell>
          <cell r="D10571" t="str">
            <v>iStar</v>
          </cell>
          <cell r="E10571" t="str">
            <v>Bullet</v>
          </cell>
        </row>
        <row r="10572">
          <cell r="A10572" t="str">
            <v>3136F4ME1</v>
          </cell>
          <cell r="B10572" t="str">
            <v>x3136F4ME1</v>
          </cell>
          <cell r="C10572" t="str">
            <v>Match</v>
          </cell>
          <cell r="D10572" t="str">
            <v>iStar</v>
          </cell>
          <cell r="E10572" t="str">
            <v>Callable</v>
          </cell>
        </row>
        <row r="10573">
          <cell r="A10573" t="str">
            <v>3136F4ME1</v>
          </cell>
          <cell r="B10573" t="str">
            <v>x3136F4ME1</v>
          </cell>
          <cell r="C10573" t="str">
            <v>Match</v>
          </cell>
          <cell r="D10573" t="str">
            <v>iStar</v>
          </cell>
          <cell r="E10573" t="str">
            <v>Bullet</v>
          </cell>
        </row>
        <row r="10574">
          <cell r="A10574" t="str">
            <v>3136F4MF8</v>
          </cell>
          <cell r="B10574" t="str">
            <v>x3136F4MF8</v>
          </cell>
          <cell r="C10574" t="str">
            <v>Match</v>
          </cell>
          <cell r="D10574" t="str">
            <v>iStar</v>
          </cell>
          <cell r="E10574" t="str">
            <v>Callable</v>
          </cell>
        </row>
        <row r="10575">
          <cell r="A10575" t="str">
            <v>3136F4MG6</v>
          </cell>
          <cell r="B10575" t="str">
            <v>x3136F4MG6</v>
          </cell>
          <cell r="C10575" t="str">
            <v>Match</v>
          </cell>
          <cell r="D10575" t="str">
            <v>iStar</v>
          </cell>
          <cell r="E10575" t="str">
            <v>Callable</v>
          </cell>
        </row>
        <row r="10576">
          <cell r="A10576" t="str">
            <v>3136F4MG6</v>
          </cell>
          <cell r="B10576" t="str">
            <v>x3136F4MG6</v>
          </cell>
          <cell r="C10576" t="str">
            <v>Match</v>
          </cell>
          <cell r="D10576" t="str">
            <v>iStar</v>
          </cell>
          <cell r="E10576" t="str">
            <v>Callable</v>
          </cell>
        </row>
        <row r="10577">
          <cell r="A10577" t="str">
            <v>3136F4MG6</v>
          </cell>
          <cell r="B10577" t="str">
            <v>x3136F4MG6</v>
          </cell>
          <cell r="C10577" t="str">
            <v>Match</v>
          </cell>
          <cell r="D10577" t="str">
            <v>iStar</v>
          </cell>
          <cell r="E10577" t="str">
            <v>Callable</v>
          </cell>
        </row>
        <row r="10578">
          <cell r="A10578" t="str">
            <v>3136F4MG6</v>
          </cell>
          <cell r="B10578" t="str">
            <v>x3136F4MG6</v>
          </cell>
          <cell r="C10578" t="str">
            <v>Match</v>
          </cell>
          <cell r="D10578" t="str">
            <v>iStar</v>
          </cell>
          <cell r="E10578" t="str">
            <v>Callable</v>
          </cell>
        </row>
        <row r="10579">
          <cell r="A10579" t="str">
            <v>3136F4MH4</v>
          </cell>
          <cell r="B10579" t="str">
            <v>x3136F4MH4</v>
          </cell>
          <cell r="C10579" t="str">
            <v>Match</v>
          </cell>
          <cell r="D10579" t="str">
            <v>iStar</v>
          </cell>
          <cell r="E10579" t="str">
            <v>Callable</v>
          </cell>
        </row>
        <row r="10580">
          <cell r="A10580" t="str">
            <v>3136F4MH4</v>
          </cell>
          <cell r="B10580" t="str">
            <v>x3136F4MH4</v>
          </cell>
          <cell r="C10580" t="str">
            <v>Match</v>
          </cell>
          <cell r="D10580" t="str">
            <v>iStar</v>
          </cell>
          <cell r="E10580" t="str">
            <v>Callable</v>
          </cell>
        </row>
        <row r="10581">
          <cell r="A10581" t="str">
            <v>3136F4MH4</v>
          </cell>
          <cell r="B10581" t="str">
            <v>x3136F4MH4</v>
          </cell>
          <cell r="C10581" t="str">
            <v>Match</v>
          </cell>
          <cell r="D10581" t="str">
            <v>iStar</v>
          </cell>
          <cell r="E10581" t="str">
            <v>Callable</v>
          </cell>
        </row>
        <row r="10582">
          <cell r="A10582" t="str">
            <v>3136F4MJ0</v>
          </cell>
          <cell r="B10582" t="str">
            <v>x3136F4MJ0</v>
          </cell>
          <cell r="C10582" t="str">
            <v>Match</v>
          </cell>
          <cell r="D10582" t="str">
            <v>iStar</v>
          </cell>
          <cell r="E10582" t="str">
            <v>Callable</v>
          </cell>
        </row>
        <row r="10583">
          <cell r="A10583" t="str">
            <v>3136F4MJ0</v>
          </cell>
          <cell r="B10583" t="str">
            <v>x3136F4MJ0</v>
          </cell>
          <cell r="C10583" t="str">
            <v>Match</v>
          </cell>
          <cell r="D10583" t="str">
            <v>iStar</v>
          </cell>
          <cell r="E10583" t="str">
            <v>Bullet</v>
          </cell>
        </row>
        <row r="10584">
          <cell r="A10584" t="str">
            <v>3136F4MJ0</v>
          </cell>
          <cell r="B10584" t="str">
            <v>x3136F4MJ0</v>
          </cell>
          <cell r="C10584" t="str">
            <v>Match</v>
          </cell>
          <cell r="D10584" t="str">
            <v>iStar</v>
          </cell>
          <cell r="E10584" t="str">
            <v>Bullet</v>
          </cell>
        </row>
        <row r="10585">
          <cell r="A10585" t="str">
            <v>3136F4MK7</v>
          </cell>
          <cell r="B10585" t="str">
            <v>x3136F4MK7</v>
          </cell>
          <cell r="C10585" t="str">
            <v>Match</v>
          </cell>
          <cell r="D10585" t="str">
            <v>iStar</v>
          </cell>
          <cell r="E10585" t="str">
            <v>Bullet</v>
          </cell>
        </row>
        <row r="10586">
          <cell r="A10586" t="str">
            <v>3136F4ML5</v>
          </cell>
          <cell r="B10586" t="str">
            <v>x3136F4ML5</v>
          </cell>
          <cell r="C10586" t="str">
            <v>Match</v>
          </cell>
          <cell r="D10586" t="str">
            <v>iStar</v>
          </cell>
          <cell r="E10586" t="str">
            <v>Callable</v>
          </cell>
        </row>
        <row r="10587">
          <cell r="A10587" t="str">
            <v>3136F4MM3</v>
          </cell>
          <cell r="B10587" t="str">
            <v>x3136F4MM3</v>
          </cell>
          <cell r="C10587" t="str">
            <v>Match</v>
          </cell>
          <cell r="D10587" t="str">
            <v>iStar</v>
          </cell>
          <cell r="E10587" t="str">
            <v>Callable</v>
          </cell>
        </row>
        <row r="10588">
          <cell r="A10588" t="str">
            <v>3136F4MM3</v>
          </cell>
          <cell r="B10588" t="str">
            <v>x3136F4MM3</v>
          </cell>
          <cell r="C10588" t="str">
            <v>Match</v>
          </cell>
          <cell r="D10588" t="str">
            <v>iStar</v>
          </cell>
          <cell r="E10588" t="str">
            <v>Callable</v>
          </cell>
        </row>
        <row r="10589">
          <cell r="A10589" t="str">
            <v>3136F4MM3</v>
          </cell>
          <cell r="B10589" t="str">
            <v>x3136F4MM3</v>
          </cell>
          <cell r="C10589" t="str">
            <v>Match</v>
          </cell>
          <cell r="D10589" t="str">
            <v>iStar</v>
          </cell>
          <cell r="E10589" t="str">
            <v>Callable</v>
          </cell>
        </row>
        <row r="10590">
          <cell r="A10590" t="str">
            <v>3136F4MM3</v>
          </cell>
          <cell r="B10590" t="str">
            <v>x3136F4MM3</v>
          </cell>
          <cell r="C10590" t="str">
            <v>Match</v>
          </cell>
          <cell r="D10590" t="str">
            <v>iStar</v>
          </cell>
          <cell r="E10590" t="str">
            <v>Callable</v>
          </cell>
        </row>
        <row r="10591">
          <cell r="A10591" t="str">
            <v>3136F4MM3</v>
          </cell>
          <cell r="B10591" t="str">
            <v>x3136F4MM3</v>
          </cell>
          <cell r="C10591" t="str">
            <v>Match</v>
          </cell>
          <cell r="D10591" t="str">
            <v>iStar</v>
          </cell>
          <cell r="E10591" t="str">
            <v>Callable</v>
          </cell>
        </row>
        <row r="10592">
          <cell r="A10592" t="str">
            <v>3136F4MN1</v>
          </cell>
          <cell r="B10592" t="str">
            <v>x3136F4MN1</v>
          </cell>
          <cell r="C10592" t="str">
            <v>Match</v>
          </cell>
          <cell r="D10592" t="str">
            <v>iStar</v>
          </cell>
          <cell r="E10592" t="str">
            <v>Callable</v>
          </cell>
        </row>
        <row r="10593">
          <cell r="A10593" t="str">
            <v>3136F4MN1</v>
          </cell>
          <cell r="B10593" t="str">
            <v>x3136F4MN1</v>
          </cell>
          <cell r="C10593" t="str">
            <v>Match</v>
          </cell>
          <cell r="D10593" t="str">
            <v>iStar</v>
          </cell>
          <cell r="E10593" t="str">
            <v>Bullet</v>
          </cell>
        </row>
        <row r="10594">
          <cell r="A10594" t="str">
            <v>3136F4MN1</v>
          </cell>
          <cell r="B10594" t="str">
            <v>x3136F4MN1</v>
          </cell>
          <cell r="C10594" t="str">
            <v>Match</v>
          </cell>
          <cell r="D10594" t="str">
            <v>iStar</v>
          </cell>
          <cell r="E10594" t="str">
            <v>CallableStep-Up</v>
          </cell>
        </row>
        <row r="10595">
          <cell r="A10595" t="str">
            <v>3136F4MP6</v>
          </cell>
          <cell r="B10595" t="str">
            <v>x3136F4MP6</v>
          </cell>
          <cell r="C10595" t="str">
            <v>Match</v>
          </cell>
          <cell r="D10595" t="str">
            <v>iStar</v>
          </cell>
          <cell r="E10595" t="str">
            <v>CallableStep-Up</v>
          </cell>
        </row>
        <row r="10596">
          <cell r="A10596" t="str">
            <v>3136F4MP6</v>
          </cell>
          <cell r="B10596" t="str">
            <v>x3136F4MP6</v>
          </cell>
          <cell r="C10596" t="str">
            <v>Match</v>
          </cell>
          <cell r="D10596" t="str">
            <v>iStar</v>
          </cell>
          <cell r="E10596" t="str">
            <v>Callable</v>
          </cell>
        </row>
        <row r="10597">
          <cell r="A10597" t="str">
            <v>3136F4MP6</v>
          </cell>
          <cell r="B10597" t="str">
            <v>x3136F4MP6</v>
          </cell>
          <cell r="C10597" t="str">
            <v>Match</v>
          </cell>
          <cell r="D10597" t="str">
            <v>iStar</v>
          </cell>
          <cell r="E10597" t="str">
            <v>Callable</v>
          </cell>
        </row>
        <row r="10598">
          <cell r="A10598" t="str">
            <v>3136F4MQ4</v>
          </cell>
          <cell r="B10598" t="str">
            <v>x3136F4MQ4</v>
          </cell>
          <cell r="C10598" t="str">
            <v>Match</v>
          </cell>
          <cell r="D10598" t="str">
            <v>iStar</v>
          </cell>
          <cell r="E10598" t="str">
            <v>Callable</v>
          </cell>
        </row>
        <row r="10599">
          <cell r="A10599" t="str">
            <v>3136F4MQ4</v>
          </cell>
          <cell r="B10599" t="str">
            <v>x3136F4MQ4</v>
          </cell>
          <cell r="C10599" t="str">
            <v>Match</v>
          </cell>
          <cell r="D10599" t="str">
            <v>iStar</v>
          </cell>
          <cell r="E10599" t="str">
            <v>Callable</v>
          </cell>
        </row>
        <row r="10600">
          <cell r="A10600" t="str">
            <v>3136F4MQ4</v>
          </cell>
          <cell r="B10600" t="str">
            <v>x3136F4MQ4</v>
          </cell>
          <cell r="C10600" t="str">
            <v>Match</v>
          </cell>
          <cell r="D10600" t="str">
            <v>iStar</v>
          </cell>
          <cell r="E10600" t="str">
            <v>Callable</v>
          </cell>
        </row>
        <row r="10601">
          <cell r="A10601" t="str">
            <v>3136F4MR2</v>
          </cell>
          <cell r="B10601" t="str">
            <v>x3136F4MR2</v>
          </cell>
          <cell r="C10601" t="str">
            <v>Match</v>
          </cell>
          <cell r="D10601" t="str">
            <v>iStar</v>
          </cell>
          <cell r="E10601" t="str">
            <v>Callable</v>
          </cell>
        </row>
        <row r="10602">
          <cell r="A10602" t="str">
            <v>3136F4MR2</v>
          </cell>
          <cell r="B10602" t="str">
            <v>x3136F4MR2</v>
          </cell>
          <cell r="C10602" t="str">
            <v>Match</v>
          </cell>
          <cell r="D10602" t="str">
            <v>iStar</v>
          </cell>
          <cell r="E10602" t="str">
            <v>Callable</v>
          </cell>
        </row>
        <row r="10603">
          <cell r="A10603" t="str">
            <v>3136F4MR2</v>
          </cell>
          <cell r="B10603" t="str">
            <v>x3136F4MR2</v>
          </cell>
          <cell r="C10603" t="str">
            <v>Match</v>
          </cell>
          <cell r="D10603" t="str">
            <v>iStar</v>
          </cell>
          <cell r="E10603" t="str">
            <v>Callable</v>
          </cell>
        </row>
        <row r="10604">
          <cell r="A10604" t="str">
            <v>3136F4MS0</v>
          </cell>
          <cell r="B10604" t="str">
            <v>x3136F4MS0</v>
          </cell>
          <cell r="C10604" t="str">
            <v>Match</v>
          </cell>
          <cell r="D10604" t="str">
            <v>iStar</v>
          </cell>
          <cell r="E10604" t="str">
            <v>Callable</v>
          </cell>
        </row>
        <row r="10605">
          <cell r="A10605" t="str">
            <v>3136F4MS0</v>
          </cell>
          <cell r="B10605" t="str">
            <v>x3136F4MS0</v>
          </cell>
          <cell r="C10605" t="str">
            <v>Match</v>
          </cell>
          <cell r="D10605" t="str">
            <v>iStar</v>
          </cell>
          <cell r="E10605" t="str">
            <v>Callable</v>
          </cell>
        </row>
        <row r="10606">
          <cell r="A10606" t="str">
            <v>3136F4MS0</v>
          </cell>
          <cell r="B10606" t="str">
            <v>x3136F4MS0</v>
          </cell>
          <cell r="C10606" t="str">
            <v>Match</v>
          </cell>
          <cell r="D10606" t="str">
            <v>iStar</v>
          </cell>
          <cell r="E10606" t="str">
            <v>Callable</v>
          </cell>
        </row>
        <row r="10607">
          <cell r="A10607" t="str">
            <v>3136F4MT8</v>
          </cell>
          <cell r="B10607" t="str">
            <v>x3136F4MT8</v>
          </cell>
          <cell r="C10607" t="str">
            <v>Match</v>
          </cell>
          <cell r="D10607" t="str">
            <v>iStar</v>
          </cell>
          <cell r="E10607" t="str">
            <v>Callable</v>
          </cell>
        </row>
        <row r="10608">
          <cell r="A10608" t="str">
            <v>3136F4MT8</v>
          </cell>
          <cell r="B10608" t="str">
            <v>x3136F4MT8</v>
          </cell>
          <cell r="C10608" t="str">
            <v>Match</v>
          </cell>
          <cell r="D10608" t="str">
            <v>iStar</v>
          </cell>
          <cell r="E10608" t="str">
            <v>CallableStep-Up</v>
          </cell>
        </row>
        <row r="10609">
          <cell r="A10609" t="str">
            <v>3136F4MT8</v>
          </cell>
          <cell r="B10609" t="str">
            <v>x3136F4MT8</v>
          </cell>
          <cell r="C10609" t="str">
            <v>Match</v>
          </cell>
          <cell r="D10609" t="str">
            <v>iStar</v>
          </cell>
          <cell r="E10609" t="str">
            <v>Step-Up</v>
          </cell>
        </row>
        <row r="10610">
          <cell r="A10610" t="str">
            <v>3136F4MU5</v>
          </cell>
          <cell r="B10610" t="str">
            <v>x3136F4MU5</v>
          </cell>
          <cell r="C10610" t="str">
            <v>Match</v>
          </cell>
          <cell r="D10610" t="str">
            <v>iStar</v>
          </cell>
          <cell r="E10610" t="str">
            <v>CallableStep-Up</v>
          </cell>
        </row>
        <row r="10611">
          <cell r="A10611" t="str">
            <v>3136F4MU5</v>
          </cell>
          <cell r="B10611" t="str">
            <v>x3136F4MU5</v>
          </cell>
          <cell r="C10611" t="str">
            <v>Match</v>
          </cell>
          <cell r="D10611" t="str">
            <v>iStar</v>
          </cell>
          <cell r="E10611" t="str">
            <v>Step-Up</v>
          </cell>
        </row>
        <row r="10612">
          <cell r="A10612" t="str">
            <v>3136F4MU5</v>
          </cell>
          <cell r="B10612" t="str">
            <v>x3136F4MU5</v>
          </cell>
          <cell r="C10612" t="str">
            <v>Match</v>
          </cell>
          <cell r="D10612" t="str">
            <v>iStar</v>
          </cell>
          <cell r="E10612" t="str">
            <v>Callable</v>
          </cell>
        </row>
        <row r="10613">
          <cell r="A10613" t="str">
            <v>3136F4MV3</v>
          </cell>
          <cell r="B10613" t="str">
            <v>x3136F4MV3</v>
          </cell>
          <cell r="C10613" t="str">
            <v>Match</v>
          </cell>
          <cell r="D10613" t="str">
            <v>iStar</v>
          </cell>
          <cell r="E10613" t="str">
            <v>Callable</v>
          </cell>
        </row>
        <row r="10614">
          <cell r="A10614" t="str">
            <v>3136F4MV3</v>
          </cell>
          <cell r="B10614" t="str">
            <v>x3136F4MV3</v>
          </cell>
          <cell r="C10614" t="str">
            <v>Match</v>
          </cell>
          <cell r="D10614" t="str">
            <v>iStar</v>
          </cell>
          <cell r="E10614" t="str">
            <v>Callable</v>
          </cell>
        </row>
        <row r="10615">
          <cell r="A10615" t="str">
            <v>3136F4MW1</v>
          </cell>
          <cell r="B10615" t="str">
            <v>x3136F4MW1</v>
          </cell>
          <cell r="C10615" t="str">
            <v>Match</v>
          </cell>
          <cell r="D10615" t="str">
            <v>iStar</v>
          </cell>
          <cell r="E10615" t="str">
            <v>Bullet</v>
          </cell>
        </row>
        <row r="10616">
          <cell r="A10616" t="str">
            <v>3136F4MW1</v>
          </cell>
          <cell r="B10616" t="str">
            <v>x3136F4MW1</v>
          </cell>
          <cell r="C10616" t="str">
            <v>Match</v>
          </cell>
          <cell r="D10616" t="str">
            <v>iStar</v>
          </cell>
          <cell r="E10616" t="str">
            <v>Callable</v>
          </cell>
        </row>
        <row r="10617">
          <cell r="A10617" t="str">
            <v>3136F4MX9</v>
          </cell>
          <cell r="B10617" t="str">
            <v>x3136F4MX9</v>
          </cell>
          <cell r="C10617" t="str">
            <v>Match</v>
          </cell>
          <cell r="D10617" t="str">
            <v>iStar</v>
          </cell>
          <cell r="E10617" t="str">
            <v>Callable</v>
          </cell>
        </row>
        <row r="10618">
          <cell r="A10618" t="str">
            <v>3136F4MY7</v>
          </cell>
          <cell r="B10618" t="str">
            <v>x3136F4MY7</v>
          </cell>
          <cell r="C10618" t="str">
            <v>Match</v>
          </cell>
          <cell r="D10618" t="str">
            <v>iStar</v>
          </cell>
          <cell r="E10618" t="str">
            <v>Callable</v>
          </cell>
        </row>
        <row r="10619">
          <cell r="A10619" t="str">
            <v>3136F4MZ4</v>
          </cell>
          <cell r="B10619" t="str">
            <v>x3136F4MZ4</v>
          </cell>
          <cell r="C10619" t="str">
            <v>Match</v>
          </cell>
          <cell r="D10619" t="str">
            <v>iStar</v>
          </cell>
          <cell r="E10619" t="str">
            <v>Callable</v>
          </cell>
        </row>
        <row r="10620">
          <cell r="A10620" t="str">
            <v>3136F4N26</v>
          </cell>
          <cell r="B10620" t="str">
            <v>x3136F4N26</v>
          </cell>
          <cell r="C10620" t="str">
            <v>Match</v>
          </cell>
          <cell r="D10620" t="str">
            <v>iStar</v>
          </cell>
          <cell r="E10620" t="str">
            <v>Bullet</v>
          </cell>
        </row>
        <row r="10621">
          <cell r="A10621" t="str">
            <v>3136F4N34</v>
          </cell>
          <cell r="B10621" t="str">
            <v>x3136F4N34</v>
          </cell>
          <cell r="C10621" t="str">
            <v>Match</v>
          </cell>
          <cell r="D10621" t="str">
            <v>iStar</v>
          </cell>
          <cell r="E10621" t="str">
            <v>Callable</v>
          </cell>
        </row>
        <row r="10622">
          <cell r="A10622" t="str">
            <v>3136F4N42</v>
          </cell>
          <cell r="B10622" t="str">
            <v>x3136F4N42</v>
          </cell>
          <cell r="C10622" t="str">
            <v>Match</v>
          </cell>
          <cell r="D10622" t="str">
            <v>iStar</v>
          </cell>
          <cell r="E10622" t="str">
            <v>Callable</v>
          </cell>
        </row>
        <row r="10623">
          <cell r="A10623" t="str">
            <v>3136F4N59</v>
          </cell>
          <cell r="B10623" t="str">
            <v>x3136F4N59</v>
          </cell>
          <cell r="C10623" t="str">
            <v>Match</v>
          </cell>
          <cell r="D10623" t="str">
            <v>iStar</v>
          </cell>
          <cell r="E10623" t="str">
            <v>Callable</v>
          </cell>
        </row>
        <row r="10624">
          <cell r="A10624" t="str">
            <v>3136F4N67</v>
          </cell>
          <cell r="B10624" t="str">
            <v>x3136F4N67</v>
          </cell>
          <cell r="C10624" t="str">
            <v>Match</v>
          </cell>
          <cell r="D10624" t="str">
            <v>iStar</v>
          </cell>
          <cell r="E10624" t="str">
            <v>Callable</v>
          </cell>
        </row>
        <row r="10625">
          <cell r="A10625" t="str">
            <v>3136F4N67</v>
          </cell>
          <cell r="B10625" t="str">
            <v>x3136F4N67</v>
          </cell>
          <cell r="C10625" t="str">
            <v>Match</v>
          </cell>
          <cell r="D10625" t="str">
            <v>iStar</v>
          </cell>
          <cell r="E10625" t="str">
            <v>Callable</v>
          </cell>
        </row>
        <row r="10626">
          <cell r="A10626" t="str">
            <v>3136F4N67</v>
          </cell>
          <cell r="B10626" t="str">
            <v>x3136F4N67</v>
          </cell>
          <cell r="C10626" t="str">
            <v>Match</v>
          </cell>
          <cell r="D10626" t="str">
            <v>iStar</v>
          </cell>
          <cell r="E10626" t="str">
            <v>Bullet</v>
          </cell>
        </row>
        <row r="10627">
          <cell r="A10627" t="str">
            <v>3136F4N75</v>
          </cell>
          <cell r="B10627" t="str">
            <v>x3136F4N75</v>
          </cell>
          <cell r="C10627" t="str">
            <v>Match</v>
          </cell>
          <cell r="D10627" t="str">
            <v>iStar</v>
          </cell>
          <cell r="E10627" t="str">
            <v>Callable</v>
          </cell>
        </row>
        <row r="10628">
          <cell r="A10628" t="str">
            <v>3136F4N75</v>
          </cell>
          <cell r="B10628" t="str">
            <v>x3136F4N75</v>
          </cell>
          <cell r="C10628" t="str">
            <v>Match</v>
          </cell>
          <cell r="D10628" t="str">
            <v>iStar</v>
          </cell>
          <cell r="E10628" t="str">
            <v>Callable</v>
          </cell>
        </row>
        <row r="10629">
          <cell r="A10629" t="str">
            <v>3136F4N83</v>
          </cell>
          <cell r="B10629" t="str">
            <v>x3136F4N83</v>
          </cell>
          <cell r="C10629" t="str">
            <v>Match</v>
          </cell>
          <cell r="D10629" t="str">
            <v>iStar</v>
          </cell>
          <cell r="E10629" t="str">
            <v>Callable</v>
          </cell>
        </row>
        <row r="10630">
          <cell r="A10630" t="str">
            <v>3136F4N83</v>
          </cell>
          <cell r="B10630" t="str">
            <v>x3136F4N83</v>
          </cell>
          <cell r="C10630" t="str">
            <v>Match</v>
          </cell>
          <cell r="D10630" t="str">
            <v>iStar</v>
          </cell>
          <cell r="E10630" t="str">
            <v>Bullet</v>
          </cell>
        </row>
        <row r="10631">
          <cell r="A10631" t="str">
            <v>3136F4N91</v>
          </cell>
          <cell r="B10631" t="str">
            <v>x3136F4N91</v>
          </cell>
          <cell r="C10631" t="str">
            <v>Match</v>
          </cell>
          <cell r="D10631" t="str">
            <v>iStar</v>
          </cell>
          <cell r="E10631" t="str">
            <v>Callable</v>
          </cell>
        </row>
        <row r="10632">
          <cell r="A10632" t="str">
            <v>3136F4N91</v>
          </cell>
          <cell r="B10632" t="str">
            <v>x3136F4N91</v>
          </cell>
          <cell r="C10632" t="str">
            <v>Match</v>
          </cell>
          <cell r="D10632" t="str">
            <v>iStar</v>
          </cell>
          <cell r="E10632" t="str">
            <v>Callable</v>
          </cell>
        </row>
        <row r="10633">
          <cell r="A10633" t="str">
            <v>3136F4NA8</v>
          </cell>
          <cell r="B10633" t="str">
            <v>x3136F4NA8</v>
          </cell>
          <cell r="C10633" t="str">
            <v>Match</v>
          </cell>
          <cell r="D10633" t="str">
            <v>iStar</v>
          </cell>
          <cell r="E10633" t="str">
            <v>Callable</v>
          </cell>
        </row>
        <row r="10634">
          <cell r="A10634" t="str">
            <v>3136F4NA8</v>
          </cell>
          <cell r="B10634" t="str">
            <v>x3136F4NA8</v>
          </cell>
          <cell r="C10634" t="str">
            <v>Match</v>
          </cell>
          <cell r="D10634" t="str">
            <v>iStar</v>
          </cell>
          <cell r="E10634" t="str">
            <v>Callable</v>
          </cell>
        </row>
        <row r="10635">
          <cell r="A10635" t="str">
            <v>3136F4NA8</v>
          </cell>
          <cell r="B10635" t="str">
            <v>x3136F4NA8</v>
          </cell>
          <cell r="C10635" t="str">
            <v>Match</v>
          </cell>
          <cell r="D10635" t="str">
            <v>iStar</v>
          </cell>
          <cell r="E10635" t="str">
            <v>Callable</v>
          </cell>
        </row>
        <row r="10636">
          <cell r="A10636" t="str">
            <v>3136F4NB6</v>
          </cell>
          <cell r="B10636" t="str">
            <v>x3136F4NB6</v>
          </cell>
          <cell r="C10636" t="str">
            <v>Match</v>
          </cell>
          <cell r="D10636" t="str">
            <v>iStar</v>
          </cell>
          <cell r="E10636" t="str">
            <v>Callable</v>
          </cell>
        </row>
        <row r="10637">
          <cell r="A10637" t="str">
            <v>3136F4NC4</v>
          </cell>
          <cell r="B10637" t="str">
            <v>x3136F4NC4</v>
          </cell>
          <cell r="C10637" t="str">
            <v>Match</v>
          </cell>
          <cell r="D10637" t="str">
            <v>iStar</v>
          </cell>
          <cell r="E10637" t="str">
            <v>Callable</v>
          </cell>
        </row>
        <row r="10638">
          <cell r="A10638" t="str">
            <v>3136F4NC4</v>
          </cell>
          <cell r="B10638" t="str">
            <v>x3136F4NC4</v>
          </cell>
          <cell r="C10638" t="str">
            <v>Match</v>
          </cell>
          <cell r="D10638" t="str">
            <v>iStar</v>
          </cell>
          <cell r="E10638" t="str">
            <v>Callable</v>
          </cell>
        </row>
        <row r="10639">
          <cell r="A10639" t="str">
            <v>3136F4NC4</v>
          </cell>
          <cell r="B10639" t="str">
            <v>x3136F4NC4</v>
          </cell>
          <cell r="C10639" t="str">
            <v>Match</v>
          </cell>
          <cell r="D10639" t="str">
            <v>iStar</v>
          </cell>
          <cell r="E10639" t="str">
            <v>Callable</v>
          </cell>
        </row>
        <row r="10640">
          <cell r="A10640" t="str">
            <v>3136F4ND2</v>
          </cell>
          <cell r="B10640" t="str">
            <v>x3136F4ND2</v>
          </cell>
          <cell r="C10640" t="str">
            <v>Match</v>
          </cell>
          <cell r="D10640" t="str">
            <v>iStar</v>
          </cell>
          <cell r="E10640" t="str">
            <v>Callable</v>
          </cell>
        </row>
        <row r="10641">
          <cell r="A10641" t="str">
            <v>3136F4ND2</v>
          </cell>
          <cell r="B10641" t="str">
            <v>x3136F4ND2</v>
          </cell>
          <cell r="C10641" t="str">
            <v>Match</v>
          </cell>
          <cell r="D10641" t="str">
            <v>iStar</v>
          </cell>
          <cell r="E10641" t="str">
            <v>Callable</v>
          </cell>
        </row>
        <row r="10642">
          <cell r="A10642" t="str">
            <v>3136F4NE0</v>
          </cell>
          <cell r="B10642" t="str">
            <v>x3136F4NE0</v>
          </cell>
          <cell r="C10642" t="str">
            <v>Match</v>
          </cell>
          <cell r="D10642" t="str">
            <v>iStar</v>
          </cell>
          <cell r="E10642" t="str">
            <v>Callable</v>
          </cell>
        </row>
        <row r="10643">
          <cell r="A10643" t="str">
            <v>3136F4NF7</v>
          </cell>
          <cell r="B10643" t="str">
            <v>x3136F4NF7</v>
          </cell>
          <cell r="C10643" t="str">
            <v>Match</v>
          </cell>
          <cell r="D10643" t="str">
            <v>iStar</v>
          </cell>
          <cell r="E10643" t="str">
            <v>CallableStep-Up</v>
          </cell>
        </row>
        <row r="10644">
          <cell r="A10644" t="str">
            <v>3136F4NF7</v>
          </cell>
          <cell r="B10644" t="str">
            <v>x3136F4NF7</v>
          </cell>
          <cell r="C10644" t="str">
            <v>Match</v>
          </cell>
          <cell r="D10644" t="str">
            <v>iStar</v>
          </cell>
          <cell r="E10644" t="str">
            <v>CallableStep-Up</v>
          </cell>
        </row>
        <row r="10645">
          <cell r="A10645" t="str">
            <v>3136F4NF7</v>
          </cell>
          <cell r="B10645" t="str">
            <v>x3136F4NF7</v>
          </cell>
          <cell r="C10645" t="str">
            <v>Match</v>
          </cell>
          <cell r="D10645" t="str">
            <v>iStar</v>
          </cell>
          <cell r="E10645" t="str">
            <v>Step-Up</v>
          </cell>
        </row>
        <row r="10646">
          <cell r="A10646" t="str">
            <v>3136F4NG5</v>
          </cell>
          <cell r="B10646" t="str">
            <v>x3136F4NG5</v>
          </cell>
          <cell r="C10646" t="str">
            <v>Match</v>
          </cell>
          <cell r="D10646" t="str">
            <v>iStar</v>
          </cell>
          <cell r="E10646" t="str">
            <v>Callable</v>
          </cell>
        </row>
        <row r="10647">
          <cell r="A10647" t="str">
            <v>3136F4NH3</v>
          </cell>
          <cell r="B10647" t="str">
            <v>x3136F4NH3</v>
          </cell>
          <cell r="C10647" t="str">
            <v>Match</v>
          </cell>
          <cell r="D10647" t="str">
            <v>iStar</v>
          </cell>
          <cell r="E10647" t="str">
            <v>Callable</v>
          </cell>
        </row>
        <row r="10648">
          <cell r="A10648" t="str">
            <v>3136F4NH3</v>
          </cell>
          <cell r="B10648" t="str">
            <v>x3136F4NH3</v>
          </cell>
          <cell r="C10648" t="str">
            <v>Match</v>
          </cell>
          <cell r="D10648" t="str">
            <v>iStar</v>
          </cell>
          <cell r="E10648" t="str">
            <v>Callable</v>
          </cell>
        </row>
        <row r="10649">
          <cell r="A10649" t="str">
            <v>3136F4NJ9</v>
          </cell>
          <cell r="B10649" t="str">
            <v>x3136F4NJ9</v>
          </cell>
          <cell r="C10649" t="str">
            <v>Match</v>
          </cell>
          <cell r="D10649" t="str">
            <v>iStar</v>
          </cell>
          <cell r="E10649" t="str">
            <v>Callable</v>
          </cell>
        </row>
        <row r="10650">
          <cell r="A10650" t="str">
            <v>3136F4NK6</v>
          </cell>
          <cell r="B10650" t="str">
            <v>x3136F4NK6</v>
          </cell>
          <cell r="C10650" t="str">
            <v>Match</v>
          </cell>
          <cell r="D10650" t="str">
            <v>iStar</v>
          </cell>
          <cell r="E10650" t="str">
            <v>Callable</v>
          </cell>
        </row>
        <row r="10651">
          <cell r="A10651" t="str">
            <v>3136F4NK6</v>
          </cell>
          <cell r="B10651" t="str">
            <v>x3136F4NK6</v>
          </cell>
          <cell r="C10651" t="str">
            <v>Match</v>
          </cell>
          <cell r="D10651" t="str">
            <v>iStar</v>
          </cell>
          <cell r="E10651" t="str">
            <v>Callable</v>
          </cell>
        </row>
        <row r="10652">
          <cell r="A10652" t="str">
            <v>3136F4NL4</v>
          </cell>
          <cell r="B10652" t="str">
            <v>x3136F4NL4</v>
          </cell>
          <cell r="C10652" t="str">
            <v>Match</v>
          </cell>
          <cell r="D10652" t="str">
            <v>iStar</v>
          </cell>
          <cell r="E10652" t="str">
            <v>Callable</v>
          </cell>
        </row>
        <row r="10653">
          <cell r="A10653" t="str">
            <v>3136F4NM2</v>
          </cell>
          <cell r="B10653" t="str">
            <v>x3136F4NM2</v>
          </cell>
          <cell r="C10653" t="str">
            <v>Match</v>
          </cell>
          <cell r="D10653" t="str">
            <v>iStar</v>
          </cell>
          <cell r="E10653" t="str">
            <v>Callable</v>
          </cell>
        </row>
        <row r="10654">
          <cell r="A10654" t="str">
            <v>3136F4NM2</v>
          </cell>
          <cell r="B10654" t="str">
            <v>x3136F4NM2</v>
          </cell>
          <cell r="C10654" t="str">
            <v>Match</v>
          </cell>
          <cell r="D10654" t="str">
            <v>iStar</v>
          </cell>
          <cell r="E10654" t="str">
            <v>Callable</v>
          </cell>
        </row>
        <row r="10655">
          <cell r="A10655" t="str">
            <v>3136F4NN0</v>
          </cell>
          <cell r="B10655" t="str">
            <v>x3136F4NN0</v>
          </cell>
          <cell r="C10655" t="str">
            <v>Match</v>
          </cell>
          <cell r="D10655" t="str">
            <v>iStar</v>
          </cell>
          <cell r="E10655" t="str">
            <v>Callable</v>
          </cell>
        </row>
        <row r="10656">
          <cell r="A10656" t="str">
            <v>3136F4NP5</v>
          </cell>
          <cell r="B10656" t="str">
            <v>x3136F4NP5</v>
          </cell>
          <cell r="C10656" t="str">
            <v>Match</v>
          </cell>
          <cell r="D10656" t="str">
            <v>iStar</v>
          </cell>
          <cell r="E10656" t="str">
            <v>Callable</v>
          </cell>
        </row>
        <row r="10657">
          <cell r="A10657" t="str">
            <v>3136F4NQ3</v>
          </cell>
          <cell r="B10657" t="str">
            <v>x3136F4NQ3</v>
          </cell>
          <cell r="C10657" t="str">
            <v>Match</v>
          </cell>
          <cell r="D10657" t="str">
            <v>iStar</v>
          </cell>
          <cell r="E10657" t="str">
            <v>Callable</v>
          </cell>
        </row>
        <row r="10658">
          <cell r="A10658" t="str">
            <v>3136F4NQ3</v>
          </cell>
          <cell r="B10658" t="str">
            <v>x3136F4NQ3</v>
          </cell>
          <cell r="C10658" t="str">
            <v>Match</v>
          </cell>
          <cell r="D10658" t="str">
            <v>iStar</v>
          </cell>
          <cell r="E10658" t="str">
            <v>Callable</v>
          </cell>
        </row>
        <row r="10659">
          <cell r="A10659" t="str">
            <v>3136F4NR1</v>
          </cell>
          <cell r="B10659" t="str">
            <v>x3136F4NR1</v>
          </cell>
          <cell r="C10659" t="str">
            <v>Match</v>
          </cell>
          <cell r="D10659" t="str">
            <v>iStar</v>
          </cell>
          <cell r="E10659" t="str">
            <v>CallableStep-Up</v>
          </cell>
        </row>
        <row r="10660">
          <cell r="A10660" t="str">
            <v>3136F4NS9</v>
          </cell>
          <cell r="B10660" t="str">
            <v>x3136F4NS9</v>
          </cell>
          <cell r="C10660" t="str">
            <v>Match</v>
          </cell>
          <cell r="D10660" t="str">
            <v>iStar</v>
          </cell>
          <cell r="E10660" t="str">
            <v>Callable</v>
          </cell>
        </row>
        <row r="10661">
          <cell r="A10661" t="str">
            <v>3136F4NT7</v>
          </cell>
          <cell r="B10661" t="str">
            <v>x3136F4NT7</v>
          </cell>
          <cell r="C10661" t="str">
            <v>Match</v>
          </cell>
          <cell r="D10661" t="str">
            <v>iStar</v>
          </cell>
          <cell r="E10661" t="str">
            <v>CallableStep-Up</v>
          </cell>
        </row>
        <row r="10662">
          <cell r="A10662" t="str">
            <v>3136F4NU4</v>
          </cell>
          <cell r="B10662" t="str">
            <v>x3136F4NU4</v>
          </cell>
          <cell r="C10662" t="str">
            <v>Match</v>
          </cell>
          <cell r="D10662" t="str">
            <v>iStar</v>
          </cell>
          <cell r="E10662" t="str">
            <v>CallableStep-Up</v>
          </cell>
        </row>
        <row r="10663">
          <cell r="A10663" t="str">
            <v>3136F4NV2</v>
          </cell>
          <cell r="B10663" t="str">
            <v>x3136F4NV2</v>
          </cell>
          <cell r="C10663" t="str">
            <v>Match</v>
          </cell>
          <cell r="D10663" t="str">
            <v>iStar</v>
          </cell>
          <cell r="E10663" t="str">
            <v>CallableStep-Up</v>
          </cell>
        </row>
        <row r="10664">
          <cell r="A10664" t="str">
            <v>3136F4NW0</v>
          </cell>
          <cell r="B10664" t="str">
            <v>x3136F4NW0</v>
          </cell>
          <cell r="C10664" t="str">
            <v>Match</v>
          </cell>
          <cell r="D10664" t="str">
            <v>iStar</v>
          </cell>
          <cell r="E10664" t="str">
            <v>Callable</v>
          </cell>
        </row>
        <row r="10665">
          <cell r="A10665" t="str">
            <v>3136F4NX8</v>
          </cell>
          <cell r="B10665" t="str">
            <v>x3136F4NX8</v>
          </cell>
          <cell r="C10665" t="str">
            <v>Match</v>
          </cell>
          <cell r="D10665" t="str">
            <v>iStar</v>
          </cell>
          <cell r="E10665" t="str">
            <v>Bullet</v>
          </cell>
        </row>
        <row r="10666">
          <cell r="A10666" t="str">
            <v>3136F4NY6</v>
          </cell>
          <cell r="B10666" t="str">
            <v>x3136F4NY6</v>
          </cell>
          <cell r="C10666" t="str">
            <v>Match</v>
          </cell>
          <cell r="D10666" t="str">
            <v>iStar</v>
          </cell>
          <cell r="E10666" t="str">
            <v>Callable</v>
          </cell>
        </row>
        <row r="10667">
          <cell r="A10667" t="str">
            <v>3136F4NZ3</v>
          </cell>
          <cell r="B10667" t="str">
            <v>x3136F4NZ3</v>
          </cell>
          <cell r="C10667" t="str">
            <v>Match</v>
          </cell>
          <cell r="D10667" t="str">
            <v>iStar</v>
          </cell>
          <cell r="E10667" t="str">
            <v>Callable</v>
          </cell>
        </row>
        <row r="10668">
          <cell r="A10668" t="str">
            <v>3136F4NZ3</v>
          </cell>
          <cell r="B10668" t="str">
            <v>x3136F4NZ3</v>
          </cell>
          <cell r="C10668" t="str">
            <v>Match</v>
          </cell>
          <cell r="D10668" t="str">
            <v>iStar</v>
          </cell>
          <cell r="E10668" t="str">
            <v>Callable</v>
          </cell>
        </row>
        <row r="10669">
          <cell r="A10669" t="str">
            <v>3136F4P24</v>
          </cell>
          <cell r="B10669" t="str">
            <v>x3136F4P24</v>
          </cell>
          <cell r="C10669" t="str">
            <v>Match</v>
          </cell>
          <cell r="D10669" t="str">
            <v>iStar</v>
          </cell>
          <cell r="E10669" t="str">
            <v>Zero-Coupon</v>
          </cell>
        </row>
        <row r="10670">
          <cell r="A10670" t="str">
            <v>3136F4P32</v>
          </cell>
          <cell r="B10670" t="str">
            <v>x3136F4P32</v>
          </cell>
          <cell r="C10670" t="str">
            <v>Match</v>
          </cell>
          <cell r="D10670" t="str">
            <v>iStar</v>
          </cell>
          <cell r="E10670" t="str">
            <v>CallableStep-Up</v>
          </cell>
        </row>
        <row r="10671">
          <cell r="A10671" t="str">
            <v>3136F4P32</v>
          </cell>
          <cell r="B10671" t="str">
            <v>x3136F4P32</v>
          </cell>
          <cell r="C10671" t="str">
            <v>Match</v>
          </cell>
          <cell r="D10671" t="str">
            <v>iStar</v>
          </cell>
          <cell r="E10671" t="str">
            <v>Step-Up</v>
          </cell>
        </row>
        <row r="10672">
          <cell r="A10672" t="str">
            <v>3136F4P32</v>
          </cell>
          <cell r="B10672" t="str">
            <v>x3136F4P32</v>
          </cell>
          <cell r="C10672" t="str">
            <v>Match</v>
          </cell>
          <cell r="D10672" t="str">
            <v>iStar</v>
          </cell>
          <cell r="E10672" t="str">
            <v>Step-Up</v>
          </cell>
        </row>
        <row r="10673">
          <cell r="A10673" t="str">
            <v>3136F4P65</v>
          </cell>
          <cell r="B10673" t="str">
            <v>x3136F4P65</v>
          </cell>
          <cell r="C10673" t="str">
            <v>Match</v>
          </cell>
          <cell r="D10673" t="str">
            <v>iStar</v>
          </cell>
          <cell r="E10673" t="str">
            <v>CallableStep-Up</v>
          </cell>
        </row>
        <row r="10674">
          <cell r="A10674" t="str">
            <v>3136F4P73</v>
          </cell>
          <cell r="B10674" t="str">
            <v>x3136F4P73</v>
          </cell>
          <cell r="C10674" t="str">
            <v>Match</v>
          </cell>
          <cell r="D10674" t="str">
            <v>iStar</v>
          </cell>
          <cell r="E10674" t="str">
            <v>Callable</v>
          </cell>
        </row>
        <row r="10675">
          <cell r="A10675" t="str">
            <v>3136F4P73</v>
          </cell>
          <cell r="B10675" t="str">
            <v>x3136F4P73</v>
          </cell>
          <cell r="C10675" t="str">
            <v>Match</v>
          </cell>
          <cell r="D10675" t="str">
            <v>iStar</v>
          </cell>
          <cell r="E10675" t="str">
            <v>Callable</v>
          </cell>
        </row>
        <row r="10676">
          <cell r="A10676" t="str">
            <v>3136F4P81</v>
          </cell>
          <cell r="B10676" t="str">
            <v>x3136F4P81</v>
          </cell>
          <cell r="C10676" t="str">
            <v>Match</v>
          </cell>
          <cell r="D10676" t="str">
            <v>iStar</v>
          </cell>
          <cell r="E10676" t="str">
            <v>Callable</v>
          </cell>
        </row>
        <row r="10677">
          <cell r="A10677" t="str">
            <v>3136F4P81</v>
          </cell>
          <cell r="B10677" t="str">
            <v>x3136F4P81</v>
          </cell>
          <cell r="C10677" t="str">
            <v>Match</v>
          </cell>
          <cell r="D10677" t="str">
            <v>iStar</v>
          </cell>
          <cell r="E10677" t="str">
            <v>Callable</v>
          </cell>
        </row>
        <row r="10678">
          <cell r="A10678" t="str">
            <v>3136F4P81</v>
          </cell>
          <cell r="B10678" t="str">
            <v>x3136F4P81</v>
          </cell>
          <cell r="C10678" t="str">
            <v>Match</v>
          </cell>
          <cell r="D10678" t="str">
            <v>iStar</v>
          </cell>
          <cell r="E10678" t="str">
            <v>Callable</v>
          </cell>
        </row>
        <row r="10679">
          <cell r="A10679" t="str">
            <v>3136F4P99</v>
          </cell>
          <cell r="B10679" t="str">
            <v>x3136F4P99</v>
          </cell>
          <cell r="C10679" t="str">
            <v>Match</v>
          </cell>
          <cell r="D10679" t="str">
            <v>iStar</v>
          </cell>
          <cell r="E10679" t="str">
            <v>Callable</v>
          </cell>
        </row>
        <row r="10680">
          <cell r="A10680" t="str">
            <v>3136F4P99</v>
          </cell>
          <cell r="B10680" t="str">
            <v>x3136F4P99</v>
          </cell>
          <cell r="C10680" t="str">
            <v>Match</v>
          </cell>
          <cell r="D10680" t="str">
            <v>iStar</v>
          </cell>
          <cell r="E10680" t="str">
            <v>Callable</v>
          </cell>
        </row>
        <row r="10681">
          <cell r="A10681" t="str">
            <v>3136F4PA6</v>
          </cell>
          <cell r="B10681" t="str">
            <v>x3136F4PA6</v>
          </cell>
          <cell r="C10681" t="str">
            <v>Match</v>
          </cell>
          <cell r="D10681" t="str">
            <v>iStar</v>
          </cell>
          <cell r="E10681" t="str">
            <v>Callable</v>
          </cell>
        </row>
        <row r="10682">
          <cell r="A10682" t="str">
            <v>3136F4PA6</v>
          </cell>
          <cell r="B10682" t="str">
            <v>x3136F4PA6</v>
          </cell>
          <cell r="C10682" t="str">
            <v>Match</v>
          </cell>
          <cell r="D10682" t="str">
            <v>iStar</v>
          </cell>
          <cell r="E10682" t="str">
            <v>Callable</v>
          </cell>
        </row>
        <row r="10683">
          <cell r="A10683" t="str">
            <v>3136F4PA6</v>
          </cell>
          <cell r="B10683" t="str">
            <v>x3136F4PA6</v>
          </cell>
          <cell r="C10683" t="str">
            <v>Match</v>
          </cell>
          <cell r="D10683" t="str">
            <v>iStar</v>
          </cell>
          <cell r="E10683" t="str">
            <v>CallableStep-Up</v>
          </cell>
        </row>
        <row r="10684">
          <cell r="A10684" t="str">
            <v>3136F4PB4</v>
          </cell>
          <cell r="B10684" t="str">
            <v>x3136F4PB4</v>
          </cell>
          <cell r="C10684" t="str">
            <v>Match</v>
          </cell>
          <cell r="D10684" t="str">
            <v>iStar</v>
          </cell>
          <cell r="E10684" t="str">
            <v>Callable</v>
          </cell>
        </row>
        <row r="10685">
          <cell r="A10685" t="str">
            <v>3136F4PB4</v>
          </cell>
          <cell r="B10685" t="str">
            <v>x3136F4PB4</v>
          </cell>
          <cell r="C10685" t="str">
            <v>Match</v>
          </cell>
          <cell r="D10685" t="str">
            <v>iStar</v>
          </cell>
          <cell r="E10685" t="str">
            <v>Callable</v>
          </cell>
        </row>
        <row r="10686">
          <cell r="A10686" t="str">
            <v>3136F4PB4</v>
          </cell>
          <cell r="B10686" t="str">
            <v>x3136F4PB4</v>
          </cell>
          <cell r="C10686" t="str">
            <v>Match</v>
          </cell>
          <cell r="D10686" t="str">
            <v>iStar</v>
          </cell>
          <cell r="E10686" t="str">
            <v>CallableStep-Up</v>
          </cell>
        </row>
        <row r="10687">
          <cell r="A10687" t="str">
            <v>3136F4PC2</v>
          </cell>
          <cell r="B10687" t="str">
            <v>x3136F4PC2</v>
          </cell>
          <cell r="C10687" t="str">
            <v>Match</v>
          </cell>
          <cell r="D10687" t="str">
            <v>iStar</v>
          </cell>
          <cell r="E10687" t="str">
            <v>Callable</v>
          </cell>
        </row>
        <row r="10688">
          <cell r="A10688" t="str">
            <v>3136F4PC2</v>
          </cell>
          <cell r="B10688" t="str">
            <v>x3136F4PC2</v>
          </cell>
          <cell r="C10688" t="str">
            <v>Match</v>
          </cell>
          <cell r="D10688" t="str">
            <v>iStar</v>
          </cell>
          <cell r="E10688" t="str">
            <v>Bullet</v>
          </cell>
        </row>
        <row r="10689">
          <cell r="A10689" t="str">
            <v>3136F4PC2</v>
          </cell>
          <cell r="B10689" t="str">
            <v>x3136F4PC2</v>
          </cell>
          <cell r="C10689" t="str">
            <v>Match</v>
          </cell>
          <cell r="D10689" t="str">
            <v>iStar</v>
          </cell>
          <cell r="E10689" t="str">
            <v>Callable</v>
          </cell>
        </row>
        <row r="10690">
          <cell r="A10690" t="str">
            <v>3136F4PD0</v>
          </cell>
          <cell r="B10690" t="str">
            <v>x3136F4PD0</v>
          </cell>
          <cell r="C10690" t="str">
            <v>Match</v>
          </cell>
          <cell r="D10690" t="str">
            <v>iStar</v>
          </cell>
          <cell r="E10690" t="str">
            <v>Callable</v>
          </cell>
        </row>
        <row r="10691">
          <cell r="A10691" t="str">
            <v>3136F4PD0</v>
          </cell>
          <cell r="B10691" t="str">
            <v>x3136F4PD0</v>
          </cell>
          <cell r="C10691" t="str">
            <v>Match</v>
          </cell>
          <cell r="D10691" t="str">
            <v>iStar</v>
          </cell>
          <cell r="E10691" t="str">
            <v>Callable</v>
          </cell>
        </row>
        <row r="10692">
          <cell r="A10692" t="str">
            <v>3136F4PD0</v>
          </cell>
          <cell r="B10692" t="str">
            <v>x3136F4PD0</v>
          </cell>
          <cell r="C10692" t="str">
            <v>Match</v>
          </cell>
          <cell r="D10692" t="str">
            <v>iStar</v>
          </cell>
          <cell r="E10692" t="str">
            <v>Callable</v>
          </cell>
        </row>
        <row r="10693">
          <cell r="A10693" t="str">
            <v>3136F4PE8</v>
          </cell>
          <cell r="B10693" t="str">
            <v>x3136F4PE8</v>
          </cell>
          <cell r="C10693" t="str">
            <v>Match</v>
          </cell>
          <cell r="D10693" t="str">
            <v>iStar</v>
          </cell>
          <cell r="E10693" t="str">
            <v>CallableStep-Up</v>
          </cell>
        </row>
        <row r="10694">
          <cell r="A10694" t="str">
            <v>3136F4PE8</v>
          </cell>
          <cell r="B10694" t="str">
            <v>x3136F4PE8</v>
          </cell>
          <cell r="C10694" t="str">
            <v>Match</v>
          </cell>
          <cell r="D10694" t="str">
            <v>iStar</v>
          </cell>
          <cell r="E10694" t="str">
            <v>CallableStep-Up</v>
          </cell>
        </row>
        <row r="10695">
          <cell r="A10695" t="str">
            <v>3136F4PF5</v>
          </cell>
          <cell r="B10695" t="str">
            <v>x3136F4PF5</v>
          </cell>
          <cell r="C10695" t="str">
            <v>Match</v>
          </cell>
          <cell r="D10695" t="str">
            <v>iStar</v>
          </cell>
          <cell r="E10695" t="str">
            <v>CallableStep-Up</v>
          </cell>
        </row>
        <row r="10696">
          <cell r="A10696" t="str">
            <v>3136F4PF5</v>
          </cell>
          <cell r="B10696" t="str">
            <v>x3136F4PF5</v>
          </cell>
          <cell r="C10696" t="str">
            <v>Match</v>
          </cell>
          <cell r="D10696" t="str">
            <v>iStar</v>
          </cell>
          <cell r="E10696" t="str">
            <v>Step-Up</v>
          </cell>
        </row>
        <row r="10697">
          <cell r="A10697" t="str">
            <v>3136F4PG3</v>
          </cell>
          <cell r="B10697" t="str">
            <v>x3136F4PG3</v>
          </cell>
          <cell r="C10697" t="str">
            <v>Match</v>
          </cell>
          <cell r="D10697" t="str">
            <v>iStar</v>
          </cell>
          <cell r="E10697" t="str">
            <v>Callable</v>
          </cell>
        </row>
        <row r="10698">
          <cell r="A10698" t="str">
            <v>3136F4PG3</v>
          </cell>
          <cell r="B10698" t="str">
            <v>x3136F4PG3</v>
          </cell>
          <cell r="C10698" t="str">
            <v>Match</v>
          </cell>
          <cell r="D10698" t="str">
            <v>iStar</v>
          </cell>
          <cell r="E10698" t="str">
            <v>Callable</v>
          </cell>
        </row>
        <row r="10699">
          <cell r="A10699" t="str">
            <v>3136F4PG3</v>
          </cell>
          <cell r="B10699" t="str">
            <v>x3136F4PG3</v>
          </cell>
          <cell r="C10699" t="str">
            <v>Match</v>
          </cell>
          <cell r="D10699" t="str">
            <v>iStar</v>
          </cell>
          <cell r="E10699" t="str">
            <v>Callable</v>
          </cell>
        </row>
        <row r="10700">
          <cell r="A10700" t="str">
            <v>3136F4PH1</v>
          </cell>
          <cell r="B10700" t="str">
            <v>x3136F4PH1</v>
          </cell>
          <cell r="C10700" t="str">
            <v>Match</v>
          </cell>
          <cell r="D10700" t="str">
            <v>iStar</v>
          </cell>
          <cell r="E10700" t="str">
            <v>Callable</v>
          </cell>
        </row>
        <row r="10701">
          <cell r="A10701" t="str">
            <v>3136F4PH1</v>
          </cell>
          <cell r="B10701" t="str">
            <v>x3136F4PH1</v>
          </cell>
          <cell r="C10701" t="str">
            <v>Match</v>
          </cell>
          <cell r="D10701" t="str">
            <v>iStar</v>
          </cell>
          <cell r="E10701" t="str">
            <v>Callable</v>
          </cell>
        </row>
        <row r="10702">
          <cell r="A10702" t="str">
            <v>3136F4PH1</v>
          </cell>
          <cell r="B10702" t="str">
            <v>x3136F4PH1</v>
          </cell>
          <cell r="C10702" t="str">
            <v>Match</v>
          </cell>
          <cell r="D10702" t="str">
            <v>iStar</v>
          </cell>
          <cell r="E10702" t="str">
            <v>Callable</v>
          </cell>
        </row>
        <row r="10703">
          <cell r="A10703" t="str">
            <v>3136F4PH1</v>
          </cell>
          <cell r="B10703" t="str">
            <v>x3136F4PH1</v>
          </cell>
          <cell r="C10703" t="str">
            <v>Match</v>
          </cell>
          <cell r="D10703" t="str">
            <v>iStar</v>
          </cell>
          <cell r="E10703" t="str">
            <v>Callable</v>
          </cell>
        </row>
        <row r="10704">
          <cell r="A10704" t="str">
            <v>3136F4PJ7</v>
          </cell>
          <cell r="B10704" t="str">
            <v>x3136F4PJ7</v>
          </cell>
          <cell r="C10704" t="str">
            <v>Match</v>
          </cell>
          <cell r="D10704" t="str">
            <v>iStar</v>
          </cell>
          <cell r="E10704" t="str">
            <v>Callable</v>
          </cell>
        </row>
        <row r="10705">
          <cell r="A10705" t="str">
            <v>3136F4PK4</v>
          </cell>
          <cell r="B10705" t="str">
            <v>x3136F4PK4</v>
          </cell>
          <cell r="C10705" t="str">
            <v>Match</v>
          </cell>
          <cell r="D10705" t="str">
            <v>iStar</v>
          </cell>
          <cell r="E10705" t="str">
            <v>Callable</v>
          </cell>
        </row>
        <row r="10706">
          <cell r="A10706" t="str">
            <v>3136F4PK4</v>
          </cell>
          <cell r="B10706" t="str">
            <v>x3136F4PK4</v>
          </cell>
          <cell r="C10706" t="str">
            <v>Match</v>
          </cell>
          <cell r="D10706" t="str">
            <v>iStar</v>
          </cell>
          <cell r="E10706" t="str">
            <v>CallableStep-Up</v>
          </cell>
        </row>
        <row r="10707">
          <cell r="A10707" t="str">
            <v>3136F4PK4</v>
          </cell>
          <cell r="B10707" t="str">
            <v>x3136F4PK4</v>
          </cell>
          <cell r="C10707" t="str">
            <v>Match</v>
          </cell>
          <cell r="D10707" t="str">
            <v>iStar</v>
          </cell>
          <cell r="E10707" t="str">
            <v>CallableStep-Up</v>
          </cell>
        </row>
        <row r="10708">
          <cell r="A10708" t="str">
            <v>3136F4PK4</v>
          </cell>
          <cell r="B10708" t="str">
            <v>x3136F4PK4</v>
          </cell>
          <cell r="C10708" t="str">
            <v>Match</v>
          </cell>
          <cell r="D10708" t="str">
            <v>iStar</v>
          </cell>
          <cell r="E10708" t="str">
            <v>Step-Up</v>
          </cell>
        </row>
        <row r="10709">
          <cell r="A10709" t="str">
            <v>3136F4PL2</v>
          </cell>
          <cell r="B10709" t="str">
            <v>x3136F4PL2</v>
          </cell>
          <cell r="C10709" t="str">
            <v>Match</v>
          </cell>
          <cell r="D10709" t="str">
            <v>iStar</v>
          </cell>
          <cell r="E10709" t="str">
            <v>Callable</v>
          </cell>
        </row>
        <row r="10710">
          <cell r="A10710" t="str">
            <v>3136F4PM0</v>
          </cell>
          <cell r="B10710" t="str">
            <v>x3136F4PM0</v>
          </cell>
          <cell r="C10710" t="str">
            <v>Match</v>
          </cell>
          <cell r="D10710" t="str">
            <v>iStar</v>
          </cell>
          <cell r="E10710" t="str">
            <v>Callable</v>
          </cell>
        </row>
        <row r="10711">
          <cell r="A10711" t="str">
            <v>3136F4PN8</v>
          </cell>
          <cell r="B10711" t="str">
            <v>x3136F4PN8</v>
          </cell>
          <cell r="C10711" t="str">
            <v>Match</v>
          </cell>
          <cell r="D10711" t="str">
            <v>iStar</v>
          </cell>
          <cell r="E10711" t="str">
            <v>Callable</v>
          </cell>
        </row>
        <row r="10712">
          <cell r="A10712" t="str">
            <v>3136F4PN8</v>
          </cell>
          <cell r="B10712" t="str">
            <v>x3136F4PN8</v>
          </cell>
          <cell r="C10712" t="str">
            <v>Match</v>
          </cell>
          <cell r="D10712" t="str">
            <v>iStar</v>
          </cell>
          <cell r="E10712" t="str">
            <v>CallableStep-Up</v>
          </cell>
        </row>
        <row r="10713">
          <cell r="A10713" t="str">
            <v>3136F4PN8</v>
          </cell>
          <cell r="B10713" t="str">
            <v>x3136F4PN8</v>
          </cell>
          <cell r="C10713" t="str">
            <v>Match</v>
          </cell>
          <cell r="D10713" t="str">
            <v>iStar</v>
          </cell>
          <cell r="E10713" t="str">
            <v>Step-Up</v>
          </cell>
        </row>
        <row r="10714">
          <cell r="A10714" t="str">
            <v>3136F4PP3</v>
          </cell>
          <cell r="B10714" t="str">
            <v>x3136F4PP3</v>
          </cell>
          <cell r="C10714" t="str">
            <v>Match</v>
          </cell>
          <cell r="D10714" t="str">
            <v>iStar</v>
          </cell>
          <cell r="E10714" t="str">
            <v>CallableStep-Up</v>
          </cell>
        </row>
        <row r="10715">
          <cell r="A10715" t="str">
            <v>3136F4PP3</v>
          </cell>
          <cell r="B10715" t="str">
            <v>x3136F4PP3</v>
          </cell>
          <cell r="C10715" t="str">
            <v>Match</v>
          </cell>
          <cell r="D10715" t="str">
            <v>iStar</v>
          </cell>
          <cell r="E10715" t="str">
            <v>Callable</v>
          </cell>
        </row>
        <row r="10716">
          <cell r="A10716" t="str">
            <v>3136F4PP3</v>
          </cell>
          <cell r="B10716" t="str">
            <v>x3136F4PP3</v>
          </cell>
          <cell r="C10716" t="str">
            <v>Match</v>
          </cell>
          <cell r="D10716" t="str">
            <v>iStar</v>
          </cell>
          <cell r="E10716" t="str">
            <v>CallableStep-Up</v>
          </cell>
        </row>
        <row r="10717">
          <cell r="A10717" t="str">
            <v>3136F4PS7</v>
          </cell>
          <cell r="B10717" t="str">
            <v>x3136F4PS7</v>
          </cell>
          <cell r="C10717" t="str">
            <v>Match</v>
          </cell>
          <cell r="D10717" t="str">
            <v>iStar</v>
          </cell>
          <cell r="E10717" t="str">
            <v>Step-Up</v>
          </cell>
        </row>
        <row r="10718">
          <cell r="A10718" t="str">
            <v>3136F4PS7</v>
          </cell>
          <cell r="B10718" t="str">
            <v>x3136F4PS7</v>
          </cell>
          <cell r="C10718" t="str">
            <v>Match</v>
          </cell>
          <cell r="D10718" t="str">
            <v>iStar</v>
          </cell>
          <cell r="E10718" t="str">
            <v>CallableStep-Up</v>
          </cell>
        </row>
        <row r="10719">
          <cell r="A10719" t="str">
            <v>3136F4PT5</v>
          </cell>
          <cell r="B10719" t="str">
            <v>x3136F4PT5</v>
          </cell>
          <cell r="C10719" t="str">
            <v>Match</v>
          </cell>
          <cell r="D10719" t="str">
            <v>iStar</v>
          </cell>
          <cell r="E10719" t="str">
            <v>Step-Up</v>
          </cell>
        </row>
        <row r="10720">
          <cell r="A10720" t="str">
            <v>3136F4PU2</v>
          </cell>
          <cell r="B10720" t="str">
            <v>x3136F4PU2</v>
          </cell>
          <cell r="C10720" t="str">
            <v>Match</v>
          </cell>
          <cell r="D10720" t="str">
            <v>iStar</v>
          </cell>
          <cell r="E10720" t="str">
            <v>CallableStep-Up</v>
          </cell>
        </row>
        <row r="10721">
          <cell r="A10721" t="str">
            <v>3136F4PV0</v>
          </cell>
          <cell r="B10721" t="str">
            <v>x3136F4PV0</v>
          </cell>
          <cell r="C10721" t="str">
            <v>Match</v>
          </cell>
          <cell r="D10721" t="str">
            <v>iStar</v>
          </cell>
          <cell r="E10721" t="str">
            <v>Step-Up</v>
          </cell>
        </row>
        <row r="10722">
          <cell r="A10722" t="str">
            <v>3136F4PV0</v>
          </cell>
          <cell r="B10722" t="str">
            <v>x3136F4PV0</v>
          </cell>
          <cell r="C10722" t="str">
            <v>Match</v>
          </cell>
          <cell r="D10722" t="str">
            <v>iStar</v>
          </cell>
          <cell r="E10722" t="str">
            <v>Callable</v>
          </cell>
        </row>
        <row r="10723">
          <cell r="A10723" t="str">
            <v>3136F4PV0</v>
          </cell>
          <cell r="B10723" t="str">
            <v>x3136F4PV0</v>
          </cell>
          <cell r="C10723" t="str">
            <v>Match</v>
          </cell>
          <cell r="D10723" t="str">
            <v>iStar</v>
          </cell>
          <cell r="E10723" t="str">
            <v>Callable</v>
          </cell>
        </row>
        <row r="10724">
          <cell r="A10724" t="str">
            <v>3136F4PW8</v>
          </cell>
          <cell r="B10724" t="str">
            <v>x3136F4PW8</v>
          </cell>
          <cell r="C10724" t="str">
            <v>Match</v>
          </cell>
          <cell r="D10724" t="str">
            <v>iStar</v>
          </cell>
          <cell r="E10724" t="str">
            <v>Callable</v>
          </cell>
        </row>
        <row r="10725">
          <cell r="A10725" t="str">
            <v>3136F4PX6</v>
          </cell>
          <cell r="B10725" t="str">
            <v>x3136F4PX6</v>
          </cell>
          <cell r="C10725" t="str">
            <v>Match</v>
          </cell>
          <cell r="D10725" t="str">
            <v>iStar</v>
          </cell>
          <cell r="E10725" t="str">
            <v>Callable</v>
          </cell>
        </row>
        <row r="10726">
          <cell r="A10726" t="str">
            <v>3136F4PY4</v>
          </cell>
          <cell r="B10726" t="str">
            <v>x3136F4PY4</v>
          </cell>
          <cell r="C10726" t="str">
            <v>Match</v>
          </cell>
          <cell r="D10726" t="str">
            <v>iStar</v>
          </cell>
          <cell r="E10726" t="str">
            <v>Callable</v>
          </cell>
        </row>
        <row r="10727">
          <cell r="A10727" t="str">
            <v>3136F4PY4</v>
          </cell>
          <cell r="B10727" t="str">
            <v>x3136F4PY4</v>
          </cell>
          <cell r="C10727" t="str">
            <v>Match</v>
          </cell>
          <cell r="D10727" t="str">
            <v>iStar</v>
          </cell>
          <cell r="E10727" t="str">
            <v>Bullet</v>
          </cell>
        </row>
        <row r="10728">
          <cell r="A10728" t="str">
            <v>3136F4PZ1</v>
          </cell>
          <cell r="B10728" t="str">
            <v>x3136F4PZ1</v>
          </cell>
          <cell r="C10728" t="str">
            <v>Match</v>
          </cell>
          <cell r="D10728" t="str">
            <v>iStar</v>
          </cell>
          <cell r="E10728" t="str">
            <v>Callable</v>
          </cell>
        </row>
        <row r="10729">
          <cell r="A10729" t="str">
            <v>3136F4Q31</v>
          </cell>
          <cell r="B10729" t="str">
            <v>x3136F4Q31</v>
          </cell>
          <cell r="C10729" t="str">
            <v>Match</v>
          </cell>
          <cell r="D10729" t="str">
            <v>iStar</v>
          </cell>
          <cell r="E10729" t="str">
            <v>Callable</v>
          </cell>
        </row>
        <row r="10730">
          <cell r="A10730" t="str">
            <v>3136F4Q31</v>
          </cell>
          <cell r="B10730" t="str">
            <v>x3136F4Q31</v>
          </cell>
          <cell r="C10730" t="str">
            <v>Match</v>
          </cell>
          <cell r="D10730" t="str">
            <v>iStar</v>
          </cell>
          <cell r="E10730" t="str">
            <v>Callable</v>
          </cell>
        </row>
        <row r="10731">
          <cell r="A10731" t="str">
            <v>3136F4Q49</v>
          </cell>
          <cell r="B10731" t="str">
            <v>x3136F4Q49</v>
          </cell>
          <cell r="C10731" t="str">
            <v>Match</v>
          </cell>
          <cell r="D10731" t="str">
            <v>iStar</v>
          </cell>
          <cell r="E10731" t="str">
            <v>Callable</v>
          </cell>
        </row>
        <row r="10732">
          <cell r="A10732" t="str">
            <v>3136F4Q49</v>
          </cell>
          <cell r="B10732" t="str">
            <v>x3136F4Q49</v>
          </cell>
          <cell r="C10732" t="str">
            <v>Match</v>
          </cell>
          <cell r="D10732" t="str">
            <v>iStar</v>
          </cell>
          <cell r="E10732" t="str">
            <v>Callable</v>
          </cell>
        </row>
        <row r="10733">
          <cell r="A10733" t="str">
            <v>3136F4Q56</v>
          </cell>
          <cell r="B10733" t="str">
            <v>x3136F4Q56</v>
          </cell>
          <cell r="C10733" t="str">
            <v>Match</v>
          </cell>
          <cell r="D10733" t="str">
            <v>iStar</v>
          </cell>
          <cell r="E10733" t="str">
            <v>Callable</v>
          </cell>
        </row>
        <row r="10734">
          <cell r="A10734" t="str">
            <v>3136F4Q56</v>
          </cell>
          <cell r="B10734" t="str">
            <v>x3136F4Q56</v>
          </cell>
          <cell r="C10734" t="str">
            <v>Match</v>
          </cell>
          <cell r="D10734" t="str">
            <v>iStar</v>
          </cell>
          <cell r="E10734" t="str">
            <v>Callable</v>
          </cell>
        </row>
        <row r="10735">
          <cell r="A10735" t="str">
            <v>3136F4Q64</v>
          </cell>
          <cell r="B10735" t="str">
            <v>x3136F4Q64</v>
          </cell>
          <cell r="C10735" t="str">
            <v>Match</v>
          </cell>
          <cell r="D10735" t="str">
            <v>iStar</v>
          </cell>
          <cell r="E10735" t="str">
            <v>Callable</v>
          </cell>
        </row>
        <row r="10736">
          <cell r="A10736" t="str">
            <v>3136F4Q64</v>
          </cell>
          <cell r="B10736" t="str">
            <v>x3136F4Q64</v>
          </cell>
          <cell r="C10736" t="str">
            <v>Match</v>
          </cell>
          <cell r="D10736" t="str">
            <v>iStar</v>
          </cell>
          <cell r="E10736" t="str">
            <v>Callable</v>
          </cell>
        </row>
        <row r="10737">
          <cell r="A10737" t="str">
            <v>3136F4Q80</v>
          </cell>
          <cell r="B10737" t="str">
            <v>x3136F4Q80</v>
          </cell>
          <cell r="C10737" t="str">
            <v>Match</v>
          </cell>
          <cell r="D10737" t="str">
            <v>iStar</v>
          </cell>
          <cell r="E10737" t="str">
            <v>Callable</v>
          </cell>
        </row>
        <row r="10738">
          <cell r="A10738" t="str">
            <v>3136F4Q80</v>
          </cell>
          <cell r="B10738" t="str">
            <v>x3136F4Q80</v>
          </cell>
          <cell r="C10738" t="str">
            <v>Match</v>
          </cell>
          <cell r="D10738" t="str">
            <v>iStar</v>
          </cell>
          <cell r="E10738" t="str">
            <v>Callable</v>
          </cell>
        </row>
        <row r="10739">
          <cell r="A10739" t="str">
            <v>3136F4Q98</v>
          </cell>
          <cell r="B10739" t="str">
            <v>x3136F4Q98</v>
          </cell>
          <cell r="C10739" t="str">
            <v>Match</v>
          </cell>
          <cell r="D10739" t="str">
            <v>iStar</v>
          </cell>
          <cell r="E10739" t="str">
            <v>Callable</v>
          </cell>
        </row>
        <row r="10740">
          <cell r="A10740" t="str">
            <v>3136F4Q98</v>
          </cell>
          <cell r="B10740" t="str">
            <v>x3136F4Q98</v>
          </cell>
          <cell r="C10740" t="str">
            <v>Match</v>
          </cell>
          <cell r="D10740" t="str">
            <v>iStar</v>
          </cell>
          <cell r="E10740" t="str">
            <v>Callable</v>
          </cell>
        </row>
        <row r="10741">
          <cell r="A10741" t="str">
            <v>3136F4QA5</v>
          </cell>
          <cell r="B10741" t="str">
            <v>x3136F4QA5</v>
          </cell>
          <cell r="C10741" t="str">
            <v>Match</v>
          </cell>
          <cell r="D10741" t="str">
            <v>iStar</v>
          </cell>
          <cell r="E10741" t="str">
            <v>Callable</v>
          </cell>
        </row>
        <row r="10742">
          <cell r="A10742" t="str">
            <v>3136F4QB3</v>
          </cell>
          <cell r="B10742" t="str">
            <v>x3136F4QB3</v>
          </cell>
          <cell r="C10742" t="str">
            <v>Match</v>
          </cell>
          <cell r="D10742" t="str">
            <v>iStar</v>
          </cell>
          <cell r="E10742" t="str">
            <v>Callable</v>
          </cell>
        </row>
        <row r="10743">
          <cell r="A10743" t="str">
            <v>3136F4QB3</v>
          </cell>
          <cell r="B10743" t="str">
            <v>x3136F4QB3</v>
          </cell>
          <cell r="C10743" t="str">
            <v>Match</v>
          </cell>
          <cell r="D10743" t="str">
            <v>iStar</v>
          </cell>
          <cell r="E10743" t="str">
            <v>Bullet</v>
          </cell>
        </row>
        <row r="10744">
          <cell r="A10744" t="str">
            <v>3136F4QC1</v>
          </cell>
          <cell r="B10744" t="str">
            <v>x3136F4QC1</v>
          </cell>
          <cell r="C10744" t="str">
            <v>Match</v>
          </cell>
          <cell r="D10744" t="str">
            <v>iStar</v>
          </cell>
          <cell r="E10744" t="str">
            <v>Bullet</v>
          </cell>
        </row>
        <row r="10745">
          <cell r="A10745" t="str">
            <v>3136F4QC1</v>
          </cell>
          <cell r="B10745" t="str">
            <v>x3136F4QC1</v>
          </cell>
          <cell r="C10745" t="str">
            <v>Match</v>
          </cell>
          <cell r="D10745" t="str">
            <v>iStar</v>
          </cell>
          <cell r="E10745" t="str">
            <v>Callable</v>
          </cell>
        </row>
        <row r="10746">
          <cell r="A10746" t="str">
            <v>3136F4QC1</v>
          </cell>
          <cell r="B10746" t="str">
            <v>x3136F4QC1</v>
          </cell>
          <cell r="C10746" t="str">
            <v>Match</v>
          </cell>
          <cell r="D10746" t="str">
            <v>iStar</v>
          </cell>
          <cell r="E10746" t="str">
            <v>Bullet</v>
          </cell>
        </row>
        <row r="10747">
          <cell r="A10747" t="str">
            <v>3136F4QD9</v>
          </cell>
          <cell r="B10747" t="str">
            <v>x3136F4QD9</v>
          </cell>
          <cell r="C10747" t="str">
            <v>Match</v>
          </cell>
          <cell r="D10747" t="str">
            <v>iStar</v>
          </cell>
          <cell r="E10747" t="str">
            <v>Callable</v>
          </cell>
        </row>
        <row r="10748">
          <cell r="A10748" t="str">
            <v>3136F4QD9</v>
          </cell>
          <cell r="B10748" t="str">
            <v>x3136F4QD9</v>
          </cell>
          <cell r="C10748" t="str">
            <v>Match</v>
          </cell>
          <cell r="D10748" t="str">
            <v>iStar</v>
          </cell>
          <cell r="E10748" t="str">
            <v>Callable</v>
          </cell>
        </row>
        <row r="10749">
          <cell r="A10749" t="str">
            <v>3136F4QD9</v>
          </cell>
          <cell r="B10749" t="str">
            <v>x3136F4QD9</v>
          </cell>
          <cell r="C10749" t="str">
            <v>Match</v>
          </cell>
          <cell r="D10749" t="str">
            <v>iStar</v>
          </cell>
          <cell r="E10749" t="str">
            <v>Callable</v>
          </cell>
        </row>
        <row r="10750">
          <cell r="A10750" t="str">
            <v>3136F4QE7</v>
          </cell>
          <cell r="B10750" t="str">
            <v>x3136F4QE7</v>
          </cell>
          <cell r="C10750" t="str">
            <v>Match</v>
          </cell>
          <cell r="D10750" t="str">
            <v>iStar</v>
          </cell>
          <cell r="E10750" t="str">
            <v>Callable</v>
          </cell>
        </row>
        <row r="10751">
          <cell r="A10751" t="str">
            <v>3136F4QF4</v>
          </cell>
          <cell r="B10751" t="str">
            <v>x3136F4QF4</v>
          </cell>
          <cell r="C10751" t="str">
            <v>Match</v>
          </cell>
          <cell r="D10751" t="str">
            <v>iStar</v>
          </cell>
          <cell r="E10751" t="str">
            <v>Callable</v>
          </cell>
        </row>
        <row r="10752">
          <cell r="A10752" t="str">
            <v>3136F4QG2</v>
          </cell>
          <cell r="B10752" t="str">
            <v>x3136F4QG2</v>
          </cell>
          <cell r="C10752" t="str">
            <v>Match</v>
          </cell>
          <cell r="D10752" t="str">
            <v>iStar</v>
          </cell>
          <cell r="E10752" t="str">
            <v>Callable</v>
          </cell>
        </row>
        <row r="10753">
          <cell r="A10753" t="str">
            <v>3136F4QG2</v>
          </cell>
          <cell r="B10753" t="str">
            <v>x3136F4QG2</v>
          </cell>
          <cell r="C10753" t="str">
            <v>Match</v>
          </cell>
          <cell r="D10753" t="str">
            <v>iStar</v>
          </cell>
          <cell r="E10753" t="str">
            <v>Callable</v>
          </cell>
        </row>
        <row r="10754">
          <cell r="A10754" t="str">
            <v>3136F4QH0</v>
          </cell>
          <cell r="B10754" t="str">
            <v>x3136F4QH0</v>
          </cell>
          <cell r="C10754" t="str">
            <v>Match</v>
          </cell>
          <cell r="D10754" t="str">
            <v>iStar</v>
          </cell>
          <cell r="E10754" t="str">
            <v>Callable</v>
          </cell>
        </row>
        <row r="10755">
          <cell r="A10755" t="str">
            <v>3136F4QJ6</v>
          </cell>
          <cell r="B10755" t="str">
            <v>x3136F4QJ6</v>
          </cell>
          <cell r="C10755" t="str">
            <v>Match</v>
          </cell>
          <cell r="D10755" t="str">
            <v>iStar</v>
          </cell>
          <cell r="E10755" t="str">
            <v>Callable</v>
          </cell>
        </row>
        <row r="10756">
          <cell r="A10756" t="str">
            <v>3136F4QK3</v>
          </cell>
          <cell r="B10756" t="str">
            <v>x3136F4QK3</v>
          </cell>
          <cell r="C10756" t="str">
            <v>Match</v>
          </cell>
          <cell r="D10756" t="str">
            <v>iStar</v>
          </cell>
          <cell r="E10756" t="str">
            <v>Callable</v>
          </cell>
        </row>
        <row r="10757">
          <cell r="A10757" t="str">
            <v>3136F4QL1</v>
          </cell>
          <cell r="B10757" t="str">
            <v>x3136F4QL1</v>
          </cell>
          <cell r="C10757" t="str">
            <v>Match</v>
          </cell>
          <cell r="D10757" t="str">
            <v>iStar</v>
          </cell>
          <cell r="E10757" t="str">
            <v>CallableStep-Up</v>
          </cell>
        </row>
        <row r="10758">
          <cell r="A10758" t="str">
            <v>3136F4QL1</v>
          </cell>
          <cell r="B10758" t="str">
            <v>x3136F4QL1</v>
          </cell>
          <cell r="C10758" t="str">
            <v>Match</v>
          </cell>
          <cell r="D10758" t="str">
            <v>iStar</v>
          </cell>
          <cell r="E10758" t="str">
            <v>CallableStep-Up</v>
          </cell>
        </row>
        <row r="10759">
          <cell r="A10759" t="str">
            <v>3136F4QL1</v>
          </cell>
          <cell r="B10759" t="str">
            <v>x3136F4QL1</v>
          </cell>
          <cell r="C10759" t="str">
            <v>Match</v>
          </cell>
          <cell r="D10759" t="str">
            <v>iStar</v>
          </cell>
          <cell r="E10759" t="str">
            <v>Bullet</v>
          </cell>
        </row>
        <row r="10760">
          <cell r="A10760" t="str">
            <v>3136F4QM9</v>
          </cell>
          <cell r="B10760" t="str">
            <v>x3136F4QM9</v>
          </cell>
          <cell r="C10760" t="str">
            <v>Match</v>
          </cell>
          <cell r="D10760" t="str">
            <v>iStar</v>
          </cell>
          <cell r="E10760" t="str">
            <v>CallableStep-Up</v>
          </cell>
        </row>
        <row r="10761">
          <cell r="A10761" t="str">
            <v>3136F4QM9</v>
          </cell>
          <cell r="B10761" t="str">
            <v>x3136F4QM9</v>
          </cell>
          <cell r="C10761" t="str">
            <v>Match</v>
          </cell>
          <cell r="D10761" t="str">
            <v>iStar</v>
          </cell>
          <cell r="E10761" t="str">
            <v>Callable</v>
          </cell>
        </row>
        <row r="10762">
          <cell r="A10762" t="str">
            <v>3136F4QM9</v>
          </cell>
          <cell r="B10762" t="str">
            <v>x3136F4QM9</v>
          </cell>
          <cell r="C10762" t="str">
            <v>Match</v>
          </cell>
          <cell r="D10762" t="str">
            <v>iStar</v>
          </cell>
          <cell r="E10762" t="str">
            <v>Callable</v>
          </cell>
        </row>
        <row r="10763">
          <cell r="A10763" t="str">
            <v>3136F4QN7</v>
          </cell>
          <cell r="B10763" t="str">
            <v>x3136F4QN7</v>
          </cell>
          <cell r="C10763" t="str">
            <v>Match</v>
          </cell>
          <cell r="D10763" t="str">
            <v>iStar</v>
          </cell>
          <cell r="E10763" t="str">
            <v>Callable</v>
          </cell>
        </row>
        <row r="10764">
          <cell r="A10764" t="str">
            <v>3136F4QN7</v>
          </cell>
          <cell r="B10764" t="str">
            <v>x3136F4QN7</v>
          </cell>
          <cell r="C10764" t="str">
            <v>Match</v>
          </cell>
          <cell r="D10764" t="str">
            <v>iStar</v>
          </cell>
          <cell r="E10764" t="str">
            <v>Callable</v>
          </cell>
        </row>
        <row r="10765">
          <cell r="A10765" t="str">
            <v>3136F4QN7</v>
          </cell>
          <cell r="B10765" t="str">
            <v>x3136F4QN7</v>
          </cell>
          <cell r="C10765" t="str">
            <v>Match</v>
          </cell>
          <cell r="D10765" t="str">
            <v>iStar</v>
          </cell>
          <cell r="E10765" t="str">
            <v>Bullet</v>
          </cell>
        </row>
        <row r="10766">
          <cell r="A10766" t="str">
            <v>3136F4QP2</v>
          </cell>
          <cell r="B10766" t="str">
            <v>x3136F4QP2</v>
          </cell>
          <cell r="C10766" t="str">
            <v>Match</v>
          </cell>
          <cell r="D10766" t="str">
            <v>iStar</v>
          </cell>
          <cell r="E10766" t="str">
            <v>Callable</v>
          </cell>
        </row>
        <row r="10767">
          <cell r="A10767" t="str">
            <v>3136F4QP2</v>
          </cell>
          <cell r="B10767" t="str">
            <v>x3136F4QP2</v>
          </cell>
          <cell r="C10767" t="str">
            <v>Match</v>
          </cell>
          <cell r="D10767" t="str">
            <v>iStar</v>
          </cell>
          <cell r="E10767" t="str">
            <v>Callable</v>
          </cell>
        </row>
        <row r="10768">
          <cell r="A10768" t="str">
            <v>3136F4QP2</v>
          </cell>
          <cell r="B10768" t="str">
            <v>x3136F4QP2</v>
          </cell>
          <cell r="C10768" t="str">
            <v>Match</v>
          </cell>
          <cell r="D10768" t="str">
            <v>iStar</v>
          </cell>
          <cell r="E10768" t="str">
            <v>Callable</v>
          </cell>
        </row>
        <row r="10769">
          <cell r="A10769" t="str">
            <v>3136F4QQ0</v>
          </cell>
          <cell r="B10769" t="str">
            <v>x3136F4QQ0</v>
          </cell>
          <cell r="C10769" t="str">
            <v>Match</v>
          </cell>
          <cell r="D10769" t="str">
            <v>iStar</v>
          </cell>
          <cell r="E10769" t="str">
            <v>Callable</v>
          </cell>
        </row>
        <row r="10770">
          <cell r="A10770" t="str">
            <v>3136F4QQ0</v>
          </cell>
          <cell r="B10770" t="str">
            <v>x3136F4QQ0</v>
          </cell>
          <cell r="C10770" t="str">
            <v>Match</v>
          </cell>
          <cell r="D10770" t="str">
            <v>iStar</v>
          </cell>
          <cell r="E10770" t="str">
            <v>Callable</v>
          </cell>
        </row>
        <row r="10771">
          <cell r="A10771" t="str">
            <v>3136F4QQ0</v>
          </cell>
          <cell r="B10771" t="str">
            <v>x3136F4QQ0</v>
          </cell>
          <cell r="C10771" t="str">
            <v>Match</v>
          </cell>
          <cell r="D10771" t="str">
            <v>iStar</v>
          </cell>
          <cell r="E10771" t="str">
            <v>CallableStep-Up</v>
          </cell>
        </row>
        <row r="10772">
          <cell r="A10772" t="str">
            <v>3136F4QR8</v>
          </cell>
          <cell r="B10772" t="str">
            <v>x3136F4QR8</v>
          </cell>
          <cell r="C10772" t="str">
            <v>Match</v>
          </cell>
          <cell r="D10772" t="str">
            <v>iStar</v>
          </cell>
          <cell r="E10772" t="str">
            <v>Callable</v>
          </cell>
        </row>
        <row r="10773">
          <cell r="A10773" t="str">
            <v>3136F4QR8</v>
          </cell>
          <cell r="B10773" t="str">
            <v>x3136F4QR8</v>
          </cell>
          <cell r="C10773" t="str">
            <v>Match</v>
          </cell>
          <cell r="D10773" t="str">
            <v>iStar</v>
          </cell>
          <cell r="E10773" t="str">
            <v>Callable</v>
          </cell>
        </row>
        <row r="10774">
          <cell r="A10774" t="str">
            <v>3136F4QR8</v>
          </cell>
          <cell r="B10774" t="str">
            <v>x3136F4QR8</v>
          </cell>
          <cell r="C10774" t="str">
            <v>Match</v>
          </cell>
          <cell r="D10774" t="str">
            <v>iStar</v>
          </cell>
          <cell r="E10774" t="str">
            <v>CallableStep-Up</v>
          </cell>
        </row>
        <row r="10775">
          <cell r="A10775" t="str">
            <v>3136F4QS6</v>
          </cell>
          <cell r="B10775" t="str">
            <v>x3136F4QS6</v>
          </cell>
          <cell r="C10775" t="str">
            <v>Match</v>
          </cell>
          <cell r="D10775" t="str">
            <v>iStar</v>
          </cell>
          <cell r="E10775" t="str">
            <v>CallableStep-Up</v>
          </cell>
        </row>
        <row r="10776">
          <cell r="A10776" t="str">
            <v>3136F4QS6</v>
          </cell>
          <cell r="B10776" t="str">
            <v>x3136F4QS6</v>
          </cell>
          <cell r="C10776" t="str">
            <v>Match</v>
          </cell>
          <cell r="D10776" t="str">
            <v>iStar</v>
          </cell>
          <cell r="E10776" t="str">
            <v>Step-Up</v>
          </cell>
        </row>
        <row r="10777">
          <cell r="A10777" t="str">
            <v>3136F4QS6</v>
          </cell>
          <cell r="B10777" t="str">
            <v>x3136F4QS6</v>
          </cell>
          <cell r="C10777" t="str">
            <v>Match</v>
          </cell>
          <cell r="D10777" t="str">
            <v>iStar</v>
          </cell>
          <cell r="E10777" t="str">
            <v>Bullet</v>
          </cell>
        </row>
        <row r="10778">
          <cell r="A10778" t="str">
            <v>3136F4QT4</v>
          </cell>
          <cell r="B10778" t="str">
            <v>x3136F4QT4</v>
          </cell>
          <cell r="C10778" t="str">
            <v>Match</v>
          </cell>
          <cell r="D10778" t="str">
            <v>iStar</v>
          </cell>
          <cell r="E10778" t="str">
            <v>Bullet</v>
          </cell>
        </row>
        <row r="10779">
          <cell r="A10779" t="str">
            <v>3136F4QT4</v>
          </cell>
          <cell r="B10779" t="str">
            <v>x3136F4QT4</v>
          </cell>
          <cell r="C10779" t="str">
            <v>Match</v>
          </cell>
          <cell r="D10779" t="str">
            <v>iStar</v>
          </cell>
          <cell r="E10779" t="str">
            <v>Bullet</v>
          </cell>
        </row>
        <row r="10780">
          <cell r="A10780" t="str">
            <v>3136F4QT4</v>
          </cell>
          <cell r="B10780" t="str">
            <v>x3136F4QT4</v>
          </cell>
          <cell r="C10780" t="str">
            <v>Match</v>
          </cell>
          <cell r="D10780" t="str">
            <v>iStar</v>
          </cell>
          <cell r="E10780" t="str">
            <v>Callable</v>
          </cell>
        </row>
        <row r="10781">
          <cell r="A10781" t="str">
            <v>3136F4QU1</v>
          </cell>
          <cell r="B10781" t="str">
            <v>x3136F4QU1</v>
          </cell>
          <cell r="C10781" t="str">
            <v>Match</v>
          </cell>
          <cell r="D10781" t="str">
            <v>iStar</v>
          </cell>
          <cell r="E10781" t="str">
            <v>Callable</v>
          </cell>
        </row>
        <row r="10782">
          <cell r="A10782" t="str">
            <v>3136F4QV9</v>
          </cell>
          <cell r="B10782" t="str">
            <v>x3136F4QV9</v>
          </cell>
          <cell r="C10782" t="str">
            <v>Match</v>
          </cell>
          <cell r="D10782" t="str">
            <v>iStar</v>
          </cell>
          <cell r="E10782" t="str">
            <v>Callable</v>
          </cell>
        </row>
        <row r="10783">
          <cell r="A10783" t="str">
            <v>3136F4QW7</v>
          </cell>
          <cell r="B10783" t="str">
            <v>x3136F4QW7</v>
          </cell>
          <cell r="C10783" t="str">
            <v>Match</v>
          </cell>
          <cell r="D10783" t="str">
            <v>iStar</v>
          </cell>
          <cell r="E10783" t="str">
            <v>Callable</v>
          </cell>
        </row>
        <row r="10784">
          <cell r="A10784" t="str">
            <v>3136F4QX5</v>
          </cell>
          <cell r="B10784" t="str">
            <v>x3136F4QX5</v>
          </cell>
          <cell r="C10784" t="str">
            <v>Match</v>
          </cell>
          <cell r="D10784" t="str">
            <v>iStar</v>
          </cell>
          <cell r="E10784" t="str">
            <v>Callable</v>
          </cell>
        </row>
        <row r="10785">
          <cell r="A10785" t="str">
            <v>3136F4QY3</v>
          </cell>
          <cell r="B10785" t="str">
            <v>x3136F4QY3</v>
          </cell>
          <cell r="C10785" t="str">
            <v>Match</v>
          </cell>
          <cell r="D10785" t="str">
            <v>iStar</v>
          </cell>
          <cell r="E10785" t="str">
            <v>Callable</v>
          </cell>
        </row>
        <row r="10786">
          <cell r="A10786" t="str">
            <v>3136F4QY3</v>
          </cell>
          <cell r="B10786" t="str">
            <v>x3136F4QY3</v>
          </cell>
          <cell r="C10786" t="str">
            <v>Match</v>
          </cell>
          <cell r="D10786" t="str">
            <v>iStar</v>
          </cell>
          <cell r="E10786" t="str">
            <v>CallableStep-Up</v>
          </cell>
        </row>
        <row r="10787">
          <cell r="A10787" t="str">
            <v>3136F4QZ0</v>
          </cell>
          <cell r="B10787" t="str">
            <v>x3136F4QZ0</v>
          </cell>
          <cell r="C10787" t="str">
            <v>Match</v>
          </cell>
          <cell r="D10787" t="str">
            <v>iStar</v>
          </cell>
          <cell r="E10787" t="str">
            <v>Callable</v>
          </cell>
        </row>
        <row r="10788">
          <cell r="A10788" t="str">
            <v>3136F4QZ0</v>
          </cell>
          <cell r="B10788" t="str">
            <v>x3136F4QZ0</v>
          </cell>
          <cell r="C10788" t="str">
            <v>Match</v>
          </cell>
          <cell r="D10788" t="str">
            <v>iStar</v>
          </cell>
          <cell r="E10788" t="str">
            <v>Callable</v>
          </cell>
        </row>
        <row r="10789">
          <cell r="A10789" t="str">
            <v>3136F4R22</v>
          </cell>
          <cell r="B10789" t="str">
            <v>x3136F4R22</v>
          </cell>
          <cell r="C10789" t="str">
            <v>Match</v>
          </cell>
          <cell r="D10789" t="str">
            <v>iStar</v>
          </cell>
          <cell r="E10789" t="str">
            <v>Callable</v>
          </cell>
        </row>
        <row r="10790">
          <cell r="A10790" t="str">
            <v>3136F4R48</v>
          </cell>
          <cell r="B10790" t="str">
            <v>x3136F4R48</v>
          </cell>
          <cell r="C10790" t="str">
            <v>Match</v>
          </cell>
          <cell r="D10790" t="str">
            <v>iStar</v>
          </cell>
          <cell r="E10790" t="str">
            <v>Callable</v>
          </cell>
        </row>
        <row r="10791">
          <cell r="A10791" t="str">
            <v>3136F4R48</v>
          </cell>
          <cell r="B10791" t="str">
            <v>x3136F4R48</v>
          </cell>
          <cell r="C10791" t="str">
            <v>Match</v>
          </cell>
          <cell r="D10791" t="str">
            <v>iStar</v>
          </cell>
          <cell r="E10791" t="str">
            <v>Callable</v>
          </cell>
        </row>
        <row r="10792">
          <cell r="A10792" t="str">
            <v>3136F4R55</v>
          </cell>
          <cell r="B10792" t="str">
            <v>x3136F4R55</v>
          </cell>
          <cell r="C10792" t="str">
            <v>Match</v>
          </cell>
          <cell r="D10792" t="str">
            <v>iStar</v>
          </cell>
          <cell r="E10792" t="str">
            <v>CallableStep-Up</v>
          </cell>
        </row>
        <row r="10793">
          <cell r="A10793" t="str">
            <v>3136F4R71</v>
          </cell>
          <cell r="B10793" t="str">
            <v>x3136F4R71</v>
          </cell>
          <cell r="C10793" t="str">
            <v>Match</v>
          </cell>
          <cell r="D10793" t="str">
            <v>iStar</v>
          </cell>
          <cell r="E10793" t="str">
            <v>CallableStep-Up</v>
          </cell>
        </row>
        <row r="10794">
          <cell r="A10794" t="str">
            <v>3136F4R71</v>
          </cell>
          <cell r="B10794" t="str">
            <v>x3136F4R71</v>
          </cell>
          <cell r="C10794" t="str">
            <v>Match</v>
          </cell>
          <cell r="D10794" t="str">
            <v>iStar</v>
          </cell>
          <cell r="E10794" t="str">
            <v>Step-Up</v>
          </cell>
        </row>
        <row r="10795">
          <cell r="A10795" t="str">
            <v>3136F4R71</v>
          </cell>
          <cell r="B10795" t="str">
            <v>x3136F4R71</v>
          </cell>
          <cell r="C10795" t="str">
            <v>Match</v>
          </cell>
          <cell r="D10795" t="str">
            <v>iStar</v>
          </cell>
          <cell r="E10795" t="str">
            <v>Callable</v>
          </cell>
        </row>
        <row r="10796">
          <cell r="A10796" t="str">
            <v>3136F4RA4</v>
          </cell>
          <cell r="B10796" t="str">
            <v>x3136F4RA4</v>
          </cell>
          <cell r="C10796" t="str">
            <v>Match</v>
          </cell>
          <cell r="D10796" t="str">
            <v>iStar</v>
          </cell>
          <cell r="E10796" t="str">
            <v>Callable</v>
          </cell>
        </row>
        <row r="10797">
          <cell r="A10797" t="str">
            <v>3136F4RB2</v>
          </cell>
          <cell r="B10797" t="str">
            <v>x3136F4RB2</v>
          </cell>
          <cell r="C10797" t="str">
            <v>Match</v>
          </cell>
          <cell r="D10797" t="str">
            <v>iStar</v>
          </cell>
          <cell r="E10797" t="str">
            <v>Callable</v>
          </cell>
        </row>
        <row r="10798">
          <cell r="A10798" t="str">
            <v>3136F4RB2</v>
          </cell>
          <cell r="B10798" t="str">
            <v>x3136F4RB2</v>
          </cell>
          <cell r="C10798" t="str">
            <v>Match</v>
          </cell>
          <cell r="D10798" t="str">
            <v>iStar</v>
          </cell>
          <cell r="E10798" t="str">
            <v>Callable</v>
          </cell>
        </row>
        <row r="10799">
          <cell r="A10799" t="str">
            <v>3136F4RB2</v>
          </cell>
          <cell r="B10799" t="str">
            <v>x3136F4RB2</v>
          </cell>
          <cell r="C10799" t="str">
            <v>Match</v>
          </cell>
          <cell r="D10799" t="str">
            <v>iStar</v>
          </cell>
          <cell r="E10799" t="str">
            <v>Callable</v>
          </cell>
        </row>
        <row r="10800">
          <cell r="A10800" t="str">
            <v>3136F4RB2</v>
          </cell>
          <cell r="B10800" t="str">
            <v>x3136F4RB2</v>
          </cell>
          <cell r="C10800" t="str">
            <v>Match</v>
          </cell>
          <cell r="D10800" t="str">
            <v>iStar</v>
          </cell>
          <cell r="E10800" t="str">
            <v>Callable</v>
          </cell>
        </row>
        <row r="10801">
          <cell r="A10801" t="str">
            <v>3136F4RC0</v>
          </cell>
          <cell r="B10801" t="str">
            <v>x3136F4RC0</v>
          </cell>
          <cell r="C10801" t="str">
            <v>Match</v>
          </cell>
          <cell r="D10801" t="str">
            <v>iStar</v>
          </cell>
          <cell r="E10801" t="str">
            <v>Callable</v>
          </cell>
        </row>
        <row r="10802">
          <cell r="A10802" t="str">
            <v>3136F4RF3</v>
          </cell>
          <cell r="B10802" t="str">
            <v>x3136F4RF3</v>
          </cell>
          <cell r="C10802" t="str">
            <v>Match</v>
          </cell>
          <cell r="D10802" t="str">
            <v>iStar</v>
          </cell>
          <cell r="E10802" t="str">
            <v>Callable</v>
          </cell>
        </row>
        <row r="10803">
          <cell r="A10803" t="str">
            <v>3136F4RG1</v>
          </cell>
          <cell r="B10803" t="str">
            <v>x3136F4RG1</v>
          </cell>
          <cell r="C10803" t="str">
            <v>Match</v>
          </cell>
          <cell r="D10803" t="str">
            <v>iStar</v>
          </cell>
          <cell r="E10803" t="str">
            <v>Callable</v>
          </cell>
        </row>
        <row r="10804">
          <cell r="A10804" t="str">
            <v>3136F4RH9</v>
          </cell>
          <cell r="B10804" t="str">
            <v>x3136F4RH9</v>
          </cell>
          <cell r="C10804" t="str">
            <v>Match</v>
          </cell>
          <cell r="D10804" t="str">
            <v>iStar</v>
          </cell>
          <cell r="E10804" t="str">
            <v>CallableStep-Up</v>
          </cell>
        </row>
        <row r="10805">
          <cell r="A10805" t="str">
            <v>3136F4RJ5</v>
          </cell>
          <cell r="B10805" t="str">
            <v>x3136F4RJ5</v>
          </cell>
          <cell r="C10805" t="str">
            <v>Match</v>
          </cell>
          <cell r="D10805" t="str">
            <v>iStar</v>
          </cell>
          <cell r="E10805" t="str">
            <v>CallableStep-Up</v>
          </cell>
        </row>
        <row r="10806">
          <cell r="A10806" t="str">
            <v>3136F4RK2</v>
          </cell>
          <cell r="B10806" t="str">
            <v>x3136F4RK2</v>
          </cell>
          <cell r="C10806" t="str">
            <v>Match</v>
          </cell>
          <cell r="D10806" t="str">
            <v>iStar</v>
          </cell>
          <cell r="E10806" t="str">
            <v>Step-Up</v>
          </cell>
        </row>
        <row r="10807">
          <cell r="A10807" t="str">
            <v>3136F4RL0</v>
          </cell>
          <cell r="B10807" t="str">
            <v>x3136F4RL0</v>
          </cell>
          <cell r="C10807" t="str">
            <v>Match</v>
          </cell>
          <cell r="D10807" t="str">
            <v>iStar</v>
          </cell>
          <cell r="E10807" t="str">
            <v>Callable</v>
          </cell>
        </row>
        <row r="10808">
          <cell r="A10808" t="str">
            <v>3136F4RM8</v>
          </cell>
          <cell r="B10808" t="str">
            <v>x3136F4RM8</v>
          </cell>
          <cell r="C10808" t="str">
            <v>Match</v>
          </cell>
          <cell r="D10808" t="str">
            <v>iStar</v>
          </cell>
          <cell r="E10808" t="str">
            <v>Callable</v>
          </cell>
        </row>
        <row r="10809">
          <cell r="A10809" t="str">
            <v>3136F4RN6</v>
          </cell>
          <cell r="B10809" t="str">
            <v>x3136F4RN6</v>
          </cell>
          <cell r="C10809" t="str">
            <v>Match</v>
          </cell>
          <cell r="D10809" t="str">
            <v>iStar</v>
          </cell>
          <cell r="E10809" t="str">
            <v>Callable</v>
          </cell>
        </row>
        <row r="10810">
          <cell r="A10810" t="str">
            <v>3136F4RP1</v>
          </cell>
          <cell r="B10810" t="str">
            <v>x3136F4RP1</v>
          </cell>
          <cell r="C10810" t="str">
            <v>Match</v>
          </cell>
          <cell r="D10810" t="str">
            <v>iStar</v>
          </cell>
          <cell r="E10810" t="str">
            <v>Callable</v>
          </cell>
        </row>
        <row r="10811">
          <cell r="A10811" t="str">
            <v>3136F4RP1</v>
          </cell>
          <cell r="B10811" t="str">
            <v>x3136F4RP1</v>
          </cell>
          <cell r="C10811" t="str">
            <v>Match</v>
          </cell>
          <cell r="D10811" t="str">
            <v>iStar</v>
          </cell>
          <cell r="E10811" t="str">
            <v>Callable</v>
          </cell>
        </row>
        <row r="10812">
          <cell r="A10812" t="str">
            <v>3136F4RQ9</v>
          </cell>
          <cell r="B10812" t="str">
            <v>x3136F4RQ9</v>
          </cell>
          <cell r="C10812" t="str">
            <v>Match</v>
          </cell>
          <cell r="D10812" t="str">
            <v>iStar</v>
          </cell>
          <cell r="E10812" t="str">
            <v>Bullet</v>
          </cell>
        </row>
        <row r="10813">
          <cell r="A10813" t="str">
            <v>3136F4RR7</v>
          </cell>
          <cell r="B10813" t="str">
            <v>x3136F4RR7</v>
          </cell>
          <cell r="C10813" t="str">
            <v>Match</v>
          </cell>
          <cell r="D10813" t="str">
            <v>iStar</v>
          </cell>
          <cell r="E10813" t="str">
            <v>Callable</v>
          </cell>
        </row>
        <row r="10814">
          <cell r="A10814" t="str">
            <v>3136F4RR7</v>
          </cell>
          <cell r="B10814" t="str">
            <v>x3136F4RR7</v>
          </cell>
          <cell r="C10814" t="str">
            <v>Match</v>
          </cell>
          <cell r="D10814" t="str">
            <v>iStar</v>
          </cell>
          <cell r="E10814" t="str">
            <v>Callable</v>
          </cell>
        </row>
        <row r="10815">
          <cell r="A10815" t="str">
            <v>3136F4RS5</v>
          </cell>
          <cell r="B10815" t="str">
            <v>x3136F4RS5</v>
          </cell>
          <cell r="C10815" t="str">
            <v>Match</v>
          </cell>
          <cell r="D10815" t="str">
            <v>iStar</v>
          </cell>
          <cell r="E10815" t="str">
            <v>Callable</v>
          </cell>
        </row>
        <row r="10816">
          <cell r="A10816" t="str">
            <v>3136F4RT3</v>
          </cell>
          <cell r="B10816" t="str">
            <v>x3136F4RT3</v>
          </cell>
          <cell r="C10816" t="str">
            <v>Match</v>
          </cell>
          <cell r="D10816" t="str">
            <v>iStar</v>
          </cell>
          <cell r="E10816" t="str">
            <v>Callable</v>
          </cell>
        </row>
        <row r="10817">
          <cell r="A10817" t="str">
            <v>3136F4RU0</v>
          </cell>
          <cell r="B10817" t="str">
            <v>x3136F4RU0</v>
          </cell>
          <cell r="C10817" t="str">
            <v>Match</v>
          </cell>
          <cell r="D10817" t="str">
            <v>iStar</v>
          </cell>
          <cell r="E10817" t="str">
            <v>Callable</v>
          </cell>
        </row>
        <row r="10818">
          <cell r="A10818" t="str">
            <v>3136F4RU0</v>
          </cell>
          <cell r="B10818" t="str">
            <v>x3136F4RU0</v>
          </cell>
          <cell r="C10818" t="str">
            <v>Match</v>
          </cell>
          <cell r="D10818" t="str">
            <v>iStar</v>
          </cell>
          <cell r="E10818" t="str">
            <v>Callable</v>
          </cell>
        </row>
        <row r="10819">
          <cell r="A10819" t="str">
            <v>3136F4RU0</v>
          </cell>
          <cell r="B10819" t="str">
            <v>x3136F4RU0</v>
          </cell>
          <cell r="C10819" t="str">
            <v>Match</v>
          </cell>
          <cell r="D10819" t="str">
            <v>iStar</v>
          </cell>
          <cell r="E10819" t="str">
            <v>Callable</v>
          </cell>
        </row>
        <row r="10820">
          <cell r="A10820" t="str">
            <v>3136F4RV8</v>
          </cell>
          <cell r="B10820" t="str">
            <v>x3136F4RV8</v>
          </cell>
          <cell r="C10820" t="str">
            <v>Match</v>
          </cell>
          <cell r="D10820" t="str">
            <v>iStar</v>
          </cell>
          <cell r="E10820" t="str">
            <v>Callable</v>
          </cell>
        </row>
        <row r="10821">
          <cell r="A10821" t="str">
            <v>3136F4RV8</v>
          </cell>
          <cell r="B10821" t="str">
            <v>x3136F4RV8</v>
          </cell>
          <cell r="C10821" t="str">
            <v>Match</v>
          </cell>
          <cell r="D10821" t="str">
            <v>iStar</v>
          </cell>
          <cell r="E10821" t="str">
            <v>Callable</v>
          </cell>
        </row>
        <row r="10822">
          <cell r="A10822" t="str">
            <v>3136F4RV8</v>
          </cell>
          <cell r="B10822" t="str">
            <v>x3136F4RV8</v>
          </cell>
          <cell r="C10822" t="str">
            <v>Match</v>
          </cell>
          <cell r="D10822" t="str">
            <v>iStar</v>
          </cell>
          <cell r="E10822" t="str">
            <v>Callable</v>
          </cell>
        </row>
        <row r="10823">
          <cell r="A10823" t="str">
            <v>3136F4RW6</v>
          </cell>
          <cell r="B10823" t="str">
            <v>x3136F4RW6</v>
          </cell>
          <cell r="C10823" t="str">
            <v>Match</v>
          </cell>
          <cell r="D10823" t="str">
            <v>iStar</v>
          </cell>
          <cell r="E10823" t="str">
            <v>Callable</v>
          </cell>
        </row>
        <row r="10824">
          <cell r="A10824" t="str">
            <v>3136F4RW6</v>
          </cell>
          <cell r="B10824" t="str">
            <v>x3136F4RW6</v>
          </cell>
          <cell r="C10824" t="str">
            <v>Match</v>
          </cell>
          <cell r="D10824" t="str">
            <v>iStar</v>
          </cell>
          <cell r="E10824" t="str">
            <v>Callable</v>
          </cell>
        </row>
        <row r="10825">
          <cell r="A10825" t="str">
            <v>3136F4RW6</v>
          </cell>
          <cell r="B10825" t="str">
            <v>x3136F4RW6</v>
          </cell>
          <cell r="C10825" t="str">
            <v>Match</v>
          </cell>
          <cell r="D10825" t="str">
            <v>iStar</v>
          </cell>
          <cell r="E10825" t="str">
            <v>Bullet</v>
          </cell>
        </row>
        <row r="10826">
          <cell r="A10826" t="str">
            <v>3136F4RX4</v>
          </cell>
          <cell r="B10826" t="str">
            <v>x3136F4RX4</v>
          </cell>
          <cell r="C10826" t="str">
            <v>Match</v>
          </cell>
          <cell r="D10826" t="str">
            <v>iStar</v>
          </cell>
          <cell r="E10826" t="str">
            <v>Bullet</v>
          </cell>
        </row>
        <row r="10827">
          <cell r="A10827" t="str">
            <v>3136F4RX4</v>
          </cell>
          <cell r="B10827" t="str">
            <v>x3136F4RX4</v>
          </cell>
          <cell r="C10827" t="str">
            <v>Match</v>
          </cell>
          <cell r="D10827" t="str">
            <v>iStar</v>
          </cell>
          <cell r="E10827" t="str">
            <v>VariableRateBond</v>
          </cell>
        </row>
        <row r="10828">
          <cell r="A10828" t="str">
            <v>3136F4RX4</v>
          </cell>
          <cell r="B10828" t="str">
            <v>x3136F4RX4</v>
          </cell>
          <cell r="C10828" t="str">
            <v>Match</v>
          </cell>
          <cell r="D10828" t="str">
            <v>iStar</v>
          </cell>
          <cell r="E10828" t="str">
            <v>VariableRateBond</v>
          </cell>
        </row>
        <row r="10829">
          <cell r="A10829" t="str">
            <v>3136F4RY2</v>
          </cell>
          <cell r="B10829" t="str">
            <v>x3136F4RY2</v>
          </cell>
          <cell r="C10829" t="str">
            <v>Match</v>
          </cell>
          <cell r="D10829" t="str">
            <v>iStar</v>
          </cell>
          <cell r="E10829" t="str">
            <v>VariableRateBond</v>
          </cell>
        </row>
        <row r="10830">
          <cell r="A10830" t="str">
            <v>3136F4RY2</v>
          </cell>
          <cell r="B10830" t="str">
            <v>x3136F4RY2</v>
          </cell>
          <cell r="C10830" t="str">
            <v>Match</v>
          </cell>
          <cell r="D10830" t="str">
            <v>iStar</v>
          </cell>
          <cell r="E10830" t="str">
            <v>Callable</v>
          </cell>
        </row>
        <row r="10831">
          <cell r="A10831" t="str">
            <v>3136F4RY2</v>
          </cell>
          <cell r="B10831" t="str">
            <v>x3136F4RY2</v>
          </cell>
          <cell r="C10831" t="str">
            <v>Match</v>
          </cell>
          <cell r="D10831" t="str">
            <v>iStar</v>
          </cell>
          <cell r="E10831" t="str">
            <v>Callable</v>
          </cell>
        </row>
        <row r="10832">
          <cell r="A10832" t="str">
            <v>3136F4RZ9</v>
          </cell>
          <cell r="B10832" t="str">
            <v>x3136F4RZ9</v>
          </cell>
          <cell r="C10832" t="str">
            <v>Match</v>
          </cell>
          <cell r="D10832" t="str">
            <v>iStar</v>
          </cell>
          <cell r="E10832" t="str">
            <v>Callable</v>
          </cell>
        </row>
        <row r="10833">
          <cell r="A10833" t="str">
            <v>3136F4RZ9</v>
          </cell>
          <cell r="B10833" t="str">
            <v>x3136F4RZ9</v>
          </cell>
          <cell r="C10833" t="str">
            <v>Match</v>
          </cell>
          <cell r="D10833" t="str">
            <v>iStar</v>
          </cell>
          <cell r="E10833" t="str">
            <v>Callable</v>
          </cell>
        </row>
        <row r="10834">
          <cell r="A10834" t="str">
            <v>3136F4RZ9</v>
          </cell>
          <cell r="B10834" t="str">
            <v>x3136F4RZ9</v>
          </cell>
          <cell r="C10834" t="str">
            <v>Match</v>
          </cell>
          <cell r="D10834" t="str">
            <v>iStar</v>
          </cell>
          <cell r="E10834" t="str">
            <v>Bullet</v>
          </cell>
        </row>
        <row r="10835">
          <cell r="A10835" t="str">
            <v>3136F4S21</v>
          </cell>
          <cell r="B10835" t="str">
            <v>x3136F4S21</v>
          </cell>
          <cell r="C10835" t="str">
            <v>Match</v>
          </cell>
          <cell r="D10835" t="str">
            <v>iStar</v>
          </cell>
          <cell r="E10835" t="str">
            <v>CallableStep-Up</v>
          </cell>
        </row>
        <row r="10836">
          <cell r="A10836" t="str">
            <v>3136F4S21</v>
          </cell>
          <cell r="B10836" t="str">
            <v>x3136F4S21</v>
          </cell>
          <cell r="C10836" t="str">
            <v>Match</v>
          </cell>
          <cell r="D10836" t="str">
            <v>iStar</v>
          </cell>
          <cell r="E10836" t="str">
            <v>Step-Up</v>
          </cell>
        </row>
        <row r="10837">
          <cell r="A10837" t="str">
            <v>3136F4S39</v>
          </cell>
          <cell r="B10837" t="str">
            <v>x3136F4S39</v>
          </cell>
          <cell r="C10837" t="str">
            <v>Match</v>
          </cell>
          <cell r="D10837" t="str">
            <v>iStar</v>
          </cell>
          <cell r="E10837" t="str">
            <v>Bullet</v>
          </cell>
        </row>
        <row r="10838">
          <cell r="A10838" t="str">
            <v>3136F4S39</v>
          </cell>
          <cell r="B10838" t="str">
            <v>x3136F4S39</v>
          </cell>
          <cell r="C10838" t="str">
            <v>Match</v>
          </cell>
          <cell r="D10838" t="str">
            <v>iStar</v>
          </cell>
          <cell r="E10838" t="str">
            <v>Bullet</v>
          </cell>
        </row>
        <row r="10839">
          <cell r="A10839" t="str">
            <v>3136F4S47</v>
          </cell>
          <cell r="B10839" t="str">
            <v>x3136F4S47</v>
          </cell>
          <cell r="C10839" t="str">
            <v>Match</v>
          </cell>
          <cell r="D10839" t="str">
            <v>iStar</v>
          </cell>
          <cell r="E10839" t="str">
            <v>Bullet</v>
          </cell>
        </row>
        <row r="10840">
          <cell r="A10840" t="str">
            <v>3136F4S47</v>
          </cell>
          <cell r="B10840" t="str">
            <v>x3136F4S47</v>
          </cell>
          <cell r="C10840" t="str">
            <v>Match</v>
          </cell>
          <cell r="D10840" t="str">
            <v>iStar</v>
          </cell>
          <cell r="E10840" t="str">
            <v>Callable</v>
          </cell>
        </row>
        <row r="10841">
          <cell r="A10841" t="str">
            <v>3136F4S54</v>
          </cell>
          <cell r="B10841" t="str">
            <v>x3136F4S54</v>
          </cell>
          <cell r="C10841" t="str">
            <v>Match</v>
          </cell>
          <cell r="D10841" t="str">
            <v>iStar</v>
          </cell>
          <cell r="E10841" t="str">
            <v>Callable</v>
          </cell>
        </row>
        <row r="10842">
          <cell r="A10842" t="str">
            <v>3136F4S54</v>
          </cell>
          <cell r="B10842" t="str">
            <v>x3136F4S54</v>
          </cell>
          <cell r="C10842" t="str">
            <v>Match</v>
          </cell>
          <cell r="D10842" t="str">
            <v>iStar</v>
          </cell>
          <cell r="E10842" t="str">
            <v>CallableStep-Up</v>
          </cell>
        </row>
        <row r="10843">
          <cell r="A10843" t="str">
            <v>3136F4S62</v>
          </cell>
          <cell r="B10843" t="str">
            <v>x3136F4S62</v>
          </cell>
          <cell r="C10843" t="str">
            <v>Match</v>
          </cell>
          <cell r="D10843" t="str">
            <v>iStar</v>
          </cell>
          <cell r="E10843" t="str">
            <v>Step-Up</v>
          </cell>
        </row>
        <row r="10844">
          <cell r="A10844" t="str">
            <v>3136F4S62</v>
          </cell>
          <cell r="B10844" t="str">
            <v>x3136F4S62</v>
          </cell>
          <cell r="C10844" t="str">
            <v>Match</v>
          </cell>
          <cell r="D10844" t="str">
            <v>iStar</v>
          </cell>
          <cell r="E10844" t="str">
            <v>CallableStep-Up</v>
          </cell>
        </row>
        <row r="10845">
          <cell r="A10845" t="str">
            <v>3136F4S70</v>
          </cell>
          <cell r="B10845" t="str">
            <v>x3136F4S70</v>
          </cell>
          <cell r="C10845" t="str">
            <v>Match</v>
          </cell>
          <cell r="D10845" t="str">
            <v>iStar</v>
          </cell>
          <cell r="E10845" t="str">
            <v>Step-Up</v>
          </cell>
        </row>
        <row r="10846">
          <cell r="A10846" t="str">
            <v>3136F4S70</v>
          </cell>
          <cell r="B10846" t="str">
            <v>x3136F4S70</v>
          </cell>
          <cell r="C10846" t="str">
            <v>Match</v>
          </cell>
          <cell r="D10846" t="str">
            <v>iStar</v>
          </cell>
          <cell r="E10846" t="str">
            <v>Callable</v>
          </cell>
        </row>
        <row r="10847">
          <cell r="A10847" t="str">
            <v>3136F4S88</v>
          </cell>
          <cell r="B10847" t="str">
            <v>x3136F4S88</v>
          </cell>
          <cell r="C10847" t="str">
            <v>Match</v>
          </cell>
          <cell r="D10847" t="str">
            <v>iStar</v>
          </cell>
          <cell r="E10847" t="str">
            <v>Bullet</v>
          </cell>
        </row>
        <row r="10848">
          <cell r="A10848" t="str">
            <v>3136F4S88</v>
          </cell>
          <cell r="B10848" t="str">
            <v>x3136F4S88</v>
          </cell>
          <cell r="C10848" t="str">
            <v>Match</v>
          </cell>
          <cell r="D10848" t="str">
            <v>iStar</v>
          </cell>
          <cell r="E10848" t="str">
            <v>Bullet</v>
          </cell>
        </row>
        <row r="10849">
          <cell r="A10849" t="str">
            <v>3136F4S96</v>
          </cell>
          <cell r="B10849" t="str">
            <v>x3136F4S96</v>
          </cell>
          <cell r="C10849" t="str">
            <v>Match</v>
          </cell>
          <cell r="D10849" t="str">
            <v>iStar</v>
          </cell>
          <cell r="E10849" t="str">
            <v>CallableStep-Up</v>
          </cell>
        </row>
        <row r="10850">
          <cell r="A10850" t="str">
            <v>3136F4S96</v>
          </cell>
          <cell r="B10850" t="str">
            <v>x3136F4S96</v>
          </cell>
          <cell r="C10850" t="str">
            <v>Match</v>
          </cell>
          <cell r="D10850" t="str">
            <v>iStar</v>
          </cell>
          <cell r="E10850" t="str">
            <v>CallableStep-Up</v>
          </cell>
        </row>
        <row r="10851">
          <cell r="A10851" t="str">
            <v>3136F4SA3</v>
          </cell>
          <cell r="B10851" t="str">
            <v>x3136F4SA3</v>
          </cell>
          <cell r="C10851" t="str">
            <v>Match</v>
          </cell>
          <cell r="D10851" t="str">
            <v>iStar</v>
          </cell>
          <cell r="E10851" t="str">
            <v>Callable</v>
          </cell>
        </row>
        <row r="10852">
          <cell r="A10852" t="str">
            <v>3136F4SB1</v>
          </cell>
          <cell r="B10852" t="str">
            <v>x3136F4SB1</v>
          </cell>
          <cell r="C10852" t="str">
            <v>Match</v>
          </cell>
          <cell r="D10852" t="str">
            <v>iStar</v>
          </cell>
          <cell r="E10852" t="str">
            <v>Callable</v>
          </cell>
        </row>
        <row r="10853">
          <cell r="A10853" t="str">
            <v>3136F4SB1</v>
          </cell>
          <cell r="B10853" t="str">
            <v>x3136F4SB1</v>
          </cell>
          <cell r="C10853" t="str">
            <v>Match</v>
          </cell>
          <cell r="D10853" t="str">
            <v>iStar</v>
          </cell>
          <cell r="E10853" t="str">
            <v>Callable</v>
          </cell>
        </row>
        <row r="10854">
          <cell r="A10854" t="str">
            <v>3136F4SC9</v>
          </cell>
          <cell r="B10854" t="str">
            <v>x3136F4SC9</v>
          </cell>
          <cell r="C10854" t="str">
            <v>Match</v>
          </cell>
          <cell r="D10854" t="str">
            <v>iStar</v>
          </cell>
          <cell r="E10854" t="str">
            <v>Bullet</v>
          </cell>
        </row>
        <row r="10855">
          <cell r="A10855" t="str">
            <v>3136F4SD7</v>
          </cell>
          <cell r="B10855" t="str">
            <v>x3136F4SD7</v>
          </cell>
          <cell r="C10855" t="str">
            <v>Match</v>
          </cell>
          <cell r="D10855" t="str">
            <v>iStar</v>
          </cell>
          <cell r="E10855" t="str">
            <v>CallableStep-Up</v>
          </cell>
        </row>
        <row r="10856">
          <cell r="A10856" t="str">
            <v>3136F4SE5</v>
          </cell>
          <cell r="B10856" t="str">
            <v>x3136F4SE5</v>
          </cell>
          <cell r="C10856" t="str">
            <v>Match</v>
          </cell>
          <cell r="D10856" t="str">
            <v>iStar</v>
          </cell>
          <cell r="E10856" t="str">
            <v>Callable</v>
          </cell>
        </row>
        <row r="10857">
          <cell r="A10857" t="str">
            <v>3136F4SF2</v>
          </cell>
          <cell r="B10857" t="str">
            <v>x3136F4SF2</v>
          </cell>
          <cell r="C10857" t="str">
            <v>Match</v>
          </cell>
          <cell r="D10857" t="str">
            <v>iStar</v>
          </cell>
          <cell r="E10857" t="str">
            <v>Callable</v>
          </cell>
        </row>
        <row r="10858">
          <cell r="A10858" t="str">
            <v>3136F4SG0</v>
          </cell>
          <cell r="B10858" t="str">
            <v>x3136F4SG0</v>
          </cell>
          <cell r="C10858" t="str">
            <v>Match</v>
          </cell>
          <cell r="D10858" t="str">
            <v>iStar</v>
          </cell>
          <cell r="E10858" t="str">
            <v>Callable</v>
          </cell>
        </row>
        <row r="10859">
          <cell r="A10859" t="str">
            <v>3136F4SH8</v>
          </cell>
          <cell r="B10859" t="str">
            <v>x3136F4SH8</v>
          </cell>
          <cell r="C10859" t="str">
            <v>Match</v>
          </cell>
          <cell r="D10859" t="str">
            <v>iStar</v>
          </cell>
          <cell r="E10859" t="str">
            <v>Bullet</v>
          </cell>
        </row>
        <row r="10860">
          <cell r="A10860" t="str">
            <v>3136F4SJ4</v>
          </cell>
          <cell r="B10860" t="str">
            <v>x3136F4SJ4</v>
          </cell>
          <cell r="C10860" t="str">
            <v>Match</v>
          </cell>
          <cell r="D10860" t="str">
            <v>iStar</v>
          </cell>
          <cell r="E10860" t="str">
            <v>Bullet</v>
          </cell>
        </row>
        <row r="10861">
          <cell r="A10861" t="str">
            <v>3136F4SK1</v>
          </cell>
          <cell r="B10861" t="str">
            <v>x3136F4SK1</v>
          </cell>
          <cell r="C10861" t="str">
            <v>Match</v>
          </cell>
          <cell r="D10861" t="str">
            <v>iStar</v>
          </cell>
          <cell r="E10861" t="str">
            <v>Callable</v>
          </cell>
        </row>
        <row r="10862">
          <cell r="A10862" t="str">
            <v>3136F4SK1</v>
          </cell>
          <cell r="B10862" t="str">
            <v>x3136F4SK1</v>
          </cell>
          <cell r="C10862" t="str">
            <v>Match</v>
          </cell>
          <cell r="D10862" t="str">
            <v>iStar</v>
          </cell>
          <cell r="E10862" t="str">
            <v>Callable</v>
          </cell>
        </row>
        <row r="10863">
          <cell r="A10863" t="str">
            <v>3136F4SK1</v>
          </cell>
          <cell r="B10863" t="str">
            <v>x3136F4SK1</v>
          </cell>
          <cell r="C10863" t="str">
            <v>Match</v>
          </cell>
          <cell r="D10863" t="str">
            <v>iStar</v>
          </cell>
          <cell r="E10863" t="str">
            <v>Callable</v>
          </cell>
        </row>
        <row r="10864">
          <cell r="A10864" t="str">
            <v>3136F4SL9</v>
          </cell>
          <cell r="B10864" t="str">
            <v>x3136F4SL9</v>
          </cell>
          <cell r="C10864" t="str">
            <v>Match</v>
          </cell>
          <cell r="D10864" t="str">
            <v>iStar</v>
          </cell>
          <cell r="E10864" t="str">
            <v>Callable</v>
          </cell>
        </row>
        <row r="10865">
          <cell r="A10865" t="str">
            <v>3136F4SM7</v>
          </cell>
          <cell r="B10865" t="str">
            <v>x3136F4SM7</v>
          </cell>
          <cell r="C10865" t="str">
            <v>Match</v>
          </cell>
          <cell r="D10865" t="str">
            <v>iStar</v>
          </cell>
          <cell r="E10865" t="str">
            <v>Callable</v>
          </cell>
        </row>
        <row r="10866">
          <cell r="A10866" t="str">
            <v>3136F4SM7</v>
          </cell>
          <cell r="B10866" t="str">
            <v>x3136F4SM7</v>
          </cell>
          <cell r="C10866" t="str">
            <v>Match</v>
          </cell>
          <cell r="D10866" t="str">
            <v>iStar</v>
          </cell>
          <cell r="E10866" t="str">
            <v>Callable</v>
          </cell>
        </row>
        <row r="10867">
          <cell r="A10867" t="str">
            <v>3136F4SM7</v>
          </cell>
          <cell r="B10867" t="str">
            <v>x3136F4SM7</v>
          </cell>
          <cell r="C10867" t="str">
            <v>Match</v>
          </cell>
          <cell r="D10867" t="str">
            <v>iStar</v>
          </cell>
          <cell r="E10867" t="str">
            <v>CallableStep-Up</v>
          </cell>
        </row>
        <row r="10868">
          <cell r="A10868" t="str">
            <v>3136F4SN5</v>
          </cell>
          <cell r="B10868" t="str">
            <v>x3136F4SN5</v>
          </cell>
          <cell r="C10868" t="str">
            <v>Match</v>
          </cell>
          <cell r="D10868" t="str">
            <v>iStar</v>
          </cell>
          <cell r="E10868" t="str">
            <v>Callable</v>
          </cell>
        </row>
        <row r="10869">
          <cell r="A10869" t="str">
            <v>3136F4SN5</v>
          </cell>
          <cell r="B10869" t="str">
            <v>x3136F4SN5</v>
          </cell>
          <cell r="C10869" t="str">
            <v>Match</v>
          </cell>
          <cell r="D10869" t="str">
            <v>iStar</v>
          </cell>
          <cell r="E10869" t="str">
            <v>Bullet</v>
          </cell>
        </row>
        <row r="10870">
          <cell r="A10870" t="str">
            <v>3136F4SP0</v>
          </cell>
          <cell r="B10870" t="str">
            <v>x3136F4SP0</v>
          </cell>
          <cell r="C10870" t="str">
            <v>Match</v>
          </cell>
          <cell r="D10870" t="str">
            <v>iStar</v>
          </cell>
          <cell r="E10870" t="str">
            <v>Bullet</v>
          </cell>
        </row>
        <row r="10871">
          <cell r="A10871" t="str">
            <v>3136F4SP0</v>
          </cell>
          <cell r="B10871" t="str">
            <v>x3136F4SP0</v>
          </cell>
          <cell r="C10871" t="str">
            <v>Match</v>
          </cell>
          <cell r="D10871" t="str">
            <v>iStar</v>
          </cell>
          <cell r="E10871" t="str">
            <v>CallableStep-Up</v>
          </cell>
        </row>
        <row r="10872">
          <cell r="A10872" t="str">
            <v>3136F4SP0</v>
          </cell>
          <cell r="B10872" t="str">
            <v>x3136F4SP0</v>
          </cell>
          <cell r="C10872" t="str">
            <v>Match</v>
          </cell>
          <cell r="D10872" t="str">
            <v>iStar</v>
          </cell>
          <cell r="E10872" t="str">
            <v>CallableStep-Up</v>
          </cell>
        </row>
        <row r="10873">
          <cell r="A10873" t="str">
            <v>3136F4SQ8</v>
          </cell>
          <cell r="B10873" t="str">
            <v>x3136F4SQ8</v>
          </cell>
          <cell r="C10873" t="str">
            <v>Match</v>
          </cell>
          <cell r="D10873" t="str">
            <v>iStar</v>
          </cell>
          <cell r="E10873" t="str">
            <v>Step-Up</v>
          </cell>
        </row>
        <row r="10874">
          <cell r="A10874" t="str">
            <v>3136F4SR6</v>
          </cell>
          <cell r="B10874" t="str">
            <v>x3136F4SR6</v>
          </cell>
          <cell r="C10874" t="str">
            <v>Match</v>
          </cell>
          <cell r="D10874" t="str">
            <v>iStar</v>
          </cell>
          <cell r="E10874" t="str">
            <v>Callable</v>
          </cell>
        </row>
        <row r="10875">
          <cell r="A10875" t="str">
            <v>3136F4SR6</v>
          </cell>
          <cell r="B10875" t="str">
            <v>x3136F4SR6</v>
          </cell>
          <cell r="C10875" t="str">
            <v>Match</v>
          </cell>
          <cell r="D10875" t="str">
            <v>iStar</v>
          </cell>
          <cell r="E10875" t="str">
            <v>Callable</v>
          </cell>
        </row>
        <row r="10876">
          <cell r="A10876" t="str">
            <v>3136F4SR6</v>
          </cell>
          <cell r="B10876" t="str">
            <v>x3136F4SR6</v>
          </cell>
          <cell r="C10876" t="str">
            <v>Match</v>
          </cell>
          <cell r="D10876" t="str">
            <v>iStar</v>
          </cell>
          <cell r="E10876" t="str">
            <v>Callable</v>
          </cell>
        </row>
        <row r="10877">
          <cell r="A10877" t="str">
            <v>3136F4SS4</v>
          </cell>
          <cell r="B10877" t="str">
            <v>x3136F4SS4</v>
          </cell>
          <cell r="C10877" t="str">
            <v>Match</v>
          </cell>
          <cell r="D10877" t="str">
            <v>iStar</v>
          </cell>
          <cell r="E10877" t="str">
            <v>Callable</v>
          </cell>
        </row>
        <row r="10878">
          <cell r="A10878" t="str">
            <v>3136F4SS4</v>
          </cell>
          <cell r="B10878" t="str">
            <v>x3136F4SS4</v>
          </cell>
          <cell r="C10878" t="str">
            <v>Match</v>
          </cell>
          <cell r="D10878" t="str">
            <v>iStar</v>
          </cell>
          <cell r="E10878" t="str">
            <v>Callable</v>
          </cell>
        </row>
        <row r="10879">
          <cell r="A10879" t="str">
            <v>3136F4SS4</v>
          </cell>
          <cell r="B10879" t="str">
            <v>x3136F4SS4</v>
          </cell>
          <cell r="C10879" t="str">
            <v>Match</v>
          </cell>
          <cell r="D10879" t="str">
            <v>iStar</v>
          </cell>
          <cell r="E10879" t="str">
            <v>Callable</v>
          </cell>
        </row>
        <row r="10880">
          <cell r="A10880" t="str">
            <v>3136F4ST2</v>
          </cell>
          <cell r="B10880" t="str">
            <v>x3136F4ST2</v>
          </cell>
          <cell r="C10880" t="str">
            <v>Match</v>
          </cell>
          <cell r="D10880" t="str">
            <v>iStar</v>
          </cell>
          <cell r="E10880" t="str">
            <v>Callable</v>
          </cell>
        </row>
        <row r="10881">
          <cell r="A10881" t="str">
            <v>3136F4ST2</v>
          </cell>
          <cell r="B10881" t="str">
            <v>x3136F4ST2</v>
          </cell>
          <cell r="C10881" t="str">
            <v>Match</v>
          </cell>
          <cell r="D10881" t="str">
            <v>iStar</v>
          </cell>
          <cell r="E10881" t="str">
            <v>Callable</v>
          </cell>
        </row>
        <row r="10882">
          <cell r="A10882" t="str">
            <v>3136F4ST2</v>
          </cell>
          <cell r="B10882" t="str">
            <v>x3136F4ST2</v>
          </cell>
          <cell r="C10882" t="str">
            <v>Match</v>
          </cell>
          <cell r="D10882" t="str">
            <v>iStar</v>
          </cell>
          <cell r="E10882" t="str">
            <v>Callable</v>
          </cell>
        </row>
        <row r="10883">
          <cell r="A10883" t="str">
            <v>3136F4SU9</v>
          </cell>
          <cell r="B10883" t="str">
            <v>x3136F4SU9</v>
          </cell>
          <cell r="C10883" t="str">
            <v>Match</v>
          </cell>
          <cell r="D10883" t="str">
            <v>iStar</v>
          </cell>
          <cell r="E10883" t="str">
            <v>Bullet</v>
          </cell>
        </row>
        <row r="10884">
          <cell r="A10884" t="str">
            <v>3136F4SV7</v>
          </cell>
          <cell r="B10884" t="str">
            <v>x3136F4SV7</v>
          </cell>
          <cell r="C10884" t="str">
            <v>Match</v>
          </cell>
          <cell r="D10884" t="str">
            <v>iStar</v>
          </cell>
          <cell r="E10884" t="str">
            <v>Bullet</v>
          </cell>
        </row>
        <row r="10885">
          <cell r="A10885" t="str">
            <v>3136F4SV7</v>
          </cell>
          <cell r="B10885" t="str">
            <v>x3136F4SV7</v>
          </cell>
          <cell r="C10885" t="str">
            <v>Match</v>
          </cell>
          <cell r="D10885" t="str">
            <v>iStar</v>
          </cell>
          <cell r="E10885" t="str">
            <v>CallableStep-Up</v>
          </cell>
        </row>
        <row r="10886">
          <cell r="A10886" t="str">
            <v>3136F4SV7</v>
          </cell>
          <cell r="B10886" t="str">
            <v>x3136F4SV7</v>
          </cell>
          <cell r="C10886" t="str">
            <v>Match</v>
          </cell>
          <cell r="D10886" t="str">
            <v>iStar</v>
          </cell>
          <cell r="E10886" t="str">
            <v>Step-Up</v>
          </cell>
        </row>
        <row r="10887">
          <cell r="A10887" t="str">
            <v>3136F4SX3</v>
          </cell>
          <cell r="B10887" t="str">
            <v>x3136F4SX3</v>
          </cell>
          <cell r="C10887" t="str">
            <v>Match</v>
          </cell>
          <cell r="D10887" t="str">
            <v>iStar</v>
          </cell>
          <cell r="E10887" t="str">
            <v>Callable</v>
          </cell>
        </row>
        <row r="10888">
          <cell r="A10888" t="str">
            <v>3136F4SX3</v>
          </cell>
          <cell r="B10888" t="str">
            <v>x3136F4SX3</v>
          </cell>
          <cell r="C10888" t="str">
            <v>Match</v>
          </cell>
          <cell r="D10888" t="str">
            <v>iStar</v>
          </cell>
          <cell r="E10888" t="str">
            <v>Callable</v>
          </cell>
        </row>
        <row r="10889">
          <cell r="A10889" t="str">
            <v>3136F4SY1</v>
          </cell>
          <cell r="B10889" t="str">
            <v>x3136F4SY1</v>
          </cell>
          <cell r="C10889" t="str">
            <v>Match</v>
          </cell>
          <cell r="D10889" t="str">
            <v>iStar</v>
          </cell>
          <cell r="E10889" t="str">
            <v>CallableStep-Up</v>
          </cell>
        </row>
        <row r="10890">
          <cell r="A10890" t="str">
            <v>3136F4SY1</v>
          </cell>
          <cell r="B10890" t="str">
            <v>x3136F4SY1</v>
          </cell>
          <cell r="C10890" t="str">
            <v>Match</v>
          </cell>
          <cell r="D10890" t="str">
            <v>iStar</v>
          </cell>
          <cell r="E10890" t="str">
            <v>Callable</v>
          </cell>
        </row>
        <row r="10891">
          <cell r="A10891" t="str">
            <v>3136F4SY1</v>
          </cell>
          <cell r="B10891" t="str">
            <v>x3136F4SY1</v>
          </cell>
          <cell r="C10891" t="str">
            <v>Match</v>
          </cell>
          <cell r="D10891" t="str">
            <v>iStar</v>
          </cell>
          <cell r="E10891" t="str">
            <v>Bullet</v>
          </cell>
        </row>
        <row r="10892">
          <cell r="A10892" t="str">
            <v>3136F4SZ8</v>
          </cell>
          <cell r="B10892" t="str">
            <v>x3136F4SZ8</v>
          </cell>
          <cell r="C10892" t="str">
            <v>Match</v>
          </cell>
          <cell r="D10892" t="str">
            <v>iStar</v>
          </cell>
          <cell r="E10892" t="str">
            <v>CallableStep-Up</v>
          </cell>
        </row>
        <row r="10893">
          <cell r="A10893" t="str">
            <v>3136F4T20</v>
          </cell>
          <cell r="B10893" t="str">
            <v>x3136F4T20</v>
          </cell>
          <cell r="C10893" t="str">
            <v>Match</v>
          </cell>
          <cell r="D10893" t="str">
            <v>iStar</v>
          </cell>
          <cell r="E10893" t="str">
            <v>Step-Up</v>
          </cell>
        </row>
        <row r="10894">
          <cell r="A10894" t="str">
            <v>3136F4T46</v>
          </cell>
          <cell r="B10894" t="str">
            <v>x3136F4T46</v>
          </cell>
          <cell r="C10894" t="str">
            <v>Match</v>
          </cell>
          <cell r="D10894" t="str">
            <v>iStar</v>
          </cell>
          <cell r="E10894" t="str">
            <v>Callable</v>
          </cell>
        </row>
        <row r="10895">
          <cell r="A10895" t="str">
            <v>3136F4T53</v>
          </cell>
          <cell r="B10895" t="str">
            <v>x3136F4T53</v>
          </cell>
          <cell r="C10895" t="str">
            <v>Match</v>
          </cell>
          <cell r="D10895" t="str">
            <v>iStar</v>
          </cell>
          <cell r="E10895" t="str">
            <v>Callable</v>
          </cell>
        </row>
        <row r="10896">
          <cell r="A10896" t="str">
            <v>3136F4T53</v>
          </cell>
          <cell r="B10896" t="str">
            <v>x3136F4T53</v>
          </cell>
          <cell r="C10896" t="str">
            <v>Match</v>
          </cell>
          <cell r="D10896" t="str">
            <v>iStar</v>
          </cell>
          <cell r="E10896" t="str">
            <v>Callable</v>
          </cell>
        </row>
        <row r="10897">
          <cell r="A10897" t="str">
            <v>3136F4T61</v>
          </cell>
          <cell r="B10897" t="str">
            <v>x3136F4T61</v>
          </cell>
          <cell r="C10897" t="str">
            <v>Match</v>
          </cell>
          <cell r="D10897" t="str">
            <v>iStar</v>
          </cell>
          <cell r="E10897" t="str">
            <v>Callable</v>
          </cell>
        </row>
        <row r="10898">
          <cell r="A10898" t="str">
            <v>3136F4T87</v>
          </cell>
          <cell r="B10898" t="str">
            <v>x3136F4T87</v>
          </cell>
          <cell r="C10898" t="str">
            <v>Match</v>
          </cell>
          <cell r="D10898" t="str">
            <v>iStar</v>
          </cell>
          <cell r="E10898" t="str">
            <v>Callable</v>
          </cell>
        </row>
        <row r="10899">
          <cell r="A10899" t="str">
            <v>3136F4T87</v>
          </cell>
          <cell r="B10899" t="str">
            <v>x3136F4T87</v>
          </cell>
          <cell r="C10899" t="str">
            <v>Match</v>
          </cell>
          <cell r="D10899" t="str">
            <v>iStar</v>
          </cell>
          <cell r="E10899" t="str">
            <v>Callable</v>
          </cell>
        </row>
        <row r="10900">
          <cell r="A10900" t="str">
            <v>3136F4T95</v>
          </cell>
          <cell r="B10900" t="str">
            <v>x3136F4T95</v>
          </cell>
          <cell r="C10900" t="str">
            <v>Match</v>
          </cell>
          <cell r="D10900" t="str">
            <v>iStar</v>
          </cell>
          <cell r="E10900" t="str">
            <v>Callable</v>
          </cell>
        </row>
        <row r="10901">
          <cell r="A10901" t="str">
            <v>3136F4T95</v>
          </cell>
          <cell r="B10901" t="str">
            <v>x3136F4T95</v>
          </cell>
          <cell r="C10901" t="str">
            <v>Match</v>
          </cell>
          <cell r="D10901" t="str">
            <v>iStar</v>
          </cell>
          <cell r="E10901" t="str">
            <v>Callable</v>
          </cell>
        </row>
        <row r="10902">
          <cell r="A10902" t="str">
            <v>3136F4T95</v>
          </cell>
          <cell r="B10902" t="str">
            <v>x3136F4T95</v>
          </cell>
          <cell r="C10902" t="str">
            <v>Match</v>
          </cell>
          <cell r="D10902" t="str">
            <v>iStar</v>
          </cell>
          <cell r="E10902" t="str">
            <v>CallableStep-Up</v>
          </cell>
        </row>
        <row r="10903">
          <cell r="A10903" t="str">
            <v>3136F4TA2</v>
          </cell>
          <cell r="B10903" t="str">
            <v>x3136F4TA2</v>
          </cell>
          <cell r="C10903" t="str">
            <v>Match</v>
          </cell>
          <cell r="D10903" t="str">
            <v>iStar</v>
          </cell>
          <cell r="E10903" t="str">
            <v>Callable</v>
          </cell>
        </row>
        <row r="10904">
          <cell r="A10904" t="str">
            <v>3136F4TB0</v>
          </cell>
          <cell r="B10904" t="str">
            <v>x3136F4TB0</v>
          </cell>
          <cell r="C10904" t="str">
            <v>Match</v>
          </cell>
          <cell r="D10904" t="str">
            <v>iStar</v>
          </cell>
          <cell r="E10904" t="str">
            <v>Callable</v>
          </cell>
        </row>
        <row r="10905">
          <cell r="A10905" t="str">
            <v>3136F4TB0</v>
          </cell>
          <cell r="B10905" t="str">
            <v>x3136F4TB0</v>
          </cell>
          <cell r="C10905" t="str">
            <v>Match</v>
          </cell>
          <cell r="D10905" t="str">
            <v>iStar</v>
          </cell>
          <cell r="E10905" t="str">
            <v>Callable</v>
          </cell>
        </row>
        <row r="10906">
          <cell r="A10906" t="str">
            <v>3136F4TB0</v>
          </cell>
          <cell r="B10906" t="str">
            <v>x3136F4TB0</v>
          </cell>
          <cell r="C10906" t="str">
            <v>Match</v>
          </cell>
          <cell r="D10906" t="str">
            <v>iStar</v>
          </cell>
          <cell r="E10906" t="str">
            <v>CallableStep-Up</v>
          </cell>
        </row>
        <row r="10907">
          <cell r="A10907" t="str">
            <v>3136F4TB0</v>
          </cell>
          <cell r="B10907" t="str">
            <v>x3136F4TB0</v>
          </cell>
          <cell r="C10907" t="str">
            <v>Match</v>
          </cell>
          <cell r="D10907" t="str">
            <v>iStar</v>
          </cell>
          <cell r="E10907" t="str">
            <v>CallableStep-Up</v>
          </cell>
        </row>
        <row r="10908">
          <cell r="A10908" t="str">
            <v>3136F4TB0</v>
          </cell>
          <cell r="B10908" t="str">
            <v>x3136F4TB0</v>
          </cell>
          <cell r="C10908" t="str">
            <v>Match</v>
          </cell>
          <cell r="D10908" t="str">
            <v>iStar</v>
          </cell>
          <cell r="E10908" t="str">
            <v>Step-Up</v>
          </cell>
        </row>
        <row r="10909">
          <cell r="A10909" t="str">
            <v>3136F4TC8</v>
          </cell>
          <cell r="B10909" t="str">
            <v>x3136F4TC8</v>
          </cell>
          <cell r="C10909" t="str">
            <v>Match</v>
          </cell>
          <cell r="D10909" t="str">
            <v>iStar</v>
          </cell>
          <cell r="E10909" t="str">
            <v>CallableStep-Up</v>
          </cell>
        </row>
        <row r="10910">
          <cell r="A10910" t="str">
            <v>3136F4TD6</v>
          </cell>
          <cell r="B10910" t="str">
            <v>x3136F4TD6</v>
          </cell>
          <cell r="C10910" t="str">
            <v>Match</v>
          </cell>
          <cell r="D10910" t="str">
            <v>iStar</v>
          </cell>
          <cell r="E10910" t="str">
            <v>CallableStep-Up</v>
          </cell>
        </row>
        <row r="10911">
          <cell r="A10911" t="str">
            <v>3136F4TD6</v>
          </cell>
          <cell r="B10911" t="str">
            <v>x3136F4TD6</v>
          </cell>
          <cell r="C10911" t="str">
            <v>Match</v>
          </cell>
          <cell r="D10911" t="str">
            <v>iStar</v>
          </cell>
          <cell r="E10911" t="str">
            <v>Step-Up</v>
          </cell>
        </row>
        <row r="10912">
          <cell r="A10912" t="str">
            <v>3136F4TD6</v>
          </cell>
          <cell r="B10912" t="str">
            <v>x3136F4TD6</v>
          </cell>
          <cell r="C10912" t="str">
            <v>Match</v>
          </cell>
          <cell r="D10912" t="str">
            <v>iStar</v>
          </cell>
          <cell r="E10912" t="str">
            <v>Callable</v>
          </cell>
        </row>
        <row r="10913">
          <cell r="A10913" t="str">
            <v>3136F4TE4</v>
          </cell>
          <cell r="B10913" t="str">
            <v>x3136F4TE4</v>
          </cell>
          <cell r="C10913" t="str">
            <v>Match</v>
          </cell>
          <cell r="D10913" t="str">
            <v>iStar</v>
          </cell>
          <cell r="E10913" t="str">
            <v>Callable</v>
          </cell>
        </row>
        <row r="10914">
          <cell r="A10914" t="str">
            <v>3136F4TF1</v>
          </cell>
          <cell r="B10914" t="str">
            <v>x3136F4TF1</v>
          </cell>
          <cell r="C10914" t="str">
            <v>Match</v>
          </cell>
          <cell r="D10914" t="str">
            <v>iStar</v>
          </cell>
          <cell r="E10914" t="str">
            <v>Callable</v>
          </cell>
        </row>
        <row r="10915">
          <cell r="A10915" t="str">
            <v>3136F4TG9</v>
          </cell>
          <cell r="B10915" t="str">
            <v>x3136F4TG9</v>
          </cell>
          <cell r="C10915" t="str">
            <v>Match</v>
          </cell>
          <cell r="D10915" t="str">
            <v>iStar</v>
          </cell>
          <cell r="E10915" t="str">
            <v>Callable</v>
          </cell>
        </row>
        <row r="10916">
          <cell r="A10916" t="str">
            <v>3136F4TG9</v>
          </cell>
          <cell r="B10916" t="str">
            <v>x3136F4TG9</v>
          </cell>
          <cell r="C10916" t="str">
            <v>Match</v>
          </cell>
          <cell r="D10916" t="str">
            <v>iStar</v>
          </cell>
          <cell r="E10916" t="str">
            <v>Callable</v>
          </cell>
        </row>
        <row r="10917">
          <cell r="A10917" t="str">
            <v>3136F4TG9</v>
          </cell>
          <cell r="B10917" t="str">
            <v>x3136F4TG9</v>
          </cell>
          <cell r="C10917" t="str">
            <v>Match</v>
          </cell>
          <cell r="D10917" t="str">
            <v>iStar</v>
          </cell>
          <cell r="E10917" t="str">
            <v>Callable</v>
          </cell>
        </row>
        <row r="10918">
          <cell r="A10918" t="str">
            <v>3136F4TH7</v>
          </cell>
          <cell r="B10918" t="str">
            <v>x3136F4TH7</v>
          </cell>
          <cell r="C10918" t="str">
            <v>Match</v>
          </cell>
          <cell r="D10918" t="str">
            <v>iStar</v>
          </cell>
          <cell r="E10918" t="str">
            <v>Callable</v>
          </cell>
        </row>
        <row r="10919">
          <cell r="A10919" t="str">
            <v>3136F4TH7</v>
          </cell>
          <cell r="B10919" t="str">
            <v>x3136F4TH7</v>
          </cell>
          <cell r="C10919" t="str">
            <v>Match</v>
          </cell>
          <cell r="D10919" t="str">
            <v>iStar</v>
          </cell>
          <cell r="E10919" t="str">
            <v>Callable</v>
          </cell>
        </row>
        <row r="10920">
          <cell r="A10920" t="str">
            <v>3136F4TH7</v>
          </cell>
          <cell r="B10920" t="str">
            <v>x3136F4TH7</v>
          </cell>
          <cell r="C10920" t="str">
            <v>Match</v>
          </cell>
          <cell r="D10920" t="str">
            <v>iStar</v>
          </cell>
          <cell r="E10920" t="str">
            <v>Callable</v>
          </cell>
        </row>
        <row r="10921">
          <cell r="A10921" t="str">
            <v>3136F4TJ3</v>
          </cell>
          <cell r="B10921" t="str">
            <v>x3136F4TJ3</v>
          </cell>
          <cell r="C10921" t="str">
            <v>Match</v>
          </cell>
          <cell r="D10921" t="str">
            <v>iStar</v>
          </cell>
          <cell r="E10921" t="str">
            <v>Callable</v>
          </cell>
        </row>
        <row r="10922">
          <cell r="A10922" t="str">
            <v>3136F4TJ3</v>
          </cell>
          <cell r="B10922" t="str">
            <v>x3136F4TJ3</v>
          </cell>
          <cell r="C10922" t="str">
            <v>Match</v>
          </cell>
          <cell r="D10922" t="str">
            <v>iStar</v>
          </cell>
          <cell r="E10922" t="str">
            <v>Callable</v>
          </cell>
        </row>
        <row r="10923">
          <cell r="A10923" t="str">
            <v>3136F4TJ3</v>
          </cell>
          <cell r="B10923" t="str">
            <v>x3136F4TJ3</v>
          </cell>
          <cell r="C10923" t="str">
            <v>Match</v>
          </cell>
          <cell r="D10923" t="str">
            <v>iStar</v>
          </cell>
          <cell r="E10923" t="str">
            <v>Callable</v>
          </cell>
        </row>
        <row r="10924">
          <cell r="A10924" t="str">
            <v>3136F4TK0</v>
          </cell>
          <cell r="B10924" t="str">
            <v>x3136F4TK0</v>
          </cell>
          <cell r="C10924" t="str">
            <v>Match</v>
          </cell>
          <cell r="D10924" t="str">
            <v>iStar</v>
          </cell>
          <cell r="E10924" t="str">
            <v>Bullet</v>
          </cell>
        </row>
        <row r="10925">
          <cell r="A10925" t="str">
            <v>3136F4TK0</v>
          </cell>
          <cell r="B10925" t="str">
            <v>x3136F4TK0</v>
          </cell>
          <cell r="C10925" t="str">
            <v>Match</v>
          </cell>
          <cell r="D10925" t="str">
            <v>iStar</v>
          </cell>
          <cell r="E10925" t="str">
            <v>Callable</v>
          </cell>
        </row>
        <row r="10926">
          <cell r="A10926" t="str">
            <v>3136F4TK0</v>
          </cell>
          <cell r="B10926" t="str">
            <v>x3136F4TK0</v>
          </cell>
          <cell r="C10926" t="str">
            <v>Match</v>
          </cell>
          <cell r="D10926" t="str">
            <v>iStar</v>
          </cell>
          <cell r="E10926" t="str">
            <v>CallableStep-Up</v>
          </cell>
        </row>
        <row r="10927">
          <cell r="A10927" t="str">
            <v>3136F4TL8</v>
          </cell>
          <cell r="B10927" t="str">
            <v>x3136F4TL8</v>
          </cell>
          <cell r="C10927" t="str">
            <v>Match</v>
          </cell>
          <cell r="D10927" t="str">
            <v>iStar</v>
          </cell>
          <cell r="E10927" t="str">
            <v>CallableStep-Up</v>
          </cell>
        </row>
        <row r="10928">
          <cell r="A10928" t="str">
            <v>3136F4TL8</v>
          </cell>
          <cell r="B10928" t="str">
            <v>x3136F4TL8</v>
          </cell>
          <cell r="C10928" t="str">
            <v>Match</v>
          </cell>
          <cell r="D10928" t="str">
            <v>iStar</v>
          </cell>
          <cell r="E10928" t="str">
            <v>Step-Up</v>
          </cell>
        </row>
        <row r="10929">
          <cell r="A10929" t="str">
            <v>3136F4TL8</v>
          </cell>
          <cell r="B10929" t="str">
            <v>x3136F4TL8</v>
          </cell>
          <cell r="C10929" t="str">
            <v>Match</v>
          </cell>
          <cell r="D10929" t="str">
            <v>iStar</v>
          </cell>
          <cell r="E10929" t="str">
            <v>Callable</v>
          </cell>
        </row>
        <row r="10930">
          <cell r="A10930" t="str">
            <v>3136F4TM6</v>
          </cell>
          <cell r="B10930" t="str">
            <v>x3136F4TM6</v>
          </cell>
          <cell r="C10930" t="str">
            <v>Match</v>
          </cell>
          <cell r="D10930" t="str">
            <v>iStar</v>
          </cell>
          <cell r="E10930" t="str">
            <v>Callable</v>
          </cell>
        </row>
        <row r="10931">
          <cell r="A10931" t="str">
            <v>3136F4TM6</v>
          </cell>
          <cell r="B10931" t="str">
            <v>x3136F4TM6</v>
          </cell>
          <cell r="C10931" t="str">
            <v>Match</v>
          </cell>
          <cell r="D10931" t="str">
            <v>iStar</v>
          </cell>
          <cell r="E10931" t="str">
            <v>Callable</v>
          </cell>
        </row>
        <row r="10932">
          <cell r="A10932" t="str">
            <v>3136F4TM6</v>
          </cell>
          <cell r="B10932" t="str">
            <v>x3136F4TM6</v>
          </cell>
          <cell r="C10932" t="str">
            <v>Match</v>
          </cell>
          <cell r="D10932" t="str">
            <v>iStar</v>
          </cell>
          <cell r="E10932" t="str">
            <v>Callable</v>
          </cell>
        </row>
        <row r="10933">
          <cell r="A10933" t="str">
            <v>3136F4TN4</v>
          </cell>
          <cell r="B10933" t="str">
            <v>x3136F4TN4</v>
          </cell>
          <cell r="C10933" t="str">
            <v>Match</v>
          </cell>
          <cell r="D10933" t="str">
            <v>iStar</v>
          </cell>
          <cell r="E10933" t="str">
            <v>Callable</v>
          </cell>
        </row>
        <row r="10934">
          <cell r="A10934" t="str">
            <v>3136F4TN4</v>
          </cell>
          <cell r="B10934" t="str">
            <v>x3136F4TN4</v>
          </cell>
          <cell r="C10934" t="str">
            <v>Match</v>
          </cell>
          <cell r="D10934" t="str">
            <v>iStar</v>
          </cell>
          <cell r="E10934" t="str">
            <v>CallableStep-Up</v>
          </cell>
        </row>
        <row r="10935">
          <cell r="A10935" t="str">
            <v>3136F4TN4</v>
          </cell>
          <cell r="B10935" t="str">
            <v>x3136F4TN4</v>
          </cell>
          <cell r="C10935" t="str">
            <v>Match</v>
          </cell>
          <cell r="D10935" t="str">
            <v>iStar</v>
          </cell>
          <cell r="E10935" t="str">
            <v>CallableStep-Up</v>
          </cell>
        </row>
        <row r="10936">
          <cell r="A10936" t="str">
            <v>3136F4TP9</v>
          </cell>
          <cell r="B10936" t="str">
            <v>x3136F4TP9</v>
          </cell>
          <cell r="C10936" t="str">
            <v>Match</v>
          </cell>
          <cell r="D10936" t="str">
            <v>iStar</v>
          </cell>
          <cell r="E10936" t="str">
            <v>Step-Up</v>
          </cell>
        </row>
        <row r="10937">
          <cell r="A10937" t="str">
            <v>3136F4TP9</v>
          </cell>
          <cell r="B10937" t="str">
            <v>x3136F4TP9</v>
          </cell>
          <cell r="C10937" t="str">
            <v>Match</v>
          </cell>
          <cell r="D10937" t="str">
            <v>iStar</v>
          </cell>
          <cell r="E10937" t="str">
            <v>Callable</v>
          </cell>
        </row>
        <row r="10938">
          <cell r="A10938" t="str">
            <v>3136F4TQ7</v>
          </cell>
          <cell r="B10938" t="str">
            <v>x3136F4TQ7</v>
          </cell>
          <cell r="C10938" t="str">
            <v>Match</v>
          </cell>
          <cell r="D10938" t="str">
            <v>iStar</v>
          </cell>
          <cell r="E10938" t="str">
            <v>CallableStep-Up</v>
          </cell>
        </row>
        <row r="10939">
          <cell r="A10939" t="str">
            <v>3136F4TR5</v>
          </cell>
          <cell r="B10939" t="str">
            <v>x3136F4TR5</v>
          </cell>
          <cell r="C10939" t="str">
            <v>Match</v>
          </cell>
          <cell r="D10939" t="str">
            <v>iStar</v>
          </cell>
          <cell r="E10939" t="str">
            <v>CallableStep-Up</v>
          </cell>
        </row>
        <row r="10940">
          <cell r="A10940" t="str">
            <v>3136F4TS3</v>
          </cell>
          <cell r="B10940" t="str">
            <v>x3136F4TS3</v>
          </cell>
          <cell r="C10940" t="str">
            <v>Match</v>
          </cell>
          <cell r="D10940" t="str">
            <v>iStar</v>
          </cell>
          <cell r="E10940" t="str">
            <v>Step-Up</v>
          </cell>
        </row>
        <row r="10941">
          <cell r="A10941" t="str">
            <v>3136F4TT1</v>
          </cell>
          <cell r="B10941" t="str">
            <v>x3136F4TT1</v>
          </cell>
          <cell r="C10941" t="str">
            <v>Match</v>
          </cell>
          <cell r="D10941" t="str">
            <v>iStar</v>
          </cell>
          <cell r="E10941" t="str">
            <v>Bullet</v>
          </cell>
        </row>
        <row r="10942">
          <cell r="A10942" t="str">
            <v>3136F4TU8</v>
          </cell>
          <cell r="B10942" t="str">
            <v>x3136F4TU8</v>
          </cell>
          <cell r="C10942" t="str">
            <v>Match</v>
          </cell>
          <cell r="D10942" t="str">
            <v>iStar</v>
          </cell>
          <cell r="E10942" t="str">
            <v>Bullet</v>
          </cell>
        </row>
        <row r="10943">
          <cell r="A10943" t="str">
            <v>3136F4TU8</v>
          </cell>
          <cell r="B10943" t="str">
            <v>x3136F4TU8</v>
          </cell>
          <cell r="C10943" t="str">
            <v>Match</v>
          </cell>
          <cell r="D10943" t="str">
            <v>iStar</v>
          </cell>
          <cell r="E10943" t="str">
            <v>CallableStep-Up</v>
          </cell>
        </row>
        <row r="10944">
          <cell r="A10944" t="str">
            <v>3136F4TU8</v>
          </cell>
          <cell r="B10944" t="str">
            <v>x3136F4TU8</v>
          </cell>
          <cell r="C10944" t="str">
            <v>Match</v>
          </cell>
          <cell r="D10944" t="str">
            <v>iStar</v>
          </cell>
          <cell r="E10944" t="str">
            <v>Bullet</v>
          </cell>
        </row>
        <row r="10945">
          <cell r="A10945" t="str">
            <v>3136F4TV6</v>
          </cell>
          <cell r="B10945" t="str">
            <v>x3136F4TV6</v>
          </cell>
          <cell r="C10945" t="str">
            <v>Match</v>
          </cell>
          <cell r="D10945" t="str">
            <v>iStar</v>
          </cell>
          <cell r="E10945" t="str">
            <v>Bullet</v>
          </cell>
        </row>
        <row r="10946">
          <cell r="A10946" t="str">
            <v>3136F4TW4</v>
          </cell>
          <cell r="B10946" t="str">
            <v>x3136F4TW4</v>
          </cell>
          <cell r="C10946" t="str">
            <v>Match</v>
          </cell>
          <cell r="D10946" t="str">
            <v>iStar</v>
          </cell>
          <cell r="E10946" t="str">
            <v>Bullet</v>
          </cell>
        </row>
        <row r="10947">
          <cell r="A10947" t="str">
            <v>3136F4TX2</v>
          </cell>
          <cell r="B10947" t="str">
            <v>x3136F4TX2</v>
          </cell>
          <cell r="C10947" t="str">
            <v>Match</v>
          </cell>
          <cell r="D10947" t="str">
            <v>iStar</v>
          </cell>
          <cell r="E10947" t="str">
            <v>Callable</v>
          </cell>
        </row>
        <row r="10948">
          <cell r="A10948" t="str">
            <v>3136F4TX2</v>
          </cell>
          <cell r="B10948" t="str">
            <v>x3136F4TX2</v>
          </cell>
          <cell r="C10948" t="str">
            <v>Match</v>
          </cell>
          <cell r="D10948" t="str">
            <v>iStar</v>
          </cell>
          <cell r="E10948" t="str">
            <v>Callable</v>
          </cell>
        </row>
        <row r="10949">
          <cell r="A10949" t="str">
            <v>3136F4TX2</v>
          </cell>
          <cell r="B10949" t="str">
            <v>x3136F4TX2</v>
          </cell>
          <cell r="C10949" t="str">
            <v>Match</v>
          </cell>
          <cell r="D10949" t="str">
            <v>iStar</v>
          </cell>
          <cell r="E10949" t="str">
            <v>Callable</v>
          </cell>
        </row>
        <row r="10950">
          <cell r="A10950" t="str">
            <v>3136F4TY0</v>
          </cell>
          <cell r="B10950" t="str">
            <v>x3136F4TY0</v>
          </cell>
          <cell r="C10950" t="str">
            <v>Match</v>
          </cell>
          <cell r="D10950" t="str">
            <v>iStar</v>
          </cell>
          <cell r="E10950" t="str">
            <v>Callable</v>
          </cell>
        </row>
        <row r="10951">
          <cell r="A10951" t="str">
            <v>3136F4TY0</v>
          </cell>
          <cell r="B10951" t="str">
            <v>x3136F4TY0</v>
          </cell>
          <cell r="C10951" t="str">
            <v>Match</v>
          </cell>
          <cell r="D10951" t="str">
            <v>iStar</v>
          </cell>
          <cell r="E10951" t="str">
            <v>CallableStep-Up</v>
          </cell>
        </row>
        <row r="10952">
          <cell r="A10952" t="str">
            <v>3136F4TY0</v>
          </cell>
          <cell r="B10952" t="str">
            <v>x3136F4TY0</v>
          </cell>
          <cell r="C10952" t="str">
            <v>Match</v>
          </cell>
          <cell r="D10952" t="str">
            <v>iStar</v>
          </cell>
          <cell r="E10952" t="str">
            <v>Step-Up</v>
          </cell>
        </row>
        <row r="10953">
          <cell r="A10953" t="str">
            <v>3136F4TZ7</v>
          </cell>
          <cell r="B10953" t="str">
            <v>x3136F4TZ7</v>
          </cell>
          <cell r="C10953" t="str">
            <v>Match</v>
          </cell>
          <cell r="D10953" t="str">
            <v>iStar</v>
          </cell>
          <cell r="E10953" t="str">
            <v>Step-Up</v>
          </cell>
        </row>
        <row r="10954">
          <cell r="A10954" t="str">
            <v>3136F4TZ7</v>
          </cell>
          <cell r="B10954" t="str">
            <v>x3136F4TZ7</v>
          </cell>
          <cell r="C10954" t="str">
            <v>Match</v>
          </cell>
          <cell r="D10954" t="str">
            <v>iStar</v>
          </cell>
          <cell r="E10954" t="str">
            <v>Step-Up</v>
          </cell>
        </row>
        <row r="10955">
          <cell r="A10955" t="str">
            <v>3136F4TZ7</v>
          </cell>
          <cell r="B10955" t="str">
            <v>x3136F4TZ7</v>
          </cell>
          <cell r="C10955" t="str">
            <v>Match</v>
          </cell>
          <cell r="D10955" t="str">
            <v>iStar</v>
          </cell>
          <cell r="E10955" t="str">
            <v>Callable</v>
          </cell>
        </row>
        <row r="10956">
          <cell r="A10956" t="str">
            <v>3136F4U36</v>
          </cell>
          <cell r="B10956" t="str">
            <v>x3136F4U36</v>
          </cell>
          <cell r="C10956" t="str">
            <v>Match</v>
          </cell>
          <cell r="D10956" t="str">
            <v>iStar</v>
          </cell>
          <cell r="E10956" t="str">
            <v>Callable</v>
          </cell>
        </row>
        <row r="10957">
          <cell r="A10957" t="str">
            <v>3136F4U36</v>
          </cell>
          <cell r="B10957" t="str">
            <v>x3136F4U36</v>
          </cell>
          <cell r="C10957" t="str">
            <v>Match</v>
          </cell>
          <cell r="D10957" t="str">
            <v>iStar</v>
          </cell>
          <cell r="E10957" t="str">
            <v>Callable</v>
          </cell>
        </row>
        <row r="10958">
          <cell r="A10958" t="str">
            <v>3136F4U44</v>
          </cell>
          <cell r="B10958" t="str">
            <v>x3136F4U44</v>
          </cell>
          <cell r="C10958" t="str">
            <v>Match</v>
          </cell>
          <cell r="D10958" t="str">
            <v>iStar</v>
          </cell>
          <cell r="E10958" t="str">
            <v>Callable</v>
          </cell>
        </row>
        <row r="10959">
          <cell r="A10959" t="str">
            <v>3136F4U44</v>
          </cell>
          <cell r="B10959" t="str">
            <v>x3136F4U44</v>
          </cell>
          <cell r="C10959" t="str">
            <v>Match</v>
          </cell>
          <cell r="D10959" t="str">
            <v>iStar</v>
          </cell>
          <cell r="E10959" t="str">
            <v>Bullet</v>
          </cell>
        </row>
        <row r="10960">
          <cell r="A10960" t="str">
            <v>3136F4U51</v>
          </cell>
          <cell r="B10960" t="str">
            <v>x3136F4U51</v>
          </cell>
          <cell r="C10960" t="str">
            <v>Match</v>
          </cell>
          <cell r="D10960" t="str">
            <v>iStar</v>
          </cell>
          <cell r="E10960" t="str">
            <v>Callable</v>
          </cell>
        </row>
        <row r="10961">
          <cell r="A10961" t="str">
            <v>3136F4U51</v>
          </cell>
          <cell r="B10961" t="str">
            <v>x3136F4U51</v>
          </cell>
          <cell r="C10961" t="str">
            <v>Match</v>
          </cell>
          <cell r="D10961" t="str">
            <v>iStar</v>
          </cell>
          <cell r="E10961" t="str">
            <v>Callable</v>
          </cell>
        </row>
        <row r="10962">
          <cell r="A10962" t="str">
            <v>3136F4U51</v>
          </cell>
          <cell r="B10962" t="str">
            <v>x3136F4U51</v>
          </cell>
          <cell r="C10962" t="str">
            <v>Match</v>
          </cell>
          <cell r="D10962" t="str">
            <v>iStar</v>
          </cell>
          <cell r="E10962" t="str">
            <v>Callable</v>
          </cell>
        </row>
        <row r="10963">
          <cell r="A10963" t="str">
            <v>3136F4U77</v>
          </cell>
          <cell r="B10963" t="str">
            <v>x3136F4U77</v>
          </cell>
          <cell r="C10963" t="str">
            <v>Match</v>
          </cell>
          <cell r="D10963" t="str">
            <v>iStar</v>
          </cell>
          <cell r="E10963" t="str">
            <v>CallableStep-Up</v>
          </cell>
        </row>
        <row r="10964">
          <cell r="A10964" t="str">
            <v>3136F4U77</v>
          </cell>
          <cell r="B10964" t="str">
            <v>x3136F4U77</v>
          </cell>
          <cell r="C10964" t="str">
            <v>Match</v>
          </cell>
          <cell r="D10964" t="str">
            <v>iStar</v>
          </cell>
          <cell r="E10964" t="str">
            <v>CallableStep-Up</v>
          </cell>
        </row>
        <row r="10965">
          <cell r="A10965" t="str">
            <v>3136F4U85</v>
          </cell>
          <cell r="B10965" t="str">
            <v>x3136F4U85</v>
          </cell>
          <cell r="C10965" t="str">
            <v>Match</v>
          </cell>
          <cell r="D10965" t="str">
            <v>iStar</v>
          </cell>
          <cell r="E10965" t="str">
            <v>Step-Up</v>
          </cell>
        </row>
        <row r="10966">
          <cell r="A10966" t="str">
            <v>3136F4U85</v>
          </cell>
          <cell r="B10966" t="str">
            <v>x3136F4U85</v>
          </cell>
          <cell r="C10966" t="str">
            <v>Match</v>
          </cell>
          <cell r="D10966" t="str">
            <v>iStar</v>
          </cell>
          <cell r="E10966" t="str">
            <v>CallableStep-Up</v>
          </cell>
        </row>
        <row r="10967">
          <cell r="A10967" t="str">
            <v>3136F4U93</v>
          </cell>
          <cell r="B10967" t="str">
            <v>x3136F4U93</v>
          </cell>
          <cell r="C10967" t="str">
            <v>Match</v>
          </cell>
          <cell r="D10967" t="str">
            <v>iStar</v>
          </cell>
          <cell r="E10967" t="str">
            <v>CallableStep-Up</v>
          </cell>
        </row>
        <row r="10968">
          <cell r="A10968" t="str">
            <v>3136F4U93</v>
          </cell>
          <cell r="B10968" t="str">
            <v>x3136F4U93</v>
          </cell>
          <cell r="C10968" t="str">
            <v>Match</v>
          </cell>
          <cell r="D10968" t="str">
            <v>iStar</v>
          </cell>
          <cell r="E10968" t="str">
            <v>Step-Up</v>
          </cell>
        </row>
        <row r="10969">
          <cell r="A10969" t="str">
            <v>3136F4UA0</v>
          </cell>
          <cell r="B10969" t="str">
            <v>x3136F4UA0</v>
          </cell>
          <cell r="C10969" t="str">
            <v>Match</v>
          </cell>
          <cell r="D10969" t="str">
            <v>iStar</v>
          </cell>
          <cell r="E10969" t="str">
            <v>Callable</v>
          </cell>
        </row>
        <row r="10970">
          <cell r="A10970" t="str">
            <v>3136F4UA0</v>
          </cell>
          <cell r="B10970" t="str">
            <v>x3136F4UA0</v>
          </cell>
          <cell r="C10970" t="str">
            <v>Match</v>
          </cell>
          <cell r="D10970" t="str">
            <v>iStar</v>
          </cell>
          <cell r="E10970" t="str">
            <v>Callable</v>
          </cell>
        </row>
        <row r="10971">
          <cell r="A10971" t="str">
            <v>3136F4UA0</v>
          </cell>
          <cell r="B10971" t="str">
            <v>x3136F4UA0</v>
          </cell>
          <cell r="C10971" t="str">
            <v>Match</v>
          </cell>
          <cell r="D10971" t="str">
            <v>iStar</v>
          </cell>
          <cell r="E10971" t="str">
            <v>Callable</v>
          </cell>
        </row>
        <row r="10972">
          <cell r="A10972" t="str">
            <v>3136F4UB8</v>
          </cell>
          <cell r="B10972" t="str">
            <v>x3136F4UB8</v>
          </cell>
          <cell r="C10972" t="str">
            <v>Match</v>
          </cell>
          <cell r="D10972" t="str">
            <v>iStar</v>
          </cell>
          <cell r="E10972" t="str">
            <v>Callable</v>
          </cell>
        </row>
        <row r="10973">
          <cell r="A10973" t="str">
            <v>3136F4UB8</v>
          </cell>
          <cell r="B10973" t="str">
            <v>x3136F4UB8</v>
          </cell>
          <cell r="C10973" t="str">
            <v>Match</v>
          </cell>
          <cell r="D10973" t="str">
            <v>iStar</v>
          </cell>
          <cell r="E10973" t="str">
            <v>Callable</v>
          </cell>
        </row>
        <row r="10974">
          <cell r="A10974" t="str">
            <v>3136F4UC6</v>
          </cell>
          <cell r="B10974" t="str">
            <v>x3136F4UC6</v>
          </cell>
          <cell r="C10974" t="str">
            <v>Match</v>
          </cell>
          <cell r="D10974" t="str">
            <v>iStar</v>
          </cell>
          <cell r="E10974" t="str">
            <v>Callable</v>
          </cell>
        </row>
        <row r="10975">
          <cell r="A10975" t="str">
            <v>3136F4UD4</v>
          </cell>
          <cell r="B10975" t="str">
            <v>x3136F4UD4</v>
          </cell>
          <cell r="C10975" t="str">
            <v>Match</v>
          </cell>
          <cell r="D10975" t="str">
            <v>iStar</v>
          </cell>
          <cell r="E10975" t="str">
            <v>Callable</v>
          </cell>
        </row>
        <row r="10976">
          <cell r="A10976" t="str">
            <v>3136F4UE2</v>
          </cell>
          <cell r="B10976" t="str">
            <v>x3136F4UE2</v>
          </cell>
          <cell r="C10976" t="str">
            <v>Match</v>
          </cell>
          <cell r="D10976" t="str">
            <v>iStar</v>
          </cell>
          <cell r="E10976" t="str">
            <v>Callable</v>
          </cell>
        </row>
        <row r="10977">
          <cell r="A10977" t="str">
            <v>3136F4UE2</v>
          </cell>
          <cell r="B10977" t="str">
            <v>x3136F4UE2</v>
          </cell>
          <cell r="C10977" t="str">
            <v>Match</v>
          </cell>
          <cell r="D10977" t="str">
            <v>iStar</v>
          </cell>
          <cell r="E10977" t="str">
            <v>Callable</v>
          </cell>
        </row>
        <row r="10978">
          <cell r="A10978" t="str">
            <v>3136F4UF9</v>
          </cell>
          <cell r="B10978" t="str">
            <v>x3136F4UF9</v>
          </cell>
          <cell r="C10978" t="str">
            <v>Match</v>
          </cell>
          <cell r="D10978" t="str">
            <v>iStar</v>
          </cell>
          <cell r="E10978" t="str">
            <v>Callable</v>
          </cell>
        </row>
        <row r="10979">
          <cell r="A10979" t="str">
            <v>3136F4UG7</v>
          </cell>
          <cell r="B10979" t="str">
            <v>x3136F4UG7</v>
          </cell>
          <cell r="C10979" t="str">
            <v>Match</v>
          </cell>
          <cell r="D10979" t="str">
            <v>iStar</v>
          </cell>
          <cell r="E10979" t="str">
            <v>Callable</v>
          </cell>
        </row>
        <row r="10980">
          <cell r="A10980" t="str">
            <v>3136F4UH5</v>
          </cell>
          <cell r="B10980" t="str">
            <v>x3136F4UH5</v>
          </cell>
          <cell r="C10980" t="str">
            <v>Match</v>
          </cell>
          <cell r="D10980" t="str">
            <v>iStar</v>
          </cell>
          <cell r="E10980" t="str">
            <v>Callable</v>
          </cell>
        </row>
        <row r="10981">
          <cell r="A10981" t="str">
            <v>3136F4UJ1</v>
          </cell>
          <cell r="B10981" t="str">
            <v>x3136F4UJ1</v>
          </cell>
          <cell r="C10981" t="str">
            <v>Match</v>
          </cell>
          <cell r="D10981" t="str">
            <v>iStar</v>
          </cell>
          <cell r="E10981" t="str">
            <v>Callable</v>
          </cell>
        </row>
        <row r="10982">
          <cell r="A10982" t="str">
            <v>3136F4UJ1</v>
          </cell>
          <cell r="B10982" t="str">
            <v>x3136F4UJ1</v>
          </cell>
          <cell r="C10982" t="str">
            <v>Match</v>
          </cell>
          <cell r="D10982" t="str">
            <v>iStar</v>
          </cell>
          <cell r="E10982" t="str">
            <v>Bullet</v>
          </cell>
        </row>
        <row r="10983">
          <cell r="A10983" t="str">
            <v>3136F4UJ1</v>
          </cell>
          <cell r="B10983" t="str">
            <v>x3136F4UJ1</v>
          </cell>
          <cell r="C10983" t="str">
            <v>Match</v>
          </cell>
          <cell r="D10983" t="str">
            <v>iStar</v>
          </cell>
          <cell r="E10983" t="str">
            <v>Bullet</v>
          </cell>
        </row>
        <row r="10984">
          <cell r="A10984" t="str">
            <v>3136F4UK8</v>
          </cell>
          <cell r="B10984" t="str">
            <v>x3136F4UK8</v>
          </cell>
          <cell r="C10984" t="str">
            <v>Match</v>
          </cell>
          <cell r="D10984" t="str">
            <v>iStar</v>
          </cell>
          <cell r="E10984" t="str">
            <v>Callable</v>
          </cell>
        </row>
        <row r="10985">
          <cell r="A10985" t="str">
            <v>3136F4UL6</v>
          </cell>
          <cell r="B10985" t="str">
            <v>x3136F4UL6</v>
          </cell>
          <cell r="C10985" t="str">
            <v>Match</v>
          </cell>
          <cell r="D10985" t="str">
            <v>iStar</v>
          </cell>
          <cell r="E10985" t="str">
            <v>Callable</v>
          </cell>
        </row>
        <row r="10986">
          <cell r="A10986" t="str">
            <v>3136F4UM4</v>
          </cell>
          <cell r="B10986" t="str">
            <v>x3136F4UM4</v>
          </cell>
          <cell r="C10986" t="str">
            <v>Match</v>
          </cell>
          <cell r="D10986" t="str">
            <v>iStar</v>
          </cell>
          <cell r="E10986" t="str">
            <v>CallableStep-Up</v>
          </cell>
        </row>
        <row r="10987">
          <cell r="A10987" t="str">
            <v>3136F4UN2</v>
          </cell>
          <cell r="B10987" t="str">
            <v>x3136F4UN2</v>
          </cell>
          <cell r="C10987" t="str">
            <v>Match</v>
          </cell>
          <cell r="D10987" t="str">
            <v>iStar</v>
          </cell>
          <cell r="E10987" t="str">
            <v>CallableStep-Up</v>
          </cell>
        </row>
        <row r="10988">
          <cell r="A10988" t="str">
            <v>3136F4UP7</v>
          </cell>
          <cell r="B10988" t="str">
            <v>x3136F4UP7</v>
          </cell>
          <cell r="C10988" t="str">
            <v>Match</v>
          </cell>
          <cell r="D10988" t="str">
            <v>iStar</v>
          </cell>
          <cell r="E10988" t="str">
            <v>Callable</v>
          </cell>
        </row>
        <row r="10989">
          <cell r="A10989" t="str">
            <v>3136F4UP7</v>
          </cell>
          <cell r="B10989" t="str">
            <v>x3136F4UP7</v>
          </cell>
          <cell r="C10989" t="str">
            <v>Match</v>
          </cell>
          <cell r="D10989" t="str">
            <v>iStar</v>
          </cell>
          <cell r="E10989" t="str">
            <v>Callable</v>
          </cell>
        </row>
        <row r="10990">
          <cell r="A10990" t="str">
            <v>3136F4UQ5</v>
          </cell>
          <cell r="B10990" t="str">
            <v>x3136F4UQ5</v>
          </cell>
          <cell r="C10990" t="str">
            <v>Match</v>
          </cell>
          <cell r="D10990" t="str">
            <v>iStar</v>
          </cell>
          <cell r="E10990" t="str">
            <v>Callable</v>
          </cell>
        </row>
        <row r="10991">
          <cell r="A10991" t="str">
            <v>3136F4UR3</v>
          </cell>
          <cell r="B10991" t="str">
            <v>x3136F4UR3</v>
          </cell>
          <cell r="C10991" t="str">
            <v>Match</v>
          </cell>
          <cell r="D10991" t="str">
            <v>iStar</v>
          </cell>
          <cell r="E10991" t="str">
            <v>Callable</v>
          </cell>
        </row>
        <row r="10992">
          <cell r="A10992" t="str">
            <v>3136F4UR3</v>
          </cell>
          <cell r="B10992" t="str">
            <v>x3136F4UR3</v>
          </cell>
          <cell r="C10992" t="str">
            <v>Match</v>
          </cell>
          <cell r="D10992" t="str">
            <v>iStar</v>
          </cell>
          <cell r="E10992" t="str">
            <v>Callable</v>
          </cell>
        </row>
        <row r="10993">
          <cell r="A10993" t="str">
            <v>3136F4UR3</v>
          </cell>
          <cell r="B10993" t="str">
            <v>x3136F4UR3</v>
          </cell>
          <cell r="C10993" t="str">
            <v>Match</v>
          </cell>
          <cell r="D10993" t="str">
            <v>iStar</v>
          </cell>
          <cell r="E10993" t="str">
            <v>Callable</v>
          </cell>
        </row>
        <row r="10994">
          <cell r="A10994" t="str">
            <v>3136F4US1</v>
          </cell>
          <cell r="B10994" t="str">
            <v>x3136F4US1</v>
          </cell>
          <cell r="C10994" t="str">
            <v>Match</v>
          </cell>
          <cell r="D10994" t="str">
            <v>iStar</v>
          </cell>
          <cell r="E10994" t="str">
            <v>Callable</v>
          </cell>
        </row>
        <row r="10995">
          <cell r="A10995" t="str">
            <v>3136F4US1</v>
          </cell>
          <cell r="B10995" t="str">
            <v>x3136F4US1</v>
          </cell>
          <cell r="C10995" t="str">
            <v>Match</v>
          </cell>
          <cell r="D10995" t="str">
            <v>iStar</v>
          </cell>
          <cell r="E10995" t="str">
            <v>CallableStep-Up</v>
          </cell>
        </row>
        <row r="10996">
          <cell r="A10996" t="str">
            <v>3136F4US1</v>
          </cell>
          <cell r="B10996" t="str">
            <v>x3136F4US1</v>
          </cell>
          <cell r="C10996" t="str">
            <v>Match</v>
          </cell>
          <cell r="D10996" t="str">
            <v>iStar</v>
          </cell>
          <cell r="E10996" t="str">
            <v>CallableStep-Up</v>
          </cell>
        </row>
        <row r="10997">
          <cell r="A10997" t="str">
            <v>3136F4UT9</v>
          </cell>
          <cell r="B10997" t="str">
            <v>x3136F4UT9</v>
          </cell>
          <cell r="C10997" t="str">
            <v>Match</v>
          </cell>
          <cell r="D10997" t="str">
            <v>iStar</v>
          </cell>
          <cell r="E10997" t="str">
            <v>CallableStep-Up</v>
          </cell>
        </row>
        <row r="10998">
          <cell r="A10998" t="str">
            <v>3136F4UU6</v>
          </cell>
          <cell r="B10998" t="str">
            <v>x3136F4UU6</v>
          </cell>
          <cell r="C10998" t="str">
            <v>Match</v>
          </cell>
          <cell r="D10998" t="str">
            <v>iStar</v>
          </cell>
          <cell r="E10998" t="str">
            <v>Step-Up</v>
          </cell>
        </row>
        <row r="10999">
          <cell r="A10999" t="str">
            <v>3136F4UV4</v>
          </cell>
          <cell r="B10999" t="str">
            <v>x3136F4UV4</v>
          </cell>
          <cell r="C10999" t="str">
            <v>Match</v>
          </cell>
          <cell r="D10999" t="str">
            <v>iStar</v>
          </cell>
          <cell r="E10999" t="str">
            <v>Callable</v>
          </cell>
        </row>
        <row r="11000">
          <cell r="A11000" t="str">
            <v>3136F4UW2</v>
          </cell>
          <cell r="B11000" t="str">
            <v>x3136F4UW2</v>
          </cell>
          <cell r="C11000" t="str">
            <v>Match</v>
          </cell>
          <cell r="D11000" t="str">
            <v>iStar</v>
          </cell>
          <cell r="E11000" t="str">
            <v>Bullet</v>
          </cell>
        </row>
        <row r="11001">
          <cell r="A11001" t="str">
            <v>3136F4UW2</v>
          </cell>
          <cell r="B11001" t="str">
            <v>x3136F4UW2</v>
          </cell>
          <cell r="C11001" t="str">
            <v>Match</v>
          </cell>
          <cell r="D11001" t="str">
            <v>iStar</v>
          </cell>
          <cell r="E11001" t="str">
            <v>Bullet</v>
          </cell>
        </row>
        <row r="11002">
          <cell r="A11002" t="str">
            <v>3136F4UW2</v>
          </cell>
          <cell r="B11002" t="str">
            <v>x3136F4UW2</v>
          </cell>
          <cell r="C11002" t="str">
            <v>Match</v>
          </cell>
          <cell r="D11002" t="str">
            <v>iStar</v>
          </cell>
          <cell r="E11002" t="str">
            <v>VariableRateBond</v>
          </cell>
        </row>
        <row r="11003">
          <cell r="A11003" t="str">
            <v>3136F4UX0</v>
          </cell>
          <cell r="B11003" t="str">
            <v>x3136F4UX0</v>
          </cell>
          <cell r="C11003" t="str">
            <v>Match</v>
          </cell>
          <cell r="D11003" t="str">
            <v>iStar</v>
          </cell>
          <cell r="E11003" t="str">
            <v>VariableRateBond</v>
          </cell>
        </row>
        <row r="11004">
          <cell r="A11004" t="str">
            <v>3136F4UY8</v>
          </cell>
          <cell r="B11004" t="str">
            <v>x3136F4UY8</v>
          </cell>
          <cell r="C11004" t="str">
            <v>Match</v>
          </cell>
          <cell r="D11004" t="str">
            <v>iStar</v>
          </cell>
          <cell r="E11004" t="str">
            <v>Floater</v>
          </cell>
        </row>
        <row r="11005">
          <cell r="A11005" t="str">
            <v>3136F4UZ5</v>
          </cell>
          <cell r="B11005" t="str">
            <v>x3136F4UZ5</v>
          </cell>
          <cell r="C11005" t="str">
            <v>Match</v>
          </cell>
          <cell r="D11005" t="str">
            <v>iStar</v>
          </cell>
          <cell r="E11005" t="str">
            <v>CallableStep-Up</v>
          </cell>
        </row>
        <row r="11006">
          <cell r="A11006" t="str">
            <v>3136F4UZ5</v>
          </cell>
          <cell r="B11006" t="str">
            <v>x3136F4UZ5</v>
          </cell>
          <cell r="C11006" t="str">
            <v>Match</v>
          </cell>
          <cell r="D11006" t="str">
            <v>iStar</v>
          </cell>
          <cell r="E11006" t="str">
            <v>CallableStep-Up</v>
          </cell>
        </row>
        <row r="11007">
          <cell r="A11007" t="str">
            <v>3136F4UZ5</v>
          </cell>
          <cell r="B11007" t="str">
            <v>x3136F4UZ5</v>
          </cell>
          <cell r="C11007" t="str">
            <v>Match</v>
          </cell>
          <cell r="D11007" t="str">
            <v>iStar</v>
          </cell>
          <cell r="E11007" t="str">
            <v>Step-Up</v>
          </cell>
        </row>
        <row r="11008">
          <cell r="A11008" t="str">
            <v>3136F4V27</v>
          </cell>
          <cell r="B11008" t="str">
            <v>x3136F4V27</v>
          </cell>
          <cell r="C11008" t="str">
            <v>Match</v>
          </cell>
          <cell r="D11008" t="str">
            <v>iStar</v>
          </cell>
          <cell r="E11008" t="str">
            <v>Callable</v>
          </cell>
        </row>
        <row r="11009">
          <cell r="A11009" t="str">
            <v>3136F4V27</v>
          </cell>
          <cell r="B11009" t="str">
            <v>x3136F4V27</v>
          </cell>
          <cell r="C11009" t="str">
            <v>Match</v>
          </cell>
          <cell r="D11009" t="str">
            <v>iStar</v>
          </cell>
          <cell r="E11009" t="str">
            <v>Bullet</v>
          </cell>
        </row>
        <row r="11010">
          <cell r="A11010" t="str">
            <v>3136F4V35</v>
          </cell>
          <cell r="B11010" t="str">
            <v>x3136F4V35</v>
          </cell>
          <cell r="C11010" t="str">
            <v>Match</v>
          </cell>
          <cell r="D11010" t="str">
            <v>iStar</v>
          </cell>
          <cell r="E11010" t="str">
            <v>CallableStep-Up</v>
          </cell>
        </row>
        <row r="11011">
          <cell r="A11011" t="str">
            <v>3136F4V35</v>
          </cell>
          <cell r="B11011" t="str">
            <v>x3136F4V35</v>
          </cell>
          <cell r="C11011" t="str">
            <v>Match</v>
          </cell>
          <cell r="D11011" t="str">
            <v>iStar</v>
          </cell>
          <cell r="E11011" t="str">
            <v>Step-Up</v>
          </cell>
        </row>
        <row r="11012">
          <cell r="A11012" t="str">
            <v>3136F4V43</v>
          </cell>
          <cell r="B11012" t="str">
            <v>x3136F4V43</v>
          </cell>
          <cell r="C11012" t="str">
            <v>Match</v>
          </cell>
          <cell r="D11012" t="str">
            <v>iStar</v>
          </cell>
          <cell r="E11012" t="str">
            <v>Callable</v>
          </cell>
        </row>
        <row r="11013">
          <cell r="A11013" t="str">
            <v>3136F4V50</v>
          </cell>
          <cell r="B11013" t="str">
            <v>x3136F4V50</v>
          </cell>
          <cell r="C11013" t="str">
            <v>Match</v>
          </cell>
          <cell r="D11013" t="str">
            <v>iStar</v>
          </cell>
          <cell r="E11013" t="str">
            <v>CallableStep-Up</v>
          </cell>
        </row>
        <row r="11014">
          <cell r="A11014" t="str">
            <v>3136F4V50</v>
          </cell>
          <cell r="B11014" t="str">
            <v>x3136F4V50</v>
          </cell>
          <cell r="C11014" t="str">
            <v>Match</v>
          </cell>
          <cell r="D11014" t="str">
            <v>iStar</v>
          </cell>
          <cell r="E11014" t="str">
            <v>Callable</v>
          </cell>
        </row>
        <row r="11015">
          <cell r="A11015" t="str">
            <v>3136F4V68</v>
          </cell>
          <cell r="B11015" t="str">
            <v>x3136F4V68</v>
          </cell>
          <cell r="C11015" t="str">
            <v>Match</v>
          </cell>
          <cell r="D11015" t="str">
            <v>iStar</v>
          </cell>
          <cell r="E11015" t="str">
            <v>Callable</v>
          </cell>
        </row>
        <row r="11016">
          <cell r="A11016" t="str">
            <v>3136F4V68</v>
          </cell>
          <cell r="B11016" t="str">
            <v>x3136F4V68</v>
          </cell>
          <cell r="C11016" t="str">
            <v>Match</v>
          </cell>
          <cell r="D11016" t="str">
            <v>iStar</v>
          </cell>
          <cell r="E11016" t="str">
            <v>CallableStep-Up</v>
          </cell>
        </row>
        <row r="11017">
          <cell r="A11017" t="str">
            <v>3136F4V76</v>
          </cell>
          <cell r="B11017" t="str">
            <v>x3136F4V76</v>
          </cell>
          <cell r="C11017" t="str">
            <v>Match</v>
          </cell>
          <cell r="D11017" t="str">
            <v>iStar</v>
          </cell>
          <cell r="E11017" t="str">
            <v>Callable</v>
          </cell>
        </row>
        <row r="11018">
          <cell r="A11018" t="str">
            <v>3136F4V76</v>
          </cell>
          <cell r="B11018" t="str">
            <v>x3136F4V76</v>
          </cell>
          <cell r="C11018" t="str">
            <v>Match</v>
          </cell>
          <cell r="D11018" t="str">
            <v>iStar</v>
          </cell>
          <cell r="E11018" t="str">
            <v>Callable</v>
          </cell>
        </row>
        <row r="11019">
          <cell r="A11019" t="str">
            <v>3136F4VA9</v>
          </cell>
          <cell r="B11019" t="str">
            <v>x3136F4VA9</v>
          </cell>
          <cell r="C11019" t="str">
            <v>Match</v>
          </cell>
          <cell r="D11019" t="str">
            <v>iStar</v>
          </cell>
          <cell r="E11019" t="str">
            <v>Callable</v>
          </cell>
        </row>
        <row r="11020">
          <cell r="A11020" t="str">
            <v>3136F4VB7</v>
          </cell>
          <cell r="B11020" t="str">
            <v>x3136F4VB7</v>
          </cell>
          <cell r="C11020" t="str">
            <v>Match</v>
          </cell>
          <cell r="D11020" t="str">
            <v>iStar</v>
          </cell>
          <cell r="E11020" t="str">
            <v>Callable</v>
          </cell>
        </row>
        <row r="11021">
          <cell r="A11021" t="str">
            <v>3136F4VC5</v>
          </cell>
          <cell r="B11021" t="str">
            <v>x3136F4VC5</v>
          </cell>
          <cell r="C11021" t="str">
            <v>Match</v>
          </cell>
          <cell r="D11021" t="str">
            <v>iStar</v>
          </cell>
          <cell r="E11021" t="str">
            <v>Callable</v>
          </cell>
        </row>
        <row r="11022">
          <cell r="A11022" t="str">
            <v>3136F4VD3</v>
          </cell>
          <cell r="B11022" t="str">
            <v>x3136F4VD3</v>
          </cell>
          <cell r="C11022" t="str">
            <v>Match</v>
          </cell>
          <cell r="D11022" t="str">
            <v>iStar</v>
          </cell>
          <cell r="E11022" t="str">
            <v>Callable</v>
          </cell>
        </row>
        <row r="11023">
          <cell r="A11023" t="str">
            <v>3136F4VD3</v>
          </cell>
          <cell r="B11023" t="str">
            <v>x3136F4VD3</v>
          </cell>
          <cell r="C11023" t="str">
            <v>Match</v>
          </cell>
          <cell r="D11023" t="str">
            <v>iStar</v>
          </cell>
          <cell r="E11023" t="str">
            <v>Callable</v>
          </cell>
        </row>
        <row r="11024">
          <cell r="A11024" t="str">
            <v>3136F4VD3</v>
          </cell>
          <cell r="B11024" t="str">
            <v>x3136F4VD3</v>
          </cell>
          <cell r="C11024" t="str">
            <v>Match</v>
          </cell>
          <cell r="D11024" t="str">
            <v>iStar</v>
          </cell>
          <cell r="E11024" t="str">
            <v>Callable</v>
          </cell>
        </row>
        <row r="11025">
          <cell r="A11025" t="str">
            <v>3136F4VE1</v>
          </cell>
          <cell r="B11025" t="str">
            <v>x3136F4VE1</v>
          </cell>
          <cell r="C11025" t="str">
            <v>Match</v>
          </cell>
          <cell r="D11025" t="str">
            <v>iStar</v>
          </cell>
          <cell r="E11025" t="str">
            <v>Bullet</v>
          </cell>
        </row>
        <row r="11026">
          <cell r="A11026" t="str">
            <v>3136F4VF8</v>
          </cell>
          <cell r="B11026" t="str">
            <v>x3136F4VF8</v>
          </cell>
          <cell r="C11026" t="str">
            <v>Match</v>
          </cell>
          <cell r="D11026" t="str">
            <v>iStar</v>
          </cell>
          <cell r="E11026" t="str">
            <v>CallableStep-Up</v>
          </cell>
        </row>
        <row r="11027">
          <cell r="A11027" t="str">
            <v>3136F4VG6</v>
          </cell>
          <cell r="B11027" t="str">
            <v>x3136F4VG6</v>
          </cell>
          <cell r="C11027" t="str">
            <v>Match</v>
          </cell>
          <cell r="D11027" t="str">
            <v>iStar</v>
          </cell>
          <cell r="E11027" t="str">
            <v>CallableStep-Up</v>
          </cell>
        </row>
        <row r="11028">
          <cell r="A11028" t="str">
            <v>3136F4VH4</v>
          </cell>
          <cell r="B11028" t="str">
            <v>x3136F4VH4</v>
          </cell>
          <cell r="C11028" t="str">
            <v>Match</v>
          </cell>
          <cell r="D11028" t="str">
            <v>iStar</v>
          </cell>
          <cell r="E11028" t="str">
            <v>CallableStep-Up</v>
          </cell>
        </row>
        <row r="11029">
          <cell r="A11029" t="str">
            <v>3136F4VK7</v>
          </cell>
          <cell r="B11029" t="str">
            <v>x3136F4VK7</v>
          </cell>
          <cell r="C11029" t="str">
            <v>Match</v>
          </cell>
          <cell r="D11029" t="str">
            <v>iStar</v>
          </cell>
          <cell r="E11029" t="str">
            <v>Step-Up</v>
          </cell>
        </row>
        <row r="11030">
          <cell r="A11030" t="str">
            <v>3136F4VK7</v>
          </cell>
          <cell r="B11030" t="str">
            <v>x3136F4VK7</v>
          </cell>
          <cell r="C11030" t="str">
            <v>Match</v>
          </cell>
          <cell r="D11030" t="str">
            <v>iStar</v>
          </cell>
          <cell r="E11030" t="str">
            <v>Callable</v>
          </cell>
        </row>
        <row r="11031">
          <cell r="A11031" t="str">
            <v>3136F4VK7</v>
          </cell>
          <cell r="B11031" t="str">
            <v>x3136F4VK7</v>
          </cell>
          <cell r="C11031" t="str">
            <v>Match</v>
          </cell>
          <cell r="D11031" t="str">
            <v>iStar</v>
          </cell>
          <cell r="E11031" t="str">
            <v>Callable</v>
          </cell>
        </row>
        <row r="11032">
          <cell r="A11032" t="str">
            <v>3136F4VL5</v>
          </cell>
          <cell r="B11032" t="str">
            <v>x3136F4VL5</v>
          </cell>
          <cell r="C11032" t="str">
            <v>Match</v>
          </cell>
          <cell r="D11032" t="str">
            <v>iStar</v>
          </cell>
          <cell r="E11032" t="str">
            <v>Callable</v>
          </cell>
        </row>
        <row r="11033">
          <cell r="A11033" t="str">
            <v>3136F4VL5</v>
          </cell>
          <cell r="B11033" t="str">
            <v>x3136F4VL5</v>
          </cell>
          <cell r="C11033" t="str">
            <v>Match</v>
          </cell>
          <cell r="D11033" t="str">
            <v>iStar</v>
          </cell>
          <cell r="E11033" t="str">
            <v>Callable</v>
          </cell>
        </row>
        <row r="11034">
          <cell r="A11034" t="str">
            <v>3136F4VL5</v>
          </cell>
          <cell r="B11034" t="str">
            <v>x3136F4VL5</v>
          </cell>
          <cell r="C11034" t="str">
            <v>Match</v>
          </cell>
          <cell r="D11034" t="str">
            <v>iStar</v>
          </cell>
          <cell r="E11034" t="str">
            <v>Callable</v>
          </cell>
        </row>
        <row r="11035">
          <cell r="A11035" t="str">
            <v>3136F4VM3</v>
          </cell>
          <cell r="B11035" t="str">
            <v>x3136F4VM3</v>
          </cell>
          <cell r="C11035" t="str">
            <v>Match</v>
          </cell>
          <cell r="D11035" t="str">
            <v>iStar</v>
          </cell>
          <cell r="E11035" t="str">
            <v>CallableStep-Up</v>
          </cell>
        </row>
        <row r="11036">
          <cell r="A11036" t="str">
            <v>3136F4VM3</v>
          </cell>
          <cell r="B11036" t="str">
            <v>x3136F4VM3</v>
          </cell>
          <cell r="C11036" t="str">
            <v>Match</v>
          </cell>
          <cell r="D11036" t="str">
            <v>iStar</v>
          </cell>
          <cell r="E11036" t="str">
            <v>CallableStep-Up</v>
          </cell>
        </row>
        <row r="11037">
          <cell r="A11037" t="str">
            <v>3136F4VM3</v>
          </cell>
          <cell r="B11037" t="str">
            <v>x3136F4VM3</v>
          </cell>
          <cell r="C11037" t="str">
            <v>Match</v>
          </cell>
          <cell r="D11037" t="str">
            <v>iStar</v>
          </cell>
          <cell r="E11037" t="str">
            <v>Callable</v>
          </cell>
        </row>
        <row r="11038">
          <cell r="A11038" t="str">
            <v>3136F4VN1</v>
          </cell>
          <cell r="B11038" t="str">
            <v>x3136F4VN1</v>
          </cell>
          <cell r="C11038" t="str">
            <v>Match</v>
          </cell>
          <cell r="D11038" t="str">
            <v>iStar</v>
          </cell>
          <cell r="E11038" t="str">
            <v>Callable</v>
          </cell>
        </row>
        <row r="11039">
          <cell r="A11039" t="str">
            <v>3136F4VN1</v>
          </cell>
          <cell r="B11039" t="str">
            <v>x3136F4VN1</v>
          </cell>
          <cell r="C11039" t="str">
            <v>Match</v>
          </cell>
          <cell r="D11039" t="str">
            <v>iStar</v>
          </cell>
          <cell r="E11039" t="str">
            <v>Bullet</v>
          </cell>
        </row>
        <row r="11040">
          <cell r="A11040" t="str">
            <v>3136F4VN1</v>
          </cell>
          <cell r="B11040" t="str">
            <v>x3136F4VN1</v>
          </cell>
          <cell r="C11040" t="str">
            <v>Match</v>
          </cell>
          <cell r="D11040" t="str">
            <v>iStar</v>
          </cell>
          <cell r="E11040" t="str">
            <v>CallableStep-Up</v>
          </cell>
        </row>
        <row r="11041">
          <cell r="A11041" t="str">
            <v>3136F4VP6</v>
          </cell>
          <cell r="B11041" t="str">
            <v>x3136F4VP6</v>
          </cell>
          <cell r="C11041" t="str">
            <v>Match</v>
          </cell>
          <cell r="D11041" t="str">
            <v>iStar</v>
          </cell>
          <cell r="E11041" t="str">
            <v>Callable</v>
          </cell>
        </row>
        <row r="11042">
          <cell r="A11042" t="str">
            <v>3136F4VP6</v>
          </cell>
          <cell r="B11042" t="str">
            <v>x3136F4VP6</v>
          </cell>
          <cell r="C11042" t="str">
            <v>Match</v>
          </cell>
          <cell r="D11042" t="str">
            <v>iStar</v>
          </cell>
          <cell r="E11042" t="str">
            <v>Bullet</v>
          </cell>
        </row>
        <row r="11043">
          <cell r="A11043" t="str">
            <v>3136F4VP6</v>
          </cell>
          <cell r="B11043" t="str">
            <v>x3136F4VP6</v>
          </cell>
          <cell r="C11043" t="str">
            <v>Match</v>
          </cell>
          <cell r="D11043" t="str">
            <v>iStar</v>
          </cell>
          <cell r="E11043" t="str">
            <v>Bullet</v>
          </cell>
        </row>
        <row r="11044">
          <cell r="A11044" t="str">
            <v>3136F4VQ4</v>
          </cell>
          <cell r="B11044" t="str">
            <v>x3136F4VQ4</v>
          </cell>
          <cell r="C11044" t="str">
            <v>Match</v>
          </cell>
          <cell r="D11044" t="str">
            <v>iStar</v>
          </cell>
          <cell r="E11044" t="str">
            <v>Callable</v>
          </cell>
        </row>
        <row r="11045">
          <cell r="A11045" t="str">
            <v>3136F4VQ4</v>
          </cell>
          <cell r="B11045" t="str">
            <v>x3136F4VQ4</v>
          </cell>
          <cell r="C11045" t="str">
            <v>Match</v>
          </cell>
          <cell r="D11045" t="str">
            <v>iStar</v>
          </cell>
          <cell r="E11045" t="str">
            <v>CallableStep-Up</v>
          </cell>
        </row>
        <row r="11046">
          <cell r="A11046" t="str">
            <v>3136F4VQ4</v>
          </cell>
          <cell r="B11046" t="str">
            <v>x3136F4VQ4</v>
          </cell>
          <cell r="C11046" t="str">
            <v>Match</v>
          </cell>
          <cell r="D11046" t="str">
            <v>iStar</v>
          </cell>
          <cell r="E11046" t="str">
            <v>Callable</v>
          </cell>
        </row>
        <row r="11047">
          <cell r="A11047" t="str">
            <v>3136F4VR2</v>
          </cell>
          <cell r="B11047" t="str">
            <v>x3136F4VR2</v>
          </cell>
          <cell r="C11047" t="str">
            <v>Match</v>
          </cell>
          <cell r="D11047" t="str">
            <v>iStar</v>
          </cell>
          <cell r="E11047" t="str">
            <v>Bullet</v>
          </cell>
        </row>
        <row r="11048">
          <cell r="A11048" t="str">
            <v>3136F4VS0</v>
          </cell>
          <cell r="B11048" t="str">
            <v>x3136F4VS0</v>
          </cell>
          <cell r="C11048" t="str">
            <v>Match</v>
          </cell>
          <cell r="D11048" t="str">
            <v>iStar</v>
          </cell>
          <cell r="E11048" t="str">
            <v>Callable</v>
          </cell>
        </row>
        <row r="11049">
          <cell r="A11049" t="str">
            <v>3136F4VT8</v>
          </cell>
          <cell r="B11049" t="str">
            <v>x3136F4VT8</v>
          </cell>
          <cell r="C11049" t="str">
            <v>Match</v>
          </cell>
          <cell r="D11049" t="str">
            <v>iStar</v>
          </cell>
          <cell r="E11049" t="str">
            <v>Bullet</v>
          </cell>
        </row>
        <row r="11050">
          <cell r="A11050" t="str">
            <v>3136F4VT8</v>
          </cell>
          <cell r="B11050" t="str">
            <v>x3136F4VT8</v>
          </cell>
          <cell r="C11050" t="str">
            <v>Match</v>
          </cell>
          <cell r="D11050" t="str">
            <v>iStar</v>
          </cell>
          <cell r="E11050" t="str">
            <v>Bullet</v>
          </cell>
        </row>
        <row r="11051">
          <cell r="A11051" t="str">
            <v>3136F4VT8</v>
          </cell>
          <cell r="B11051" t="str">
            <v>x3136F4VT8</v>
          </cell>
          <cell r="C11051" t="str">
            <v>Match</v>
          </cell>
          <cell r="D11051" t="str">
            <v>iStar</v>
          </cell>
          <cell r="E11051" t="str">
            <v>CallableStep-Up</v>
          </cell>
        </row>
        <row r="11052">
          <cell r="A11052" t="str">
            <v>3136F4VU5</v>
          </cell>
          <cell r="B11052" t="str">
            <v>x3136F4VU5</v>
          </cell>
          <cell r="C11052" t="str">
            <v>Match</v>
          </cell>
          <cell r="D11052" t="str">
            <v>iStar</v>
          </cell>
          <cell r="E11052" t="str">
            <v>CallableStep-Up</v>
          </cell>
        </row>
        <row r="11053">
          <cell r="A11053" t="str">
            <v>3136F4VV3</v>
          </cell>
          <cell r="B11053" t="str">
            <v>x3136F4VV3</v>
          </cell>
          <cell r="C11053" t="str">
            <v>Match</v>
          </cell>
          <cell r="D11053" t="str">
            <v>iStar</v>
          </cell>
          <cell r="E11053" t="str">
            <v>Step-Up</v>
          </cell>
        </row>
        <row r="11054">
          <cell r="A11054" t="str">
            <v>3136F4VW1</v>
          </cell>
          <cell r="B11054" t="str">
            <v>x3136F4VW1</v>
          </cell>
          <cell r="C11054" t="str">
            <v>Match</v>
          </cell>
          <cell r="D11054" t="str">
            <v>iStar</v>
          </cell>
          <cell r="E11054" t="str">
            <v>Callable</v>
          </cell>
        </row>
        <row r="11055">
          <cell r="A11055" t="str">
            <v>3136F4VW1</v>
          </cell>
          <cell r="B11055" t="str">
            <v>x3136F4VW1</v>
          </cell>
          <cell r="C11055" t="str">
            <v>Match</v>
          </cell>
          <cell r="D11055" t="str">
            <v>iStar</v>
          </cell>
          <cell r="E11055" t="str">
            <v>Callable</v>
          </cell>
        </row>
        <row r="11056">
          <cell r="A11056" t="str">
            <v>3136F4VW1</v>
          </cell>
          <cell r="B11056" t="str">
            <v>x3136F4VW1</v>
          </cell>
          <cell r="C11056" t="str">
            <v>Match</v>
          </cell>
          <cell r="D11056" t="str">
            <v>iStar</v>
          </cell>
          <cell r="E11056" t="str">
            <v>Callable</v>
          </cell>
        </row>
        <row r="11057">
          <cell r="A11057" t="str">
            <v>3136F4VX9</v>
          </cell>
          <cell r="B11057" t="str">
            <v>x3136F4VX9</v>
          </cell>
          <cell r="C11057" t="str">
            <v>Match</v>
          </cell>
          <cell r="D11057" t="str">
            <v>iStar</v>
          </cell>
          <cell r="E11057" t="str">
            <v>Callable</v>
          </cell>
        </row>
        <row r="11058">
          <cell r="A11058" t="str">
            <v>3136F4VX9</v>
          </cell>
          <cell r="B11058" t="str">
            <v>x3136F4VX9</v>
          </cell>
          <cell r="C11058" t="str">
            <v>Match</v>
          </cell>
          <cell r="D11058" t="str">
            <v>iStar</v>
          </cell>
          <cell r="E11058" t="str">
            <v>Callable</v>
          </cell>
        </row>
        <row r="11059">
          <cell r="A11059" t="str">
            <v>3136F4VX9</v>
          </cell>
          <cell r="B11059" t="str">
            <v>x3136F4VX9</v>
          </cell>
          <cell r="C11059" t="str">
            <v>Match</v>
          </cell>
          <cell r="D11059" t="str">
            <v>iStar</v>
          </cell>
          <cell r="E11059" t="str">
            <v>Callable</v>
          </cell>
        </row>
        <row r="11060">
          <cell r="A11060" t="str">
            <v>3136F4VY7</v>
          </cell>
          <cell r="B11060" t="str">
            <v>x3136F4VY7</v>
          </cell>
          <cell r="C11060" t="str">
            <v>Match</v>
          </cell>
          <cell r="D11060" t="str">
            <v>iStar</v>
          </cell>
          <cell r="E11060" t="str">
            <v>Callable</v>
          </cell>
        </row>
        <row r="11061">
          <cell r="A11061" t="str">
            <v>3136F4VZ4</v>
          </cell>
          <cell r="B11061" t="str">
            <v>x3136F4VZ4</v>
          </cell>
          <cell r="C11061" t="str">
            <v>Match</v>
          </cell>
          <cell r="D11061" t="str">
            <v>iStar</v>
          </cell>
          <cell r="E11061" t="str">
            <v>Bullet</v>
          </cell>
        </row>
        <row r="11062">
          <cell r="A11062" t="str">
            <v>3136F4VZ4</v>
          </cell>
          <cell r="B11062" t="str">
            <v>x3136F4VZ4</v>
          </cell>
          <cell r="C11062" t="str">
            <v>Match</v>
          </cell>
          <cell r="D11062" t="str">
            <v>iStar</v>
          </cell>
          <cell r="E11062" t="str">
            <v>Callable</v>
          </cell>
        </row>
        <row r="11063">
          <cell r="A11063" t="str">
            <v>3136F4VZ4</v>
          </cell>
          <cell r="B11063" t="str">
            <v>x3136F4VZ4</v>
          </cell>
          <cell r="C11063" t="str">
            <v>Match</v>
          </cell>
          <cell r="D11063" t="str">
            <v>iStar</v>
          </cell>
          <cell r="E11063" t="str">
            <v>Callable</v>
          </cell>
        </row>
        <row r="11064">
          <cell r="A11064" t="str">
            <v>3136F4W34</v>
          </cell>
          <cell r="B11064" t="str">
            <v>x3136F4W34</v>
          </cell>
          <cell r="C11064" t="str">
            <v>Match</v>
          </cell>
          <cell r="D11064" t="str">
            <v>iStar</v>
          </cell>
          <cell r="E11064" t="str">
            <v>Callable</v>
          </cell>
        </row>
        <row r="11065">
          <cell r="A11065" t="str">
            <v>3136F4W34</v>
          </cell>
          <cell r="B11065" t="str">
            <v>x3136F4W34</v>
          </cell>
          <cell r="C11065" t="str">
            <v>Match</v>
          </cell>
          <cell r="D11065" t="str">
            <v>iStar</v>
          </cell>
          <cell r="E11065" t="str">
            <v>Callable</v>
          </cell>
        </row>
        <row r="11066">
          <cell r="A11066" t="str">
            <v>3136F4W42</v>
          </cell>
          <cell r="B11066" t="str">
            <v>x3136F4W42</v>
          </cell>
          <cell r="C11066" t="str">
            <v>Match</v>
          </cell>
          <cell r="D11066" t="str">
            <v>iStar</v>
          </cell>
          <cell r="E11066" t="str">
            <v>Bullet</v>
          </cell>
        </row>
        <row r="11067">
          <cell r="A11067" t="str">
            <v>3136F4W67</v>
          </cell>
          <cell r="B11067" t="str">
            <v>x3136F4W67</v>
          </cell>
          <cell r="C11067" t="str">
            <v>Match</v>
          </cell>
          <cell r="D11067" t="str">
            <v>iStar</v>
          </cell>
          <cell r="E11067" t="str">
            <v>Callable</v>
          </cell>
        </row>
        <row r="11068">
          <cell r="A11068" t="str">
            <v>3136F4W67</v>
          </cell>
          <cell r="B11068" t="str">
            <v>x3136F4W67</v>
          </cell>
          <cell r="C11068" t="str">
            <v>Match</v>
          </cell>
          <cell r="D11068" t="str">
            <v>iStar</v>
          </cell>
          <cell r="E11068" t="str">
            <v>Callable</v>
          </cell>
        </row>
        <row r="11069">
          <cell r="A11069" t="str">
            <v>3136F4W67</v>
          </cell>
          <cell r="B11069" t="str">
            <v>x3136F4W67</v>
          </cell>
          <cell r="C11069" t="str">
            <v>Match</v>
          </cell>
          <cell r="D11069" t="str">
            <v>iStar</v>
          </cell>
          <cell r="E11069" t="str">
            <v>Callable</v>
          </cell>
        </row>
        <row r="11070">
          <cell r="A11070" t="str">
            <v>3136F4W75</v>
          </cell>
          <cell r="B11070" t="str">
            <v>x3136F4W75</v>
          </cell>
          <cell r="C11070" t="str">
            <v>Match</v>
          </cell>
          <cell r="D11070" t="str">
            <v>iStar</v>
          </cell>
          <cell r="E11070" t="str">
            <v>Callable</v>
          </cell>
        </row>
        <row r="11071">
          <cell r="A11071" t="str">
            <v>3136F4W75</v>
          </cell>
          <cell r="B11071" t="str">
            <v>x3136F4W75</v>
          </cell>
          <cell r="C11071" t="str">
            <v>Match</v>
          </cell>
          <cell r="D11071" t="str">
            <v>iStar</v>
          </cell>
          <cell r="E11071" t="str">
            <v>Callable</v>
          </cell>
        </row>
        <row r="11072">
          <cell r="A11072" t="str">
            <v>3136F4W83</v>
          </cell>
          <cell r="B11072" t="str">
            <v>x3136F4W83</v>
          </cell>
          <cell r="C11072" t="str">
            <v>Match</v>
          </cell>
          <cell r="D11072" t="str">
            <v>iStar</v>
          </cell>
          <cell r="E11072" t="str">
            <v>Callable</v>
          </cell>
        </row>
        <row r="11073">
          <cell r="A11073" t="str">
            <v>3136F4W83</v>
          </cell>
          <cell r="B11073" t="str">
            <v>x3136F4W83</v>
          </cell>
          <cell r="C11073" t="str">
            <v>Match</v>
          </cell>
          <cell r="D11073" t="str">
            <v>iStar</v>
          </cell>
          <cell r="E11073" t="str">
            <v>Callable</v>
          </cell>
        </row>
        <row r="11074">
          <cell r="A11074" t="str">
            <v>3136F4W91</v>
          </cell>
          <cell r="B11074" t="str">
            <v>x3136F4W91</v>
          </cell>
          <cell r="C11074" t="str">
            <v>Match</v>
          </cell>
          <cell r="D11074" t="str">
            <v>iStar</v>
          </cell>
          <cell r="E11074" t="str">
            <v>Callable</v>
          </cell>
        </row>
        <row r="11075">
          <cell r="A11075" t="str">
            <v>3136F4W91</v>
          </cell>
          <cell r="B11075" t="str">
            <v>x3136F4W91</v>
          </cell>
          <cell r="C11075" t="str">
            <v>Match</v>
          </cell>
          <cell r="D11075" t="str">
            <v>iStar</v>
          </cell>
          <cell r="E11075" t="str">
            <v>CallableStep-Up</v>
          </cell>
        </row>
        <row r="11076">
          <cell r="A11076" t="str">
            <v>3136F4W91</v>
          </cell>
          <cell r="B11076" t="str">
            <v>x3136F4W91</v>
          </cell>
          <cell r="C11076" t="str">
            <v>Match</v>
          </cell>
          <cell r="D11076" t="str">
            <v>iStar</v>
          </cell>
          <cell r="E11076" t="str">
            <v>Step-Up</v>
          </cell>
        </row>
        <row r="11077">
          <cell r="A11077" t="str">
            <v>3136F4W91</v>
          </cell>
          <cell r="B11077" t="str">
            <v>x3136F4W91</v>
          </cell>
          <cell r="C11077" t="str">
            <v>Match</v>
          </cell>
          <cell r="D11077" t="str">
            <v>iStar</v>
          </cell>
          <cell r="E11077" t="str">
            <v>Callable</v>
          </cell>
        </row>
        <row r="11078">
          <cell r="A11078" t="str">
            <v>3136F4WA8</v>
          </cell>
          <cell r="B11078" t="str">
            <v>x3136F4WA8</v>
          </cell>
          <cell r="C11078" t="str">
            <v>Match</v>
          </cell>
          <cell r="D11078" t="str">
            <v>iStar</v>
          </cell>
          <cell r="E11078" t="str">
            <v>Callable</v>
          </cell>
        </row>
        <row r="11079">
          <cell r="A11079" t="str">
            <v>3136F4WA8</v>
          </cell>
          <cell r="B11079" t="str">
            <v>x3136F4WA8</v>
          </cell>
          <cell r="C11079" t="str">
            <v>Match</v>
          </cell>
          <cell r="D11079" t="str">
            <v>iStar</v>
          </cell>
          <cell r="E11079" t="str">
            <v>Callable</v>
          </cell>
        </row>
        <row r="11080">
          <cell r="A11080" t="str">
            <v>3136F4WA8</v>
          </cell>
          <cell r="B11080" t="str">
            <v>x3136F4WA8</v>
          </cell>
          <cell r="C11080" t="str">
            <v>Match</v>
          </cell>
          <cell r="D11080" t="str">
            <v>iStar</v>
          </cell>
          <cell r="E11080" t="str">
            <v>Callable</v>
          </cell>
        </row>
        <row r="11081">
          <cell r="A11081" t="str">
            <v>3136F4WB6</v>
          </cell>
          <cell r="B11081" t="str">
            <v>x3136F4WB6</v>
          </cell>
          <cell r="C11081" t="str">
            <v>Match</v>
          </cell>
          <cell r="D11081" t="str">
            <v>iStar</v>
          </cell>
          <cell r="E11081" t="str">
            <v>Callable</v>
          </cell>
        </row>
        <row r="11082">
          <cell r="A11082" t="str">
            <v>3136F4WB6</v>
          </cell>
          <cell r="B11082" t="str">
            <v>x3136F4WB6</v>
          </cell>
          <cell r="C11082" t="str">
            <v>Match</v>
          </cell>
          <cell r="D11082" t="str">
            <v>iStar</v>
          </cell>
          <cell r="E11082" t="str">
            <v>Callable</v>
          </cell>
        </row>
        <row r="11083">
          <cell r="A11083" t="str">
            <v>3136F4WC4</v>
          </cell>
          <cell r="B11083" t="str">
            <v>x3136F4WC4</v>
          </cell>
          <cell r="C11083" t="str">
            <v>Match</v>
          </cell>
          <cell r="D11083" t="str">
            <v>iStar</v>
          </cell>
          <cell r="E11083" t="str">
            <v>CallableStep-Up</v>
          </cell>
        </row>
        <row r="11084">
          <cell r="A11084" t="str">
            <v>3136F4WC4</v>
          </cell>
          <cell r="B11084" t="str">
            <v>x3136F4WC4</v>
          </cell>
          <cell r="C11084" t="str">
            <v>Match</v>
          </cell>
          <cell r="D11084" t="str">
            <v>iStar</v>
          </cell>
          <cell r="E11084" t="str">
            <v>Callable</v>
          </cell>
        </row>
        <row r="11085">
          <cell r="A11085" t="str">
            <v>3136F4WC4</v>
          </cell>
          <cell r="B11085" t="str">
            <v>x3136F4WC4</v>
          </cell>
          <cell r="C11085" t="str">
            <v>Match</v>
          </cell>
          <cell r="D11085" t="str">
            <v>iStar</v>
          </cell>
          <cell r="E11085" t="str">
            <v>Callable</v>
          </cell>
        </row>
        <row r="11086">
          <cell r="A11086" t="str">
            <v>3136F4WD2</v>
          </cell>
          <cell r="B11086" t="str">
            <v>x3136F4WD2</v>
          </cell>
          <cell r="C11086" t="str">
            <v>Match</v>
          </cell>
          <cell r="D11086" t="str">
            <v>iStar</v>
          </cell>
          <cell r="E11086" t="str">
            <v>CallableStep-Up</v>
          </cell>
        </row>
        <row r="11087">
          <cell r="A11087" t="str">
            <v>3136F4WD2</v>
          </cell>
          <cell r="B11087" t="str">
            <v>x3136F4WD2</v>
          </cell>
          <cell r="C11087" t="str">
            <v>Match</v>
          </cell>
          <cell r="D11087" t="str">
            <v>iStar</v>
          </cell>
          <cell r="E11087" t="str">
            <v>CallableStep-Up</v>
          </cell>
        </row>
        <row r="11088">
          <cell r="A11088" t="str">
            <v>3136F4WD2</v>
          </cell>
          <cell r="B11088" t="str">
            <v>x3136F4WD2</v>
          </cell>
          <cell r="C11088" t="str">
            <v>Match</v>
          </cell>
          <cell r="D11088" t="str">
            <v>iStar</v>
          </cell>
          <cell r="E11088" t="str">
            <v>Step-Up</v>
          </cell>
        </row>
        <row r="11089">
          <cell r="A11089" t="str">
            <v>3136F4WE0</v>
          </cell>
          <cell r="B11089" t="str">
            <v>x3136F4WE0</v>
          </cell>
          <cell r="C11089" t="str">
            <v>Match</v>
          </cell>
          <cell r="D11089" t="str">
            <v>iStar</v>
          </cell>
          <cell r="E11089" t="str">
            <v>Callable</v>
          </cell>
        </row>
        <row r="11090">
          <cell r="A11090" t="str">
            <v>3136F4WE0</v>
          </cell>
          <cell r="B11090" t="str">
            <v>x3136F4WE0</v>
          </cell>
          <cell r="C11090" t="str">
            <v>Match</v>
          </cell>
          <cell r="D11090" t="str">
            <v>iStar</v>
          </cell>
          <cell r="E11090" t="str">
            <v>Callable</v>
          </cell>
        </row>
        <row r="11091">
          <cell r="A11091" t="str">
            <v>3136F4WE0</v>
          </cell>
          <cell r="B11091" t="str">
            <v>x3136F4WE0</v>
          </cell>
          <cell r="C11091" t="str">
            <v>Match</v>
          </cell>
          <cell r="D11091" t="str">
            <v>iStar</v>
          </cell>
          <cell r="E11091" t="str">
            <v>Callable</v>
          </cell>
        </row>
        <row r="11092">
          <cell r="A11092" t="str">
            <v>3136F4WF7</v>
          </cell>
          <cell r="B11092" t="str">
            <v>x3136F4WF7</v>
          </cell>
          <cell r="C11092" t="str">
            <v>Match</v>
          </cell>
          <cell r="D11092" t="str">
            <v>iStar</v>
          </cell>
          <cell r="E11092" t="str">
            <v>CallableStep-Up</v>
          </cell>
        </row>
        <row r="11093">
          <cell r="A11093" t="str">
            <v>3136F4WF7</v>
          </cell>
          <cell r="B11093" t="str">
            <v>x3136F4WF7</v>
          </cell>
          <cell r="C11093" t="str">
            <v>Match</v>
          </cell>
          <cell r="D11093" t="str">
            <v>iStar</v>
          </cell>
          <cell r="E11093" t="str">
            <v>CallableStep-Up</v>
          </cell>
        </row>
        <row r="11094">
          <cell r="A11094" t="str">
            <v>3136F4WF7</v>
          </cell>
          <cell r="B11094" t="str">
            <v>x3136F4WF7</v>
          </cell>
          <cell r="C11094" t="str">
            <v>Match</v>
          </cell>
          <cell r="D11094" t="str">
            <v>iStar</v>
          </cell>
          <cell r="E11094" t="str">
            <v>Step-Up</v>
          </cell>
        </row>
        <row r="11095">
          <cell r="A11095" t="str">
            <v>3136F4WG5</v>
          </cell>
          <cell r="B11095" t="str">
            <v>x3136F4WG5</v>
          </cell>
          <cell r="C11095" t="str">
            <v>Match</v>
          </cell>
          <cell r="D11095" t="str">
            <v>iStar</v>
          </cell>
          <cell r="E11095" t="str">
            <v>Callable</v>
          </cell>
        </row>
        <row r="11096">
          <cell r="A11096" t="str">
            <v>3136F4WG5</v>
          </cell>
          <cell r="B11096" t="str">
            <v>x3136F4WG5</v>
          </cell>
          <cell r="C11096" t="str">
            <v>Match</v>
          </cell>
          <cell r="D11096" t="str">
            <v>iStar</v>
          </cell>
          <cell r="E11096" t="str">
            <v>Callable</v>
          </cell>
        </row>
        <row r="11097">
          <cell r="A11097" t="str">
            <v>3136F4WG5</v>
          </cell>
          <cell r="B11097" t="str">
            <v>x3136F4WG5</v>
          </cell>
          <cell r="C11097" t="str">
            <v>Match</v>
          </cell>
          <cell r="D11097" t="str">
            <v>iStar</v>
          </cell>
          <cell r="E11097" t="str">
            <v>Bullet</v>
          </cell>
        </row>
        <row r="11098">
          <cell r="A11098" t="str">
            <v>3136F4WH3</v>
          </cell>
          <cell r="B11098" t="str">
            <v>x3136F4WH3</v>
          </cell>
          <cell r="C11098" t="str">
            <v>Match</v>
          </cell>
          <cell r="D11098" t="str">
            <v>iStar</v>
          </cell>
          <cell r="E11098" t="str">
            <v>Callable</v>
          </cell>
        </row>
        <row r="11099">
          <cell r="A11099" t="str">
            <v>3136F4WH3</v>
          </cell>
          <cell r="B11099" t="str">
            <v>x3136F4WH3</v>
          </cell>
          <cell r="C11099" t="str">
            <v>Match</v>
          </cell>
          <cell r="D11099" t="str">
            <v>iStar</v>
          </cell>
          <cell r="E11099" t="str">
            <v>Callable</v>
          </cell>
        </row>
        <row r="11100">
          <cell r="A11100" t="str">
            <v>3136F4WH3</v>
          </cell>
          <cell r="B11100" t="str">
            <v>x3136F4WH3</v>
          </cell>
          <cell r="C11100" t="str">
            <v>Match</v>
          </cell>
          <cell r="D11100" t="str">
            <v>iStar</v>
          </cell>
          <cell r="E11100" t="str">
            <v>Callable</v>
          </cell>
        </row>
        <row r="11101">
          <cell r="A11101" t="str">
            <v>3136F4WK6</v>
          </cell>
          <cell r="B11101" t="str">
            <v>x3136F4WK6</v>
          </cell>
          <cell r="C11101" t="str">
            <v>Match</v>
          </cell>
          <cell r="D11101" t="str">
            <v>iStar</v>
          </cell>
          <cell r="E11101" t="str">
            <v>Callable</v>
          </cell>
        </row>
        <row r="11102">
          <cell r="A11102" t="str">
            <v>3136F4WK6</v>
          </cell>
          <cell r="B11102" t="str">
            <v>x3136F4WK6</v>
          </cell>
          <cell r="C11102" t="str">
            <v>Match</v>
          </cell>
          <cell r="D11102" t="str">
            <v>iStar</v>
          </cell>
          <cell r="E11102" t="str">
            <v>Callable</v>
          </cell>
        </row>
        <row r="11103">
          <cell r="A11103" t="str">
            <v>3136F4WK6</v>
          </cell>
          <cell r="B11103" t="str">
            <v>x3136F4WK6</v>
          </cell>
          <cell r="C11103" t="str">
            <v>Match</v>
          </cell>
          <cell r="D11103" t="str">
            <v>iStar</v>
          </cell>
          <cell r="E11103" t="str">
            <v>Callable</v>
          </cell>
        </row>
        <row r="11104">
          <cell r="A11104" t="str">
            <v>3136F4WL4</v>
          </cell>
          <cell r="B11104" t="str">
            <v>x3136F4WL4</v>
          </cell>
          <cell r="C11104" t="str">
            <v>Match</v>
          </cell>
          <cell r="D11104" t="str">
            <v>iStar</v>
          </cell>
          <cell r="E11104" t="str">
            <v>Callable</v>
          </cell>
        </row>
        <row r="11105">
          <cell r="A11105" t="str">
            <v>3136F4WL4</v>
          </cell>
          <cell r="B11105" t="str">
            <v>x3136F4WL4</v>
          </cell>
          <cell r="C11105" t="str">
            <v>Match</v>
          </cell>
          <cell r="D11105" t="str">
            <v>iStar</v>
          </cell>
          <cell r="E11105" t="str">
            <v>Callable</v>
          </cell>
        </row>
        <row r="11106">
          <cell r="A11106" t="str">
            <v>3136F4WL4</v>
          </cell>
          <cell r="B11106" t="str">
            <v>x3136F4WL4</v>
          </cell>
          <cell r="C11106" t="str">
            <v>Match</v>
          </cell>
          <cell r="D11106" t="str">
            <v>iStar</v>
          </cell>
          <cell r="E11106" t="str">
            <v>Callable</v>
          </cell>
        </row>
        <row r="11107">
          <cell r="A11107" t="str">
            <v>3136F4WM2</v>
          </cell>
          <cell r="B11107" t="str">
            <v>x3136F4WM2</v>
          </cell>
          <cell r="C11107" t="str">
            <v>Match</v>
          </cell>
          <cell r="D11107" t="str">
            <v>iStar</v>
          </cell>
          <cell r="E11107" t="str">
            <v>Callable</v>
          </cell>
        </row>
        <row r="11108">
          <cell r="A11108" t="str">
            <v>3136F4WN0</v>
          </cell>
          <cell r="B11108" t="str">
            <v>x3136F4WN0</v>
          </cell>
          <cell r="C11108" t="str">
            <v>Match</v>
          </cell>
          <cell r="D11108" t="str">
            <v>iStar</v>
          </cell>
          <cell r="E11108" t="str">
            <v>Callable</v>
          </cell>
        </row>
        <row r="11109">
          <cell r="A11109" t="str">
            <v>3136F4WP5</v>
          </cell>
          <cell r="B11109" t="str">
            <v>x3136F4WP5</v>
          </cell>
          <cell r="C11109" t="str">
            <v>Match</v>
          </cell>
          <cell r="D11109" t="str">
            <v>iStar</v>
          </cell>
          <cell r="E11109" t="str">
            <v>CallableStep-Up</v>
          </cell>
        </row>
        <row r="11110">
          <cell r="A11110" t="str">
            <v>3136F4WP5</v>
          </cell>
          <cell r="B11110" t="str">
            <v>x3136F4WP5</v>
          </cell>
          <cell r="C11110" t="str">
            <v>Match</v>
          </cell>
          <cell r="D11110" t="str">
            <v>iStar</v>
          </cell>
          <cell r="E11110" t="str">
            <v>CallableStep-Up</v>
          </cell>
        </row>
        <row r="11111">
          <cell r="A11111" t="str">
            <v>3136F4WQ3</v>
          </cell>
          <cell r="B11111" t="str">
            <v>x3136F4WQ3</v>
          </cell>
          <cell r="C11111" t="str">
            <v>Match</v>
          </cell>
          <cell r="D11111" t="str">
            <v>iStar</v>
          </cell>
          <cell r="E11111" t="str">
            <v>Step-Up</v>
          </cell>
        </row>
        <row r="11112">
          <cell r="A11112" t="str">
            <v>3136F4WQ3</v>
          </cell>
          <cell r="B11112" t="str">
            <v>x3136F4WQ3</v>
          </cell>
          <cell r="C11112" t="str">
            <v>Match</v>
          </cell>
          <cell r="D11112" t="str">
            <v>iStar</v>
          </cell>
          <cell r="E11112" t="str">
            <v>CallableStep-Up</v>
          </cell>
        </row>
        <row r="11113">
          <cell r="A11113" t="str">
            <v>3136F4WQ3</v>
          </cell>
          <cell r="B11113" t="str">
            <v>x3136F4WQ3</v>
          </cell>
          <cell r="C11113" t="str">
            <v>Match</v>
          </cell>
          <cell r="D11113" t="str">
            <v>iStar</v>
          </cell>
          <cell r="E11113" t="str">
            <v>CallableStep-Up</v>
          </cell>
        </row>
        <row r="11114">
          <cell r="A11114" t="str">
            <v>3136F4WR1</v>
          </cell>
          <cell r="B11114" t="str">
            <v>x3136F4WR1</v>
          </cell>
          <cell r="C11114" t="str">
            <v>Match</v>
          </cell>
          <cell r="D11114" t="str">
            <v>iStar</v>
          </cell>
          <cell r="E11114" t="str">
            <v>Step-Up</v>
          </cell>
        </row>
        <row r="11115">
          <cell r="A11115" t="str">
            <v>3136F4WR1</v>
          </cell>
          <cell r="B11115" t="str">
            <v>x3136F4WR1</v>
          </cell>
          <cell r="C11115" t="str">
            <v>Match</v>
          </cell>
          <cell r="D11115" t="str">
            <v>iStar</v>
          </cell>
          <cell r="E11115" t="str">
            <v>CallableStep-Up</v>
          </cell>
        </row>
        <row r="11116">
          <cell r="A11116" t="str">
            <v>3136F4WS9</v>
          </cell>
          <cell r="B11116" t="str">
            <v>x3136F4WS9</v>
          </cell>
          <cell r="C11116" t="str">
            <v>Match</v>
          </cell>
          <cell r="D11116" t="str">
            <v>iStar</v>
          </cell>
          <cell r="E11116" t="str">
            <v>CallableStep-Up</v>
          </cell>
        </row>
        <row r="11117">
          <cell r="A11117" t="str">
            <v>3136F4WT7</v>
          </cell>
          <cell r="B11117" t="str">
            <v>x3136F4WT7</v>
          </cell>
          <cell r="C11117" t="str">
            <v>Match</v>
          </cell>
          <cell r="D11117" t="str">
            <v>iStar</v>
          </cell>
          <cell r="E11117" t="str">
            <v>Step-Up</v>
          </cell>
        </row>
        <row r="11118">
          <cell r="A11118" t="str">
            <v>3136F4WU4</v>
          </cell>
          <cell r="B11118" t="str">
            <v>x3136F4WU4</v>
          </cell>
          <cell r="C11118" t="str">
            <v>Match</v>
          </cell>
          <cell r="D11118" t="str">
            <v>iStar</v>
          </cell>
          <cell r="E11118" t="str">
            <v>Callable</v>
          </cell>
        </row>
        <row r="11119">
          <cell r="A11119" t="str">
            <v>3136F4WV2</v>
          </cell>
          <cell r="B11119" t="str">
            <v>x3136F4WV2</v>
          </cell>
          <cell r="C11119" t="str">
            <v>Match</v>
          </cell>
          <cell r="D11119" t="str">
            <v>iStar</v>
          </cell>
          <cell r="E11119" t="str">
            <v>Callable</v>
          </cell>
        </row>
        <row r="11120">
          <cell r="A11120" t="str">
            <v>3136F4WV2</v>
          </cell>
          <cell r="B11120" t="str">
            <v>x3136F4WV2</v>
          </cell>
          <cell r="C11120" t="str">
            <v>Match</v>
          </cell>
          <cell r="D11120" t="str">
            <v>iStar</v>
          </cell>
          <cell r="E11120" t="str">
            <v>Callable</v>
          </cell>
        </row>
        <row r="11121">
          <cell r="A11121" t="str">
            <v>3136F4WV2</v>
          </cell>
          <cell r="B11121" t="str">
            <v>x3136F4WV2</v>
          </cell>
          <cell r="C11121" t="str">
            <v>Match</v>
          </cell>
          <cell r="D11121" t="str">
            <v>iStar</v>
          </cell>
          <cell r="E11121" t="str">
            <v>Callable</v>
          </cell>
        </row>
        <row r="11122">
          <cell r="A11122" t="str">
            <v>3136F4WW0</v>
          </cell>
          <cell r="B11122" t="str">
            <v>x3136F4WW0</v>
          </cell>
          <cell r="C11122" t="str">
            <v>Match</v>
          </cell>
          <cell r="D11122" t="str">
            <v>iStar</v>
          </cell>
          <cell r="E11122" t="str">
            <v>Callable</v>
          </cell>
        </row>
        <row r="11123">
          <cell r="A11123" t="str">
            <v>3136F4WW0</v>
          </cell>
          <cell r="B11123" t="str">
            <v>x3136F4WW0</v>
          </cell>
          <cell r="C11123" t="str">
            <v>Match</v>
          </cell>
          <cell r="D11123" t="str">
            <v>iStar</v>
          </cell>
          <cell r="E11123" t="str">
            <v>Callable</v>
          </cell>
        </row>
        <row r="11124">
          <cell r="A11124" t="str">
            <v>3136F4WW0</v>
          </cell>
          <cell r="B11124" t="str">
            <v>x3136F4WW0</v>
          </cell>
          <cell r="C11124" t="str">
            <v>Match</v>
          </cell>
          <cell r="D11124" t="str">
            <v>iStar</v>
          </cell>
          <cell r="E11124" t="str">
            <v>Callable</v>
          </cell>
        </row>
        <row r="11125">
          <cell r="A11125" t="str">
            <v>3136F4WX8</v>
          </cell>
          <cell r="B11125" t="str">
            <v>x3136F4WX8</v>
          </cell>
          <cell r="C11125" t="str">
            <v>Match</v>
          </cell>
          <cell r="D11125" t="str">
            <v>iStar</v>
          </cell>
          <cell r="E11125" t="str">
            <v>Callable</v>
          </cell>
        </row>
        <row r="11126">
          <cell r="A11126" t="str">
            <v>3136F4WX8</v>
          </cell>
          <cell r="B11126" t="str">
            <v>x3136F4WX8</v>
          </cell>
          <cell r="C11126" t="str">
            <v>Match</v>
          </cell>
          <cell r="D11126" t="str">
            <v>iStar</v>
          </cell>
          <cell r="E11126" t="str">
            <v>Callable</v>
          </cell>
        </row>
        <row r="11127">
          <cell r="A11127" t="str">
            <v>3136F4WX8</v>
          </cell>
          <cell r="B11127" t="str">
            <v>x3136F4WX8</v>
          </cell>
          <cell r="C11127" t="str">
            <v>Match</v>
          </cell>
          <cell r="D11127" t="str">
            <v>iStar</v>
          </cell>
          <cell r="E11127" t="str">
            <v>Callable</v>
          </cell>
        </row>
        <row r="11128">
          <cell r="A11128" t="str">
            <v>3136F4WY6</v>
          </cell>
          <cell r="B11128" t="str">
            <v>x3136F4WY6</v>
          </cell>
          <cell r="C11128" t="str">
            <v>Match</v>
          </cell>
          <cell r="D11128" t="str">
            <v>iStar</v>
          </cell>
          <cell r="E11128" t="str">
            <v>Callable</v>
          </cell>
        </row>
        <row r="11129">
          <cell r="A11129" t="str">
            <v>3136F4WY6</v>
          </cell>
          <cell r="B11129" t="str">
            <v>x3136F4WY6</v>
          </cell>
          <cell r="C11129" t="str">
            <v>Match</v>
          </cell>
          <cell r="D11129" t="str">
            <v>iStar</v>
          </cell>
          <cell r="E11129" t="str">
            <v>Callable</v>
          </cell>
        </row>
        <row r="11130">
          <cell r="A11130" t="str">
            <v>3136F4WY6</v>
          </cell>
          <cell r="B11130" t="str">
            <v>x3136F4WY6</v>
          </cell>
          <cell r="C11130" t="str">
            <v>Match</v>
          </cell>
          <cell r="D11130" t="str">
            <v>iStar</v>
          </cell>
          <cell r="E11130" t="str">
            <v>Callable</v>
          </cell>
        </row>
        <row r="11131">
          <cell r="A11131" t="str">
            <v>3136F4WZ3</v>
          </cell>
          <cell r="B11131" t="str">
            <v>x3136F4WZ3</v>
          </cell>
          <cell r="C11131" t="str">
            <v>Match</v>
          </cell>
          <cell r="D11131" t="str">
            <v>iStar</v>
          </cell>
          <cell r="E11131" t="str">
            <v>Callable</v>
          </cell>
        </row>
        <row r="11132">
          <cell r="A11132" t="str">
            <v>3136F4X25</v>
          </cell>
          <cell r="B11132" t="str">
            <v>x3136F4X25</v>
          </cell>
          <cell r="C11132" t="str">
            <v>Match</v>
          </cell>
          <cell r="D11132" t="str">
            <v>iStar</v>
          </cell>
          <cell r="E11132" t="str">
            <v>Callable</v>
          </cell>
        </row>
        <row r="11133">
          <cell r="A11133" t="str">
            <v>3136F4X33</v>
          </cell>
          <cell r="B11133" t="str">
            <v>x3136F4X33</v>
          </cell>
          <cell r="C11133" t="str">
            <v>Match</v>
          </cell>
          <cell r="D11133" t="str">
            <v>iStar</v>
          </cell>
          <cell r="E11133" t="str">
            <v>CallableStep-Up</v>
          </cell>
        </row>
        <row r="11134">
          <cell r="A11134" t="str">
            <v>3136F4X33</v>
          </cell>
          <cell r="B11134" t="str">
            <v>x3136F4X33</v>
          </cell>
          <cell r="C11134" t="str">
            <v>Match</v>
          </cell>
          <cell r="D11134" t="str">
            <v>iStar</v>
          </cell>
          <cell r="E11134" t="str">
            <v>Bullet</v>
          </cell>
        </row>
        <row r="11135">
          <cell r="A11135" t="str">
            <v>3136F4X41</v>
          </cell>
          <cell r="B11135" t="str">
            <v>x3136F4X41</v>
          </cell>
          <cell r="C11135" t="str">
            <v>Match</v>
          </cell>
          <cell r="D11135" t="str">
            <v>iStar</v>
          </cell>
          <cell r="E11135" t="str">
            <v>Bullet</v>
          </cell>
        </row>
        <row r="11136">
          <cell r="A11136" t="str">
            <v>3136F4X58</v>
          </cell>
          <cell r="B11136" t="str">
            <v>x3136F4X58</v>
          </cell>
          <cell r="C11136" t="str">
            <v>Match</v>
          </cell>
          <cell r="D11136" t="str">
            <v>iStar</v>
          </cell>
          <cell r="E11136" t="str">
            <v>Bullet</v>
          </cell>
        </row>
        <row r="11137">
          <cell r="A11137" t="str">
            <v>3136F4X66</v>
          </cell>
          <cell r="B11137" t="str">
            <v>x3136F4X66</v>
          </cell>
          <cell r="C11137" t="str">
            <v>Match</v>
          </cell>
          <cell r="D11137" t="str">
            <v>iStar</v>
          </cell>
          <cell r="E11137" t="str">
            <v>Bullet</v>
          </cell>
        </row>
        <row r="11138">
          <cell r="A11138" t="str">
            <v>3136F4X66</v>
          </cell>
          <cell r="B11138" t="str">
            <v>x3136F4X66</v>
          </cell>
          <cell r="C11138" t="str">
            <v>Match</v>
          </cell>
          <cell r="D11138" t="str">
            <v>iStar</v>
          </cell>
          <cell r="E11138" t="str">
            <v>Callable</v>
          </cell>
        </row>
        <row r="11139">
          <cell r="A11139" t="str">
            <v>3136F4X74</v>
          </cell>
          <cell r="B11139" t="str">
            <v>x3136F4X74</v>
          </cell>
          <cell r="C11139" t="str">
            <v>Match</v>
          </cell>
          <cell r="D11139" t="str">
            <v>iStar</v>
          </cell>
          <cell r="E11139" t="str">
            <v>Bullet</v>
          </cell>
        </row>
        <row r="11140">
          <cell r="A11140" t="str">
            <v>3136F4X82</v>
          </cell>
          <cell r="B11140" t="str">
            <v>x3136F4X82</v>
          </cell>
          <cell r="C11140" t="str">
            <v>Match</v>
          </cell>
          <cell r="D11140" t="str">
            <v>iStar</v>
          </cell>
          <cell r="E11140" t="str">
            <v>Bullet</v>
          </cell>
        </row>
        <row r="11141">
          <cell r="A11141" t="str">
            <v>3136F4X82</v>
          </cell>
          <cell r="B11141" t="str">
            <v>x3136F4X82</v>
          </cell>
          <cell r="C11141" t="str">
            <v>Match</v>
          </cell>
          <cell r="D11141" t="str">
            <v>iStar</v>
          </cell>
          <cell r="E11141" t="str">
            <v>Callable</v>
          </cell>
        </row>
        <row r="11142">
          <cell r="A11142" t="str">
            <v>3136F4X90</v>
          </cell>
          <cell r="B11142" t="str">
            <v>x3136F4X90</v>
          </cell>
          <cell r="C11142" t="str">
            <v>Match</v>
          </cell>
          <cell r="D11142" t="str">
            <v>iStar</v>
          </cell>
          <cell r="E11142" t="str">
            <v>Callable</v>
          </cell>
        </row>
        <row r="11143">
          <cell r="A11143" t="str">
            <v>3136F4X90</v>
          </cell>
          <cell r="B11143" t="str">
            <v>x3136F4X90</v>
          </cell>
          <cell r="C11143" t="str">
            <v>Match</v>
          </cell>
          <cell r="D11143" t="str">
            <v>iStar</v>
          </cell>
          <cell r="E11143" t="str">
            <v>CallableStep-Up</v>
          </cell>
        </row>
        <row r="11144">
          <cell r="A11144" t="str">
            <v>3136F4XA7</v>
          </cell>
          <cell r="B11144" t="str">
            <v>x3136F4XA7</v>
          </cell>
          <cell r="C11144" t="str">
            <v>Match</v>
          </cell>
          <cell r="D11144" t="str">
            <v>iStar</v>
          </cell>
          <cell r="E11144" t="str">
            <v>Callable</v>
          </cell>
        </row>
        <row r="11145">
          <cell r="A11145" t="str">
            <v>3136F4XB5</v>
          </cell>
          <cell r="B11145" t="str">
            <v>x3136F4XB5</v>
          </cell>
          <cell r="C11145" t="str">
            <v>Match</v>
          </cell>
          <cell r="D11145" t="str">
            <v>iStar</v>
          </cell>
          <cell r="E11145" t="str">
            <v>Callable</v>
          </cell>
        </row>
        <row r="11146">
          <cell r="A11146" t="str">
            <v>3136F4XC3</v>
          </cell>
          <cell r="B11146" t="str">
            <v>x3136F4XC3</v>
          </cell>
          <cell r="C11146" t="str">
            <v>Match</v>
          </cell>
          <cell r="D11146" t="str">
            <v>iStar</v>
          </cell>
          <cell r="E11146" t="str">
            <v>Callable</v>
          </cell>
        </row>
        <row r="11147">
          <cell r="A11147" t="str">
            <v>3136F4XC3</v>
          </cell>
          <cell r="B11147" t="str">
            <v>x3136F4XC3</v>
          </cell>
          <cell r="C11147" t="str">
            <v>Match</v>
          </cell>
          <cell r="D11147" t="str">
            <v>iStar</v>
          </cell>
          <cell r="E11147" t="str">
            <v>Callable</v>
          </cell>
        </row>
        <row r="11148">
          <cell r="A11148" t="str">
            <v>3136F4XC3</v>
          </cell>
          <cell r="B11148" t="str">
            <v>x3136F4XC3</v>
          </cell>
          <cell r="C11148" t="str">
            <v>Match</v>
          </cell>
          <cell r="D11148" t="str">
            <v>iStar</v>
          </cell>
          <cell r="E11148" t="str">
            <v>Callable</v>
          </cell>
        </row>
        <row r="11149">
          <cell r="A11149" t="str">
            <v>3136F4XD1</v>
          </cell>
          <cell r="B11149" t="str">
            <v>x3136F4XD1</v>
          </cell>
          <cell r="C11149" t="str">
            <v>Match</v>
          </cell>
          <cell r="D11149" t="str">
            <v>iStar</v>
          </cell>
          <cell r="E11149" t="str">
            <v>Callable</v>
          </cell>
        </row>
        <row r="11150">
          <cell r="A11150" t="str">
            <v>3136F4XE9</v>
          </cell>
          <cell r="B11150" t="str">
            <v>x3136F4XE9</v>
          </cell>
          <cell r="C11150" t="str">
            <v>Match</v>
          </cell>
          <cell r="D11150" t="str">
            <v>iStar</v>
          </cell>
          <cell r="E11150" t="str">
            <v>Callable</v>
          </cell>
        </row>
        <row r="11151">
          <cell r="A11151" t="str">
            <v>3136F4XE9</v>
          </cell>
          <cell r="B11151" t="str">
            <v>x3136F4XE9</v>
          </cell>
          <cell r="C11151" t="str">
            <v>Match</v>
          </cell>
          <cell r="D11151" t="str">
            <v>iStar</v>
          </cell>
          <cell r="E11151" t="str">
            <v>Callable</v>
          </cell>
        </row>
        <row r="11152">
          <cell r="A11152" t="str">
            <v>3136F4XE9</v>
          </cell>
          <cell r="B11152" t="str">
            <v>x3136F4XE9</v>
          </cell>
          <cell r="C11152" t="str">
            <v>Match</v>
          </cell>
          <cell r="D11152" t="str">
            <v>iStar</v>
          </cell>
          <cell r="E11152" t="str">
            <v>Callable</v>
          </cell>
        </row>
        <row r="11153">
          <cell r="A11153" t="str">
            <v>3136F4XF6</v>
          </cell>
          <cell r="B11153" t="str">
            <v>x3136F4XF6</v>
          </cell>
          <cell r="C11153" t="str">
            <v>Match</v>
          </cell>
          <cell r="D11153" t="str">
            <v>iStar</v>
          </cell>
          <cell r="E11153" t="str">
            <v>Callable</v>
          </cell>
        </row>
        <row r="11154">
          <cell r="A11154" t="str">
            <v>3136F4XF6</v>
          </cell>
          <cell r="B11154" t="str">
            <v>x3136F4XF6</v>
          </cell>
          <cell r="C11154" t="str">
            <v>Match</v>
          </cell>
          <cell r="D11154" t="str">
            <v>iStar</v>
          </cell>
          <cell r="E11154" t="str">
            <v>Callable</v>
          </cell>
        </row>
        <row r="11155">
          <cell r="A11155" t="str">
            <v>3136F4XF6</v>
          </cell>
          <cell r="B11155" t="str">
            <v>x3136F4XF6</v>
          </cell>
          <cell r="C11155" t="str">
            <v>Match</v>
          </cell>
          <cell r="D11155" t="str">
            <v>iStar</v>
          </cell>
          <cell r="E11155" t="str">
            <v>Callable</v>
          </cell>
        </row>
        <row r="11156">
          <cell r="A11156" t="str">
            <v>3136F4XG4</v>
          </cell>
          <cell r="B11156" t="str">
            <v>x3136F4XG4</v>
          </cell>
          <cell r="C11156" t="str">
            <v>Match</v>
          </cell>
          <cell r="D11156" t="str">
            <v>iStar</v>
          </cell>
          <cell r="E11156" t="str">
            <v>Callable</v>
          </cell>
        </row>
        <row r="11157">
          <cell r="A11157" t="str">
            <v>3136F4XH2</v>
          </cell>
          <cell r="B11157" t="str">
            <v>x3136F4XH2</v>
          </cell>
          <cell r="C11157" t="str">
            <v>Match</v>
          </cell>
          <cell r="D11157" t="str">
            <v>iStar</v>
          </cell>
          <cell r="E11157" t="str">
            <v>Callable</v>
          </cell>
        </row>
        <row r="11158">
          <cell r="A11158" t="str">
            <v>3136F4XJ8</v>
          </cell>
          <cell r="B11158" t="str">
            <v>x3136F4XJ8</v>
          </cell>
          <cell r="C11158" t="str">
            <v>Match</v>
          </cell>
          <cell r="D11158" t="str">
            <v>iStar</v>
          </cell>
          <cell r="E11158" t="str">
            <v>Callable</v>
          </cell>
        </row>
        <row r="11159">
          <cell r="A11159" t="str">
            <v>3136F4XJ8</v>
          </cell>
          <cell r="B11159" t="str">
            <v>x3136F4XJ8</v>
          </cell>
          <cell r="C11159" t="str">
            <v>Match</v>
          </cell>
          <cell r="D11159" t="str">
            <v>iStar</v>
          </cell>
          <cell r="E11159" t="str">
            <v>Callable</v>
          </cell>
        </row>
        <row r="11160">
          <cell r="A11160" t="str">
            <v>3136F4XJ8</v>
          </cell>
          <cell r="B11160" t="str">
            <v>x3136F4XJ8</v>
          </cell>
          <cell r="C11160" t="str">
            <v>Match</v>
          </cell>
          <cell r="D11160" t="str">
            <v>iStar</v>
          </cell>
          <cell r="E11160" t="str">
            <v>Callable</v>
          </cell>
        </row>
        <row r="11161">
          <cell r="A11161" t="str">
            <v>3136F4XK5</v>
          </cell>
          <cell r="B11161" t="str">
            <v>x3136F4XK5</v>
          </cell>
          <cell r="C11161" t="str">
            <v>Match</v>
          </cell>
          <cell r="D11161" t="str">
            <v>iStar</v>
          </cell>
          <cell r="E11161" t="str">
            <v>CallableStep-Up</v>
          </cell>
        </row>
        <row r="11162">
          <cell r="A11162" t="str">
            <v>3136F4XK5</v>
          </cell>
          <cell r="B11162" t="str">
            <v>x3136F4XK5</v>
          </cell>
          <cell r="C11162" t="str">
            <v>Match</v>
          </cell>
          <cell r="D11162" t="str">
            <v>iStar</v>
          </cell>
          <cell r="E11162" t="str">
            <v>CallableStep-Up</v>
          </cell>
        </row>
        <row r="11163">
          <cell r="A11163" t="str">
            <v>3136F4XL3</v>
          </cell>
          <cell r="B11163" t="str">
            <v>x3136F4XL3</v>
          </cell>
          <cell r="C11163" t="str">
            <v>Match</v>
          </cell>
          <cell r="D11163" t="str">
            <v>iStar</v>
          </cell>
          <cell r="E11163" t="str">
            <v>Callable</v>
          </cell>
        </row>
        <row r="11164">
          <cell r="A11164" t="str">
            <v>3136F4XM1</v>
          </cell>
          <cell r="B11164" t="str">
            <v>x3136F4XM1</v>
          </cell>
          <cell r="C11164" t="str">
            <v>Match</v>
          </cell>
          <cell r="D11164" t="str">
            <v>iStar</v>
          </cell>
          <cell r="E11164" t="str">
            <v>Callable</v>
          </cell>
        </row>
        <row r="11165">
          <cell r="A11165" t="str">
            <v>3136F4XM1</v>
          </cell>
          <cell r="B11165" t="str">
            <v>x3136F4XM1</v>
          </cell>
          <cell r="C11165" t="str">
            <v>Match</v>
          </cell>
          <cell r="D11165" t="str">
            <v>iStar</v>
          </cell>
          <cell r="E11165" t="str">
            <v>Callable</v>
          </cell>
        </row>
        <row r="11166">
          <cell r="A11166" t="str">
            <v>3136F4XM1</v>
          </cell>
          <cell r="B11166" t="str">
            <v>x3136F4XM1</v>
          </cell>
          <cell r="C11166" t="str">
            <v>Match</v>
          </cell>
          <cell r="D11166" t="str">
            <v>iStar</v>
          </cell>
          <cell r="E11166" t="str">
            <v>Callable</v>
          </cell>
        </row>
        <row r="11167">
          <cell r="A11167" t="str">
            <v>3136F4XN9</v>
          </cell>
          <cell r="B11167" t="str">
            <v>x3136F4XN9</v>
          </cell>
          <cell r="C11167" t="str">
            <v>Match</v>
          </cell>
          <cell r="D11167" t="str">
            <v>iStar</v>
          </cell>
          <cell r="E11167" t="str">
            <v>Callable</v>
          </cell>
        </row>
        <row r="11168">
          <cell r="A11168" t="str">
            <v>3136F4XP4</v>
          </cell>
          <cell r="B11168" t="str">
            <v>x3136F4XP4</v>
          </cell>
          <cell r="C11168" t="str">
            <v>Match</v>
          </cell>
          <cell r="D11168" t="str">
            <v>iStar</v>
          </cell>
          <cell r="E11168" t="str">
            <v>Callable</v>
          </cell>
        </row>
        <row r="11169">
          <cell r="A11169" t="str">
            <v>3136F4XQ2</v>
          </cell>
          <cell r="B11169" t="str">
            <v>x3136F4XQ2</v>
          </cell>
          <cell r="C11169" t="str">
            <v>Match</v>
          </cell>
          <cell r="D11169" t="str">
            <v>iStar</v>
          </cell>
          <cell r="E11169" t="str">
            <v>Callable</v>
          </cell>
        </row>
        <row r="11170">
          <cell r="A11170" t="str">
            <v>3136F4XQ2</v>
          </cell>
          <cell r="B11170" t="str">
            <v>x3136F4XQ2</v>
          </cell>
          <cell r="C11170" t="str">
            <v>Match</v>
          </cell>
          <cell r="D11170" t="str">
            <v>iStar</v>
          </cell>
          <cell r="E11170" t="str">
            <v>Callable</v>
          </cell>
        </row>
        <row r="11171">
          <cell r="A11171" t="str">
            <v>3136F4XR0</v>
          </cell>
          <cell r="B11171" t="str">
            <v>x3136F4XR0</v>
          </cell>
          <cell r="C11171" t="str">
            <v>Match</v>
          </cell>
          <cell r="D11171" t="str">
            <v>iStar</v>
          </cell>
          <cell r="E11171" t="str">
            <v>Callable</v>
          </cell>
        </row>
        <row r="11172">
          <cell r="A11172" t="str">
            <v>3136F4XR0</v>
          </cell>
          <cell r="B11172" t="str">
            <v>x3136F4XR0</v>
          </cell>
          <cell r="C11172" t="str">
            <v>Match</v>
          </cell>
          <cell r="D11172" t="str">
            <v>iStar</v>
          </cell>
          <cell r="E11172" t="str">
            <v>Callable</v>
          </cell>
        </row>
        <row r="11173">
          <cell r="A11173" t="str">
            <v>3136F4XR0</v>
          </cell>
          <cell r="B11173" t="str">
            <v>x3136F4XR0</v>
          </cell>
          <cell r="C11173" t="str">
            <v>Match</v>
          </cell>
          <cell r="D11173" t="str">
            <v>iStar</v>
          </cell>
          <cell r="E11173" t="str">
            <v>CallableStep-Up</v>
          </cell>
        </row>
        <row r="11174">
          <cell r="A11174" t="str">
            <v>3136F4XS8</v>
          </cell>
          <cell r="B11174" t="str">
            <v>x3136F4XS8</v>
          </cell>
          <cell r="C11174" t="str">
            <v>Match</v>
          </cell>
          <cell r="D11174" t="str">
            <v>iStar</v>
          </cell>
          <cell r="E11174" t="str">
            <v>Callable</v>
          </cell>
        </row>
        <row r="11175">
          <cell r="A11175" t="str">
            <v>3136F4XS8</v>
          </cell>
          <cell r="B11175" t="str">
            <v>x3136F4XS8</v>
          </cell>
          <cell r="C11175" t="str">
            <v>Match</v>
          </cell>
          <cell r="D11175" t="str">
            <v>iStar</v>
          </cell>
          <cell r="E11175" t="str">
            <v>Callable</v>
          </cell>
        </row>
        <row r="11176">
          <cell r="A11176" t="str">
            <v>3136F4XS8</v>
          </cell>
          <cell r="B11176" t="str">
            <v>x3136F4XS8</v>
          </cell>
          <cell r="C11176" t="str">
            <v>Match</v>
          </cell>
          <cell r="D11176" t="str">
            <v>iStar</v>
          </cell>
          <cell r="E11176" t="str">
            <v>Bullet</v>
          </cell>
        </row>
        <row r="11177">
          <cell r="A11177" t="str">
            <v>3136F4XT6</v>
          </cell>
          <cell r="B11177" t="str">
            <v>x3136F4XT6</v>
          </cell>
          <cell r="C11177" t="str">
            <v>Match</v>
          </cell>
          <cell r="D11177" t="str">
            <v>iStar</v>
          </cell>
          <cell r="E11177" t="str">
            <v>Callable</v>
          </cell>
        </row>
        <row r="11178">
          <cell r="A11178" t="str">
            <v>3136F4XT6</v>
          </cell>
          <cell r="B11178" t="str">
            <v>x3136F4XT6</v>
          </cell>
          <cell r="C11178" t="str">
            <v>Match</v>
          </cell>
          <cell r="D11178" t="str">
            <v>iStar</v>
          </cell>
          <cell r="E11178" t="str">
            <v>VariableRateBond</v>
          </cell>
        </row>
        <row r="11179">
          <cell r="A11179" t="str">
            <v>3136F4XU3</v>
          </cell>
          <cell r="B11179" t="str">
            <v>x3136F4XU3</v>
          </cell>
          <cell r="C11179" t="str">
            <v>Match</v>
          </cell>
          <cell r="D11179" t="str">
            <v>iStar</v>
          </cell>
          <cell r="E11179" t="str">
            <v>CallableStep-Up</v>
          </cell>
        </row>
        <row r="11180">
          <cell r="A11180" t="str">
            <v>3136F4XU3</v>
          </cell>
          <cell r="B11180" t="str">
            <v>x3136F4XU3</v>
          </cell>
          <cell r="C11180" t="str">
            <v>Match</v>
          </cell>
          <cell r="D11180" t="str">
            <v>iStar</v>
          </cell>
          <cell r="E11180" t="str">
            <v>Step-Up</v>
          </cell>
        </row>
        <row r="11181">
          <cell r="A11181" t="str">
            <v>3136F4XU3</v>
          </cell>
          <cell r="B11181" t="str">
            <v>x3136F4XU3</v>
          </cell>
          <cell r="C11181" t="str">
            <v>Match</v>
          </cell>
          <cell r="D11181" t="str">
            <v>iStar</v>
          </cell>
          <cell r="E11181" t="str">
            <v>CallableStep-Up</v>
          </cell>
        </row>
        <row r="11182">
          <cell r="A11182" t="str">
            <v>3136F4XV1</v>
          </cell>
          <cell r="B11182" t="str">
            <v>x3136F4XV1</v>
          </cell>
          <cell r="C11182" t="str">
            <v>Match</v>
          </cell>
          <cell r="D11182" t="str">
            <v>iStar</v>
          </cell>
          <cell r="E11182" t="str">
            <v>Step-Up</v>
          </cell>
        </row>
        <row r="11183">
          <cell r="A11183" t="str">
            <v>3136F4XV1</v>
          </cell>
          <cell r="B11183" t="str">
            <v>x3136F4XV1</v>
          </cell>
          <cell r="C11183" t="str">
            <v>Match</v>
          </cell>
          <cell r="D11183" t="str">
            <v>iStar</v>
          </cell>
          <cell r="E11183" t="str">
            <v>Callable</v>
          </cell>
        </row>
        <row r="11184">
          <cell r="A11184" t="str">
            <v>3136F4XV1</v>
          </cell>
          <cell r="B11184" t="str">
            <v>x3136F4XV1</v>
          </cell>
          <cell r="C11184" t="str">
            <v>Match</v>
          </cell>
          <cell r="D11184" t="str">
            <v>iStar</v>
          </cell>
          <cell r="E11184" t="str">
            <v>Callable</v>
          </cell>
        </row>
        <row r="11185">
          <cell r="A11185" t="str">
            <v>3136F4XW9</v>
          </cell>
          <cell r="B11185" t="str">
            <v>x3136F4XW9</v>
          </cell>
          <cell r="C11185" t="str">
            <v>Match</v>
          </cell>
          <cell r="D11185" t="str">
            <v>iStar</v>
          </cell>
          <cell r="E11185" t="str">
            <v>Callable</v>
          </cell>
        </row>
        <row r="11186">
          <cell r="A11186" t="str">
            <v>3136F4XX7</v>
          </cell>
          <cell r="B11186" t="str">
            <v>x3136F4XX7</v>
          </cell>
          <cell r="C11186" t="str">
            <v>Match</v>
          </cell>
          <cell r="D11186" t="str">
            <v>iStar</v>
          </cell>
          <cell r="E11186" t="str">
            <v>Callable</v>
          </cell>
        </row>
        <row r="11187">
          <cell r="A11187" t="str">
            <v>3136F4XY5</v>
          </cell>
          <cell r="B11187" t="str">
            <v>x3136F4XY5</v>
          </cell>
          <cell r="C11187" t="str">
            <v>Match</v>
          </cell>
          <cell r="D11187" t="str">
            <v>iStar</v>
          </cell>
          <cell r="E11187" t="str">
            <v>Callable</v>
          </cell>
        </row>
        <row r="11188">
          <cell r="A11188" t="str">
            <v>3136F4XY5</v>
          </cell>
          <cell r="B11188" t="str">
            <v>x3136F4XY5</v>
          </cell>
          <cell r="C11188" t="str">
            <v>Match</v>
          </cell>
          <cell r="D11188" t="str">
            <v>iStar</v>
          </cell>
          <cell r="E11188" t="str">
            <v>Bullet</v>
          </cell>
        </row>
        <row r="11189">
          <cell r="A11189" t="str">
            <v>3136F4XY5</v>
          </cell>
          <cell r="B11189" t="str">
            <v>x3136F4XY5</v>
          </cell>
          <cell r="C11189" t="str">
            <v>Match</v>
          </cell>
          <cell r="D11189" t="str">
            <v>iStar</v>
          </cell>
          <cell r="E11189" t="str">
            <v>Bullet</v>
          </cell>
        </row>
        <row r="11190">
          <cell r="A11190" t="str">
            <v>3136F4XZ2</v>
          </cell>
          <cell r="B11190" t="str">
            <v>x3136F4XZ2</v>
          </cell>
          <cell r="C11190" t="str">
            <v>Match</v>
          </cell>
          <cell r="D11190" t="str">
            <v>iStar</v>
          </cell>
          <cell r="E11190" t="str">
            <v>Callable</v>
          </cell>
        </row>
        <row r="11191">
          <cell r="A11191" t="str">
            <v>3136F4XZ2</v>
          </cell>
          <cell r="B11191" t="str">
            <v>x3136F4XZ2</v>
          </cell>
          <cell r="C11191" t="str">
            <v>Match</v>
          </cell>
          <cell r="D11191" t="str">
            <v>iStar</v>
          </cell>
          <cell r="E11191" t="str">
            <v>Callable</v>
          </cell>
        </row>
        <row r="11192">
          <cell r="A11192" t="str">
            <v>3136F4XZ2</v>
          </cell>
          <cell r="B11192" t="str">
            <v>x3136F4XZ2</v>
          </cell>
          <cell r="C11192" t="str">
            <v>Match</v>
          </cell>
          <cell r="D11192" t="str">
            <v>iStar</v>
          </cell>
          <cell r="E11192" t="str">
            <v>Bullet</v>
          </cell>
        </row>
        <row r="11193">
          <cell r="A11193" t="str">
            <v>3136F4Y24</v>
          </cell>
          <cell r="B11193" t="str">
            <v>x3136F4Y24</v>
          </cell>
          <cell r="C11193" t="str">
            <v>Match</v>
          </cell>
          <cell r="D11193" t="str">
            <v>iStar</v>
          </cell>
          <cell r="E11193" t="str">
            <v>Callable</v>
          </cell>
        </row>
        <row r="11194">
          <cell r="A11194" t="str">
            <v>3136F4Y24</v>
          </cell>
          <cell r="B11194" t="str">
            <v>x3136F4Y24</v>
          </cell>
          <cell r="C11194" t="str">
            <v>Match</v>
          </cell>
          <cell r="D11194" t="str">
            <v>iStar</v>
          </cell>
          <cell r="E11194" t="str">
            <v>Callable</v>
          </cell>
        </row>
        <row r="11195">
          <cell r="A11195" t="str">
            <v>3136F4Y32</v>
          </cell>
          <cell r="B11195" t="str">
            <v>x3136F4Y32</v>
          </cell>
          <cell r="C11195" t="str">
            <v>Match</v>
          </cell>
          <cell r="D11195" t="str">
            <v>iStar</v>
          </cell>
          <cell r="E11195" t="str">
            <v>Callable</v>
          </cell>
        </row>
        <row r="11196">
          <cell r="A11196" t="str">
            <v>3136F4Y40</v>
          </cell>
          <cell r="B11196" t="str">
            <v>x3136F4Y40</v>
          </cell>
          <cell r="C11196" t="str">
            <v>Match</v>
          </cell>
          <cell r="D11196" t="str">
            <v>iStar</v>
          </cell>
          <cell r="E11196" t="str">
            <v>Bullet</v>
          </cell>
        </row>
        <row r="11197">
          <cell r="A11197" t="str">
            <v>3136F4Y40</v>
          </cell>
          <cell r="B11197" t="str">
            <v>x3136F4Y40</v>
          </cell>
          <cell r="C11197" t="str">
            <v>Match</v>
          </cell>
          <cell r="D11197" t="str">
            <v>iStar</v>
          </cell>
          <cell r="E11197" t="str">
            <v>Callable</v>
          </cell>
        </row>
        <row r="11198">
          <cell r="A11198" t="str">
            <v>3136F4Y57</v>
          </cell>
          <cell r="B11198" t="str">
            <v>x3136F4Y57</v>
          </cell>
          <cell r="C11198" t="str">
            <v>Match</v>
          </cell>
          <cell r="D11198" t="str">
            <v>iStar</v>
          </cell>
          <cell r="E11198" t="str">
            <v>VariableRateBond</v>
          </cell>
        </row>
        <row r="11199">
          <cell r="A11199" t="str">
            <v>3136F4Y57</v>
          </cell>
          <cell r="B11199" t="str">
            <v>x3136F4Y57</v>
          </cell>
          <cell r="C11199" t="str">
            <v>Match</v>
          </cell>
          <cell r="D11199" t="str">
            <v>iStar</v>
          </cell>
          <cell r="E11199" t="str">
            <v>CallableStep-Up</v>
          </cell>
        </row>
        <row r="11200">
          <cell r="A11200" t="str">
            <v>3136F4Y65</v>
          </cell>
          <cell r="B11200" t="str">
            <v>x3136F4Y65</v>
          </cell>
          <cell r="C11200" t="str">
            <v>Match</v>
          </cell>
          <cell r="D11200" t="str">
            <v>iStar</v>
          </cell>
          <cell r="E11200" t="str">
            <v>Bullet</v>
          </cell>
        </row>
        <row r="11201">
          <cell r="A11201" t="str">
            <v>3136F4Y65</v>
          </cell>
          <cell r="B11201" t="str">
            <v>x3136F4Y65</v>
          </cell>
          <cell r="C11201" t="str">
            <v>Match</v>
          </cell>
          <cell r="D11201" t="str">
            <v>iStar</v>
          </cell>
          <cell r="E11201" t="str">
            <v>Callable</v>
          </cell>
        </row>
        <row r="11202">
          <cell r="A11202" t="str">
            <v>3136F4Y73</v>
          </cell>
          <cell r="B11202" t="str">
            <v>x3136F4Y73</v>
          </cell>
          <cell r="C11202" t="str">
            <v>Match</v>
          </cell>
          <cell r="D11202" t="str">
            <v>iStar</v>
          </cell>
          <cell r="E11202" t="str">
            <v>Callable</v>
          </cell>
        </row>
        <row r="11203">
          <cell r="A11203" t="str">
            <v>3136F4Y73</v>
          </cell>
          <cell r="B11203" t="str">
            <v>x3136F4Y73</v>
          </cell>
          <cell r="C11203" t="str">
            <v>Match</v>
          </cell>
          <cell r="D11203" t="str">
            <v>iStar</v>
          </cell>
          <cell r="E11203" t="str">
            <v>CallableStep-Up</v>
          </cell>
        </row>
        <row r="11204">
          <cell r="A11204" t="str">
            <v>3136F4Y81</v>
          </cell>
          <cell r="B11204" t="str">
            <v>x3136F4Y81</v>
          </cell>
          <cell r="C11204" t="str">
            <v>Match</v>
          </cell>
          <cell r="D11204" t="str">
            <v>iStar</v>
          </cell>
          <cell r="E11204" t="str">
            <v>Step-Up</v>
          </cell>
        </row>
        <row r="11205">
          <cell r="A11205" t="str">
            <v>3136F4Y81</v>
          </cell>
          <cell r="B11205" t="str">
            <v>x3136F4Y81</v>
          </cell>
          <cell r="C11205" t="str">
            <v>Match</v>
          </cell>
          <cell r="D11205" t="str">
            <v>iStar</v>
          </cell>
          <cell r="E11205" t="str">
            <v>CallableStep-Up</v>
          </cell>
        </row>
        <row r="11206">
          <cell r="A11206" t="str">
            <v>3136F4Y99</v>
          </cell>
          <cell r="B11206" t="str">
            <v>x3136F4Y99</v>
          </cell>
          <cell r="C11206" t="str">
            <v>Match</v>
          </cell>
          <cell r="D11206" t="str">
            <v>iStar</v>
          </cell>
          <cell r="E11206" t="str">
            <v>Step-Up</v>
          </cell>
        </row>
        <row r="11207">
          <cell r="A11207" t="str">
            <v>3136F4Y99</v>
          </cell>
          <cell r="B11207" t="str">
            <v>x3136F4Y99</v>
          </cell>
          <cell r="C11207" t="str">
            <v>Match</v>
          </cell>
          <cell r="D11207" t="str">
            <v>iStar</v>
          </cell>
          <cell r="E11207" t="str">
            <v>Callable</v>
          </cell>
        </row>
        <row r="11208">
          <cell r="A11208" t="str">
            <v>3136F4YA6</v>
          </cell>
          <cell r="B11208" t="str">
            <v>x3136F4YA6</v>
          </cell>
          <cell r="C11208" t="str">
            <v>Match</v>
          </cell>
          <cell r="D11208" t="str">
            <v>iStar</v>
          </cell>
          <cell r="E11208" t="str">
            <v>Callable</v>
          </cell>
        </row>
        <row r="11209">
          <cell r="A11209" t="str">
            <v>3136F4YB4</v>
          </cell>
          <cell r="B11209" t="str">
            <v>x3136F4YB4</v>
          </cell>
          <cell r="C11209" t="str">
            <v>Match</v>
          </cell>
          <cell r="D11209" t="str">
            <v>iStar</v>
          </cell>
          <cell r="E11209" t="str">
            <v>CallableStep-Up</v>
          </cell>
        </row>
        <row r="11210">
          <cell r="A11210" t="str">
            <v>3136F4YB4</v>
          </cell>
          <cell r="B11210" t="str">
            <v>x3136F4YB4</v>
          </cell>
          <cell r="C11210" t="str">
            <v>Match</v>
          </cell>
          <cell r="D11210" t="str">
            <v>iStar</v>
          </cell>
          <cell r="E11210" t="str">
            <v>Step-Up</v>
          </cell>
        </row>
        <row r="11211">
          <cell r="A11211" t="str">
            <v>3136F4YB4</v>
          </cell>
          <cell r="B11211" t="str">
            <v>x3136F4YB4</v>
          </cell>
          <cell r="C11211" t="str">
            <v>Match</v>
          </cell>
          <cell r="D11211" t="str">
            <v>iStar</v>
          </cell>
          <cell r="E11211" t="str">
            <v>CallableStep-Up</v>
          </cell>
        </row>
        <row r="11212">
          <cell r="A11212" t="str">
            <v>3136F4YC2</v>
          </cell>
          <cell r="B11212" t="str">
            <v>x3136F4YC2</v>
          </cell>
          <cell r="C11212" t="str">
            <v>Match</v>
          </cell>
          <cell r="D11212" t="str">
            <v>iStar</v>
          </cell>
          <cell r="E11212" t="str">
            <v>Step-Up</v>
          </cell>
        </row>
        <row r="11213">
          <cell r="A11213" t="str">
            <v>3136F4YC2</v>
          </cell>
          <cell r="B11213" t="str">
            <v>x3136F4YC2</v>
          </cell>
          <cell r="C11213" t="str">
            <v>Match</v>
          </cell>
          <cell r="D11213" t="str">
            <v>iStar</v>
          </cell>
          <cell r="E11213" t="str">
            <v>Callable</v>
          </cell>
        </row>
        <row r="11214">
          <cell r="A11214" t="str">
            <v>3136F4YC2</v>
          </cell>
          <cell r="B11214" t="str">
            <v>x3136F4YC2</v>
          </cell>
          <cell r="C11214" t="str">
            <v>Match</v>
          </cell>
          <cell r="D11214" t="str">
            <v>iStar</v>
          </cell>
          <cell r="E11214" t="str">
            <v>Bullet</v>
          </cell>
        </row>
        <row r="11215">
          <cell r="A11215" t="str">
            <v>3136F4YD0</v>
          </cell>
          <cell r="B11215" t="str">
            <v>x3136F4YD0</v>
          </cell>
          <cell r="C11215" t="str">
            <v>Match</v>
          </cell>
          <cell r="D11215" t="str">
            <v>iStar</v>
          </cell>
          <cell r="E11215" t="str">
            <v>CallableStep-Up</v>
          </cell>
        </row>
        <row r="11216">
          <cell r="A11216" t="str">
            <v>3136F4YD0</v>
          </cell>
          <cell r="B11216" t="str">
            <v>x3136F4YD0</v>
          </cell>
          <cell r="C11216" t="str">
            <v>Match</v>
          </cell>
          <cell r="D11216" t="str">
            <v>iStar</v>
          </cell>
          <cell r="E11216" t="str">
            <v>Step-Up</v>
          </cell>
        </row>
        <row r="11217">
          <cell r="A11217" t="str">
            <v>3136F4YD0</v>
          </cell>
          <cell r="B11217" t="str">
            <v>x3136F4YD0</v>
          </cell>
          <cell r="C11217" t="str">
            <v>Match</v>
          </cell>
          <cell r="D11217" t="str">
            <v>iStar</v>
          </cell>
          <cell r="E11217" t="str">
            <v>CallableStep-Up</v>
          </cell>
        </row>
        <row r="11218">
          <cell r="A11218" t="str">
            <v>3136F4YE8</v>
          </cell>
          <cell r="B11218" t="str">
            <v>x3136F4YE8</v>
          </cell>
          <cell r="C11218" t="str">
            <v>Match</v>
          </cell>
          <cell r="D11218" t="str">
            <v>iStar</v>
          </cell>
          <cell r="E11218" t="str">
            <v>Step-Up</v>
          </cell>
        </row>
        <row r="11219">
          <cell r="A11219" t="str">
            <v>3136F4YE8</v>
          </cell>
          <cell r="B11219" t="str">
            <v>x3136F4YE8</v>
          </cell>
          <cell r="C11219" t="str">
            <v>Match</v>
          </cell>
          <cell r="D11219" t="str">
            <v>iStar</v>
          </cell>
          <cell r="E11219" t="str">
            <v>Callable</v>
          </cell>
        </row>
        <row r="11220">
          <cell r="A11220" t="str">
            <v>3136F4YE8</v>
          </cell>
          <cell r="B11220" t="str">
            <v>x3136F4YE8</v>
          </cell>
          <cell r="C11220" t="str">
            <v>Match</v>
          </cell>
          <cell r="D11220" t="str">
            <v>iStar</v>
          </cell>
          <cell r="E11220" t="str">
            <v>Callable</v>
          </cell>
        </row>
        <row r="11221">
          <cell r="A11221" t="str">
            <v>3136F4YF5</v>
          </cell>
          <cell r="B11221" t="str">
            <v>x3136F4YF5</v>
          </cell>
          <cell r="C11221" t="str">
            <v>Match</v>
          </cell>
          <cell r="D11221" t="str">
            <v>iStar</v>
          </cell>
          <cell r="E11221" t="str">
            <v>CallableStep-Up</v>
          </cell>
        </row>
        <row r="11222">
          <cell r="A11222" t="str">
            <v>3136F4YG3</v>
          </cell>
          <cell r="B11222" t="str">
            <v>x3136F4YG3</v>
          </cell>
          <cell r="C11222" t="str">
            <v>Match</v>
          </cell>
          <cell r="D11222" t="str">
            <v>iStar</v>
          </cell>
          <cell r="E11222" t="str">
            <v>Step-Up</v>
          </cell>
        </row>
        <row r="11223">
          <cell r="A11223" t="str">
            <v>3136F4YG3</v>
          </cell>
          <cell r="B11223" t="str">
            <v>x3136F4YG3</v>
          </cell>
          <cell r="C11223" t="str">
            <v>Match</v>
          </cell>
          <cell r="D11223" t="str">
            <v>iStar</v>
          </cell>
          <cell r="E11223" t="str">
            <v>Callable</v>
          </cell>
        </row>
        <row r="11224">
          <cell r="A11224" t="str">
            <v>3136F4YH1</v>
          </cell>
          <cell r="B11224" t="str">
            <v>x3136F4YH1</v>
          </cell>
          <cell r="C11224" t="str">
            <v>Match</v>
          </cell>
          <cell r="D11224" t="str">
            <v>iStar</v>
          </cell>
          <cell r="E11224" t="str">
            <v>Callable</v>
          </cell>
        </row>
        <row r="11225">
          <cell r="A11225" t="str">
            <v>3136F4YJ7</v>
          </cell>
          <cell r="B11225" t="str">
            <v>x3136F4YJ7</v>
          </cell>
          <cell r="C11225" t="str">
            <v>Match</v>
          </cell>
          <cell r="D11225" t="str">
            <v>iStar</v>
          </cell>
          <cell r="E11225" t="str">
            <v>Callable</v>
          </cell>
        </row>
        <row r="11226">
          <cell r="A11226" t="str">
            <v>3136F4YK4</v>
          </cell>
          <cell r="B11226" t="str">
            <v>x3136F4YK4</v>
          </cell>
          <cell r="C11226" t="str">
            <v>Match</v>
          </cell>
          <cell r="D11226" t="str">
            <v>iStar</v>
          </cell>
          <cell r="E11226" t="str">
            <v>Callable</v>
          </cell>
        </row>
        <row r="11227">
          <cell r="A11227" t="str">
            <v>3136F4YL2</v>
          </cell>
          <cell r="B11227" t="str">
            <v>x3136F4YL2</v>
          </cell>
          <cell r="C11227" t="str">
            <v>Match</v>
          </cell>
          <cell r="D11227" t="str">
            <v>iStar</v>
          </cell>
          <cell r="E11227" t="str">
            <v>Callable</v>
          </cell>
        </row>
        <row r="11228">
          <cell r="A11228" t="str">
            <v>3136F4YL2</v>
          </cell>
          <cell r="B11228" t="str">
            <v>x3136F4YL2</v>
          </cell>
          <cell r="C11228" t="str">
            <v>Match</v>
          </cell>
          <cell r="D11228" t="str">
            <v>iStar</v>
          </cell>
          <cell r="E11228" t="str">
            <v>Callable</v>
          </cell>
        </row>
        <row r="11229">
          <cell r="A11229" t="str">
            <v>3136F4YM0</v>
          </cell>
          <cell r="B11229" t="str">
            <v>x3136F4YM0</v>
          </cell>
          <cell r="C11229" t="str">
            <v>Match</v>
          </cell>
          <cell r="D11229" t="str">
            <v>iStar</v>
          </cell>
          <cell r="E11229" t="str">
            <v>Callable</v>
          </cell>
        </row>
        <row r="11230">
          <cell r="A11230" t="str">
            <v>3136F4YN8</v>
          </cell>
          <cell r="B11230" t="str">
            <v>x3136F4YN8</v>
          </cell>
          <cell r="C11230" t="str">
            <v>Match</v>
          </cell>
          <cell r="D11230" t="str">
            <v>iStar</v>
          </cell>
          <cell r="E11230" t="str">
            <v>Callable</v>
          </cell>
        </row>
        <row r="11231">
          <cell r="A11231" t="str">
            <v>3136F4YP3</v>
          </cell>
          <cell r="B11231" t="str">
            <v>x3136F4YP3</v>
          </cell>
          <cell r="C11231" t="str">
            <v>Match</v>
          </cell>
          <cell r="D11231" t="str">
            <v>iStar</v>
          </cell>
          <cell r="E11231" t="str">
            <v>Callable</v>
          </cell>
        </row>
        <row r="11232">
          <cell r="A11232" t="str">
            <v>3136F4YQ1</v>
          </cell>
          <cell r="B11232" t="str">
            <v>x3136F4YQ1</v>
          </cell>
          <cell r="C11232" t="str">
            <v>Match</v>
          </cell>
          <cell r="D11232" t="str">
            <v>iStar</v>
          </cell>
          <cell r="E11232" t="str">
            <v>Callable</v>
          </cell>
        </row>
        <row r="11233">
          <cell r="A11233" t="str">
            <v>3136F4YQ1</v>
          </cell>
          <cell r="B11233" t="str">
            <v>x3136F4YQ1</v>
          </cell>
          <cell r="C11233" t="str">
            <v>Match</v>
          </cell>
          <cell r="D11233" t="str">
            <v>iStar</v>
          </cell>
          <cell r="E11233" t="str">
            <v>Callable</v>
          </cell>
        </row>
        <row r="11234">
          <cell r="A11234" t="str">
            <v>3136F4YQ1</v>
          </cell>
          <cell r="B11234" t="str">
            <v>x3136F4YQ1</v>
          </cell>
          <cell r="C11234" t="str">
            <v>Match</v>
          </cell>
          <cell r="D11234" t="str">
            <v>iStar</v>
          </cell>
          <cell r="E11234" t="str">
            <v>Callable</v>
          </cell>
        </row>
        <row r="11235">
          <cell r="A11235" t="str">
            <v>3136F4YR9</v>
          </cell>
          <cell r="B11235" t="str">
            <v>x3136F4YR9</v>
          </cell>
          <cell r="C11235" t="str">
            <v>Match</v>
          </cell>
          <cell r="D11235" t="str">
            <v>iStar</v>
          </cell>
          <cell r="E11235" t="str">
            <v>Bullet</v>
          </cell>
        </row>
        <row r="11236">
          <cell r="A11236" t="str">
            <v>3136F4YR9</v>
          </cell>
          <cell r="B11236" t="str">
            <v>x3136F4YR9</v>
          </cell>
          <cell r="C11236" t="str">
            <v>Match</v>
          </cell>
          <cell r="D11236" t="str">
            <v>iStar</v>
          </cell>
          <cell r="E11236" t="str">
            <v>Callable</v>
          </cell>
        </row>
        <row r="11237">
          <cell r="A11237" t="str">
            <v>3136F4YR9</v>
          </cell>
          <cell r="B11237" t="str">
            <v>x3136F4YR9</v>
          </cell>
          <cell r="C11237" t="str">
            <v>Match</v>
          </cell>
          <cell r="D11237" t="str">
            <v>iStar</v>
          </cell>
          <cell r="E11237" t="str">
            <v>Bullet</v>
          </cell>
        </row>
        <row r="11238">
          <cell r="A11238" t="str">
            <v>3136F4YS7</v>
          </cell>
          <cell r="B11238" t="str">
            <v>x3136F4YS7</v>
          </cell>
          <cell r="C11238" t="str">
            <v>Match</v>
          </cell>
          <cell r="D11238" t="str">
            <v>iStar</v>
          </cell>
          <cell r="E11238" t="str">
            <v>Callable</v>
          </cell>
        </row>
        <row r="11239">
          <cell r="A11239" t="str">
            <v>3136F4YS7</v>
          </cell>
          <cell r="B11239" t="str">
            <v>x3136F4YS7</v>
          </cell>
          <cell r="C11239" t="str">
            <v>Match</v>
          </cell>
          <cell r="D11239" t="str">
            <v>iStar</v>
          </cell>
          <cell r="E11239" t="str">
            <v>Bullet</v>
          </cell>
        </row>
        <row r="11240">
          <cell r="A11240" t="str">
            <v>3136F4YS7</v>
          </cell>
          <cell r="B11240" t="str">
            <v>x3136F4YS7</v>
          </cell>
          <cell r="C11240" t="str">
            <v>Match</v>
          </cell>
          <cell r="D11240" t="str">
            <v>iStar</v>
          </cell>
          <cell r="E11240" t="str">
            <v>CallableStep-Up</v>
          </cell>
        </row>
        <row r="11241">
          <cell r="A11241" t="str">
            <v>3136F4YT5</v>
          </cell>
          <cell r="B11241" t="str">
            <v>x3136F4YT5</v>
          </cell>
          <cell r="C11241" t="str">
            <v>Match</v>
          </cell>
          <cell r="D11241" t="str">
            <v>iStar</v>
          </cell>
          <cell r="E11241" t="str">
            <v>Step-Up</v>
          </cell>
        </row>
        <row r="11242">
          <cell r="A11242" t="str">
            <v>3136F4YT5</v>
          </cell>
          <cell r="B11242" t="str">
            <v>x3136F4YT5</v>
          </cell>
          <cell r="C11242" t="str">
            <v>Match</v>
          </cell>
          <cell r="D11242" t="str">
            <v>iStar</v>
          </cell>
          <cell r="E11242" t="str">
            <v>Callable</v>
          </cell>
        </row>
        <row r="11243">
          <cell r="A11243" t="str">
            <v>3136F4YT5</v>
          </cell>
          <cell r="B11243" t="str">
            <v>x3136F4YT5</v>
          </cell>
          <cell r="C11243" t="str">
            <v>Match</v>
          </cell>
          <cell r="D11243" t="str">
            <v>iStar</v>
          </cell>
          <cell r="E11243" t="str">
            <v>Bullet</v>
          </cell>
        </row>
        <row r="11244">
          <cell r="A11244" t="str">
            <v>3136F4YU2</v>
          </cell>
          <cell r="B11244" t="str">
            <v>x3136F4YU2</v>
          </cell>
          <cell r="C11244" t="str">
            <v>Match</v>
          </cell>
          <cell r="D11244" t="str">
            <v>iStar</v>
          </cell>
          <cell r="E11244" t="str">
            <v>VariableRateBond</v>
          </cell>
        </row>
        <row r="11245">
          <cell r="A11245" t="str">
            <v>3136F4YU2</v>
          </cell>
          <cell r="B11245" t="str">
            <v>x3136F4YU2</v>
          </cell>
          <cell r="C11245" t="str">
            <v>Match</v>
          </cell>
          <cell r="D11245" t="str">
            <v>iStar</v>
          </cell>
          <cell r="E11245" t="str">
            <v>Callable</v>
          </cell>
        </row>
        <row r="11246">
          <cell r="A11246" t="str">
            <v>3136F4YU2</v>
          </cell>
          <cell r="B11246" t="str">
            <v>x3136F4YU2</v>
          </cell>
          <cell r="C11246" t="str">
            <v>Match</v>
          </cell>
          <cell r="D11246" t="str">
            <v>iStar</v>
          </cell>
          <cell r="E11246" t="str">
            <v>Callable</v>
          </cell>
        </row>
        <row r="11247">
          <cell r="A11247" t="str">
            <v>3136F4YV0</v>
          </cell>
          <cell r="B11247" t="str">
            <v>x3136F4YV0</v>
          </cell>
          <cell r="C11247" t="str">
            <v>Match</v>
          </cell>
          <cell r="D11247" t="str">
            <v>iStar</v>
          </cell>
          <cell r="E11247" t="str">
            <v>Callable</v>
          </cell>
        </row>
        <row r="11248">
          <cell r="A11248" t="str">
            <v>3136F4YV0</v>
          </cell>
          <cell r="B11248" t="str">
            <v>x3136F4YV0</v>
          </cell>
          <cell r="C11248" t="str">
            <v>Match</v>
          </cell>
          <cell r="D11248" t="str">
            <v>iStar</v>
          </cell>
          <cell r="E11248" t="str">
            <v>Callable</v>
          </cell>
        </row>
        <row r="11249">
          <cell r="A11249" t="str">
            <v>3136F4YV0</v>
          </cell>
          <cell r="B11249" t="str">
            <v>x3136F4YV0</v>
          </cell>
          <cell r="C11249" t="str">
            <v>Match</v>
          </cell>
          <cell r="D11249" t="str">
            <v>iStar</v>
          </cell>
          <cell r="E11249" t="str">
            <v>Bullet</v>
          </cell>
        </row>
        <row r="11250">
          <cell r="A11250" t="str">
            <v>3136F4YW8</v>
          </cell>
          <cell r="B11250" t="str">
            <v>x3136F4YW8</v>
          </cell>
          <cell r="C11250" t="str">
            <v>Match</v>
          </cell>
          <cell r="D11250" t="str">
            <v>iStar</v>
          </cell>
          <cell r="E11250" t="str">
            <v>CallableStep-Up</v>
          </cell>
        </row>
        <row r="11251">
          <cell r="A11251" t="str">
            <v>3136F4YW8</v>
          </cell>
          <cell r="B11251" t="str">
            <v>x3136F4YW8</v>
          </cell>
          <cell r="C11251" t="str">
            <v>Match</v>
          </cell>
          <cell r="D11251" t="str">
            <v>iStar</v>
          </cell>
          <cell r="E11251" t="str">
            <v>Callable</v>
          </cell>
        </row>
        <row r="11252">
          <cell r="A11252" t="str">
            <v>3136F4YX6</v>
          </cell>
          <cell r="B11252" t="str">
            <v>x3136F4YX6</v>
          </cell>
          <cell r="C11252" t="str">
            <v>Match</v>
          </cell>
          <cell r="D11252" t="str">
            <v>iStar</v>
          </cell>
          <cell r="E11252" t="str">
            <v>Callable</v>
          </cell>
        </row>
        <row r="11253">
          <cell r="A11253" t="str">
            <v>3136F4YX6</v>
          </cell>
          <cell r="B11253" t="str">
            <v>x3136F4YX6</v>
          </cell>
          <cell r="C11253" t="str">
            <v>Match</v>
          </cell>
          <cell r="D11253" t="str">
            <v>iStar</v>
          </cell>
          <cell r="E11253" t="str">
            <v>CallableStep-Up</v>
          </cell>
        </row>
        <row r="11254">
          <cell r="A11254" t="str">
            <v>3136F4YY4</v>
          </cell>
          <cell r="B11254" t="str">
            <v>x3136F4YY4</v>
          </cell>
          <cell r="C11254" t="str">
            <v>Match</v>
          </cell>
          <cell r="D11254" t="str">
            <v>iStar</v>
          </cell>
          <cell r="E11254" t="str">
            <v>Step-Up</v>
          </cell>
        </row>
        <row r="11255">
          <cell r="A11255" t="str">
            <v>3136F4YZ1</v>
          </cell>
          <cell r="B11255" t="str">
            <v>x3136F4YZ1</v>
          </cell>
          <cell r="C11255" t="str">
            <v>Match</v>
          </cell>
          <cell r="D11255" t="str">
            <v>iStar</v>
          </cell>
          <cell r="E11255" t="str">
            <v>CallableStep-Up</v>
          </cell>
        </row>
        <row r="11256">
          <cell r="A11256" t="str">
            <v>3136F4Z49</v>
          </cell>
          <cell r="B11256" t="str">
            <v>x3136F4Z49</v>
          </cell>
          <cell r="C11256" t="str">
            <v>Match</v>
          </cell>
          <cell r="D11256" t="str">
            <v>iStar</v>
          </cell>
          <cell r="E11256" t="str">
            <v>Step-Up</v>
          </cell>
        </row>
        <row r="11257">
          <cell r="A11257" t="str">
            <v>3136F4Z49</v>
          </cell>
          <cell r="B11257" t="str">
            <v>x3136F4Z49</v>
          </cell>
          <cell r="C11257" t="str">
            <v>Match</v>
          </cell>
          <cell r="D11257" t="str">
            <v>iStar</v>
          </cell>
          <cell r="E11257" t="str">
            <v>CallableStep-Up</v>
          </cell>
        </row>
        <row r="11258">
          <cell r="A11258" t="str">
            <v>3136F4Z56</v>
          </cell>
          <cell r="B11258" t="str">
            <v>x3136F4Z56</v>
          </cell>
          <cell r="C11258" t="str">
            <v>Match</v>
          </cell>
          <cell r="D11258" t="str">
            <v>iStar</v>
          </cell>
          <cell r="E11258" t="str">
            <v>Step-Up</v>
          </cell>
        </row>
        <row r="11259">
          <cell r="A11259" t="str">
            <v>3136F4Z64</v>
          </cell>
          <cell r="B11259" t="str">
            <v>x3136F4Z64</v>
          </cell>
          <cell r="C11259" t="str">
            <v>Match</v>
          </cell>
          <cell r="D11259" t="str">
            <v>iStar</v>
          </cell>
          <cell r="E11259" t="str">
            <v>Callable</v>
          </cell>
        </row>
        <row r="11260">
          <cell r="A11260" t="str">
            <v>3136F4Z64</v>
          </cell>
          <cell r="B11260" t="str">
            <v>x3136F4Z64</v>
          </cell>
          <cell r="C11260" t="str">
            <v>Match</v>
          </cell>
          <cell r="D11260" t="str">
            <v>iStar</v>
          </cell>
          <cell r="E11260" t="str">
            <v>Callable</v>
          </cell>
        </row>
        <row r="11261">
          <cell r="A11261" t="str">
            <v>3136F4Z72</v>
          </cell>
          <cell r="B11261" t="str">
            <v>x3136F4Z72</v>
          </cell>
          <cell r="C11261" t="str">
            <v>Match</v>
          </cell>
          <cell r="D11261" t="str">
            <v>iStar</v>
          </cell>
          <cell r="E11261" t="str">
            <v>CallableStep-Up</v>
          </cell>
        </row>
        <row r="11262">
          <cell r="A11262" t="str">
            <v>3136F4Z80</v>
          </cell>
          <cell r="B11262" t="str">
            <v>x3136F4Z80</v>
          </cell>
          <cell r="C11262" t="str">
            <v>Match</v>
          </cell>
          <cell r="D11262" t="str">
            <v>iStar</v>
          </cell>
          <cell r="E11262" t="str">
            <v>Step-Up</v>
          </cell>
        </row>
        <row r="11263">
          <cell r="A11263" t="str">
            <v>3136F4Z80</v>
          </cell>
          <cell r="B11263" t="str">
            <v>x3136F4Z80</v>
          </cell>
          <cell r="C11263" t="str">
            <v>Match</v>
          </cell>
          <cell r="D11263" t="str">
            <v>iStar</v>
          </cell>
          <cell r="E11263" t="str">
            <v>CallableStep-Up</v>
          </cell>
        </row>
        <row r="11264">
          <cell r="A11264" t="str">
            <v>3136F4Z98</v>
          </cell>
          <cell r="B11264" t="str">
            <v>x3136F4Z98</v>
          </cell>
          <cell r="C11264" t="str">
            <v>Match</v>
          </cell>
          <cell r="D11264" t="str">
            <v>iStar</v>
          </cell>
          <cell r="E11264" t="str">
            <v>Step-Up</v>
          </cell>
        </row>
        <row r="11265">
          <cell r="A11265" t="str">
            <v>3136F4Z98</v>
          </cell>
          <cell r="B11265" t="str">
            <v>x3136F4Z98</v>
          </cell>
          <cell r="C11265" t="str">
            <v>Match</v>
          </cell>
          <cell r="D11265" t="str">
            <v>iStar</v>
          </cell>
          <cell r="E11265" t="str">
            <v>Bullet</v>
          </cell>
        </row>
        <row r="11266">
          <cell r="A11266" t="str">
            <v>3136F4ZA5</v>
          </cell>
          <cell r="B11266" t="str">
            <v>x3136F4ZA5</v>
          </cell>
          <cell r="C11266" t="str">
            <v>Match</v>
          </cell>
          <cell r="D11266" t="str">
            <v>iStar</v>
          </cell>
          <cell r="E11266" t="str">
            <v>Callable</v>
          </cell>
        </row>
        <row r="11267">
          <cell r="A11267" t="str">
            <v>3136F4ZB3</v>
          </cell>
          <cell r="B11267" t="str">
            <v>x3136F4ZB3</v>
          </cell>
          <cell r="C11267" t="str">
            <v>Match</v>
          </cell>
          <cell r="D11267" t="str">
            <v>iStar</v>
          </cell>
          <cell r="E11267" t="str">
            <v>Bullet</v>
          </cell>
        </row>
        <row r="11268">
          <cell r="A11268" t="str">
            <v>3136F4ZC1</v>
          </cell>
          <cell r="B11268" t="str">
            <v>x3136F4ZC1</v>
          </cell>
          <cell r="C11268" t="str">
            <v>Match</v>
          </cell>
          <cell r="D11268" t="str">
            <v>iStar</v>
          </cell>
          <cell r="E11268" t="str">
            <v>Callable</v>
          </cell>
        </row>
        <row r="11269">
          <cell r="A11269" t="str">
            <v>3136F4ZC1</v>
          </cell>
          <cell r="B11269" t="str">
            <v>x3136F4ZC1</v>
          </cell>
          <cell r="C11269" t="str">
            <v>Match</v>
          </cell>
          <cell r="D11269" t="str">
            <v>iStar</v>
          </cell>
          <cell r="E11269" t="str">
            <v>CallableStep-Up</v>
          </cell>
        </row>
        <row r="11270">
          <cell r="A11270" t="str">
            <v>3136F4ZC1</v>
          </cell>
          <cell r="B11270" t="str">
            <v>x3136F4ZC1</v>
          </cell>
          <cell r="C11270" t="str">
            <v>Match</v>
          </cell>
          <cell r="D11270" t="str">
            <v>iStar</v>
          </cell>
          <cell r="E11270" t="str">
            <v>Step-Up</v>
          </cell>
        </row>
        <row r="11271">
          <cell r="A11271" t="str">
            <v>3136F4ZE7</v>
          </cell>
          <cell r="B11271" t="str">
            <v>x3136F4ZE7</v>
          </cell>
          <cell r="C11271" t="str">
            <v>Match</v>
          </cell>
          <cell r="D11271" t="str">
            <v>iStar</v>
          </cell>
          <cell r="E11271" t="str">
            <v>Callable</v>
          </cell>
        </row>
        <row r="11272">
          <cell r="A11272" t="str">
            <v>3136F4ZE7</v>
          </cell>
          <cell r="B11272" t="str">
            <v>x3136F4ZE7</v>
          </cell>
          <cell r="C11272" t="str">
            <v>Match</v>
          </cell>
          <cell r="D11272" t="str">
            <v>iStar</v>
          </cell>
          <cell r="E11272" t="str">
            <v>Callable</v>
          </cell>
        </row>
        <row r="11273">
          <cell r="A11273" t="str">
            <v>3136F4ZF4</v>
          </cell>
          <cell r="B11273" t="str">
            <v>x3136F4ZF4</v>
          </cell>
          <cell r="C11273" t="str">
            <v>Match</v>
          </cell>
          <cell r="D11273" t="str">
            <v>iStar</v>
          </cell>
          <cell r="E11273" t="str">
            <v>Callable</v>
          </cell>
        </row>
        <row r="11274">
          <cell r="A11274" t="str">
            <v>3136F4ZF4</v>
          </cell>
          <cell r="B11274" t="str">
            <v>x3136F4ZF4</v>
          </cell>
          <cell r="C11274" t="str">
            <v>Match</v>
          </cell>
          <cell r="D11274" t="str">
            <v>iStar</v>
          </cell>
          <cell r="E11274" t="str">
            <v>Callable</v>
          </cell>
        </row>
        <row r="11275">
          <cell r="A11275" t="str">
            <v>3136F4ZG2</v>
          </cell>
          <cell r="B11275" t="str">
            <v>x3136F4ZG2</v>
          </cell>
          <cell r="C11275" t="str">
            <v>Match</v>
          </cell>
          <cell r="D11275" t="str">
            <v>iStar</v>
          </cell>
          <cell r="E11275" t="str">
            <v>Callable</v>
          </cell>
        </row>
        <row r="11276">
          <cell r="A11276" t="str">
            <v>3136F4ZH0</v>
          </cell>
          <cell r="B11276" t="str">
            <v>x3136F4ZH0</v>
          </cell>
          <cell r="C11276" t="str">
            <v>Match</v>
          </cell>
          <cell r="D11276" t="str">
            <v>iStar</v>
          </cell>
          <cell r="E11276" t="str">
            <v>Callable</v>
          </cell>
        </row>
        <row r="11277">
          <cell r="A11277" t="str">
            <v>3136F4ZH0</v>
          </cell>
          <cell r="B11277" t="str">
            <v>x3136F4ZH0</v>
          </cell>
          <cell r="C11277" t="str">
            <v>Match</v>
          </cell>
          <cell r="D11277" t="str">
            <v>iStar</v>
          </cell>
          <cell r="E11277" t="str">
            <v>Callable</v>
          </cell>
        </row>
        <row r="11278">
          <cell r="A11278" t="str">
            <v>3136F4ZL1</v>
          </cell>
          <cell r="B11278" t="str">
            <v>x3136F4ZL1</v>
          </cell>
          <cell r="C11278" t="str">
            <v>Match</v>
          </cell>
          <cell r="D11278" t="str">
            <v>iStar</v>
          </cell>
          <cell r="E11278" t="str">
            <v>Callable</v>
          </cell>
        </row>
        <row r="11279">
          <cell r="A11279" t="str">
            <v>3136F4ZL1</v>
          </cell>
          <cell r="B11279" t="str">
            <v>x3136F4ZL1</v>
          </cell>
          <cell r="C11279" t="str">
            <v>Match</v>
          </cell>
          <cell r="D11279" t="str">
            <v>iStar</v>
          </cell>
          <cell r="E11279" t="str">
            <v>Callable</v>
          </cell>
        </row>
        <row r="11280">
          <cell r="A11280" t="str">
            <v>3136F4ZL1</v>
          </cell>
          <cell r="B11280" t="str">
            <v>x3136F4ZL1</v>
          </cell>
          <cell r="C11280" t="str">
            <v>Match</v>
          </cell>
          <cell r="D11280" t="str">
            <v>iStar</v>
          </cell>
          <cell r="E11280" t="str">
            <v>Callable</v>
          </cell>
        </row>
        <row r="11281">
          <cell r="A11281" t="str">
            <v>3136F4ZM9</v>
          </cell>
          <cell r="B11281" t="str">
            <v>x3136F4ZM9</v>
          </cell>
          <cell r="C11281" t="str">
            <v>Match</v>
          </cell>
          <cell r="D11281" t="str">
            <v>iStar</v>
          </cell>
          <cell r="E11281" t="str">
            <v>CallableStep-Up</v>
          </cell>
        </row>
        <row r="11282">
          <cell r="A11282" t="str">
            <v>3136F4ZN7</v>
          </cell>
          <cell r="B11282" t="str">
            <v>x3136F4ZN7</v>
          </cell>
          <cell r="C11282" t="str">
            <v>Match</v>
          </cell>
          <cell r="D11282" t="str">
            <v>iStar</v>
          </cell>
          <cell r="E11282" t="str">
            <v>Step-Up</v>
          </cell>
        </row>
        <row r="11283">
          <cell r="A11283" t="str">
            <v>3136F4ZN7</v>
          </cell>
          <cell r="B11283" t="str">
            <v>x3136F4ZN7</v>
          </cell>
          <cell r="C11283" t="str">
            <v>Match</v>
          </cell>
          <cell r="D11283" t="str">
            <v>iStar</v>
          </cell>
          <cell r="E11283" t="str">
            <v>CallableStep-Up</v>
          </cell>
        </row>
        <row r="11284">
          <cell r="A11284" t="str">
            <v>3136F4ZP2</v>
          </cell>
          <cell r="B11284" t="str">
            <v>x3136F4ZP2</v>
          </cell>
          <cell r="C11284" t="str">
            <v>Match</v>
          </cell>
          <cell r="D11284" t="str">
            <v>iStar</v>
          </cell>
          <cell r="E11284" t="str">
            <v>Step-Up</v>
          </cell>
        </row>
        <row r="11285">
          <cell r="A11285" t="str">
            <v>3136F4ZQ0</v>
          </cell>
          <cell r="B11285" t="str">
            <v>x3136F4ZQ0</v>
          </cell>
          <cell r="C11285" t="str">
            <v>Match</v>
          </cell>
          <cell r="D11285" t="str">
            <v>iStar</v>
          </cell>
          <cell r="E11285" t="str">
            <v>CallableStep-Up</v>
          </cell>
        </row>
        <row r="11286">
          <cell r="A11286" t="str">
            <v>3136F4ZR8</v>
          </cell>
          <cell r="B11286" t="str">
            <v>x3136F4ZR8</v>
          </cell>
          <cell r="C11286" t="str">
            <v>Match</v>
          </cell>
          <cell r="D11286" t="str">
            <v>iStar</v>
          </cell>
          <cell r="E11286" t="str">
            <v>Step-Up</v>
          </cell>
        </row>
        <row r="11287">
          <cell r="A11287" t="str">
            <v>3136F4ZR8</v>
          </cell>
          <cell r="B11287" t="str">
            <v>x3136F4ZR8</v>
          </cell>
          <cell r="C11287" t="str">
            <v>Match</v>
          </cell>
          <cell r="D11287" t="str">
            <v>iStar</v>
          </cell>
          <cell r="E11287" t="str">
            <v>CallableStep-Up</v>
          </cell>
        </row>
        <row r="11288">
          <cell r="A11288" t="str">
            <v>3136F4ZR8</v>
          </cell>
          <cell r="B11288" t="str">
            <v>x3136F4ZR8</v>
          </cell>
          <cell r="C11288" t="str">
            <v>Match</v>
          </cell>
          <cell r="D11288" t="str">
            <v>iStar</v>
          </cell>
          <cell r="E11288" t="str">
            <v>Step-Up</v>
          </cell>
        </row>
        <row r="11289">
          <cell r="A11289" t="str">
            <v>3136F4ZS6</v>
          </cell>
          <cell r="B11289" t="str">
            <v>x3136F4ZS6</v>
          </cell>
          <cell r="C11289" t="str">
            <v>Match</v>
          </cell>
          <cell r="D11289" t="str">
            <v>iStar</v>
          </cell>
          <cell r="E11289" t="str">
            <v>Callable</v>
          </cell>
        </row>
        <row r="11290">
          <cell r="A11290" t="str">
            <v>3136F4ZT4</v>
          </cell>
          <cell r="B11290" t="str">
            <v>x3136F4ZT4</v>
          </cell>
          <cell r="C11290" t="str">
            <v>Match</v>
          </cell>
          <cell r="D11290" t="str">
            <v>iStar</v>
          </cell>
          <cell r="E11290" t="str">
            <v>Callable</v>
          </cell>
        </row>
        <row r="11291">
          <cell r="A11291" t="str">
            <v>3136F4ZU1</v>
          </cell>
          <cell r="B11291" t="str">
            <v>x3136F4ZU1</v>
          </cell>
          <cell r="C11291" t="str">
            <v>Match</v>
          </cell>
          <cell r="D11291" t="str">
            <v>iStar</v>
          </cell>
          <cell r="E11291" t="str">
            <v>CallableStep-Up</v>
          </cell>
        </row>
        <row r="11292">
          <cell r="A11292" t="str">
            <v>3136F4ZV9</v>
          </cell>
          <cell r="B11292" t="str">
            <v>x3136F4ZV9</v>
          </cell>
          <cell r="C11292" t="str">
            <v>Match</v>
          </cell>
          <cell r="D11292" t="str">
            <v>iStar</v>
          </cell>
          <cell r="E11292" t="str">
            <v>Step-Up</v>
          </cell>
        </row>
        <row r="11293">
          <cell r="A11293" t="str">
            <v>3136F4ZV9</v>
          </cell>
          <cell r="B11293" t="str">
            <v>x3136F4ZV9</v>
          </cell>
          <cell r="C11293" t="str">
            <v>Match</v>
          </cell>
          <cell r="D11293" t="str">
            <v>iStar</v>
          </cell>
          <cell r="E11293" t="str">
            <v>Callable</v>
          </cell>
        </row>
        <row r="11294">
          <cell r="A11294" t="str">
            <v>3136F4ZW7</v>
          </cell>
          <cell r="B11294" t="str">
            <v>x3136F4ZW7</v>
          </cell>
          <cell r="C11294" t="str">
            <v>Match</v>
          </cell>
          <cell r="D11294" t="str">
            <v>iStar</v>
          </cell>
          <cell r="E11294" t="str">
            <v>Callable</v>
          </cell>
        </row>
        <row r="11295">
          <cell r="A11295" t="str">
            <v>3136F4ZX5</v>
          </cell>
          <cell r="B11295" t="str">
            <v>x3136F4ZX5</v>
          </cell>
          <cell r="C11295" t="str">
            <v>Match</v>
          </cell>
          <cell r="D11295" t="str">
            <v>iStar</v>
          </cell>
          <cell r="E11295" t="str">
            <v>Callable</v>
          </cell>
        </row>
        <row r="11296">
          <cell r="A11296" t="str">
            <v>3136F4ZY3</v>
          </cell>
          <cell r="B11296" t="str">
            <v>x3136F4ZY3</v>
          </cell>
          <cell r="C11296" t="str">
            <v>Match</v>
          </cell>
          <cell r="D11296" t="str">
            <v>iStar</v>
          </cell>
          <cell r="E11296" t="str">
            <v>Callable</v>
          </cell>
        </row>
        <row r="11297">
          <cell r="A11297" t="str">
            <v>3136F4ZZ0</v>
          </cell>
          <cell r="B11297" t="str">
            <v>x3136F4ZZ0</v>
          </cell>
          <cell r="C11297" t="str">
            <v>Match</v>
          </cell>
          <cell r="D11297" t="str">
            <v>iStar</v>
          </cell>
          <cell r="E11297" t="str">
            <v>CallableStep-Up</v>
          </cell>
        </row>
        <row r="11298">
          <cell r="A11298" t="str">
            <v>3136F52A8</v>
          </cell>
          <cell r="B11298" t="str">
            <v>x3136F52A8</v>
          </cell>
          <cell r="C11298" t="str">
            <v>Match</v>
          </cell>
          <cell r="D11298" t="str">
            <v>iStar</v>
          </cell>
          <cell r="E11298" t="str">
            <v>Bullet</v>
          </cell>
        </row>
        <row r="11299">
          <cell r="A11299" t="str">
            <v>3136F52A8</v>
          </cell>
          <cell r="B11299" t="str">
            <v>x3136F52A8</v>
          </cell>
          <cell r="C11299" t="str">
            <v>Match</v>
          </cell>
          <cell r="D11299" t="str">
            <v>iStar</v>
          </cell>
          <cell r="E11299" t="str">
            <v>Callable</v>
          </cell>
        </row>
        <row r="11300">
          <cell r="A11300" t="str">
            <v>3136F52C4</v>
          </cell>
          <cell r="B11300" t="str">
            <v>x3136F52C4</v>
          </cell>
          <cell r="C11300" t="str">
            <v>Match</v>
          </cell>
          <cell r="D11300" t="str">
            <v>iStar</v>
          </cell>
          <cell r="E11300" t="str">
            <v>Callable</v>
          </cell>
        </row>
        <row r="11301">
          <cell r="A11301" t="str">
            <v>3136F52D2</v>
          </cell>
          <cell r="B11301" t="str">
            <v>x3136F52D2</v>
          </cell>
          <cell r="C11301" t="str">
            <v>Match</v>
          </cell>
          <cell r="D11301" t="str">
            <v>iStar</v>
          </cell>
          <cell r="E11301" t="str">
            <v>Callable</v>
          </cell>
        </row>
        <row r="11302">
          <cell r="A11302" t="str">
            <v>3136F52F7</v>
          </cell>
          <cell r="B11302" t="str">
            <v>x3136F52F7</v>
          </cell>
          <cell r="C11302" t="str">
            <v>Match</v>
          </cell>
          <cell r="D11302" t="str">
            <v>iStar</v>
          </cell>
          <cell r="E11302" t="str">
            <v>Callable</v>
          </cell>
        </row>
        <row r="11303">
          <cell r="A11303" t="str">
            <v>3136F52F7</v>
          </cell>
          <cell r="B11303" t="str">
            <v>x3136F52F7</v>
          </cell>
          <cell r="C11303" t="str">
            <v>Match</v>
          </cell>
          <cell r="D11303" t="str">
            <v>iStar</v>
          </cell>
          <cell r="E11303" t="str">
            <v>Callable</v>
          </cell>
        </row>
        <row r="11304">
          <cell r="A11304" t="str">
            <v>3136F52G5</v>
          </cell>
          <cell r="B11304" t="str">
            <v>x3136F52G5</v>
          </cell>
          <cell r="C11304" t="str">
            <v>Match</v>
          </cell>
          <cell r="D11304" t="str">
            <v>iStar</v>
          </cell>
          <cell r="E11304" t="str">
            <v>CallableStep-Up</v>
          </cell>
        </row>
        <row r="11305">
          <cell r="A11305" t="str">
            <v>3136F52G5</v>
          </cell>
          <cell r="B11305" t="str">
            <v>x3136F52G5</v>
          </cell>
          <cell r="C11305" t="str">
            <v>Match</v>
          </cell>
          <cell r="D11305" t="str">
            <v>iStar</v>
          </cell>
          <cell r="E11305" t="str">
            <v>Step-Up</v>
          </cell>
        </row>
        <row r="11306">
          <cell r="A11306" t="str">
            <v>3136F52H3</v>
          </cell>
          <cell r="B11306" t="str">
            <v>x3136F52H3</v>
          </cell>
          <cell r="C11306" t="str">
            <v>Match</v>
          </cell>
          <cell r="D11306" t="str">
            <v>iStar</v>
          </cell>
          <cell r="E11306" t="str">
            <v>CallableStep-Up</v>
          </cell>
        </row>
        <row r="11307">
          <cell r="A11307" t="str">
            <v>3136F52H3</v>
          </cell>
          <cell r="B11307" t="str">
            <v>x3136F52H3</v>
          </cell>
          <cell r="C11307" t="str">
            <v>Match</v>
          </cell>
          <cell r="D11307" t="str">
            <v>iStar</v>
          </cell>
          <cell r="E11307" t="str">
            <v>Step-Up</v>
          </cell>
        </row>
        <row r="11308">
          <cell r="A11308" t="str">
            <v>3136F52K6</v>
          </cell>
          <cell r="B11308" t="str">
            <v>x3136F52K6</v>
          </cell>
          <cell r="C11308" t="str">
            <v>Match</v>
          </cell>
          <cell r="D11308" t="str">
            <v>iStar</v>
          </cell>
          <cell r="E11308" t="str">
            <v>Step-Up</v>
          </cell>
        </row>
        <row r="11309">
          <cell r="A11309" t="str">
            <v>3136F52K6</v>
          </cell>
          <cell r="B11309" t="str">
            <v>x3136F52K6</v>
          </cell>
          <cell r="C11309" t="str">
            <v>Match</v>
          </cell>
          <cell r="D11309" t="str">
            <v>iStar</v>
          </cell>
          <cell r="E11309" t="str">
            <v>Callable</v>
          </cell>
        </row>
        <row r="11310">
          <cell r="A11310" t="str">
            <v>3136F52L4</v>
          </cell>
          <cell r="B11310" t="str">
            <v>x3136F52L4</v>
          </cell>
          <cell r="C11310" t="str">
            <v>Match</v>
          </cell>
          <cell r="D11310" t="str">
            <v>iStar</v>
          </cell>
          <cell r="E11310" t="str">
            <v>Bullet</v>
          </cell>
        </row>
        <row r="11311">
          <cell r="A11311" t="str">
            <v>3136F52L4</v>
          </cell>
          <cell r="B11311" t="str">
            <v>x3136F52L4</v>
          </cell>
          <cell r="C11311" t="str">
            <v>Match</v>
          </cell>
          <cell r="D11311" t="str">
            <v>iStar</v>
          </cell>
          <cell r="E11311" t="str">
            <v>Callable</v>
          </cell>
        </row>
        <row r="11312">
          <cell r="A11312" t="str">
            <v>3136F52L4</v>
          </cell>
          <cell r="B11312" t="str">
            <v>x3136F52L4</v>
          </cell>
          <cell r="C11312" t="str">
            <v>Match</v>
          </cell>
          <cell r="D11312" t="str">
            <v>iStar</v>
          </cell>
          <cell r="E11312" t="str">
            <v>Bullet</v>
          </cell>
        </row>
        <row r="11313">
          <cell r="A11313" t="str">
            <v>3136F52N0</v>
          </cell>
          <cell r="B11313" t="str">
            <v>x3136F52N0</v>
          </cell>
          <cell r="C11313" t="str">
            <v>Match</v>
          </cell>
          <cell r="D11313" t="str">
            <v>iStar</v>
          </cell>
          <cell r="E11313" t="str">
            <v>Bullet</v>
          </cell>
        </row>
        <row r="11314">
          <cell r="A11314" t="str">
            <v>3136F52P5</v>
          </cell>
          <cell r="B11314" t="str">
            <v>x3136F52P5</v>
          </cell>
          <cell r="C11314" t="str">
            <v>Match</v>
          </cell>
          <cell r="D11314" t="str">
            <v>iStar</v>
          </cell>
          <cell r="E11314" t="str">
            <v>CallableStep-Up</v>
          </cell>
        </row>
        <row r="11315">
          <cell r="A11315" t="str">
            <v>3136F52P5</v>
          </cell>
          <cell r="B11315" t="str">
            <v>x3136F52P5</v>
          </cell>
          <cell r="C11315" t="str">
            <v>Match</v>
          </cell>
          <cell r="D11315" t="str">
            <v>iStar</v>
          </cell>
          <cell r="E11315" t="str">
            <v>Callable</v>
          </cell>
        </row>
        <row r="11316">
          <cell r="A11316" t="str">
            <v>3136F52Q3</v>
          </cell>
          <cell r="B11316" t="str">
            <v>x3136F52Q3</v>
          </cell>
          <cell r="C11316" t="str">
            <v>Match</v>
          </cell>
          <cell r="D11316" t="str">
            <v>iStar</v>
          </cell>
          <cell r="E11316" t="str">
            <v>Bullet</v>
          </cell>
        </row>
        <row r="11317">
          <cell r="A11317" t="str">
            <v>3136F52Q3</v>
          </cell>
          <cell r="B11317" t="str">
            <v>x3136F52Q3</v>
          </cell>
          <cell r="C11317" t="str">
            <v>Match</v>
          </cell>
          <cell r="D11317" t="str">
            <v>iStar</v>
          </cell>
          <cell r="E11317" t="str">
            <v>Callable</v>
          </cell>
        </row>
        <row r="11318">
          <cell r="A11318" t="str">
            <v>3136F52S9</v>
          </cell>
          <cell r="B11318" t="str">
            <v>x3136F52S9</v>
          </cell>
          <cell r="C11318" t="str">
            <v>Match</v>
          </cell>
          <cell r="D11318" t="str">
            <v>iStar</v>
          </cell>
          <cell r="E11318" t="str">
            <v>Callable</v>
          </cell>
        </row>
        <row r="11319">
          <cell r="A11319" t="str">
            <v>3136F52S9</v>
          </cell>
          <cell r="B11319" t="str">
            <v>x3136F52S9</v>
          </cell>
          <cell r="C11319" t="str">
            <v>Match</v>
          </cell>
          <cell r="D11319" t="str">
            <v>iStar</v>
          </cell>
          <cell r="E11319" t="str">
            <v>Callable</v>
          </cell>
        </row>
        <row r="11320">
          <cell r="A11320" t="str">
            <v>3136F52T7</v>
          </cell>
          <cell r="B11320" t="str">
            <v>x3136F52T7</v>
          </cell>
          <cell r="C11320" t="str">
            <v>Match</v>
          </cell>
          <cell r="D11320" t="str">
            <v>iStar</v>
          </cell>
          <cell r="E11320" t="str">
            <v>Bullet</v>
          </cell>
        </row>
        <row r="11321">
          <cell r="A11321" t="str">
            <v>3136F52U4</v>
          </cell>
          <cell r="B11321" t="str">
            <v>x3136F52U4</v>
          </cell>
          <cell r="C11321" t="str">
            <v>Match</v>
          </cell>
          <cell r="D11321" t="str">
            <v>iStar</v>
          </cell>
          <cell r="E11321" t="str">
            <v>Bullet</v>
          </cell>
        </row>
        <row r="11322">
          <cell r="A11322" t="str">
            <v>3136F52W0</v>
          </cell>
          <cell r="B11322" t="str">
            <v>x3136F52W0</v>
          </cell>
          <cell r="C11322" t="str">
            <v>Match</v>
          </cell>
          <cell r="D11322" t="str">
            <v>iStar</v>
          </cell>
          <cell r="E11322" t="str">
            <v>CallableStep-Up</v>
          </cell>
        </row>
        <row r="11323">
          <cell r="A11323" t="str">
            <v>3136F52W0</v>
          </cell>
          <cell r="B11323" t="str">
            <v>x3136F52W0</v>
          </cell>
          <cell r="C11323" t="str">
            <v>Match</v>
          </cell>
          <cell r="D11323" t="str">
            <v>iStar</v>
          </cell>
          <cell r="E11323" t="str">
            <v>Step-Up</v>
          </cell>
        </row>
        <row r="11324">
          <cell r="A11324" t="str">
            <v>3136F52X8</v>
          </cell>
          <cell r="B11324" t="str">
            <v>x3136F52X8</v>
          </cell>
          <cell r="C11324" t="str">
            <v>Match</v>
          </cell>
          <cell r="D11324" t="str">
            <v>iStar</v>
          </cell>
          <cell r="E11324" t="str">
            <v>CallableStep-Up</v>
          </cell>
        </row>
        <row r="11325">
          <cell r="A11325" t="str">
            <v>3136F52X8</v>
          </cell>
          <cell r="B11325" t="str">
            <v>x3136F52X8</v>
          </cell>
          <cell r="C11325" t="str">
            <v>Match</v>
          </cell>
          <cell r="D11325" t="str">
            <v>iStar</v>
          </cell>
          <cell r="E11325" t="str">
            <v>Step-Up</v>
          </cell>
        </row>
        <row r="11326">
          <cell r="A11326" t="str">
            <v>3136F52Y6</v>
          </cell>
          <cell r="B11326" t="str">
            <v>x3136F52Y6</v>
          </cell>
          <cell r="C11326" t="str">
            <v>Match</v>
          </cell>
          <cell r="D11326" t="str">
            <v>iStar</v>
          </cell>
          <cell r="E11326" t="str">
            <v>Callable</v>
          </cell>
        </row>
        <row r="11327">
          <cell r="A11327" t="str">
            <v>3136F52Y6</v>
          </cell>
          <cell r="B11327" t="str">
            <v>x3136F52Y6</v>
          </cell>
          <cell r="C11327" t="str">
            <v>Match</v>
          </cell>
          <cell r="D11327" t="str">
            <v>iStar</v>
          </cell>
          <cell r="E11327" t="str">
            <v>Callable</v>
          </cell>
        </row>
        <row r="11328">
          <cell r="A11328" t="str">
            <v>3136F52Z3</v>
          </cell>
          <cell r="B11328" t="str">
            <v>x3136F52Z3</v>
          </cell>
          <cell r="C11328" t="str">
            <v>Match</v>
          </cell>
          <cell r="D11328" t="str">
            <v>iStar</v>
          </cell>
          <cell r="E11328" t="str">
            <v>CallableStep-Up</v>
          </cell>
        </row>
        <row r="11329">
          <cell r="A11329" t="str">
            <v>3136F52Z3</v>
          </cell>
          <cell r="B11329" t="str">
            <v>x3136F52Z3</v>
          </cell>
          <cell r="C11329" t="str">
            <v>Match</v>
          </cell>
          <cell r="D11329" t="str">
            <v>iStar</v>
          </cell>
          <cell r="E11329" t="str">
            <v>Step-Up</v>
          </cell>
        </row>
        <row r="11330">
          <cell r="A11330" t="str">
            <v>3136F53A7</v>
          </cell>
          <cell r="B11330" t="str">
            <v>x3136F53A7</v>
          </cell>
          <cell r="C11330" t="str">
            <v>Match</v>
          </cell>
          <cell r="D11330" t="str">
            <v>iStar</v>
          </cell>
          <cell r="E11330" t="str">
            <v>CallableStep-Up</v>
          </cell>
        </row>
        <row r="11331">
          <cell r="A11331" t="str">
            <v>3136F53A7</v>
          </cell>
          <cell r="B11331" t="str">
            <v>x3136F53A7</v>
          </cell>
          <cell r="C11331" t="str">
            <v>Match</v>
          </cell>
          <cell r="D11331" t="str">
            <v>iStar</v>
          </cell>
          <cell r="E11331" t="str">
            <v>Step-Up</v>
          </cell>
        </row>
        <row r="11332">
          <cell r="A11332" t="str">
            <v>3136F53B5</v>
          </cell>
          <cell r="B11332" t="str">
            <v>x3136F53B5</v>
          </cell>
          <cell r="C11332" t="str">
            <v>Match</v>
          </cell>
          <cell r="D11332" t="str">
            <v>iStar</v>
          </cell>
          <cell r="E11332" t="str">
            <v>Callable</v>
          </cell>
        </row>
        <row r="11333">
          <cell r="A11333" t="str">
            <v>3136F53B5</v>
          </cell>
          <cell r="B11333" t="str">
            <v>x3136F53B5</v>
          </cell>
          <cell r="C11333" t="str">
            <v>Match</v>
          </cell>
          <cell r="D11333" t="str">
            <v>iStar</v>
          </cell>
          <cell r="E11333" t="str">
            <v>Callable</v>
          </cell>
        </row>
        <row r="11334">
          <cell r="A11334" t="str">
            <v>3136F53C3</v>
          </cell>
          <cell r="B11334" t="str">
            <v>x3136F53C3</v>
          </cell>
          <cell r="C11334" t="str">
            <v>Match</v>
          </cell>
          <cell r="D11334" t="str">
            <v>iStar</v>
          </cell>
          <cell r="E11334" t="str">
            <v>Callable</v>
          </cell>
        </row>
        <row r="11335">
          <cell r="A11335" t="str">
            <v>3136F53C3</v>
          </cell>
          <cell r="B11335" t="str">
            <v>x3136F53C3</v>
          </cell>
          <cell r="C11335" t="str">
            <v>Match</v>
          </cell>
          <cell r="D11335" t="str">
            <v>iStar</v>
          </cell>
          <cell r="E11335" t="str">
            <v>Callable</v>
          </cell>
        </row>
        <row r="11336">
          <cell r="A11336" t="str">
            <v>3136F53F6</v>
          </cell>
          <cell r="B11336" t="str">
            <v>x3136F53F6</v>
          </cell>
          <cell r="C11336" t="str">
            <v>Match</v>
          </cell>
          <cell r="D11336" t="str">
            <v>iStar</v>
          </cell>
          <cell r="E11336" t="str">
            <v>Callable</v>
          </cell>
        </row>
        <row r="11337">
          <cell r="A11337" t="str">
            <v>3136F53F6</v>
          </cell>
          <cell r="B11337" t="str">
            <v>x3136F53F6</v>
          </cell>
          <cell r="C11337" t="str">
            <v>Match</v>
          </cell>
          <cell r="D11337" t="str">
            <v>iStar</v>
          </cell>
          <cell r="E11337" t="str">
            <v>Callable</v>
          </cell>
        </row>
        <row r="11338">
          <cell r="A11338" t="str">
            <v>3136F53G4</v>
          </cell>
          <cell r="B11338" t="str">
            <v>x3136F53G4</v>
          </cell>
          <cell r="C11338" t="str">
            <v>Match</v>
          </cell>
          <cell r="D11338" t="str">
            <v>iStar</v>
          </cell>
          <cell r="E11338" t="str">
            <v>CallableStep-Up</v>
          </cell>
        </row>
        <row r="11339">
          <cell r="A11339" t="str">
            <v>3136F53G4</v>
          </cell>
          <cell r="B11339" t="str">
            <v>x3136F53G4</v>
          </cell>
          <cell r="C11339" t="str">
            <v>Match</v>
          </cell>
          <cell r="D11339" t="str">
            <v>iStar</v>
          </cell>
          <cell r="E11339" t="str">
            <v>Step-Up</v>
          </cell>
        </row>
        <row r="11340">
          <cell r="A11340" t="str">
            <v>3136F53J8</v>
          </cell>
          <cell r="B11340" t="str">
            <v>x3136F53J8</v>
          </cell>
          <cell r="C11340" t="str">
            <v>Match</v>
          </cell>
          <cell r="D11340" t="str">
            <v>iStar</v>
          </cell>
          <cell r="E11340" t="str">
            <v>CallableStep-Up</v>
          </cell>
        </row>
        <row r="11341">
          <cell r="A11341" t="str">
            <v>3136F53J8</v>
          </cell>
          <cell r="B11341" t="str">
            <v>x3136F53J8</v>
          </cell>
          <cell r="C11341" t="str">
            <v>Match</v>
          </cell>
          <cell r="D11341" t="str">
            <v>iStar</v>
          </cell>
          <cell r="E11341" t="str">
            <v>Step-Up</v>
          </cell>
        </row>
        <row r="11342">
          <cell r="A11342" t="str">
            <v>3136F53M1</v>
          </cell>
          <cell r="B11342" t="str">
            <v>x3136F53M1</v>
          </cell>
          <cell r="C11342" t="str">
            <v>Match</v>
          </cell>
          <cell r="D11342" t="str">
            <v>iStar</v>
          </cell>
          <cell r="E11342" t="str">
            <v>Step-Up</v>
          </cell>
        </row>
        <row r="11343">
          <cell r="A11343" t="str">
            <v>3136F53M1</v>
          </cell>
          <cell r="B11343" t="str">
            <v>x3136F53M1</v>
          </cell>
          <cell r="C11343" t="str">
            <v>Match</v>
          </cell>
          <cell r="D11343" t="str">
            <v>iStar</v>
          </cell>
          <cell r="E11343" t="str">
            <v>Step-Up</v>
          </cell>
        </row>
        <row r="11344">
          <cell r="A11344" t="str">
            <v>3136F53N9</v>
          </cell>
          <cell r="B11344" t="str">
            <v>x3136F53N9</v>
          </cell>
          <cell r="C11344" t="str">
            <v>Match</v>
          </cell>
          <cell r="D11344" t="str">
            <v>iStar</v>
          </cell>
          <cell r="E11344" t="str">
            <v>Callable</v>
          </cell>
        </row>
        <row r="11345">
          <cell r="A11345" t="str">
            <v>3136F53N9</v>
          </cell>
          <cell r="B11345" t="str">
            <v>x3136F53N9</v>
          </cell>
          <cell r="C11345" t="str">
            <v>Match</v>
          </cell>
          <cell r="D11345" t="str">
            <v>iStar</v>
          </cell>
          <cell r="E11345" t="str">
            <v>Bullet</v>
          </cell>
        </row>
        <row r="11346">
          <cell r="A11346" t="str">
            <v>3136F53P4</v>
          </cell>
          <cell r="B11346" t="str">
            <v>x3136F53P4</v>
          </cell>
          <cell r="C11346" t="str">
            <v>Match</v>
          </cell>
          <cell r="D11346" t="str">
            <v>iStar</v>
          </cell>
          <cell r="E11346" t="str">
            <v>Callable</v>
          </cell>
        </row>
        <row r="11347">
          <cell r="A11347" t="str">
            <v>3136F53P4</v>
          </cell>
          <cell r="B11347" t="str">
            <v>x3136F53P4</v>
          </cell>
          <cell r="C11347" t="str">
            <v>Match</v>
          </cell>
          <cell r="D11347" t="str">
            <v>iStar</v>
          </cell>
          <cell r="E11347" t="str">
            <v>Bullet</v>
          </cell>
        </row>
        <row r="11348">
          <cell r="A11348" t="str">
            <v>3136F53P4</v>
          </cell>
          <cell r="B11348" t="str">
            <v>x3136F53P4</v>
          </cell>
          <cell r="C11348" t="str">
            <v>Match</v>
          </cell>
          <cell r="D11348" t="str">
            <v>iStar</v>
          </cell>
          <cell r="E11348" t="str">
            <v>CallableStep-Up</v>
          </cell>
        </row>
        <row r="11349">
          <cell r="A11349" t="str">
            <v>3136F53R0</v>
          </cell>
          <cell r="B11349" t="str">
            <v>x3136F53R0</v>
          </cell>
          <cell r="C11349" t="str">
            <v>Match</v>
          </cell>
          <cell r="D11349" t="str">
            <v>iStar</v>
          </cell>
          <cell r="E11349" t="str">
            <v>Step-Up</v>
          </cell>
        </row>
        <row r="11350">
          <cell r="A11350" t="str">
            <v>3136F53R0</v>
          </cell>
          <cell r="B11350" t="str">
            <v>x3136F53R0</v>
          </cell>
          <cell r="C11350" t="str">
            <v>Match</v>
          </cell>
          <cell r="D11350" t="str">
            <v>iStar</v>
          </cell>
          <cell r="E11350" t="str">
            <v>Callable</v>
          </cell>
        </row>
        <row r="11351">
          <cell r="A11351" t="str">
            <v>3136F53S8</v>
          </cell>
          <cell r="B11351" t="str">
            <v>x3136F53S8</v>
          </cell>
          <cell r="C11351" t="str">
            <v>Match</v>
          </cell>
          <cell r="D11351" t="str">
            <v>iStar</v>
          </cell>
          <cell r="E11351" t="str">
            <v>Callable</v>
          </cell>
        </row>
        <row r="11352">
          <cell r="A11352" t="str">
            <v>3136F53S8</v>
          </cell>
          <cell r="B11352" t="str">
            <v>x3136F53S8</v>
          </cell>
          <cell r="C11352" t="str">
            <v>Match</v>
          </cell>
          <cell r="D11352" t="str">
            <v>iStar</v>
          </cell>
          <cell r="E11352" t="str">
            <v>Callable</v>
          </cell>
        </row>
        <row r="11353">
          <cell r="A11353" t="str">
            <v>3136F53T6</v>
          </cell>
          <cell r="B11353" t="str">
            <v>x3136F53T6</v>
          </cell>
          <cell r="C11353" t="str">
            <v>Match</v>
          </cell>
          <cell r="D11353" t="str">
            <v>iStar</v>
          </cell>
          <cell r="E11353" t="str">
            <v>CallableStep-Up</v>
          </cell>
        </row>
        <row r="11354">
          <cell r="A11354" t="str">
            <v>3136F53U3</v>
          </cell>
          <cell r="B11354" t="str">
            <v>x3136F53U3</v>
          </cell>
          <cell r="C11354" t="str">
            <v>Match</v>
          </cell>
          <cell r="D11354" t="str">
            <v>iStar</v>
          </cell>
          <cell r="E11354" t="str">
            <v>Callable</v>
          </cell>
        </row>
        <row r="11355">
          <cell r="A11355" t="str">
            <v>3136F53V1</v>
          </cell>
          <cell r="B11355" t="str">
            <v>x3136F53V1</v>
          </cell>
          <cell r="C11355" t="str">
            <v>Match</v>
          </cell>
          <cell r="D11355" t="str">
            <v>iStar</v>
          </cell>
          <cell r="E11355" t="str">
            <v>CallableStep-Up</v>
          </cell>
        </row>
        <row r="11356">
          <cell r="A11356" t="str">
            <v>3136F53V1</v>
          </cell>
          <cell r="B11356" t="str">
            <v>x3136F53V1</v>
          </cell>
          <cell r="C11356" t="str">
            <v>Match</v>
          </cell>
          <cell r="D11356" t="str">
            <v>iStar</v>
          </cell>
          <cell r="E11356" t="str">
            <v>Bullet</v>
          </cell>
        </row>
        <row r="11357">
          <cell r="A11357" t="str">
            <v>3136F53X7</v>
          </cell>
          <cell r="B11357" t="str">
            <v>x3136F53X7</v>
          </cell>
          <cell r="C11357" t="str">
            <v>Match</v>
          </cell>
          <cell r="D11357" t="str">
            <v>iStar</v>
          </cell>
          <cell r="E11357" t="str">
            <v>Callable</v>
          </cell>
        </row>
        <row r="11358">
          <cell r="A11358" t="str">
            <v>3136F53X7</v>
          </cell>
          <cell r="B11358" t="str">
            <v>x3136F53X7</v>
          </cell>
          <cell r="C11358" t="str">
            <v>Match</v>
          </cell>
          <cell r="D11358" t="str">
            <v>iStar</v>
          </cell>
          <cell r="E11358" t="str">
            <v>Callable</v>
          </cell>
        </row>
        <row r="11359">
          <cell r="A11359" t="str">
            <v>3136F53Y5</v>
          </cell>
          <cell r="B11359" t="str">
            <v>x3136F53Y5</v>
          </cell>
          <cell r="C11359" t="str">
            <v>Match</v>
          </cell>
          <cell r="D11359" t="str">
            <v>iStar</v>
          </cell>
          <cell r="E11359" t="str">
            <v>Callable</v>
          </cell>
        </row>
        <row r="11360">
          <cell r="A11360" t="str">
            <v>3136F53Y5</v>
          </cell>
          <cell r="B11360" t="str">
            <v>x3136F53Y5</v>
          </cell>
          <cell r="C11360" t="str">
            <v>Match</v>
          </cell>
          <cell r="D11360" t="str">
            <v>iStar</v>
          </cell>
          <cell r="E11360" t="str">
            <v>Bullet</v>
          </cell>
        </row>
        <row r="11361">
          <cell r="A11361" t="str">
            <v>3136F53Z2</v>
          </cell>
          <cell r="B11361" t="str">
            <v>x3136F53Z2</v>
          </cell>
          <cell r="C11361" t="str">
            <v>Match</v>
          </cell>
          <cell r="D11361" t="str">
            <v>iStar</v>
          </cell>
          <cell r="E11361" t="str">
            <v>CallableStep-Up</v>
          </cell>
        </row>
        <row r="11362">
          <cell r="A11362" t="str">
            <v>3136F53Z2</v>
          </cell>
          <cell r="B11362" t="str">
            <v>x3136F53Z2</v>
          </cell>
          <cell r="C11362" t="str">
            <v>Match</v>
          </cell>
          <cell r="D11362" t="str">
            <v>iStar</v>
          </cell>
          <cell r="E11362" t="str">
            <v>Bullet</v>
          </cell>
        </row>
        <row r="11363">
          <cell r="A11363" t="str">
            <v>3136F54A6</v>
          </cell>
          <cell r="B11363" t="str">
            <v>x3136F54A6</v>
          </cell>
          <cell r="C11363" t="str">
            <v>Match</v>
          </cell>
          <cell r="D11363" t="str">
            <v>iStar</v>
          </cell>
          <cell r="E11363" t="str">
            <v>Callable</v>
          </cell>
        </row>
        <row r="11364">
          <cell r="A11364" t="str">
            <v>3136F54A6</v>
          </cell>
          <cell r="B11364" t="str">
            <v>x3136F54A6</v>
          </cell>
          <cell r="C11364" t="str">
            <v>Match</v>
          </cell>
          <cell r="D11364" t="str">
            <v>iStar</v>
          </cell>
          <cell r="E11364" t="str">
            <v>Callable</v>
          </cell>
        </row>
        <row r="11365">
          <cell r="A11365" t="str">
            <v>3136F54B4</v>
          </cell>
          <cell r="B11365" t="str">
            <v>x3136F54B4</v>
          </cell>
          <cell r="C11365" t="str">
            <v>Match</v>
          </cell>
          <cell r="D11365" t="str">
            <v>iStar</v>
          </cell>
          <cell r="E11365" t="str">
            <v>CallableStep-Up</v>
          </cell>
        </row>
        <row r="11366">
          <cell r="A11366" t="str">
            <v>3136F54B4</v>
          </cell>
          <cell r="B11366" t="str">
            <v>x3136F54B4</v>
          </cell>
          <cell r="C11366" t="str">
            <v>Match</v>
          </cell>
          <cell r="D11366" t="str">
            <v>iStar</v>
          </cell>
          <cell r="E11366" t="str">
            <v>Bullet</v>
          </cell>
        </row>
        <row r="11367">
          <cell r="A11367" t="str">
            <v>3136F54C2</v>
          </cell>
          <cell r="B11367" t="str">
            <v>x3136F54C2</v>
          </cell>
          <cell r="C11367" t="str">
            <v>Match</v>
          </cell>
          <cell r="D11367" t="str">
            <v>iStar</v>
          </cell>
          <cell r="E11367" t="str">
            <v>Callable</v>
          </cell>
        </row>
        <row r="11368">
          <cell r="A11368" t="str">
            <v>3136F54D0</v>
          </cell>
          <cell r="B11368" t="str">
            <v>x3136F54D0</v>
          </cell>
          <cell r="C11368" t="str">
            <v>Match</v>
          </cell>
          <cell r="D11368" t="str">
            <v>iStar</v>
          </cell>
          <cell r="E11368" t="str">
            <v>Bullet</v>
          </cell>
        </row>
        <row r="11369">
          <cell r="A11369" t="str">
            <v>3136F54D0</v>
          </cell>
          <cell r="B11369" t="str">
            <v>x3136F54D0</v>
          </cell>
          <cell r="C11369" t="str">
            <v>Match</v>
          </cell>
          <cell r="D11369" t="str">
            <v>iStar</v>
          </cell>
          <cell r="E11369" t="str">
            <v>CallableStep-Up</v>
          </cell>
        </row>
        <row r="11370">
          <cell r="A11370" t="str">
            <v>3136F54E8</v>
          </cell>
          <cell r="B11370" t="str">
            <v>x3136F54E8</v>
          </cell>
          <cell r="C11370" t="str">
            <v>Match</v>
          </cell>
          <cell r="D11370" t="str">
            <v>iStar</v>
          </cell>
          <cell r="E11370" t="str">
            <v>Step-Up</v>
          </cell>
        </row>
        <row r="11371">
          <cell r="A11371" t="str">
            <v>3136F54F5</v>
          </cell>
          <cell r="B11371" t="str">
            <v>x3136F54F5</v>
          </cell>
          <cell r="C11371" t="str">
            <v>Match</v>
          </cell>
          <cell r="D11371" t="str">
            <v>iStar</v>
          </cell>
          <cell r="E11371" t="str">
            <v>Callable</v>
          </cell>
        </row>
        <row r="11372">
          <cell r="A11372" t="str">
            <v>3136F54F5</v>
          </cell>
          <cell r="B11372" t="str">
            <v>x3136F54F5</v>
          </cell>
          <cell r="C11372" t="str">
            <v>Match</v>
          </cell>
          <cell r="D11372" t="str">
            <v>iStar</v>
          </cell>
          <cell r="E11372" t="str">
            <v>Callable</v>
          </cell>
        </row>
        <row r="11373">
          <cell r="A11373" t="str">
            <v>3136F54K4</v>
          </cell>
          <cell r="B11373" t="str">
            <v>x3136F54K4</v>
          </cell>
          <cell r="C11373" t="str">
            <v>Match</v>
          </cell>
          <cell r="D11373" t="str">
            <v>iStar</v>
          </cell>
          <cell r="E11373" t="str">
            <v>Callable</v>
          </cell>
        </row>
        <row r="11374">
          <cell r="A11374" t="str">
            <v>3136F54L2</v>
          </cell>
          <cell r="B11374" t="str">
            <v>x3136F54L2</v>
          </cell>
          <cell r="C11374" t="str">
            <v>Match</v>
          </cell>
          <cell r="D11374" t="str">
            <v>iStar</v>
          </cell>
          <cell r="E11374" t="str">
            <v>FloaterSW</v>
          </cell>
        </row>
        <row r="11375">
          <cell r="A11375" t="str">
            <v>3136F54L2</v>
          </cell>
          <cell r="B11375" t="str">
            <v>x3136F54L2</v>
          </cell>
          <cell r="C11375" t="str">
            <v>Match</v>
          </cell>
          <cell r="D11375" t="str">
            <v>iStar</v>
          </cell>
          <cell r="E11375" t="str">
            <v>Callable</v>
          </cell>
        </row>
        <row r="11376">
          <cell r="A11376" t="str">
            <v>3136F54M0</v>
          </cell>
          <cell r="B11376" t="str">
            <v>x3136F54M0</v>
          </cell>
          <cell r="C11376" t="str">
            <v>Match</v>
          </cell>
          <cell r="D11376" t="str">
            <v>iStar</v>
          </cell>
          <cell r="E11376" t="str">
            <v>Callable</v>
          </cell>
        </row>
        <row r="11377">
          <cell r="A11377" t="str">
            <v>3136F54M0</v>
          </cell>
          <cell r="B11377" t="str">
            <v>x3136F54M0</v>
          </cell>
          <cell r="C11377" t="str">
            <v>Match</v>
          </cell>
          <cell r="D11377" t="str">
            <v>iStar</v>
          </cell>
          <cell r="E11377" t="str">
            <v>Callable</v>
          </cell>
        </row>
        <row r="11378">
          <cell r="A11378" t="str">
            <v>3136F54N8</v>
          </cell>
          <cell r="B11378" t="str">
            <v>x3136F54N8</v>
          </cell>
          <cell r="C11378" t="str">
            <v>Match</v>
          </cell>
          <cell r="D11378" t="str">
            <v>iStar</v>
          </cell>
          <cell r="E11378" t="str">
            <v>Callable</v>
          </cell>
        </row>
        <row r="11379">
          <cell r="A11379" t="str">
            <v>3136F54N8</v>
          </cell>
          <cell r="B11379" t="str">
            <v>x3136F54N8</v>
          </cell>
          <cell r="C11379" t="str">
            <v>Match</v>
          </cell>
          <cell r="D11379" t="str">
            <v>iStar</v>
          </cell>
          <cell r="E11379" t="str">
            <v>Callable</v>
          </cell>
        </row>
        <row r="11380">
          <cell r="A11380" t="str">
            <v>3136F54P3</v>
          </cell>
          <cell r="B11380" t="str">
            <v>x3136F54P3</v>
          </cell>
          <cell r="C11380" t="str">
            <v>Match</v>
          </cell>
          <cell r="D11380" t="str">
            <v>iStar</v>
          </cell>
          <cell r="E11380" t="str">
            <v>CallableStep-Up</v>
          </cell>
        </row>
        <row r="11381">
          <cell r="A11381" t="str">
            <v>3136F54P3</v>
          </cell>
          <cell r="B11381" t="str">
            <v>x3136F54P3</v>
          </cell>
          <cell r="C11381" t="str">
            <v>Match</v>
          </cell>
          <cell r="D11381" t="str">
            <v>iStar</v>
          </cell>
          <cell r="E11381" t="str">
            <v>Step-Up</v>
          </cell>
        </row>
        <row r="11382">
          <cell r="A11382" t="str">
            <v>3136F54Q1</v>
          </cell>
          <cell r="B11382" t="str">
            <v>x3136F54Q1</v>
          </cell>
          <cell r="C11382" t="str">
            <v>Match</v>
          </cell>
          <cell r="D11382" t="str">
            <v>iStar</v>
          </cell>
          <cell r="E11382" t="str">
            <v>Callable</v>
          </cell>
        </row>
        <row r="11383">
          <cell r="A11383" t="str">
            <v>3136F54Q1</v>
          </cell>
          <cell r="B11383" t="str">
            <v>x3136F54Q1</v>
          </cell>
          <cell r="C11383" t="str">
            <v>Match</v>
          </cell>
          <cell r="D11383" t="str">
            <v>iStar</v>
          </cell>
          <cell r="E11383" t="str">
            <v>Callable</v>
          </cell>
        </row>
        <row r="11384">
          <cell r="A11384" t="str">
            <v>3136F54R9</v>
          </cell>
          <cell r="B11384" t="str">
            <v>x3136F54R9</v>
          </cell>
          <cell r="C11384" t="str">
            <v>Match</v>
          </cell>
          <cell r="D11384" t="str">
            <v>iStar</v>
          </cell>
          <cell r="E11384" t="str">
            <v>CallableStep-Up</v>
          </cell>
        </row>
        <row r="11385">
          <cell r="A11385" t="str">
            <v>3136F54R9</v>
          </cell>
          <cell r="B11385" t="str">
            <v>x3136F54R9</v>
          </cell>
          <cell r="C11385" t="str">
            <v>Match</v>
          </cell>
          <cell r="D11385" t="str">
            <v>iStar</v>
          </cell>
          <cell r="E11385" t="str">
            <v>Step-Up</v>
          </cell>
        </row>
        <row r="11386">
          <cell r="A11386" t="str">
            <v>3136F54S7</v>
          </cell>
          <cell r="B11386" t="str">
            <v>x3136F54S7</v>
          </cell>
          <cell r="C11386" t="str">
            <v>Match</v>
          </cell>
          <cell r="D11386" t="str">
            <v>iStar</v>
          </cell>
          <cell r="E11386" t="str">
            <v>Callable</v>
          </cell>
        </row>
        <row r="11387">
          <cell r="A11387" t="str">
            <v>3136F54S7</v>
          </cell>
          <cell r="B11387" t="str">
            <v>x3136F54S7</v>
          </cell>
          <cell r="C11387" t="str">
            <v>Match</v>
          </cell>
          <cell r="D11387" t="str">
            <v>iStar</v>
          </cell>
          <cell r="E11387" t="str">
            <v>Callable</v>
          </cell>
        </row>
        <row r="11388">
          <cell r="A11388" t="str">
            <v>3136F54T5</v>
          </cell>
          <cell r="B11388" t="str">
            <v>x3136F54T5</v>
          </cell>
          <cell r="C11388" t="str">
            <v>Match</v>
          </cell>
          <cell r="D11388" t="str">
            <v>iStar</v>
          </cell>
          <cell r="E11388" t="str">
            <v>Callable</v>
          </cell>
        </row>
        <row r="11389">
          <cell r="A11389" t="str">
            <v>3136F54V0</v>
          </cell>
          <cell r="B11389" t="str">
            <v>x3136F54V0</v>
          </cell>
          <cell r="C11389" t="str">
            <v>Match</v>
          </cell>
          <cell r="D11389" t="str">
            <v>iStar</v>
          </cell>
          <cell r="E11389" t="str">
            <v>Bullet</v>
          </cell>
        </row>
        <row r="11390">
          <cell r="A11390" t="str">
            <v>3136F54V0</v>
          </cell>
          <cell r="B11390" t="str">
            <v>x3136F54V0</v>
          </cell>
          <cell r="C11390" t="str">
            <v>Match</v>
          </cell>
          <cell r="D11390" t="str">
            <v>iStar</v>
          </cell>
          <cell r="E11390" t="str">
            <v>CallableStep-Up</v>
          </cell>
        </row>
        <row r="11391">
          <cell r="A11391" t="str">
            <v>3136F54Y4</v>
          </cell>
          <cell r="B11391" t="str">
            <v>x3136F54Y4</v>
          </cell>
          <cell r="C11391" t="str">
            <v>Match</v>
          </cell>
          <cell r="D11391" t="str">
            <v>iStar</v>
          </cell>
          <cell r="E11391" t="str">
            <v>Callable</v>
          </cell>
        </row>
        <row r="11392">
          <cell r="A11392" t="str">
            <v>3136F54Z1</v>
          </cell>
          <cell r="B11392" t="str">
            <v>x3136F54Z1</v>
          </cell>
          <cell r="C11392" t="str">
            <v>Match</v>
          </cell>
          <cell r="D11392" t="str">
            <v>iStar</v>
          </cell>
          <cell r="E11392" t="str">
            <v>CallableStep-Up</v>
          </cell>
        </row>
        <row r="11393">
          <cell r="A11393" t="str">
            <v>3136F54Z1</v>
          </cell>
          <cell r="B11393" t="str">
            <v>x3136F54Z1</v>
          </cell>
          <cell r="C11393" t="str">
            <v>Match</v>
          </cell>
          <cell r="D11393" t="str">
            <v>iStar</v>
          </cell>
          <cell r="E11393" t="str">
            <v>Step-Up</v>
          </cell>
        </row>
        <row r="11394">
          <cell r="A11394" t="str">
            <v>3136F55A5</v>
          </cell>
          <cell r="B11394" t="str">
            <v>x3136F55A5</v>
          </cell>
          <cell r="C11394" t="str">
            <v>Match</v>
          </cell>
          <cell r="D11394" t="str">
            <v>iStar</v>
          </cell>
          <cell r="E11394" t="str">
            <v>Bullet</v>
          </cell>
        </row>
        <row r="11395">
          <cell r="A11395" t="str">
            <v>3136F55B3</v>
          </cell>
          <cell r="B11395" t="str">
            <v>x3136F55B3</v>
          </cell>
          <cell r="C11395" t="str">
            <v>Match</v>
          </cell>
          <cell r="D11395" t="str">
            <v>iStar</v>
          </cell>
          <cell r="E11395" t="str">
            <v>Bullet</v>
          </cell>
        </row>
        <row r="11396">
          <cell r="A11396" t="str">
            <v>3136F55D9</v>
          </cell>
          <cell r="B11396" t="str">
            <v>x3136F55D9</v>
          </cell>
          <cell r="C11396" t="str">
            <v>Match</v>
          </cell>
          <cell r="D11396" t="str">
            <v>iStar</v>
          </cell>
          <cell r="E11396" t="str">
            <v>Bullet</v>
          </cell>
        </row>
        <row r="11397">
          <cell r="A11397" t="str">
            <v>3136F55F4</v>
          </cell>
          <cell r="B11397" t="str">
            <v>x3136F55F4</v>
          </cell>
          <cell r="C11397" t="str">
            <v>Match</v>
          </cell>
          <cell r="D11397" t="str">
            <v>iStar</v>
          </cell>
          <cell r="E11397" t="str">
            <v>Callable</v>
          </cell>
        </row>
        <row r="11398">
          <cell r="A11398" t="str">
            <v>3136F55G2</v>
          </cell>
          <cell r="B11398" t="str">
            <v>x3136F55G2</v>
          </cell>
          <cell r="C11398" t="str">
            <v>Match</v>
          </cell>
          <cell r="D11398" t="str">
            <v>iStar</v>
          </cell>
          <cell r="E11398" t="str">
            <v>Callable</v>
          </cell>
        </row>
        <row r="11399">
          <cell r="A11399" t="str">
            <v>3136F55H0</v>
          </cell>
          <cell r="B11399" t="str">
            <v>x3136F55H0</v>
          </cell>
          <cell r="C11399" t="str">
            <v>Match</v>
          </cell>
          <cell r="D11399" t="str">
            <v>iStar</v>
          </cell>
          <cell r="E11399" t="str">
            <v>Callable</v>
          </cell>
        </row>
        <row r="11400">
          <cell r="A11400" t="str">
            <v>3136F55H0</v>
          </cell>
          <cell r="B11400" t="str">
            <v>x3136F55H0</v>
          </cell>
          <cell r="C11400" t="str">
            <v>Match</v>
          </cell>
          <cell r="D11400" t="str">
            <v>iStar</v>
          </cell>
          <cell r="E11400" t="str">
            <v>Bullet</v>
          </cell>
        </row>
        <row r="11401">
          <cell r="A11401" t="str">
            <v>3136F55J6</v>
          </cell>
          <cell r="B11401" t="str">
            <v>x3136F55J6</v>
          </cell>
          <cell r="C11401" t="str">
            <v>Match</v>
          </cell>
          <cell r="D11401" t="str">
            <v>iStar</v>
          </cell>
          <cell r="E11401" t="str">
            <v>Bullet</v>
          </cell>
        </row>
        <row r="11402">
          <cell r="A11402" t="str">
            <v>3136F55J6</v>
          </cell>
          <cell r="B11402" t="str">
            <v>x3136F55J6</v>
          </cell>
          <cell r="C11402" t="str">
            <v>Match</v>
          </cell>
          <cell r="D11402" t="str">
            <v>iStar</v>
          </cell>
          <cell r="E11402" t="str">
            <v>Callable</v>
          </cell>
        </row>
        <row r="11403">
          <cell r="A11403" t="str">
            <v>3136F55J6</v>
          </cell>
          <cell r="B11403" t="str">
            <v>x3136F55J6</v>
          </cell>
          <cell r="C11403" t="str">
            <v>Match</v>
          </cell>
          <cell r="D11403" t="str">
            <v>iStar</v>
          </cell>
          <cell r="E11403" t="str">
            <v>Bullet</v>
          </cell>
        </row>
        <row r="11404">
          <cell r="A11404" t="str">
            <v>3136F55K3</v>
          </cell>
          <cell r="B11404" t="str">
            <v>x3136F55K3</v>
          </cell>
          <cell r="C11404" t="str">
            <v>Match</v>
          </cell>
          <cell r="D11404" t="str">
            <v>iStar</v>
          </cell>
          <cell r="E11404" t="str">
            <v>Bullet</v>
          </cell>
        </row>
        <row r="11405">
          <cell r="A11405" t="str">
            <v>3136F55K3</v>
          </cell>
          <cell r="B11405" t="str">
            <v>x3136F55K3</v>
          </cell>
          <cell r="C11405" t="str">
            <v>Match</v>
          </cell>
          <cell r="D11405" t="str">
            <v>iStar</v>
          </cell>
          <cell r="E11405" t="str">
            <v>CallableStep-Up</v>
          </cell>
        </row>
        <row r="11406">
          <cell r="A11406" t="str">
            <v>3136F55M9</v>
          </cell>
          <cell r="B11406" t="str">
            <v>x3136F55M9</v>
          </cell>
          <cell r="C11406" t="str">
            <v>Match</v>
          </cell>
          <cell r="D11406" t="str">
            <v>iStar</v>
          </cell>
          <cell r="E11406" t="str">
            <v>Step-Up</v>
          </cell>
        </row>
        <row r="11407">
          <cell r="A11407" t="str">
            <v>3136F55M9</v>
          </cell>
          <cell r="B11407" t="str">
            <v>x3136F55M9</v>
          </cell>
          <cell r="C11407" t="str">
            <v>Match</v>
          </cell>
          <cell r="D11407" t="str">
            <v>iStar</v>
          </cell>
          <cell r="E11407" t="str">
            <v>Callable</v>
          </cell>
        </row>
        <row r="11408">
          <cell r="A11408" t="str">
            <v>3136F55N7</v>
          </cell>
          <cell r="B11408" t="str">
            <v>x3136F55N7</v>
          </cell>
          <cell r="C11408" t="str">
            <v>Match</v>
          </cell>
          <cell r="D11408" t="str">
            <v>iStar</v>
          </cell>
          <cell r="E11408" t="str">
            <v>Callable</v>
          </cell>
        </row>
        <row r="11409">
          <cell r="A11409" t="str">
            <v>3136F55N7</v>
          </cell>
          <cell r="B11409" t="str">
            <v>x3136F55N7</v>
          </cell>
          <cell r="C11409" t="str">
            <v>Match</v>
          </cell>
          <cell r="D11409" t="str">
            <v>iStar</v>
          </cell>
          <cell r="E11409" t="str">
            <v>CallableStep-Up</v>
          </cell>
        </row>
        <row r="11410">
          <cell r="A11410" t="str">
            <v>3136F55P2</v>
          </cell>
          <cell r="B11410" t="str">
            <v>x3136F55P2</v>
          </cell>
          <cell r="C11410" t="str">
            <v>Match</v>
          </cell>
          <cell r="D11410" t="str">
            <v>iStar</v>
          </cell>
          <cell r="E11410" t="str">
            <v>CallableStep-Up</v>
          </cell>
        </row>
        <row r="11411">
          <cell r="A11411" t="str">
            <v>3136F55P2</v>
          </cell>
          <cell r="B11411" t="str">
            <v>x3136F55P2</v>
          </cell>
          <cell r="C11411" t="str">
            <v>Match</v>
          </cell>
          <cell r="D11411" t="str">
            <v>iStar</v>
          </cell>
          <cell r="E11411" t="str">
            <v>Step-Up</v>
          </cell>
        </row>
        <row r="11412">
          <cell r="A11412" t="str">
            <v>3136F55Q0</v>
          </cell>
          <cell r="B11412" t="str">
            <v>x3136F55Q0</v>
          </cell>
          <cell r="C11412" t="str">
            <v>Match</v>
          </cell>
          <cell r="D11412" t="str">
            <v>iStar</v>
          </cell>
          <cell r="E11412" t="str">
            <v>Step-Up</v>
          </cell>
        </row>
        <row r="11413">
          <cell r="A11413" t="str">
            <v>3136F55Q0</v>
          </cell>
          <cell r="B11413" t="str">
            <v>x3136F55Q0</v>
          </cell>
          <cell r="C11413" t="str">
            <v>Match</v>
          </cell>
          <cell r="D11413" t="str">
            <v>iStar</v>
          </cell>
          <cell r="E11413" t="str">
            <v>Step-Up</v>
          </cell>
        </row>
        <row r="11414">
          <cell r="A11414" t="str">
            <v>3136F55R8</v>
          </cell>
          <cell r="B11414" t="str">
            <v>x3136F55R8</v>
          </cell>
          <cell r="C11414" t="str">
            <v>Match</v>
          </cell>
          <cell r="D11414" t="str">
            <v>iStar</v>
          </cell>
          <cell r="E11414" t="str">
            <v>CallableStep-Up</v>
          </cell>
        </row>
        <row r="11415">
          <cell r="A11415" t="str">
            <v>3136F55R8</v>
          </cell>
          <cell r="B11415" t="str">
            <v>x3136F55R8</v>
          </cell>
          <cell r="C11415" t="str">
            <v>Match</v>
          </cell>
          <cell r="D11415" t="str">
            <v>iStar</v>
          </cell>
          <cell r="E11415" t="str">
            <v>Step-Up</v>
          </cell>
        </row>
        <row r="11416">
          <cell r="A11416" t="str">
            <v>3136F55S6</v>
          </cell>
          <cell r="B11416" t="str">
            <v>x3136F55S6</v>
          </cell>
          <cell r="C11416" t="str">
            <v>Match</v>
          </cell>
          <cell r="D11416" t="str">
            <v>iStar</v>
          </cell>
          <cell r="E11416" t="str">
            <v>Step-Up</v>
          </cell>
        </row>
        <row r="11417">
          <cell r="A11417" t="str">
            <v>3136F55S6</v>
          </cell>
          <cell r="B11417" t="str">
            <v>x3136F55S6</v>
          </cell>
          <cell r="C11417" t="str">
            <v>Match</v>
          </cell>
          <cell r="D11417" t="str">
            <v>iStar</v>
          </cell>
          <cell r="E11417" t="str">
            <v>CallableStep-Up</v>
          </cell>
        </row>
        <row r="11418">
          <cell r="A11418" t="str">
            <v>3136F55T4</v>
          </cell>
          <cell r="B11418" t="str">
            <v>x3136F55T4</v>
          </cell>
          <cell r="C11418" t="str">
            <v>Match</v>
          </cell>
          <cell r="D11418" t="str">
            <v>iStar</v>
          </cell>
          <cell r="E11418" t="str">
            <v>Step-Up</v>
          </cell>
        </row>
        <row r="11419">
          <cell r="A11419" t="str">
            <v>3136F55V9</v>
          </cell>
          <cell r="B11419" t="str">
            <v>x3136F55V9</v>
          </cell>
          <cell r="C11419" t="str">
            <v>Match</v>
          </cell>
          <cell r="D11419" t="str">
            <v>iStar</v>
          </cell>
          <cell r="E11419" t="str">
            <v>CallableStep-Up</v>
          </cell>
        </row>
        <row r="11420">
          <cell r="A11420" t="str">
            <v>3136F55W7</v>
          </cell>
          <cell r="B11420" t="str">
            <v>x3136F55W7</v>
          </cell>
          <cell r="C11420" t="str">
            <v>Match</v>
          </cell>
          <cell r="D11420" t="str">
            <v>iStar</v>
          </cell>
          <cell r="E11420" t="str">
            <v>Bullet</v>
          </cell>
        </row>
        <row r="11421">
          <cell r="A11421" t="str">
            <v>3136F55W7</v>
          </cell>
          <cell r="B11421" t="str">
            <v>x3136F55W7</v>
          </cell>
          <cell r="C11421" t="str">
            <v>Match</v>
          </cell>
          <cell r="D11421" t="str">
            <v>iStar</v>
          </cell>
          <cell r="E11421" t="str">
            <v>Callable</v>
          </cell>
        </row>
        <row r="11422">
          <cell r="A11422" t="str">
            <v>3136F55X5</v>
          </cell>
          <cell r="B11422" t="str">
            <v>x3136F55X5</v>
          </cell>
          <cell r="C11422" t="str">
            <v>Match</v>
          </cell>
          <cell r="D11422" t="str">
            <v>iStar</v>
          </cell>
          <cell r="E11422" t="str">
            <v>Callable</v>
          </cell>
        </row>
        <row r="11423">
          <cell r="A11423" t="str">
            <v>3136F55X5</v>
          </cell>
          <cell r="B11423" t="str">
            <v>x3136F55X5</v>
          </cell>
          <cell r="C11423" t="str">
            <v>Match</v>
          </cell>
          <cell r="D11423" t="str">
            <v>iStar</v>
          </cell>
          <cell r="E11423" t="str">
            <v>Callable</v>
          </cell>
        </row>
        <row r="11424">
          <cell r="A11424" t="str">
            <v>3136F55X5</v>
          </cell>
          <cell r="B11424" t="str">
            <v>x3136F55X5</v>
          </cell>
          <cell r="C11424" t="str">
            <v>Match</v>
          </cell>
          <cell r="D11424" t="str">
            <v>iStar</v>
          </cell>
          <cell r="E11424" t="str">
            <v>Callable</v>
          </cell>
        </row>
        <row r="11425">
          <cell r="A11425" t="str">
            <v>3136F55Y3</v>
          </cell>
          <cell r="B11425" t="str">
            <v>x3136F55Y3</v>
          </cell>
          <cell r="C11425" t="str">
            <v>Match</v>
          </cell>
          <cell r="D11425" t="str">
            <v>iStar</v>
          </cell>
          <cell r="E11425" t="str">
            <v>Callable</v>
          </cell>
        </row>
        <row r="11426">
          <cell r="A11426" t="str">
            <v>3136F55Y3</v>
          </cell>
          <cell r="B11426" t="str">
            <v>x3136F55Y3</v>
          </cell>
          <cell r="C11426" t="str">
            <v>Match</v>
          </cell>
          <cell r="D11426" t="str">
            <v>iStar</v>
          </cell>
          <cell r="E11426" t="str">
            <v>Bullet</v>
          </cell>
        </row>
        <row r="11427">
          <cell r="A11427" t="str">
            <v>3136F55Z0</v>
          </cell>
          <cell r="B11427" t="str">
            <v>x3136F55Z0</v>
          </cell>
          <cell r="C11427" t="str">
            <v>Match</v>
          </cell>
          <cell r="D11427" t="str">
            <v>iStar</v>
          </cell>
          <cell r="E11427" t="str">
            <v>Bullet</v>
          </cell>
        </row>
        <row r="11428">
          <cell r="A11428" t="str">
            <v>3136F55Z0</v>
          </cell>
          <cell r="B11428" t="str">
            <v>x3136F55Z0</v>
          </cell>
          <cell r="C11428" t="str">
            <v>Match</v>
          </cell>
          <cell r="D11428" t="str">
            <v>iStar</v>
          </cell>
          <cell r="E11428" t="str">
            <v>Callable</v>
          </cell>
        </row>
        <row r="11429">
          <cell r="A11429" t="str">
            <v>3136F56A4</v>
          </cell>
          <cell r="B11429" t="str">
            <v>x3136F56A4</v>
          </cell>
          <cell r="C11429" t="str">
            <v>Match</v>
          </cell>
          <cell r="D11429" t="str">
            <v>iStar</v>
          </cell>
          <cell r="E11429" t="str">
            <v>Bullet</v>
          </cell>
        </row>
        <row r="11430">
          <cell r="A11430" t="str">
            <v>3136F56A4</v>
          </cell>
          <cell r="B11430" t="str">
            <v>x3136F56A4</v>
          </cell>
          <cell r="C11430" t="str">
            <v>Match</v>
          </cell>
          <cell r="D11430" t="str">
            <v>iStar</v>
          </cell>
          <cell r="E11430" t="str">
            <v>CallableStep-Up</v>
          </cell>
        </row>
        <row r="11431">
          <cell r="A11431" t="str">
            <v>3136F56A4</v>
          </cell>
          <cell r="B11431" t="str">
            <v>x3136F56A4</v>
          </cell>
          <cell r="C11431" t="str">
            <v>Match</v>
          </cell>
          <cell r="D11431" t="str">
            <v>iStar</v>
          </cell>
          <cell r="E11431" t="str">
            <v>Step-Up</v>
          </cell>
        </row>
        <row r="11432">
          <cell r="A11432" t="str">
            <v>3136F56B2</v>
          </cell>
          <cell r="B11432" t="str">
            <v>x3136F56B2</v>
          </cell>
          <cell r="C11432" t="str">
            <v>Match</v>
          </cell>
          <cell r="D11432" t="str">
            <v>iStar</v>
          </cell>
          <cell r="E11432" t="str">
            <v>Callable</v>
          </cell>
        </row>
        <row r="11433">
          <cell r="A11433" t="str">
            <v>3136F56B2</v>
          </cell>
          <cell r="B11433" t="str">
            <v>x3136F56B2</v>
          </cell>
          <cell r="C11433" t="str">
            <v>Match</v>
          </cell>
          <cell r="D11433" t="str">
            <v>iStar</v>
          </cell>
          <cell r="E11433" t="str">
            <v>Callable</v>
          </cell>
        </row>
        <row r="11434">
          <cell r="A11434" t="str">
            <v>3136F56C0</v>
          </cell>
          <cell r="B11434" t="str">
            <v>x3136F56C0</v>
          </cell>
          <cell r="C11434" t="str">
            <v>Match</v>
          </cell>
          <cell r="D11434" t="str">
            <v>iStar</v>
          </cell>
          <cell r="E11434" t="str">
            <v>CallableStep-Up</v>
          </cell>
        </row>
        <row r="11435">
          <cell r="A11435" t="str">
            <v>3136F56C0</v>
          </cell>
          <cell r="B11435" t="str">
            <v>x3136F56C0</v>
          </cell>
          <cell r="C11435" t="str">
            <v>Match</v>
          </cell>
          <cell r="D11435" t="str">
            <v>iStar</v>
          </cell>
          <cell r="E11435" t="str">
            <v>Step-Up</v>
          </cell>
        </row>
        <row r="11436">
          <cell r="A11436" t="str">
            <v>3136F56C0</v>
          </cell>
          <cell r="B11436" t="str">
            <v>x3136F56C0</v>
          </cell>
          <cell r="C11436" t="str">
            <v>Match</v>
          </cell>
          <cell r="D11436" t="str">
            <v>iStar</v>
          </cell>
          <cell r="E11436" t="str">
            <v>Callable</v>
          </cell>
        </row>
        <row r="11437">
          <cell r="A11437" t="str">
            <v>3136F56D8</v>
          </cell>
          <cell r="B11437" t="str">
            <v>x3136F56D8</v>
          </cell>
          <cell r="C11437" t="str">
            <v>Match</v>
          </cell>
          <cell r="D11437" t="str">
            <v>iStar</v>
          </cell>
          <cell r="E11437" t="str">
            <v>Callable</v>
          </cell>
        </row>
        <row r="11438">
          <cell r="A11438" t="str">
            <v>3136F56E6</v>
          </cell>
          <cell r="B11438" t="str">
            <v>x3136F56E6</v>
          </cell>
          <cell r="C11438" t="str">
            <v>Match</v>
          </cell>
          <cell r="D11438" t="str">
            <v>iStar</v>
          </cell>
          <cell r="E11438" t="str">
            <v>Callable</v>
          </cell>
        </row>
        <row r="11439">
          <cell r="A11439" t="str">
            <v>3136F56E6</v>
          </cell>
          <cell r="B11439" t="str">
            <v>x3136F56E6</v>
          </cell>
          <cell r="C11439" t="str">
            <v>Match</v>
          </cell>
          <cell r="D11439" t="str">
            <v>iStar</v>
          </cell>
          <cell r="E11439" t="str">
            <v>Callable</v>
          </cell>
        </row>
        <row r="11440">
          <cell r="A11440" t="str">
            <v>3136F56F3</v>
          </cell>
          <cell r="B11440" t="str">
            <v>x3136F56F3</v>
          </cell>
          <cell r="C11440" t="str">
            <v>Match</v>
          </cell>
          <cell r="D11440" t="str">
            <v>iStar</v>
          </cell>
          <cell r="E11440" t="str">
            <v>Callable</v>
          </cell>
        </row>
        <row r="11441">
          <cell r="A11441" t="str">
            <v>3136F56F3</v>
          </cell>
          <cell r="B11441" t="str">
            <v>x3136F56F3</v>
          </cell>
          <cell r="C11441" t="str">
            <v>Match</v>
          </cell>
          <cell r="D11441" t="str">
            <v>iStar</v>
          </cell>
          <cell r="E11441" t="str">
            <v>Callable</v>
          </cell>
        </row>
        <row r="11442">
          <cell r="A11442" t="str">
            <v>3136F56G1</v>
          </cell>
          <cell r="B11442" t="str">
            <v>x3136F56G1</v>
          </cell>
          <cell r="C11442" t="str">
            <v>Match</v>
          </cell>
          <cell r="D11442" t="str">
            <v>iStar</v>
          </cell>
          <cell r="E11442" t="str">
            <v>CallableStep-Up</v>
          </cell>
        </row>
        <row r="11443">
          <cell r="A11443" t="str">
            <v>3136F56G1</v>
          </cell>
          <cell r="B11443" t="str">
            <v>x3136F56G1</v>
          </cell>
          <cell r="C11443" t="str">
            <v>Match</v>
          </cell>
          <cell r="D11443" t="str">
            <v>iStar</v>
          </cell>
          <cell r="E11443" t="str">
            <v>Step-Up</v>
          </cell>
        </row>
        <row r="11444">
          <cell r="A11444" t="str">
            <v>3136F56G1</v>
          </cell>
          <cell r="B11444" t="str">
            <v>x3136F56G1</v>
          </cell>
          <cell r="C11444" t="str">
            <v>Match</v>
          </cell>
          <cell r="D11444" t="str">
            <v>iStar</v>
          </cell>
          <cell r="E11444" t="str">
            <v>Callable</v>
          </cell>
        </row>
        <row r="11445">
          <cell r="A11445" t="str">
            <v>3136F56H9</v>
          </cell>
          <cell r="B11445" t="str">
            <v>x3136F56H9</v>
          </cell>
          <cell r="C11445" t="str">
            <v>Match</v>
          </cell>
          <cell r="D11445" t="str">
            <v>iStar</v>
          </cell>
          <cell r="E11445" t="str">
            <v>Callable</v>
          </cell>
        </row>
        <row r="11446">
          <cell r="A11446" t="str">
            <v>3136F56H9</v>
          </cell>
          <cell r="B11446" t="str">
            <v>x3136F56H9</v>
          </cell>
          <cell r="C11446" t="str">
            <v>Match</v>
          </cell>
          <cell r="D11446" t="str">
            <v>iStar</v>
          </cell>
          <cell r="E11446" t="str">
            <v>Callable</v>
          </cell>
        </row>
        <row r="11447">
          <cell r="A11447" t="str">
            <v>3136F56J5</v>
          </cell>
          <cell r="B11447" t="str">
            <v>x3136F56J5</v>
          </cell>
          <cell r="C11447" t="str">
            <v>Match</v>
          </cell>
          <cell r="D11447" t="str">
            <v>iStar</v>
          </cell>
          <cell r="E11447" t="str">
            <v>Bullet</v>
          </cell>
        </row>
        <row r="11448">
          <cell r="A11448" t="str">
            <v>3136F56J5</v>
          </cell>
          <cell r="B11448" t="str">
            <v>x3136F56J5</v>
          </cell>
          <cell r="C11448" t="str">
            <v>Match</v>
          </cell>
          <cell r="D11448" t="str">
            <v>iStar</v>
          </cell>
          <cell r="E11448" t="str">
            <v>Bullet</v>
          </cell>
        </row>
        <row r="11449">
          <cell r="A11449" t="str">
            <v>3136F56K2</v>
          </cell>
          <cell r="B11449" t="str">
            <v>x3136F56K2</v>
          </cell>
          <cell r="C11449" t="str">
            <v>Match</v>
          </cell>
          <cell r="D11449" t="str">
            <v>iStar</v>
          </cell>
          <cell r="E11449" t="str">
            <v>Bullet</v>
          </cell>
        </row>
        <row r="11450">
          <cell r="A11450" t="str">
            <v>3136F56K2</v>
          </cell>
          <cell r="B11450" t="str">
            <v>x3136F56K2</v>
          </cell>
          <cell r="C11450" t="str">
            <v>Match</v>
          </cell>
          <cell r="D11450" t="str">
            <v>iStar</v>
          </cell>
          <cell r="E11450" t="str">
            <v>Callable</v>
          </cell>
        </row>
        <row r="11451">
          <cell r="A11451" t="str">
            <v>3136F56L0</v>
          </cell>
          <cell r="B11451" t="str">
            <v>x3136F56L0</v>
          </cell>
          <cell r="C11451" t="str">
            <v>Match</v>
          </cell>
          <cell r="D11451" t="str">
            <v>iStar</v>
          </cell>
          <cell r="E11451" t="str">
            <v>Callable</v>
          </cell>
        </row>
        <row r="11452">
          <cell r="A11452" t="str">
            <v>3136F56L0</v>
          </cell>
          <cell r="B11452" t="str">
            <v>x3136F56L0</v>
          </cell>
          <cell r="C11452" t="str">
            <v>Match</v>
          </cell>
          <cell r="D11452" t="str">
            <v>iStar</v>
          </cell>
          <cell r="E11452" t="str">
            <v>Callable</v>
          </cell>
        </row>
        <row r="11453">
          <cell r="A11453" t="str">
            <v>3136F56M8</v>
          </cell>
          <cell r="B11453" t="str">
            <v>x3136F56M8</v>
          </cell>
          <cell r="C11453" t="str">
            <v>Match</v>
          </cell>
          <cell r="D11453" t="str">
            <v>iStar</v>
          </cell>
          <cell r="E11453" t="str">
            <v>Callable</v>
          </cell>
        </row>
        <row r="11454">
          <cell r="A11454" t="str">
            <v>3136F56M8</v>
          </cell>
          <cell r="B11454" t="str">
            <v>x3136F56M8</v>
          </cell>
          <cell r="C11454" t="str">
            <v>Match</v>
          </cell>
          <cell r="D11454" t="str">
            <v>iStar</v>
          </cell>
          <cell r="E11454" t="str">
            <v>Callable</v>
          </cell>
        </row>
        <row r="11455">
          <cell r="A11455" t="str">
            <v>3136F56N6</v>
          </cell>
          <cell r="B11455" t="str">
            <v>x3136F56N6</v>
          </cell>
          <cell r="C11455" t="str">
            <v>Match</v>
          </cell>
          <cell r="D11455" t="str">
            <v>iStar</v>
          </cell>
          <cell r="E11455" t="str">
            <v>CallableStep-Up</v>
          </cell>
        </row>
        <row r="11456">
          <cell r="A11456" t="str">
            <v>3136F56N6</v>
          </cell>
          <cell r="B11456" t="str">
            <v>x3136F56N6</v>
          </cell>
          <cell r="C11456" t="str">
            <v>Match</v>
          </cell>
          <cell r="D11456" t="str">
            <v>iStar</v>
          </cell>
          <cell r="E11456" t="str">
            <v>Step-Up</v>
          </cell>
        </row>
        <row r="11457">
          <cell r="A11457" t="str">
            <v>3136F56P1</v>
          </cell>
          <cell r="B11457" t="str">
            <v>x3136F56P1</v>
          </cell>
          <cell r="C11457" t="str">
            <v>Match</v>
          </cell>
          <cell r="D11457" t="str">
            <v>iStar</v>
          </cell>
          <cell r="E11457" t="str">
            <v>CallableStep-Up</v>
          </cell>
        </row>
        <row r="11458">
          <cell r="A11458" t="str">
            <v>3136F56P1</v>
          </cell>
          <cell r="B11458" t="str">
            <v>x3136F56P1</v>
          </cell>
          <cell r="C11458" t="str">
            <v>Match</v>
          </cell>
          <cell r="D11458" t="str">
            <v>iStar</v>
          </cell>
          <cell r="E11458" t="str">
            <v>Step-Up</v>
          </cell>
        </row>
        <row r="11459">
          <cell r="A11459" t="str">
            <v>3136F56Q9</v>
          </cell>
          <cell r="B11459" t="str">
            <v>x3136F56Q9</v>
          </cell>
          <cell r="C11459" t="str">
            <v>Match</v>
          </cell>
          <cell r="D11459" t="str">
            <v>iStar</v>
          </cell>
          <cell r="E11459" t="str">
            <v>CallableStep-Up</v>
          </cell>
        </row>
        <row r="11460">
          <cell r="A11460" t="str">
            <v>3136F56Q9</v>
          </cell>
          <cell r="B11460" t="str">
            <v>x3136F56Q9</v>
          </cell>
          <cell r="C11460" t="str">
            <v>Match</v>
          </cell>
          <cell r="D11460" t="str">
            <v>iStar</v>
          </cell>
          <cell r="E11460" t="str">
            <v>Step-Up</v>
          </cell>
        </row>
        <row r="11461">
          <cell r="A11461" t="str">
            <v>3136F56R7</v>
          </cell>
          <cell r="B11461" t="str">
            <v>x3136F56R7</v>
          </cell>
          <cell r="C11461" t="str">
            <v>Match</v>
          </cell>
          <cell r="D11461" t="str">
            <v>iStar</v>
          </cell>
          <cell r="E11461" t="str">
            <v>Callable</v>
          </cell>
        </row>
        <row r="11462">
          <cell r="A11462" t="str">
            <v>3136F56R7</v>
          </cell>
          <cell r="B11462" t="str">
            <v>x3136F56R7</v>
          </cell>
          <cell r="C11462" t="str">
            <v>Match</v>
          </cell>
          <cell r="D11462" t="str">
            <v>iStar</v>
          </cell>
          <cell r="E11462" t="str">
            <v>Callable</v>
          </cell>
        </row>
        <row r="11463">
          <cell r="A11463" t="str">
            <v>3136F56S5</v>
          </cell>
          <cell r="B11463" t="str">
            <v>x3136F56S5</v>
          </cell>
          <cell r="C11463" t="str">
            <v>Match</v>
          </cell>
          <cell r="D11463" t="str">
            <v>iStar</v>
          </cell>
          <cell r="E11463" t="str">
            <v>Bullet</v>
          </cell>
        </row>
        <row r="11464">
          <cell r="A11464" t="str">
            <v>3136F56S5</v>
          </cell>
          <cell r="B11464" t="str">
            <v>x3136F56S5</v>
          </cell>
          <cell r="C11464" t="str">
            <v>Match</v>
          </cell>
          <cell r="D11464" t="str">
            <v>iStar</v>
          </cell>
          <cell r="E11464" t="str">
            <v>Bullet</v>
          </cell>
        </row>
        <row r="11465">
          <cell r="A11465" t="str">
            <v>3136F56S5</v>
          </cell>
          <cell r="B11465" t="str">
            <v>x3136F56S5</v>
          </cell>
          <cell r="C11465" t="str">
            <v>Match</v>
          </cell>
          <cell r="D11465" t="str">
            <v>iStar</v>
          </cell>
          <cell r="E11465" t="str">
            <v>Bullet</v>
          </cell>
        </row>
        <row r="11466">
          <cell r="A11466" t="str">
            <v>3136F56S5</v>
          </cell>
          <cell r="B11466" t="str">
            <v>x3136F56S5</v>
          </cell>
          <cell r="C11466" t="str">
            <v>Match</v>
          </cell>
          <cell r="D11466" t="str">
            <v>iStar</v>
          </cell>
          <cell r="E11466" t="str">
            <v>Bullet</v>
          </cell>
        </row>
        <row r="11467">
          <cell r="A11467" t="str">
            <v>3136F56T3</v>
          </cell>
          <cell r="B11467" t="str">
            <v>x3136F56T3</v>
          </cell>
          <cell r="C11467" t="str">
            <v>Match</v>
          </cell>
          <cell r="D11467" t="str">
            <v>iStar</v>
          </cell>
          <cell r="E11467" t="str">
            <v>Callable</v>
          </cell>
        </row>
        <row r="11468">
          <cell r="A11468" t="str">
            <v>3136F56T3</v>
          </cell>
          <cell r="B11468" t="str">
            <v>x3136F56T3</v>
          </cell>
          <cell r="C11468" t="str">
            <v>Match</v>
          </cell>
          <cell r="D11468" t="str">
            <v>iStar</v>
          </cell>
          <cell r="E11468" t="str">
            <v>Callable</v>
          </cell>
        </row>
        <row r="11469">
          <cell r="A11469" t="str">
            <v>3136F56U0</v>
          </cell>
          <cell r="B11469" t="str">
            <v>x3136F56U0</v>
          </cell>
          <cell r="C11469" t="str">
            <v>Match</v>
          </cell>
          <cell r="D11469" t="str">
            <v>iStar</v>
          </cell>
          <cell r="E11469" t="str">
            <v>Callable</v>
          </cell>
        </row>
        <row r="11470">
          <cell r="A11470" t="str">
            <v>3136F56U0</v>
          </cell>
          <cell r="B11470" t="str">
            <v>x3136F56U0</v>
          </cell>
          <cell r="C11470" t="str">
            <v>Match</v>
          </cell>
          <cell r="D11470" t="str">
            <v>iStar</v>
          </cell>
          <cell r="E11470" t="str">
            <v>Callable</v>
          </cell>
        </row>
        <row r="11471">
          <cell r="A11471" t="str">
            <v>3136F56V8</v>
          </cell>
          <cell r="B11471" t="str">
            <v>x3136F56V8</v>
          </cell>
          <cell r="C11471" t="str">
            <v>Match</v>
          </cell>
          <cell r="D11471" t="str">
            <v>iStar</v>
          </cell>
          <cell r="E11471" t="str">
            <v>Bullet</v>
          </cell>
        </row>
        <row r="11472">
          <cell r="A11472" t="str">
            <v>3136F56V8</v>
          </cell>
          <cell r="B11472" t="str">
            <v>x3136F56V8</v>
          </cell>
          <cell r="C11472" t="str">
            <v>Match</v>
          </cell>
          <cell r="D11472" t="str">
            <v>iStar</v>
          </cell>
          <cell r="E11472" t="str">
            <v>Callable</v>
          </cell>
        </row>
        <row r="11473">
          <cell r="A11473" t="str">
            <v>3136F56W6</v>
          </cell>
          <cell r="B11473" t="str">
            <v>x3136F56W6</v>
          </cell>
          <cell r="C11473" t="str">
            <v>Match</v>
          </cell>
          <cell r="D11473" t="str">
            <v>iStar</v>
          </cell>
          <cell r="E11473" t="str">
            <v>Callable</v>
          </cell>
        </row>
        <row r="11474">
          <cell r="A11474" t="str">
            <v>3136F56W6</v>
          </cell>
          <cell r="B11474" t="str">
            <v>x3136F56W6</v>
          </cell>
          <cell r="C11474" t="str">
            <v>Match</v>
          </cell>
          <cell r="D11474" t="str">
            <v>iStar</v>
          </cell>
          <cell r="E11474" t="str">
            <v>Bullet</v>
          </cell>
        </row>
        <row r="11475">
          <cell r="A11475" t="str">
            <v>3136F56X4</v>
          </cell>
          <cell r="B11475" t="str">
            <v>x3136F56X4</v>
          </cell>
          <cell r="C11475" t="str">
            <v>Match</v>
          </cell>
          <cell r="D11475" t="str">
            <v>iStar</v>
          </cell>
          <cell r="E11475" t="str">
            <v>Callable</v>
          </cell>
        </row>
        <row r="11476">
          <cell r="A11476" t="str">
            <v>3136F56Y2</v>
          </cell>
          <cell r="B11476" t="str">
            <v>x3136F56Y2</v>
          </cell>
          <cell r="C11476" t="str">
            <v>Match</v>
          </cell>
          <cell r="D11476" t="str">
            <v>iStar</v>
          </cell>
          <cell r="E11476" t="str">
            <v>Callable</v>
          </cell>
        </row>
        <row r="11477">
          <cell r="A11477" t="str">
            <v>3136F56Y2</v>
          </cell>
          <cell r="B11477" t="str">
            <v>x3136F56Y2</v>
          </cell>
          <cell r="C11477" t="str">
            <v>Match</v>
          </cell>
          <cell r="D11477" t="str">
            <v>iStar</v>
          </cell>
          <cell r="E11477" t="str">
            <v>CallableStep-Up</v>
          </cell>
        </row>
        <row r="11478">
          <cell r="A11478" t="str">
            <v>3136F56Z9</v>
          </cell>
          <cell r="B11478" t="str">
            <v>x3136F56Z9</v>
          </cell>
          <cell r="C11478" t="str">
            <v>Match</v>
          </cell>
          <cell r="D11478" t="str">
            <v>iStar</v>
          </cell>
          <cell r="E11478" t="str">
            <v>Step-Up</v>
          </cell>
        </row>
        <row r="11479">
          <cell r="A11479" t="str">
            <v>3136F56Z9</v>
          </cell>
          <cell r="B11479" t="str">
            <v>x3136F56Z9</v>
          </cell>
          <cell r="C11479" t="str">
            <v>Match</v>
          </cell>
          <cell r="D11479" t="str">
            <v>iStar</v>
          </cell>
          <cell r="E11479" t="str">
            <v>CallableStep-Up</v>
          </cell>
        </row>
        <row r="11480">
          <cell r="A11480" t="str">
            <v>3136F57A3</v>
          </cell>
          <cell r="B11480" t="str">
            <v>x3136F57A3</v>
          </cell>
          <cell r="C11480" t="str">
            <v>Match</v>
          </cell>
          <cell r="D11480" t="str">
            <v>iStar</v>
          </cell>
          <cell r="E11480" t="str">
            <v>Step-Up</v>
          </cell>
        </row>
        <row r="11481">
          <cell r="A11481" t="str">
            <v>3136F57A3</v>
          </cell>
          <cell r="B11481" t="str">
            <v>x3136F57A3</v>
          </cell>
          <cell r="C11481" t="str">
            <v>Match</v>
          </cell>
          <cell r="D11481" t="str">
            <v>iStar</v>
          </cell>
          <cell r="E11481" t="str">
            <v>CallableStep-Up</v>
          </cell>
        </row>
        <row r="11482">
          <cell r="A11482" t="str">
            <v>3136F57B1</v>
          </cell>
          <cell r="B11482" t="str">
            <v>x3136F57B1</v>
          </cell>
          <cell r="C11482" t="str">
            <v>Match</v>
          </cell>
          <cell r="D11482" t="str">
            <v>iStar</v>
          </cell>
          <cell r="E11482" t="str">
            <v>Step-Up</v>
          </cell>
        </row>
        <row r="11483">
          <cell r="A11483" t="str">
            <v>3136F57B1</v>
          </cell>
          <cell r="B11483" t="str">
            <v>x3136F57B1</v>
          </cell>
          <cell r="C11483" t="str">
            <v>Match</v>
          </cell>
          <cell r="D11483" t="str">
            <v>iStar</v>
          </cell>
          <cell r="E11483" t="str">
            <v>Callable</v>
          </cell>
        </row>
        <row r="11484">
          <cell r="A11484" t="str">
            <v>3136F57C9</v>
          </cell>
          <cell r="B11484" t="str">
            <v>x3136F57C9</v>
          </cell>
          <cell r="C11484" t="str">
            <v>Match</v>
          </cell>
          <cell r="D11484" t="str">
            <v>iStar</v>
          </cell>
          <cell r="E11484" t="str">
            <v>Callable</v>
          </cell>
        </row>
        <row r="11485">
          <cell r="A11485" t="str">
            <v>3136F57C9</v>
          </cell>
          <cell r="B11485" t="str">
            <v>x3136F57C9</v>
          </cell>
          <cell r="C11485" t="str">
            <v>Match</v>
          </cell>
          <cell r="D11485" t="str">
            <v>iStar</v>
          </cell>
          <cell r="E11485" t="str">
            <v>VariableRateBond</v>
          </cell>
        </row>
        <row r="11486">
          <cell r="A11486" t="str">
            <v>3136F57D7</v>
          </cell>
          <cell r="B11486" t="str">
            <v>x3136F57D7</v>
          </cell>
          <cell r="C11486" t="str">
            <v>Match</v>
          </cell>
          <cell r="D11486" t="str">
            <v>iStar</v>
          </cell>
          <cell r="E11486" t="str">
            <v>Floater</v>
          </cell>
        </row>
        <row r="11487">
          <cell r="A11487" t="str">
            <v>3136F57D7</v>
          </cell>
          <cell r="B11487" t="str">
            <v>x3136F57D7</v>
          </cell>
          <cell r="C11487" t="str">
            <v>Match</v>
          </cell>
          <cell r="D11487" t="str">
            <v>iStar</v>
          </cell>
          <cell r="E11487" t="str">
            <v>Callable</v>
          </cell>
        </row>
        <row r="11488">
          <cell r="A11488" t="str">
            <v>3136F57E5</v>
          </cell>
          <cell r="B11488" t="str">
            <v>x3136F57E5</v>
          </cell>
          <cell r="C11488" t="str">
            <v>Match</v>
          </cell>
          <cell r="D11488" t="str">
            <v>iStar</v>
          </cell>
          <cell r="E11488" t="str">
            <v>CallableStep-Up</v>
          </cell>
        </row>
        <row r="11489">
          <cell r="A11489" t="str">
            <v>3136F57E5</v>
          </cell>
          <cell r="B11489" t="str">
            <v>x3136F57E5</v>
          </cell>
          <cell r="C11489" t="str">
            <v>Match</v>
          </cell>
          <cell r="D11489" t="str">
            <v>iStar</v>
          </cell>
          <cell r="E11489" t="str">
            <v>Step-Up</v>
          </cell>
        </row>
        <row r="11490">
          <cell r="A11490" t="str">
            <v>3136F57F2</v>
          </cell>
          <cell r="B11490" t="str">
            <v>x3136F57F2</v>
          </cell>
          <cell r="C11490" t="str">
            <v>Match</v>
          </cell>
          <cell r="D11490" t="str">
            <v>iStar</v>
          </cell>
          <cell r="E11490" t="str">
            <v>CallableStep-Up</v>
          </cell>
        </row>
        <row r="11491">
          <cell r="A11491" t="str">
            <v>3136F57F2</v>
          </cell>
          <cell r="B11491" t="str">
            <v>x3136F57F2</v>
          </cell>
          <cell r="C11491" t="str">
            <v>Match</v>
          </cell>
          <cell r="D11491" t="str">
            <v>iStar</v>
          </cell>
          <cell r="E11491" t="str">
            <v>Step-Up</v>
          </cell>
        </row>
        <row r="11492">
          <cell r="A11492" t="str">
            <v>3136F57G0</v>
          </cell>
          <cell r="B11492" t="str">
            <v>x3136F57G0</v>
          </cell>
          <cell r="C11492" t="str">
            <v>Match</v>
          </cell>
          <cell r="D11492" t="str">
            <v>iStar</v>
          </cell>
          <cell r="E11492" t="str">
            <v>Callable</v>
          </cell>
        </row>
        <row r="11493">
          <cell r="A11493" t="str">
            <v>3136F57G0</v>
          </cell>
          <cell r="B11493" t="str">
            <v>x3136F57G0</v>
          </cell>
          <cell r="C11493" t="str">
            <v>Match</v>
          </cell>
          <cell r="D11493" t="str">
            <v>iStar</v>
          </cell>
          <cell r="E11493" t="str">
            <v>CallableStep-Up</v>
          </cell>
        </row>
        <row r="11494">
          <cell r="A11494" t="str">
            <v>3136F57H8</v>
          </cell>
          <cell r="B11494" t="str">
            <v>x3136F57H8</v>
          </cell>
          <cell r="C11494" t="str">
            <v>Match</v>
          </cell>
          <cell r="D11494" t="str">
            <v>iStar</v>
          </cell>
          <cell r="E11494" t="str">
            <v>Callable</v>
          </cell>
        </row>
        <row r="11495">
          <cell r="A11495" t="str">
            <v>3136F57H8</v>
          </cell>
          <cell r="B11495" t="str">
            <v>x3136F57H8</v>
          </cell>
          <cell r="C11495" t="str">
            <v>Match</v>
          </cell>
          <cell r="D11495" t="str">
            <v>iStar</v>
          </cell>
          <cell r="E11495" t="str">
            <v>Bullet</v>
          </cell>
        </row>
        <row r="11496">
          <cell r="A11496" t="str">
            <v>3136F57J4</v>
          </cell>
          <cell r="B11496" t="str">
            <v>x3136F57J4</v>
          </cell>
          <cell r="C11496" t="str">
            <v>Match</v>
          </cell>
          <cell r="D11496" t="str">
            <v>iStar</v>
          </cell>
          <cell r="E11496" t="str">
            <v>CallableStep-Up</v>
          </cell>
        </row>
        <row r="11497">
          <cell r="A11497" t="str">
            <v>3136F57J4</v>
          </cell>
          <cell r="B11497" t="str">
            <v>x3136F57J4</v>
          </cell>
          <cell r="C11497" t="str">
            <v>Match</v>
          </cell>
          <cell r="D11497" t="str">
            <v>iStar</v>
          </cell>
          <cell r="E11497" t="str">
            <v>CallableStep-Up</v>
          </cell>
        </row>
        <row r="11498">
          <cell r="A11498" t="str">
            <v>3136F57K1</v>
          </cell>
          <cell r="B11498" t="str">
            <v>x3136F57K1</v>
          </cell>
          <cell r="C11498" t="str">
            <v>Match</v>
          </cell>
          <cell r="D11498" t="str">
            <v>iStar</v>
          </cell>
          <cell r="E11498" t="str">
            <v>CallableStep-Up</v>
          </cell>
        </row>
        <row r="11499">
          <cell r="A11499" t="str">
            <v>3136F57K1</v>
          </cell>
          <cell r="B11499" t="str">
            <v>x3136F57K1</v>
          </cell>
          <cell r="C11499" t="str">
            <v>Match</v>
          </cell>
          <cell r="D11499" t="str">
            <v>iStar</v>
          </cell>
          <cell r="E11499" t="str">
            <v>Step-Up</v>
          </cell>
        </row>
        <row r="11500">
          <cell r="A11500" t="str">
            <v>3136F57L9</v>
          </cell>
          <cell r="B11500" t="str">
            <v>x3136F57L9</v>
          </cell>
          <cell r="C11500" t="str">
            <v>Match</v>
          </cell>
          <cell r="D11500" t="str">
            <v>iStar</v>
          </cell>
          <cell r="E11500" t="str">
            <v>Callable</v>
          </cell>
        </row>
        <row r="11501">
          <cell r="A11501" t="str">
            <v>3136F57L9</v>
          </cell>
          <cell r="B11501" t="str">
            <v>x3136F57L9</v>
          </cell>
          <cell r="C11501" t="str">
            <v>Match</v>
          </cell>
          <cell r="D11501" t="str">
            <v>iStar</v>
          </cell>
          <cell r="E11501" t="str">
            <v>Callable</v>
          </cell>
        </row>
        <row r="11502">
          <cell r="A11502" t="str">
            <v>3136F57M7</v>
          </cell>
          <cell r="B11502" t="str">
            <v>x3136F57M7</v>
          </cell>
          <cell r="C11502" t="str">
            <v>Match</v>
          </cell>
          <cell r="D11502" t="str">
            <v>iStar</v>
          </cell>
          <cell r="E11502" t="str">
            <v>CallableStep-Up</v>
          </cell>
        </row>
        <row r="11503">
          <cell r="A11503" t="str">
            <v>3136F5A27</v>
          </cell>
          <cell r="B11503" t="str">
            <v>x3136F5A27</v>
          </cell>
          <cell r="C11503" t="str">
            <v>Match</v>
          </cell>
          <cell r="D11503" t="str">
            <v>iStar</v>
          </cell>
          <cell r="E11503" t="str">
            <v>Bullet</v>
          </cell>
        </row>
        <row r="11504">
          <cell r="A11504" t="str">
            <v>3136F5A27</v>
          </cell>
          <cell r="B11504" t="str">
            <v>x3136F5A27</v>
          </cell>
          <cell r="C11504" t="str">
            <v>Match</v>
          </cell>
          <cell r="D11504" t="str">
            <v>iStar</v>
          </cell>
          <cell r="E11504" t="str">
            <v>Callable</v>
          </cell>
        </row>
        <row r="11505">
          <cell r="A11505" t="str">
            <v>3136F5A35</v>
          </cell>
          <cell r="B11505" t="str">
            <v>x3136F5A35</v>
          </cell>
          <cell r="C11505" t="str">
            <v>Match</v>
          </cell>
          <cell r="D11505" t="str">
            <v>iStar</v>
          </cell>
          <cell r="E11505" t="str">
            <v>Callable</v>
          </cell>
        </row>
        <row r="11506">
          <cell r="A11506" t="str">
            <v>3136F5A35</v>
          </cell>
          <cell r="B11506" t="str">
            <v>x3136F5A35</v>
          </cell>
          <cell r="C11506" t="str">
            <v>Match</v>
          </cell>
          <cell r="D11506" t="str">
            <v>iStar</v>
          </cell>
          <cell r="E11506" t="str">
            <v>Callable</v>
          </cell>
        </row>
        <row r="11507">
          <cell r="A11507" t="str">
            <v>3136F5A43</v>
          </cell>
          <cell r="B11507" t="str">
            <v>x3136F5A43</v>
          </cell>
          <cell r="C11507" t="str">
            <v>Match</v>
          </cell>
          <cell r="D11507" t="str">
            <v>iStar</v>
          </cell>
          <cell r="E11507" t="str">
            <v>Callable</v>
          </cell>
        </row>
        <row r="11508">
          <cell r="A11508" t="str">
            <v>3136F5A43</v>
          </cell>
          <cell r="B11508" t="str">
            <v>x3136F5A43</v>
          </cell>
          <cell r="C11508" t="str">
            <v>Match</v>
          </cell>
          <cell r="D11508" t="str">
            <v>iStar</v>
          </cell>
          <cell r="E11508" t="str">
            <v>Callable</v>
          </cell>
        </row>
        <row r="11509">
          <cell r="A11509" t="str">
            <v>3136F5A50</v>
          </cell>
          <cell r="B11509" t="str">
            <v>x3136F5A50</v>
          </cell>
          <cell r="C11509" t="str">
            <v>Match</v>
          </cell>
          <cell r="D11509" t="str">
            <v>iStar</v>
          </cell>
          <cell r="E11509" t="str">
            <v>Callable</v>
          </cell>
        </row>
        <row r="11510">
          <cell r="A11510" t="str">
            <v>3136F5A50</v>
          </cell>
          <cell r="B11510" t="str">
            <v>x3136F5A50</v>
          </cell>
          <cell r="C11510" t="str">
            <v>Match</v>
          </cell>
          <cell r="D11510" t="str">
            <v>iStar</v>
          </cell>
          <cell r="E11510" t="str">
            <v>CallableStep-Up</v>
          </cell>
        </row>
        <row r="11511">
          <cell r="A11511" t="str">
            <v>3136F5A68</v>
          </cell>
          <cell r="B11511" t="str">
            <v>x3136F5A68</v>
          </cell>
          <cell r="C11511" t="str">
            <v>Match</v>
          </cell>
          <cell r="D11511" t="str">
            <v>iStar</v>
          </cell>
          <cell r="E11511" t="str">
            <v>Step-Up</v>
          </cell>
        </row>
        <row r="11512">
          <cell r="A11512" t="str">
            <v>3136F5A68</v>
          </cell>
          <cell r="B11512" t="str">
            <v>x3136F5A68</v>
          </cell>
          <cell r="C11512" t="str">
            <v>Match</v>
          </cell>
          <cell r="D11512" t="str">
            <v>iStar</v>
          </cell>
          <cell r="E11512" t="str">
            <v>Callable</v>
          </cell>
        </row>
        <row r="11513">
          <cell r="A11513" t="str">
            <v>3136F5A76</v>
          </cell>
          <cell r="B11513" t="str">
            <v>x3136F5A76</v>
          </cell>
          <cell r="C11513" t="str">
            <v>Match</v>
          </cell>
          <cell r="D11513" t="str">
            <v>iStar</v>
          </cell>
          <cell r="E11513" t="str">
            <v>Callable</v>
          </cell>
        </row>
        <row r="11514">
          <cell r="A11514" t="str">
            <v>3136F5A76</v>
          </cell>
          <cell r="B11514" t="str">
            <v>x3136F5A76</v>
          </cell>
          <cell r="C11514" t="str">
            <v>Match</v>
          </cell>
          <cell r="D11514" t="str">
            <v>iStar</v>
          </cell>
          <cell r="E11514" t="str">
            <v>Callable</v>
          </cell>
        </row>
        <row r="11515">
          <cell r="A11515" t="str">
            <v>3136F5A84</v>
          </cell>
          <cell r="B11515" t="str">
            <v>x3136F5A84</v>
          </cell>
          <cell r="C11515" t="str">
            <v>Match</v>
          </cell>
          <cell r="D11515" t="str">
            <v>iStar</v>
          </cell>
          <cell r="E11515" t="str">
            <v>Bullet</v>
          </cell>
        </row>
        <row r="11516">
          <cell r="A11516" t="str">
            <v>3136F5A84</v>
          </cell>
          <cell r="B11516" t="str">
            <v>x3136F5A84</v>
          </cell>
          <cell r="C11516" t="str">
            <v>Match</v>
          </cell>
          <cell r="D11516" t="str">
            <v>iStar</v>
          </cell>
          <cell r="E11516" t="str">
            <v>Bullet</v>
          </cell>
        </row>
        <row r="11517">
          <cell r="A11517" t="str">
            <v>3136F5AA9</v>
          </cell>
          <cell r="B11517" t="str">
            <v>x3136F5AA9</v>
          </cell>
          <cell r="C11517" t="str">
            <v>Match</v>
          </cell>
          <cell r="D11517" t="str">
            <v>iStar</v>
          </cell>
          <cell r="E11517" t="str">
            <v>Callable</v>
          </cell>
        </row>
        <row r="11518">
          <cell r="A11518" t="str">
            <v>3136F5AA9</v>
          </cell>
          <cell r="B11518" t="str">
            <v>x3136F5AA9</v>
          </cell>
          <cell r="C11518" t="str">
            <v>Match</v>
          </cell>
          <cell r="D11518" t="str">
            <v>iStar</v>
          </cell>
          <cell r="E11518" t="str">
            <v>Callable</v>
          </cell>
        </row>
        <row r="11519">
          <cell r="A11519" t="str">
            <v>3136F5AA9</v>
          </cell>
          <cell r="B11519" t="str">
            <v>x3136F5AA9</v>
          </cell>
          <cell r="C11519" t="str">
            <v>Match</v>
          </cell>
          <cell r="D11519" t="str">
            <v>iStar</v>
          </cell>
          <cell r="E11519" t="str">
            <v>Callable</v>
          </cell>
        </row>
        <row r="11520">
          <cell r="A11520" t="str">
            <v>3136F5AB7</v>
          </cell>
          <cell r="B11520" t="str">
            <v>x3136F5AB7</v>
          </cell>
          <cell r="C11520" t="str">
            <v>Match</v>
          </cell>
          <cell r="D11520" t="str">
            <v>iStar</v>
          </cell>
          <cell r="E11520" t="str">
            <v>Bullet</v>
          </cell>
        </row>
        <row r="11521">
          <cell r="A11521" t="str">
            <v>3136F5AB7</v>
          </cell>
          <cell r="B11521" t="str">
            <v>x3136F5AB7</v>
          </cell>
          <cell r="C11521" t="str">
            <v>Match</v>
          </cell>
          <cell r="D11521" t="str">
            <v>iStar</v>
          </cell>
          <cell r="E11521" t="str">
            <v>CallableStep-Up</v>
          </cell>
        </row>
        <row r="11522">
          <cell r="A11522" t="str">
            <v>3136F5AB7</v>
          </cell>
          <cell r="B11522" t="str">
            <v>x3136F5AB7</v>
          </cell>
          <cell r="C11522" t="str">
            <v>Match</v>
          </cell>
          <cell r="D11522" t="str">
            <v>iStar</v>
          </cell>
          <cell r="E11522" t="str">
            <v>Step-Up</v>
          </cell>
        </row>
        <row r="11523">
          <cell r="A11523" t="str">
            <v>3136F5AC5</v>
          </cell>
          <cell r="B11523" t="str">
            <v>x3136F5AC5</v>
          </cell>
          <cell r="C11523" t="str">
            <v>Match</v>
          </cell>
          <cell r="D11523" t="str">
            <v>iStar</v>
          </cell>
          <cell r="E11523" t="str">
            <v>Step-Up</v>
          </cell>
        </row>
        <row r="11524">
          <cell r="A11524" t="str">
            <v>3136F5AC5</v>
          </cell>
          <cell r="B11524" t="str">
            <v>x3136F5AC5</v>
          </cell>
          <cell r="C11524" t="str">
            <v>Match</v>
          </cell>
          <cell r="D11524" t="str">
            <v>iStar</v>
          </cell>
          <cell r="E11524" t="str">
            <v>Callable</v>
          </cell>
        </row>
        <row r="11525">
          <cell r="A11525" t="str">
            <v>3136F5AD3</v>
          </cell>
          <cell r="B11525" t="str">
            <v>x3136F5AD3</v>
          </cell>
          <cell r="C11525" t="str">
            <v>Match</v>
          </cell>
          <cell r="D11525" t="str">
            <v>iStar</v>
          </cell>
          <cell r="E11525" t="str">
            <v>Callable</v>
          </cell>
        </row>
        <row r="11526">
          <cell r="A11526" t="str">
            <v>3136F5AD3</v>
          </cell>
          <cell r="B11526" t="str">
            <v>x3136F5AD3</v>
          </cell>
          <cell r="C11526" t="str">
            <v>Match</v>
          </cell>
          <cell r="D11526" t="str">
            <v>iStar</v>
          </cell>
          <cell r="E11526" t="str">
            <v>Bullet</v>
          </cell>
        </row>
        <row r="11527">
          <cell r="A11527" t="str">
            <v>3136F5AD3</v>
          </cell>
          <cell r="B11527" t="str">
            <v>x3136F5AD3</v>
          </cell>
          <cell r="C11527" t="str">
            <v>Match</v>
          </cell>
          <cell r="D11527" t="str">
            <v>iStar</v>
          </cell>
          <cell r="E11527" t="str">
            <v>Bullet</v>
          </cell>
        </row>
        <row r="11528">
          <cell r="A11528" t="str">
            <v>3136F5AE1</v>
          </cell>
          <cell r="B11528" t="str">
            <v>x3136F5AE1</v>
          </cell>
          <cell r="C11528" t="str">
            <v>Match</v>
          </cell>
          <cell r="D11528" t="str">
            <v>iStar</v>
          </cell>
          <cell r="E11528" t="str">
            <v>Bullet</v>
          </cell>
        </row>
        <row r="11529">
          <cell r="A11529" t="str">
            <v>3136F5AE1</v>
          </cell>
          <cell r="B11529" t="str">
            <v>x3136F5AE1</v>
          </cell>
          <cell r="C11529" t="str">
            <v>Match</v>
          </cell>
          <cell r="D11529" t="str">
            <v>iStar</v>
          </cell>
          <cell r="E11529" t="str">
            <v>Bullet</v>
          </cell>
        </row>
        <row r="11530">
          <cell r="A11530" t="str">
            <v>3136F5AF8</v>
          </cell>
          <cell r="B11530" t="str">
            <v>x3136F5AF8</v>
          </cell>
          <cell r="C11530" t="str">
            <v>Match</v>
          </cell>
          <cell r="D11530" t="str">
            <v>iStar</v>
          </cell>
          <cell r="E11530" t="str">
            <v>Bullet</v>
          </cell>
        </row>
        <row r="11531">
          <cell r="A11531" t="str">
            <v>3136F5AF8</v>
          </cell>
          <cell r="B11531" t="str">
            <v>x3136F5AF8</v>
          </cell>
          <cell r="C11531" t="str">
            <v>Match</v>
          </cell>
          <cell r="D11531" t="str">
            <v>iStar</v>
          </cell>
          <cell r="E11531" t="str">
            <v>Bullet</v>
          </cell>
        </row>
        <row r="11532">
          <cell r="A11532" t="str">
            <v>3136F5AG6</v>
          </cell>
          <cell r="B11532" t="str">
            <v>x3136F5AG6</v>
          </cell>
          <cell r="C11532" t="str">
            <v>Match</v>
          </cell>
          <cell r="D11532" t="str">
            <v>iStar</v>
          </cell>
          <cell r="E11532" t="str">
            <v>Bullet</v>
          </cell>
        </row>
        <row r="11533">
          <cell r="A11533" t="str">
            <v>3136F5AH4</v>
          </cell>
          <cell r="B11533" t="str">
            <v>x3136F5AH4</v>
          </cell>
          <cell r="C11533" t="str">
            <v>Match</v>
          </cell>
          <cell r="D11533" t="str">
            <v>iStar</v>
          </cell>
          <cell r="E11533" t="str">
            <v>Bullet</v>
          </cell>
        </row>
        <row r="11534">
          <cell r="A11534" t="str">
            <v>3136F5AH4</v>
          </cell>
          <cell r="B11534" t="str">
            <v>x3136F5AH4</v>
          </cell>
          <cell r="C11534" t="str">
            <v>Match</v>
          </cell>
          <cell r="D11534" t="str">
            <v>iStar</v>
          </cell>
          <cell r="E11534" t="str">
            <v>Bullet</v>
          </cell>
        </row>
        <row r="11535">
          <cell r="A11535" t="str">
            <v>3136F5AH4</v>
          </cell>
          <cell r="B11535" t="str">
            <v>x3136F5AH4</v>
          </cell>
          <cell r="C11535" t="str">
            <v>Match</v>
          </cell>
          <cell r="D11535" t="str">
            <v>iStar</v>
          </cell>
          <cell r="E11535" t="str">
            <v>Bullet</v>
          </cell>
        </row>
        <row r="11536">
          <cell r="A11536" t="str">
            <v>3136F5AH4</v>
          </cell>
          <cell r="B11536" t="str">
            <v>x3136F5AH4</v>
          </cell>
          <cell r="C11536" t="str">
            <v>Match</v>
          </cell>
          <cell r="D11536" t="str">
            <v>iStar</v>
          </cell>
          <cell r="E11536" t="str">
            <v>Callable</v>
          </cell>
        </row>
        <row r="11537">
          <cell r="A11537" t="str">
            <v>3136F5AJ0</v>
          </cell>
          <cell r="B11537" t="str">
            <v>x3136F5AJ0</v>
          </cell>
          <cell r="C11537" t="str">
            <v>Match</v>
          </cell>
          <cell r="D11537" t="str">
            <v>iStar</v>
          </cell>
          <cell r="E11537" t="str">
            <v>Callable</v>
          </cell>
        </row>
        <row r="11538">
          <cell r="A11538" t="str">
            <v>3136F5AJ0</v>
          </cell>
          <cell r="B11538" t="str">
            <v>x3136F5AJ0</v>
          </cell>
          <cell r="C11538" t="str">
            <v>Match</v>
          </cell>
          <cell r="D11538" t="str">
            <v>iStar</v>
          </cell>
          <cell r="E11538" t="str">
            <v>CallableStep-Up</v>
          </cell>
        </row>
        <row r="11539">
          <cell r="A11539" t="str">
            <v>3136F5AJ0</v>
          </cell>
          <cell r="B11539" t="str">
            <v>x3136F5AJ0</v>
          </cell>
          <cell r="C11539" t="str">
            <v>Match</v>
          </cell>
          <cell r="D11539" t="str">
            <v>iStar</v>
          </cell>
          <cell r="E11539" t="str">
            <v>Step-Up</v>
          </cell>
        </row>
        <row r="11540">
          <cell r="A11540" t="str">
            <v>3136F5AK7</v>
          </cell>
          <cell r="B11540" t="str">
            <v>x3136F5AK7</v>
          </cell>
          <cell r="C11540" t="str">
            <v>Match</v>
          </cell>
          <cell r="D11540" t="str">
            <v>iStar</v>
          </cell>
          <cell r="E11540" t="str">
            <v>Step-Up</v>
          </cell>
        </row>
        <row r="11541">
          <cell r="A11541" t="str">
            <v>3136F5AK7</v>
          </cell>
          <cell r="B11541" t="str">
            <v>x3136F5AK7</v>
          </cell>
          <cell r="C11541" t="str">
            <v>Match</v>
          </cell>
          <cell r="D11541" t="str">
            <v>iStar</v>
          </cell>
          <cell r="E11541" t="str">
            <v>Callable</v>
          </cell>
        </row>
        <row r="11542">
          <cell r="A11542" t="str">
            <v>3136F5AL5</v>
          </cell>
          <cell r="B11542" t="str">
            <v>x3136F5AL5</v>
          </cell>
          <cell r="C11542" t="str">
            <v>Match</v>
          </cell>
          <cell r="D11542" t="str">
            <v>iStar</v>
          </cell>
          <cell r="E11542" t="str">
            <v>Callable</v>
          </cell>
        </row>
        <row r="11543">
          <cell r="A11543" t="str">
            <v>3136F5AL5</v>
          </cell>
          <cell r="B11543" t="str">
            <v>x3136F5AL5</v>
          </cell>
          <cell r="C11543" t="str">
            <v>Match</v>
          </cell>
          <cell r="D11543" t="str">
            <v>iStar</v>
          </cell>
          <cell r="E11543" t="str">
            <v>Callable</v>
          </cell>
        </row>
        <row r="11544">
          <cell r="A11544" t="str">
            <v>3136F5AM3</v>
          </cell>
          <cell r="B11544" t="str">
            <v>x3136F5AM3</v>
          </cell>
          <cell r="C11544" t="str">
            <v>Match</v>
          </cell>
          <cell r="D11544" t="str">
            <v>iStar</v>
          </cell>
          <cell r="E11544" t="str">
            <v>Callable</v>
          </cell>
        </row>
        <row r="11545">
          <cell r="A11545" t="str">
            <v>3136F5AM3</v>
          </cell>
          <cell r="B11545" t="str">
            <v>x3136F5AM3</v>
          </cell>
          <cell r="C11545" t="str">
            <v>Match</v>
          </cell>
          <cell r="D11545" t="str">
            <v>iStar</v>
          </cell>
          <cell r="E11545" t="str">
            <v>Callable</v>
          </cell>
        </row>
        <row r="11546">
          <cell r="A11546" t="str">
            <v>3136F5AN1</v>
          </cell>
          <cell r="B11546" t="str">
            <v>x3136F5AN1</v>
          </cell>
          <cell r="C11546" t="str">
            <v>Match</v>
          </cell>
          <cell r="D11546" t="str">
            <v>iStar</v>
          </cell>
          <cell r="E11546" t="str">
            <v>CallableStep-Up</v>
          </cell>
        </row>
        <row r="11547">
          <cell r="A11547" t="str">
            <v>3136F5AN1</v>
          </cell>
          <cell r="B11547" t="str">
            <v>x3136F5AN1</v>
          </cell>
          <cell r="C11547" t="str">
            <v>Match</v>
          </cell>
          <cell r="D11547" t="str">
            <v>iStar</v>
          </cell>
          <cell r="E11547" t="str">
            <v>Step-Up</v>
          </cell>
        </row>
        <row r="11548">
          <cell r="A11548" t="str">
            <v>3136F5AP6</v>
          </cell>
          <cell r="B11548" t="str">
            <v>x3136F5AP6</v>
          </cell>
          <cell r="C11548" t="str">
            <v>Match</v>
          </cell>
          <cell r="D11548" t="str">
            <v>iStar</v>
          </cell>
          <cell r="E11548" t="str">
            <v>CallableStep-Up</v>
          </cell>
        </row>
        <row r="11549">
          <cell r="A11549" t="str">
            <v>3136F5AR2</v>
          </cell>
          <cell r="B11549" t="str">
            <v>x3136F5AR2</v>
          </cell>
          <cell r="C11549" t="str">
            <v>Match</v>
          </cell>
          <cell r="D11549" t="str">
            <v>iStar</v>
          </cell>
          <cell r="E11549" t="str">
            <v>Callable</v>
          </cell>
        </row>
        <row r="11550">
          <cell r="A11550" t="str">
            <v>3136F5AR2</v>
          </cell>
          <cell r="B11550" t="str">
            <v>x3136F5AR2</v>
          </cell>
          <cell r="C11550" t="str">
            <v>Match</v>
          </cell>
          <cell r="D11550" t="str">
            <v>iStar</v>
          </cell>
          <cell r="E11550" t="str">
            <v>Callable</v>
          </cell>
        </row>
        <row r="11551">
          <cell r="A11551" t="str">
            <v>3136F5AS0</v>
          </cell>
          <cell r="B11551" t="str">
            <v>x3136F5AS0</v>
          </cell>
          <cell r="C11551" t="str">
            <v>Match</v>
          </cell>
          <cell r="D11551" t="str">
            <v>iStar</v>
          </cell>
          <cell r="E11551" t="str">
            <v>CallableStep-Up</v>
          </cell>
        </row>
        <row r="11552">
          <cell r="A11552" t="str">
            <v>3136F5AS0</v>
          </cell>
          <cell r="B11552" t="str">
            <v>x3136F5AS0</v>
          </cell>
          <cell r="C11552" t="str">
            <v>Match</v>
          </cell>
          <cell r="D11552" t="str">
            <v>iStar</v>
          </cell>
          <cell r="E11552" t="str">
            <v>Step-Up</v>
          </cell>
        </row>
        <row r="11553">
          <cell r="A11553" t="str">
            <v>3136F5AT8</v>
          </cell>
          <cell r="B11553" t="str">
            <v>x3136F5AT8</v>
          </cell>
          <cell r="C11553" t="str">
            <v>Match</v>
          </cell>
          <cell r="D11553" t="str">
            <v>iStar</v>
          </cell>
          <cell r="E11553" t="str">
            <v>CallableStep-Up</v>
          </cell>
        </row>
        <row r="11554">
          <cell r="A11554" t="str">
            <v>3136F5AT8</v>
          </cell>
          <cell r="B11554" t="str">
            <v>x3136F5AT8</v>
          </cell>
          <cell r="C11554" t="str">
            <v>Match</v>
          </cell>
          <cell r="D11554" t="str">
            <v>iStar</v>
          </cell>
          <cell r="E11554" t="str">
            <v>Step-Up</v>
          </cell>
        </row>
        <row r="11555">
          <cell r="A11555" t="str">
            <v>3136F5AU5</v>
          </cell>
          <cell r="B11555" t="str">
            <v>x3136F5AU5</v>
          </cell>
          <cell r="C11555" t="str">
            <v>Match</v>
          </cell>
          <cell r="D11555" t="str">
            <v>iStar</v>
          </cell>
          <cell r="E11555" t="str">
            <v>Callable</v>
          </cell>
        </row>
        <row r="11556">
          <cell r="A11556" t="str">
            <v>3136F5AU5</v>
          </cell>
          <cell r="B11556" t="str">
            <v>x3136F5AU5</v>
          </cell>
          <cell r="C11556" t="str">
            <v>Match</v>
          </cell>
          <cell r="D11556" t="str">
            <v>iStar</v>
          </cell>
          <cell r="E11556" t="str">
            <v>Callable</v>
          </cell>
        </row>
        <row r="11557">
          <cell r="A11557" t="str">
            <v>3136F5AV3</v>
          </cell>
          <cell r="B11557" t="str">
            <v>x3136F5AV3</v>
          </cell>
          <cell r="C11557" t="str">
            <v>Match</v>
          </cell>
          <cell r="D11557" t="str">
            <v>iStar</v>
          </cell>
          <cell r="E11557" t="str">
            <v>Bullet</v>
          </cell>
        </row>
        <row r="11558">
          <cell r="A11558" t="str">
            <v>3136F5AV3</v>
          </cell>
          <cell r="B11558" t="str">
            <v>x3136F5AV3</v>
          </cell>
          <cell r="C11558" t="str">
            <v>Match</v>
          </cell>
          <cell r="D11558" t="str">
            <v>iStar</v>
          </cell>
          <cell r="E11558" t="str">
            <v>CallableStep-Up</v>
          </cell>
        </row>
        <row r="11559">
          <cell r="A11559" t="str">
            <v>3136F5AW1</v>
          </cell>
          <cell r="B11559" t="str">
            <v>x3136F5AW1</v>
          </cell>
          <cell r="C11559" t="str">
            <v>Match</v>
          </cell>
          <cell r="D11559" t="str">
            <v>iStar</v>
          </cell>
          <cell r="E11559" t="str">
            <v>Step-Up</v>
          </cell>
        </row>
        <row r="11560">
          <cell r="A11560" t="str">
            <v>3136F5AW1</v>
          </cell>
          <cell r="B11560" t="str">
            <v>x3136F5AW1</v>
          </cell>
          <cell r="C11560" t="str">
            <v>Match</v>
          </cell>
          <cell r="D11560" t="str">
            <v>iStar</v>
          </cell>
          <cell r="E11560" t="str">
            <v>Bullet</v>
          </cell>
        </row>
        <row r="11561">
          <cell r="A11561" t="str">
            <v>3136F5AX9</v>
          </cell>
          <cell r="B11561" t="str">
            <v>x3136F5AX9</v>
          </cell>
          <cell r="C11561" t="str">
            <v>Match</v>
          </cell>
          <cell r="D11561" t="str">
            <v>iStar</v>
          </cell>
          <cell r="E11561" t="str">
            <v>Bullet</v>
          </cell>
        </row>
        <row r="11562">
          <cell r="A11562" t="str">
            <v>3136F5AX9</v>
          </cell>
          <cell r="B11562" t="str">
            <v>x3136F5AX9</v>
          </cell>
          <cell r="C11562" t="str">
            <v>Match</v>
          </cell>
          <cell r="D11562" t="str">
            <v>iStar</v>
          </cell>
          <cell r="E11562" t="str">
            <v>Callable</v>
          </cell>
        </row>
        <row r="11563">
          <cell r="A11563" t="str">
            <v>3136F5AY7</v>
          </cell>
          <cell r="B11563" t="str">
            <v>x3136F5AY7</v>
          </cell>
          <cell r="C11563" t="str">
            <v>Match</v>
          </cell>
          <cell r="D11563" t="str">
            <v>iStar</v>
          </cell>
          <cell r="E11563" t="str">
            <v>Callable</v>
          </cell>
        </row>
        <row r="11564">
          <cell r="A11564" t="str">
            <v>3136F5AY7</v>
          </cell>
          <cell r="B11564" t="str">
            <v>x3136F5AY7</v>
          </cell>
          <cell r="C11564" t="str">
            <v>Match</v>
          </cell>
          <cell r="D11564" t="str">
            <v>iStar</v>
          </cell>
          <cell r="E11564" t="str">
            <v>Callable</v>
          </cell>
        </row>
        <row r="11565">
          <cell r="A11565" t="str">
            <v>3136F5AZ4</v>
          </cell>
          <cell r="B11565" t="str">
            <v>x3136F5AZ4</v>
          </cell>
          <cell r="C11565" t="str">
            <v>Match</v>
          </cell>
          <cell r="D11565" t="str">
            <v>iStar</v>
          </cell>
          <cell r="E11565" t="str">
            <v>Callable</v>
          </cell>
        </row>
        <row r="11566">
          <cell r="A11566" t="str">
            <v>3136F5AZ4</v>
          </cell>
          <cell r="B11566" t="str">
            <v>x3136F5AZ4</v>
          </cell>
          <cell r="C11566" t="str">
            <v>Match</v>
          </cell>
          <cell r="D11566" t="str">
            <v>iStar</v>
          </cell>
          <cell r="E11566" t="str">
            <v>Callable</v>
          </cell>
        </row>
        <row r="11567">
          <cell r="A11567" t="str">
            <v>3136F5B59</v>
          </cell>
          <cell r="B11567" t="str">
            <v>x3136F5B59</v>
          </cell>
          <cell r="C11567" t="str">
            <v>Match</v>
          </cell>
          <cell r="D11567" t="str">
            <v>iStar</v>
          </cell>
          <cell r="E11567" t="str">
            <v>Callable</v>
          </cell>
        </row>
        <row r="11568">
          <cell r="A11568" t="str">
            <v>3136F5B83</v>
          </cell>
          <cell r="B11568" t="str">
            <v>x3136F5B83</v>
          </cell>
          <cell r="C11568" t="str">
            <v>Match</v>
          </cell>
          <cell r="D11568" t="str">
            <v>iStar</v>
          </cell>
          <cell r="E11568" t="str">
            <v>Callable</v>
          </cell>
        </row>
        <row r="11569">
          <cell r="A11569" t="str">
            <v>3136F5B91</v>
          </cell>
          <cell r="B11569" t="str">
            <v>x3136F5B91</v>
          </cell>
          <cell r="C11569" t="str">
            <v>Match</v>
          </cell>
          <cell r="D11569" t="str">
            <v>iStar</v>
          </cell>
          <cell r="E11569" t="str">
            <v>Callable</v>
          </cell>
        </row>
        <row r="11570">
          <cell r="A11570" t="str">
            <v>3136F5B91</v>
          </cell>
          <cell r="B11570" t="str">
            <v>x3136F5B91</v>
          </cell>
          <cell r="C11570" t="str">
            <v>Match</v>
          </cell>
          <cell r="D11570" t="str">
            <v>iStar</v>
          </cell>
          <cell r="E11570" t="str">
            <v>Callable</v>
          </cell>
        </row>
        <row r="11571">
          <cell r="A11571" t="str">
            <v>3136F5BA8</v>
          </cell>
          <cell r="B11571" t="str">
            <v>x3136F5BA8</v>
          </cell>
          <cell r="C11571" t="str">
            <v>Match</v>
          </cell>
          <cell r="D11571" t="str">
            <v>iStar</v>
          </cell>
          <cell r="E11571" t="str">
            <v>Callable</v>
          </cell>
        </row>
        <row r="11572">
          <cell r="A11572" t="str">
            <v>3136F5BA8</v>
          </cell>
          <cell r="B11572" t="str">
            <v>x3136F5BA8</v>
          </cell>
          <cell r="C11572" t="str">
            <v>Match</v>
          </cell>
          <cell r="D11572" t="str">
            <v>iStar</v>
          </cell>
          <cell r="E11572" t="str">
            <v>CallableStep-Up</v>
          </cell>
        </row>
        <row r="11573">
          <cell r="A11573" t="str">
            <v>3136F5BB6</v>
          </cell>
          <cell r="B11573" t="str">
            <v>x3136F5BB6</v>
          </cell>
          <cell r="C11573" t="str">
            <v>Match</v>
          </cell>
          <cell r="D11573" t="str">
            <v>iStar</v>
          </cell>
          <cell r="E11573" t="str">
            <v>Step-Up</v>
          </cell>
        </row>
        <row r="11574">
          <cell r="A11574" t="str">
            <v>3136F5BB6</v>
          </cell>
          <cell r="B11574" t="str">
            <v>x3136F5BB6</v>
          </cell>
          <cell r="C11574" t="str">
            <v>Match</v>
          </cell>
          <cell r="D11574" t="str">
            <v>iStar</v>
          </cell>
          <cell r="E11574" t="str">
            <v>Callable</v>
          </cell>
        </row>
        <row r="11575">
          <cell r="A11575" t="str">
            <v>3136F5BB6</v>
          </cell>
          <cell r="B11575" t="str">
            <v>x3136F5BB6</v>
          </cell>
          <cell r="C11575" t="str">
            <v>Match</v>
          </cell>
          <cell r="D11575" t="str">
            <v>iStar</v>
          </cell>
          <cell r="E11575" t="str">
            <v>Callable</v>
          </cell>
        </row>
        <row r="11576">
          <cell r="A11576" t="str">
            <v>3136F5BD2</v>
          </cell>
          <cell r="B11576" t="str">
            <v>x3136F5BD2</v>
          </cell>
          <cell r="C11576" t="str">
            <v>Match</v>
          </cell>
          <cell r="D11576" t="str">
            <v>iStar</v>
          </cell>
          <cell r="E11576" t="str">
            <v>Callable</v>
          </cell>
        </row>
        <row r="11577">
          <cell r="A11577" t="str">
            <v>3136F5BD2</v>
          </cell>
          <cell r="B11577" t="str">
            <v>x3136F5BD2</v>
          </cell>
          <cell r="C11577" t="str">
            <v>Match</v>
          </cell>
          <cell r="D11577" t="str">
            <v>iStar</v>
          </cell>
          <cell r="E11577" t="str">
            <v>Callable</v>
          </cell>
        </row>
        <row r="11578">
          <cell r="A11578" t="str">
            <v>3136F5BE0</v>
          </cell>
          <cell r="B11578" t="str">
            <v>x3136F5BE0</v>
          </cell>
          <cell r="C11578" t="str">
            <v>Match</v>
          </cell>
          <cell r="D11578" t="str">
            <v>iStar</v>
          </cell>
          <cell r="E11578" t="str">
            <v>CallableStep-Up</v>
          </cell>
        </row>
        <row r="11579">
          <cell r="A11579" t="str">
            <v>3136F5BE0</v>
          </cell>
          <cell r="B11579" t="str">
            <v>x3136F5BE0</v>
          </cell>
          <cell r="C11579" t="str">
            <v>Match</v>
          </cell>
          <cell r="D11579" t="str">
            <v>iStar</v>
          </cell>
          <cell r="E11579" t="str">
            <v>Step-Up</v>
          </cell>
        </row>
        <row r="11580">
          <cell r="A11580" t="str">
            <v>3136F5BF7</v>
          </cell>
          <cell r="B11580" t="str">
            <v>x3136F5BF7</v>
          </cell>
          <cell r="C11580" t="str">
            <v>Match</v>
          </cell>
          <cell r="D11580" t="str">
            <v>iStar</v>
          </cell>
          <cell r="E11580" t="str">
            <v>Callable</v>
          </cell>
        </row>
        <row r="11581">
          <cell r="A11581" t="str">
            <v>3136F5BF7</v>
          </cell>
          <cell r="B11581" t="str">
            <v>x3136F5BF7</v>
          </cell>
          <cell r="C11581" t="str">
            <v>Match</v>
          </cell>
          <cell r="D11581" t="str">
            <v>iStar</v>
          </cell>
          <cell r="E11581" t="str">
            <v>Callable</v>
          </cell>
        </row>
        <row r="11582">
          <cell r="A11582" t="str">
            <v>3136F5BG5</v>
          </cell>
          <cell r="B11582" t="str">
            <v>x3136F5BG5</v>
          </cell>
          <cell r="C11582" t="str">
            <v>Match</v>
          </cell>
          <cell r="D11582" t="str">
            <v>iStar</v>
          </cell>
          <cell r="E11582" t="str">
            <v>CallableStep-Up</v>
          </cell>
        </row>
        <row r="11583">
          <cell r="A11583" t="str">
            <v>3136F5BG5</v>
          </cell>
          <cell r="B11583" t="str">
            <v>x3136F5BG5</v>
          </cell>
          <cell r="C11583" t="str">
            <v>Match</v>
          </cell>
          <cell r="D11583" t="str">
            <v>iStar</v>
          </cell>
          <cell r="E11583" t="str">
            <v>Step-Up</v>
          </cell>
        </row>
        <row r="11584">
          <cell r="A11584" t="str">
            <v>3136F5BH3</v>
          </cell>
          <cell r="B11584" t="str">
            <v>x3136F5BH3</v>
          </cell>
          <cell r="C11584" t="str">
            <v>Match</v>
          </cell>
          <cell r="D11584" t="str">
            <v>iStar</v>
          </cell>
          <cell r="E11584" t="str">
            <v>Callable</v>
          </cell>
        </row>
        <row r="11585">
          <cell r="A11585" t="str">
            <v>3136F5BH3</v>
          </cell>
          <cell r="B11585" t="str">
            <v>x3136F5BH3</v>
          </cell>
          <cell r="C11585" t="str">
            <v>Match</v>
          </cell>
          <cell r="D11585" t="str">
            <v>iStar</v>
          </cell>
          <cell r="E11585" t="str">
            <v>Bullet</v>
          </cell>
        </row>
        <row r="11586">
          <cell r="A11586" t="str">
            <v>3136F5BJ9</v>
          </cell>
          <cell r="B11586" t="str">
            <v>x3136F5BJ9</v>
          </cell>
          <cell r="C11586" t="str">
            <v>Match</v>
          </cell>
          <cell r="D11586" t="str">
            <v>iStar</v>
          </cell>
          <cell r="E11586" t="str">
            <v>Callable</v>
          </cell>
        </row>
        <row r="11587">
          <cell r="A11587" t="str">
            <v>3136F5BJ9</v>
          </cell>
          <cell r="B11587" t="str">
            <v>x3136F5BJ9</v>
          </cell>
          <cell r="C11587" t="str">
            <v>Match</v>
          </cell>
          <cell r="D11587" t="str">
            <v>iStar</v>
          </cell>
          <cell r="E11587" t="str">
            <v>Callable</v>
          </cell>
        </row>
        <row r="11588">
          <cell r="A11588" t="str">
            <v>3136F5BK6</v>
          </cell>
          <cell r="B11588" t="str">
            <v>x3136F5BK6</v>
          </cell>
          <cell r="C11588" t="str">
            <v>Match</v>
          </cell>
          <cell r="D11588" t="str">
            <v>iStar</v>
          </cell>
          <cell r="E11588" t="str">
            <v>Callable</v>
          </cell>
        </row>
        <row r="11589">
          <cell r="A11589" t="str">
            <v>3136F5BK6</v>
          </cell>
          <cell r="B11589" t="str">
            <v>x3136F5BK6</v>
          </cell>
          <cell r="C11589" t="str">
            <v>Match</v>
          </cell>
          <cell r="D11589" t="str">
            <v>iStar</v>
          </cell>
          <cell r="E11589" t="str">
            <v>Bullet</v>
          </cell>
        </row>
        <row r="11590">
          <cell r="A11590" t="str">
            <v>3136F5BL4</v>
          </cell>
          <cell r="B11590" t="str">
            <v>x3136F5BL4</v>
          </cell>
          <cell r="C11590" t="str">
            <v>Match</v>
          </cell>
          <cell r="D11590" t="str">
            <v>iStar</v>
          </cell>
          <cell r="E11590" t="str">
            <v>Bullet</v>
          </cell>
        </row>
        <row r="11591">
          <cell r="A11591" t="str">
            <v>3136F5BL4</v>
          </cell>
          <cell r="B11591" t="str">
            <v>x3136F5BL4</v>
          </cell>
          <cell r="C11591" t="str">
            <v>Match</v>
          </cell>
          <cell r="D11591" t="str">
            <v>iStar</v>
          </cell>
          <cell r="E11591" t="str">
            <v>Callable</v>
          </cell>
        </row>
        <row r="11592">
          <cell r="A11592" t="str">
            <v>3136F5BM2</v>
          </cell>
          <cell r="B11592" t="str">
            <v>x3136F5BM2</v>
          </cell>
          <cell r="C11592" t="str">
            <v>Match</v>
          </cell>
          <cell r="D11592" t="str">
            <v>iStar</v>
          </cell>
          <cell r="E11592" t="str">
            <v>Callable</v>
          </cell>
        </row>
        <row r="11593">
          <cell r="A11593" t="str">
            <v>3136F5BM2</v>
          </cell>
          <cell r="B11593" t="str">
            <v>x3136F5BM2</v>
          </cell>
          <cell r="C11593" t="str">
            <v>Match</v>
          </cell>
          <cell r="D11593" t="str">
            <v>iStar</v>
          </cell>
          <cell r="E11593" t="str">
            <v>Callable</v>
          </cell>
        </row>
        <row r="11594">
          <cell r="A11594" t="str">
            <v>3136F5BN0</v>
          </cell>
          <cell r="B11594" t="str">
            <v>x3136F5BN0</v>
          </cell>
          <cell r="C11594" t="str">
            <v>Match</v>
          </cell>
          <cell r="D11594" t="str">
            <v>iStar</v>
          </cell>
          <cell r="E11594" t="str">
            <v>Callable</v>
          </cell>
        </row>
        <row r="11595">
          <cell r="A11595" t="str">
            <v>3136F5BP5</v>
          </cell>
          <cell r="B11595" t="str">
            <v>x3136F5BP5</v>
          </cell>
          <cell r="C11595" t="str">
            <v>Match</v>
          </cell>
          <cell r="D11595" t="str">
            <v>iStar</v>
          </cell>
          <cell r="E11595" t="str">
            <v>Callable</v>
          </cell>
        </row>
        <row r="11596">
          <cell r="A11596" t="str">
            <v>3136F5BP5</v>
          </cell>
          <cell r="B11596" t="str">
            <v>x3136F5BP5</v>
          </cell>
          <cell r="C11596" t="str">
            <v>Match</v>
          </cell>
          <cell r="D11596" t="str">
            <v>iStar</v>
          </cell>
          <cell r="E11596" t="str">
            <v>CallableStep-Up</v>
          </cell>
        </row>
        <row r="11597">
          <cell r="A11597" t="str">
            <v>3136F5BQ3</v>
          </cell>
          <cell r="B11597" t="str">
            <v>x3136F5BQ3</v>
          </cell>
          <cell r="C11597" t="str">
            <v>Match</v>
          </cell>
          <cell r="D11597" t="str">
            <v>iStar</v>
          </cell>
          <cell r="E11597" t="str">
            <v>Step-Up</v>
          </cell>
        </row>
        <row r="11598">
          <cell r="A11598" t="str">
            <v>3136F5BR1</v>
          </cell>
          <cell r="B11598" t="str">
            <v>x3136F5BR1</v>
          </cell>
          <cell r="C11598" t="str">
            <v>Match</v>
          </cell>
          <cell r="D11598" t="str">
            <v>iStar</v>
          </cell>
          <cell r="E11598" t="str">
            <v>CallableStep-Up</v>
          </cell>
        </row>
        <row r="11599">
          <cell r="A11599" t="str">
            <v>3136F5BR1</v>
          </cell>
          <cell r="B11599" t="str">
            <v>x3136F5BR1</v>
          </cell>
          <cell r="C11599" t="str">
            <v>Match</v>
          </cell>
          <cell r="D11599" t="str">
            <v>iStar</v>
          </cell>
          <cell r="E11599" t="str">
            <v>Step-Up</v>
          </cell>
        </row>
        <row r="11600">
          <cell r="A11600" t="str">
            <v>3136F5BS9</v>
          </cell>
          <cell r="B11600" t="str">
            <v>x3136F5BS9</v>
          </cell>
          <cell r="C11600" t="str">
            <v>Match</v>
          </cell>
          <cell r="D11600" t="str">
            <v>iStar</v>
          </cell>
          <cell r="E11600" t="str">
            <v>CallableStep-Up</v>
          </cell>
        </row>
        <row r="11601">
          <cell r="A11601" t="str">
            <v>3136F5BS9</v>
          </cell>
          <cell r="B11601" t="str">
            <v>x3136F5BS9</v>
          </cell>
          <cell r="C11601" t="str">
            <v>Match</v>
          </cell>
          <cell r="D11601" t="str">
            <v>iStar</v>
          </cell>
          <cell r="E11601" t="str">
            <v>Step-Up</v>
          </cell>
        </row>
        <row r="11602">
          <cell r="A11602" t="str">
            <v>3136F5BT7</v>
          </cell>
          <cell r="B11602" t="str">
            <v>x3136F5BT7</v>
          </cell>
          <cell r="C11602" t="str">
            <v>Match</v>
          </cell>
          <cell r="D11602" t="str">
            <v>iStar</v>
          </cell>
          <cell r="E11602" t="str">
            <v>CallableStep-Up</v>
          </cell>
        </row>
        <row r="11603">
          <cell r="A11603" t="str">
            <v>3136F5BT7</v>
          </cell>
          <cell r="B11603" t="str">
            <v>x3136F5BT7</v>
          </cell>
          <cell r="C11603" t="str">
            <v>Match</v>
          </cell>
          <cell r="D11603" t="str">
            <v>iStar</v>
          </cell>
          <cell r="E11603" t="str">
            <v>Callable</v>
          </cell>
        </row>
        <row r="11604">
          <cell r="A11604" t="str">
            <v>3136F5BU4</v>
          </cell>
          <cell r="B11604" t="str">
            <v>x3136F5BU4</v>
          </cell>
          <cell r="C11604" t="str">
            <v>Match</v>
          </cell>
          <cell r="D11604" t="str">
            <v>iStar</v>
          </cell>
          <cell r="E11604" t="str">
            <v>Callable</v>
          </cell>
        </row>
        <row r="11605">
          <cell r="A11605" t="str">
            <v>3136F5BU4</v>
          </cell>
          <cell r="B11605" t="str">
            <v>x3136F5BU4</v>
          </cell>
          <cell r="C11605" t="str">
            <v>Match</v>
          </cell>
          <cell r="D11605" t="str">
            <v>iStar</v>
          </cell>
          <cell r="E11605" t="str">
            <v>Bullet</v>
          </cell>
        </row>
        <row r="11606">
          <cell r="A11606" t="str">
            <v>3136F5BV2</v>
          </cell>
          <cell r="B11606" t="str">
            <v>x3136F5BV2</v>
          </cell>
          <cell r="C11606" t="str">
            <v>Match</v>
          </cell>
          <cell r="D11606" t="str">
            <v>iStar</v>
          </cell>
          <cell r="E11606" t="str">
            <v>CallableStep-Up</v>
          </cell>
        </row>
        <row r="11607">
          <cell r="A11607" t="str">
            <v>3136F5BV2</v>
          </cell>
          <cell r="B11607" t="str">
            <v>x3136F5BV2</v>
          </cell>
          <cell r="C11607" t="str">
            <v>Match</v>
          </cell>
          <cell r="D11607" t="str">
            <v>iStar</v>
          </cell>
          <cell r="E11607" t="str">
            <v>Step-Up</v>
          </cell>
        </row>
        <row r="11608">
          <cell r="A11608" t="str">
            <v>3136F5BW0</v>
          </cell>
          <cell r="B11608" t="str">
            <v>x3136F5BW0</v>
          </cell>
          <cell r="C11608" t="str">
            <v>Match</v>
          </cell>
          <cell r="D11608" t="str">
            <v>iStar</v>
          </cell>
          <cell r="E11608" t="str">
            <v>Callable</v>
          </cell>
        </row>
        <row r="11609">
          <cell r="A11609" t="str">
            <v>3136F5BW0</v>
          </cell>
          <cell r="B11609" t="str">
            <v>x3136F5BW0</v>
          </cell>
          <cell r="C11609" t="str">
            <v>Match</v>
          </cell>
          <cell r="D11609" t="str">
            <v>iStar</v>
          </cell>
          <cell r="E11609" t="str">
            <v>Callable</v>
          </cell>
        </row>
        <row r="11610">
          <cell r="A11610" t="str">
            <v>3136F5BX8</v>
          </cell>
          <cell r="B11610" t="str">
            <v>x3136F5BX8</v>
          </cell>
          <cell r="C11610" t="str">
            <v>Match</v>
          </cell>
          <cell r="D11610" t="str">
            <v>iStar</v>
          </cell>
          <cell r="E11610" t="str">
            <v>CallableStep-Up</v>
          </cell>
        </row>
        <row r="11611">
          <cell r="A11611" t="str">
            <v>3136F5BY6</v>
          </cell>
          <cell r="B11611" t="str">
            <v>x3136F5BY6</v>
          </cell>
          <cell r="C11611" t="str">
            <v>Match</v>
          </cell>
          <cell r="D11611" t="str">
            <v>iStar</v>
          </cell>
          <cell r="E11611" t="str">
            <v>Callable</v>
          </cell>
        </row>
        <row r="11612">
          <cell r="A11612" t="str">
            <v>3136F5BY6</v>
          </cell>
          <cell r="B11612" t="str">
            <v>x3136F5BY6</v>
          </cell>
          <cell r="C11612" t="str">
            <v>Match</v>
          </cell>
          <cell r="D11612" t="str">
            <v>iStar</v>
          </cell>
          <cell r="E11612" t="str">
            <v>Callable</v>
          </cell>
        </row>
        <row r="11613">
          <cell r="A11613" t="str">
            <v>3136F5BZ3</v>
          </cell>
          <cell r="B11613" t="str">
            <v>x3136F5BZ3</v>
          </cell>
          <cell r="C11613" t="str">
            <v>Match</v>
          </cell>
          <cell r="D11613" t="str">
            <v>iStar</v>
          </cell>
          <cell r="E11613" t="str">
            <v>Callable</v>
          </cell>
        </row>
        <row r="11614">
          <cell r="A11614" t="str">
            <v>3136F5BZ3</v>
          </cell>
          <cell r="B11614" t="str">
            <v>x3136F5BZ3</v>
          </cell>
          <cell r="C11614" t="str">
            <v>Match</v>
          </cell>
          <cell r="D11614" t="str">
            <v>iStar</v>
          </cell>
          <cell r="E11614" t="str">
            <v>Callable</v>
          </cell>
        </row>
        <row r="11615">
          <cell r="A11615" t="str">
            <v>3136F5C25</v>
          </cell>
          <cell r="B11615" t="str">
            <v>x3136F5C25</v>
          </cell>
          <cell r="C11615" t="str">
            <v>Match</v>
          </cell>
          <cell r="D11615" t="str">
            <v>iStar</v>
          </cell>
          <cell r="E11615" t="str">
            <v>Callable</v>
          </cell>
        </row>
        <row r="11616">
          <cell r="A11616" t="str">
            <v>3136F5C33</v>
          </cell>
          <cell r="B11616" t="str">
            <v>x3136F5C33</v>
          </cell>
          <cell r="C11616" t="str">
            <v>Match</v>
          </cell>
          <cell r="D11616" t="str">
            <v>iStar</v>
          </cell>
          <cell r="E11616" t="str">
            <v>Bullet</v>
          </cell>
        </row>
        <row r="11617">
          <cell r="A11617" t="str">
            <v>3136F5C41</v>
          </cell>
          <cell r="B11617" t="str">
            <v>x3136F5C41</v>
          </cell>
          <cell r="C11617" t="str">
            <v>Match</v>
          </cell>
          <cell r="D11617" t="str">
            <v>iStar</v>
          </cell>
          <cell r="E11617" t="str">
            <v>Callable</v>
          </cell>
        </row>
        <row r="11618">
          <cell r="A11618" t="str">
            <v>3136F5C41</v>
          </cell>
          <cell r="B11618" t="str">
            <v>x3136F5C41</v>
          </cell>
          <cell r="C11618" t="str">
            <v>Match</v>
          </cell>
          <cell r="D11618" t="str">
            <v>iStar</v>
          </cell>
          <cell r="E11618" t="str">
            <v>Callable</v>
          </cell>
        </row>
        <row r="11619">
          <cell r="A11619" t="str">
            <v>3136F5C74</v>
          </cell>
          <cell r="B11619" t="str">
            <v>x3136F5C74</v>
          </cell>
          <cell r="C11619" t="str">
            <v>Match</v>
          </cell>
          <cell r="D11619" t="str">
            <v>iStar</v>
          </cell>
          <cell r="E11619" t="str">
            <v>Callable</v>
          </cell>
        </row>
        <row r="11620">
          <cell r="A11620" t="str">
            <v>3136F5C82</v>
          </cell>
          <cell r="B11620" t="str">
            <v>x3136F5C82</v>
          </cell>
          <cell r="C11620" t="str">
            <v>Match</v>
          </cell>
          <cell r="D11620" t="str">
            <v>iStar</v>
          </cell>
          <cell r="E11620" t="str">
            <v>Bullet</v>
          </cell>
        </row>
        <row r="11621">
          <cell r="A11621" t="str">
            <v>3136F5C90</v>
          </cell>
          <cell r="B11621" t="str">
            <v>x3136F5C90</v>
          </cell>
          <cell r="C11621" t="str">
            <v>Match</v>
          </cell>
          <cell r="D11621" t="str">
            <v>iStar</v>
          </cell>
          <cell r="E11621" t="str">
            <v>Bullet</v>
          </cell>
        </row>
        <row r="11622">
          <cell r="A11622" t="str">
            <v>3136F5C90</v>
          </cell>
          <cell r="B11622" t="str">
            <v>x3136F5C90</v>
          </cell>
          <cell r="C11622" t="str">
            <v>Match</v>
          </cell>
          <cell r="D11622" t="str">
            <v>iStar</v>
          </cell>
          <cell r="E11622" t="str">
            <v>Callable</v>
          </cell>
        </row>
        <row r="11623">
          <cell r="A11623" t="str">
            <v>3136F5CA7</v>
          </cell>
          <cell r="B11623" t="str">
            <v>x3136F5CA7</v>
          </cell>
          <cell r="C11623" t="str">
            <v>Match</v>
          </cell>
          <cell r="D11623" t="str">
            <v>iStar</v>
          </cell>
          <cell r="E11623" t="str">
            <v>Callable</v>
          </cell>
        </row>
        <row r="11624">
          <cell r="A11624" t="str">
            <v>3136F5CA7</v>
          </cell>
          <cell r="B11624" t="str">
            <v>x3136F5CA7</v>
          </cell>
          <cell r="C11624" t="str">
            <v>Match</v>
          </cell>
          <cell r="D11624" t="str">
            <v>iStar</v>
          </cell>
          <cell r="E11624" t="str">
            <v>Callable</v>
          </cell>
        </row>
        <row r="11625">
          <cell r="A11625" t="str">
            <v>3136F5CB5</v>
          </cell>
          <cell r="B11625" t="str">
            <v>x3136F5CB5</v>
          </cell>
          <cell r="C11625" t="str">
            <v>Match</v>
          </cell>
          <cell r="D11625" t="str">
            <v>iStar</v>
          </cell>
          <cell r="E11625" t="str">
            <v>CallableStep-Up</v>
          </cell>
        </row>
        <row r="11626">
          <cell r="A11626" t="str">
            <v>3136F5CB5</v>
          </cell>
          <cell r="B11626" t="str">
            <v>x3136F5CB5</v>
          </cell>
          <cell r="C11626" t="str">
            <v>Match</v>
          </cell>
          <cell r="D11626" t="str">
            <v>iStar</v>
          </cell>
          <cell r="E11626" t="str">
            <v>Step-Up</v>
          </cell>
        </row>
        <row r="11627">
          <cell r="A11627" t="str">
            <v>3136F5CC3</v>
          </cell>
          <cell r="B11627" t="str">
            <v>x3136F5CC3</v>
          </cell>
          <cell r="C11627" t="str">
            <v>Match</v>
          </cell>
          <cell r="D11627" t="str">
            <v>iStar</v>
          </cell>
          <cell r="E11627" t="str">
            <v>CallableStep-Up</v>
          </cell>
        </row>
        <row r="11628">
          <cell r="A11628" t="str">
            <v>3136F5CC3</v>
          </cell>
          <cell r="B11628" t="str">
            <v>x3136F5CC3</v>
          </cell>
          <cell r="C11628" t="str">
            <v>Match</v>
          </cell>
          <cell r="D11628" t="str">
            <v>iStar</v>
          </cell>
          <cell r="E11628" t="str">
            <v>CallableStep-Up</v>
          </cell>
        </row>
        <row r="11629">
          <cell r="A11629" t="str">
            <v>3136F5CD1</v>
          </cell>
          <cell r="B11629" t="str">
            <v>x3136F5CD1</v>
          </cell>
          <cell r="C11629" t="str">
            <v>Match</v>
          </cell>
          <cell r="D11629" t="str">
            <v>iStar</v>
          </cell>
          <cell r="E11629" t="str">
            <v>Step-Up</v>
          </cell>
        </row>
        <row r="11630">
          <cell r="A11630" t="str">
            <v>3136F5CD1</v>
          </cell>
          <cell r="B11630" t="str">
            <v>x3136F5CD1</v>
          </cell>
          <cell r="C11630" t="str">
            <v>Match</v>
          </cell>
          <cell r="D11630" t="str">
            <v>iStar</v>
          </cell>
          <cell r="E11630" t="str">
            <v>CallableStep-Up</v>
          </cell>
        </row>
        <row r="11631">
          <cell r="A11631" t="str">
            <v>3136F5CE9</v>
          </cell>
          <cell r="B11631" t="str">
            <v>x3136F5CE9</v>
          </cell>
          <cell r="C11631" t="str">
            <v>Match</v>
          </cell>
          <cell r="D11631" t="str">
            <v>iStar</v>
          </cell>
          <cell r="E11631" t="str">
            <v>Step-Up</v>
          </cell>
        </row>
        <row r="11632">
          <cell r="A11632" t="str">
            <v>3136F5CE9</v>
          </cell>
          <cell r="B11632" t="str">
            <v>x3136F5CE9</v>
          </cell>
          <cell r="C11632" t="str">
            <v>Match</v>
          </cell>
          <cell r="D11632" t="str">
            <v>iStar</v>
          </cell>
          <cell r="E11632" t="str">
            <v>Step-Up</v>
          </cell>
        </row>
        <row r="11633">
          <cell r="A11633" t="str">
            <v>3136F5CF6</v>
          </cell>
          <cell r="B11633" t="str">
            <v>x3136F5CF6</v>
          </cell>
          <cell r="C11633" t="str">
            <v>Match</v>
          </cell>
          <cell r="D11633" t="str">
            <v>iStar</v>
          </cell>
          <cell r="E11633" t="str">
            <v>Bullet</v>
          </cell>
        </row>
        <row r="11634">
          <cell r="A11634" t="str">
            <v>3136F5CF6</v>
          </cell>
          <cell r="B11634" t="str">
            <v>x3136F5CF6</v>
          </cell>
          <cell r="C11634" t="str">
            <v>Match</v>
          </cell>
          <cell r="D11634" t="str">
            <v>iStar</v>
          </cell>
          <cell r="E11634" t="str">
            <v>Callable</v>
          </cell>
        </row>
        <row r="11635">
          <cell r="A11635" t="str">
            <v>3136F5CG4</v>
          </cell>
          <cell r="B11635" t="str">
            <v>x3136F5CG4</v>
          </cell>
          <cell r="C11635" t="str">
            <v>Match</v>
          </cell>
          <cell r="D11635" t="str">
            <v>iStar</v>
          </cell>
          <cell r="E11635" t="str">
            <v>Callable</v>
          </cell>
        </row>
        <row r="11636">
          <cell r="A11636" t="str">
            <v>3136F5CH2</v>
          </cell>
          <cell r="B11636" t="str">
            <v>x3136F5CH2</v>
          </cell>
          <cell r="C11636" t="str">
            <v>Match</v>
          </cell>
          <cell r="D11636" t="str">
            <v>iStar</v>
          </cell>
          <cell r="E11636" t="str">
            <v>Callable</v>
          </cell>
        </row>
        <row r="11637">
          <cell r="A11637" t="str">
            <v>3136F5CH2</v>
          </cell>
          <cell r="B11637" t="str">
            <v>x3136F5CH2</v>
          </cell>
          <cell r="C11637" t="str">
            <v>Match</v>
          </cell>
          <cell r="D11637" t="str">
            <v>iStar</v>
          </cell>
          <cell r="E11637" t="str">
            <v>Callable</v>
          </cell>
        </row>
        <row r="11638">
          <cell r="A11638" t="str">
            <v>3136F5CJ8</v>
          </cell>
          <cell r="B11638" t="str">
            <v>x3136F5CJ8</v>
          </cell>
          <cell r="C11638" t="str">
            <v>Match</v>
          </cell>
          <cell r="D11638" t="str">
            <v>iStar</v>
          </cell>
          <cell r="E11638" t="str">
            <v>Bullet</v>
          </cell>
        </row>
        <row r="11639">
          <cell r="A11639" t="str">
            <v>3136F5CJ8</v>
          </cell>
          <cell r="B11639" t="str">
            <v>x3136F5CJ8</v>
          </cell>
          <cell r="C11639" t="str">
            <v>Match</v>
          </cell>
          <cell r="D11639" t="str">
            <v>iStar</v>
          </cell>
          <cell r="E11639" t="str">
            <v>Callable</v>
          </cell>
        </row>
        <row r="11640">
          <cell r="A11640" t="str">
            <v>3136F5CK5</v>
          </cell>
          <cell r="B11640" t="str">
            <v>x3136F5CK5</v>
          </cell>
          <cell r="C11640" t="str">
            <v>Match</v>
          </cell>
          <cell r="D11640" t="str">
            <v>iStar</v>
          </cell>
          <cell r="E11640" t="str">
            <v>Callable</v>
          </cell>
        </row>
        <row r="11641">
          <cell r="A11641" t="str">
            <v>3136F5CK5</v>
          </cell>
          <cell r="B11641" t="str">
            <v>x3136F5CK5</v>
          </cell>
          <cell r="C11641" t="str">
            <v>Match</v>
          </cell>
          <cell r="D11641" t="str">
            <v>iStar</v>
          </cell>
          <cell r="E11641" t="str">
            <v>Callable</v>
          </cell>
        </row>
        <row r="11642">
          <cell r="A11642" t="str">
            <v>3136F5CL3</v>
          </cell>
          <cell r="B11642" t="str">
            <v>x3136F5CL3</v>
          </cell>
          <cell r="C11642" t="str">
            <v>Match</v>
          </cell>
          <cell r="D11642" t="str">
            <v>iStar</v>
          </cell>
          <cell r="E11642" t="str">
            <v>Callable</v>
          </cell>
        </row>
        <row r="11643">
          <cell r="A11643" t="str">
            <v>3136F5CL3</v>
          </cell>
          <cell r="B11643" t="str">
            <v>x3136F5CL3</v>
          </cell>
          <cell r="C11643" t="str">
            <v>Match</v>
          </cell>
          <cell r="D11643" t="str">
            <v>iStar</v>
          </cell>
          <cell r="E11643" t="str">
            <v>Bullet</v>
          </cell>
        </row>
        <row r="11644">
          <cell r="A11644" t="str">
            <v>3136F5CM1</v>
          </cell>
          <cell r="B11644" t="str">
            <v>x3136F5CM1</v>
          </cell>
          <cell r="C11644" t="str">
            <v>Match</v>
          </cell>
          <cell r="D11644" t="str">
            <v>iStar</v>
          </cell>
          <cell r="E11644" t="str">
            <v>Bullet</v>
          </cell>
        </row>
        <row r="11645">
          <cell r="A11645" t="str">
            <v>3136F5CM1</v>
          </cell>
          <cell r="B11645" t="str">
            <v>x3136F5CM1</v>
          </cell>
          <cell r="C11645" t="str">
            <v>Match</v>
          </cell>
          <cell r="D11645" t="str">
            <v>iStar</v>
          </cell>
          <cell r="E11645" t="str">
            <v>Callable</v>
          </cell>
        </row>
        <row r="11646">
          <cell r="A11646" t="str">
            <v>3136F5CM1</v>
          </cell>
          <cell r="B11646" t="str">
            <v>x3136F5CM1</v>
          </cell>
          <cell r="C11646" t="str">
            <v>Match</v>
          </cell>
          <cell r="D11646" t="str">
            <v>iStar</v>
          </cell>
          <cell r="E11646" t="str">
            <v>Callable</v>
          </cell>
        </row>
        <row r="11647">
          <cell r="A11647" t="str">
            <v>3136F5CN9</v>
          </cell>
          <cell r="B11647" t="str">
            <v>x3136F5CN9</v>
          </cell>
          <cell r="C11647" t="str">
            <v>Match</v>
          </cell>
          <cell r="D11647" t="str">
            <v>iStar</v>
          </cell>
          <cell r="E11647" t="str">
            <v>Callable</v>
          </cell>
        </row>
        <row r="11648">
          <cell r="A11648" t="str">
            <v>3136F5CN9</v>
          </cell>
          <cell r="B11648" t="str">
            <v>x3136F5CN9</v>
          </cell>
          <cell r="C11648" t="str">
            <v>Match</v>
          </cell>
          <cell r="D11648" t="str">
            <v>iStar</v>
          </cell>
          <cell r="E11648" t="str">
            <v>Callable</v>
          </cell>
        </row>
        <row r="11649">
          <cell r="A11649" t="str">
            <v>3136F5CP4</v>
          </cell>
          <cell r="B11649" t="str">
            <v>x3136F5CP4</v>
          </cell>
          <cell r="C11649" t="str">
            <v>Match</v>
          </cell>
          <cell r="D11649" t="str">
            <v>iStar</v>
          </cell>
          <cell r="E11649" t="str">
            <v>Callable</v>
          </cell>
        </row>
        <row r="11650">
          <cell r="A11650" t="str">
            <v>3136F5CP4</v>
          </cell>
          <cell r="B11650" t="str">
            <v>x3136F5CP4</v>
          </cell>
          <cell r="C11650" t="str">
            <v>Match</v>
          </cell>
          <cell r="D11650" t="str">
            <v>iStar</v>
          </cell>
          <cell r="E11650" t="str">
            <v>Callable</v>
          </cell>
        </row>
        <row r="11651">
          <cell r="A11651" t="str">
            <v>3136F5CQ2</v>
          </cell>
          <cell r="B11651" t="str">
            <v>x3136F5CQ2</v>
          </cell>
          <cell r="C11651" t="str">
            <v>Match</v>
          </cell>
          <cell r="D11651" t="str">
            <v>iStar</v>
          </cell>
          <cell r="E11651" t="str">
            <v>Callable</v>
          </cell>
        </row>
        <row r="11652">
          <cell r="A11652" t="str">
            <v>3136F5CQ2</v>
          </cell>
          <cell r="B11652" t="str">
            <v>x3136F5CQ2</v>
          </cell>
          <cell r="C11652" t="str">
            <v>Match</v>
          </cell>
          <cell r="D11652" t="str">
            <v>iStar</v>
          </cell>
          <cell r="E11652" t="str">
            <v>Callable</v>
          </cell>
        </row>
        <row r="11653">
          <cell r="A11653" t="str">
            <v>3136F5CR0</v>
          </cell>
          <cell r="B11653" t="str">
            <v>x3136F5CR0</v>
          </cell>
          <cell r="C11653" t="str">
            <v>Match</v>
          </cell>
          <cell r="D11653" t="str">
            <v>iStar</v>
          </cell>
          <cell r="E11653" t="str">
            <v>CallableStep-Up</v>
          </cell>
        </row>
        <row r="11654">
          <cell r="A11654" t="str">
            <v>3136F5CR0</v>
          </cell>
          <cell r="B11654" t="str">
            <v>x3136F5CR0</v>
          </cell>
          <cell r="C11654" t="str">
            <v>Match</v>
          </cell>
          <cell r="D11654" t="str">
            <v>iStar</v>
          </cell>
          <cell r="E11654" t="str">
            <v>Step-Up</v>
          </cell>
        </row>
        <row r="11655">
          <cell r="A11655" t="str">
            <v>3136F5CS8</v>
          </cell>
          <cell r="B11655" t="str">
            <v>x3136F5CS8</v>
          </cell>
          <cell r="C11655" t="str">
            <v>Match</v>
          </cell>
          <cell r="D11655" t="str">
            <v>iStar</v>
          </cell>
          <cell r="E11655" t="str">
            <v>Callable</v>
          </cell>
        </row>
        <row r="11656">
          <cell r="A11656" t="str">
            <v>3136F5CS8</v>
          </cell>
          <cell r="B11656" t="str">
            <v>x3136F5CS8</v>
          </cell>
          <cell r="C11656" t="str">
            <v>Match</v>
          </cell>
          <cell r="D11656" t="str">
            <v>iStar</v>
          </cell>
          <cell r="E11656" t="str">
            <v>Callable</v>
          </cell>
        </row>
        <row r="11657">
          <cell r="A11657" t="str">
            <v>3136F5CT6</v>
          </cell>
          <cell r="B11657" t="str">
            <v>x3136F5CT6</v>
          </cell>
          <cell r="C11657" t="str">
            <v>Match</v>
          </cell>
          <cell r="D11657" t="str">
            <v>iStar</v>
          </cell>
          <cell r="E11657" t="str">
            <v>CallableStep-Up</v>
          </cell>
        </row>
        <row r="11658">
          <cell r="A11658" t="str">
            <v>3136F5CT6</v>
          </cell>
          <cell r="B11658" t="str">
            <v>x3136F5CT6</v>
          </cell>
          <cell r="C11658" t="str">
            <v>Match</v>
          </cell>
          <cell r="D11658" t="str">
            <v>iStar</v>
          </cell>
          <cell r="E11658" t="str">
            <v>Step-Up</v>
          </cell>
        </row>
        <row r="11659">
          <cell r="A11659" t="str">
            <v>3136F5CV1</v>
          </cell>
          <cell r="B11659" t="str">
            <v>x3136F5CV1</v>
          </cell>
          <cell r="C11659" t="str">
            <v>Match</v>
          </cell>
          <cell r="D11659" t="str">
            <v>iStar</v>
          </cell>
          <cell r="E11659" t="str">
            <v>CallableStep-Up</v>
          </cell>
        </row>
        <row r="11660">
          <cell r="A11660" t="str">
            <v>3136F5CV1</v>
          </cell>
          <cell r="B11660" t="str">
            <v>x3136F5CV1</v>
          </cell>
          <cell r="C11660" t="str">
            <v>Match</v>
          </cell>
          <cell r="D11660" t="str">
            <v>iStar</v>
          </cell>
          <cell r="E11660" t="str">
            <v>Callable</v>
          </cell>
        </row>
        <row r="11661">
          <cell r="A11661" t="str">
            <v>3136F5CW9</v>
          </cell>
          <cell r="B11661" t="str">
            <v>x3136F5CW9</v>
          </cell>
          <cell r="C11661" t="str">
            <v>Match</v>
          </cell>
          <cell r="D11661" t="str">
            <v>iStar</v>
          </cell>
          <cell r="E11661" t="str">
            <v>Callable</v>
          </cell>
        </row>
        <row r="11662">
          <cell r="A11662" t="str">
            <v>3136F5CW9</v>
          </cell>
          <cell r="B11662" t="str">
            <v>x3136F5CW9</v>
          </cell>
          <cell r="C11662" t="str">
            <v>Match</v>
          </cell>
          <cell r="D11662" t="str">
            <v>iStar</v>
          </cell>
          <cell r="E11662" t="str">
            <v>Callable</v>
          </cell>
        </row>
        <row r="11663">
          <cell r="A11663" t="str">
            <v>3136F5CW9</v>
          </cell>
          <cell r="B11663" t="str">
            <v>x3136F5CW9</v>
          </cell>
          <cell r="C11663" t="str">
            <v>Match</v>
          </cell>
          <cell r="D11663" t="str">
            <v>iStar</v>
          </cell>
          <cell r="E11663" t="str">
            <v>Callable</v>
          </cell>
        </row>
        <row r="11664">
          <cell r="A11664" t="str">
            <v>3136F5CX7</v>
          </cell>
          <cell r="B11664" t="str">
            <v>x3136F5CX7</v>
          </cell>
          <cell r="C11664" t="str">
            <v>Match</v>
          </cell>
          <cell r="D11664" t="str">
            <v>iStar</v>
          </cell>
          <cell r="E11664" t="str">
            <v>CallableStep-Up</v>
          </cell>
        </row>
        <row r="11665">
          <cell r="A11665" t="str">
            <v>3136F5CX7</v>
          </cell>
          <cell r="B11665" t="str">
            <v>x3136F5CX7</v>
          </cell>
          <cell r="C11665" t="str">
            <v>Match</v>
          </cell>
          <cell r="D11665" t="str">
            <v>iStar</v>
          </cell>
          <cell r="E11665" t="str">
            <v>Step-Up</v>
          </cell>
        </row>
        <row r="11666">
          <cell r="A11666" t="str">
            <v>3136F5CY5</v>
          </cell>
          <cell r="B11666" t="str">
            <v>x3136F5CY5</v>
          </cell>
          <cell r="C11666" t="str">
            <v>Match</v>
          </cell>
          <cell r="D11666" t="str">
            <v>iStar</v>
          </cell>
          <cell r="E11666" t="str">
            <v>Callable</v>
          </cell>
        </row>
        <row r="11667">
          <cell r="A11667" t="str">
            <v>3136F5CY5</v>
          </cell>
          <cell r="B11667" t="str">
            <v>x3136F5CY5</v>
          </cell>
          <cell r="C11667" t="str">
            <v>Match</v>
          </cell>
          <cell r="D11667" t="str">
            <v>iStar</v>
          </cell>
          <cell r="E11667" t="str">
            <v>Callable</v>
          </cell>
        </row>
        <row r="11668">
          <cell r="A11668" t="str">
            <v>3136F5CZ2</v>
          </cell>
          <cell r="B11668" t="str">
            <v>x3136F5CZ2</v>
          </cell>
          <cell r="C11668" t="str">
            <v>Match</v>
          </cell>
          <cell r="D11668" t="str">
            <v>iStar</v>
          </cell>
          <cell r="E11668" t="str">
            <v>Callable</v>
          </cell>
        </row>
        <row r="11669">
          <cell r="A11669" t="str">
            <v>3136F5D40</v>
          </cell>
          <cell r="B11669" t="str">
            <v>x3136F5D40</v>
          </cell>
          <cell r="C11669" t="str">
            <v>Match</v>
          </cell>
          <cell r="D11669" t="str">
            <v>iStar</v>
          </cell>
          <cell r="E11669" t="str">
            <v>Bullet</v>
          </cell>
        </row>
        <row r="11670">
          <cell r="A11670" t="str">
            <v>3136F5D40</v>
          </cell>
          <cell r="B11670" t="str">
            <v>x3136F5D40</v>
          </cell>
          <cell r="C11670" t="str">
            <v>Match</v>
          </cell>
          <cell r="D11670" t="str">
            <v>iStar</v>
          </cell>
          <cell r="E11670" t="str">
            <v>Bullet</v>
          </cell>
        </row>
        <row r="11671">
          <cell r="A11671" t="str">
            <v>3136F5D57</v>
          </cell>
          <cell r="B11671" t="str">
            <v>x3136F5D57</v>
          </cell>
          <cell r="C11671" t="str">
            <v>Match</v>
          </cell>
          <cell r="D11671" t="str">
            <v>iStar</v>
          </cell>
          <cell r="E11671" t="str">
            <v>CallableStep-Up</v>
          </cell>
        </row>
        <row r="11672">
          <cell r="A11672" t="str">
            <v>3136F5D65</v>
          </cell>
          <cell r="B11672" t="str">
            <v>x3136F5D65</v>
          </cell>
          <cell r="C11672" t="str">
            <v>Match</v>
          </cell>
          <cell r="D11672" t="str">
            <v>iStar</v>
          </cell>
          <cell r="E11672" t="str">
            <v>Step-Up</v>
          </cell>
        </row>
        <row r="11673">
          <cell r="A11673" t="str">
            <v>3136F5D65</v>
          </cell>
          <cell r="B11673" t="str">
            <v>x3136F5D65</v>
          </cell>
          <cell r="C11673" t="str">
            <v>Match</v>
          </cell>
          <cell r="D11673" t="str">
            <v>iStar</v>
          </cell>
          <cell r="E11673" t="str">
            <v>Step-Up</v>
          </cell>
        </row>
        <row r="11674">
          <cell r="A11674" t="str">
            <v>3136F5D73</v>
          </cell>
          <cell r="B11674" t="str">
            <v>x3136F5D73</v>
          </cell>
          <cell r="C11674" t="str">
            <v>Match</v>
          </cell>
          <cell r="D11674" t="str">
            <v>iStar</v>
          </cell>
          <cell r="E11674" t="str">
            <v>Callable</v>
          </cell>
        </row>
        <row r="11675">
          <cell r="A11675" t="str">
            <v>3136F5D73</v>
          </cell>
          <cell r="B11675" t="str">
            <v>x3136F5D73</v>
          </cell>
          <cell r="C11675" t="str">
            <v>Match</v>
          </cell>
          <cell r="D11675" t="str">
            <v>iStar</v>
          </cell>
          <cell r="E11675" t="str">
            <v>Bullet</v>
          </cell>
        </row>
        <row r="11676">
          <cell r="A11676" t="str">
            <v>3136F5D81</v>
          </cell>
          <cell r="B11676" t="str">
            <v>x3136F5D81</v>
          </cell>
          <cell r="C11676" t="str">
            <v>Match</v>
          </cell>
          <cell r="D11676" t="str">
            <v>iStar</v>
          </cell>
          <cell r="E11676" t="str">
            <v>Bullet</v>
          </cell>
        </row>
        <row r="11677">
          <cell r="A11677" t="str">
            <v>3136F5D81</v>
          </cell>
          <cell r="B11677" t="str">
            <v>x3136F5D81</v>
          </cell>
          <cell r="C11677" t="str">
            <v>Match</v>
          </cell>
          <cell r="D11677" t="str">
            <v>iStar</v>
          </cell>
          <cell r="E11677" t="str">
            <v>Callable</v>
          </cell>
        </row>
        <row r="11678">
          <cell r="A11678" t="str">
            <v>3136F5D99</v>
          </cell>
          <cell r="B11678" t="str">
            <v>x3136F5D99</v>
          </cell>
          <cell r="C11678" t="str">
            <v>Match</v>
          </cell>
          <cell r="D11678" t="str">
            <v>iStar</v>
          </cell>
          <cell r="E11678" t="str">
            <v>Callable</v>
          </cell>
        </row>
        <row r="11679">
          <cell r="A11679" t="str">
            <v>3136F5D99</v>
          </cell>
          <cell r="B11679" t="str">
            <v>x3136F5D99</v>
          </cell>
          <cell r="C11679" t="str">
            <v>Match</v>
          </cell>
          <cell r="D11679" t="str">
            <v>iStar</v>
          </cell>
          <cell r="E11679" t="str">
            <v>Callable</v>
          </cell>
        </row>
        <row r="11680">
          <cell r="A11680" t="str">
            <v>3136F5DA6</v>
          </cell>
          <cell r="B11680" t="str">
            <v>x3136F5DA6</v>
          </cell>
          <cell r="C11680" t="str">
            <v>Match</v>
          </cell>
          <cell r="D11680" t="str">
            <v>iStar</v>
          </cell>
          <cell r="E11680" t="str">
            <v>Callable</v>
          </cell>
        </row>
        <row r="11681">
          <cell r="A11681" t="str">
            <v>3136F5DB4</v>
          </cell>
          <cell r="B11681" t="str">
            <v>x3136F5DB4</v>
          </cell>
          <cell r="C11681" t="str">
            <v>Match</v>
          </cell>
          <cell r="D11681" t="str">
            <v>iStar</v>
          </cell>
          <cell r="E11681" t="str">
            <v>Bullet</v>
          </cell>
        </row>
        <row r="11682">
          <cell r="A11682" t="str">
            <v>3136F5DB4</v>
          </cell>
          <cell r="B11682" t="str">
            <v>x3136F5DB4</v>
          </cell>
          <cell r="C11682" t="str">
            <v>Match</v>
          </cell>
          <cell r="D11682" t="str">
            <v>iStar</v>
          </cell>
          <cell r="E11682" t="str">
            <v>CallableStep-Up</v>
          </cell>
        </row>
        <row r="11683">
          <cell r="A11683" t="str">
            <v>3136F5DC2</v>
          </cell>
          <cell r="B11683" t="str">
            <v>x3136F5DC2</v>
          </cell>
          <cell r="C11683" t="str">
            <v>Match</v>
          </cell>
          <cell r="D11683" t="str">
            <v>iStar</v>
          </cell>
          <cell r="E11683" t="str">
            <v>Step-Up</v>
          </cell>
        </row>
        <row r="11684">
          <cell r="A11684" t="str">
            <v>3136F5DC2</v>
          </cell>
          <cell r="B11684" t="str">
            <v>x3136F5DC2</v>
          </cell>
          <cell r="C11684" t="str">
            <v>Match</v>
          </cell>
          <cell r="D11684" t="str">
            <v>iStar</v>
          </cell>
          <cell r="E11684" t="str">
            <v>CallableStep-Up</v>
          </cell>
        </row>
        <row r="11685">
          <cell r="A11685" t="str">
            <v>3136F5DD0</v>
          </cell>
          <cell r="B11685" t="str">
            <v>x3136F5DD0</v>
          </cell>
          <cell r="C11685" t="str">
            <v>Match</v>
          </cell>
          <cell r="D11685" t="str">
            <v>iStar</v>
          </cell>
          <cell r="E11685" t="str">
            <v>Step-Up</v>
          </cell>
        </row>
        <row r="11686">
          <cell r="A11686" t="str">
            <v>3136F5DD0</v>
          </cell>
          <cell r="B11686" t="str">
            <v>x3136F5DD0</v>
          </cell>
          <cell r="C11686" t="str">
            <v>Match</v>
          </cell>
          <cell r="D11686" t="str">
            <v>iStar</v>
          </cell>
          <cell r="E11686" t="str">
            <v>CallableStep-Up</v>
          </cell>
        </row>
        <row r="11687">
          <cell r="A11687" t="str">
            <v>3136F5DE8</v>
          </cell>
          <cell r="B11687" t="str">
            <v>x3136F5DE8</v>
          </cell>
          <cell r="C11687" t="str">
            <v>Match</v>
          </cell>
          <cell r="D11687" t="str">
            <v>iStar</v>
          </cell>
          <cell r="E11687" t="str">
            <v>Step-Up</v>
          </cell>
        </row>
        <row r="11688">
          <cell r="A11688" t="str">
            <v>3136F5DE8</v>
          </cell>
          <cell r="B11688" t="str">
            <v>x3136F5DE8</v>
          </cell>
          <cell r="C11688" t="str">
            <v>Match</v>
          </cell>
          <cell r="D11688" t="str">
            <v>iStar</v>
          </cell>
          <cell r="E11688" t="str">
            <v>CallableStep-Up</v>
          </cell>
        </row>
        <row r="11689">
          <cell r="A11689" t="str">
            <v>3136F5DE8</v>
          </cell>
          <cell r="B11689" t="str">
            <v>x3136F5DE8</v>
          </cell>
          <cell r="C11689" t="str">
            <v>Match</v>
          </cell>
          <cell r="D11689" t="str">
            <v>iStar</v>
          </cell>
          <cell r="E11689" t="str">
            <v>Step-Up</v>
          </cell>
        </row>
        <row r="11690">
          <cell r="A11690" t="str">
            <v>3136F5DE8</v>
          </cell>
          <cell r="B11690" t="str">
            <v>x3136F5DE8</v>
          </cell>
          <cell r="C11690" t="str">
            <v>Match</v>
          </cell>
          <cell r="D11690" t="str">
            <v>iStar</v>
          </cell>
          <cell r="E11690" t="str">
            <v>CallableStep-Up</v>
          </cell>
        </row>
        <row r="11691">
          <cell r="A11691" t="str">
            <v>3136F5DF5</v>
          </cell>
          <cell r="B11691" t="str">
            <v>x3136F5DF5</v>
          </cell>
          <cell r="C11691" t="str">
            <v>Match</v>
          </cell>
          <cell r="D11691" t="str">
            <v>iStar</v>
          </cell>
          <cell r="E11691" t="str">
            <v>Step-Up</v>
          </cell>
        </row>
        <row r="11692">
          <cell r="A11692" t="str">
            <v>3136F5DF5</v>
          </cell>
          <cell r="B11692" t="str">
            <v>x3136F5DF5</v>
          </cell>
          <cell r="C11692" t="str">
            <v>Match</v>
          </cell>
          <cell r="D11692" t="str">
            <v>iStar</v>
          </cell>
          <cell r="E11692" t="str">
            <v>Callable</v>
          </cell>
        </row>
        <row r="11693">
          <cell r="A11693" t="str">
            <v>3136F5DG3</v>
          </cell>
          <cell r="B11693" t="str">
            <v>x3136F5DG3</v>
          </cell>
          <cell r="C11693" t="str">
            <v>Match</v>
          </cell>
          <cell r="D11693" t="str">
            <v>iStar</v>
          </cell>
          <cell r="E11693" t="str">
            <v>Bullet</v>
          </cell>
        </row>
        <row r="11694">
          <cell r="A11694" t="str">
            <v>3136F5DG3</v>
          </cell>
          <cell r="B11694" t="str">
            <v>x3136F5DG3</v>
          </cell>
          <cell r="C11694" t="str">
            <v>Match</v>
          </cell>
          <cell r="D11694" t="str">
            <v>iStar</v>
          </cell>
          <cell r="E11694" t="str">
            <v>CallableStep-Up</v>
          </cell>
        </row>
        <row r="11695">
          <cell r="A11695" t="str">
            <v>3136F5DH1</v>
          </cell>
          <cell r="B11695" t="str">
            <v>x3136F5DH1</v>
          </cell>
          <cell r="C11695" t="str">
            <v>Match</v>
          </cell>
          <cell r="D11695" t="str">
            <v>iStar</v>
          </cell>
          <cell r="E11695" t="str">
            <v>Step-Up</v>
          </cell>
        </row>
        <row r="11696">
          <cell r="A11696" t="str">
            <v>3136F5DH1</v>
          </cell>
          <cell r="B11696" t="str">
            <v>x3136F5DH1</v>
          </cell>
          <cell r="C11696" t="str">
            <v>Match</v>
          </cell>
          <cell r="D11696" t="str">
            <v>iStar</v>
          </cell>
          <cell r="E11696" t="str">
            <v>Step-Up</v>
          </cell>
        </row>
        <row r="11697">
          <cell r="A11697" t="str">
            <v>3136F5DJ7</v>
          </cell>
          <cell r="B11697" t="str">
            <v>x3136F5DJ7</v>
          </cell>
          <cell r="C11697" t="str">
            <v>Match</v>
          </cell>
          <cell r="D11697" t="str">
            <v>iStar</v>
          </cell>
          <cell r="E11697" t="str">
            <v>Callable</v>
          </cell>
        </row>
        <row r="11698">
          <cell r="A11698" t="str">
            <v>3136F5DJ7</v>
          </cell>
          <cell r="B11698" t="str">
            <v>x3136F5DJ7</v>
          </cell>
          <cell r="C11698" t="str">
            <v>Match</v>
          </cell>
          <cell r="D11698" t="str">
            <v>iStar</v>
          </cell>
          <cell r="E11698" t="str">
            <v>Bullet</v>
          </cell>
        </row>
        <row r="11699">
          <cell r="A11699" t="str">
            <v>3136F5DK4</v>
          </cell>
          <cell r="B11699" t="str">
            <v>x3136F5DK4</v>
          </cell>
          <cell r="C11699" t="str">
            <v>Match</v>
          </cell>
          <cell r="D11699" t="str">
            <v>iStar</v>
          </cell>
          <cell r="E11699" t="str">
            <v>Callable</v>
          </cell>
        </row>
        <row r="11700">
          <cell r="A11700" t="str">
            <v>3136F5DK4</v>
          </cell>
          <cell r="B11700" t="str">
            <v>x3136F5DK4</v>
          </cell>
          <cell r="C11700" t="str">
            <v>Match</v>
          </cell>
          <cell r="D11700" t="str">
            <v>iStar</v>
          </cell>
          <cell r="E11700" t="str">
            <v>Callable</v>
          </cell>
        </row>
        <row r="11701">
          <cell r="A11701" t="str">
            <v>3136F5DL2</v>
          </cell>
          <cell r="B11701" t="str">
            <v>x3136F5DL2</v>
          </cell>
          <cell r="C11701" t="str">
            <v>Match</v>
          </cell>
          <cell r="D11701" t="str">
            <v>iStar</v>
          </cell>
          <cell r="E11701" t="str">
            <v>CallableStep-Up</v>
          </cell>
        </row>
        <row r="11702">
          <cell r="A11702" t="str">
            <v>3136F5DL2</v>
          </cell>
          <cell r="B11702" t="str">
            <v>x3136F5DL2</v>
          </cell>
          <cell r="C11702" t="str">
            <v>Match</v>
          </cell>
          <cell r="D11702" t="str">
            <v>iStar</v>
          </cell>
          <cell r="E11702" t="str">
            <v>Step-Up</v>
          </cell>
        </row>
        <row r="11703">
          <cell r="A11703" t="str">
            <v>3136F5DM0</v>
          </cell>
          <cell r="B11703" t="str">
            <v>x3136F5DM0</v>
          </cell>
          <cell r="C11703" t="str">
            <v>Match</v>
          </cell>
          <cell r="D11703" t="str">
            <v>iStar</v>
          </cell>
          <cell r="E11703" t="str">
            <v>Step-Up</v>
          </cell>
        </row>
        <row r="11704">
          <cell r="A11704" t="str">
            <v>3136F5DM0</v>
          </cell>
          <cell r="B11704" t="str">
            <v>x3136F5DM0</v>
          </cell>
          <cell r="C11704" t="str">
            <v>Match</v>
          </cell>
          <cell r="D11704" t="str">
            <v>iStar</v>
          </cell>
          <cell r="E11704" t="str">
            <v>Callable</v>
          </cell>
        </row>
        <row r="11705">
          <cell r="A11705" t="str">
            <v>3136F5DN8</v>
          </cell>
          <cell r="B11705" t="str">
            <v>x3136F5DN8</v>
          </cell>
          <cell r="C11705" t="str">
            <v>Match</v>
          </cell>
          <cell r="D11705" t="str">
            <v>iStar</v>
          </cell>
          <cell r="E11705" t="str">
            <v>Bullet</v>
          </cell>
        </row>
        <row r="11706">
          <cell r="A11706" t="str">
            <v>3136F5DN8</v>
          </cell>
          <cell r="B11706" t="str">
            <v>x3136F5DN8</v>
          </cell>
          <cell r="C11706" t="str">
            <v>Match</v>
          </cell>
          <cell r="D11706" t="str">
            <v>iStar</v>
          </cell>
          <cell r="E11706" t="str">
            <v>CallableStep-Up</v>
          </cell>
        </row>
        <row r="11707">
          <cell r="A11707" t="str">
            <v>3136F5DP3</v>
          </cell>
          <cell r="B11707" t="str">
            <v>x3136F5DP3</v>
          </cell>
          <cell r="C11707" t="str">
            <v>Match</v>
          </cell>
          <cell r="D11707" t="str">
            <v>iStar</v>
          </cell>
          <cell r="E11707" t="str">
            <v>Step-Up</v>
          </cell>
        </row>
        <row r="11708">
          <cell r="A11708" t="str">
            <v>3136F5DP3</v>
          </cell>
          <cell r="B11708" t="str">
            <v>x3136F5DP3</v>
          </cell>
          <cell r="C11708" t="str">
            <v>Match</v>
          </cell>
          <cell r="D11708" t="str">
            <v>iStar</v>
          </cell>
          <cell r="E11708" t="str">
            <v>Callable</v>
          </cell>
        </row>
        <row r="11709">
          <cell r="A11709" t="str">
            <v>3136F5DQ1</v>
          </cell>
          <cell r="B11709" t="str">
            <v>x3136F5DQ1</v>
          </cell>
          <cell r="C11709" t="str">
            <v>Match</v>
          </cell>
          <cell r="D11709" t="str">
            <v>iStar</v>
          </cell>
          <cell r="E11709" t="str">
            <v>Callable</v>
          </cell>
        </row>
        <row r="11710">
          <cell r="A11710" t="str">
            <v>3136F5DQ1</v>
          </cell>
          <cell r="B11710" t="str">
            <v>x3136F5DQ1</v>
          </cell>
          <cell r="C11710" t="str">
            <v>Match</v>
          </cell>
          <cell r="D11710" t="str">
            <v>iStar</v>
          </cell>
          <cell r="E11710" t="str">
            <v>Callable</v>
          </cell>
        </row>
        <row r="11711">
          <cell r="A11711" t="str">
            <v>3136F5DQ1</v>
          </cell>
          <cell r="B11711" t="str">
            <v>x3136F5DQ1</v>
          </cell>
          <cell r="C11711" t="str">
            <v>Match</v>
          </cell>
          <cell r="D11711" t="str">
            <v>iStar</v>
          </cell>
          <cell r="E11711" t="str">
            <v>Callable</v>
          </cell>
        </row>
        <row r="11712">
          <cell r="A11712" t="str">
            <v>3136F5DR9</v>
          </cell>
          <cell r="B11712" t="str">
            <v>x3136F5DR9</v>
          </cell>
          <cell r="C11712" t="str">
            <v>Match</v>
          </cell>
          <cell r="D11712" t="str">
            <v>iStar</v>
          </cell>
          <cell r="E11712" t="str">
            <v>CallableStep-Up</v>
          </cell>
        </row>
        <row r="11713">
          <cell r="A11713" t="str">
            <v>3136F5DR9</v>
          </cell>
          <cell r="B11713" t="str">
            <v>x3136F5DR9</v>
          </cell>
          <cell r="C11713" t="str">
            <v>Match</v>
          </cell>
          <cell r="D11713" t="str">
            <v>iStar</v>
          </cell>
          <cell r="E11713" t="str">
            <v>Step-Up</v>
          </cell>
        </row>
        <row r="11714">
          <cell r="A11714" t="str">
            <v>3136F5DS7</v>
          </cell>
          <cell r="B11714" t="str">
            <v>x3136F5DS7</v>
          </cell>
          <cell r="C11714" t="str">
            <v>Match</v>
          </cell>
          <cell r="D11714" t="str">
            <v>iStar</v>
          </cell>
          <cell r="E11714" t="str">
            <v>CallableStep-Up</v>
          </cell>
        </row>
        <row r="11715">
          <cell r="A11715" t="str">
            <v>3136F5DS7</v>
          </cell>
          <cell r="B11715" t="str">
            <v>x3136F5DS7</v>
          </cell>
          <cell r="C11715" t="str">
            <v>Match</v>
          </cell>
          <cell r="D11715" t="str">
            <v>iStar</v>
          </cell>
          <cell r="E11715" t="str">
            <v>Step-Up</v>
          </cell>
        </row>
        <row r="11716">
          <cell r="A11716" t="str">
            <v>3136F5DS7</v>
          </cell>
          <cell r="B11716" t="str">
            <v>x3136F5DS7</v>
          </cell>
          <cell r="C11716" t="str">
            <v>Match</v>
          </cell>
          <cell r="D11716" t="str">
            <v>iStar</v>
          </cell>
          <cell r="E11716" t="str">
            <v>Callable</v>
          </cell>
        </row>
        <row r="11717">
          <cell r="A11717" t="str">
            <v>3136F5DT5</v>
          </cell>
          <cell r="B11717" t="str">
            <v>x3136F5DT5</v>
          </cell>
          <cell r="C11717" t="str">
            <v>Match</v>
          </cell>
          <cell r="D11717" t="str">
            <v>iStar</v>
          </cell>
          <cell r="E11717" t="str">
            <v>Callable</v>
          </cell>
        </row>
        <row r="11718">
          <cell r="A11718" t="str">
            <v>3136F5DT5</v>
          </cell>
          <cell r="B11718" t="str">
            <v>x3136F5DT5</v>
          </cell>
          <cell r="C11718" t="str">
            <v>Match</v>
          </cell>
          <cell r="D11718" t="str">
            <v>iStar</v>
          </cell>
          <cell r="E11718" t="str">
            <v>Callable</v>
          </cell>
        </row>
        <row r="11719">
          <cell r="A11719" t="str">
            <v>3136F5DU2</v>
          </cell>
          <cell r="B11719" t="str">
            <v>x3136F5DU2</v>
          </cell>
          <cell r="C11719" t="str">
            <v>Match</v>
          </cell>
          <cell r="D11719" t="str">
            <v>iStar</v>
          </cell>
          <cell r="E11719" t="str">
            <v>Callable</v>
          </cell>
        </row>
        <row r="11720">
          <cell r="A11720" t="str">
            <v>3136F5DU2</v>
          </cell>
          <cell r="B11720" t="str">
            <v>x3136F5DU2</v>
          </cell>
          <cell r="C11720" t="str">
            <v>Match</v>
          </cell>
          <cell r="D11720" t="str">
            <v>iStar</v>
          </cell>
          <cell r="E11720" t="str">
            <v>Bullet</v>
          </cell>
        </row>
        <row r="11721">
          <cell r="A11721" t="str">
            <v>3136F5DV0</v>
          </cell>
          <cell r="B11721" t="str">
            <v>x3136F5DV0</v>
          </cell>
          <cell r="C11721" t="str">
            <v>Match</v>
          </cell>
          <cell r="D11721" t="str">
            <v>iStar</v>
          </cell>
          <cell r="E11721" t="str">
            <v>Callable</v>
          </cell>
        </row>
        <row r="11722">
          <cell r="A11722" t="str">
            <v>3136F5DV0</v>
          </cell>
          <cell r="B11722" t="str">
            <v>x3136F5DV0</v>
          </cell>
          <cell r="C11722" t="str">
            <v>Match</v>
          </cell>
          <cell r="D11722" t="str">
            <v>iStar</v>
          </cell>
          <cell r="E11722" t="str">
            <v>Bullet</v>
          </cell>
        </row>
        <row r="11723">
          <cell r="A11723" t="str">
            <v>3136F5DW8</v>
          </cell>
          <cell r="B11723" t="str">
            <v>x3136F5DW8</v>
          </cell>
          <cell r="C11723" t="str">
            <v>Match</v>
          </cell>
          <cell r="D11723" t="str">
            <v>iStar</v>
          </cell>
          <cell r="E11723" t="str">
            <v>Callable</v>
          </cell>
        </row>
        <row r="11724">
          <cell r="A11724" t="str">
            <v>3136F5DW8</v>
          </cell>
          <cell r="B11724" t="str">
            <v>x3136F5DW8</v>
          </cell>
          <cell r="C11724" t="str">
            <v>Match</v>
          </cell>
          <cell r="D11724" t="str">
            <v>iStar</v>
          </cell>
          <cell r="E11724" t="str">
            <v>Callable</v>
          </cell>
        </row>
        <row r="11725">
          <cell r="A11725" t="str">
            <v>3136F5DX6</v>
          </cell>
          <cell r="B11725" t="str">
            <v>x3136F5DX6</v>
          </cell>
          <cell r="C11725" t="str">
            <v>Match</v>
          </cell>
          <cell r="D11725" t="str">
            <v>iStar</v>
          </cell>
          <cell r="E11725" t="str">
            <v>Callable</v>
          </cell>
        </row>
        <row r="11726">
          <cell r="A11726" t="str">
            <v>3136F5DY4</v>
          </cell>
          <cell r="B11726" t="str">
            <v>x3136F5DY4</v>
          </cell>
          <cell r="C11726" t="str">
            <v>Match</v>
          </cell>
          <cell r="D11726" t="str">
            <v>iStar</v>
          </cell>
          <cell r="E11726" t="str">
            <v>Callable</v>
          </cell>
        </row>
        <row r="11727">
          <cell r="A11727" t="str">
            <v>3136F5DZ1</v>
          </cell>
          <cell r="B11727" t="str">
            <v>x3136F5DZ1</v>
          </cell>
          <cell r="C11727" t="str">
            <v>Match</v>
          </cell>
          <cell r="D11727" t="str">
            <v>iStar</v>
          </cell>
          <cell r="E11727" t="str">
            <v>Callable</v>
          </cell>
        </row>
        <row r="11728">
          <cell r="A11728" t="str">
            <v>3136F5DZ1</v>
          </cell>
          <cell r="B11728" t="str">
            <v>x3136F5DZ1</v>
          </cell>
          <cell r="C11728" t="str">
            <v>Match</v>
          </cell>
          <cell r="D11728" t="str">
            <v>iStar</v>
          </cell>
          <cell r="E11728" t="str">
            <v>Callable</v>
          </cell>
        </row>
        <row r="11729">
          <cell r="A11729" t="str">
            <v>3136F5E23</v>
          </cell>
          <cell r="B11729" t="str">
            <v>x3136F5E23</v>
          </cell>
          <cell r="C11729" t="str">
            <v>Match</v>
          </cell>
          <cell r="D11729" t="str">
            <v>iStar</v>
          </cell>
          <cell r="E11729" t="str">
            <v>Callable</v>
          </cell>
        </row>
        <row r="11730">
          <cell r="A11730" t="str">
            <v>3136F5E23</v>
          </cell>
          <cell r="B11730" t="str">
            <v>x3136F5E23</v>
          </cell>
          <cell r="C11730" t="str">
            <v>Match</v>
          </cell>
          <cell r="D11730" t="str">
            <v>iStar</v>
          </cell>
          <cell r="E11730" t="str">
            <v>Callable</v>
          </cell>
        </row>
        <row r="11731">
          <cell r="A11731" t="str">
            <v>3136F5E31</v>
          </cell>
          <cell r="B11731" t="str">
            <v>x3136F5E31</v>
          </cell>
          <cell r="C11731" t="str">
            <v>Match</v>
          </cell>
          <cell r="D11731" t="str">
            <v>iStar</v>
          </cell>
          <cell r="E11731" t="str">
            <v>Callable</v>
          </cell>
        </row>
        <row r="11732">
          <cell r="A11732" t="str">
            <v>3136F5E31</v>
          </cell>
          <cell r="B11732" t="str">
            <v>x3136F5E31</v>
          </cell>
          <cell r="C11732" t="str">
            <v>Match</v>
          </cell>
          <cell r="D11732" t="str">
            <v>iStar</v>
          </cell>
          <cell r="E11732" t="str">
            <v>CallableStep-Up</v>
          </cell>
        </row>
        <row r="11733">
          <cell r="A11733" t="str">
            <v>3136F5E64</v>
          </cell>
          <cell r="B11733" t="str">
            <v>x3136F5E64</v>
          </cell>
          <cell r="C11733" t="str">
            <v>Match</v>
          </cell>
          <cell r="D11733" t="str">
            <v>iStar</v>
          </cell>
          <cell r="E11733" t="str">
            <v>Step-Up</v>
          </cell>
        </row>
        <row r="11734">
          <cell r="A11734" t="str">
            <v>3136F5E98</v>
          </cell>
          <cell r="B11734" t="str">
            <v>x3136F5E98</v>
          </cell>
          <cell r="C11734" t="str">
            <v>Match</v>
          </cell>
          <cell r="D11734" t="str">
            <v>iStar</v>
          </cell>
          <cell r="E11734" t="str">
            <v>Bullet</v>
          </cell>
        </row>
        <row r="11735">
          <cell r="A11735" t="str">
            <v>3136F5EA5</v>
          </cell>
          <cell r="B11735" t="str">
            <v>x3136F5EA5</v>
          </cell>
          <cell r="C11735" t="str">
            <v>Match</v>
          </cell>
          <cell r="D11735" t="str">
            <v>iStar</v>
          </cell>
          <cell r="E11735" t="str">
            <v>Bullet</v>
          </cell>
        </row>
        <row r="11736">
          <cell r="A11736" t="str">
            <v>3136F5EA5</v>
          </cell>
          <cell r="B11736" t="str">
            <v>x3136F5EA5</v>
          </cell>
          <cell r="C11736" t="str">
            <v>Match</v>
          </cell>
          <cell r="D11736" t="str">
            <v>iStar</v>
          </cell>
          <cell r="E11736" t="str">
            <v>CallableStep-Up</v>
          </cell>
        </row>
        <row r="11737">
          <cell r="A11737" t="str">
            <v>3136F5EA5</v>
          </cell>
          <cell r="B11737" t="str">
            <v>x3136F5EA5</v>
          </cell>
          <cell r="C11737" t="str">
            <v>Match</v>
          </cell>
          <cell r="D11737" t="str">
            <v>iStar</v>
          </cell>
          <cell r="E11737" t="str">
            <v>Step-Up</v>
          </cell>
        </row>
        <row r="11738">
          <cell r="A11738" t="str">
            <v>3136F5EB3</v>
          </cell>
          <cell r="B11738" t="str">
            <v>x3136F5EB3</v>
          </cell>
          <cell r="C11738" t="str">
            <v>Match</v>
          </cell>
          <cell r="D11738" t="str">
            <v>iStar</v>
          </cell>
          <cell r="E11738" t="str">
            <v>Callable</v>
          </cell>
        </row>
        <row r="11739">
          <cell r="A11739" t="str">
            <v>3136F5EB3</v>
          </cell>
          <cell r="B11739" t="str">
            <v>x3136F5EB3</v>
          </cell>
          <cell r="C11739" t="str">
            <v>Match</v>
          </cell>
          <cell r="D11739" t="str">
            <v>iStar</v>
          </cell>
          <cell r="E11739" t="str">
            <v>Callable</v>
          </cell>
        </row>
        <row r="11740">
          <cell r="A11740" t="str">
            <v>3136F5EC1</v>
          </cell>
          <cell r="B11740" t="str">
            <v>x3136F5EC1</v>
          </cell>
          <cell r="C11740" t="str">
            <v>Match</v>
          </cell>
          <cell r="D11740" t="str">
            <v>iStar</v>
          </cell>
          <cell r="E11740" t="str">
            <v>CallableStep-Up</v>
          </cell>
        </row>
        <row r="11741">
          <cell r="A11741" t="str">
            <v>3136F5EC1</v>
          </cell>
          <cell r="B11741" t="str">
            <v>x3136F5EC1</v>
          </cell>
          <cell r="C11741" t="str">
            <v>Match</v>
          </cell>
          <cell r="D11741" t="str">
            <v>iStar</v>
          </cell>
          <cell r="E11741" t="str">
            <v>Step-Up</v>
          </cell>
        </row>
        <row r="11742">
          <cell r="A11742" t="str">
            <v>3136F5ED9</v>
          </cell>
          <cell r="B11742" t="str">
            <v>x3136F5ED9</v>
          </cell>
          <cell r="C11742" t="str">
            <v>Match</v>
          </cell>
          <cell r="D11742" t="str">
            <v>iStar</v>
          </cell>
          <cell r="E11742" t="str">
            <v>Callable</v>
          </cell>
        </row>
        <row r="11743">
          <cell r="A11743" t="str">
            <v>3136F5ED9</v>
          </cell>
          <cell r="B11743" t="str">
            <v>x3136F5ED9</v>
          </cell>
          <cell r="C11743" t="str">
            <v>Match</v>
          </cell>
          <cell r="D11743" t="str">
            <v>iStar</v>
          </cell>
          <cell r="E11743" t="str">
            <v>Callable</v>
          </cell>
        </row>
        <row r="11744">
          <cell r="A11744" t="str">
            <v>3136F5ED9</v>
          </cell>
          <cell r="B11744" t="str">
            <v>x3136F5ED9</v>
          </cell>
          <cell r="C11744" t="str">
            <v>Match</v>
          </cell>
          <cell r="D11744" t="str">
            <v>iStar</v>
          </cell>
          <cell r="E11744" t="str">
            <v>CallableStep-Up</v>
          </cell>
        </row>
        <row r="11745">
          <cell r="A11745" t="str">
            <v>3136F5EE7</v>
          </cell>
          <cell r="B11745" t="str">
            <v>x3136F5EE7</v>
          </cell>
          <cell r="C11745" t="str">
            <v>Match</v>
          </cell>
          <cell r="D11745" t="str">
            <v>iStar</v>
          </cell>
          <cell r="E11745" t="str">
            <v>Bullet</v>
          </cell>
        </row>
        <row r="11746">
          <cell r="A11746" t="str">
            <v>3136F5EE7</v>
          </cell>
          <cell r="B11746" t="str">
            <v>x3136F5EE7</v>
          </cell>
          <cell r="C11746" t="str">
            <v>Match</v>
          </cell>
          <cell r="D11746" t="str">
            <v>iStar</v>
          </cell>
          <cell r="E11746" t="str">
            <v>Bullet</v>
          </cell>
        </row>
        <row r="11747">
          <cell r="A11747" t="str">
            <v>3136F5EE7</v>
          </cell>
          <cell r="B11747" t="str">
            <v>x3136F5EE7</v>
          </cell>
          <cell r="C11747" t="str">
            <v>Match</v>
          </cell>
          <cell r="D11747" t="str">
            <v>iStar</v>
          </cell>
          <cell r="E11747" t="str">
            <v>Callable</v>
          </cell>
        </row>
        <row r="11748">
          <cell r="A11748" t="str">
            <v>3136F5EG2</v>
          </cell>
          <cell r="B11748" t="str">
            <v>x3136F5EG2</v>
          </cell>
          <cell r="C11748" t="str">
            <v>Match</v>
          </cell>
          <cell r="D11748" t="str">
            <v>iStar</v>
          </cell>
          <cell r="E11748" t="str">
            <v>Callable</v>
          </cell>
        </row>
        <row r="11749">
          <cell r="A11749" t="str">
            <v>3136F5EG2</v>
          </cell>
          <cell r="B11749" t="str">
            <v>x3136F5EG2</v>
          </cell>
          <cell r="C11749" t="str">
            <v>Match</v>
          </cell>
          <cell r="D11749" t="str">
            <v>iStar</v>
          </cell>
          <cell r="E11749" t="str">
            <v>CallableStep-Up</v>
          </cell>
        </row>
        <row r="11750">
          <cell r="A11750" t="str">
            <v>3136F5EH0</v>
          </cell>
          <cell r="B11750" t="str">
            <v>x3136F5EH0</v>
          </cell>
          <cell r="C11750" t="str">
            <v>Match</v>
          </cell>
          <cell r="D11750" t="str">
            <v>iStar</v>
          </cell>
          <cell r="E11750" t="str">
            <v>Step-Up</v>
          </cell>
        </row>
        <row r="11751">
          <cell r="A11751" t="str">
            <v>3136F5EJ6</v>
          </cell>
          <cell r="B11751" t="str">
            <v>x3136F5EJ6</v>
          </cell>
          <cell r="C11751" t="str">
            <v>Match</v>
          </cell>
          <cell r="D11751" t="str">
            <v>iStar</v>
          </cell>
          <cell r="E11751" t="str">
            <v>Callable</v>
          </cell>
        </row>
        <row r="11752">
          <cell r="A11752" t="str">
            <v>3136F5EJ6</v>
          </cell>
          <cell r="B11752" t="str">
            <v>x3136F5EJ6</v>
          </cell>
          <cell r="C11752" t="str">
            <v>Match</v>
          </cell>
          <cell r="D11752" t="str">
            <v>iStar</v>
          </cell>
          <cell r="E11752" t="str">
            <v>Callable</v>
          </cell>
        </row>
        <row r="11753">
          <cell r="A11753" t="str">
            <v>3136F5EK3</v>
          </cell>
          <cell r="B11753" t="str">
            <v>x3136F5EK3</v>
          </cell>
          <cell r="C11753" t="str">
            <v>Match</v>
          </cell>
          <cell r="D11753" t="str">
            <v>iStar</v>
          </cell>
          <cell r="E11753" t="str">
            <v>CallableStep-Up</v>
          </cell>
        </row>
        <row r="11754">
          <cell r="A11754" t="str">
            <v>3136F5EK3</v>
          </cell>
          <cell r="B11754" t="str">
            <v>x3136F5EK3</v>
          </cell>
          <cell r="C11754" t="str">
            <v>Match</v>
          </cell>
          <cell r="D11754" t="str">
            <v>iStar</v>
          </cell>
          <cell r="E11754" t="str">
            <v>Step-Up</v>
          </cell>
        </row>
        <row r="11755">
          <cell r="A11755" t="str">
            <v>3136F5EK3</v>
          </cell>
          <cell r="B11755" t="str">
            <v>x3136F5EK3</v>
          </cell>
          <cell r="C11755" t="str">
            <v>Match</v>
          </cell>
          <cell r="D11755" t="str">
            <v>iStar</v>
          </cell>
          <cell r="E11755" t="str">
            <v>Callable</v>
          </cell>
        </row>
        <row r="11756">
          <cell r="A11756" t="str">
            <v>3136F5EL1</v>
          </cell>
          <cell r="B11756" t="str">
            <v>x3136F5EL1</v>
          </cell>
          <cell r="C11756" t="str">
            <v>Match</v>
          </cell>
          <cell r="D11756" t="str">
            <v>iStar</v>
          </cell>
          <cell r="E11756" t="str">
            <v>Callable</v>
          </cell>
        </row>
        <row r="11757">
          <cell r="A11757" t="str">
            <v>3136F5EM9</v>
          </cell>
          <cell r="B11757" t="str">
            <v>x3136F5EM9</v>
          </cell>
          <cell r="C11757" t="str">
            <v>Match</v>
          </cell>
          <cell r="D11757" t="str">
            <v>iStar</v>
          </cell>
          <cell r="E11757" t="str">
            <v>Callable</v>
          </cell>
        </row>
        <row r="11758">
          <cell r="A11758" t="str">
            <v>3136F5EN7</v>
          </cell>
          <cell r="B11758" t="str">
            <v>x3136F5EN7</v>
          </cell>
          <cell r="C11758" t="str">
            <v>Match</v>
          </cell>
          <cell r="D11758" t="str">
            <v>iStar</v>
          </cell>
          <cell r="E11758" t="str">
            <v>Callable</v>
          </cell>
        </row>
        <row r="11759">
          <cell r="A11759" t="str">
            <v>3136F5EN7</v>
          </cell>
          <cell r="B11759" t="str">
            <v>x3136F5EN7</v>
          </cell>
          <cell r="C11759" t="str">
            <v>Match</v>
          </cell>
          <cell r="D11759" t="str">
            <v>iStar</v>
          </cell>
          <cell r="E11759" t="str">
            <v>Bullet</v>
          </cell>
        </row>
        <row r="11760">
          <cell r="A11760" t="str">
            <v>3136F5EP2</v>
          </cell>
          <cell r="B11760" t="str">
            <v>x3136F5EP2</v>
          </cell>
          <cell r="C11760" t="str">
            <v>Match</v>
          </cell>
          <cell r="D11760" t="str">
            <v>iStar</v>
          </cell>
          <cell r="E11760" t="str">
            <v>CallableStep-Up</v>
          </cell>
        </row>
        <row r="11761">
          <cell r="A11761" t="str">
            <v>3136F5EP2</v>
          </cell>
          <cell r="B11761" t="str">
            <v>x3136F5EP2</v>
          </cell>
          <cell r="C11761" t="str">
            <v>Match</v>
          </cell>
          <cell r="D11761" t="str">
            <v>iStar</v>
          </cell>
          <cell r="E11761" t="str">
            <v>Step-Up</v>
          </cell>
        </row>
        <row r="11762">
          <cell r="A11762" t="str">
            <v>3136F5EQ0</v>
          </cell>
          <cell r="B11762" t="str">
            <v>x3136F5EQ0</v>
          </cell>
          <cell r="C11762" t="str">
            <v>Match</v>
          </cell>
          <cell r="D11762" t="str">
            <v>iStar</v>
          </cell>
          <cell r="E11762" t="str">
            <v>Bullet</v>
          </cell>
        </row>
        <row r="11763">
          <cell r="A11763" t="str">
            <v>3136F5EQ0</v>
          </cell>
          <cell r="B11763" t="str">
            <v>x3136F5EQ0</v>
          </cell>
          <cell r="C11763" t="str">
            <v>Match</v>
          </cell>
          <cell r="D11763" t="str">
            <v>iStar</v>
          </cell>
          <cell r="E11763" t="str">
            <v>Bullet</v>
          </cell>
        </row>
        <row r="11764">
          <cell r="A11764" t="str">
            <v>3136F5ER8</v>
          </cell>
          <cell r="B11764" t="str">
            <v>x3136F5ER8</v>
          </cell>
          <cell r="C11764" t="str">
            <v>Match</v>
          </cell>
          <cell r="D11764" t="str">
            <v>iStar</v>
          </cell>
          <cell r="E11764" t="str">
            <v>Bullet</v>
          </cell>
        </row>
        <row r="11765">
          <cell r="A11765" t="str">
            <v>3136F5ER8</v>
          </cell>
          <cell r="B11765" t="str">
            <v>x3136F5ER8</v>
          </cell>
          <cell r="C11765" t="str">
            <v>Match</v>
          </cell>
          <cell r="D11765" t="str">
            <v>iStar</v>
          </cell>
          <cell r="E11765" t="str">
            <v>Callable</v>
          </cell>
        </row>
        <row r="11766">
          <cell r="A11766" t="str">
            <v>3136F5ES6</v>
          </cell>
          <cell r="B11766" t="str">
            <v>x3136F5ES6</v>
          </cell>
          <cell r="C11766" t="str">
            <v>Match</v>
          </cell>
          <cell r="D11766" t="str">
            <v>iStar</v>
          </cell>
          <cell r="E11766" t="str">
            <v>Callable</v>
          </cell>
        </row>
        <row r="11767">
          <cell r="A11767" t="str">
            <v>3136F5ES6</v>
          </cell>
          <cell r="B11767" t="str">
            <v>x3136F5ES6</v>
          </cell>
          <cell r="C11767" t="str">
            <v>Match</v>
          </cell>
          <cell r="D11767" t="str">
            <v>iStar</v>
          </cell>
          <cell r="E11767" t="str">
            <v>Callable</v>
          </cell>
        </row>
        <row r="11768">
          <cell r="A11768" t="str">
            <v>3136F5ET4</v>
          </cell>
          <cell r="B11768" t="str">
            <v>x3136F5ET4</v>
          </cell>
          <cell r="C11768" t="str">
            <v>Match</v>
          </cell>
          <cell r="D11768" t="str">
            <v>iStar</v>
          </cell>
          <cell r="E11768" t="str">
            <v>Callable</v>
          </cell>
        </row>
        <row r="11769">
          <cell r="A11769" t="str">
            <v>3136F5ET4</v>
          </cell>
          <cell r="B11769" t="str">
            <v>x3136F5ET4</v>
          </cell>
          <cell r="C11769" t="str">
            <v>Match</v>
          </cell>
          <cell r="D11769" t="str">
            <v>iStar</v>
          </cell>
          <cell r="E11769" t="str">
            <v>Callable</v>
          </cell>
        </row>
        <row r="11770">
          <cell r="A11770" t="str">
            <v>3136F5EU1</v>
          </cell>
          <cell r="B11770" t="str">
            <v>x3136F5EU1</v>
          </cell>
          <cell r="C11770" t="str">
            <v>Match</v>
          </cell>
          <cell r="D11770" t="str">
            <v>iStar</v>
          </cell>
          <cell r="E11770" t="str">
            <v>CallableStep-Up</v>
          </cell>
        </row>
        <row r="11771">
          <cell r="A11771" t="str">
            <v>3136F5EU1</v>
          </cell>
          <cell r="B11771" t="str">
            <v>x3136F5EU1</v>
          </cell>
          <cell r="C11771" t="str">
            <v>Match</v>
          </cell>
          <cell r="D11771" t="str">
            <v>iStar</v>
          </cell>
          <cell r="E11771" t="str">
            <v>Bullet</v>
          </cell>
        </row>
        <row r="11772">
          <cell r="A11772" t="str">
            <v>3136F5EV9</v>
          </cell>
          <cell r="B11772" t="str">
            <v>x3136F5EV9</v>
          </cell>
          <cell r="C11772" t="str">
            <v>Match</v>
          </cell>
          <cell r="D11772" t="str">
            <v>iStar</v>
          </cell>
          <cell r="E11772" t="str">
            <v>Callable</v>
          </cell>
        </row>
        <row r="11773">
          <cell r="A11773" t="str">
            <v>3136F5EV9</v>
          </cell>
          <cell r="B11773" t="str">
            <v>x3136F5EV9</v>
          </cell>
          <cell r="C11773" t="str">
            <v>Match</v>
          </cell>
          <cell r="D11773" t="str">
            <v>iStar</v>
          </cell>
          <cell r="E11773" t="str">
            <v>Callable</v>
          </cell>
        </row>
        <row r="11774">
          <cell r="A11774" t="str">
            <v>3136F5EW7</v>
          </cell>
          <cell r="B11774" t="str">
            <v>x3136F5EW7</v>
          </cell>
          <cell r="C11774" t="str">
            <v>Match</v>
          </cell>
          <cell r="D11774" t="str">
            <v>iStar</v>
          </cell>
          <cell r="E11774" t="str">
            <v>Callable</v>
          </cell>
        </row>
        <row r="11775">
          <cell r="A11775" t="str">
            <v>3136F5EW7</v>
          </cell>
          <cell r="B11775" t="str">
            <v>x3136F5EW7</v>
          </cell>
          <cell r="C11775" t="str">
            <v>Match</v>
          </cell>
          <cell r="D11775" t="str">
            <v>iStar</v>
          </cell>
          <cell r="E11775" t="str">
            <v>Callable</v>
          </cell>
        </row>
        <row r="11776">
          <cell r="A11776" t="str">
            <v>3136F5EX5</v>
          </cell>
          <cell r="B11776" t="str">
            <v>x3136F5EX5</v>
          </cell>
          <cell r="C11776" t="str">
            <v>Match</v>
          </cell>
          <cell r="D11776" t="str">
            <v>iStar</v>
          </cell>
          <cell r="E11776" t="str">
            <v>Callable</v>
          </cell>
        </row>
        <row r="11777">
          <cell r="A11777" t="str">
            <v>3136F5EX5</v>
          </cell>
          <cell r="B11777" t="str">
            <v>x3136F5EX5</v>
          </cell>
          <cell r="C11777" t="str">
            <v>Match</v>
          </cell>
          <cell r="D11777" t="str">
            <v>iStar</v>
          </cell>
          <cell r="E11777" t="str">
            <v>Callable</v>
          </cell>
        </row>
        <row r="11778">
          <cell r="A11778" t="str">
            <v>3136F5EY3</v>
          </cell>
          <cell r="B11778" t="str">
            <v>x3136F5EY3</v>
          </cell>
          <cell r="C11778" t="str">
            <v>Match</v>
          </cell>
          <cell r="D11778" t="str">
            <v>iStar</v>
          </cell>
          <cell r="E11778" t="str">
            <v>Callable</v>
          </cell>
        </row>
        <row r="11779">
          <cell r="A11779" t="str">
            <v>3136F5EY3</v>
          </cell>
          <cell r="B11779" t="str">
            <v>x3136F5EY3</v>
          </cell>
          <cell r="C11779" t="str">
            <v>Match</v>
          </cell>
          <cell r="D11779" t="str">
            <v>iStar</v>
          </cell>
          <cell r="E11779" t="str">
            <v>Callable</v>
          </cell>
        </row>
        <row r="11780">
          <cell r="A11780" t="str">
            <v>3136F5EZ0</v>
          </cell>
          <cell r="B11780" t="str">
            <v>x3136F5EZ0</v>
          </cell>
          <cell r="C11780" t="str">
            <v>Match</v>
          </cell>
          <cell r="D11780" t="str">
            <v>iStar</v>
          </cell>
          <cell r="E11780" t="str">
            <v>Callable</v>
          </cell>
        </row>
        <row r="11781">
          <cell r="A11781" t="str">
            <v>3136F5EZ0</v>
          </cell>
          <cell r="B11781" t="str">
            <v>x3136F5EZ0</v>
          </cell>
          <cell r="C11781" t="str">
            <v>Match</v>
          </cell>
          <cell r="D11781" t="str">
            <v>iStar</v>
          </cell>
          <cell r="E11781" t="str">
            <v>Bullet</v>
          </cell>
        </row>
        <row r="11782">
          <cell r="A11782" t="str">
            <v>3136F5F55</v>
          </cell>
          <cell r="B11782" t="str">
            <v>x3136F5F55</v>
          </cell>
          <cell r="C11782" t="str">
            <v>Match</v>
          </cell>
          <cell r="D11782" t="str">
            <v>iStar</v>
          </cell>
          <cell r="E11782" t="str">
            <v>CallableStep-Up</v>
          </cell>
        </row>
        <row r="11783">
          <cell r="A11783" t="str">
            <v>3136F5F97</v>
          </cell>
          <cell r="B11783" t="str">
            <v>x3136F5F97</v>
          </cell>
          <cell r="C11783" t="str">
            <v>Match</v>
          </cell>
          <cell r="D11783" t="str">
            <v>iStar</v>
          </cell>
          <cell r="E11783" t="str">
            <v>Step-Up</v>
          </cell>
        </row>
        <row r="11784">
          <cell r="A11784" t="str">
            <v>3136F5F97</v>
          </cell>
          <cell r="B11784" t="str">
            <v>x3136F5F97</v>
          </cell>
          <cell r="C11784" t="str">
            <v>Match</v>
          </cell>
          <cell r="D11784" t="str">
            <v>iStar</v>
          </cell>
          <cell r="E11784" t="str">
            <v>Callable</v>
          </cell>
        </row>
        <row r="11785">
          <cell r="A11785" t="str">
            <v>3136F5FA4</v>
          </cell>
          <cell r="B11785" t="str">
            <v>x3136F5FA4</v>
          </cell>
          <cell r="C11785" t="str">
            <v>Match</v>
          </cell>
          <cell r="D11785" t="str">
            <v>iStar</v>
          </cell>
          <cell r="E11785" t="str">
            <v>Callable</v>
          </cell>
        </row>
        <row r="11786">
          <cell r="A11786" t="str">
            <v>3136F5FA4</v>
          </cell>
          <cell r="B11786" t="str">
            <v>x3136F5FA4</v>
          </cell>
          <cell r="C11786" t="str">
            <v>Match</v>
          </cell>
          <cell r="D11786" t="str">
            <v>iStar</v>
          </cell>
          <cell r="E11786" t="str">
            <v>CallableStep-Up</v>
          </cell>
        </row>
        <row r="11787">
          <cell r="A11787" t="str">
            <v>3136F5FB2</v>
          </cell>
          <cell r="B11787" t="str">
            <v>x3136F5FB2</v>
          </cell>
          <cell r="C11787" t="str">
            <v>Match</v>
          </cell>
          <cell r="D11787" t="str">
            <v>iStar</v>
          </cell>
          <cell r="E11787" t="str">
            <v>Step-Up</v>
          </cell>
        </row>
        <row r="11788">
          <cell r="A11788" t="str">
            <v>3136F5FB2</v>
          </cell>
          <cell r="B11788" t="str">
            <v>x3136F5FB2</v>
          </cell>
          <cell r="C11788" t="str">
            <v>Match</v>
          </cell>
          <cell r="D11788" t="str">
            <v>iStar</v>
          </cell>
          <cell r="E11788" t="str">
            <v>Callable</v>
          </cell>
        </row>
        <row r="11789">
          <cell r="A11789" t="str">
            <v>3136F5FC0</v>
          </cell>
          <cell r="B11789" t="str">
            <v>x3136F5FC0</v>
          </cell>
          <cell r="C11789" t="str">
            <v>Match</v>
          </cell>
          <cell r="D11789" t="str">
            <v>iStar</v>
          </cell>
          <cell r="E11789" t="str">
            <v>Callable</v>
          </cell>
        </row>
        <row r="11790">
          <cell r="A11790" t="str">
            <v>3136F5FC0</v>
          </cell>
          <cell r="B11790" t="str">
            <v>x3136F5FC0</v>
          </cell>
          <cell r="C11790" t="str">
            <v>Match</v>
          </cell>
          <cell r="D11790" t="str">
            <v>iStar</v>
          </cell>
          <cell r="E11790" t="str">
            <v>Callable</v>
          </cell>
        </row>
        <row r="11791">
          <cell r="A11791" t="str">
            <v>3136F5FD8</v>
          </cell>
          <cell r="B11791" t="str">
            <v>x3136F5FD8</v>
          </cell>
          <cell r="C11791" t="str">
            <v>Match</v>
          </cell>
          <cell r="D11791" t="str">
            <v>iStar</v>
          </cell>
          <cell r="E11791" t="str">
            <v>Bullet</v>
          </cell>
        </row>
        <row r="11792">
          <cell r="A11792" t="str">
            <v>3136F5FD8</v>
          </cell>
          <cell r="B11792" t="str">
            <v>x3136F5FD8</v>
          </cell>
          <cell r="C11792" t="str">
            <v>Match</v>
          </cell>
          <cell r="D11792" t="str">
            <v>iStar</v>
          </cell>
          <cell r="E11792" t="str">
            <v>CallableStep-Up</v>
          </cell>
        </row>
        <row r="11793">
          <cell r="A11793" t="str">
            <v>3136F5FD8</v>
          </cell>
          <cell r="B11793" t="str">
            <v>x3136F5FD8</v>
          </cell>
          <cell r="C11793" t="str">
            <v>Match</v>
          </cell>
          <cell r="D11793" t="str">
            <v>iStar</v>
          </cell>
          <cell r="E11793" t="str">
            <v>Callable</v>
          </cell>
        </row>
        <row r="11794">
          <cell r="A11794" t="str">
            <v>3136F5FE6</v>
          </cell>
          <cell r="B11794" t="str">
            <v>x3136F5FE6</v>
          </cell>
          <cell r="C11794" t="str">
            <v>Match</v>
          </cell>
          <cell r="D11794" t="str">
            <v>iStar</v>
          </cell>
          <cell r="E11794" t="str">
            <v>Callable</v>
          </cell>
        </row>
        <row r="11795">
          <cell r="A11795" t="str">
            <v>3136F5FE6</v>
          </cell>
          <cell r="B11795" t="str">
            <v>x3136F5FE6</v>
          </cell>
          <cell r="C11795" t="str">
            <v>Match</v>
          </cell>
          <cell r="D11795" t="str">
            <v>iStar</v>
          </cell>
          <cell r="E11795" t="str">
            <v>Callable</v>
          </cell>
        </row>
        <row r="11796">
          <cell r="A11796" t="str">
            <v>3136F5FE6</v>
          </cell>
          <cell r="B11796" t="str">
            <v>x3136F5FE6</v>
          </cell>
          <cell r="C11796" t="str">
            <v>Match</v>
          </cell>
          <cell r="D11796" t="str">
            <v>iStar</v>
          </cell>
          <cell r="E11796" t="str">
            <v>Callable</v>
          </cell>
        </row>
        <row r="11797">
          <cell r="A11797" t="str">
            <v>3136F5FF3</v>
          </cell>
          <cell r="B11797" t="str">
            <v>x3136F5FF3</v>
          </cell>
          <cell r="C11797" t="str">
            <v>Match</v>
          </cell>
          <cell r="D11797" t="str">
            <v>iStar</v>
          </cell>
          <cell r="E11797" t="str">
            <v>CallableStep-Up</v>
          </cell>
        </row>
        <row r="11798">
          <cell r="A11798" t="str">
            <v>3136F5FF3</v>
          </cell>
          <cell r="B11798" t="str">
            <v>x3136F5FF3</v>
          </cell>
          <cell r="C11798" t="str">
            <v>Match</v>
          </cell>
          <cell r="D11798" t="str">
            <v>iStar</v>
          </cell>
          <cell r="E11798" t="str">
            <v>Step-Up</v>
          </cell>
        </row>
        <row r="11799">
          <cell r="A11799" t="str">
            <v>3136F5FF3</v>
          </cell>
          <cell r="B11799" t="str">
            <v>x3136F5FF3</v>
          </cell>
          <cell r="C11799" t="str">
            <v>Match</v>
          </cell>
          <cell r="D11799" t="str">
            <v>iStar</v>
          </cell>
          <cell r="E11799" t="str">
            <v>Step-Up</v>
          </cell>
        </row>
        <row r="11800">
          <cell r="A11800" t="str">
            <v>3136F5FV8</v>
          </cell>
          <cell r="B11800" t="str">
            <v>x3136F5FV8</v>
          </cell>
          <cell r="C11800" t="str">
            <v>Match</v>
          </cell>
          <cell r="D11800" t="str">
            <v>iStar</v>
          </cell>
          <cell r="E11800" t="str">
            <v>CallableStep-Up</v>
          </cell>
        </row>
        <row r="11801">
          <cell r="A11801" t="str">
            <v>3136F5FW6</v>
          </cell>
          <cell r="B11801" t="str">
            <v>x3136F5FW6</v>
          </cell>
          <cell r="C11801" t="str">
            <v>Match</v>
          </cell>
          <cell r="D11801" t="str">
            <v>iStar</v>
          </cell>
          <cell r="E11801" t="str">
            <v>Step-Up</v>
          </cell>
        </row>
        <row r="11802">
          <cell r="A11802" t="str">
            <v>3136F5FW6</v>
          </cell>
          <cell r="B11802" t="str">
            <v>x3136F5FW6</v>
          </cell>
          <cell r="C11802" t="str">
            <v>Match</v>
          </cell>
          <cell r="D11802" t="str">
            <v>iStar</v>
          </cell>
          <cell r="E11802" t="str">
            <v>Callable</v>
          </cell>
        </row>
        <row r="11803">
          <cell r="A11803" t="str">
            <v>3136F5FX4</v>
          </cell>
          <cell r="B11803" t="str">
            <v>x3136F5FX4</v>
          </cell>
          <cell r="C11803" t="str">
            <v>Match</v>
          </cell>
          <cell r="D11803" t="str">
            <v>iStar</v>
          </cell>
          <cell r="E11803" t="str">
            <v>Callable</v>
          </cell>
        </row>
        <row r="11804">
          <cell r="A11804" t="str">
            <v>3136F5FX4</v>
          </cell>
          <cell r="B11804" t="str">
            <v>x3136F5FX4</v>
          </cell>
          <cell r="C11804" t="str">
            <v>Match</v>
          </cell>
          <cell r="D11804" t="str">
            <v>iStar</v>
          </cell>
          <cell r="E11804" t="str">
            <v>Callable</v>
          </cell>
        </row>
        <row r="11805">
          <cell r="A11805" t="str">
            <v>3136F5FY2</v>
          </cell>
          <cell r="B11805" t="str">
            <v>x3136F5FY2</v>
          </cell>
          <cell r="C11805" t="str">
            <v>Match</v>
          </cell>
          <cell r="D11805" t="str">
            <v>iStar</v>
          </cell>
          <cell r="E11805" t="str">
            <v>Callable</v>
          </cell>
        </row>
        <row r="11806">
          <cell r="A11806" t="str">
            <v>3136F5FY2</v>
          </cell>
          <cell r="B11806" t="str">
            <v>x3136F5FY2</v>
          </cell>
          <cell r="C11806" t="str">
            <v>Match</v>
          </cell>
          <cell r="D11806" t="str">
            <v>iStar</v>
          </cell>
          <cell r="E11806" t="str">
            <v>Callable</v>
          </cell>
        </row>
        <row r="11807">
          <cell r="A11807" t="str">
            <v>3136F5FZ9</v>
          </cell>
          <cell r="B11807" t="str">
            <v>x3136F5FZ9</v>
          </cell>
          <cell r="C11807" t="str">
            <v>Match</v>
          </cell>
          <cell r="D11807" t="str">
            <v>iStar</v>
          </cell>
          <cell r="E11807" t="str">
            <v>Callable</v>
          </cell>
        </row>
        <row r="11808">
          <cell r="A11808" t="str">
            <v>3136F5FZ9</v>
          </cell>
          <cell r="B11808" t="str">
            <v>x3136F5FZ9</v>
          </cell>
          <cell r="C11808" t="str">
            <v>Match</v>
          </cell>
          <cell r="D11808" t="str">
            <v>iStar</v>
          </cell>
          <cell r="E11808" t="str">
            <v>Callable</v>
          </cell>
        </row>
        <row r="11809">
          <cell r="A11809" t="str">
            <v>3136F5G21</v>
          </cell>
          <cell r="B11809" t="str">
            <v>x3136F5G21</v>
          </cell>
          <cell r="C11809" t="str">
            <v>Match</v>
          </cell>
          <cell r="D11809" t="str">
            <v>iStar</v>
          </cell>
          <cell r="E11809" t="str">
            <v>Callable</v>
          </cell>
        </row>
        <row r="11810">
          <cell r="A11810" t="str">
            <v>3136F5G21</v>
          </cell>
          <cell r="B11810" t="str">
            <v>x3136F5G21</v>
          </cell>
          <cell r="C11810" t="str">
            <v>Match</v>
          </cell>
          <cell r="D11810" t="str">
            <v>iStar</v>
          </cell>
          <cell r="E11810" t="str">
            <v>Callable</v>
          </cell>
        </row>
        <row r="11811">
          <cell r="A11811" t="str">
            <v>3136F5G39</v>
          </cell>
          <cell r="B11811" t="str">
            <v>x3136F5G39</v>
          </cell>
          <cell r="C11811" t="str">
            <v>Match</v>
          </cell>
          <cell r="D11811" t="str">
            <v>iStar</v>
          </cell>
          <cell r="E11811" t="str">
            <v>Callable</v>
          </cell>
        </row>
        <row r="11812">
          <cell r="A11812" t="str">
            <v>3136F5G39</v>
          </cell>
          <cell r="B11812" t="str">
            <v>x3136F5G39</v>
          </cell>
          <cell r="C11812" t="str">
            <v>Match</v>
          </cell>
          <cell r="D11812" t="str">
            <v>iStar</v>
          </cell>
          <cell r="E11812" t="str">
            <v>Callable</v>
          </cell>
        </row>
        <row r="11813">
          <cell r="A11813" t="str">
            <v>3136F5G47</v>
          </cell>
          <cell r="B11813" t="str">
            <v>x3136F5G47</v>
          </cell>
          <cell r="C11813" t="str">
            <v>Match</v>
          </cell>
          <cell r="D11813" t="str">
            <v>iStar</v>
          </cell>
          <cell r="E11813" t="str">
            <v>Callable</v>
          </cell>
        </row>
        <row r="11814">
          <cell r="A11814" t="str">
            <v>3136F5G47</v>
          </cell>
          <cell r="B11814" t="str">
            <v>x3136F5G47</v>
          </cell>
          <cell r="C11814" t="str">
            <v>Match</v>
          </cell>
          <cell r="D11814" t="str">
            <v>iStar</v>
          </cell>
          <cell r="E11814" t="str">
            <v>Callable</v>
          </cell>
        </row>
        <row r="11815">
          <cell r="A11815" t="str">
            <v>3136F5G54</v>
          </cell>
          <cell r="B11815" t="str">
            <v>x3136F5G54</v>
          </cell>
          <cell r="C11815" t="str">
            <v>Match</v>
          </cell>
          <cell r="D11815" t="str">
            <v>iStar</v>
          </cell>
          <cell r="E11815" t="str">
            <v>Callable</v>
          </cell>
        </row>
        <row r="11816">
          <cell r="A11816" t="str">
            <v>3136F5G54</v>
          </cell>
          <cell r="B11816" t="str">
            <v>x3136F5G54</v>
          </cell>
          <cell r="C11816" t="str">
            <v>Match</v>
          </cell>
          <cell r="D11816" t="str">
            <v>iStar</v>
          </cell>
          <cell r="E11816" t="str">
            <v>CallableStep-Up</v>
          </cell>
        </row>
        <row r="11817">
          <cell r="A11817" t="str">
            <v>3136F5G70</v>
          </cell>
          <cell r="B11817" t="str">
            <v>x3136F5G70</v>
          </cell>
          <cell r="C11817" t="str">
            <v>Match</v>
          </cell>
          <cell r="D11817" t="str">
            <v>iStar</v>
          </cell>
          <cell r="E11817" t="str">
            <v>Step-Up</v>
          </cell>
        </row>
        <row r="11818">
          <cell r="A11818" t="str">
            <v>3136F5G70</v>
          </cell>
          <cell r="B11818" t="str">
            <v>x3136F5G70</v>
          </cell>
          <cell r="C11818" t="str">
            <v>Match</v>
          </cell>
          <cell r="D11818" t="str">
            <v>iStar</v>
          </cell>
          <cell r="E11818" t="str">
            <v>Callable</v>
          </cell>
        </row>
        <row r="11819">
          <cell r="A11819" t="str">
            <v>3136F5G70</v>
          </cell>
          <cell r="B11819" t="str">
            <v>x3136F5G70</v>
          </cell>
          <cell r="C11819" t="str">
            <v>Match</v>
          </cell>
          <cell r="D11819" t="str">
            <v>iStar</v>
          </cell>
          <cell r="E11819" t="str">
            <v>Callable</v>
          </cell>
        </row>
        <row r="11820">
          <cell r="A11820" t="str">
            <v>3136F5GA3</v>
          </cell>
          <cell r="B11820" t="str">
            <v>x3136F5GA3</v>
          </cell>
          <cell r="C11820" t="str">
            <v>Match</v>
          </cell>
          <cell r="D11820" t="str">
            <v>iStar</v>
          </cell>
          <cell r="E11820" t="str">
            <v>CallableStep-Up</v>
          </cell>
        </row>
        <row r="11821">
          <cell r="A11821" t="str">
            <v>3136F5GA3</v>
          </cell>
          <cell r="B11821" t="str">
            <v>x3136F5GA3</v>
          </cell>
          <cell r="C11821" t="str">
            <v>Match</v>
          </cell>
          <cell r="D11821" t="str">
            <v>iStar</v>
          </cell>
          <cell r="E11821" t="str">
            <v>Bullet</v>
          </cell>
        </row>
        <row r="11822">
          <cell r="A11822" t="str">
            <v>3136F5GB1</v>
          </cell>
          <cell r="B11822" t="str">
            <v>x3136F5GB1</v>
          </cell>
          <cell r="C11822" t="str">
            <v>Match</v>
          </cell>
          <cell r="D11822" t="str">
            <v>iStar</v>
          </cell>
          <cell r="E11822" t="str">
            <v>Bullet</v>
          </cell>
        </row>
        <row r="11823">
          <cell r="A11823" t="str">
            <v>3136F5GB1</v>
          </cell>
          <cell r="B11823" t="str">
            <v>x3136F5GB1</v>
          </cell>
          <cell r="C11823" t="str">
            <v>Match</v>
          </cell>
          <cell r="D11823" t="str">
            <v>iStar</v>
          </cell>
          <cell r="E11823" t="str">
            <v>Bullet</v>
          </cell>
        </row>
        <row r="11824">
          <cell r="A11824" t="str">
            <v>3136F5GC9</v>
          </cell>
          <cell r="B11824" t="str">
            <v>x3136F5GC9</v>
          </cell>
          <cell r="C11824" t="str">
            <v>Match</v>
          </cell>
          <cell r="D11824" t="str">
            <v>iStar</v>
          </cell>
          <cell r="E11824" t="str">
            <v>Bullet</v>
          </cell>
        </row>
        <row r="11825">
          <cell r="A11825" t="str">
            <v>3136F5GC9</v>
          </cell>
          <cell r="B11825" t="str">
            <v>x3136F5GC9</v>
          </cell>
          <cell r="C11825" t="str">
            <v>Match</v>
          </cell>
          <cell r="D11825" t="str">
            <v>iStar</v>
          </cell>
          <cell r="E11825" t="str">
            <v>Bullet</v>
          </cell>
        </row>
        <row r="11826">
          <cell r="A11826" t="str">
            <v>3136F5GC9</v>
          </cell>
          <cell r="B11826" t="str">
            <v>x3136F5GC9</v>
          </cell>
          <cell r="C11826" t="str">
            <v>Match</v>
          </cell>
          <cell r="D11826" t="str">
            <v>iStar</v>
          </cell>
          <cell r="E11826" t="str">
            <v>Bullet</v>
          </cell>
        </row>
        <row r="11827">
          <cell r="A11827" t="str">
            <v>3136F5GD7</v>
          </cell>
          <cell r="B11827" t="str">
            <v>x3136F5GD7</v>
          </cell>
          <cell r="C11827" t="str">
            <v>Match</v>
          </cell>
          <cell r="D11827" t="str">
            <v>iStar</v>
          </cell>
          <cell r="E11827" t="str">
            <v>Callable</v>
          </cell>
        </row>
        <row r="11828">
          <cell r="A11828" t="str">
            <v>3136F5GD7</v>
          </cell>
          <cell r="B11828" t="str">
            <v>x3136F5GD7</v>
          </cell>
          <cell r="C11828" t="str">
            <v>Match</v>
          </cell>
          <cell r="D11828" t="str">
            <v>iStar</v>
          </cell>
          <cell r="E11828" t="str">
            <v>Callable</v>
          </cell>
        </row>
        <row r="11829">
          <cell r="A11829" t="str">
            <v>3136F5GE5</v>
          </cell>
          <cell r="B11829" t="str">
            <v>x3136F5GE5</v>
          </cell>
          <cell r="C11829" t="str">
            <v>Match</v>
          </cell>
          <cell r="D11829" t="str">
            <v>iStar</v>
          </cell>
          <cell r="E11829" t="str">
            <v>Callable</v>
          </cell>
        </row>
        <row r="11830">
          <cell r="A11830" t="str">
            <v>3136F5GE5</v>
          </cell>
          <cell r="B11830" t="str">
            <v>x3136F5GE5</v>
          </cell>
          <cell r="C11830" t="str">
            <v>Match</v>
          </cell>
          <cell r="D11830" t="str">
            <v>iStar</v>
          </cell>
          <cell r="E11830" t="str">
            <v>Bullet</v>
          </cell>
        </row>
        <row r="11831">
          <cell r="A11831" t="str">
            <v>3136F5GF2</v>
          </cell>
          <cell r="B11831" t="str">
            <v>x3136F5GF2</v>
          </cell>
          <cell r="C11831" t="str">
            <v>Match</v>
          </cell>
          <cell r="D11831" t="str">
            <v>iStar</v>
          </cell>
          <cell r="E11831" t="str">
            <v>Bullet</v>
          </cell>
        </row>
        <row r="11832">
          <cell r="A11832" t="str">
            <v>3136F5GF2</v>
          </cell>
          <cell r="B11832" t="str">
            <v>x3136F5GF2</v>
          </cell>
          <cell r="C11832" t="str">
            <v>Match</v>
          </cell>
          <cell r="D11832" t="str">
            <v>iStar</v>
          </cell>
          <cell r="E11832" t="str">
            <v>Callable</v>
          </cell>
        </row>
        <row r="11833">
          <cell r="A11833" t="str">
            <v>3136F5GG0</v>
          </cell>
          <cell r="B11833" t="str">
            <v>x3136F5GG0</v>
          </cell>
          <cell r="C11833" t="str">
            <v>Match</v>
          </cell>
          <cell r="D11833" t="str">
            <v>iStar</v>
          </cell>
          <cell r="E11833" t="str">
            <v>Callable</v>
          </cell>
        </row>
        <row r="11834">
          <cell r="A11834" t="str">
            <v>3136F5GG0</v>
          </cell>
          <cell r="B11834" t="str">
            <v>x3136F5GG0</v>
          </cell>
          <cell r="C11834" t="str">
            <v>Match</v>
          </cell>
          <cell r="D11834" t="str">
            <v>iStar</v>
          </cell>
          <cell r="E11834" t="str">
            <v>Callable</v>
          </cell>
        </row>
        <row r="11835">
          <cell r="A11835" t="str">
            <v>3136F5GH8</v>
          </cell>
          <cell r="B11835" t="str">
            <v>x3136F5GH8</v>
          </cell>
          <cell r="C11835" t="str">
            <v>Match</v>
          </cell>
          <cell r="D11835" t="str">
            <v>iStar</v>
          </cell>
          <cell r="E11835" t="str">
            <v>Callable</v>
          </cell>
        </row>
        <row r="11836">
          <cell r="A11836" t="str">
            <v>3136F5GH8</v>
          </cell>
          <cell r="B11836" t="str">
            <v>x3136F5GH8</v>
          </cell>
          <cell r="C11836" t="str">
            <v>Match</v>
          </cell>
          <cell r="D11836" t="str">
            <v>iStar</v>
          </cell>
          <cell r="E11836" t="str">
            <v>Callable</v>
          </cell>
        </row>
        <row r="11837">
          <cell r="A11837" t="str">
            <v>3136F5GK1</v>
          </cell>
          <cell r="B11837" t="str">
            <v>x3136F5GK1</v>
          </cell>
          <cell r="C11837" t="str">
            <v>Match</v>
          </cell>
          <cell r="D11837" t="str">
            <v>iStar</v>
          </cell>
          <cell r="E11837" t="str">
            <v>Callable</v>
          </cell>
        </row>
        <row r="11838">
          <cell r="A11838" t="str">
            <v>3136F5GK1</v>
          </cell>
          <cell r="B11838" t="str">
            <v>x3136F5GK1</v>
          </cell>
          <cell r="C11838" t="str">
            <v>Match</v>
          </cell>
          <cell r="D11838" t="str">
            <v>iStar</v>
          </cell>
          <cell r="E11838" t="str">
            <v>Callable</v>
          </cell>
        </row>
        <row r="11839">
          <cell r="A11839" t="str">
            <v>3136F5GL9</v>
          </cell>
          <cell r="B11839" t="str">
            <v>x3136F5GL9</v>
          </cell>
          <cell r="C11839" t="str">
            <v>Match</v>
          </cell>
          <cell r="D11839" t="str">
            <v>iStar</v>
          </cell>
          <cell r="E11839" t="str">
            <v>Callable</v>
          </cell>
        </row>
        <row r="11840">
          <cell r="A11840" t="str">
            <v>3136F5GL9</v>
          </cell>
          <cell r="B11840" t="str">
            <v>x3136F5GL9</v>
          </cell>
          <cell r="C11840" t="str">
            <v>Match</v>
          </cell>
          <cell r="D11840" t="str">
            <v>iStar</v>
          </cell>
          <cell r="E11840" t="str">
            <v>Callable</v>
          </cell>
        </row>
        <row r="11841">
          <cell r="A11841" t="str">
            <v>3136F5GL9</v>
          </cell>
          <cell r="B11841" t="str">
            <v>x3136F5GL9</v>
          </cell>
          <cell r="C11841" t="str">
            <v>Match</v>
          </cell>
          <cell r="D11841" t="str">
            <v>iStar</v>
          </cell>
          <cell r="E11841" t="str">
            <v>Bullet</v>
          </cell>
        </row>
        <row r="11842">
          <cell r="A11842" t="str">
            <v>3136F5GM7</v>
          </cell>
          <cell r="B11842" t="str">
            <v>x3136F5GM7</v>
          </cell>
          <cell r="C11842" t="str">
            <v>Match</v>
          </cell>
          <cell r="D11842" t="str">
            <v>iStar</v>
          </cell>
          <cell r="E11842" t="str">
            <v>Bullet</v>
          </cell>
        </row>
        <row r="11843">
          <cell r="A11843" t="str">
            <v>3136F5GM7</v>
          </cell>
          <cell r="B11843" t="str">
            <v>x3136F5GM7</v>
          </cell>
          <cell r="C11843" t="str">
            <v>Match</v>
          </cell>
          <cell r="D11843" t="str">
            <v>iStar</v>
          </cell>
          <cell r="E11843" t="str">
            <v>Bullet</v>
          </cell>
        </row>
        <row r="11844">
          <cell r="A11844" t="str">
            <v>3136F5GN5</v>
          </cell>
          <cell r="B11844" t="str">
            <v>x3136F5GN5</v>
          </cell>
          <cell r="C11844" t="str">
            <v>Match</v>
          </cell>
          <cell r="D11844" t="str">
            <v>iStar</v>
          </cell>
          <cell r="E11844" t="str">
            <v>Bullet</v>
          </cell>
        </row>
        <row r="11845">
          <cell r="A11845" t="str">
            <v>3136F5GN5</v>
          </cell>
          <cell r="B11845" t="str">
            <v>x3136F5GN5</v>
          </cell>
          <cell r="C11845" t="str">
            <v>Match</v>
          </cell>
          <cell r="D11845" t="str">
            <v>iStar</v>
          </cell>
          <cell r="E11845" t="str">
            <v>Bullet</v>
          </cell>
        </row>
        <row r="11846">
          <cell r="A11846" t="str">
            <v>3136F5GP0</v>
          </cell>
          <cell r="B11846" t="str">
            <v>x3136F5GP0</v>
          </cell>
          <cell r="C11846" t="str">
            <v>Match</v>
          </cell>
          <cell r="D11846" t="str">
            <v>iStar</v>
          </cell>
          <cell r="E11846" t="str">
            <v>Callable</v>
          </cell>
        </row>
        <row r="11847">
          <cell r="A11847" t="str">
            <v>3136F5GP0</v>
          </cell>
          <cell r="B11847" t="str">
            <v>x3136F5GP0</v>
          </cell>
          <cell r="C11847" t="str">
            <v>Match</v>
          </cell>
          <cell r="D11847" t="str">
            <v>iStar</v>
          </cell>
          <cell r="E11847" t="str">
            <v>Callable</v>
          </cell>
        </row>
        <row r="11848">
          <cell r="A11848" t="str">
            <v>3136F5GP0</v>
          </cell>
          <cell r="B11848" t="str">
            <v>x3136F5GP0</v>
          </cell>
          <cell r="C11848" t="str">
            <v>Match</v>
          </cell>
          <cell r="D11848" t="str">
            <v>iStar</v>
          </cell>
          <cell r="E11848" t="str">
            <v>Callable</v>
          </cell>
        </row>
        <row r="11849">
          <cell r="A11849" t="str">
            <v>3136F5GR6</v>
          </cell>
          <cell r="B11849" t="str">
            <v>x3136F5GR6</v>
          </cell>
          <cell r="C11849" t="str">
            <v>Match</v>
          </cell>
          <cell r="D11849" t="str">
            <v>iStar</v>
          </cell>
          <cell r="E11849" t="str">
            <v>Callable</v>
          </cell>
        </row>
        <row r="11850">
          <cell r="A11850" t="str">
            <v>3136F5GR6</v>
          </cell>
          <cell r="B11850" t="str">
            <v>x3136F5GR6</v>
          </cell>
          <cell r="C11850" t="str">
            <v>Match</v>
          </cell>
          <cell r="D11850" t="str">
            <v>iStar</v>
          </cell>
          <cell r="E11850" t="str">
            <v>Callable</v>
          </cell>
        </row>
        <row r="11851">
          <cell r="A11851" t="str">
            <v>3136F5GT2</v>
          </cell>
          <cell r="B11851" t="str">
            <v>x3136F5GT2</v>
          </cell>
          <cell r="C11851" t="str">
            <v>Match</v>
          </cell>
          <cell r="D11851" t="str">
            <v>iStar</v>
          </cell>
          <cell r="E11851" t="str">
            <v>Bullet</v>
          </cell>
        </row>
        <row r="11852">
          <cell r="A11852" t="str">
            <v>3136F5GT2</v>
          </cell>
          <cell r="B11852" t="str">
            <v>x3136F5GT2</v>
          </cell>
          <cell r="C11852" t="str">
            <v>Match</v>
          </cell>
          <cell r="D11852" t="str">
            <v>iStar</v>
          </cell>
          <cell r="E11852" t="str">
            <v>Callable</v>
          </cell>
        </row>
        <row r="11853">
          <cell r="A11853" t="str">
            <v>3136F5GU9</v>
          </cell>
          <cell r="B11853" t="str">
            <v>x3136F5GU9</v>
          </cell>
          <cell r="C11853" t="str">
            <v>Match</v>
          </cell>
          <cell r="D11853" t="str">
            <v>iStar</v>
          </cell>
          <cell r="E11853" t="str">
            <v>Bullet</v>
          </cell>
        </row>
        <row r="11854">
          <cell r="A11854" t="str">
            <v>3136F5GU9</v>
          </cell>
          <cell r="B11854" t="str">
            <v>x3136F5GU9</v>
          </cell>
          <cell r="C11854" t="str">
            <v>Match</v>
          </cell>
          <cell r="D11854" t="str">
            <v>iStar</v>
          </cell>
          <cell r="E11854" t="str">
            <v>Callable</v>
          </cell>
        </row>
        <row r="11855">
          <cell r="A11855" t="str">
            <v>3136F5GV7</v>
          </cell>
          <cell r="B11855" t="str">
            <v>x3136F5GV7</v>
          </cell>
          <cell r="C11855" t="str">
            <v>Match</v>
          </cell>
          <cell r="D11855" t="str">
            <v>iStar</v>
          </cell>
          <cell r="E11855" t="str">
            <v>Callable</v>
          </cell>
        </row>
        <row r="11856">
          <cell r="A11856" t="str">
            <v>3136F5GV7</v>
          </cell>
          <cell r="B11856" t="str">
            <v>x3136F5GV7</v>
          </cell>
          <cell r="C11856" t="str">
            <v>Match</v>
          </cell>
          <cell r="D11856" t="str">
            <v>iStar</v>
          </cell>
          <cell r="E11856" t="str">
            <v>CallableStep-Up</v>
          </cell>
        </row>
        <row r="11857">
          <cell r="A11857" t="str">
            <v>3136F5GW5</v>
          </cell>
          <cell r="B11857" t="str">
            <v>x3136F5GW5</v>
          </cell>
          <cell r="C11857" t="str">
            <v>Match</v>
          </cell>
          <cell r="D11857" t="str">
            <v>iStar</v>
          </cell>
          <cell r="E11857" t="str">
            <v>Step-Up</v>
          </cell>
        </row>
        <row r="11858">
          <cell r="A11858" t="str">
            <v>3136F5GW5</v>
          </cell>
          <cell r="B11858" t="str">
            <v>x3136F5GW5</v>
          </cell>
          <cell r="C11858" t="str">
            <v>Match</v>
          </cell>
          <cell r="D11858" t="str">
            <v>iStar</v>
          </cell>
          <cell r="E11858" t="str">
            <v>CallableStep-Up</v>
          </cell>
        </row>
        <row r="11859">
          <cell r="A11859" t="str">
            <v>3136F5GX3</v>
          </cell>
          <cell r="B11859" t="str">
            <v>x3136F5GX3</v>
          </cell>
          <cell r="C11859" t="str">
            <v>Match</v>
          </cell>
          <cell r="D11859" t="str">
            <v>iStar</v>
          </cell>
          <cell r="E11859" t="str">
            <v>Step-Up</v>
          </cell>
        </row>
        <row r="11860">
          <cell r="A11860" t="str">
            <v>3136F5GX3</v>
          </cell>
          <cell r="B11860" t="str">
            <v>x3136F5GX3</v>
          </cell>
          <cell r="C11860" t="str">
            <v>Match</v>
          </cell>
          <cell r="D11860" t="str">
            <v>iStar</v>
          </cell>
          <cell r="E11860" t="str">
            <v>Callable</v>
          </cell>
        </row>
        <row r="11861">
          <cell r="A11861" t="str">
            <v>3136F5GZ8</v>
          </cell>
          <cell r="B11861" t="str">
            <v>x3136F5GZ8</v>
          </cell>
          <cell r="C11861" t="str">
            <v>Match</v>
          </cell>
          <cell r="D11861" t="str">
            <v>iStar</v>
          </cell>
          <cell r="E11861" t="str">
            <v>Bullet</v>
          </cell>
        </row>
        <row r="11862">
          <cell r="A11862" t="str">
            <v>3136F5GZ8</v>
          </cell>
          <cell r="B11862" t="str">
            <v>x3136F5GZ8</v>
          </cell>
          <cell r="C11862" t="str">
            <v>Match</v>
          </cell>
          <cell r="D11862" t="str">
            <v>iStar</v>
          </cell>
          <cell r="E11862" t="str">
            <v>Callable</v>
          </cell>
        </row>
        <row r="11863">
          <cell r="A11863" t="str">
            <v>3136F5H61</v>
          </cell>
          <cell r="B11863" t="str">
            <v>x3136F5H61</v>
          </cell>
          <cell r="C11863" t="str">
            <v>Match</v>
          </cell>
          <cell r="D11863" t="str">
            <v>iStar</v>
          </cell>
          <cell r="E11863" t="str">
            <v>Callable</v>
          </cell>
        </row>
        <row r="11864">
          <cell r="A11864" t="str">
            <v>3136F5H61</v>
          </cell>
          <cell r="B11864" t="str">
            <v>x3136F5H61</v>
          </cell>
          <cell r="C11864" t="str">
            <v>Match</v>
          </cell>
          <cell r="D11864" t="str">
            <v>iStar</v>
          </cell>
          <cell r="E11864" t="str">
            <v>CallableStep-Up</v>
          </cell>
        </row>
        <row r="11865">
          <cell r="A11865" t="str">
            <v>3136F5H79</v>
          </cell>
          <cell r="B11865" t="str">
            <v>x3136F5H79</v>
          </cell>
          <cell r="C11865" t="str">
            <v>Match</v>
          </cell>
          <cell r="D11865" t="str">
            <v>iStar</v>
          </cell>
          <cell r="E11865" t="str">
            <v>Step-Up</v>
          </cell>
        </row>
        <row r="11866">
          <cell r="A11866" t="str">
            <v>3136F5H79</v>
          </cell>
          <cell r="B11866" t="str">
            <v>x3136F5H79</v>
          </cell>
          <cell r="C11866" t="str">
            <v>Match</v>
          </cell>
          <cell r="D11866" t="str">
            <v>iStar</v>
          </cell>
          <cell r="E11866" t="str">
            <v>CallableStep-Up</v>
          </cell>
        </row>
        <row r="11867">
          <cell r="A11867" t="str">
            <v>3136F5H87</v>
          </cell>
          <cell r="B11867" t="str">
            <v>x3136F5H87</v>
          </cell>
          <cell r="C11867" t="str">
            <v>Match</v>
          </cell>
          <cell r="D11867" t="str">
            <v>iStar</v>
          </cell>
          <cell r="E11867" t="str">
            <v>Step-Up</v>
          </cell>
        </row>
        <row r="11868">
          <cell r="A11868" t="str">
            <v>3136F5HA2</v>
          </cell>
          <cell r="B11868" t="str">
            <v>x3136F5HA2</v>
          </cell>
          <cell r="C11868" t="str">
            <v>Match</v>
          </cell>
          <cell r="D11868" t="str">
            <v>iStar</v>
          </cell>
          <cell r="E11868" t="str">
            <v>Callable</v>
          </cell>
        </row>
        <row r="11869">
          <cell r="A11869" t="str">
            <v>3136F5HA2</v>
          </cell>
          <cell r="B11869" t="str">
            <v>x3136F5HA2</v>
          </cell>
          <cell r="C11869" t="str">
            <v>Match</v>
          </cell>
          <cell r="D11869" t="str">
            <v>iStar</v>
          </cell>
          <cell r="E11869" t="str">
            <v>Callable</v>
          </cell>
        </row>
        <row r="11870">
          <cell r="A11870" t="str">
            <v>3136F5HB0</v>
          </cell>
          <cell r="B11870" t="str">
            <v>x3136F5HB0</v>
          </cell>
          <cell r="C11870" t="str">
            <v>Match</v>
          </cell>
          <cell r="D11870" t="str">
            <v>iStar</v>
          </cell>
          <cell r="E11870" t="str">
            <v>Callable</v>
          </cell>
        </row>
        <row r="11871">
          <cell r="A11871" t="str">
            <v>3136F5HB0</v>
          </cell>
          <cell r="B11871" t="str">
            <v>x3136F5HB0</v>
          </cell>
          <cell r="C11871" t="str">
            <v>Match</v>
          </cell>
          <cell r="D11871" t="str">
            <v>iStar</v>
          </cell>
          <cell r="E11871" t="str">
            <v>Callable</v>
          </cell>
        </row>
        <row r="11872">
          <cell r="A11872" t="str">
            <v>3136F5HC8</v>
          </cell>
          <cell r="B11872" t="str">
            <v>x3136F5HC8</v>
          </cell>
          <cell r="C11872" t="str">
            <v>Match</v>
          </cell>
          <cell r="D11872" t="str">
            <v>iStar</v>
          </cell>
          <cell r="E11872" t="str">
            <v>Callable</v>
          </cell>
        </row>
        <row r="11873">
          <cell r="A11873" t="str">
            <v>3136F5HC8</v>
          </cell>
          <cell r="B11873" t="str">
            <v>x3136F5HC8</v>
          </cell>
          <cell r="C11873" t="str">
            <v>Match</v>
          </cell>
          <cell r="D11873" t="str">
            <v>iStar</v>
          </cell>
          <cell r="E11873" t="str">
            <v>Callable</v>
          </cell>
        </row>
        <row r="11874">
          <cell r="A11874" t="str">
            <v>3136F5HE4</v>
          </cell>
          <cell r="B11874" t="str">
            <v>x3136F5HE4</v>
          </cell>
          <cell r="C11874" t="str">
            <v>Match</v>
          </cell>
          <cell r="D11874" t="str">
            <v>iStar</v>
          </cell>
          <cell r="E11874" t="str">
            <v>Callable</v>
          </cell>
        </row>
        <row r="11875">
          <cell r="A11875" t="str">
            <v>3136F5HE4</v>
          </cell>
          <cell r="B11875" t="str">
            <v>x3136F5HE4</v>
          </cell>
          <cell r="C11875" t="str">
            <v>Match</v>
          </cell>
          <cell r="D11875" t="str">
            <v>iStar</v>
          </cell>
          <cell r="E11875" t="str">
            <v>Bullet</v>
          </cell>
        </row>
        <row r="11876">
          <cell r="A11876" t="str">
            <v>3136F5HF1</v>
          </cell>
          <cell r="B11876" t="str">
            <v>x3136F5HF1</v>
          </cell>
          <cell r="C11876" t="str">
            <v>Match</v>
          </cell>
          <cell r="D11876" t="str">
            <v>iStar</v>
          </cell>
          <cell r="E11876" t="str">
            <v>Callable</v>
          </cell>
        </row>
        <row r="11877">
          <cell r="A11877" t="str">
            <v>3136F5HF1</v>
          </cell>
          <cell r="B11877" t="str">
            <v>x3136F5HF1</v>
          </cell>
          <cell r="C11877" t="str">
            <v>Match</v>
          </cell>
          <cell r="D11877" t="str">
            <v>iStar</v>
          </cell>
          <cell r="E11877" t="str">
            <v>Callable</v>
          </cell>
        </row>
        <row r="11878">
          <cell r="A11878" t="str">
            <v>3136F5HG9</v>
          </cell>
          <cell r="B11878" t="str">
            <v>x3136F5HG9</v>
          </cell>
          <cell r="C11878" t="str">
            <v>Match</v>
          </cell>
          <cell r="D11878" t="str">
            <v>iStar</v>
          </cell>
          <cell r="E11878" t="str">
            <v>Callable</v>
          </cell>
        </row>
        <row r="11879">
          <cell r="A11879" t="str">
            <v>3136F5HG9</v>
          </cell>
          <cell r="B11879" t="str">
            <v>x3136F5HG9</v>
          </cell>
          <cell r="C11879" t="str">
            <v>Match</v>
          </cell>
          <cell r="D11879" t="str">
            <v>iStar</v>
          </cell>
          <cell r="E11879" t="str">
            <v>Callable</v>
          </cell>
        </row>
        <row r="11880">
          <cell r="A11880" t="str">
            <v>3136F5HH7</v>
          </cell>
          <cell r="B11880" t="str">
            <v>x3136F5HH7</v>
          </cell>
          <cell r="C11880" t="str">
            <v>Match</v>
          </cell>
          <cell r="D11880" t="str">
            <v>iStar</v>
          </cell>
          <cell r="E11880" t="str">
            <v>Callable</v>
          </cell>
        </row>
        <row r="11881">
          <cell r="A11881" t="str">
            <v>3136F5HH7</v>
          </cell>
          <cell r="B11881" t="str">
            <v>x3136F5HH7</v>
          </cell>
          <cell r="C11881" t="str">
            <v>Match</v>
          </cell>
          <cell r="D11881" t="str">
            <v>iStar</v>
          </cell>
          <cell r="E11881" t="str">
            <v>Callable</v>
          </cell>
        </row>
        <row r="11882">
          <cell r="A11882" t="str">
            <v>3136F5HJ3</v>
          </cell>
          <cell r="B11882" t="str">
            <v>x3136F5HJ3</v>
          </cell>
          <cell r="C11882" t="str">
            <v>Match</v>
          </cell>
          <cell r="D11882" t="str">
            <v>iStar</v>
          </cell>
          <cell r="E11882" t="str">
            <v>Callable</v>
          </cell>
        </row>
        <row r="11883">
          <cell r="A11883" t="str">
            <v>3136F5HK0</v>
          </cell>
          <cell r="B11883" t="str">
            <v>x3136F5HK0</v>
          </cell>
          <cell r="C11883" t="str">
            <v>Match</v>
          </cell>
          <cell r="D11883" t="str">
            <v>iStar</v>
          </cell>
          <cell r="E11883" t="str">
            <v>Callable</v>
          </cell>
        </row>
        <row r="11884">
          <cell r="A11884" t="str">
            <v>3136F5HK0</v>
          </cell>
          <cell r="B11884" t="str">
            <v>x3136F5HK0</v>
          </cell>
          <cell r="C11884" t="str">
            <v>Match</v>
          </cell>
          <cell r="D11884" t="str">
            <v>iStar</v>
          </cell>
          <cell r="E11884" t="str">
            <v>Callable</v>
          </cell>
        </row>
        <row r="11885">
          <cell r="A11885" t="str">
            <v>3136F5HL8</v>
          </cell>
          <cell r="B11885" t="str">
            <v>x3136F5HL8</v>
          </cell>
          <cell r="C11885" t="str">
            <v>Match</v>
          </cell>
          <cell r="D11885" t="str">
            <v>iStar</v>
          </cell>
          <cell r="E11885" t="str">
            <v>Callable</v>
          </cell>
        </row>
        <row r="11886">
          <cell r="A11886" t="str">
            <v>3136F5HL8</v>
          </cell>
          <cell r="B11886" t="str">
            <v>x3136F5HL8</v>
          </cell>
          <cell r="C11886" t="str">
            <v>Match</v>
          </cell>
          <cell r="D11886" t="str">
            <v>iStar</v>
          </cell>
          <cell r="E11886" t="str">
            <v>Callable</v>
          </cell>
        </row>
        <row r="11887">
          <cell r="A11887" t="str">
            <v>3136F5HM6</v>
          </cell>
          <cell r="B11887" t="str">
            <v>x3136F5HM6</v>
          </cell>
          <cell r="C11887" t="str">
            <v>Match</v>
          </cell>
          <cell r="D11887" t="str">
            <v>iStar</v>
          </cell>
          <cell r="E11887" t="str">
            <v>Callable</v>
          </cell>
        </row>
        <row r="11888">
          <cell r="A11888" t="str">
            <v>3136F5HN4</v>
          </cell>
          <cell r="B11888" t="str">
            <v>x3136F5HN4</v>
          </cell>
          <cell r="C11888" t="str">
            <v>Match</v>
          </cell>
          <cell r="D11888" t="str">
            <v>iStar</v>
          </cell>
          <cell r="E11888" t="str">
            <v>Callable</v>
          </cell>
        </row>
        <row r="11889">
          <cell r="A11889" t="str">
            <v>3136F5HN4</v>
          </cell>
          <cell r="B11889" t="str">
            <v>x3136F5HN4</v>
          </cell>
          <cell r="C11889" t="str">
            <v>Match</v>
          </cell>
          <cell r="D11889" t="str">
            <v>iStar</v>
          </cell>
          <cell r="E11889" t="str">
            <v>Callable</v>
          </cell>
        </row>
        <row r="11890">
          <cell r="A11890" t="str">
            <v>3136F5HP9</v>
          </cell>
          <cell r="B11890" t="str">
            <v>x3136F5HP9</v>
          </cell>
          <cell r="C11890" t="str">
            <v>Match</v>
          </cell>
          <cell r="D11890" t="str">
            <v>iStar</v>
          </cell>
          <cell r="E11890" t="str">
            <v>Callable</v>
          </cell>
        </row>
        <row r="11891">
          <cell r="A11891" t="str">
            <v>3136F5HP9</v>
          </cell>
          <cell r="B11891" t="str">
            <v>x3136F5HP9</v>
          </cell>
          <cell r="C11891" t="str">
            <v>Match</v>
          </cell>
          <cell r="D11891" t="str">
            <v>iStar</v>
          </cell>
          <cell r="E11891" t="str">
            <v>Callable</v>
          </cell>
        </row>
        <row r="11892">
          <cell r="A11892" t="str">
            <v>3136F5HP9</v>
          </cell>
          <cell r="B11892" t="str">
            <v>x3136F5HP9</v>
          </cell>
          <cell r="C11892" t="str">
            <v>Match</v>
          </cell>
          <cell r="D11892" t="str">
            <v>iStar</v>
          </cell>
          <cell r="E11892" t="str">
            <v>Callable</v>
          </cell>
        </row>
        <row r="11893">
          <cell r="A11893" t="str">
            <v>3136F5HQ7</v>
          </cell>
          <cell r="B11893" t="str">
            <v>x3136F5HQ7</v>
          </cell>
          <cell r="C11893" t="str">
            <v>Match</v>
          </cell>
          <cell r="D11893" t="str">
            <v>iStar</v>
          </cell>
          <cell r="E11893" t="str">
            <v>Callable</v>
          </cell>
        </row>
        <row r="11894">
          <cell r="A11894" t="str">
            <v>3136F5HQ7</v>
          </cell>
          <cell r="B11894" t="str">
            <v>x3136F5HQ7</v>
          </cell>
          <cell r="C11894" t="str">
            <v>Match</v>
          </cell>
          <cell r="D11894" t="str">
            <v>iStar</v>
          </cell>
          <cell r="E11894" t="str">
            <v>Callable</v>
          </cell>
        </row>
        <row r="11895">
          <cell r="A11895" t="str">
            <v>3136F5HR5</v>
          </cell>
          <cell r="B11895" t="str">
            <v>x3136F5HR5</v>
          </cell>
          <cell r="C11895" t="str">
            <v>Match</v>
          </cell>
          <cell r="D11895" t="str">
            <v>iStar</v>
          </cell>
          <cell r="E11895" t="str">
            <v>Callable</v>
          </cell>
        </row>
        <row r="11896">
          <cell r="A11896" t="str">
            <v>3136F5HR5</v>
          </cell>
          <cell r="B11896" t="str">
            <v>x3136F5HR5</v>
          </cell>
          <cell r="C11896" t="str">
            <v>Match</v>
          </cell>
          <cell r="D11896" t="str">
            <v>iStar</v>
          </cell>
          <cell r="E11896" t="str">
            <v>Callable</v>
          </cell>
        </row>
        <row r="11897">
          <cell r="A11897" t="str">
            <v>3136F5HR5</v>
          </cell>
          <cell r="B11897" t="str">
            <v>x3136F5HR5</v>
          </cell>
          <cell r="C11897" t="str">
            <v>Match</v>
          </cell>
          <cell r="D11897" t="str">
            <v>iStar</v>
          </cell>
          <cell r="E11897" t="str">
            <v>Callable</v>
          </cell>
        </row>
        <row r="11898">
          <cell r="A11898" t="str">
            <v>3136F5HS3</v>
          </cell>
          <cell r="B11898" t="str">
            <v>x3136F5HS3</v>
          </cell>
          <cell r="C11898" t="str">
            <v>Match</v>
          </cell>
          <cell r="D11898" t="str">
            <v>iStar</v>
          </cell>
          <cell r="E11898" t="str">
            <v>Callable</v>
          </cell>
        </row>
        <row r="11899">
          <cell r="A11899" t="str">
            <v>3136F5HT1</v>
          </cell>
          <cell r="B11899" t="str">
            <v>x3136F5HT1</v>
          </cell>
          <cell r="C11899" t="str">
            <v>Match</v>
          </cell>
          <cell r="D11899" t="str">
            <v>iStar</v>
          </cell>
          <cell r="E11899" t="str">
            <v>Callable</v>
          </cell>
        </row>
        <row r="11900">
          <cell r="A11900" t="str">
            <v>3136F5HT1</v>
          </cell>
          <cell r="B11900" t="str">
            <v>x3136F5HT1</v>
          </cell>
          <cell r="C11900" t="str">
            <v>Match</v>
          </cell>
          <cell r="D11900" t="str">
            <v>iStar</v>
          </cell>
          <cell r="E11900" t="str">
            <v>VariableRateBond</v>
          </cell>
        </row>
        <row r="11901">
          <cell r="A11901" t="str">
            <v>3136F5HU8</v>
          </cell>
          <cell r="B11901" t="str">
            <v>x3136F5HU8</v>
          </cell>
          <cell r="C11901" t="str">
            <v>Match</v>
          </cell>
          <cell r="D11901" t="str">
            <v>iStar</v>
          </cell>
          <cell r="E11901" t="str">
            <v>Callable</v>
          </cell>
        </row>
        <row r="11902">
          <cell r="A11902" t="str">
            <v>3136F5HU8</v>
          </cell>
          <cell r="B11902" t="str">
            <v>x3136F5HU8</v>
          </cell>
          <cell r="C11902" t="str">
            <v>Match</v>
          </cell>
          <cell r="D11902" t="str">
            <v>iStar</v>
          </cell>
          <cell r="E11902" t="str">
            <v>Callable</v>
          </cell>
        </row>
        <row r="11903">
          <cell r="A11903" t="str">
            <v>3136F5HV6</v>
          </cell>
          <cell r="B11903" t="str">
            <v>x3136F5HV6</v>
          </cell>
          <cell r="C11903" t="str">
            <v>Match</v>
          </cell>
          <cell r="D11903" t="str">
            <v>iStar</v>
          </cell>
          <cell r="E11903" t="str">
            <v>Callable</v>
          </cell>
        </row>
        <row r="11904">
          <cell r="A11904" t="str">
            <v>3136F5HV6</v>
          </cell>
          <cell r="B11904" t="str">
            <v>x3136F5HV6</v>
          </cell>
          <cell r="C11904" t="str">
            <v>Match</v>
          </cell>
          <cell r="D11904" t="str">
            <v>iStar</v>
          </cell>
          <cell r="E11904" t="str">
            <v>Callable</v>
          </cell>
        </row>
        <row r="11905">
          <cell r="A11905" t="str">
            <v>3136F5HW4</v>
          </cell>
          <cell r="B11905" t="str">
            <v>x3136F5HW4</v>
          </cell>
          <cell r="C11905" t="str">
            <v>Match</v>
          </cell>
          <cell r="D11905" t="str">
            <v>iStar</v>
          </cell>
          <cell r="E11905" t="str">
            <v>CallableStep-Up</v>
          </cell>
        </row>
        <row r="11906">
          <cell r="A11906" t="str">
            <v>3136F5HW4</v>
          </cell>
          <cell r="B11906" t="str">
            <v>x3136F5HW4</v>
          </cell>
          <cell r="C11906" t="str">
            <v>Match</v>
          </cell>
          <cell r="D11906" t="str">
            <v>iStar</v>
          </cell>
          <cell r="E11906" t="str">
            <v>Step-Up</v>
          </cell>
        </row>
        <row r="11907">
          <cell r="A11907" t="str">
            <v>3136F5HX2</v>
          </cell>
          <cell r="B11907" t="str">
            <v>x3136F5HX2</v>
          </cell>
          <cell r="C11907" t="str">
            <v>Match</v>
          </cell>
          <cell r="D11907" t="str">
            <v>iStar</v>
          </cell>
          <cell r="E11907" t="str">
            <v>Callable</v>
          </cell>
        </row>
        <row r="11908">
          <cell r="A11908" t="str">
            <v>3136F5HX2</v>
          </cell>
          <cell r="B11908" t="str">
            <v>x3136F5HX2</v>
          </cell>
          <cell r="C11908" t="str">
            <v>Match</v>
          </cell>
          <cell r="D11908" t="str">
            <v>iStar</v>
          </cell>
          <cell r="E11908" t="str">
            <v>Callable</v>
          </cell>
        </row>
        <row r="11909">
          <cell r="A11909" t="str">
            <v>3136F5HY0</v>
          </cell>
          <cell r="B11909" t="str">
            <v>x3136F5HY0</v>
          </cell>
          <cell r="C11909" t="str">
            <v>Match</v>
          </cell>
          <cell r="D11909" t="str">
            <v>iStar</v>
          </cell>
          <cell r="E11909" t="str">
            <v>CallableStep-Up</v>
          </cell>
        </row>
        <row r="11910">
          <cell r="A11910" t="str">
            <v>3136F5HY0</v>
          </cell>
          <cell r="B11910" t="str">
            <v>x3136F5HY0</v>
          </cell>
          <cell r="C11910" t="str">
            <v>Match</v>
          </cell>
          <cell r="D11910" t="str">
            <v>iStar</v>
          </cell>
          <cell r="E11910" t="str">
            <v>Step-Up</v>
          </cell>
        </row>
        <row r="11911">
          <cell r="A11911" t="str">
            <v>3136F5HZ7</v>
          </cell>
          <cell r="B11911" t="str">
            <v>x3136F5HZ7</v>
          </cell>
          <cell r="C11911" t="str">
            <v>Match</v>
          </cell>
          <cell r="D11911" t="str">
            <v>iStar</v>
          </cell>
          <cell r="E11911" t="str">
            <v>Callable</v>
          </cell>
        </row>
        <row r="11912">
          <cell r="A11912" t="str">
            <v>3136F5HZ7</v>
          </cell>
          <cell r="B11912" t="str">
            <v>x3136F5HZ7</v>
          </cell>
          <cell r="C11912" t="str">
            <v>Match</v>
          </cell>
          <cell r="D11912" t="str">
            <v>iStar</v>
          </cell>
          <cell r="E11912" t="str">
            <v>Callable</v>
          </cell>
        </row>
        <row r="11913">
          <cell r="A11913" t="str">
            <v>3136F5J28</v>
          </cell>
          <cell r="B11913" t="str">
            <v>x3136F5J28</v>
          </cell>
          <cell r="C11913" t="str">
            <v>Match</v>
          </cell>
          <cell r="D11913" t="str">
            <v>iStar</v>
          </cell>
          <cell r="E11913" t="str">
            <v>CallableStep-Up</v>
          </cell>
        </row>
        <row r="11914">
          <cell r="A11914" t="str">
            <v>3136F5J28</v>
          </cell>
          <cell r="B11914" t="str">
            <v>x3136F5J28</v>
          </cell>
          <cell r="C11914" t="str">
            <v>Match</v>
          </cell>
          <cell r="D11914" t="str">
            <v>iStar</v>
          </cell>
          <cell r="E11914" t="str">
            <v>Step-Up</v>
          </cell>
        </row>
        <row r="11915">
          <cell r="A11915" t="str">
            <v>3136F5J36</v>
          </cell>
          <cell r="B11915" t="str">
            <v>x3136F5J36</v>
          </cell>
          <cell r="C11915" t="str">
            <v>Match</v>
          </cell>
          <cell r="D11915" t="str">
            <v>iStar</v>
          </cell>
          <cell r="E11915" t="str">
            <v>Callable</v>
          </cell>
        </row>
        <row r="11916">
          <cell r="A11916" t="str">
            <v>3136F5J44</v>
          </cell>
          <cell r="B11916" t="str">
            <v>x3136F5J44</v>
          </cell>
          <cell r="C11916" t="str">
            <v>Match</v>
          </cell>
          <cell r="D11916" t="str">
            <v>iStar</v>
          </cell>
          <cell r="E11916" t="str">
            <v>Callable</v>
          </cell>
        </row>
        <row r="11917">
          <cell r="A11917" t="str">
            <v>3136F5J44</v>
          </cell>
          <cell r="B11917" t="str">
            <v>x3136F5J44</v>
          </cell>
          <cell r="C11917" t="str">
            <v>Match</v>
          </cell>
          <cell r="D11917" t="str">
            <v>iStar</v>
          </cell>
          <cell r="E11917" t="str">
            <v>CallableStep-Up</v>
          </cell>
        </row>
        <row r="11918">
          <cell r="A11918" t="str">
            <v>3136F5J85</v>
          </cell>
          <cell r="B11918" t="str">
            <v>x3136F5J85</v>
          </cell>
          <cell r="C11918" t="str">
            <v>Match</v>
          </cell>
          <cell r="D11918" t="str">
            <v>iStar</v>
          </cell>
          <cell r="E11918" t="str">
            <v>Step-Up</v>
          </cell>
        </row>
        <row r="11919">
          <cell r="A11919" t="str">
            <v>3136F5J85</v>
          </cell>
          <cell r="B11919" t="str">
            <v>x3136F5J85</v>
          </cell>
          <cell r="C11919" t="str">
            <v>Match</v>
          </cell>
          <cell r="D11919" t="str">
            <v>iStar</v>
          </cell>
          <cell r="E11919" t="str">
            <v>Callable</v>
          </cell>
        </row>
        <row r="11920">
          <cell r="A11920" t="str">
            <v>3136F5J93</v>
          </cell>
          <cell r="B11920" t="str">
            <v>x3136F5J93</v>
          </cell>
          <cell r="C11920" t="str">
            <v>Match</v>
          </cell>
          <cell r="D11920" t="str">
            <v>iStar</v>
          </cell>
          <cell r="E11920" t="str">
            <v>Callable</v>
          </cell>
        </row>
        <row r="11921">
          <cell r="A11921" t="str">
            <v>3136F5J93</v>
          </cell>
          <cell r="B11921" t="str">
            <v>x3136F5J93</v>
          </cell>
          <cell r="C11921" t="str">
            <v>Match</v>
          </cell>
          <cell r="D11921" t="str">
            <v>iStar</v>
          </cell>
          <cell r="E11921" t="str">
            <v>Callable</v>
          </cell>
        </row>
        <row r="11922">
          <cell r="A11922" t="str">
            <v>3136F5J93</v>
          </cell>
          <cell r="B11922" t="str">
            <v>x3136F5J93</v>
          </cell>
          <cell r="C11922" t="str">
            <v>Match</v>
          </cell>
          <cell r="D11922" t="str">
            <v>iStar</v>
          </cell>
          <cell r="E11922" t="str">
            <v>Callable</v>
          </cell>
        </row>
        <row r="11923">
          <cell r="A11923" t="str">
            <v>3136F5JA0</v>
          </cell>
          <cell r="B11923" t="str">
            <v>x3136F5JA0</v>
          </cell>
          <cell r="C11923" t="str">
            <v>Match</v>
          </cell>
          <cell r="D11923" t="str">
            <v>iStar</v>
          </cell>
          <cell r="E11923" t="str">
            <v>CallableStep-Up</v>
          </cell>
        </row>
        <row r="11924">
          <cell r="A11924" t="str">
            <v>3136F5JA0</v>
          </cell>
          <cell r="B11924" t="str">
            <v>x3136F5JA0</v>
          </cell>
          <cell r="C11924" t="str">
            <v>Match</v>
          </cell>
          <cell r="D11924" t="str">
            <v>iStar</v>
          </cell>
          <cell r="E11924" t="str">
            <v>Step-Up</v>
          </cell>
        </row>
        <row r="11925">
          <cell r="A11925" t="str">
            <v>3136F5JB8</v>
          </cell>
          <cell r="B11925" t="str">
            <v>x3136F5JB8</v>
          </cell>
          <cell r="C11925" t="str">
            <v>Match</v>
          </cell>
          <cell r="D11925" t="str">
            <v>iStar</v>
          </cell>
          <cell r="E11925" t="str">
            <v>Step-Up</v>
          </cell>
        </row>
        <row r="11926">
          <cell r="A11926" t="str">
            <v>3136F5JB8</v>
          </cell>
          <cell r="B11926" t="str">
            <v>x3136F5JB8</v>
          </cell>
          <cell r="C11926" t="str">
            <v>Match</v>
          </cell>
          <cell r="D11926" t="str">
            <v>iStar</v>
          </cell>
          <cell r="E11926" t="str">
            <v>Callable</v>
          </cell>
        </row>
        <row r="11927">
          <cell r="A11927" t="str">
            <v>3136F5JC6</v>
          </cell>
          <cell r="B11927" t="str">
            <v>x3136F5JC6</v>
          </cell>
          <cell r="C11927" t="str">
            <v>Match</v>
          </cell>
          <cell r="D11927" t="str">
            <v>iStar</v>
          </cell>
          <cell r="E11927" t="str">
            <v>Callable</v>
          </cell>
        </row>
        <row r="11928">
          <cell r="A11928" t="str">
            <v>3136F5JC6</v>
          </cell>
          <cell r="B11928" t="str">
            <v>x3136F5JC6</v>
          </cell>
          <cell r="C11928" t="str">
            <v>Match</v>
          </cell>
          <cell r="D11928" t="str">
            <v>iStar</v>
          </cell>
          <cell r="E11928" t="str">
            <v>CallableStep-Up</v>
          </cell>
        </row>
        <row r="11929">
          <cell r="A11929" t="str">
            <v>3136F5JD4</v>
          </cell>
          <cell r="B11929" t="str">
            <v>x3136F5JD4</v>
          </cell>
          <cell r="C11929" t="str">
            <v>Match</v>
          </cell>
          <cell r="D11929" t="str">
            <v>iStar</v>
          </cell>
          <cell r="E11929" t="str">
            <v>Step-Up</v>
          </cell>
        </row>
        <row r="11930">
          <cell r="A11930" t="str">
            <v>3136F5JD4</v>
          </cell>
          <cell r="B11930" t="str">
            <v>x3136F5JD4</v>
          </cell>
          <cell r="C11930" t="str">
            <v>Match</v>
          </cell>
          <cell r="D11930" t="str">
            <v>iStar</v>
          </cell>
          <cell r="E11930" t="str">
            <v>Callable</v>
          </cell>
        </row>
        <row r="11931">
          <cell r="A11931" t="str">
            <v>3136F5JE2</v>
          </cell>
          <cell r="B11931" t="str">
            <v>x3136F5JE2</v>
          </cell>
          <cell r="C11931" t="str">
            <v>Match</v>
          </cell>
          <cell r="D11931" t="str">
            <v>iStar</v>
          </cell>
          <cell r="E11931" t="str">
            <v>Callable</v>
          </cell>
        </row>
        <row r="11932">
          <cell r="A11932" t="str">
            <v>3136F5JE2</v>
          </cell>
          <cell r="B11932" t="str">
            <v>x3136F5JE2</v>
          </cell>
          <cell r="C11932" t="str">
            <v>Match</v>
          </cell>
          <cell r="D11932" t="str">
            <v>iStar</v>
          </cell>
          <cell r="E11932" t="str">
            <v>Callable</v>
          </cell>
        </row>
        <row r="11933">
          <cell r="A11933" t="str">
            <v>3136F5JF9</v>
          </cell>
          <cell r="B11933" t="str">
            <v>x3136F5JF9</v>
          </cell>
          <cell r="C11933" t="str">
            <v>Match</v>
          </cell>
          <cell r="D11933" t="str">
            <v>iStar</v>
          </cell>
          <cell r="E11933" t="str">
            <v>Callable</v>
          </cell>
        </row>
        <row r="11934">
          <cell r="A11934" t="str">
            <v>3136F5JF9</v>
          </cell>
          <cell r="B11934" t="str">
            <v>x3136F5JF9</v>
          </cell>
          <cell r="C11934" t="str">
            <v>Match</v>
          </cell>
          <cell r="D11934" t="str">
            <v>iStar</v>
          </cell>
          <cell r="E11934" t="str">
            <v>CallableStep-Up</v>
          </cell>
        </row>
        <row r="11935">
          <cell r="A11935" t="str">
            <v>3136F5JG7</v>
          </cell>
          <cell r="B11935" t="str">
            <v>x3136F5JG7</v>
          </cell>
          <cell r="C11935" t="str">
            <v>Match</v>
          </cell>
          <cell r="D11935" t="str">
            <v>iStar</v>
          </cell>
          <cell r="E11935" t="str">
            <v>Step-Up</v>
          </cell>
        </row>
        <row r="11936">
          <cell r="A11936" t="str">
            <v>3136F5JG7</v>
          </cell>
          <cell r="B11936" t="str">
            <v>x3136F5JG7</v>
          </cell>
          <cell r="C11936" t="str">
            <v>Match</v>
          </cell>
          <cell r="D11936" t="str">
            <v>iStar</v>
          </cell>
          <cell r="E11936" t="str">
            <v>CallableStep-Up</v>
          </cell>
        </row>
        <row r="11937">
          <cell r="A11937" t="str">
            <v>3136F5JH5</v>
          </cell>
          <cell r="B11937" t="str">
            <v>x3136F5JH5</v>
          </cell>
          <cell r="C11937" t="str">
            <v>Match</v>
          </cell>
          <cell r="D11937" t="str">
            <v>iStar</v>
          </cell>
          <cell r="E11937" t="str">
            <v>Step-Up</v>
          </cell>
        </row>
        <row r="11938">
          <cell r="A11938" t="str">
            <v>3136F5JH5</v>
          </cell>
          <cell r="B11938" t="str">
            <v>x3136F5JH5</v>
          </cell>
          <cell r="C11938" t="str">
            <v>Match</v>
          </cell>
          <cell r="D11938" t="str">
            <v>iStar</v>
          </cell>
          <cell r="E11938" t="str">
            <v>Callable</v>
          </cell>
        </row>
        <row r="11939">
          <cell r="A11939" t="str">
            <v>3136F5JJ1</v>
          </cell>
          <cell r="B11939" t="str">
            <v>x3136F5JJ1</v>
          </cell>
          <cell r="C11939" t="str">
            <v>Match</v>
          </cell>
          <cell r="D11939" t="str">
            <v>iStar</v>
          </cell>
          <cell r="E11939" t="str">
            <v>Callable</v>
          </cell>
        </row>
        <row r="11940">
          <cell r="A11940" t="str">
            <v>3136F5JJ1</v>
          </cell>
          <cell r="B11940" t="str">
            <v>x3136F5JJ1</v>
          </cell>
          <cell r="C11940" t="str">
            <v>Match</v>
          </cell>
          <cell r="D11940" t="str">
            <v>iStar</v>
          </cell>
          <cell r="E11940" t="str">
            <v>Callable</v>
          </cell>
        </row>
        <row r="11941">
          <cell r="A11941" t="str">
            <v>3136F5JL6</v>
          </cell>
          <cell r="B11941" t="str">
            <v>x3136F5JL6</v>
          </cell>
          <cell r="C11941" t="str">
            <v>Match</v>
          </cell>
          <cell r="D11941" t="str">
            <v>iStar</v>
          </cell>
          <cell r="E11941" t="str">
            <v>Callable</v>
          </cell>
        </row>
        <row r="11942">
          <cell r="A11942" t="str">
            <v>3136F5JL6</v>
          </cell>
          <cell r="B11942" t="str">
            <v>x3136F5JL6</v>
          </cell>
          <cell r="C11942" t="str">
            <v>Match</v>
          </cell>
          <cell r="D11942" t="str">
            <v>iStar</v>
          </cell>
          <cell r="E11942" t="str">
            <v>Callable</v>
          </cell>
        </row>
        <row r="11943">
          <cell r="A11943" t="str">
            <v>3136F5JM4</v>
          </cell>
          <cell r="B11943" t="str">
            <v>x3136F5JM4</v>
          </cell>
          <cell r="C11943" t="str">
            <v>Match</v>
          </cell>
          <cell r="D11943" t="str">
            <v>iStar</v>
          </cell>
          <cell r="E11943" t="str">
            <v>Callable</v>
          </cell>
        </row>
        <row r="11944">
          <cell r="A11944" t="str">
            <v>3136F5JM4</v>
          </cell>
          <cell r="B11944" t="str">
            <v>x3136F5JM4</v>
          </cell>
          <cell r="C11944" t="str">
            <v>Match</v>
          </cell>
          <cell r="D11944" t="str">
            <v>iStar</v>
          </cell>
          <cell r="E11944" t="str">
            <v>Callable</v>
          </cell>
        </row>
        <row r="11945">
          <cell r="A11945" t="str">
            <v>3136F5JM4</v>
          </cell>
          <cell r="B11945" t="str">
            <v>x3136F5JM4</v>
          </cell>
          <cell r="C11945" t="str">
            <v>Match</v>
          </cell>
          <cell r="D11945" t="str">
            <v>iStar</v>
          </cell>
          <cell r="E11945" t="str">
            <v>Callable</v>
          </cell>
        </row>
        <row r="11946">
          <cell r="A11946" t="str">
            <v>3136F5JM4</v>
          </cell>
          <cell r="B11946" t="str">
            <v>x3136F5JM4</v>
          </cell>
          <cell r="C11946" t="str">
            <v>Match</v>
          </cell>
          <cell r="D11946" t="str">
            <v>iStar</v>
          </cell>
          <cell r="E11946" t="str">
            <v>Callable</v>
          </cell>
        </row>
        <row r="11947">
          <cell r="A11947" t="str">
            <v>3136F5JM4</v>
          </cell>
          <cell r="B11947" t="str">
            <v>x3136F5JM4</v>
          </cell>
          <cell r="C11947" t="str">
            <v>Match</v>
          </cell>
          <cell r="D11947" t="str">
            <v>iStar</v>
          </cell>
          <cell r="E11947" t="str">
            <v>Callable</v>
          </cell>
        </row>
        <row r="11948">
          <cell r="A11948" t="str">
            <v>3136F5JM4</v>
          </cell>
          <cell r="B11948" t="str">
            <v>x3136F5JM4</v>
          </cell>
          <cell r="C11948" t="str">
            <v>Match</v>
          </cell>
          <cell r="D11948" t="str">
            <v>iStar</v>
          </cell>
          <cell r="E11948" t="str">
            <v>Callable</v>
          </cell>
        </row>
        <row r="11949">
          <cell r="A11949" t="str">
            <v>3136F5JM4</v>
          </cell>
          <cell r="B11949" t="str">
            <v>x3136F5JM4</v>
          </cell>
          <cell r="C11949" t="str">
            <v>Match</v>
          </cell>
          <cell r="D11949" t="str">
            <v>iStar</v>
          </cell>
          <cell r="E11949" t="str">
            <v>Bullet</v>
          </cell>
        </row>
        <row r="11950">
          <cell r="A11950" t="str">
            <v>3136F5JN2</v>
          </cell>
          <cell r="B11950" t="str">
            <v>x3136F5JN2</v>
          </cell>
          <cell r="C11950" t="str">
            <v>Match</v>
          </cell>
          <cell r="D11950" t="str">
            <v>iStar</v>
          </cell>
          <cell r="E11950" t="str">
            <v>Callable</v>
          </cell>
        </row>
        <row r="11951">
          <cell r="A11951" t="str">
            <v>3136F5JN2</v>
          </cell>
          <cell r="B11951" t="str">
            <v>x3136F5JN2</v>
          </cell>
          <cell r="C11951" t="str">
            <v>Match</v>
          </cell>
          <cell r="D11951" t="str">
            <v>iStar</v>
          </cell>
          <cell r="E11951" t="str">
            <v>Callable</v>
          </cell>
        </row>
        <row r="11952">
          <cell r="A11952" t="str">
            <v>3136F5JN2</v>
          </cell>
          <cell r="B11952" t="str">
            <v>x3136F5JN2</v>
          </cell>
          <cell r="C11952" t="str">
            <v>Match</v>
          </cell>
          <cell r="D11952" t="str">
            <v>iStar</v>
          </cell>
          <cell r="E11952" t="str">
            <v>Callable</v>
          </cell>
        </row>
        <row r="11953">
          <cell r="A11953" t="str">
            <v>3136F5JP7</v>
          </cell>
          <cell r="B11953" t="str">
            <v>x3136F5JP7</v>
          </cell>
          <cell r="C11953" t="str">
            <v>Match</v>
          </cell>
          <cell r="D11953" t="str">
            <v>iStar</v>
          </cell>
          <cell r="E11953" t="str">
            <v>Callable</v>
          </cell>
        </row>
        <row r="11954">
          <cell r="A11954" t="str">
            <v>3136F5JP7</v>
          </cell>
          <cell r="B11954" t="str">
            <v>x3136F5JP7</v>
          </cell>
          <cell r="C11954" t="str">
            <v>Match</v>
          </cell>
          <cell r="D11954" t="str">
            <v>iStar</v>
          </cell>
          <cell r="E11954" t="str">
            <v>Bullet</v>
          </cell>
        </row>
        <row r="11955">
          <cell r="A11955" t="str">
            <v>3136F5JQ5</v>
          </cell>
          <cell r="B11955" t="str">
            <v>x3136F5JQ5</v>
          </cell>
          <cell r="C11955" t="str">
            <v>Match</v>
          </cell>
          <cell r="D11955" t="str">
            <v>iStar</v>
          </cell>
          <cell r="E11955" t="str">
            <v>Bullet</v>
          </cell>
        </row>
        <row r="11956">
          <cell r="A11956" t="str">
            <v>3136F5JQ5</v>
          </cell>
          <cell r="B11956" t="str">
            <v>x3136F5JQ5</v>
          </cell>
          <cell r="C11956" t="str">
            <v>Match</v>
          </cell>
          <cell r="D11956" t="str">
            <v>iStar</v>
          </cell>
          <cell r="E11956" t="str">
            <v>CallableStep-Up</v>
          </cell>
        </row>
        <row r="11957">
          <cell r="A11957" t="str">
            <v>3136F5JR3</v>
          </cell>
          <cell r="B11957" t="str">
            <v>x3136F5JR3</v>
          </cell>
          <cell r="C11957" t="str">
            <v>Match</v>
          </cell>
          <cell r="D11957" t="str">
            <v>iStar</v>
          </cell>
          <cell r="E11957" t="str">
            <v>Step-Up</v>
          </cell>
        </row>
        <row r="11958">
          <cell r="A11958" t="str">
            <v>3136F5JR3</v>
          </cell>
          <cell r="B11958" t="str">
            <v>x3136F5JR3</v>
          </cell>
          <cell r="C11958" t="str">
            <v>Match</v>
          </cell>
          <cell r="D11958" t="str">
            <v>iStar</v>
          </cell>
          <cell r="E11958" t="str">
            <v>Step-Up</v>
          </cell>
        </row>
        <row r="11959">
          <cell r="A11959" t="str">
            <v>3136F5JR3</v>
          </cell>
          <cell r="B11959" t="str">
            <v>x3136F5JR3</v>
          </cell>
          <cell r="C11959" t="str">
            <v>Match</v>
          </cell>
          <cell r="D11959" t="str">
            <v>iStar</v>
          </cell>
          <cell r="E11959" t="str">
            <v>Step-Up</v>
          </cell>
        </row>
        <row r="11960">
          <cell r="A11960" t="str">
            <v>3136F5JS1</v>
          </cell>
          <cell r="B11960" t="str">
            <v>x3136F5JS1</v>
          </cell>
          <cell r="C11960" t="str">
            <v>Match</v>
          </cell>
          <cell r="D11960" t="str">
            <v>iStar</v>
          </cell>
          <cell r="E11960" t="str">
            <v>Callable</v>
          </cell>
        </row>
        <row r="11961">
          <cell r="A11961" t="str">
            <v>3136F5JS1</v>
          </cell>
          <cell r="B11961" t="str">
            <v>x3136F5JS1</v>
          </cell>
          <cell r="C11961" t="str">
            <v>Match</v>
          </cell>
          <cell r="D11961" t="str">
            <v>iStar</v>
          </cell>
          <cell r="E11961" t="str">
            <v>Callable</v>
          </cell>
        </row>
        <row r="11962">
          <cell r="A11962" t="str">
            <v>3136F5JS1</v>
          </cell>
          <cell r="B11962" t="str">
            <v>x3136F5JS1</v>
          </cell>
          <cell r="C11962" t="str">
            <v>Match</v>
          </cell>
          <cell r="D11962" t="str">
            <v>iStar</v>
          </cell>
          <cell r="E11962" t="str">
            <v>CallableStep-Up</v>
          </cell>
        </row>
        <row r="11963">
          <cell r="A11963" t="str">
            <v>3136F5JT9</v>
          </cell>
          <cell r="B11963" t="str">
            <v>x3136F5JT9</v>
          </cell>
          <cell r="C11963" t="str">
            <v>Match</v>
          </cell>
          <cell r="D11963" t="str">
            <v>iStar</v>
          </cell>
          <cell r="E11963" t="str">
            <v>Step-Up</v>
          </cell>
        </row>
        <row r="11964">
          <cell r="A11964" t="str">
            <v>3136F5JT9</v>
          </cell>
          <cell r="B11964" t="str">
            <v>x3136F5JT9</v>
          </cell>
          <cell r="C11964" t="str">
            <v>Match</v>
          </cell>
          <cell r="D11964" t="str">
            <v>iStar</v>
          </cell>
          <cell r="E11964" t="str">
            <v>Step-Up</v>
          </cell>
        </row>
        <row r="11965">
          <cell r="A11965" t="str">
            <v>3136F5JT9</v>
          </cell>
          <cell r="B11965" t="str">
            <v>x3136F5JT9</v>
          </cell>
          <cell r="C11965" t="str">
            <v>Match</v>
          </cell>
          <cell r="D11965" t="str">
            <v>iStar</v>
          </cell>
          <cell r="E11965" t="str">
            <v>Callable</v>
          </cell>
        </row>
        <row r="11966">
          <cell r="A11966" t="str">
            <v>3136F5JT9</v>
          </cell>
          <cell r="B11966" t="str">
            <v>x3136F5JT9</v>
          </cell>
          <cell r="C11966" t="str">
            <v>Match</v>
          </cell>
          <cell r="D11966" t="str">
            <v>iStar</v>
          </cell>
          <cell r="E11966" t="str">
            <v>Bullet</v>
          </cell>
        </row>
        <row r="11967">
          <cell r="A11967" t="str">
            <v>3136F5JT9</v>
          </cell>
          <cell r="B11967" t="str">
            <v>x3136F5JT9</v>
          </cell>
          <cell r="C11967" t="str">
            <v>Match</v>
          </cell>
          <cell r="D11967" t="str">
            <v>iStar</v>
          </cell>
          <cell r="E11967" t="str">
            <v>Bullet</v>
          </cell>
        </row>
        <row r="11968">
          <cell r="A11968" t="str">
            <v>3136F5JT9</v>
          </cell>
          <cell r="B11968" t="str">
            <v>x3136F5JT9</v>
          </cell>
          <cell r="C11968" t="str">
            <v>Match</v>
          </cell>
          <cell r="D11968" t="str">
            <v>iStar</v>
          </cell>
          <cell r="E11968" t="str">
            <v>Bullet</v>
          </cell>
        </row>
        <row r="11969">
          <cell r="A11969" t="str">
            <v>3136F5JU6</v>
          </cell>
          <cell r="B11969" t="str">
            <v>x3136F5JU6</v>
          </cell>
          <cell r="C11969" t="str">
            <v>Match</v>
          </cell>
          <cell r="D11969" t="str">
            <v>iStar</v>
          </cell>
          <cell r="E11969" t="str">
            <v>CallableStep-Up</v>
          </cell>
        </row>
        <row r="11970">
          <cell r="A11970" t="str">
            <v>3136F5JU6</v>
          </cell>
          <cell r="B11970" t="str">
            <v>x3136F5JU6</v>
          </cell>
          <cell r="C11970" t="str">
            <v>Match</v>
          </cell>
          <cell r="D11970" t="str">
            <v>iStar</v>
          </cell>
          <cell r="E11970" t="str">
            <v>Step-Up</v>
          </cell>
        </row>
        <row r="11971">
          <cell r="A11971" t="str">
            <v>3136F5JV4</v>
          </cell>
          <cell r="B11971" t="str">
            <v>x3136F5JV4</v>
          </cell>
          <cell r="C11971" t="str">
            <v>Match</v>
          </cell>
          <cell r="D11971" t="str">
            <v>iStar</v>
          </cell>
          <cell r="E11971" t="str">
            <v>CallableStep-Up</v>
          </cell>
        </row>
        <row r="11972">
          <cell r="A11972" t="str">
            <v>3136F5JV4</v>
          </cell>
          <cell r="B11972" t="str">
            <v>x3136F5JV4</v>
          </cell>
          <cell r="C11972" t="str">
            <v>Match</v>
          </cell>
          <cell r="D11972" t="str">
            <v>iStar</v>
          </cell>
          <cell r="E11972" t="str">
            <v>Step-Up</v>
          </cell>
        </row>
        <row r="11973">
          <cell r="A11973" t="str">
            <v>3136F5JW2</v>
          </cell>
          <cell r="B11973" t="str">
            <v>x3136F5JW2</v>
          </cell>
          <cell r="C11973" t="str">
            <v>Match</v>
          </cell>
          <cell r="D11973" t="str">
            <v>iStar</v>
          </cell>
          <cell r="E11973" t="str">
            <v>Callable</v>
          </cell>
        </row>
        <row r="11974">
          <cell r="A11974" t="str">
            <v>3136F5JW2</v>
          </cell>
          <cell r="B11974" t="str">
            <v>x3136F5JW2</v>
          </cell>
          <cell r="C11974" t="str">
            <v>Match</v>
          </cell>
          <cell r="D11974" t="str">
            <v>iStar</v>
          </cell>
          <cell r="E11974" t="str">
            <v>Callable</v>
          </cell>
        </row>
        <row r="11975">
          <cell r="A11975" t="str">
            <v>3136F5JX0</v>
          </cell>
          <cell r="B11975" t="str">
            <v>x3136F5JX0</v>
          </cell>
          <cell r="C11975" t="str">
            <v>Match</v>
          </cell>
          <cell r="D11975" t="str">
            <v>iStar</v>
          </cell>
          <cell r="E11975" t="str">
            <v>Callable</v>
          </cell>
        </row>
        <row r="11976">
          <cell r="A11976" t="str">
            <v>3136F5JX0</v>
          </cell>
          <cell r="B11976" t="str">
            <v>x3136F5JX0</v>
          </cell>
          <cell r="C11976" t="str">
            <v>Match</v>
          </cell>
          <cell r="D11976" t="str">
            <v>iStar</v>
          </cell>
          <cell r="E11976" t="str">
            <v>Callable</v>
          </cell>
        </row>
        <row r="11977">
          <cell r="A11977" t="str">
            <v>3136F5JY8</v>
          </cell>
          <cell r="B11977" t="str">
            <v>x3136F5JY8</v>
          </cell>
          <cell r="C11977" t="str">
            <v>Match</v>
          </cell>
          <cell r="D11977" t="str">
            <v>iStar</v>
          </cell>
          <cell r="E11977" t="str">
            <v>CallableStep-Up</v>
          </cell>
        </row>
        <row r="11978">
          <cell r="A11978" t="str">
            <v>3136F5JY8</v>
          </cell>
          <cell r="B11978" t="str">
            <v>x3136F5JY8</v>
          </cell>
          <cell r="C11978" t="str">
            <v>Match</v>
          </cell>
          <cell r="D11978" t="str">
            <v>iStar</v>
          </cell>
          <cell r="E11978" t="str">
            <v>Callable</v>
          </cell>
        </row>
        <row r="11979">
          <cell r="A11979" t="str">
            <v>3136F5JZ5</v>
          </cell>
          <cell r="B11979" t="str">
            <v>x3136F5JZ5</v>
          </cell>
          <cell r="C11979" t="str">
            <v>Match</v>
          </cell>
          <cell r="D11979" t="str">
            <v>iStar</v>
          </cell>
          <cell r="E11979" t="str">
            <v>Callable</v>
          </cell>
        </row>
        <row r="11980">
          <cell r="A11980" t="str">
            <v>3136F5JZ5</v>
          </cell>
          <cell r="B11980" t="str">
            <v>x3136F5JZ5</v>
          </cell>
          <cell r="C11980" t="str">
            <v>Match</v>
          </cell>
          <cell r="D11980" t="str">
            <v>iStar</v>
          </cell>
          <cell r="E11980" t="str">
            <v>Callable</v>
          </cell>
        </row>
        <row r="11981">
          <cell r="A11981" t="str">
            <v>3136F5K26</v>
          </cell>
          <cell r="B11981" t="str">
            <v>x3136F5K26</v>
          </cell>
          <cell r="C11981" t="str">
            <v>Match</v>
          </cell>
          <cell r="D11981" t="str">
            <v>iStar</v>
          </cell>
          <cell r="E11981" t="str">
            <v>Callable</v>
          </cell>
        </row>
        <row r="11982">
          <cell r="A11982" t="str">
            <v>3136F5K26</v>
          </cell>
          <cell r="B11982" t="str">
            <v>x3136F5K26</v>
          </cell>
          <cell r="C11982" t="str">
            <v>Match</v>
          </cell>
          <cell r="D11982" t="str">
            <v>iStar</v>
          </cell>
          <cell r="E11982" t="str">
            <v>Callable</v>
          </cell>
        </row>
        <row r="11983">
          <cell r="A11983" t="str">
            <v>3136F5K34</v>
          </cell>
          <cell r="B11983" t="str">
            <v>x3136F5K34</v>
          </cell>
          <cell r="C11983" t="str">
            <v>Match</v>
          </cell>
          <cell r="D11983" t="str">
            <v>iStar</v>
          </cell>
          <cell r="E11983" t="str">
            <v>Callable</v>
          </cell>
        </row>
        <row r="11984">
          <cell r="A11984" t="str">
            <v>3136F5K34</v>
          </cell>
          <cell r="B11984" t="str">
            <v>x3136F5K34</v>
          </cell>
          <cell r="C11984" t="str">
            <v>Match</v>
          </cell>
          <cell r="D11984" t="str">
            <v>iStar</v>
          </cell>
          <cell r="E11984" t="str">
            <v>Bullet</v>
          </cell>
        </row>
        <row r="11985">
          <cell r="A11985" t="str">
            <v>3136F5K59</v>
          </cell>
          <cell r="B11985" t="str">
            <v>x3136F5K59</v>
          </cell>
          <cell r="C11985" t="str">
            <v>Match</v>
          </cell>
          <cell r="D11985" t="str">
            <v>iStar</v>
          </cell>
          <cell r="E11985" t="str">
            <v>CallableStep-Up</v>
          </cell>
        </row>
        <row r="11986">
          <cell r="A11986" t="str">
            <v>3136F5K67</v>
          </cell>
          <cell r="B11986" t="str">
            <v>x3136F5K67</v>
          </cell>
          <cell r="C11986" t="str">
            <v>Match</v>
          </cell>
          <cell r="D11986" t="str">
            <v>iStar</v>
          </cell>
          <cell r="E11986" t="str">
            <v>Step-Up</v>
          </cell>
        </row>
        <row r="11987">
          <cell r="A11987" t="str">
            <v>3136F5KA8</v>
          </cell>
          <cell r="B11987" t="str">
            <v>x3136F5KA8</v>
          </cell>
          <cell r="C11987" t="str">
            <v>Match</v>
          </cell>
          <cell r="D11987" t="str">
            <v>iStar</v>
          </cell>
          <cell r="E11987" t="str">
            <v>Callable</v>
          </cell>
        </row>
        <row r="11988">
          <cell r="A11988" t="str">
            <v>3136F5KA8</v>
          </cell>
          <cell r="B11988" t="str">
            <v>x3136F5KA8</v>
          </cell>
          <cell r="C11988" t="str">
            <v>Match</v>
          </cell>
          <cell r="D11988" t="str">
            <v>iStar</v>
          </cell>
          <cell r="E11988" t="str">
            <v>Callable</v>
          </cell>
        </row>
        <row r="11989">
          <cell r="A11989" t="str">
            <v>3136F5KB6</v>
          </cell>
          <cell r="B11989" t="str">
            <v>x3136F5KB6</v>
          </cell>
          <cell r="C11989" t="str">
            <v>Match</v>
          </cell>
          <cell r="D11989" t="str">
            <v>iStar</v>
          </cell>
          <cell r="E11989" t="str">
            <v>CallableStep-Up</v>
          </cell>
        </row>
        <row r="11990">
          <cell r="A11990" t="str">
            <v>3136F5KB6</v>
          </cell>
          <cell r="B11990" t="str">
            <v>x3136F5KB6</v>
          </cell>
          <cell r="C11990" t="str">
            <v>Match</v>
          </cell>
          <cell r="D11990" t="str">
            <v>iStar</v>
          </cell>
          <cell r="E11990" t="str">
            <v>Step-Up</v>
          </cell>
        </row>
        <row r="11991">
          <cell r="A11991" t="str">
            <v>3136F5KC4</v>
          </cell>
          <cell r="B11991" t="str">
            <v>x3136F5KC4</v>
          </cell>
          <cell r="C11991" t="str">
            <v>Match</v>
          </cell>
          <cell r="D11991" t="str">
            <v>iStar</v>
          </cell>
          <cell r="E11991" t="str">
            <v>Step-Up</v>
          </cell>
        </row>
        <row r="11992">
          <cell r="A11992" t="str">
            <v>3136F5KC4</v>
          </cell>
          <cell r="B11992" t="str">
            <v>x3136F5KC4</v>
          </cell>
          <cell r="C11992" t="str">
            <v>Match</v>
          </cell>
          <cell r="D11992" t="str">
            <v>iStar</v>
          </cell>
          <cell r="E11992" t="str">
            <v>Step-Up</v>
          </cell>
        </row>
        <row r="11993">
          <cell r="A11993" t="str">
            <v>3136F5KD2</v>
          </cell>
          <cell r="B11993" t="str">
            <v>x3136F5KD2</v>
          </cell>
          <cell r="C11993" t="str">
            <v>Match</v>
          </cell>
          <cell r="D11993" t="str">
            <v>iStar</v>
          </cell>
          <cell r="E11993" t="str">
            <v>Callable</v>
          </cell>
        </row>
        <row r="11994">
          <cell r="A11994" t="str">
            <v>3136F5KD2</v>
          </cell>
          <cell r="B11994" t="str">
            <v>x3136F5KD2</v>
          </cell>
          <cell r="C11994" t="str">
            <v>Match</v>
          </cell>
          <cell r="D11994" t="str">
            <v>iStar</v>
          </cell>
          <cell r="E11994" t="str">
            <v>Bullet</v>
          </cell>
        </row>
        <row r="11995">
          <cell r="A11995" t="str">
            <v>3136F5KE0</v>
          </cell>
          <cell r="B11995" t="str">
            <v>x3136F5KE0</v>
          </cell>
          <cell r="C11995" t="str">
            <v>Match</v>
          </cell>
          <cell r="D11995" t="str">
            <v>iStar</v>
          </cell>
          <cell r="E11995" t="str">
            <v>Callable</v>
          </cell>
        </row>
        <row r="11996">
          <cell r="A11996" t="str">
            <v>3136F5KE0</v>
          </cell>
          <cell r="B11996" t="str">
            <v>x3136F5KE0</v>
          </cell>
          <cell r="C11996" t="str">
            <v>Match</v>
          </cell>
          <cell r="D11996" t="str">
            <v>iStar</v>
          </cell>
          <cell r="E11996" t="str">
            <v>Callable</v>
          </cell>
        </row>
        <row r="11997">
          <cell r="A11997" t="str">
            <v>3136F5KF7</v>
          </cell>
          <cell r="B11997" t="str">
            <v>x3136F5KF7</v>
          </cell>
          <cell r="C11997" t="str">
            <v>Match</v>
          </cell>
          <cell r="D11997" t="str">
            <v>iStar</v>
          </cell>
          <cell r="E11997" t="str">
            <v>Callable</v>
          </cell>
        </row>
        <row r="11998">
          <cell r="A11998" t="str">
            <v>3136F5KF7</v>
          </cell>
          <cell r="B11998" t="str">
            <v>x3136F5KF7</v>
          </cell>
          <cell r="C11998" t="str">
            <v>Match</v>
          </cell>
          <cell r="D11998" t="str">
            <v>iStar</v>
          </cell>
          <cell r="E11998" t="str">
            <v>Callable</v>
          </cell>
        </row>
        <row r="11999">
          <cell r="A11999" t="str">
            <v>3136F5KG5</v>
          </cell>
          <cell r="B11999" t="str">
            <v>x3136F5KG5</v>
          </cell>
          <cell r="C11999" t="str">
            <v>Match</v>
          </cell>
          <cell r="D11999" t="str">
            <v>iStar</v>
          </cell>
          <cell r="E11999" t="str">
            <v>Callable</v>
          </cell>
        </row>
        <row r="12000">
          <cell r="A12000" t="str">
            <v>3136F5KG5</v>
          </cell>
          <cell r="B12000" t="str">
            <v>x3136F5KG5</v>
          </cell>
          <cell r="C12000" t="str">
            <v>Match</v>
          </cell>
          <cell r="D12000" t="str">
            <v>iStar</v>
          </cell>
          <cell r="E12000" t="str">
            <v>Callable</v>
          </cell>
        </row>
        <row r="12001">
          <cell r="A12001" t="str">
            <v>3136F5KG5</v>
          </cell>
          <cell r="B12001" t="str">
            <v>x3136F5KG5</v>
          </cell>
          <cell r="C12001" t="str">
            <v>Match</v>
          </cell>
          <cell r="D12001" t="str">
            <v>iStar</v>
          </cell>
          <cell r="E12001" t="str">
            <v>Callable</v>
          </cell>
        </row>
        <row r="12002">
          <cell r="A12002" t="str">
            <v>3136F5KJ9</v>
          </cell>
          <cell r="B12002" t="str">
            <v>x3136F5KJ9</v>
          </cell>
          <cell r="C12002" t="str">
            <v>Match</v>
          </cell>
          <cell r="D12002" t="str">
            <v>iStar</v>
          </cell>
          <cell r="E12002" t="str">
            <v>Callable</v>
          </cell>
        </row>
        <row r="12003">
          <cell r="A12003" t="str">
            <v>3136F5KJ9</v>
          </cell>
          <cell r="B12003" t="str">
            <v>x3136F5KJ9</v>
          </cell>
          <cell r="C12003" t="str">
            <v>Match</v>
          </cell>
          <cell r="D12003" t="str">
            <v>iStar</v>
          </cell>
          <cell r="E12003" t="str">
            <v>Callable</v>
          </cell>
        </row>
        <row r="12004">
          <cell r="A12004" t="str">
            <v>3136F5KJ9</v>
          </cell>
          <cell r="B12004" t="str">
            <v>x3136F5KJ9</v>
          </cell>
          <cell r="C12004" t="str">
            <v>Match</v>
          </cell>
          <cell r="D12004" t="str">
            <v>iStar</v>
          </cell>
          <cell r="E12004" t="str">
            <v>Callable</v>
          </cell>
        </row>
        <row r="12005">
          <cell r="A12005" t="str">
            <v>3136F5KK6</v>
          </cell>
          <cell r="B12005" t="str">
            <v>x3136F5KK6</v>
          </cell>
          <cell r="C12005" t="str">
            <v>Match</v>
          </cell>
          <cell r="D12005" t="str">
            <v>iStar</v>
          </cell>
          <cell r="E12005" t="str">
            <v>Callable</v>
          </cell>
        </row>
        <row r="12006">
          <cell r="A12006" t="str">
            <v>3136F5KK6</v>
          </cell>
          <cell r="B12006" t="str">
            <v>x3136F5KK6</v>
          </cell>
          <cell r="C12006" t="str">
            <v>Match</v>
          </cell>
          <cell r="D12006" t="str">
            <v>iStar</v>
          </cell>
          <cell r="E12006" t="str">
            <v>CallableStep-Up</v>
          </cell>
        </row>
        <row r="12007">
          <cell r="A12007" t="str">
            <v>3136F5KL4</v>
          </cell>
          <cell r="B12007" t="str">
            <v>x3136F5KL4</v>
          </cell>
          <cell r="C12007" t="str">
            <v>Match</v>
          </cell>
          <cell r="D12007" t="str">
            <v>iStar</v>
          </cell>
          <cell r="E12007" t="str">
            <v>Step-Up</v>
          </cell>
        </row>
        <row r="12008">
          <cell r="A12008" t="str">
            <v>3136F5KL4</v>
          </cell>
          <cell r="B12008" t="str">
            <v>x3136F5KL4</v>
          </cell>
          <cell r="C12008" t="str">
            <v>Match</v>
          </cell>
          <cell r="D12008" t="str">
            <v>iStar</v>
          </cell>
          <cell r="E12008" t="str">
            <v>Callable</v>
          </cell>
        </row>
        <row r="12009">
          <cell r="A12009" t="str">
            <v>3136F5KP5</v>
          </cell>
          <cell r="B12009" t="str">
            <v>x3136F5KP5</v>
          </cell>
          <cell r="C12009" t="str">
            <v>Match</v>
          </cell>
          <cell r="D12009" t="str">
            <v>iStar</v>
          </cell>
          <cell r="E12009" t="str">
            <v>Callable</v>
          </cell>
        </row>
        <row r="12010">
          <cell r="A12010" t="str">
            <v>3136F5KP5</v>
          </cell>
          <cell r="B12010" t="str">
            <v>x3136F5KP5</v>
          </cell>
          <cell r="C12010" t="str">
            <v>Match</v>
          </cell>
          <cell r="D12010" t="str">
            <v>iStar</v>
          </cell>
          <cell r="E12010" t="str">
            <v>Callable</v>
          </cell>
        </row>
        <row r="12011">
          <cell r="A12011" t="str">
            <v>3136F5KP5</v>
          </cell>
          <cell r="B12011" t="str">
            <v>x3136F5KP5</v>
          </cell>
          <cell r="C12011" t="str">
            <v>Match</v>
          </cell>
          <cell r="D12011" t="str">
            <v>iStar</v>
          </cell>
          <cell r="E12011" t="str">
            <v>Callable</v>
          </cell>
        </row>
        <row r="12012">
          <cell r="A12012" t="str">
            <v>3136F5KQ3</v>
          </cell>
          <cell r="B12012" t="str">
            <v>x3136F5KQ3</v>
          </cell>
          <cell r="C12012" t="str">
            <v>Match</v>
          </cell>
          <cell r="D12012" t="str">
            <v>iStar</v>
          </cell>
          <cell r="E12012" t="str">
            <v>Callable</v>
          </cell>
        </row>
        <row r="12013">
          <cell r="A12013" t="str">
            <v>3136F5KQ3</v>
          </cell>
          <cell r="B12013" t="str">
            <v>x3136F5KQ3</v>
          </cell>
          <cell r="C12013" t="str">
            <v>Match</v>
          </cell>
          <cell r="D12013" t="str">
            <v>iStar</v>
          </cell>
          <cell r="E12013" t="str">
            <v>Callable</v>
          </cell>
        </row>
        <row r="12014">
          <cell r="A12014" t="str">
            <v>3136F5KR1</v>
          </cell>
          <cell r="B12014" t="str">
            <v>x3136F5KR1</v>
          </cell>
          <cell r="C12014" t="str">
            <v>Match</v>
          </cell>
          <cell r="D12014" t="str">
            <v>iStar</v>
          </cell>
          <cell r="E12014" t="str">
            <v>Bullet</v>
          </cell>
        </row>
        <row r="12015">
          <cell r="A12015" t="str">
            <v>3136F5KR1</v>
          </cell>
          <cell r="B12015" t="str">
            <v>x3136F5KR1</v>
          </cell>
          <cell r="C12015" t="str">
            <v>Match</v>
          </cell>
          <cell r="D12015" t="str">
            <v>iStar</v>
          </cell>
          <cell r="E12015" t="str">
            <v>CallableStep-Up</v>
          </cell>
        </row>
        <row r="12016">
          <cell r="A12016" t="str">
            <v>3136F5KR1</v>
          </cell>
          <cell r="B12016" t="str">
            <v>x3136F5KR1</v>
          </cell>
          <cell r="C12016" t="str">
            <v>Match</v>
          </cell>
          <cell r="D12016" t="str">
            <v>iStar</v>
          </cell>
          <cell r="E12016" t="str">
            <v>Step-Up</v>
          </cell>
        </row>
        <row r="12017">
          <cell r="A12017" t="str">
            <v>3136F5KS9</v>
          </cell>
          <cell r="B12017" t="str">
            <v>x3136F5KS9</v>
          </cell>
          <cell r="C12017" t="str">
            <v>Match</v>
          </cell>
          <cell r="D12017" t="str">
            <v>iStar</v>
          </cell>
          <cell r="E12017" t="str">
            <v>Callable</v>
          </cell>
        </row>
        <row r="12018">
          <cell r="A12018" t="str">
            <v>3136F5KS9</v>
          </cell>
          <cell r="B12018" t="str">
            <v>x3136F5KS9</v>
          </cell>
          <cell r="C12018" t="str">
            <v>Match</v>
          </cell>
          <cell r="D12018" t="str">
            <v>iStar</v>
          </cell>
          <cell r="E12018" t="str">
            <v>Callable</v>
          </cell>
        </row>
        <row r="12019">
          <cell r="A12019" t="str">
            <v>3136F5KS9</v>
          </cell>
          <cell r="B12019" t="str">
            <v>x3136F5KS9</v>
          </cell>
          <cell r="C12019" t="str">
            <v>Match</v>
          </cell>
          <cell r="D12019" t="str">
            <v>iStar</v>
          </cell>
          <cell r="E12019" t="str">
            <v>Callable</v>
          </cell>
        </row>
        <row r="12020">
          <cell r="A12020" t="str">
            <v>3136F5KT7</v>
          </cell>
          <cell r="B12020" t="str">
            <v>x3136F5KT7</v>
          </cell>
          <cell r="C12020" t="str">
            <v>Match</v>
          </cell>
          <cell r="D12020" t="str">
            <v>iStar</v>
          </cell>
          <cell r="E12020" t="str">
            <v>Callable</v>
          </cell>
        </row>
        <row r="12021">
          <cell r="A12021" t="str">
            <v>3136F5KT7</v>
          </cell>
          <cell r="B12021" t="str">
            <v>x3136F5KT7</v>
          </cell>
          <cell r="C12021" t="str">
            <v>Match</v>
          </cell>
          <cell r="D12021" t="str">
            <v>iStar</v>
          </cell>
          <cell r="E12021" t="str">
            <v>Callable</v>
          </cell>
        </row>
        <row r="12022">
          <cell r="A12022" t="str">
            <v>3136F5KT7</v>
          </cell>
          <cell r="B12022" t="str">
            <v>x3136F5KT7</v>
          </cell>
          <cell r="C12022" t="str">
            <v>Match</v>
          </cell>
          <cell r="D12022" t="str">
            <v>iStar</v>
          </cell>
          <cell r="E12022" t="str">
            <v>Callable</v>
          </cell>
        </row>
        <row r="12023">
          <cell r="A12023" t="str">
            <v>3136F5KV2</v>
          </cell>
          <cell r="B12023" t="str">
            <v>x3136F5KV2</v>
          </cell>
          <cell r="C12023" t="str">
            <v>Match</v>
          </cell>
          <cell r="D12023" t="str">
            <v>iStar</v>
          </cell>
          <cell r="E12023" t="str">
            <v>Bullet</v>
          </cell>
        </row>
        <row r="12024">
          <cell r="A12024" t="str">
            <v>3136F5KW0</v>
          </cell>
          <cell r="B12024" t="str">
            <v>x3136F5KW0</v>
          </cell>
          <cell r="C12024" t="str">
            <v>Match</v>
          </cell>
          <cell r="D12024" t="str">
            <v>iStar</v>
          </cell>
          <cell r="E12024" t="str">
            <v>Callable</v>
          </cell>
        </row>
        <row r="12025">
          <cell r="A12025" t="str">
            <v>3136F5KW0</v>
          </cell>
          <cell r="B12025" t="str">
            <v>x3136F5KW0</v>
          </cell>
          <cell r="C12025" t="str">
            <v>Match</v>
          </cell>
          <cell r="D12025" t="str">
            <v>iStar</v>
          </cell>
          <cell r="E12025" t="str">
            <v>Callable</v>
          </cell>
        </row>
        <row r="12026">
          <cell r="A12026" t="str">
            <v>3136F5KX8</v>
          </cell>
          <cell r="B12026" t="str">
            <v>x3136F5KX8</v>
          </cell>
          <cell r="C12026" t="str">
            <v>Match</v>
          </cell>
          <cell r="D12026" t="str">
            <v>iStar</v>
          </cell>
          <cell r="E12026" t="str">
            <v>Callable</v>
          </cell>
        </row>
        <row r="12027">
          <cell r="A12027" t="str">
            <v>3136F5KX8</v>
          </cell>
          <cell r="B12027" t="str">
            <v>x3136F5KX8</v>
          </cell>
          <cell r="C12027" t="str">
            <v>Match</v>
          </cell>
          <cell r="D12027" t="str">
            <v>iStar</v>
          </cell>
          <cell r="E12027" t="str">
            <v>Callable</v>
          </cell>
        </row>
        <row r="12028">
          <cell r="A12028" t="str">
            <v>3136F5KY6</v>
          </cell>
          <cell r="B12028" t="str">
            <v>x3136F5KY6</v>
          </cell>
          <cell r="C12028" t="str">
            <v>Match</v>
          </cell>
          <cell r="D12028" t="str">
            <v>iStar</v>
          </cell>
          <cell r="E12028" t="str">
            <v>Callable</v>
          </cell>
        </row>
        <row r="12029">
          <cell r="A12029" t="str">
            <v>3136F5KY6</v>
          </cell>
          <cell r="B12029" t="str">
            <v>x3136F5KY6</v>
          </cell>
          <cell r="C12029" t="str">
            <v>Match</v>
          </cell>
          <cell r="D12029" t="str">
            <v>iStar</v>
          </cell>
          <cell r="E12029" t="str">
            <v>Callable</v>
          </cell>
        </row>
        <row r="12030">
          <cell r="A12030" t="str">
            <v>3136F5KZ3</v>
          </cell>
          <cell r="B12030" t="str">
            <v>x3136F5KZ3</v>
          </cell>
          <cell r="C12030" t="str">
            <v>Match</v>
          </cell>
          <cell r="D12030" t="str">
            <v>iStar</v>
          </cell>
          <cell r="E12030" t="str">
            <v>CallableStep-Up</v>
          </cell>
        </row>
        <row r="12031">
          <cell r="A12031" t="str">
            <v>3136F5L66</v>
          </cell>
          <cell r="B12031" t="str">
            <v>x3136F5L66</v>
          </cell>
          <cell r="C12031" t="str">
            <v>Match</v>
          </cell>
          <cell r="D12031" t="str">
            <v>iStar</v>
          </cell>
          <cell r="E12031" t="str">
            <v>Step-Up</v>
          </cell>
        </row>
        <row r="12032">
          <cell r="A12032" t="str">
            <v>3136F5L74</v>
          </cell>
          <cell r="B12032" t="str">
            <v>x3136F5L74</v>
          </cell>
          <cell r="C12032" t="str">
            <v>Match</v>
          </cell>
          <cell r="D12032" t="str">
            <v>iStar</v>
          </cell>
          <cell r="E12032" t="str">
            <v>Callable</v>
          </cell>
        </row>
        <row r="12033">
          <cell r="A12033" t="str">
            <v>3136F5L74</v>
          </cell>
          <cell r="B12033" t="str">
            <v>x3136F5L74</v>
          </cell>
          <cell r="C12033" t="str">
            <v>Match</v>
          </cell>
          <cell r="D12033" t="str">
            <v>iStar</v>
          </cell>
          <cell r="E12033" t="str">
            <v>Callable</v>
          </cell>
        </row>
        <row r="12034">
          <cell r="A12034" t="str">
            <v>3136F5L82</v>
          </cell>
          <cell r="B12034" t="str">
            <v>x3136F5L82</v>
          </cell>
          <cell r="C12034" t="str">
            <v>Match</v>
          </cell>
          <cell r="D12034" t="str">
            <v>iStar</v>
          </cell>
          <cell r="E12034" t="str">
            <v>Bullet</v>
          </cell>
        </row>
        <row r="12035">
          <cell r="A12035" t="str">
            <v>3136F5L82</v>
          </cell>
          <cell r="B12035" t="str">
            <v>x3136F5L82</v>
          </cell>
          <cell r="C12035" t="str">
            <v>Match</v>
          </cell>
          <cell r="D12035" t="str">
            <v>iStar</v>
          </cell>
          <cell r="E12035" t="str">
            <v>Bullet</v>
          </cell>
        </row>
        <row r="12036">
          <cell r="A12036" t="str">
            <v>3136F5L90</v>
          </cell>
          <cell r="B12036" t="str">
            <v>x3136F5L90</v>
          </cell>
          <cell r="C12036" t="str">
            <v>Match</v>
          </cell>
          <cell r="D12036" t="str">
            <v>iStar</v>
          </cell>
          <cell r="E12036" t="str">
            <v>Callable</v>
          </cell>
        </row>
        <row r="12037">
          <cell r="A12037" t="str">
            <v>3136F5L90</v>
          </cell>
          <cell r="B12037" t="str">
            <v>x3136F5L90</v>
          </cell>
          <cell r="C12037" t="str">
            <v>Match</v>
          </cell>
          <cell r="D12037" t="str">
            <v>iStar</v>
          </cell>
          <cell r="E12037" t="str">
            <v>Bullet</v>
          </cell>
        </row>
        <row r="12038">
          <cell r="A12038" t="str">
            <v>3136F5LA7</v>
          </cell>
          <cell r="B12038" t="str">
            <v>x3136F5LA7</v>
          </cell>
          <cell r="C12038" t="str">
            <v>Match</v>
          </cell>
          <cell r="D12038" t="str">
            <v>iStar</v>
          </cell>
          <cell r="E12038" t="str">
            <v>CallableStep-Up</v>
          </cell>
        </row>
        <row r="12039">
          <cell r="A12039" t="str">
            <v>3136F5LA7</v>
          </cell>
          <cell r="B12039" t="str">
            <v>x3136F5LA7</v>
          </cell>
          <cell r="C12039" t="str">
            <v>Match</v>
          </cell>
          <cell r="D12039" t="str">
            <v>iStar</v>
          </cell>
          <cell r="E12039" t="str">
            <v>Step-Up</v>
          </cell>
        </row>
        <row r="12040">
          <cell r="A12040" t="str">
            <v>3136F5LB5</v>
          </cell>
          <cell r="B12040" t="str">
            <v>x3136F5LB5</v>
          </cell>
          <cell r="C12040" t="str">
            <v>Match</v>
          </cell>
          <cell r="D12040" t="str">
            <v>iStar</v>
          </cell>
          <cell r="E12040" t="str">
            <v>Callable</v>
          </cell>
        </row>
        <row r="12041">
          <cell r="A12041" t="str">
            <v>3136F5LB5</v>
          </cell>
          <cell r="B12041" t="str">
            <v>x3136F5LB5</v>
          </cell>
          <cell r="C12041" t="str">
            <v>Match</v>
          </cell>
          <cell r="D12041" t="str">
            <v>iStar</v>
          </cell>
          <cell r="E12041" t="str">
            <v>Callable</v>
          </cell>
        </row>
        <row r="12042">
          <cell r="A12042" t="str">
            <v>3136F5LC3</v>
          </cell>
          <cell r="B12042" t="str">
            <v>x3136F5LC3</v>
          </cell>
          <cell r="C12042" t="str">
            <v>Match</v>
          </cell>
          <cell r="D12042" t="str">
            <v>iStar</v>
          </cell>
          <cell r="E12042" t="str">
            <v>CallableStep-Up</v>
          </cell>
        </row>
        <row r="12043">
          <cell r="A12043" t="str">
            <v>3136F5LC3</v>
          </cell>
          <cell r="B12043" t="str">
            <v>x3136F5LC3</v>
          </cell>
          <cell r="C12043" t="str">
            <v>Match</v>
          </cell>
          <cell r="D12043" t="str">
            <v>iStar</v>
          </cell>
          <cell r="E12043" t="str">
            <v>Step-Up</v>
          </cell>
        </row>
        <row r="12044">
          <cell r="A12044" t="str">
            <v>3136F5LD1</v>
          </cell>
          <cell r="B12044" t="str">
            <v>x3136F5LD1</v>
          </cell>
          <cell r="C12044" t="str">
            <v>Match</v>
          </cell>
          <cell r="D12044" t="str">
            <v>iStar</v>
          </cell>
          <cell r="E12044" t="str">
            <v>CallableStep-Up</v>
          </cell>
        </row>
        <row r="12045">
          <cell r="A12045" t="str">
            <v>3136F5LD1</v>
          </cell>
          <cell r="B12045" t="str">
            <v>x3136F5LD1</v>
          </cell>
          <cell r="C12045" t="str">
            <v>Match</v>
          </cell>
          <cell r="D12045" t="str">
            <v>iStar</v>
          </cell>
          <cell r="E12045" t="str">
            <v>Step-Up</v>
          </cell>
        </row>
        <row r="12046">
          <cell r="A12046" t="str">
            <v>3136F5LE9</v>
          </cell>
          <cell r="B12046" t="str">
            <v>x3136F5LE9</v>
          </cell>
          <cell r="C12046" t="str">
            <v>Match</v>
          </cell>
          <cell r="D12046" t="str">
            <v>iStar</v>
          </cell>
          <cell r="E12046" t="str">
            <v>Callable</v>
          </cell>
        </row>
        <row r="12047">
          <cell r="A12047" t="str">
            <v>3136F5LE9</v>
          </cell>
          <cell r="B12047" t="str">
            <v>x3136F5LE9</v>
          </cell>
          <cell r="C12047" t="str">
            <v>Match</v>
          </cell>
          <cell r="D12047" t="str">
            <v>iStar</v>
          </cell>
          <cell r="E12047" t="str">
            <v>Callable</v>
          </cell>
        </row>
        <row r="12048">
          <cell r="A12048" t="str">
            <v>3136F5LE9</v>
          </cell>
          <cell r="B12048" t="str">
            <v>x3136F5LE9</v>
          </cell>
          <cell r="C12048" t="str">
            <v>Match</v>
          </cell>
          <cell r="D12048" t="str">
            <v>iStar</v>
          </cell>
          <cell r="E12048" t="str">
            <v>Callable</v>
          </cell>
        </row>
        <row r="12049">
          <cell r="A12049" t="str">
            <v>3136F5LF6</v>
          </cell>
          <cell r="B12049" t="str">
            <v>x3136F5LF6</v>
          </cell>
          <cell r="C12049" t="str">
            <v>Match</v>
          </cell>
          <cell r="D12049" t="str">
            <v>iStar</v>
          </cell>
          <cell r="E12049" t="str">
            <v>Callable</v>
          </cell>
        </row>
        <row r="12050">
          <cell r="A12050" t="str">
            <v>3136F5LF6</v>
          </cell>
          <cell r="B12050" t="str">
            <v>x3136F5LF6</v>
          </cell>
          <cell r="C12050" t="str">
            <v>Match</v>
          </cell>
          <cell r="D12050" t="str">
            <v>iStar</v>
          </cell>
          <cell r="E12050" t="str">
            <v>Callable</v>
          </cell>
        </row>
        <row r="12051">
          <cell r="A12051" t="str">
            <v>3136F5LG4</v>
          </cell>
          <cell r="B12051" t="str">
            <v>x3136F5LG4</v>
          </cell>
          <cell r="C12051" t="str">
            <v>Match</v>
          </cell>
          <cell r="D12051" t="str">
            <v>iStar</v>
          </cell>
          <cell r="E12051" t="str">
            <v>Bullet</v>
          </cell>
        </row>
        <row r="12052">
          <cell r="A12052" t="str">
            <v>3136F5LG4</v>
          </cell>
          <cell r="B12052" t="str">
            <v>x3136F5LG4</v>
          </cell>
          <cell r="C12052" t="str">
            <v>Match</v>
          </cell>
          <cell r="D12052" t="str">
            <v>iStar</v>
          </cell>
          <cell r="E12052" t="str">
            <v>Callable</v>
          </cell>
        </row>
        <row r="12053">
          <cell r="A12053" t="str">
            <v>3136F5LH2</v>
          </cell>
          <cell r="B12053" t="str">
            <v>x3136F5LH2</v>
          </cell>
          <cell r="C12053" t="str">
            <v>Match</v>
          </cell>
          <cell r="D12053" t="str">
            <v>iStar</v>
          </cell>
          <cell r="E12053" t="str">
            <v>Callable</v>
          </cell>
        </row>
        <row r="12054">
          <cell r="A12054" t="str">
            <v>3136F5LH2</v>
          </cell>
          <cell r="B12054" t="str">
            <v>x3136F5LH2</v>
          </cell>
          <cell r="C12054" t="str">
            <v>Match</v>
          </cell>
          <cell r="D12054" t="str">
            <v>iStar</v>
          </cell>
          <cell r="E12054" t="str">
            <v>Callable</v>
          </cell>
        </row>
        <row r="12055">
          <cell r="A12055" t="str">
            <v>3136F5LJ8</v>
          </cell>
          <cell r="B12055" t="str">
            <v>x3136F5LJ8</v>
          </cell>
          <cell r="C12055" t="str">
            <v>Match</v>
          </cell>
          <cell r="D12055" t="str">
            <v>iStar</v>
          </cell>
          <cell r="E12055" t="str">
            <v>Callable</v>
          </cell>
        </row>
        <row r="12056">
          <cell r="A12056" t="str">
            <v>3136F5LJ8</v>
          </cell>
          <cell r="B12056" t="str">
            <v>x3136F5LJ8</v>
          </cell>
          <cell r="C12056" t="str">
            <v>Match</v>
          </cell>
          <cell r="D12056" t="str">
            <v>iStar</v>
          </cell>
          <cell r="E12056" t="str">
            <v>CallableStep-Up</v>
          </cell>
        </row>
        <row r="12057">
          <cell r="A12057" t="str">
            <v>3136F5LK5</v>
          </cell>
          <cell r="B12057" t="str">
            <v>x3136F5LK5</v>
          </cell>
          <cell r="C12057" t="str">
            <v>Match</v>
          </cell>
          <cell r="D12057" t="str">
            <v>iStar</v>
          </cell>
          <cell r="E12057" t="str">
            <v>Step-Up</v>
          </cell>
        </row>
        <row r="12058">
          <cell r="A12058" t="str">
            <v>3136F5LK5</v>
          </cell>
          <cell r="B12058" t="str">
            <v>x3136F5LK5</v>
          </cell>
          <cell r="C12058" t="str">
            <v>Match</v>
          </cell>
          <cell r="D12058" t="str">
            <v>iStar</v>
          </cell>
          <cell r="E12058" t="str">
            <v>Bullet</v>
          </cell>
        </row>
        <row r="12059">
          <cell r="A12059" t="str">
            <v>3136F5LL3</v>
          </cell>
          <cell r="B12059" t="str">
            <v>x3136F5LL3</v>
          </cell>
          <cell r="C12059" t="str">
            <v>Match</v>
          </cell>
          <cell r="D12059" t="str">
            <v>iStar</v>
          </cell>
          <cell r="E12059" t="str">
            <v>Bullet</v>
          </cell>
        </row>
        <row r="12060">
          <cell r="A12060" t="str">
            <v>3136F5LL3</v>
          </cell>
          <cell r="B12060" t="str">
            <v>x3136F5LL3</v>
          </cell>
          <cell r="C12060" t="str">
            <v>Match</v>
          </cell>
          <cell r="D12060" t="str">
            <v>iStar</v>
          </cell>
          <cell r="E12060" t="str">
            <v>CallableStep-Up</v>
          </cell>
        </row>
        <row r="12061">
          <cell r="A12061" t="str">
            <v>3136F5LM1</v>
          </cell>
          <cell r="B12061" t="str">
            <v>x3136F5LM1</v>
          </cell>
          <cell r="C12061" t="str">
            <v>Match</v>
          </cell>
          <cell r="D12061" t="str">
            <v>iStar</v>
          </cell>
          <cell r="E12061" t="str">
            <v>Step-Up</v>
          </cell>
        </row>
        <row r="12062">
          <cell r="A12062" t="str">
            <v>3136F5LM1</v>
          </cell>
          <cell r="B12062" t="str">
            <v>x3136F5LM1</v>
          </cell>
          <cell r="C12062" t="str">
            <v>Match</v>
          </cell>
          <cell r="D12062" t="str">
            <v>iStar</v>
          </cell>
          <cell r="E12062" t="str">
            <v>Bullet</v>
          </cell>
        </row>
        <row r="12063">
          <cell r="A12063" t="str">
            <v>3136F5LN9</v>
          </cell>
          <cell r="B12063" t="str">
            <v>x3136F5LN9</v>
          </cell>
          <cell r="C12063" t="str">
            <v>Match</v>
          </cell>
          <cell r="D12063" t="str">
            <v>iStar</v>
          </cell>
          <cell r="E12063" t="str">
            <v>Bullet</v>
          </cell>
        </row>
        <row r="12064">
          <cell r="A12064" t="str">
            <v>3136F5LN9</v>
          </cell>
          <cell r="B12064" t="str">
            <v>x3136F5LN9</v>
          </cell>
          <cell r="C12064" t="str">
            <v>Match</v>
          </cell>
          <cell r="D12064" t="str">
            <v>iStar</v>
          </cell>
          <cell r="E12064" t="str">
            <v>CallableStep-Up</v>
          </cell>
        </row>
        <row r="12065">
          <cell r="A12065" t="str">
            <v>3136F5LP4</v>
          </cell>
          <cell r="B12065" t="str">
            <v>x3136F5LP4</v>
          </cell>
          <cell r="C12065" t="str">
            <v>Match</v>
          </cell>
          <cell r="D12065" t="str">
            <v>iStar</v>
          </cell>
          <cell r="E12065" t="str">
            <v>Step-Up</v>
          </cell>
        </row>
        <row r="12066">
          <cell r="A12066" t="str">
            <v>3136F5LP4</v>
          </cell>
          <cell r="B12066" t="str">
            <v>x3136F5LP4</v>
          </cell>
          <cell r="C12066" t="str">
            <v>Match</v>
          </cell>
          <cell r="D12066" t="str">
            <v>iStar</v>
          </cell>
          <cell r="E12066" t="str">
            <v>Callable</v>
          </cell>
        </row>
        <row r="12067">
          <cell r="A12067" t="str">
            <v>3136F5LQ2</v>
          </cell>
          <cell r="B12067" t="str">
            <v>x3136F5LQ2</v>
          </cell>
          <cell r="C12067" t="str">
            <v>Match</v>
          </cell>
          <cell r="D12067" t="str">
            <v>iStar</v>
          </cell>
          <cell r="E12067" t="str">
            <v>Callable</v>
          </cell>
        </row>
        <row r="12068">
          <cell r="A12068" t="str">
            <v>3136F5LQ2</v>
          </cell>
          <cell r="B12068" t="str">
            <v>x3136F5LQ2</v>
          </cell>
          <cell r="C12068" t="str">
            <v>Match</v>
          </cell>
          <cell r="D12068" t="str">
            <v>iStar</v>
          </cell>
          <cell r="E12068" t="str">
            <v>Bullet</v>
          </cell>
        </row>
        <row r="12069">
          <cell r="A12069" t="str">
            <v>3136F5LR0</v>
          </cell>
          <cell r="B12069" t="str">
            <v>x3136F5LR0</v>
          </cell>
          <cell r="C12069" t="str">
            <v>Match</v>
          </cell>
          <cell r="D12069" t="str">
            <v>iStar</v>
          </cell>
          <cell r="E12069" t="str">
            <v>Zero-Coupon</v>
          </cell>
        </row>
        <row r="12070">
          <cell r="A12070" t="str">
            <v>3136F5LR0</v>
          </cell>
          <cell r="B12070" t="str">
            <v>x3136F5LR0</v>
          </cell>
          <cell r="C12070" t="str">
            <v>Match</v>
          </cell>
          <cell r="D12070" t="str">
            <v>iStar</v>
          </cell>
          <cell r="E12070" t="str">
            <v>Zero-Coupon</v>
          </cell>
        </row>
        <row r="12071">
          <cell r="A12071" t="str">
            <v>3136F5LS8</v>
          </cell>
          <cell r="B12071" t="str">
            <v>x3136F5LS8</v>
          </cell>
          <cell r="C12071" t="str">
            <v>Match</v>
          </cell>
          <cell r="D12071" t="str">
            <v>iStar</v>
          </cell>
          <cell r="E12071" t="str">
            <v>Callable</v>
          </cell>
        </row>
        <row r="12072">
          <cell r="A12072" t="str">
            <v>3136F5LS8</v>
          </cell>
          <cell r="B12072" t="str">
            <v>x3136F5LS8</v>
          </cell>
          <cell r="C12072" t="str">
            <v>Match</v>
          </cell>
          <cell r="D12072" t="str">
            <v>iStar</v>
          </cell>
          <cell r="E12072" t="str">
            <v>Callable</v>
          </cell>
        </row>
        <row r="12073">
          <cell r="A12073" t="str">
            <v>3136F5LT6</v>
          </cell>
          <cell r="B12073" t="str">
            <v>x3136F5LT6</v>
          </cell>
          <cell r="C12073" t="str">
            <v>Match</v>
          </cell>
          <cell r="D12073" t="str">
            <v>iStar</v>
          </cell>
          <cell r="E12073" t="str">
            <v>Callable</v>
          </cell>
        </row>
        <row r="12074">
          <cell r="A12074" t="str">
            <v>3136F5LT6</v>
          </cell>
          <cell r="B12074" t="str">
            <v>x3136F5LT6</v>
          </cell>
          <cell r="C12074" t="str">
            <v>Match</v>
          </cell>
          <cell r="D12074" t="str">
            <v>iStar</v>
          </cell>
          <cell r="E12074" t="str">
            <v>CallableStep-Up</v>
          </cell>
        </row>
        <row r="12075">
          <cell r="A12075" t="str">
            <v>3136F5LU3</v>
          </cell>
          <cell r="B12075" t="str">
            <v>x3136F5LU3</v>
          </cell>
          <cell r="C12075" t="str">
            <v>Match</v>
          </cell>
          <cell r="D12075" t="str">
            <v>iStar</v>
          </cell>
          <cell r="E12075" t="str">
            <v>Step-Up</v>
          </cell>
        </row>
        <row r="12076">
          <cell r="A12076" t="str">
            <v>3136F5LU3</v>
          </cell>
          <cell r="B12076" t="str">
            <v>x3136F5LU3</v>
          </cell>
          <cell r="C12076" t="str">
            <v>Match</v>
          </cell>
          <cell r="D12076" t="str">
            <v>iStar</v>
          </cell>
          <cell r="E12076" t="str">
            <v>CallableStep-Up</v>
          </cell>
        </row>
        <row r="12077">
          <cell r="A12077" t="str">
            <v>3136F5LV1</v>
          </cell>
          <cell r="B12077" t="str">
            <v>x3136F5LV1</v>
          </cell>
          <cell r="C12077" t="str">
            <v>Match</v>
          </cell>
          <cell r="D12077" t="str">
            <v>iStar</v>
          </cell>
          <cell r="E12077" t="str">
            <v>Step-Up</v>
          </cell>
        </row>
        <row r="12078">
          <cell r="A12078" t="str">
            <v>3136F5LV1</v>
          </cell>
          <cell r="B12078" t="str">
            <v>x3136F5LV1</v>
          </cell>
          <cell r="C12078" t="str">
            <v>Match</v>
          </cell>
          <cell r="D12078" t="str">
            <v>iStar</v>
          </cell>
          <cell r="E12078" t="str">
            <v>CallableStep-Up</v>
          </cell>
        </row>
        <row r="12079">
          <cell r="A12079" t="str">
            <v>3136F5LW9</v>
          </cell>
          <cell r="B12079" t="str">
            <v>x3136F5LW9</v>
          </cell>
          <cell r="C12079" t="str">
            <v>Match</v>
          </cell>
          <cell r="D12079" t="str">
            <v>iStar</v>
          </cell>
          <cell r="E12079" t="str">
            <v>Bullet</v>
          </cell>
        </row>
        <row r="12080">
          <cell r="A12080" t="str">
            <v>3136F5LW9</v>
          </cell>
          <cell r="B12080" t="str">
            <v>x3136F5LW9</v>
          </cell>
          <cell r="C12080" t="str">
            <v>Match</v>
          </cell>
          <cell r="D12080" t="str">
            <v>iStar</v>
          </cell>
          <cell r="E12080" t="str">
            <v>Callable</v>
          </cell>
        </row>
        <row r="12081">
          <cell r="A12081" t="str">
            <v>3136F5LW9</v>
          </cell>
          <cell r="B12081" t="str">
            <v>x3136F5LW9</v>
          </cell>
          <cell r="C12081" t="str">
            <v>Match</v>
          </cell>
          <cell r="D12081" t="str">
            <v>iStar</v>
          </cell>
          <cell r="E12081" t="str">
            <v>Callable</v>
          </cell>
        </row>
        <row r="12082">
          <cell r="A12082" t="str">
            <v>3136F5LW9</v>
          </cell>
          <cell r="B12082" t="str">
            <v>x3136F5LW9</v>
          </cell>
          <cell r="C12082" t="str">
            <v>Match</v>
          </cell>
          <cell r="D12082" t="str">
            <v>iStar</v>
          </cell>
          <cell r="E12082" t="str">
            <v>Callable</v>
          </cell>
        </row>
        <row r="12083">
          <cell r="A12083" t="str">
            <v>3136F5LX7</v>
          </cell>
          <cell r="B12083" t="str">
            <v>x3136F5LX7</v>
          </cell>
          <cell r="C12083" t="str">
            <v>Match</v>
          </cell>
          <cell r="D12083" t="str">
            <v>iStar</v>
          </cell>
          <cell r="E12083" t="str">
            <v>Bullet</v>
          </cell>
        </row>
        <row r="12084">
          <cell r="A12084" t="str">
            <v>3136F5LX7</v>
          </cell>
          <cell r="B12084" t="str">
            <v>x3136F5LX7</v>
          </cell>
          <cell r="C12084" t="str">
            <v>Match</v>
          </cell>
          <cell r="D12084" t="str">
            <v>iStar</v>
          </cell>
          <cell r="E12084" t="str">
            <v>CallableStep-Up</v>
          </cell>
        </row>
        <row r="12085">
          <cell r="A12085" t="str">
            <v>3136F5LY5</v>
          </cell>
          <cell r="B12085" t="str">
            <v>x3136F5LY5</v>
          </cell>
          <cell r="C12085" t="str">
            <v>Match</v>
          </cell>
          <cell r="D12085" t="str">
            <v>iStar</v>
          </cell>
          <cell r="E12085" t="str">
            <v>Step-Up</v>
          </cell>
        </row>
        <row r="12086">
          <cell r="A12086" t="str">
            <v>3136F5LY5</v>
          </cell>
          <cell r="B12086" t="str">
            <v>x3136F5LY5</v>
          </cell>
          <cell r="C12086" t="str">
            <v>Match</v>
          </cell>
          <cell r="D12086" t="str">
            <v>iStar</v>
          </cell>
          <cell r="E12086" t="str">
            <v>Callable</v>
          </cell>
        </row>
        <row r="12087">
          <cell r="A12087" t="str">
            <v>3136F5LY5</v>
          </cell>
          <cell r="B12087" t="str">
            <v>x3136F5LY5</v>
          </cell>
          <cell r="C12087" t="str">
            <v>Match</v>
          </cell>
          <cell r="D12087" t="str">
            <v>iStar</v>
          </cell>
          <cell r="E12087" t="str">
            <v>Callable</v>
          </cell>
        </row>
        <row r="12088">
          <cell r="A12088" t="str">
            <v>3136F5LZ2</v>
          </cell>
          <cell r="B12088" t="str">
            <v>x3136F5LZ2</v>
          </cell>
          <cell r="C12088" t="str">
            <v>Match</v>
          </cell>
          <cell r="D12088" t="str">
            <v>iStar</v>
          </cell>
          <cell r="E12088" t="str">
            <v>Callable</v>
          </cell>
        </row>
        <row r="12089">
          <cell r="A12089" t="str">
            <v>3136F5LZ2</v>
          </cell>
          <cell r="B12089" t="str">
            <v>x3136F5LZ2</v>
          </cell>
          <cell r="C12089" t="str">
            <v>Match</v>
          </cell>
          <cell r="D12089" t="str">
            <v>iStar</v>
          </cell>
          <cell r="E12089" t="str">
            <v>Callable</v>
          </cell>
        </row>
        <row r="12090">
          <cell r="A12090" t="str">
            <v>3136F5LZ2</v>
          </cell>
          <cell r="B12090" t="str">
            <v>x3136F5LZ2</v>
          </cell>
          <cell r="C12090" t="str">
            <v>Match</v>
          </cell>
          <cell r="D12090" t="str">
            <v>iStar</v>
          </cell>
          <cell r="E12090" t="str">
            <v>Callable</v>
          </cell>
        </row>
        <row r="12091">
          <cell r="A12091" t="str">
            <v>3136F5LZ2</v>
          </cell>
          <cell r="B12091" t="str">
            <v>x3136F5LZ2</v>
          </cell>
          <cell r="C12091" t="str">
            <v>Match</v>
          </cell>
          <cell r="D12091" t="str">
            <v>iStar</v>
          </cell>
          <cell r="E12091" t="str">
            <v>Callable</v>
          </cell>
        </row>
        <row r="12092">
          <cell r="A12092" t="str">
            <v>3136F5M24</v>
          </cell>
          <cell r="B12092" t="str">
            <v>x3136F5M24</v>
          </cell>
          <cell r="C12092" t="str">
            <v>Match</v>
          </cell>
          <cell r="D12092" t="str">
            <v>iStar</v>
          </cell>
          <cell r="E12092" t="str">
            <v>Callable</v>
          </cell>
        </row>
        <row r="12093">
          <cell r="A12093" t="str">
            <v>3136F5M24</v>
          </cell>
          <cell r="B12093" t="str">
            <v>x3136F5M24</v>
          </cell>
          <cell r="C12093" t="str">
            <v>Match</v>
          </cell>
          <cell r="D12093" t="str">
            <v>iStar</v>
          </cell>
          <cell r="E12093" t="str">
            <v>Bullet</v>
          </cell>
        </row>
        <row r="12094">
          <cell r="A12094" t="str">
            <v>3136F5M32</v>
          </cell>
          <cell r="B12094" t="str">
            <v>x3136F5M32</v>
          </cell>
          <cell r="C12094" t="str">
            <v>Match</v>
          </cell>
          <cell r="D12094" t="str">
            <v>iStar</v>
          </cell>
          <cell r="E12094" t="str">
            <v>Bullet</v>
          </cell>
        </row>
        <row r="12095">
          <cell r="A12095" t="str">
            <v>3136F5M32</v>
          </cell>
          <cell r="B12095" t="str">
            <v>x3136F5M32</v>
          </cell>
          <cell r="C12095" t="str">
            <v>Match</v>
          </cell>
          <cell r="D12095" t="str">
            <v>iStar</v>
          </cell>
          <cell r="E12095" t="str">
            <v>Bullet</v>
          </cell>
        </row>
        <row r="12096">
          <cell r="A12096" t="str">
            <v>3136F5M40</v>
          </cell>
          <cell r="B12096" t="str">
            <v>x3136F5M40</v>
          </cell>
          <cell r="C12096" t="str">
            <v>Match</v>
          </cell>
          <cell r="D12096" t="str">
            <v>iStar</v>
          </cell>
          <cell r="E12096" t="str">
            <v>Callable</v>
          </cell>
        </row>
        <row r="12097">
          <cell r="A12097" t="str">
            <v>3136F5M40</v>
          </cell>
          <cell r="B12097" t="str">
            <v>x3136F5M40</v>
          </cell>
          <cell r="C12097" t="str">
            <v>Match</v>
          </cell>
          <cell r="D12097" t="str">
            <v>iStar</v>
          </cell>
          <cell r="E12097" t="str">
            <v>Callable</v>
          </cell>
        </row>
        <row r="12098">
          <cell r="A12098" t="str">
            <v>3136F5M57</v>
          </cell>
          <cell r="B12098" t="str">
            <v>x3136F5M57</v>
          </cell>
          <cell r="C12098" t="str">
            <v>Match</v>
          </cell>
          <cell r="D12098" t="str">
            <v>iStar</v>
          </cell>
          <cell r="E12098" t="str">
            <v>Callable</v>
          </cell>
        </row>
        <row r="12099">
          <cell r="A12099" t="str">
            <v>3136F5M57</v>
          </cell>
          <cell r="B12099" t="str">
            <v>x3136F5M57</v>
          </cell>
          <cell r="C12099" t="str">
            <v>Match</v>
          </cell>
          <cell r="D12099" t="str">
            <v>iStar</v>
          </cell>
          <cell r="E12099" t="str">
            <v>Callable</v>
          </cell>
        </row>
        <row r="12100">
          <cell r="A12100" t="str">
            <v>3136F5M99</v>
          </cell>
          <cell r="B12100" t="str">
            <v>x3136F5M99</v>
          </cell>
          <cell r="C12100" t="str">
            <v>Match</v>
          </cell>
          <cell r="D12100" t="str">
            <v>iStar</v>
          </cell>
          <cell r="E12100" t="str">
            <v>CallableStep-Up</v>
          </cell>
        </row>
        <row r="12101">
          <cell r="A12101" t="str">
            <v>3136F5MA6</v>
          </cell>
          <cell r="B12101" t="str">
            <v>x3136F5MA6</v>
          </cell>
          <cell r="C12101" t="str">
            <v>Match</v>
          </cell>
          <cell r="D12101" t="str">
            <v>iStar</v>
          </cell>
          <cell r="E12101" t="str">
            <v>Step-Up</v>
          </cell>
        </row>
        <row r="12102">
          <cell r="A12102" t="str">
            <v>3136F5MA6</v>
          </cell>
          <cell r="B12102" t="str">
            <v>x3136F5MA6</v>
          </cell>
          <cell r="C12102" t="str">
            <v>Match</v>
          </cell>
          <cell r="D12102" t="str">
            <v>iStar</v>
          </cell>
          <cell r="E12102" t="str">
            <v>Callable</v>
          </cell>
        </row>
        <row r="12103">
          <cell r="A12103" t="str">
            <v>3136F5MB4</v>
          </cell>
          <cell r="B12103" t="str">
            <v>x3136F5MB4</v>
          </cell>
          <cell r="C12103" t="str">
            <v>Match</v>
          </cell>
          <cell r="D12103" t="str">
            <v>iStar</v>
          </cell>
          <cell r="E12103" t="str">
            <v>Callable</v>
          </cell>
        </row>
        <row r="12104">
          <cell r="A12104" t="str">
            <v>3136F5MB4</v>
          </cell>
          <cell r="B12104" t="str">
            <v>x3136F5MB4</v>
          </cell>
          <cell r="C12104" t="str">
            <v>Match</v>
          </cell>
          <cell r="D12104" t="str">
            <v>iStar</v>
          </cell>
          <cell r="E12104" t="str">
            <v>Callable</v>
          </cell>
        </row>
        <row r="12105">
          <cell r="A12105" t="str">
            <v>3136F5MB4</v>
          </cell>
          <cell r="B12105" t="str">
            <v>x3136F5MB4</v>
          </cell>
          <cell r="C12105" t="str">
            <v>Match</v>
          </cell>
          <cell r="D12105" t="str">
            <v>iStar</v>
          </cell>
          <cell r="E12105" t="str">
            <v>Callable</v>
          </cell>
        </row>
        <row r="12106">
          <cell r="A12106" t="str">
            <v>3136F5MC2</v>
          </cell>
          <cell r="B12106" t="str">
            <v>x3136F5MC2</v>
          </cell>
          <cell r="C12106" t="str">
            <v>Match</v>
          </cell>
          <cell r="D12106" t="str">
            <v>iStar</v>
          </cell>
          <cell r="E12106" t="str">
            <v>Bullet</v>
          </cell>
        </row>
        <row r="12107">
          <cell r="A12107" t="str">
            <v>3136F5MC2</v>
          </cell>
          <cell r="B12107" t="str">
            <v>x3136F5MC2</v>
          </cell>
          <cell r="C12107" t="str">
            <v>Match</v>
          </cell>
          <cell r="D12107" t="str">
            <v>iStar</v>
          </cell>
          <cell r="E12107" t="str">
            <v>Callable</v>
          </cell>
        </row>
        <row r="12108">
          <cell r="A12108" t="str">
            <v>3136F5MD0</v>
          </cell>
          <cell r="B12108" t="str">
            <v>x3136F5MD0</v>
          </cell>
          <cell r="C12108" t="str">
            <v>Match</v>
          </cell>
          <cell r="D12108" t="str">
            <v>iStar</v>
          </cell>
          <cell r="E12108" t="str">
            <v>Callable</v>
          </cell>
        </row>
        <row r="12109">
          <cell r="A12109" t="str">
            <v>3136F5MD0</v>
          </cell>
          <cell r="B12109" t="str">
            <v>x3136F5MD0</v>
          </cell>
          <cell r="C12109" t="str">
            <v>Match</v>
          </cell>
          <cell r="D12109" t="str">
            <v>iStar</v>
          </cell>
          <cell r="E12109" t="str">
            <v>Callable</v>
          </cell>
        </row>
        <row r="12110">
          <cell r="A12110" t="str">
            <v>3136F5ME8</v>
          </cell>
          <cell r="B12110" t="str">
            <v>x3136F5ME8</v>
          </cell>
          <cell r="C12110" t="str">
            <v>Match</v>
          </cell>
          <cell r="D12110" t="str">
            <v>iStar</v>
          </cell>
          <cell r="E12110" t="str">
            <v>Bullet</v>
          </cell>
        </row>
        <row r="12111">
          <cell r="A12111" t="str">
            <v>3136F5ME8</v>
          </cell>
          <cell r="B12111" t="str">
            <v>x3136F5ME8</v>
          </cell>
          <cell r="C12111" t="str">
            <v>Match</v>
          </cell>
          <cell r="D12111" t="str">
            <v>iStar</v>
          </cell>
          <cell r="E12111" t="str">
            <v>Bullet</v>
          </cell>
        </row>
        <row r="12112">
          <cell r="A12112" t="str">
            <v>3136F5MF5</v>
          </cell>
          <cell r="B12112" t="str">
            <v>x3136F5MF5</v>
          </cell>
          <cell r="C12112" t="str">
            <v>Match</v>
          </cell>
          <cell r="D12112" t="str">
            <v>iStar</v>
          </cell>
          <cell r="E12112" t="str">
            <v>Callable</v>
          </cell>
        </row>
        <row r="12113">
          <cell r="A12113" t="str">
            <v>3136F5MF5</v>
          </cell>
          <cell r="B12113" t="str">
            <v>x3136F5MF5</v>
          </cell>
          <cell r="C12113" t="str">
            <v>Match</v>
          </cell>
          <cell r="D12113" t="str">
            <v>iStar</v>
          </cell>
          <cell r="E12113" t="str">
            <v>Callable</v>
          </cell>
        </row>
        <row r="12114">
          <cell r="A12114" t="str">
            <v>3136F5MF5</v>
          </cell>
          <cell r="B12114" t="str">
            <v>x3136F5MF5</v>
          </cell>
          <cell r="C12114" t="str">
            <v>Match</v>
          </cell>
          <cell r="D12114" t="str">
            <v>iStar</v>
          </cell>
          <cell r="E12114" t="str">
            <v>Callable</v>
          </cell>
        </row>
        <row r="12115">
          <cell r="A12115" t="str">
            <v>3136F5MF5</v>
          </cell>
          <cell r="B12115" t="str">
            <v>x3136F5MF5</v>
          </cell>
          <cell r="C12115" t="str">
            <v>Match</v>
          </cell>
          <cell r="D12115" t="str">
            <v>iStar</v>
          </cell>
          <cell r="E12115" t="str">
            <v>Callable</v>
          </cell>
        </row>
        <row r="12116">
          <cell r="A12116" t="str">
            <v>3136F5MG3</v>
          </cell>
          <cell r="B12116" t="str">
            <v>x3136F5MG3</v>
          </cell>
          <cell r="C12116" t="str">
            <v>Match</v>
          </cell>
          <cell r="D12116" t="str">
            <v>iStar</v>
          </cell>
          <cell r="E12116" t="str">
            <v>Bullet</v>
          </cell>
        </row>
        <row r="12117">
          <cell r="A12117" t="str">
            <v>3136F5MG3</v>
          </cell>
          <cell r="B12117" t="str">
            <v>x3136F5MG3</v>
          </cell>
          <cell r="C12117" t="str">
            <v>Match</v>
          </cell>
          <cell r="D12117" t="str">
            <v>iStar</v>
          </cell>
          <cell r="E12117" t="str">
            <v>Bullet</v>
          </cell>
        </row>
        <row r="12118">
          <cell r="A12118" t="str">
            <v>3136F5MH1</v>
          </cell>
          <cell r="B12118" t="str">
            <v>x3136F5MH1</v>
          </cell>
          <cell r="C12118" t="str">
            <v>Match</v>
          </cell>
          <cell r="D12118" t="str">
            <v>iStar</v>
          </cell>
          <cell r="E12118" t="str">
            <v>Bullet</v>
          </cell>
        </row>
        <row r="12119">
          <cell r="A12119" t="str">
            <v>3136F5MH1</v>
          </cell>
          <cell r="B12119" t="str">
            <v>x3136F5MH1</v>
          </cell>
          <cell r="C12119" t="str">
            <v>Match</v>
          </cell>
          <cell r="D12119" t="str">
            <v>iStar</v>
          </cell>
          <cell r="E12119" t="str">
            <v>Bullet</v>
          </cell>
        </row>
        <row r="12120">
          <cell r="A12120" t="str">
            <v>3136F5MJ7</v>
          </cell>
          <cell r="B12120" t="str">
            <v>x3136F5MJ7</v>
          </cell>
          <cell r="C12120" t="str">
            <v>Match</v>
          </cell>
          <cell r="D12120" t="str">
            <v>iStar</v>
          </cell>
          <cell r="E12120" t="str">
            <v>Bullet</v>
          </cell>
        </row>
        <row r="12121">
          <cell r="A12121" t="str">
            <v>3136F5MJ7</v>
          </cell>
          <cell r="B12121" t="str">
            <v>x3136F5MJ7</v>
          </cell>
          <cell r="C12121" t="str">
            <v>Match</v>
          </cell>
          <cell r="D12121" t="str">
            <v>iStar</v>
          </cell>
          <cell r="E12121" t="str">
            <v>Bullet</v>
          </cell>
        </row>
        <row r="12122">
          <cell r="A12122" t="str">
            <v>3136F5MJ7</v>
          </cell>
          <cell r="B12122" t="str">
            <v>x3136F5MJ7</v>
          </cell>
          <cell r="C12122" t="str">
            <v>Match</v>
          </cell>
          <cell r="D12122" t="str">
            <v>iStar</v>
          </cell>
          <cell r="E12122" t="str">
            <v>Bullet</v>
          </cell>
        </row>
        <row r="12123">
          <cell r="A12123" t="str">
            <v>3136F5MJ7</v>
          </cell>
          <cell r="B12123" t="str">
            <v>x3136F5MJ7</v>
          </cell>
          <cell r="C12123" t="str">
            <v>Match</v>
          </cell>
          <cell r="D12123" t="str">
            <v>iStar</v>
          </cell>
          <cell r="E12123" t="str">
            <v>Bullet</v>
          </cell>
        </row>
        <row r="12124">
          <cell r="A12124" t="str">
            <v>3136F5MJ7</v>
          </cell>
          <cell r="B12124" t="str">
            <v>x3136F5MJ7</v>
          </cell>
          <cell r="C12124" t="str">
            <v>Match</v>
          </cell>
          <cell r="D12124" t="str">
            <v>iStar</v>
          </cell>
          <cell r="E12124" t="str">
            <v>Bullet</v>
          </cell>
        </row>
        <row r="12125">
          <cell r="A12125" t="str">
            <v>3136F5MK4</v>
          </cell>
          <cell r="B12125" t="str">
            <v>x3136F5MK4</v>
          </cell>
          <cell r="C12125" t="str">
            <v>Match</v>
          </cell>
          <cell r="D12125" t="str">
            <v>iStar</v>
          </cell>
          <cell r="E12125" t="str">
            <v>Callable</v>
          </cell>
        </row>
        <row r="12126">
          <cell r="A12126" t="str">
            <v>3136F5MK4</v>
          </cell>
          <cell r="B12126" t="str">
            <v>x3136F5MK4</v>
          </cell>
          <cell r="C12126" t="str">
            <v>Match</v>
          </cell>
          <cell r="D12126" t="str">
            <v>iStar</v>
          </cell>
          <cell r="E12126" t="str">
            <v>Bullet</v>
          </cell>
        </row>
        <row r="12127">
          <cell r="A12127" t="str">
            <v>3136F5ML2</v>
          </cell>
          <cell r="B12127" t="str">
            <v>x3136F5ML2</v>
          </cell>
          <cell r="C12127" t="str">
            <v>Match</v>
          </cell>
          <cell r="D12127" t="str">
            <v>iStar</v>
          </cell>
          <cell r="E12127" t="str">
            <v>CallableStep-Up</v>
          </cell>
        </row>
        <row r="12128">
          <cell r="A12128" t="str">
            <v>3136F5ML2</v>
          </cell>
          <cell r="B12128" t="str">
            <v>x3136F5ML2</v>
          </cell>
          <cell r="C12128" t="str">
            <v>Match</v>
          </cell>
          <cell r="D12128" t="str">
            <v>iStar</v>
          </cell>
          <cell r="E12128" t="str">
            <v>CallableStep-Up</v>
          </cell>
        </row>
        <row r="12129">
          <cell r="A12129" t="str">
            <v>3136F5MN8</v>
          </cell>
          <cell r="B12129" t="str">
            <v>x3136F5MN8</v>
          </cell>
          <cell r="C12129" t="str">
            <v>Match</v>
          </cell>
          <cell r="D12129" t="str">
            <v>iStar</v>
          </cell>
          <cell r="E12129" t="str">
            <v>Step-Up</v>
          </cell>
        </row>
        <row r="12130">
          <cell r="A12130" t="str">
            <v>3136F5MN8</v>
          </cell>
          <cell r="B12130" t="str">
            <v>x3136F5MN8</v>
          </cell>
          <cell r="C12130" t="str">
            <v>Match</v>
          </cell>
          <cell r="D12130" t="str">
            <v>iStar</v>
          </cell>
          <cell r="E12130" t="str">
            <v>Callable</v>
          </cell>
        </row>
        <row r="12131">
          <cell r="A12131" t="str">
            <v>3136F5MP3</v>
          </cell>
          <cell r="B12131" t="str">
            <v>x3136F5MP3</v>
          </cell>
          <cell r="C12131" t="str">
            <v>Match</v>
          </cell>
          <cell r="D12131" t="str">
            <v>iStar</v>
          </cell>
          <cell r="E12131" t="str">
            <v>Bullet</v>
          </cell>
        </row>
        <row r="12132">
          <cell r="A12132" t="str">
            <v>3136F5MP3</v>
          </cell>
          <cell r="B12132" t="str">
            <v>x3136F5MP3</v>
          </cell>
          <cell r="C12132" t="str">
            <v>Match</v>
          </cell>
          <cell r="D12132" t="str">
            <v>iStar</v>
          </cell>
          <cell r="E12132" t="str">
            <v>CallableStep-Up</v>
          </cell>
        </row>
        <row r="12133">
          <cell r="A12133" t="str">
            <v>3136F5MQ1</v>
          </cell>
          <cell r="B12133" t="str">
            <v>x3136F5MQ1</v>
          </cell>
          <cell r="C12133" t="str">
            <v>Match</v>
          </cell>
          <cell r="D12133" t="str">
            <v>iStar</v>
          </cell>
          <cell r="E12133" t="str">
            <v>Callable</v>
          </cell>
        </row>
        <row r="12134">
          <cell r="A12134" t="str">
            <v>3136F5MQ1</v>
          </cell>
          <cell r="B12134" t="str">
            <v>x3136F5MQ1</v>
          </cell>
          <cell r="C12134" t="str">
            <v>Match</v>
          </cell>
          <cell r="D12134" t="str">
            <v>iStar</v>
          </cell>
          <cell r="E12134" t="str">
            <v>Bullet</v>
          </cell>
        </row>
        <row r="12135">
          <cell r="A12135" t="str">
            <v>3136F5MR9</v>
          </cell>
          <cell r="B12135" t="str">
            <v>x3136F5MR9</v>
          </cell>
          <cell r="C12135" t="str">
            <v>Match</v>
          </cell>
          <cell r="D12135" t="str">
            <v>iStar</v>
          </cell>
          <cell r="E12135" t="str">
            <v>CallableStep-Up</v>
          </cell>
        </row>
        <row r="12136">
          <cell r="A12136" t="str">
            <v>3136F5MR9</v>
          </cell>
          <cell r="B12136" t="str">
            <v>x3136F5MR9</v>
          </cell>
          <cell r="C12136" t="str">
            <v>Match</v>
          </cell>
          <cell r="D12136" t="str">
            <v>iStar</v>
          </cell>
          <cell r="E12136" t="str">
            <v>Step-Up</v>
          </cell>
        </row>
        <row r="12137">
          <cell r="A12137" t="str">
            <v>3136F5MS7</v>
          </cell>
          <cell r="B12137" t="str">
            <v>x3136F5MS7</v>
          </cell>
          <cell r="C12137" t="str">
            <v>Match</v>
          </cell>
          <cell r="D12137" t="str">
            <v>iStar</v>
          </cell>
          <cell r="E12137" t="str">
            <v>Callable</v>
          </cell>
        </row>
        <row r="12138">
          <cell r="A12138" t="str">
            <v>3136F5MV0</v>
          </cell>
          <cell r="B12138" t="str">
            <v>x3136F5MV0</v>
          </cell>
          <cell r="C12138" t="str">
            <v>Match</v>
          </cell>
          <cell r="D12138" t="str">
            <v>iStar</v>
          </cell>
          <cell r="E12138" t="str">
            <v>Callable</v>
          </cell>
        </row>
        <row r="12139">
          <cell r="A12139" t="str">
            <v>3136F5MV0</v>
          </cell>
          <cell r="B12139" t="str">
            <v>x3136F5MV0</v>
          </cell>
          <cell r="C12139" t="str">
            <v>Match</v>
          </cell>
          <cell r="D12139" t="str">
            <v>iStar</v>
          </cell>
          <cell r="E12139" t="str">
            <v>Callable</v>
          </cell>
        </row>
        <row r="12140">
          <cell r="A12140" t="str">
            <v>3136F5MX6</v>
          </cell>
          <cell r="B12140" t="str">
            <v>x3136F5MX6</v>
          </cell>
          <cell r="C12140" t="str">
            <v>Match</v>
          </cell>
          <cell r="D12140" t="str">
            <v>iStar</v>
          </cell>
          <cell r="E12140" t="str">
            <v>Bullet</v>
          </cell>
        </row>
        <row r="12141">
          <cell r="A12141" t="str">
            <v>3136F5MX6</v>
          </cell>
          <cell r="B12141" t="str">
            <v>x3136F5MX6</v>
          </cell>
          <cell r="C12141" t="str">
            <v>Match</v>
          </cell>
          <cell r="D12141" t="str">
            <v>iStar</v>
          </cell>
          <cell r="E12141" t="str">
            <v>Bullet</v>
          </cell>
        </row>
        <row r="12142">
          <cell r="A12142" t="str">
            <v>3136F5MX6</v>
          </cell>
          <cell r="B12142" t="str">
            <v>x3136F5MX6</v>
          </cell>
          <cell r="C12142" t="str">
            <v>Match</v>
          </cell>
          <cell r="D12142" t="str">
            <v>iStar</v>
          </cell>
          <cell r="E12142" t="str">
            <v>Callable</v>
          </cell>
        </row>
        <row r="12143">
          <cell r="A12143" t="str">
            <v>3136F5MY4</v>
          </cell>
          <cell r="B12143" t="str">
            <v>x3136F5MY4</v>
          </cell>
          <cell r="C12143" t="str">
            <v>Match</v>
          </cell>
          <cell r="D12143" t="str">
            <v>iStar</v>
          </cell>
          <cell r="E12143" t="str">
            <v>Callable</v>
          </cell>
        </row>
        <row r="12144">
          <cell r="A12144" t="str">
            <v>3136F5MY4</v>
          </cell>
          <cell r="B12144" t="str">
            <v>x3136F5MY4</v>
          </cell>
          <cell r="C12144" t="str">
            <v>Match</v>
          </cell>
          <cell r="D12144" t="str">
            <v>iStar</v>
          </cell>
          <cell r="E12144" t="str">
            <v>Callable</v>
          </cell>
        </row>
        <row r="12145">
          <cell r="A12145" t="str">
            <v>3136F5N56</v>
          </cell>
          <cell r="B12145" t="str">
            <v>x3136F5N56</v>
          </cell>
          <cell r="C12145" t="str">
            <v>Match</v>
          </cell>
          <cell r="D12145" t="str">
            <v>iStar</v>
          </cell>
          <cell r="E12145" t="str">
            <v>Callable</v>
          </cell>
        </row>
        <row r="12146">
          <cell r="A12146" t="str">
            <v>3136F5N56</v>
          </cell>
          <cell r="B12146" t="str">
            <v>x3136F5N56</v>
          </cell>
          <cell r="C12146" t="str">
            <v>Match</v>
          </cell>
          <cell r="D12146" t="str">
            <v>iStar</v>
          </cell>
          <cell r="E12146" t="str">
            <v>Callable</v>
          </cell>
        </row>
        <row r="12147">
          <cell r="A12147" t="str">
            <v>3136F5N64</v>
          </cell>
          <cell r="B12147" t="str">
            <v>x3136F5N64</v>
          </cell>
          <cell r="C12147" t="str">
            <v>Match</v>
          </cell>
          <cell r="D12147" t="str">
            <v>iStar</v>
          </cell>
          <cell r="E12147" t="str">
            <v>Callable</v>
          </cell>
        </row>
        <row r="12148">
          <cell r="A12148" t="str">
            <v>3136F5N80</v>
          </cell>
          <cell r="B12148" t="str">
            <v>x3136F5N80</v>
          </cell>
          <cell r="C12148" t="str">
            <v>Match</v>
          </cell>
          <cell r="D12148" t="str">
            <v>iStar</v>
          </cell>
          <cell r="E12148" t="str">
            <v>Callable</v>
          </cell>
        </row>
        <row r="12149">
          <cell r="A12149" t="str">
            <v>3136F5NA5</v>
          </cell>
          <cell r="B12149" t="str">
            <v>x3136F5NA5</v>
          </cell>
          <cell r="C12149" t="str">
            <v>Match</v>
          </cell>
          <cell r="D12149" t="str">
            <v>iStar</v>
          </cell>
          <cell r="E12149" t="str">
            <v>Callable</v>
          </cell>
        </row>
        <row r="12150">
          <cell r="A12150" t="str">
            <v>3136F5NA5</v>
          </cell>
          <cell r="B12150" t="str">
            <v>x3136F5NA5</v>
          </cell>
          <cell r="C12150" t="str">
            <v>Match</v>
          </cell>
          <cell r="D12150" t="str">
            <v>iStar</v>
          </cell>
          <cell r="E12150" t="str">
            <v>CallableStep-Up</v>
          </cell>
        </row>
        <row r="12151">
          <cell r="A12151" t="str">
            <v>3136F5NB3</v>
          </cell>
          <cell r="B12151" t="str">
            <v>x3136F5NB3</v>
          </cell>
          <cell r="C12151" t="str">
            <v>Match</v>
          </cell>
          <cell r="D12151" t="str">
            <v>iStar</v>
          </cell>
          <cell r="E12151" t="str">
            <v>Step-Up</v>
          </cell>
        </row>
        <row r="12152">
          <cell r="A12152" t="str">
            <v>3136F5NB3</v>
          </cell>
          <cell r="B12152" t="str">
            <v>x3136F5NB3</v>
          </cell>
          <cell r="C12152" t="str">
            <v>Match</v>
          </cell>
          <cell r="D12152" t="str">
            <v>iStar</v>
          </cell>
          <cell r="E12152" t="str">
            <v>Callable</v>
          </cell>
        </row>
        <row r="12153">
          <cell r="A12153" t="str">
            <v>3136F5NC1</v>
          </cell>
          <cell r="B12153" t="str">
            <v>x3136F5NC1</v>
          </cell>
          <cell r="C12153" t="str">
            <v>Match</v>
          </cell>
          <cell r="D12153" t="str">
            <v>iStar</v>
          </cell>
          <cell r="E12153" t="str">
            <v>Callable</v>
          </cell>
        </row>
        <row r="12154">
          <cell r="A12154" t="str">
            <v>3136F5NC1</v>
          </cell>
          <cell r="B12154" t="str">
            <v>x3136F5NC1</v>
          </cell>
          <cell r="C12154" t="str">
            <v>Match</v>
          </cell>
          <cell r="D12154" t="str">
            <v>iStar</v>
          </cell>
          <cell r="E12154" t="str">
            <v>CallableStep-Up</v>
          </cell>
        </row>
        <row r="12155">
          <cell r="A12155" t="str">
            <v>3136F5NE7</v>
          </cell>
          <cell r="B12155" t="str">
            <v>x3136F5NE7</v>
          </cell>
          <cell r="C12155" t="str">
            <v>Match</v>
          </cell>
          <cell r="D12155" t="str">
            <v>iStar</v>
          </cell>
          <cell r="E12155" t="str">
            <v>Step-Up</v>
          </cell>
        </row>
        <row r="12156">
          <cell r="A12156" t="str">
            <v>3136F5NE7</v>
          </cell>
          <cell r="B12156" t="str">
            <v>x3136F5NE7</v>
          </cell>
          <cell r="C12156" t="str">
            <v>Match</v>
          </cell>
          <cell r="D12156" t="str">
            <v>iStar</v>
          </cell>
          <cell r="E12156" t="str">
            <v>CallableStep-Up</v>
          </cell>
        </row>
        <row r="12157">
          <cell r="A12157" t="str">
            <v>3136F5NF4</v>
          </cell>
          <cell r="B12157" t="str">
            <v>x3136F5NF4</v>
          </cell>
          <cell r="C12157" t="str">
            <v>Match</v>
          </cell>
          <cell r="D12157" t="str">
            <v>iStar</v>
          </cell>
          <cell r="E12157" t="str">
            <v>Step-Up</v>
          </cell>
        </row>
        <row r="12158">
          <cell r="A12158" t="str">
            <v>3136F5NF4</v>
          </cell>
          <cell r="B12158" t="str">
            <v>x3136F5NF4</v>
          </cell>
          <cell r="C12158" t="str">
            <v>Match</v>
          </cell>
          <cell r="D12158" t="str">
            <v>iStar</v>
          </cell>
          <cell r="E12158" t="str">
            <v>Callable</v>
          </cell>
        </row>
        <row r="12159">
          <cell r="A12159" t="str">
            <v>3136F5NG2</v>
          </cell>
          <cell r="B12159" t="str">
            <v>x3136F5NG2</v>
          </cell>
          <cell r="C12159" t="str">
            <v>Match</v>
          </cell>
          <cell r="D12159" t="str">
            <v>iStar</v>
          </cell>
          <cell r="E12159" t="str">
            <v>Callable</v>
          </cell>
        </row>
        <row r="12160">
          <cell r="A12160" t="str">
            <v>3136F5NG2</v>
          </cell>
          <cell r="B12160" t="str">
            <v>x3136F5NG2</v>
          </cell>
          <cell r="C12160" t="str">
            <v>Match</v>
          </cell>
          <cell r="D12160" t="str">
            <v>iStar</v>
          </cell>
          <cell r="E12160" t="str">
            <v>Callable</v>
          </cell>
        </row>
        <row r="12161">
          <cell r="A12161" t="str">
            <v>3136F5NH0</v>
          </cell>
          <cell r="B12161" t="str">
            <v>x3136F5NH0</v>
          </cell>
          <cell r="C12161" t="str">
            <v>Match</v>
          </cell>
          <cell r="D12161" t="str">
            <v>iStar</v>
          </cell>
          <cell r="E12161" t="str">
            <v>Callable</v>
          </cell>
        </row>
        <row r="12162">
          <cell r="A12162" t="str">
            <v>3136F5NH0</v>
          </cell>
          <cell r="B12162" t="str">
            <v>x3136F5NH0</v>
          </cell>
          <cell r="C12162" t="str">
            <v>Match</v>
          </cell>
          <cell r="D12162" t="str">
            <v>iStar</v>
          </cell>
          <cell r="E12162" t="str">
            <v>Callable</v>
          </cell>
        </row>
        <row r="12163">
          <cell r="A12163" t="str">
            <v>3136F5NJ6</v>
          </cell>
          <cell r="B12163" t="str">
            <v>x3136F5NJ6</v>
          </cell>
          <cell r="C12163" t="str">
            <v>Match</v>
          </cell>
          <cell r="D12163" t="str">
            <v>iStar</v>
          </cell>
          <cell r="E12163" t="str">
            <v>Callable</v>
          </cell>
        </row>
        <row r="12164">
          <cell r="A12164" t="str">
            <v>3136F5NJ6</v>
          </cell>
          <cell r="B12164" t="str">
            <v>x3136F5NJ6</v>
          </cell>
          <cell r="C12164" t="str">
            <v>Match</v>
          </cell>
          <cell r="D12164" t="str">
            <v>iStar</v>
          </cell>
          <cell r="E12164" t="str">
            <v>Callable</v>
          </cell>
        </row>
        <row r="12165">
          <cell r="A12165" t="str">
            <v>3136F5NK3</v>
          </cell>
          <cell r="B12165" t="str">
            <v>x3136F5NK3</v>
          </cell>
          <cell r="C12165" t="str">
            <v>Match</v>
          </cell>
          <cell r="D12165" t="str">
            <v>iStar</v>
          </cell>
          <cell r="E12165" t="str">
            <v>CallableStep-Up</v>
          </cell>
        </row>
        <row r="12166">
          <cell r="A12166" t="str">
            <v>3136F5NK3</v>
          </cell>
          <cell r="B12166" t="str">
            <v>x3136F5NK3</v>
          </cell>
          <cell r="C12166" t="str">
            <v>Match</v>
          </cell>
          <cell r="D12166" t="str">
            <v>iStar</v>
          </cell>
          <cell r="E12166" t="str">
            <v>Bullet</v>
          </cell>
        </row>
        <row r="12167">
          <cell r="A12167" t="str">
            <v>3136F5NL1</v>
          </cell>
          <cell r="B12167" t="str">
            <v>x3136F5NL1</v>
          </cell>
          <cell r="C12167" t="str">
            <v>Match</v>
          </cell>
          <cell r="D12167" t="str">
            <v>iStar</v>
          </cell>
          <cell r="E12167" t="str">
            <v>Bullet</v>
          </cell>
        </row>
        <row r="12168">
          <cell r="A12168" t="str">
            <v>3136F5NL1</v>
          </cell>
          <cell r="B12168" t="str">
            <v>x3136F5NL1</v>
          </cell>
          <cell r="C12168" t="str">
            <v>Match</v>
          </cell>
          <cell r="D12168" t="str">
            <v>iStar</v>
          </cell>
          <cell r="E12168" t="str">
            <v>CallableStep-Up</v>
          </cell>
        </row>
        <row r="12169">
          <cell r="A12169" t="str">
            <v>3136F5NM9</v>
          </cell>
          <cell r="B12169" t="str">
            <v>x3136F5NM9</v>
          </cell>
          <cell r="C12169" t="str">
            <v>Match</v>
          </cell>
          <cell r="D12169" t="str">
            <v>iStar</v>
          </cell>
          <cell r="E12169" t="str">
            <v>Step-Up</v>
          </cell>
        </row>
        <row r="12170">
          <cell r="A12170" t="str">
            <v>3136F5NM9</v>
          </cell>
          <cell r="B12170" t="str">
            <v>x3136F5NM9</v>
          </cell>
          <cell r="C12170" t="str">
            <v>Match</v>
          </cell>
          <cell r="D12170" t="str">
            <v>iStar</v>
          </cell>
          <cell r="E12170" t="str">
            <v>CallableStep-Up</v>
          </cell>
        </row>
        <row r="12171">
          <cell r="A12171" t="str">
            <v>3136F5NN7</v>
          </cell>
          <cell r="B12171" t="str">
            <v>x3136F5NN7</v>
          </cell>
          <cell r="C12171" t="str">
            <v>Match</v>
          </cell>
          <cell r="D12171" t="str">
            <v>iStar</v>
          </cell>
          <cell r="E12171" t="str">
            <v>Step-Up</v>
          </cell>
        </row>
        <row r="12172">
          <cell r="A12172" t="str">
            <v>3136F5NN7</v>
          </cell>
          <cell r="B12172" t="str">
            <v>x3136F5NN7</v>
          </cell>
          <cell r="C12172" t="str">
            <v>Match</v>
          </cell>
          <cell r="D12172" t="str">
            <v>iStar</v>
          </cell>
          <cell r="E12172" t="str">
            <v>Step-Up</v>
          </cell>
        </row>
        <row r="12173">
          <cell r="A12173" t="str">
            <v>3136F5NP2</v>
          </cell>
          <cell r="B12173" t="str">
            <v>x3136F5NP2</v>
          </cell>
          <cell r="C12173" t="str">
            <v>Match</v>
          </cell>
          <cell r="D12173" t="str">
            <v>iStar</v>
          </cell>
          <cell r="E12173" t="str">
            <v>Step-Up</v>
          </cell>
        </row>
        <row r="12174">
          <cell r="A12174" t="str">
            <v>3136F5NP2</v>
          </cell>
          <cell r="B12174" t="str">
            <v>x3136F5NP2</v>
          </cell>
          <cell r="C12174" t="str">
            <v>Match</v>
          </cell>
          <cell r="D12174" t="str">
            <v>iStar</v>
          </cell>
          <cell r="E12174" t="str">
            <v>Callable</v>
          </cell>
        </row>
        <row r="12175">
          <cell r="A12175" t="str">
            <v>3136F5NQ0</v>
          </cell>
          <cell r="B12175" t="str">
            <v>x3136F5NQ0</v>
          </cell>
          <cell r="C12175" t="str">
            <v>Match</v>
          </cell>
          <cell r="D12175" t="str">
            <v>iStar</v>
          </cell>
          <cell r="E12175" t="str">
            <v>CallableStep-Up</v>
          </cell>
        </row>
        <row r="12176">
          <cell r="A12176" t="str">
            <v>3136F5NQ0</v>
          </cell>
          <cell r="B12176" t="str">
            <v>x3136F5NQ0</v>
          </cell>
          <cell r="C12176" t="str">
            <v>Match</v>
          </cell>
          <cell r="D12176" t="str">
            <v>iStar</v>
          </cell>
          <cell r="E12176" t="str">
            <v>Step-Up</v>
          </cell>
        </row>
        <row r="12177">
          <cell r="A12177" t="str">
            <v>3136F5NR8</v>
          </cell>
          <cell r="B12177" t="str">
            <v>x3136F5NR8</v>
          </cell>
          <cell r="C12177" t="str">
            <v>Match</v>
          </cell>
          <cell r="D12177" t="str">
            <v>iStar</v>
          </cell>
          <cell r="E12177" t="str">
            <v>Bullet</v>
          </cell>
        </row>
        <row r="12178">
          <cell r="A12178" t="str">
            <v>3136F5NR8</v>
          </cell>
          <cell r="B12178" t="str">
            <v>x3136F5NR8</v>
          </cell>
          <cell r="C12178" t="str">
            <v>Match</v>
          </cell>
          <cell r="D12178" t="str">
            <v>iStar</v>
          </cell>
          <cell r="E12178" t="str">
            <v>Bullet</v>
          </cell>
        </row>
        <row r="12179">
          <cell r="A12179" t="str">
            <v>3136F5NS6</v>
          </cell>
          <cell r="B12179" t="str">
            <v>x3136F5NS6</v>
          </cell>
          <cell r="C12179" t="str">
            <v>Match</v>
          </cell>
          <cell r="D12179" t="str">
            <v>iStar</v>
          </cell>
          <cell r="E12179" t="str">
            <v>Callable</v>
          </cell>
        </row>
        <row r="12180">
          <cell r="A12180" t="str">
            <v>3136F5NS6</v>
          </cell>
          <cell r="B12180" t="str">
            <v>x3136F5NS6</v>
          </cell>
          <cell r="C12180" t="str">
            <v>Match</v>
          </cell>
          <cell r="D12180" t="str">
            <v>iStar</v>
          </cell>
          <cell r="E12180" t="str">
            <v>Callable</v>
          </cell>
        </row>
        <row r="12181">
          <cell r="A12181" t="str">
            <v>3136F5NT4</v>
          </cell>
          <cell r="B12181" t="str">
            <v>x3136F5NT4</v>
          </cell>
          <cell r="C12181" t="str">
            <v>Match</v>
          </cell>
          <cell r="D12181" t="str">
            <v>iStar</v>
          </cell>
          <cell r="E12181" t="str">
            <v>Bullet</v>
          </cell>
        </row>
        <row r="12182">
          <cell r="A12182" t="str">
            <v>3136F5NT4</v>
          </cell>
          <cell r="B12182" t="str">
            <v>x3136F5NT4</v>
          </cell>
          <cell r="C12182" t="str">
            <v>Match</v>
          </cell>
          <cell r="D12182" t="str">
            <v>iStar</v>
          </cell>
          <cell r="E12182" t="str">
            <v>Bullet</v>
          </cell>
        </row>
        <row r="12183">
          <cell r="A12183" t="str">
            <v>3136F5NU1</v>
          </cell>
          <cell r="B12183" t="str">
            <v>x3136F5NU1</v>
          </cell>
          <cell r="C12183" t="str">
            <v>Match</v>
          </cell>
          <cell r="D12183" t="str">
            <v>iStar</v>
          </cell>
          <cell r="E12183" t="str">
            <v>Callable</v>
          </cell>
        </row>
        <row r="12184">
          <cell r="A12184" t="str">
            <v>3136F5NU1</v>
          </cell>
          <cell r="B12184" t="str">
            <v>x3136F5NU1</v>
          </cell>
          <cell r="C12184" t="str">
            <v>Match</v>
          </cell>
          <cell r="D12184" t="str">
            <v>iStar</v>
          </cell>
          <cell r="E12184" t="str">
            <v>Callable</v>
          </cell>
        </row>
        <row r="12185">
          <cell r="A12185" t="str">
            <v>3136F5NV9</v>
          </cell>
          <cell r="B12185" t="str">
            <v>x3136F5NV9</v>
          </cell>
          <cell r="C12185" t="str">
            <v>Match</v>
          </cell>
          <cell r="D12185" t="str">
            <v>iStar</v>
          </cell>
          <cell r="E12185" t="str">
            <v>Callable</v>
          </cell>
        </row>
        <row r="12186">
          <cell r="A12186" t="str">
            <v>3136F5NV9</v>
          </cell>
          <cell r="B12186" t="str">
            <v>x3136F5NV9</v>
          </cell>
          <cell r="C12186" t="str">
            <v>Match</v>
          </cell>
          <cell r="D12186" t="str">
            <v>iStar</v>
          </cell>
          <cell r="E12186" t="str">
            <v>Callable</v>
          </cell>
        </row>
        <row r="12187">
          <cell r="A12187" t="str">
            <v>3136F5NW7</v>
          </cell>
          <cell r="B12187" t="str">
            <v>x3136F5NW7</v>
          </cell>
          <cell r="C12187" t="str">
            <v>Match</v>
          </cell>
          <cell r="D12187" t="str">
            <v>iStar</v>
          </cell>
          <cell r="E12187" t="str">
            <v>CallableStep-Up</v>
          </cell>
        </row>
        <row r="12188">
          <cell r="A12188" t="str">
            <v>3136F5NW7</v>
          </cell>
          <cell r="B12188" t="str">
            <v>x3136F5NW7</v>
          </cell>
          <cell r="C12188" t="str">
            <v>Match</v>
          </cell>
          <cell r="D12188" t="str">
            <v>iStar</v>
          </cell>
          <cell r="E12188" t="str">
            <v>Callable</v>
          </cell>
        </row>
        <row r="12189">
          <cell r="A12189" t="str">
            <v>3136F5NX5</v>
          </cell>
          <cell r="B12189" t="str">
            <v>x3136F5NX5</v>
          </cell>
          <cell r="C12189" t="str">
            <v>Match</v>
          </cell>
          <cell r="D12189" t="str">
            <v>iStar</v>
          </cell>
          <cell r="E12189" t="str">
            <v>Callable</v>
          </cell>
        </row>
        <row r="12190">
          <cell r="A12190" t="str">
            <v>3136F5NX5</v>
          </cell>
          <cell r="B12190" t="str">
            <v>x3136F5NX5</v>
          </cell>
          <cell r="C12190" t="str">
            <v>Match</v>
          </cell>
          <cell r="D12190" t="str">
            <v>iStar</v>
          </cell>
          <cell r="E12190" t="str">
            <v>CallableStep-Up</v>
          </cell>
        </row>
        <row r="12191">
          <cell r="A12191" t="str">
            <v>3136F5NY3</v>
          </cell>
          <cell r="B12191" t="str">
            <v>x3136F5NY3</v>
          </cell>
          <cell r="C12191" t="str">
            <v>Match</v>
          </cell>
          <cell r="D12191" t="str">
            <v>iStar</v>
          </cell>
          <cell r="E12191" t="str">
            <v>Step-Up</v>
          </cell>
        </row>
        <row r="12192">
          <cell r="A12192" t="str">
            <v>3136F5NZ0</v>
          </cell>
          <cell r="B12192" t="str">
            <v>x3136F5NZ0</v>
          </cell>
          <cell r="C12192" t="str">
            <v>Match</v>
          </cell>
          <cell r="D12192" t="str">
            <v>iStar</v>
          </cell>
          <cell r="E12192" t="str">
            <v>CallableStep-Up</v>
          </cell>
        </row>
        <row r="12193">
          <cell r="A12193" t="str">
            <v>3136F5NZ0</v>
          </cell>
          <cell r="B12193" t="str">
            <v>x3136F5NZ0</v>
          </cell>
          <cell r="C12193" t="str">
            <v>Match</v>
          </cell>
          <cell r="D12193" t="str">
            <v>iStar</v>
          </cell>
          <cell r="E12193" t="str">
            <v>Step-Up</v>
          </cell>
        </row>
        <row r="12194">
          <cell r="A12194" t="str">
            <v>3136F5P21</v>
          </cell>
          <cell r="B12194" t="str">
            <v>x3136F5P21</v>
          </cell>
          <cell r="C12194" t="str">
            <v>Match</v>
          </cell>
          <cell r="D12194" t="str">
            <v>iStar</v>
          </cell>
          <cell r="E12194" t="str">
            <v>Callable</v>
          </cell>
        </row>
        <row r="12195">
          <cell r="A12195" t="str">
            <v>3136F5P47</v>
          </cell>
          <cell r="B12195" t="str">
            <v>x3136F5P47</v>
          </cell>
          <cell r="C12195" t="str">
            <v>Match</v>
          </cell>
          <cell r="D12195" t="str">
            <v>iStar</v>
          </cell>
          <cell r="E12195" t="str">
            <v>Callable</v>
          </cell>
        </row>
        <row r="12196">
          <cell r="A12196" t="str">
            <v>3136F5P47</v>
          </cell>
          <cell r="B12196" t="str">
            <v>x3136F5P47</v>
          </cell>
          <cell r="C12196" t="str">
            <v>Match</v>
          </cell>
          <cell r="D12196" t="str">
            <v>iStar</v>
          </cell>
          <cell r="E12196" t="str">
            <v>Callable</v>
          </cell>
        </row>
        <row r="12197">
          <cell r="A12197" t="str">
            <v>3136F5P62</v>
          </cell>
          <cell r="B12197" t="str">
            <v>x3136F5P62</v>
          </cell>
          <cell r="C12197" t="str">
            <v>Match</v>
          </cell>
          <cell r="D12197" t="str">
            <v>iStar</v>
          </cell>
          <cell r="E12197" t="str">
            <v>Callable</v>
          </cell>
        </row>
        <row r="12198">
          <cell r="A12198" t="str">
            <v>3136F5P62</v>
          </cell>
          <cell r="B12198" t="str">
            <v>x3136F5P62</v>
          </cell>
          <cell r="C12198" t="str">
            <v>Match</v>
          </cell>
          <cell r="D12198" t="str">
            <v>iStar</v>
          </cell>
          <cell r="E12198" t="str">
            <v>Bullet</v>
          </cell>
        </row>
        <row r="12199">
          <cell r="A12199" t="str">
            <v>3136F5P70</v>
          </cell>
          <cell r="B12199" t="str">
            <v>x3136F5P70</v>
          </cell>
          <cell r="C12199" t="str">
            <v>Match</v>
          </cell>
          <cell r="D12199" t="str">
            <v>iStar</v>
          </cell>
          <cell r="E12199" t="str">
            <v>Bullet</v>
          </cell>
        </row>
        <row r="12200">
          <cell r="A12200" t="str">
            <v>3136F5P70</v>
          </cell>
          <cell r="B12200" t="str">
            <v>x3136F5P70</v>
          </cell>
          <cell r="C12200" t="str">
            <v>Match</v>
          </cell>
          <cell r="D12200" t="str">
            <v>iStar</v>
          </cell>
          <cell r="E12200" t="str">
            <v>Bullet</v>
          </cell>
        </row>
        <row r="12201">
          <cell r="A12201" t="str">
            <v>3136F5PA3</v>
          </cell>
          <cell r="B12201" t="str">
            <v>x3136F5PA3</v>
          </cell>
          <cell r="C12201" t="str">
            <v>Match</v>
          </cell>
          <cell r="D12201" t="str">
            <v>iStar</v>
          </cell>
          <cell r="E12201" t="str">
            <v>Callable</v>
          </cell>
        </row>
        <row r="12202">
          <cell r="A12202" t="str">
            <v>3136F5PA3</v>
          </cell>
          <cell r="B12202" t="str">
            <v>x3136F5PA3</v>
          </cell>
          <cell r="C12202" t="str">
            <v>Match</v>
          </cell>
          <cell r="D12202" t="str">
            <v>iStar</v>
          </cell>
          <cell r="E12202" t="str">
            <v>Callable</v>
          </cell>
        </row>
        <row r="12203">
          <cell r="A12203" t="str">
            <v>3136F5PB1</v>
          </cell>
          <cell r="B12203" t="str">
            <v>x3136F5PB1</v>
          </cell>
          <cell r="C12203" t="str">
            <v>Match</v>
          </cell>
          <cell r="D12203" t="str">
            <v>iStar</v>
          </cell>
          <cell r="E12203" t="str">
            <v>CallableStep-Up</v>
          </cell>
        </row>
        <row r="12204">
          <cell r="A12204" t="str">
            <v>3136F5PB1</v>
          </cell>
          <cell r="B12204" t="str">
            <v>x3136F5PB1</v>
          </cell>
          <cell r="C12204" t="str">
            <v>Match</v>
          </cell>
          <cell r="D12204" t="str">
            <v>iStar</v>
          </cell>
          <cell r="E12204" t="str">
            <v>Callable</v>
          </cell>
        </row>
        <row r="12205">
          <cell r="A12205" t="str">
            <v>3136F5PC9</v>
          </cell>
          <cell r="B12205" t="str">
            <v>x3136F5PC9</v>
          </cell>
          <cell r="C12205" t="str">
            <v>Match</v>
          </cell>
          <cell r="D12205" t="str">
            <v>iStar</v>
          </cell>
          <cell r="E12205" t="str">
            <v>Callable</v>
          </cell>
        </row>
        <row r="12206">
          <cell r="A12206" t="str">
            <v>3136F5PC9</v>
          </cell>
          <cell r="B12206" t="str">
            <v>x3136F5PC9</v>
          </cell>
          <cell r="C12206" t="str">
            <v>Match</v>
          </cell>
          <cell r="D12206" t="str">
            <v>iStar</v>
          </cell>
          <cell r="E12206" t="str">
            <v>Callable</v>
          </cell>
        </row>
        <row r="12207">
          <cell r="A12207" t="str">
            <v>3136F5PD7</v>
          </cell>
          <cell r="B12207" t="str">
            <v>x3136F5PD7</v>
          </cell>
          <cell r="C12207" t="str">
            <v>Match</v>
          </cell>
          <cell r="D12207" t="str">
            <v>iStar</v>
          </cell>
          <cell r="E12207" t="str">
            <v>CallableStep-Up</v>
          </cell>
        </row>
        <row r="12208">
          <cell r="A12208" t="str">
            <v>3136F5PD7</v>
          </cell>
          <cell r="B12208" t="str">
            <v>x3136F5PD7</v>
          </cell>
          <cell r="C12208" t="str">
            <v>Match</v>
          </cell>
          <cell r="D12208" t="str">
            <v>iStar</v>
          </cell>
          <cell r="E12208" t="str">
            <v>Step-Up</v>
          </cell>
        </row>
        <row r="12209">
          <cell r="A12209" t="str">
            <v>3136F5PE5</v>
          </cell>
          <cell r="B12209" t="str">
            <v>x3136F5PE5</v>
          </cell>
          <cell r="C12209" t="str">
            <v>Match</v>
          </cell>
          <cell r="D12209" t="str">
            <v>iStar</v>
          </cell>
          <cell r="E12209" t="str">
            <v>CallableStep-Up</v>
          </cell>
        </row>
        <row r="12210">
          <cell r="A12210" t="str">
            <v>3136F5PE5</v>
          </cell>
          <cell r="B12210" t="str">
            <v>x3136F5PE5</v>
          </cell>
          <cell r="C12210" t="str">
            <v>Match</v>
          </cell>
          <cell r="D12210" t="str">
            <v>iStar</v>
          </cell>
          <cell r="E12210" t="str">
            <v>Step-Up</v>
          </cell>
        </row>
        <row r="12211">
          <cell r="A12211" t="str">
            <v>3136F5PF2</v>
          </cell>
          <cell r="B12211" t="str">
            <v>x3136F5PF2</v>
          </cell>
          <cell r="C12211" t="str">
            <v>Match</v>
          </cell>
          <cell r="D12211" t="str">
            <v>iStar</v>
          </cell>
          <cell r="E12211" t="str">
            <v>Callable</v>
          </cell>
        </row>
        <row r="12212">
          <cell r="A12212" t="str">
            <v>3136F5PF2</v>
          </cell>
          <cell r="B12212" t="str">
            <v>x3136F5PF2</v>
          </cell>
          <cell r="C12212" t="str">
            <v>Match</v>
          </cell>
          <cell r="D12212" t="str">
            <v>iStar</v>
          </cell>
          <cell r="E12212" t="str">
            <v>Bullet</v>
          </cell>
        </row>
        <row r="12213">
          <cell r="A12213" t="str">
            <v>3136F5PF2</v>
          </cell>
          <cell r="B12213" t="str">
            <v>x3136F5PF2</v>
          </cell>
          <cell r="C12213" t="str">
            <v>Match</v>
          </cell>
          <cell r="D12213" t="str">
            <v>iStar</v>
          </cell>
          <cell r="E12213" t="str">
            <v>Callable</v>
          </cell>
        </row>
        <row r="12214">
          <cell r="A12214" t="str">
            <v>3136F5PG0</v>
          </cell>
          <cell r="B12214" t="str">
            <v>x3136F5PG0</v>
          </cell>
          <cell r="C12214" t="str">
            <v>Match</v>
          </cell>
          <cell r="D12214" t="str">
            <v>iStar</v>
          </cell>
          <cell r="E12214" t="str">
            <v>Callable</v>
          </cell>
        </row>
        <row r="12215">
          <cell r="A12215" t="str">
            <v>3136F5PG0</v>
          </cell>
          <cell r="B12215" t="str">
            <v>x3136F5PG0</v>
          </cell>
          <cell r="C12215" t="str">
            <v>Match</v>
          </cell>
          <cell r="D12215" t="str">
            <v>iStar</v>
          </cell>
          <cell r="E12215" t="str">
            <v>Callable</v>
          </cell>
        </row>
        <row r="12216">
          <cell r="A12216" t="str">
            <v>3136F5PH8</v>
          </cell>
          <cell r="B12216" t="str">
            <v>x3136F5PH8</v>
          </cell>
          <cell r="C12216" t="str">
            <v>Match</v>
          </cell>
          <cell r="D12216" t="str">
            <v>iStar</v>
          </cell>
          <cell r="E12216" t="str">
            <v>Callable</v>
          </cell>
        </row>
        <row r="12217">
          <cell r="A12217" t="str">
            <v>3136F5PH8</v>
          </cell>
          <cell r="B12217" t="str">
            <v>x3136F5PH8</v>
          </cell>
          <cell r="C12217" t="str">
            <v>Match</v>
          </cell>
          <cell r="D12217" t="str">
            <v>iStar</v>
          </cell>
          <cell r="E12217" t="str">
            <v>CallableStep-Up</v>
          </cell>
        </row>
        <row r="12218">
          <cell r="A12218" t="str">
            <v>3136F5PH8</v>
          </cell>
          <cell r="B12218" t="str">
            <v>x3136F5PH8</v>
          </cell>
          <cell r="C12218" t="str">
            <v>Match</v>
          </cell>
          <cell r="D12218" t="str">
            <v>iStar</v>
          </cell>
          <cell r="E12218" t="str">
            <v>Step-Up</v>
          </cell>
        </row>
        <row r="12219">
          <cell r="A12219" t="str">
            <v>3136F5PJ4</v>
          </cell>
          <cell r="B12219" t="str">
            <v>x3136F5PJ4</v>
          </cell>
          <cell r="C12219" t="str">
            <v>Match</v>
          </cell>
          <cell r="D12219" t="str">
            <v>iStar</v>
          </cell>
          <cell r="E12219" t="str">
            <v>Callable</v>
          </cell>
        </row>
        <row r="12220">
          <cell r="A12220" t="str">
            <v>3136F5PJ4</v>
          </cell>
          <cell r="B12220" t="str">
            <v>x3136F5PJ4</v>
          </cell>
          <cell r="C12220" t="str">
            <v>Match</v>
          </cell>
          <cell r="D12220" t="str">
            <v>iStar</v>
          </cell>
          <cell r="E12220" t="str">
            <v>Callable</v>
          </cell>
        </row>
        <row r="12221">
          <cell r="A12221" t="str">
            <v>3136F5PK1</v>
          </cell>
          <cell r="B12221" t="str">
            <v>x3136F5PK1</v>
          </cell>
          <cell r="C12221" t="str">
            <v>Match</v>
          </cell>
          <cell r="D12221" t="str">
            <v>iStar</v>
          </cell>
          <cell r="E12221" t="str">
            <v>Callable</v>
          </cell>
        </row>
        <row r="12222">
          <cell r="A12222" t="str">
            <v>3136F5PK1</v>
          </cell>
          <cell r="B12222" t="str">
            <v>x3136F5PK1</v>
          </cell>
          <cell r="C12222" t="str">
            <v>Match</v>
          </cell>
          <cell r="D12222" t="str">
            <v>iStar</v>
          </cell>
          <cell r="E12222" t="str">
            <v>Callable</v>
          </cell>
        </row>
        <row r="12223">
          <cell r="A12223" t="str">
            <v>3136F5PL9</v>
          </cell>
          <cell r="B12223" t="str">
            <v>x3136F5PL9</v>
          </cell>
          <cell r="C12223" t="str">
            <v>Match</v>
          </cell>
          <cell r="D12223" t="str">
            <v>iStar</v>
          </cell>
          <cell r="E12223" t="str">
            <v>Callable</v>
          </cell>
        </row>
        <row r="12224">
          <cell r="A12224" t="str">
            <v>3136F5PL9</v>
          </cell>
          <cell r="B12224" t="str">
            <v>x3136F5PL9</v>
          </cell>
          <cell r="C12224" t="str">
            <v>Match</v>
          </cell>
          <cell r="D12224" t="str">
            <v>iStar</v>
          </cell>
          <cell r="E12224" t="str">
            <v>Callable</v>
          </cell>
        </row>
        <row r="12225">
          <cell r="A12225" t="str">
            <v>3136F5PM7</v>
          </cell>
          <cell r="B12225" t="str">
            <v>x3136F5PM7</v>
          </cell>
          <cell r="C12225" t="str">
            <v>Match</v>
          </cell>
          <cell r="D12225" t="str">
            <v>iStar</v>
          </cell>
          <cell r="E12225" t="str">
            <v>Callable</v>
          </cell>
        </row>
        <row r="12226">
          <cell r="A12226" t="str">
            <v>3136F5PM7</v>
          </cell>
          <cell r="B12226" t="str">
            <v>x3136F5PM7</v>
          </cell>
          <cell r="C12226" t="str">
            <v>Match</v>
          </cell>
          <cell r="D12226" t="str">
            <v>iStar</v>
          </cell>
          <cell r="E12226" t="str">
            <v>Callable</v>
          </cell>
        </row>
        <row r="12227">
          <cell r="A12227" t="str">
            <v>3136F5PN5</v>
          </cell>
          <cell r="B12227" t="str">
            <v>x3136F5PN5</v>
          </cell>
          <cell r="C12227" t="str">
            <v>Match</v>
          </cell>
          <cell r="D12227" t="str">
            <v>iStar</v>
          </cell>
          <cell r="E12227" t="str">
            <v>Callable</v>
          </cell>
        </row>
        <row r="12228">
          <cell r="A12228" t="str">
            <v>3136F5PN5</v>
          </cell>
          <cell r="B12228" t="str">
            <v>x3136F5PN5</v>
          </cell>
          <cell r="C12228" t="str">
            <v>Match</v>
          </cell>
          <cell r="D12228" t="str">
            <v>iStar</v>
          </cell>
          <cell r="E12228" t="str">
            <v>Callable</v>
          </cell>
        </row>
        <row r="12229">
          <cell r="A12229" t="str">
            <v>3136F5PP0</v>
          </cell>
          <cell r="B12229" t="str">
            <v>x3136F5PP0</v>
          </cell>
          <cell r="C12229" t="str">
            <v>Match</v>
          </cell>
          <cell r="D12229" t="str">
            <v>iStar</v>
          </cell>
          <cell r="E12229" t="str">
            <v>Callable</v>
          </cell>
        </row>
        <row r="12230">
          <cell r="A12230" t="str">
            <v>3136F5PQ8</v>
          </cell>
          <cell r="B12230" t="str">
            <v>x3136F5PQ8</v>
          </cell>
          <cell r="C12230" t="str">
            <v>Match</v>
          </cell>
          <cell r="D12230" t="str">
            <v>iStar</v>
          </cell>
          <cell r="E12230" t="str">
            <v>CallableStep-Up</v>
          </cell>
        </row>
        <row r="12231">
          <cell r="A12231" t="str">
            <v>3136F5PR6</v>
          </cell>
          <cell r="B12231" t="str">
            <v>x3136F5PR6</v>
          </cell>
          <cell r="C12231" t="str">
            <v>Match</v>
          </cell>
          <cell r="D12231" t="str">
            <v>iStar</v>
          </cell>
          <cell r="E12231" t="str">
            <v>Step-Up</v>
          </cell>
        </row>
        <row r="12232">
          <cell r="A12232" t="str">
            <v>3136F5PR6</v>
          </cell>
          <cell r="B12232" t="str">
            <v>x3136F5PR6</v>
          </cell>
          <cell r="C12232" t="str">
            <v>Match</v>
          </cell>
          <cell r="D12232" t="str">
            <v>iStar</v>
          </cell>
          <cell r="E12232" t="str">
            <v>Callable</v>
          </cell>
        </row>
        <row r="12233">
          <cell r="A12233" t="str">
            <v>3136F5PS4</v>
          </cell>
          <cell r="B12233" t="str">
            <v>x3136F5PS4</v>
          </cell>
          <cell r="C12233" t="str">
            <v>Match</v>
          </cell>
          <cell r="D12233" t="str">
            <v>iStar</v>
          </cell>
          <cell r="E12233" t="str">
            <v>Bullet</v>
          </cell>
        </row>
        <row r="12234">
          <cell r="A12234" t="str">
            <v>3136F5PS4</v>
          </cell>
          <cell r="B12234" t="str">
            <v>x3136F5PS4</v>
          </cell>
          <cell r="C12234" t="str">
            <v>Match</v>
          </cell>
          <cell r="D12234" t="str">
            <v>iStar</v>
          </cell>
          <cell r="E12234" t="str">
            <v>Bullet</v>
          </cell>
        </row>
        <row r="12235">
          <cell r="A12235" t="str">
            <v>3136F5PT2</v>
          </cell>
          <cell r="B12235" t="str">
            <v>x3136F5PT2</v>
          </cell>
          <cell r="C12235" t="str">
            <v>Match</v>
          </cell>
          <cell r="D12235" t="str">
            <v>iStar</v>
          </cell>
          <cell r="E12235" t="str">
            <v>Bullet</v>
          </cell>
        </row>
        <row r="12236">
          <cell r="A12236" t="str">
            <v>3136F5PT2</v>
          </cell>
          <cell r="B12236" t="str">
            <v>x3136F5PT2</v>
          </cell>
          <cell r="C12236" t="str">
            <v>Match</v>
          </cell>
          <cell r="D12236" t="str">
            <v>iStar</v>
          </cell>
          <cell r="E12236" t="str">
            <v>Callable</v>
          </cell>
        </row>
        <row r="12237">
          <cell r="A12237" t="str">
            <v>3136F5PT2</v>
          </cell>
          <cell r="B12237" t="str">
            <v>x3136F5PT2</v>
          </cell>
          <cell r="C12237" t="str">
            <v>Match</v>
          </cell>
          <cell r="D12237" t="str">
            <v>iStar</v>
          </cell>
          <cell r="E12237" t="str">
            <v>Callable</v>
          </cell>
        </row>
        <row r="12238">
          <cell r="A12238" t="str">
            <v>3136F5PT2</v>
          </cell>
          <cell r="B12238" t="str">
            <v>x3136F5PT2</v>
          </cell>
          <cell r="C12238" t="str">
            <v>Match</v>
          </cell>
          <cell r="D12238" t="str">
            <v>iStar</v>
          </cell>
          <cell r="E12238" t="str">
            <v>Callable</v>
          </cell>
        </row>
        <row r="12239">
          <cell r="A12239" t="str">
            <v>3136F5PU9</v>
          </cell>
          <cell r="B12239" t="str">
            <v>x3136F5PU9</v>
          </cell>
          <cell r="C12239" t="str">
            <v>Match</v>
          </cell>
          <cell r="D12239" t="str">
            <v>iStar</v>
          </cell>
          <cell r="E12239" t="str">
            <v>Bullet</v>
          </cell>
        </row>
        <row r="12240">
          <cell r="A12240" t="str">
            <v>3136F5PU9</v>
          </cell>
          <cell r="B12240" t="str">
            <v>x3136F5PU9</v>
          </cell>
          <cell r="C12240" t="str">
            <v>Match</v>
          </cell>
          <cell r="D12240" t="str">
            <v>iStar</v>
          </cell>
          <cell r="E12240" t="str">
            <v>Callable</v>
          </cell>
        </row>
        <row r="12241">
          <cell r="A12241" t="str">
            <v>3136F5PV7</v>
          </cell>
          <cell r="B12241" t="str">
            <v>x3136F5PV7</v>
          </cell>
          <cell r="C12241" t="str">
            <v>Match</v>
          </cell>
          <cell r="D12241" t="str">
            <v>iStar</v>
          </cell>
          <cell r="E12241" t="str">
            <v>CallableStep-Up</v>
          </cell>
        </row>
        <row r="12242">
          <cell r="A12242" t="str">
            <v>3136F5PV7</v>
          </cell>
          <cell r="B12242" t="str">
            <v>x3136F5PV7</v>
          </cell>
          <cell r="C12242" t="str">
            <v>Match</v>
          </cell>
          <cell r="D12242" t="str">
            <v>iStar</v>
          </cell>
          <cell r="E12242" t="str">
            <v>Callable</v>
          </cell>
        </row>
        <row r="12243">
          <cell r="A12243" t="str">
            <v>3136F5PV7</v>
          </cell>
          <cell r="B12243" t="str">
            <v>x3136F5PV7</v>
          </cell>
          <cell r="C12243" t="str">
            <v>Match</v>
          </cell>
          <cell r="D12243" t="str">
            <v>iStar</v>
          </cell>
          <cell r="E12243" t="str">
            <v>Callable</v>
          </cell>
        </row>
        <row r="12244">
          <cell r="A12244" t="str">
            <v>3136F5PW5</v>
          </cell>
          <cell r="B12244" t="str">
            <v>x3136F5PW5</v>
          </cell>
          <cell r="C12244" t="str">
            <v>Match</v>
          </cell>
          <cell r="D12244" t="str">
            <v>iStar</v>
          </cell>
          <cell r="E12244" t="str">
            <v>CallableStep-Up</v>
          </cell>
        </row>
        <row r="12245">
          <cell r="A12245" t="str">
            <v>3136F5PW5</v>
          </cell>
          <cell r="B12245" t="str">
            <v>x3136F5PW5</v>
          </cell>
          <cell r="C12245" t="str">
            <v>Match</v>
          </cell>
          <cell r="D12245" t="str">
            <v>iStar</v>
          </cell>
          <cell r="E12245" t="str">
            <v>Step-Up</v>
          </cell>
        </row>
        <row r="12246">
          <cell r="A12246" t="str">
            <v>3136F5PX3</v>
          </cell>
          <cell r="B12246" t="str">
            <v>x3136F5PX3</v>
          </cell>
          <cell r="C12246" t="str">
            <v>Match</v>
          </cell>
          <cell r="D12246" t="str">
            <v>iStar</v>
          </cell>
          <cell r="E12246" t="str">
            <v>CallableStep-Up</v>
          </cell>
        </row>
        <row r="12247">
          <cell r="A12247" t="str">
            <v>3136F5PX3</v>
          </cell>
          <cell r="B12247" t="str">
            <v>x3136F5PX3</v>
          </cell>
          <cell r="C12247" t="str">
            <v>Match</v>
          </cell>
          <cell r="D12247" t="str">
            <v>iStar</v>
          </cell>
          <cell r="E12247" t="str">
            <v>Step-Up</v>
          </cell>
        </row>
        <row r="12248">
          <cell r="A12248" t="str">
            <v>3136F5PY1</v>
          </cell>
          <cell r="B12248" t="str">
            <v>x3136F5PY1</v>
          </cell>
          <cell r="C12248" t="str">
            <v>Match</v>
          </cell>
          <cell r="D12248" t="str">
            <v>iStar</v>
          </cell>
          <cell r="E12248" t="str">
            <v>CallableStep-Up</v>
          </cell>
        </row>
        <row r="12249">
          <cell r="A12249" t="str">
            <v>3136F5PY1</v>
          </cell>
          <cell r="B12249" t="str">
            <v>x3136F5PY1</v>
          </cell>
          <cell r="C12249" t="str">
            <v>Match</v>
          </cell>
          <cell r="D12249" t="str">
            <v>iStar</v>
          </cell>
          <cell r="E12249" t="str">
            <v>Step-Up</v>
          </cell>
        </row>
        <row r="12250">
          <cell r="A12250" t="str">
            <v>3136F5PZ8</v>
          </cell>
          <cell r="B12250" t="str">
            <v>x3136F5PZ8</v>
          </cell>
          <cell r="C12250" t="str">
            <v>Match</v>
          </cell>
          <cell r="D12250" t="str">
            <v>iStar</v>
          </cell>
          <cell r="E12250" t="str">
            <v>Callable</v>
          </cell>
        </row>
        <row r="12251">
          <cell r="A12251" t="str">
            <v>3136F5Q20</v>
          </cell>
          <cell r="B12251" t="str">
            <v>x3136F5Q20</v>
          </cell>
          <cell r="C12251" t="str">
            <v>Match</v>
          </cell>
          <cell r="D12251" t="str">
            <v>iStar</v>
          </cell>
          <cell r="E12251" t="str">
            <v>Callable</v>
          </cell>
        </row>
        <row r="12252">
          <cell r="A12252" t="str">
            <v>3136F5Q20</v>
          </cell>
          <cell r="B12252" t="str">
            <v>x3136F5Q20</v>
          </cell>
          <cell r="C12252" t="str">
            <v>Match</v>
          </cell>
          <cell r="D12252" t="str">
            <v>iStar</v>
          </cell>
          <cell r="E12252" t="str">
            <v>CallableStep-Up</v>
          </cell>
        </row>
        <row r="12253">
          <cell r="A12253" t="str">
            <v>3136F5Q53</v>
          </cell>
          <cell r="B12253" t="str">
            <v>x3136F5Q53</v>
          </cell>
          <cell r="C12253" t="str">
            <v>Match</v>
          </cell>
          <cell r="D12253" t="str">
            <v>iStar</v>
          </cell>
          <cell r="E12253" t="str">
            <v>Step-Up</v>
          </cell>
        </row>
        <row r="12254">
          <cell r="A12254" t="str">
            <v>3136F5Q53</v>
          </cell>
          <cell r="B12254" t="str">
            <v>x3136F5Q53</v>
          </cell>
          <cell r="C12254" t="str">
            <v>Match</v>
          </cell>
          <cell r="D12254" t="str">
            <v>iStar</v>
          </cell>
          <cell r="E12254" t="str">
            <v>CallableStep-Up</v>
          </cell>
        </row>
        <row r="12255">
          <cell r="A12255" t="str">
            <v>3136F5Q61</v>
          </cell>
          <cell r="B12255" t="str">
            <v>x3136F5Q61</v>
          </cell>
          <cell r="C12255" t="str">
            <v>Match</v>
          </cell>
          <cell r="D12255" t="str">
            <v>iStar</v>
          </cell>
          <cell r="E12255" t="str">
            <v>Step-Up</v>
          </cell>
        </row>
        <row r="12256">
          <cell r="A12256" t="str">
            <v>3136F5Q79</v>
          </cell>
          <cell r="B12256" t="str">
            <v>x3136F5Q79</v>
          </cell>
          <cell r="C12256" t="str">
            <v>Match</v>
          </cell>
          <cell r="D12256" t="str">
            <v>iStar</v>
          </cell>
          <cell r="E12256" t="str">
            <v>Callable</v>
          </cell>
        </row>
        <row r="12257">
          <cell r="A12257" t="str">
            <v>3136F5Q79</v>
          </cell>
          <cell r="B12257" t="str">
            <v>x3136F5Q79</v>
          </cell>
          <cell r="C12257" t="str">
            <v>Match</v>
          </cell>
          <cell r="D12257" t="str">
            <v>iStar</v>
          </cell>
          <cell r="E12257" t="str">
            <v>Callable</v>
          </cell>
        </row>
        <row r="12258">
          <cell r="A12258" t="str">
            <v>3136F5Q87</v>
          </cell>
          <cell r="B12258" t="str">
            <v>x3136F5Q87</v>
          </cell>
          <cell r="C12258" t="str">
            <v>Match</v>
          </cell>
          <cell r="D12258" t="str">
            <v>iStar</v>
          </cell>
          <cell r="E12258" t="str">
            <v>Callable</v>
          </cell>
        </row>
        <row r="12259">
          <cell r="A12259" t="str">
            <v>3136F5Q87</v>
          </cell>
          <cell r="B12259" t="str">
            <v>x3136F5Q87</v>
          </cell>
          <cell r="C12259" t="str">
            <v>Match</v>
          </cell>
          <cell r="D12259" t="str">
            <v>iStar</v>
          </cell>
          <cell r="E12259" t="str">
            <v>Callable</v>
          </cell>
        </row>
        <row r="12260">
          <cell r="A12260" t="str">
            <v>3136F5Q95</v>
          </cell>
          <cell r="B12260" t="str">
            <v>x3136F5Q95</v>
          </cell>
          <cell r="C12260" t="str">
            <v>Match</v>
          </cell>
          <cell r="D12260" t="str">
            <v>iStar</v>
          </cell>
          <cell r="E12260" t="str">
            <v>Callable</v>
          </cell>
        </row>
        <row r="12261">
          <cell r="A12261" t="str">
            <v>3136F5Q95</v>
          </cell>
          <cell r="B12261" t="str">
            <v>x3136F5Q95</v>
          </cell>
          <cell r="C12261" t="str">
            <v>Match</v>
          </cell>
          <cell r="D12261" t="str">
            <v>iStar</v>
          </cell>
          <cell r="E12261" t="str">
            <v>Callable</v>
          </cell>
        </row>
        <row r="12262">
          <cell r="A12262" t="str">
            <v>3136F5QA2</v>
          </cell>
          <cell r="B12262" t="str">
            <v>x3136F5QA2</v>
          </cell>
          <cell r="C12262" t="str">
            <v>Match</v>
          </cell>
          <cell r="D12262" t="str">
            <v>iStar</v>
          </cell>
          <cell r="E12262" t="str">
            <v>Callable</v>
          </cell>
        </row>
        <row r="12263">
          <cell r="A12263" t="str">
            <v>3136F5QA2</v>
          </cell>
          <cell r="B12263" t="str">
            <v>x3136F5QA2</v>
          </cell>
          <cell r="C12263" t="str">
            <v>Match</v>
          </cell>
          <cell r="D12263" t="str">
            <v>iStar</v>
          </cell>
          <cell r="E12263" t="str">
            <v>Callable</v>
          </cell>
        </row>
        <row r="12264">
          <cell r="A12264" t="str">
            <v>3136F5QA2</v>
          </cell>
          <cell r="B12264" t="str">
            <v>x3136F5QA2</v>
          </cell>
          <cell r="C12264" t="str">
            <v>Match</v>
          </cell>
          <cell r="D12264" t="str">
            <v>iStar</v>
          </cell>
          <cell r="E12264" t="str">
            <v>Callable</v>
          </cell>
        </row>
        <row r="12265">
          <cell r="A12265" t="str">
            <v>3136F5QB0</v>
          </cell>
          <cell r="B12265" t="str">
            <v>x3136F5QB0</v>
          </cell>
          <cell r="C12265" t="str">
            <v>Match</v>
          </cell>
          <cell r="D12265" t="str">
            <v>iStar</v>
          </cell>
          <cell r="E12265" t="str">
            <v>Callable</v>
          </cell>
        </row>
        <row r="12266">
          <cell r="A12266" t="str">
            <v>3136F5QB0</v>
          </cell>
          <cell r="B12266" t="str">
            <v>x3136F5QB0</v>
          </cell>
          <cell r="C12266" t="str">
            <v>Match</v>
          </cell>
          <cell r="D12266" t="str">
            <v>iStar</v>
          </cell>
          <cell r="E12266" t="str">
            <v>Bullet</v>
          </cell>
        </row>
        <row r="12267">
          <cell r="A12267" t="str">
            <v>3136F5QC8</v>
          </cell>
          <cell r="B12267" t="str">
            <v>x3136F5QC8</v>
          </cell>
          <cell r="C12267" t="str">
            <v>Match</v>
          </cell>
          <cell r="D12267" t="str">
            <v>iStar</v>
          </cell>
          <cell r="E12267" t="str">
            <v>CallableStep-Up</v>
          </cell>
        </row>
        <row r="12268">
          <cell r="A12268" t="str">
            <v>3136F5QC8</v>
          </cell>
          <cell r="B12268" t="str">
            <v>x3136F5QC8</v>
          </cell>
          <cell r="C12268" t="str">
            <v>Match</v>
          </cell>
          <cell r="D12268" t="str">
            <v>iStar</v>
          </cell>
          <cell r="E12268" t="str">
            <v>Step-Up</v>
          </cell>
        </row>
        <row r="12269">
          <cell r="A12269" t="str">
            <v>3136F5QD6</v>
          </cell>
          <cell r="B12269" t="str">
            <v>x3136F5QD6</v>
          </cell>
          <cell r="C12269" t="str">
            <v>Match</v>
          </cell>
          <cell r="D12269" t="str">
            <v>iStar</v>
          </cell>
          <cell r="E12269" t="str">
            <v>Callable</v>
          </cell>
        </row>
        <row r="12270">
          <cell r="A12270" t="str">
            <v>3136F5QD6</v>
          </cell>
          <cell r="B12270" t="str">
            <v>x3136F5QD6</v>
          </cell>
          <cell r="C12270" t="str">
            <v>Match</v>
          </cell>
          <cell r="D12270" t="str">
            <v>iStar</v>
          </cell>
          <cell r="E12270" t="str">
            <v>Callable</v>
          </cell>
        </row>
        <row r="12271">
          <cell r="A12271" t="str">
            <v>3136F5QE4</v>
          </cell>
          <cell r="B12271" t="str">
            <v>x3136F5QE4</v>
          </cell>
          <cell r="C12271" t="str">
            <v>Match</v>
          </cell>
          <cell r="D12271" t="str">
            <v>iStar</v>
          </cell>
          <cell r="E12271" t="str">
            <v>Callable</v>
          </cell>
        </row>
        <row r="12272">
          <cell r="A12272" t="str">
            <v>3136F5QE4</v>
          </cell>
          <cell r="B12272" t="str">
            <v>x3136F5QE4</v>
          </cell>
          <cell r="C12272" t="str">
            <v>Match</v>
          </cell>
          <cell r="D12272" t="str">
            <v>iStar</v>
          </cell>
          <cell r="E12272" t="str">
            <v>Callable</v>
          </cell>
        </row>
        <row r="12273">
          <cell r="A12273" t="str">
            <v>3136F5QF1</v>
          </cell>
          <cell r="B12273" t="str">
            <v>x3136F5QF1</v>
          </cell>
          <cell r="C12273" t="str">
            <v>Match</v>
          </cell>
          <cell r="D12273" t="str">
            <v>iStar</v>
          </cell>
          <cell r="E12273" t="str">
            <v>Callable</v>
          </cell>
        </row>
        <row r="12274">
          <cell r="A12274" t="str">
            <v>3136F5QF1</v>
          </cell>
          <cell r="B12274" t="str">
            <v>x3136F5QF1</v>
          </cell>
          <cell r="C12274" t="str">
            <v>Match</v>
          </cell>
          <cell r="D12274" t="str">
            <v>iStar</v>
          </cell>
          <cell r="E12274" t="str">
            <v>Callable</v>
          </cell>
        </row>
        <row r="12275">
          <cell r="A12275" t="str">
            <v>3136F5QG9</v>
          </cell>
          <cell r="B12275" t="str">
            <v>x3136F5QG9</v>
          </cell>
          <cell r="C12275" t="str">
            <v>Match</v>
          </cell>
          <cell r="D12275" t="str">
            <v>iStar</v>
          </cell>
          <cell r="E12275" t="str">
            <v>Callable</v>
          </cell>
        </row>
        <row r="12276">
          <cell r="A12276" t="str">
            <v>3136F5QG9</v>
          </cell>
          <cell r="B12276" t="str">
            <v>x3136F5QG9</v>
          </cell>
          <cell r="C12276" t="str">
            <v>Match</v>
          </cell>
          <cell r="D12276" t="str">
            <v>iStar</v>
          </cell>
          <cell r="E12276" t="str">
            <v>Callable</v>
          </cell>
        </row>
        <row r="12277">
          <cell r="A12277" t="str">
            <v>3136F5QH7</v>
          </cell>
          <cell r="B12277" t="str">
            <v>x3136F5QH7</v>
          </cell>
          <cell r="C12277" t="str">
            <v>Match</v>
          </cell>
          <cell r="D12277" t="str">
            <v>iStar</v>
          </cell>
          <cell r="E12277" t="str">
            <v>Callable</v>
          </cell>
        </row>
        <row r="12278">
          <cell r="A12278" t="str">
            <v>3136F5QH7</v>
          </cell>
          <cell r="B12278" t="str">
            <v>x3136F5QH7</v>
          </cell>
          <cell r="C12278" t="str">
            <v>Match</v>
          </cell>
          <cell r="D12278" t="str">
            <v>iStar</v>
          </cell>
          <cell r="E12278" t="str">
            <v>Callable</v>
          </cell>
        </row>
        <row r="12279">
          <cell r="A12279" t="str">
            <v>3136F5QJ3</v>
          </cell>
          <cell r="B12279" t="str">
            <v>x3136F5QJ3</v>
          </cell>
          <cell r="C12279" t="str">
            <v>Match</v>
          </cell>
          <cell r="D12279" t="str">
            <v>iStar</v>
          </cell>
          <cell r="E12279" t="str">
            <v>Callable</v>
          </cell>
        </row>
        <row r="12280">
          <cell r="A12280" t="str">
            <v>3136F5QJ3</v>
          </cell>
          <cell r="B12280" t="str">
            <v>x3136F5QJ3</v>
          </cell>
          <cell r="C12280" t="str">
            <v>Match</v>
          </cell>
          <cell r="D12280" t="str">
            <v>iStar</v>
          </cell>
          <cell r="E12280" t="str">
            <v>Callable</v>
          </cell>
        </row>
        <row r="12281">
          <cell r="A12281" t="str">
            <v>3136F5QK0</v>
          </cell>
          <cell r="B12281" t="str">
            <v>x3136F5QK0</v>
          </cell>
          <cell r="C12281" t="str">
            <v>Match</v>
          </cell>
          <cell r="D12281" t="str">
            <v>iStar</v>
          </cell>
          <cell r="E12281" t="str">
            <v>CallableStep-Up</v>
          </cell>
        </row>
        <row r="12282">
          <cell r="A12282" t="str">
            <v>3136F5QK0</v>
          </cell>
          <cell r="B12282" t="str">
            <v>x3136F5QK0</v>
          </cell>
          <cell r="C12282" t="str">
            <v>Match</v>
          </cell>
          <cell r="D12282" t="str">
            <v>iStar</v>
          </cell>
          <cell r="E12282" t="str">
            <v>Step-Up</v>
          </cell>
        </row>
        <row r="12283">
          <cell r="A12283" t="str">
            <v>3136F5QL8</v>
          </cell>
          <cell r="B12283" t="str">
            <v>x3136F5QL8</v>
          </cell>
          <cell r="C12283" t="str">
            <v>Match</v>
          </cell>
          <cell r="D12283" t="str">
            <v>iStar</v>
          </cell>
          <cell r="E12283" t="str">
            <v>CallableStep-Up</v>
          </cell>
        </row>
        <row r="12284">
          <cell r="A12284" t="str">
            <v>3136F5QL8</v>
          </cell>
          <cell r="B12284" t="str">
            <v>x3136F5QL8</v>
          </cell>
          <cell r="C12284" t="str">
            <v>Match</v>
          </cell>
          <cell r="D12284" t="str">
            <v>iStar</v>
          </cell>
          <cell r="E12284" t="str">
            <v>Callable</v>
          </cell>
        </row>
        <row r="12285">
          <cell r="A12285" t="str">
            <v>3136F5QM6</v>
          </cell>
          <cell r="B12285" t="str">
            <v>x3136F5QM6</v>
          </cell>
          <cell r="C12285" t="str">
            <v>Match</v>
          </cell>
          <cell r="D12285" t="str">
            <v>iStar</v>
          </cell>
          <cell r="E12285" t="str">
            <v>Callable</v>
          </cell>
        </row>
        <row r="12286">
          <cell r="A12286" t="str">
            <v>3136F5QM6</v>
          </cell>
          <cell r="B12286" t="str">
            <v>x3136F5QM6</v>
          </cell>
          <cell r="C12286" t="str">
            <v>Match</v>
          </cell>
          <cell r="D12286" t="str">
            <v>iStar</v>
          </cell>
          <cell r="E12286" t="str">
            <v>Bullet</v>
          </cell>
        </row>
        <row r="12287">
          <cell r="A12287" t="str">
            <v>3136F5QN4</v>
          </cell>
          <cell r="B12287" t="str">
            <v>x3136F5QN4</v>
          </cell>
          <cell r="C12287" t="str">
            <v>Match</v>
          </cell>
          <cell r="D12287" t="str">
            <v>iStar</v>
          </cell>
          <cell r="E12287" t="str">
            <v>Bullet</v>
          </cell>
        </row>
        <row r="12288">
          <cell r="A12288" t="str">
            <v>3136F5QP9</v>
          </cell>
          <cell r="B12288" t="str">
            <v>x3136F5QP9</v>
          </cell>
          <cell r="C12288" t="str">
            <v>Match</v>
          </cell>
          <cell r="D12288" t="str">
            <v>iStar</v>
          </cell>
          <cell r="E12288" t="str">
            <v>Bullet</v>
          </cell>
        </row>
        <row r="12289">
          <cell r="A12289" t="str">
            <v>3136F5QQ7</v>
          </cell>
          <cell r="B12289" t="str">
            <v>x3136F5QQ7</v>
          </cell>
          <cell r="C12289" t="str">
            <v>Match</v>
          </cell>
          <cell r="D12289" t="str">
            <v>iStar</v>
          </cell>
          <cell r="E12289" t="str">
            <v>CallableStep-Up</v>
          </cell>
        </row>
        <row r="12290">
          <cell r="A12290" t="str">
            <v>3136F5QQ7</v>
          </cell>
          <cell r="B12290" t="str">
            <v>x3136F5QQ7</v>
          </cell>
          <cell r="C12290" t="str">
            <v>Match</v>
          </cell>
          <cell r="D12290" t="str">
            <v>iStar</v>
          </cell>
          <cell r="E12290" t="str">
            <v>Step-Up</v>
          </cell>
        </row>
        <row r="12291">
          <cell r="A12291" t="str">
            <v>3136F5QR5</v>
          </cell>
          <cell r="B12291" t="str">
            <v>x3136F5QR5</v>
          </cell>
          <cell r="C12291" t="str">
            <v>Match</v>
          </cell>
          <cell r="D12291" t="str">
            <v>iStar</v>
          </cell>
          <cell r="E12291" t="str">
            <v>Callable</v>
          </cell>
        </row>
        <row r="12292">
          <cell r="A12292" t="str">
            <v>3136F5QR5</v>
          </cell>
          <cell r="B12292" t="str">
            <v>x3136F5QR5</v>
          </cell>
          <cell r="C12292" t="str">
            <v>Match</v>
          </cell>
          <cell r="D12292" t="str">
            <v>iStar</v>
          </cell>
          <cell r="E12292" t="str">
            <v>FloaterSW</v>
          </cell>
        </row>
        <row r="12293">
          <cell r="A12293" t="str">
            <v>3136F5QS3</v>
          </cell>
          <cell r="B12293" t="str">
            <v>x3136F5QS3</v>
          </cell>
          <cell r="C12293" t="str">
            <v>Match</v>
          </cell>
          <cell r="D12293" t="str">
            <v>iStar</v>
          </cell>
          <cell r="E12293" t="str">
            <v>Callable</v>
          </cell>
        </row>
        <row r="12294">
          <cell r="A12294" t="str">
            <v>3136F5QS3</v>
          </cell>
          <cell r="B12294" t="str">
            <v>x3136F5QS3</v>
          </cell>
          <cell r="C12294" t="str">
            <v>Match</v>
          </cell>
          <cell r="D12294" t="str">
            <v>iStar</v>
          </cell>
          <cell r="E12294" t="str">
            <v>Callable</v>
          </cell>
        </row>
        <row r="12295">
          <cell r="A12295" t="str">
            <v>3136F5QS3</v>
          </cell>
          <cell r="B12295" t="str">
            <v>x3136F5QS3</v>
          </cell>
          <cell r="C12295" t="str">
            <v>Match</v>
          </cell>
          <cell r="D12295" t="str">
            <v>iStar</v>
          </cell>
          <cell r="E12295" t="str">
            <v>Callable</v>
          </cell>
        </row>
        <row r="12296">
          <cell r="A12296" t="str">
            <v>3136F5QS3</v>
          </cell>
          <cell r="B12296" t="str">
            <v>x3136F5QS3</v>
          </cell>
          <cell r="C12296" t="str">
            <v>Match</v>
          </cell>
          <cell r="D12296" t="str">
            <v>iStar</v>
          </cell>
          <cell r="E12296" t="str">
            <v>CallableStep-Up</v>
          </cell>
        </row>
        <row r="12297">
          <cell r="A12297" t="str">
            <v>3136F5QT1</v>
          </cell>
          <cell r="B12297" t="str">
            <v>x3136F5QT1</v>
          </cell>
          <cell r="C12297" t="str">
            <v>Match</v>
          </cell>
          <cell r="D12297" t="str">
            <v>iStar</v>
          </cell>
          <cell r="E12297" t="str">
            <v>Step-Up</v>
          </cell>
        </row>
        <row r="12298">
          <cell r="A12298" t="str">
            <v>3136F5QU8</v>
          </cell>
          <cell r="B12298" t="str">
            <v>x3136F5QU8</v>
          </cell>
          <cell r="C12298" t="str">
            <v>Match</v>
          </cell>
          <cell r="D12298" t="str">
            <v>iStar</v>
          </cell>
          <cell r="E12298" t="str">
            <v>Callable</v>
          </cell>
        </row>
        <row r="12299">
          <cell r="A12299" t="str">
            <v>3136F5QU8</v>
          </cell>
          <cell r="B12299" t="str">
            <v>x3136F5QU8</v>
          </cell>
          <cell r="C12299" t="str">
            <v>Match</v>
          </cell>
          <cell r="D12299" t="str">
            <v>iStar</v>
          </cell>
          <cell r="E12299" t="str">
            <v>Callable</v>
          </cell>
        </row>
        <row r="12300">
          <cell r="A12300" t="str">
            <v>3136F5QV6</v>
          </cell>
          <cell r="B12300" t="str">
            <v>x3136F5QV6</v>
          </cell>
          <cell r="C12300" t="str">
            <v>Match</v>
          </cell>
          <cell r="D12300" t="str">
            <v>iStar</v>
          </cell>
          <cell r="E12300" t="str">
            <v>Bullet</v>
          </cell>
        </row>
        <row r="12301">
          <cell r="A12301" t="str">
            <v>3136F5QV6</v>
          </cell>
          <cell r="B12301" t="str">
            <v>x3136F5QV6</v>
          </cell>
          <cell r="C12301" t="str">
            <v>Match</v>
          </cell>
          <cell r="D12301" t="str">
            <v>iStar</v>
          </cell>
          <cell r="E12301" t="str">
            <v>Bullet</v>
          </cell>
        </row>
        <row r="12302">
          <cell r="A12302" t="str">
            <v>3136F5QW4</v>
          </cell>
          <cell r="B12302" t="str">
            <v>x3136F5QW4</v>
          </cell>
          <cell r="C12302" t="str">
            <v>Match</v>
          </cell>
          <cell r="D12302" t="str">
            <v>iStar</v>
          </cell>
          <cell r="E12302" t="str">
            <v>CallableStep-Up</v>
          </cell>
        </row>
        <row r="12303">
          <cell r="A12303" t="str">
            <v>3136F5QW4</v>
          </cell>
          <cell r="B12303" t="str">
            <v>x3136F5QW4</v>
          </cell>
          <cell r="C12303" t="str">
            <v>Match</v>
          </cell>
          <cell r="D12303" t="str">
            <v>iStar</v>
          </cell>
          <cell r="E12303" t="str">
            <v>Step-Up</v>
          </cell>
        </row>
        <row r="12304">
          <cell r="A12304" t="str">
            <v>3136F5QX2</v>
          </cell>
          <cell r="B12304" t="str">
            <v>x3136F5QX2</v>
          </cell>
          <cell r="C12304" t="str">
            <v>Match</v>
          </cell>
          <cell r="D12304" t="str">
            <v>iStar</v>
          </cell>
          <cell r="E12304" t="str">
            <v>Callable</v>
          </cell>
        </row>
        <row r="12305">
          <cell r="A12305" t="str">
            <v>3136F5QX2</v>
          </cell>
          <cell r="B12305" t="str">
            <v>x3136F5QX2</v>
          </cell>
          <cell r="C12305" t="str">
            <v>Match</v>
          </cell>
          <cell r="D12305" t="str">
            <v>iStar</v>
          </cell>
          <cell r="E12305" t="str">
            <v>Callable</v>
          </cell>
        </row>
        <row r="12306">
          <cell r="A12306" t="str">
            <v>3136F5QY0</v>
          </cell>
          <cell r="B12306" t="str">
            <v>x3136F5QY0</v>
          </cell>
          <cell r="C12306" t="str">
            <v>Match</v>
          </cell>
          <cell r="D12306" t="str">
            <v>iStar</v>
          </cell>
          <cell r="E12306" t="str">
            <v>CallableStep-Up</v>
          </cell>
        </row>
        <row r="12307">
          <cell r="A12307" t="str">
            <v>3136F5QZ7</v>
          </cell>
          <cell r="B12307" t="str">
            <v>x3136F5QZ7</v>
          </cell>
          <cell r="C12307" t="str">
            <v>Match</v>
          </cell>
          <cell r="D12307" t="str">
            <v>iStar</v>
          </cell>
          <cell r="E12307" t="str">
            <v>Step-Up</v>
          </cell>
        </row>
        <row r="12308">
          <cell r="A12308" t="str">
            <v>3136F5QZ7</v>
          </cell>
          <cell r="B12308" t="str">
            <v>x3136F5QZ7</v>
          </cell>
          <cell r="C12308" t="str">
            <v>Match</v>
          </cell>
          <cell r="D12308" t="str">
            <v>iStar</v>
          </cell>
          <cell r="E12308" t="str">
            <v>CallableStep-Up</v>
          </cell>
        </row>
        <row r="12309">
          <cell r="A12309" t="str">
            <v>3136F5R29</v>
          </cell>
          <cell r="B12309" t="str">
            <v>x3136F5R29</v>
          </cell>
          <cell r="C12309" t="str">
            <v>Match</v>
          </cell>
          <cell r="D12309" t="str">
            <v>iStar</v>
          </cell>
          <cell r="E12309" t="str">
            <v>Step-Up</v>
          </cell>
        </row>
        <row r="12310">
          <cell r="A12310" t="str">
            <v>3136F5R52</v>
          </cell>
          <cell r="B12310" t="str">
            <v>x3136F5R52</v>
          </cell>
          <cell r="C12310" t="str">
            <v>Match</v>
          </cell>
          <cell r="D12310" t="str">
            <v>iStar</v>
          </cell>
          <cell r="E12310" t="str">
            <v>Step-Up</v>
          </cell>
        </row>
        <row r="12311">
          <cell r="A12311" t="str">
            <v>3136F5R78</v>
          </cell>
          <cell r="B12311" t="str">
            <v>x3136F5R78</v>
          </cell>
          <cell r="C12311" t="str">
            <v>Match</v>
          </cell>
          <cell r="D12311" t="str">
            <v>iStar</v>
          </cell>
          <cell r="E12311" t="str">
            <v>Step-Up</v>
          </cell>
        </row>
        <row r="12312">
          <cell r="A12312" t="str">
            <v>3136F5R78</v>
          </cell>
          <cell r="B12312" t="str">
            <v>x3136F5R78</v>
          </cell>
          <cell r="C12312" t="str">
            <v>Match</v>
          </cell>
          <cell r="D12312" t="str">
            <v>iStar</v>
          </cell>
          <cell r="E12312" t="str">
            <v>CallableStep-Up</v>
          </cell>
        </row>
        <row r="12313">
          <cell r="A12313" t="str">
            <v>3136F5R86</v>
          </cell>
          <cell r="B12313" t="str">
            <v>x3136F5R86</v>
          </cell>
          <cell r="C12313" t="str">
            <v>Match</v>
          </cell>
          <cell r="D12313" t="str">
            <v>iStar</v>
          </cell>
          <cell r="E12313" t="str">
            <v>Step-Up</v>
          </cell>
        </row>
        <row r="12314">
          <cell r="A12314" t="str">
            <v>3136F5R86</v>
          </cell>
          <cell r="B12314" t="str">
            <v>x3136F5R86</v>
          </cell>
          <cell r="C12314" t="str">
            <v>Match</v>
          </cell>
          <cell r="D12314" t="str">
            <v>iStar</v>
          </cell>
          <cell r="E12314" t="str">
            <v>Callable</v>
          </cell>
        </row>
        <row r="12315">
          <cell r="A12315" t="str">
            <v>3136F5R94</v>
          </cell>
          <cell r="B12315" t="str">
            <v>x3136F5R94</v>
          </cell>
          <cell r="C12315" t="str">
            <v>Match</v>
          </cell>
          <cell r="D12315" t="str">
            <v>iStar</v>
          </cell>
          <cell r="E12315" t="str">
            <v>Bullet</v>
          </cell>
        </row>
        <row r="12316">
          <cell r="A12316" t="str">
            <v>3136F5R94</v>
          </cell>
          <cell r="B12316" t="str">
            <v>x3136F5R94</v>
          </cell>
          <cell r="C12316" t="str">
            <v>Match</v>
          </cell>
          <cell r="D12316" t="str">
            <v>iStar</v>
          </cell>
          <cell r="E12316" t="str">
            <v>Callable</v>
          </cell>
        </row>
        <row r="12317">
          <cell r="A12317" t="str">
            <v>3136F5RA1</v>
          </cell>
          <cell r="B12317" t="str">
            <v>x3136F5RA1</v>
          </cell>
          <cell r="C12317" t="str">
            <v>Match</v>
          </cell>
          <cell r="D12317" t="str">
            <v>iStar</v>
          </cell>
          <cell r="E12317" t="str">
            <v>Callable</v>
          </cell>
        </row>
        <row r="12318">
          <cell r="A12318" t="str">
            <v>3136F5RA1</v>
          </cell>
          <cell r="B12318" t="str">
            <v>x3136F5RA1</v>
          </cell>
          <cell r="C12318" t="str">
            <v>Match</v>
          </cell>
          <cell r="D12318" t="str">
            <v>iStar</v>
          </cell>
          <cell r="E12318" t="str">
            <v>Callable</v>
          </cell>
        </row>
        <row r="12319">
          <cell r="A12319" t="str">
            <v>3136F5RA1</v>
          </cell>
          <cell r="B12319" t="str">
            <v>x3136F5RA1</v>
          </cell>
          <cell r="C12319" t="str">
            <v>Match</v>
          </cell>
          <cell r="D12319" t="str">
            <v>iStar</v>
          </cell>
          <cell r="E12319" t="str">
            <v>Callable</v>
          </cell>
        </row>
        <row r="12320">
          <cell r="A12320" t="str">
            <v>3136F5RC7</v>
          </cell>
          <cell r="B12320" t="str">
            <v>x3136F5RC7</v>
          </cell>
          <cell r="C12320" t="str">
            <v>Match</v>
          </cell>
          <cell r="D12320" t="str">
            <v>iStar</v>
          </cell>
          <cell r="E12320" t="str">
            <v>Bullet</v>
          </cell>
        </row>
        <row r="12321">
          <cell r="A12321" t="str">
            <v>3136F5RC7</v>
          </cell>
          <cell r="B12321" t="str">
            <v>x3136F5RC7</v>
          </cell>
          <cell r="C12321" t="str">
            <v>Match</v>
          </cell>
          <cell r="D12321" t="str">
            <v>iStar</v>
          </cell>
          <cell r="E12321" t="str">
            <v>Callable</v>
          </cell>
        </row>
        <row r="12322">
          <cell r="A12322" t="str">
            <v>3136F5RC7</v>
          </cell>
          <cell r="B12322" t="str">
            <v>x3136F5RC7</v>
          </cell>
          <cell r="C12322" t="str">
            <v>Match</v>
          </cell>
          <cell r="D12322" t="str">
            <v>iStar</v>
          </cell>
          <cell r="E12322" t="str">
            <v>Callable</v>
          </cell>
        </row>
        <row r="12323">
          <cell r="A12323" t="str">
            <v>3136F5RC7</v>
          </cell>
          <cell r="B12323" t="str">
            <v>x3136F5RC7</v>
          </cell>
          <cell r="C12323" t="str">
            <v>Match</v>
          </cell>
          <cell r="D12323" t="str">
            <v>iStar</v>
          </cell>
          <cell r="E12323" t="str">
            <v>Callable</v>
          </cell>
        </row>
        <row r="12324">
          <cell r="A12324" t="str">
            <v>3136F5RD5</v>
          </cell>
          <cell r="B12324" t="str">
            <v>x3136F5RD5</v>
          </cell>
          <cell r="C12324" t="str">
            <v>Match</v>
          </cell>
          <cell r="D12324" t="str">
            <v>iStar</v>
          </cell>
          <cell r="E12324" t="str">
            <v>Callable</v>
          </cell>
        </row>
        <row r="12325">
          <cell r="A12325" t="str">
            <v>3136F5RD5</v>
          </cell>
          <cell r="B12325" t="str">
            <v>x3136F5RD5</v>
          </cell>
          <cell r="C12325" t="str">
            <v>Match</v>
          </cell>
          <cell r="D12325" t="str">
            <v>iStar</v>
          </cell>
          <cell r="E12325" t="str">
            <v>Callable</v>
          </cell>
        </row>
        <row r="12326">
          <cell r="A12326" t="str">
            <v>3136F5RE3</v>
          </cell>
          <cell r="B12326" t="str">
            <v>x3136F5RE3</v>
          </cell>
          <cell r="C12326" t="str">
            <v>Match</v>
          </cell>
          <cell r="D12326" t="str">
            <v>iStar</v>
          </cell>
          <cell r="E12326" t="str">
            <v>CallableStep-Up</v>
          </cell>
        </row>
        <row r="12327">
          <cell r="A12327" t="str">
            <v>3136F5RE3</v>
          </cell>
          <cell r="B12327" t="str">
            <v>x3136F5RE3</v>
          </cell>
          <cell r="C12327" t="str">
            <v>Match</v>
          </cell>
          <cell r="D12327" t="str">
            <v>iStar</v>
          </cell>
          <cell r="E12327" t="str">
            <v>Step-Up</v>
          </cell>
        </row>
        <row r="12328">
          <cell r="A12328" t="str">
            <v>3136F5RF0</v>
          </cell>
          <cell r="B12328" t="str">
            <v>x3136F5RF0</v>
          </cell>
          <cell r="C12328" t="str">
            <v>Match</v>
          </cell>
          <cell r="D12328" t="str">
            <v>iStar</v>
          </cell>
          <cell r="E12328" t="str">
            <v>Step-Up</v>
          </cell>
        </row>
        <row r="12329">
          <cell r="A12329" t="str">
            <v>3136F5RF0</v>
          </cell>
          <cell r="B12329" t="str">
            <v>x3136F5RF0</v>
          </cell>
          <cell r="C12329" t="str">
            <v>Match</v>
          </cell>
          <cell r="D12329" t="str">
            <v>iStar</v>
          </cell>
          <cell r="E12329" t="str">
            <v>Step-Up</v>
          </cell>
        </row>
        <row r="12330">
          <cell r="A12330" t="str">
            <v>3136F5RG8</v>
          </cell>
          <cell r="B12330" t="str">
            <v>x3136F5RG8</v>
          </cell>
          <cell r="C12330" t="str">
            <v>Match</v>
          </cell>
          <cell r="D12330" t="str">
            <v>iStar</v>
          </cell>
          <cell r="E12330" t="str">
            <v>Callable</v>
          </cell>
        </row>
        <row r="12331">
          <cell r="A12331" t="str">
            <v>3136F5RG8</v>
          </cell>
          <cell r="B12331" t="str">
            <v>x3136F5RG8</v>
          </cell>
          <cell r="C12331" t="str">
            <v>Match</v>
          </cell>
          <cell r="D12331" t="str">
            <v>iStar</v>
          </cell>
          <cell r="E12331" t="str">
            <v>Callable</v>
          </cell>
        </row>
        <row r="12332">
          <cell r="A12332" t="str">
            <v>3136F5RJ2</v>
          </cell>
          <cell r="B12332" t="str">
            <v>x3136F5RJ2</v>
          </cell>
          <cell r="C12332" t="str">
            <v>Match</v>
          </cell>
          <cell r="D12332" t="str">
            <v>iStar</v>
          </cell>
          <cell r="E12332" t="str">
            <v>Callable</v>
          </cell>
        </row>
        <row r="12333">
          <cell r="A12333" t="str">
            <v>3136F5RJ2</v>
          </cell>
          <cell r="B12333" t="str">
            <v>x3136F5RJ2</v>
          </cell>
          <cell r="C12333" t="str">
            <v>Match</v>
          </cell>
          <cell r="D12333" t="str">
            <v>iStar</v>
          </cell>
          <cell r="E12333" t="str">
            <v>Callable</v>
          </cell>
        </row>
        <row r="12334">
          <cell r="A12334" t="str">
            <v>3136F5RK9</v>
          </cell>
          <cell r="B12334" t="str">
            <v>x3136F5RK9</v>
          </cell>
          <cell r="C12334" t="str">
            <v>Match</v>
          </cell>
          <cell r="D12334" t="str">
            <v>iStar</v>
          </cell>
          <cell r="E12334" t="str">
            <v>CallableStep-Up</v>
          </cell>
        </row>
        <row r="12335">
          <cell r="A12335" t="str">
            <v>3136F5RK9</v>
          </cell>
          <cell r="B12335" t="str">
            <v>x3136F5RK9</v>
          </cell>
          <cell r="C12335" t="str">
            <v>Match</v>
          </cell>
          <cell r="D12335" t="str">
            <v>iStar</v>
          </cell>
          <cell r="E12335" t="str">
            <v>Step-Up</v>
          </cell>
        </row>
        <row r="12336">
          <cell r="A12336" t="str">
            <v>3136F5RL7</v>
          </cell>
          <cell r="B12336" t="str">
            <v>x3136F5RL7</v>
          </cell>
          <cell r="C12336" t="str">
            <v>Match</v>
          </cell>
          <cell r="D12336" t="str">
            <v>iStar</v>
          </cell>
          <cell r="E12336" t="str">
            <v>Step-Up</v>
          </cell>
        </row>
        <row r="12337">
          <cell r="A12337" t="str">
            <v>3136F5RL7</v>
          </cell>
          <cell r="B12337" t="str">
            <v>x3136F5RL7</v>
          </cell>
          <cell r="C12337" t="str">
            <v>Match</v>
          </cell>
          <cell r="D12337" t="str">
            <v>iStar</v>
          </cell>
          <cell r="E12337" t="str">
            <v>Step-Up</v>
          </cell>
        </row>
        <row r="12338">
          <cell r="A12338" t="str">
            <v>3136F5RM5</v>
          </cell>
          <cell r="B12338" t="str">
            <v>x3136F5RM5</v>
          </cell>
          <cell r="C12338" t="str">
            <v>Match</v>
          </cell>
          <cell r="D12338" t="str">
            <v>iStar</v>
          </cell>
          <cell r="E12338" t="str">
            <v>Callable</v>
          </cell>
        </row>
        <row r="12339">
          <cell r="A12339" t="str">
            <v>3136F5RM5</v>
          </cell>
          <cell r="B12339" t="str">
            <v>x3136F5RM5</v>
          </cell>
          <cell r="C12339" t="str">
            <v>Match</v>
          </cell>
          <cell r="D12339" t="str">
            <v>iStar</v>
          </cell>
          <cell r="E12339" t="str">
            <v>Callable</v>
          </cell>
        </row>
        <row r="12340">
          <cell r="A12340" t="str">
            <v>3136F5RP8</v>
          </cell>
          <cell r="B12340" t="str">
            <v>x3136F5RP8</v>
          </cell>
          <cell r="C12340" t="str">
            <v>Match</v>
          </cell>
          <cell r="D12340" t="str">
            <v>iStar</v>
          </cell>
          <cell r="E12340" t="str">
            <v>Callable</v>
          </cell>
        </row>
        <row r="12341">
          <cell r="A12341" t="str">
            <v>3136F5RP8</v>
          </cell>
          <cell r="B12341" t="str">
            <v>x3136F5RP8</v>
          </cell>
          <cell r="C12341" t="str">
            <v>Match</v>
          </cell>
          <cell r="D12341" t="str">
            <v>iStar</v>
          </cell>
          <cell r="E12341" t="str">
            <v>Bullet</v>
          </cell>
        </row>
        <row r="12342">
          <cell r="A12342" t="str">
            <v>3136F5RQ6</v>
          </cell>
          <cell r="B12342" t="str">
            <v>x3136F5RQ6</v>
          </cell>
          <cell r="C12342" t="str">
            <v>Match</v>
          </cell>
          <cell r="D12342" t="str">
            <v>iStar</v>
          </cell>
          <cell r="E12342" t="str">
            <v>Callable</v>
          </cell>
        </row>
        <row r="12343">
          <cell r="A12343" t="str">
            <v>3136F5RQ6</v>
          </cell>
          <cell r="B12343" t="str">
            <v>x3136F5RQ6</v>
          </cell>
          <cell r="C12343" t="str">
            <v>Match</v>
          </cell>
          <cell r="D12343" t="str">
            <v>iStar</v>
          </cell>
          <cell r="E12343" t="str">
            <v>Bullet</v>
          </cell>
        </row>
        <row r="12344">
          <cell r="A12344" t="str">
            <v>3136F5RR4</v>
          </cell>
          <cell r="B12344" t="str">
            <v>x3136F5RR4</v>
          </cell>
          <cell r="C12344" t="str">
            <v>Match</v>
          </cell>
          <cell r="D12344" t="str">
            <v>iStar</v>
          </cell>
          <cell r="E12344" t="str">
            <v>Bullet</v>
          </cell>
        </row>
        <row r="12345">
          <cell r="A12345" t="str">
            <v>3136F5RR4</v>
          </cell>
          <cell r="B12345" t="str">
            <v>x3136F5RR4</v>
          </cell>
          <cell r="C12345" t="str">
            <v>Match</v>
          </cell>
          <cell r="D12345" t="str">
            <v>iStar</v>
          </cell>
          <cell r="E12345" t="str">
            <v>Callable</v>
          </cell>
        </row>
        <row r="12346">
          <cell r="A12346" t="str">
            <v>3136F5RS2</v>
          </cell>
          <cell r="B12346" t="str">
            <v>x3136F5RS2</v>
          </cell>
          <cell r="C12346" t="str">
            <v>Match</v>
          </cell>
          <cell r="D12346" t="str">
            <v>iStar</v>
          </cell>
          <cell r="E12346" t="str">
            <v>Bullet</v>
          </cell>
        </row>
        <row r="12347">
          <cell r="A12347" t="str">
            <v>3136F5RS2</v>
          </cell>
          <cell r="B12347" t="str">
            <v>x3136F5RS2</v>
          </cell>
          <cell r="C12347" t="str">
            <v>Match</v>
          </cell>
          <cell r="D12347" t="str">
            <v>iStar</v>
          </cell>
          <cell r="E12347" t="str">
            <v>CallableStep-Up</v>
          </cell>
        </row>
        <row r="12348">
          <cell r="A12348" t="str">
            <v>3136F5RS2</v>
          </cell>
          <cell r="B12348" t="str">
            <v>x3136F5RS2</v>
          </cell>
          <cell r="C12348" t="str">
            <v>Match</v>
          </cell>
          <cell r="D12348" t="str">
            <v>iStar</v>
          </cell>
          <cell r="E12348" t="str">
            <v>Bullet</v>
          </cell>
        </row>
        <row r="12349">
          <cell r="A12349" t="str">
            <v>3136F5RT0</v>
          </cell>
          <cell r="B12349" t="str">
            <v>x3136F5RT0</v>
          </cell>
          <cell r="C12349" t="str">
            <v>Match</v>
          </cell>
          <cell r="D12349" t="str">
            <v>iStar</v>
          </cell>
          <cell r="E12349" t="str">
            <v>Callable</v>
          </cell>
        </row>
        <row r="12350">
          <cell r="A12350" t="str">
            <v>3136F5RT0</v>
          </cell>
          <cell r="B12350" t="str">
            <v>x3136F5RT0</v>
          </cell>
          <cell r="C12350" t="str">
            <v>Match</v>
          </cell>
          <cell r="D12350" t="str">
            <v>iStar</v>
          </cell>
          <cell r="E12350" t="str">
            <v>CallableStep-Up</v>
          </cell>
        </row>
        <row r="12351">
          <cell r="A12351" t="str">
            <v>3136F5RU7</v>
          </cell>
          <cell r="B12351" t="str">
            <v>x3136F5RU7</v>
          </cell>
          <cell r="C12351" t="str">
            <v>Match</v>
          </cell>
          <cell r="D12351" t="str">
            <v>iStar</v>
          </cell>
          <cell r="E12351" t="str">
            <v>Callable</v>
          </cell>
        </row>
        <row r="12352">
          <cell r="A12352" t="str">
            <v>3136F5RU7</v>
          </cell>
          <cell r="B12352" t="str">
            <v>x3136F5RU7</v>
          </cell>
          <cell r="C12352" t="str">
            <v>Match</v>
          </cell>
          <cell r="D12352" t="str">
            <v>iStar</v>
          </cell>
          <cell r="E12352" t="str">
            <v>Callable</v>
          </cell>
        </row>
        <row r="12353">
          <cell r="A12353" t="str">
            <v>3136F5RV5</v>
          </cell>
          <cell r="B12353" t="str">
            <v>x3136F5RV5</v>
          </cell>
          <cell r="C12353" t="str">
            <v>Match</v>
          </cell>
          <cell r="D12353" t="str">
            <v>iStar</v>
          </cell>
          <cell r="E12353" t="str">
            <v>Callable</v>
          </cell>
        </row>
        <row r="12354">
          <cell r="A12354" t="str">
            <v>3136F5RV5</v>
          </cell>
          <cell r="B12354" t="str">
            <v>x3136F5RV5</v>
          </cell>
          <cell r="C12354" t="str">
            <v>Match</v>
          </cell>
          <cell r="D12354" t="str">
            <v>iStar</v>
          </cell>
          <cell r="E12354" t="str">
            <v>CallableStep-Up</v>
          </cell>
        </row>
        <row r="12355">
          <cell r="A12355" t="str">
            <v>3136F5RX1</v>
          </cell>
          <cell r="B12355" t="str">
            <v>x3136F5RX1</v>
          </cell>
          <cell r="C12355" t="str">
            <v>Match</v>
          </cell>
          <cell r="D12355" t="str">
            <v>iStar</v>
          </cell>
          <cell r="E12355" t="str">
            <v>Step-Up</v>
          </cell>
        </row>
        <row r="12356">
          <cell r="A12356" t="str">
            <v>3136F5RX1</v>
          </cell>
          <cell r="B12356" t="str">
            <v>x3136F5RX1</v>
          </cell>
          <cell r="C12356" t="str">
            <v>Match</v>
          </cell>
          <cell r="D12356" t="str">
            <v>iStar</v>
          </cell>
          <cell r="E12356" t="str">
            <v>Bullet</v>
          </cell>
        </row>
        <row r="12357">
          <cell r="A12357" t="str">
            <v>3136F5RY9</v>
          </cell>
          <cell r="B12357" t="str">
            <v>x3136F5RY9</v>
          </cell>
          <cell r="C12357" t="str">
            <v>Match</v>
          </cell>
          <cell r="D12357" t="str">
            <v>iStar</v>
          </cell>
          <cell r="E12357" t="str">
            <v>CallableStep-Up</v>
          </cell>
        </row>
        <row r="12358">
          <cell r="A12358" t="str">
            <v>3136F5RY9</v>
          </cell>
          <cell r="B12358" t="str">
            <v>x3136F5RY9</v>
          </cell>
          <cell r="C12358" t="str">
            <v>Match</v>
          </cell>
          <cell r="D12358" t="str">
            <v>iStar</v>
          </cell>
          <cell r="E12358" t="str">
            <v>Callable</v>
          </cell>
        </row>
        <row r="12359">
          <cell r="A12359" t="str">
            <v>3136F5RZ6</v>
          </cell>
          <cell r="B12359" t="str">
            <v>x3136F5RZ6</v>
          </cell>
          <cell r="C12359" t="str">
            <v>Match</v>
          </cell>
          <cell r="D12359" t="str">
            <v>iStar</v>
          </cell>
          <cell r="E12359" t="str">
            <v>CallableStep-Up</v>
          </cell>
        </row>
        <row r="12360">
          <cell r="A12360" t="str">
            <v>3136F5RZ6</v>
          </cell>
          <cell r="B12360" t="str">
            <v>x3136F5RZ6</v>
          </cell>
          <cell r="C12360" t="str">
            <v>Match</v>
          </cell>
          <cell r="D12360" t="str">
            <v>iStar</v>
          </cell>
          <cell r="E12360" t="str">
            <v>Step-Up</v>
          </cell>
        </row>
        <row r="12361">
          <cell r="A12361" t="str">
            <v>3136F5S28</v>
          </cell>
          <cell r="B12361" t="str">
            <v>x3136F5S28</v>
          </cell>
          <cell r="C12361" t="str">
            <v>Match</v>
          </cell>
          <cell r="D12361" t="str">
            <v>iStar</v>
          </cell>
          <cell r="E12361" t="str">
            <v>CallableStep-Up</v>
          </cell>
        </row>
        <row r="12362">
          <cell r="A12362" t="str">
            <v>3136F5S28</v>
          </cell>
          <cell r="B12362" t="str">
            <v>x3136F5S28</v>
          </cell>
          <cell r="C12362" t="str">
            <v>Match</v>
          </cell>
          <cell r="D12362" t="str">
            <v>iStar</v>
          </cell>
          <cell r="E12362" t="str">
            <v>Step-Up</v>
          </cell>
        </row>
        <row r="12363">
          <cell r="A12363" t="str">
            <v>3136F5S44</v>
          </cell>
          <cell r="B12363" t="str">
            <v>x3136F5S44</v>
          </cell>
          <cell r="C12363" t="str">
            <v>Match</v>
          </cell>
          <cell r="D12363" t="str">
            <v>iStar</v>
          </cell>
          <cell r="E12363" t="str">
            <v>Callable</v>
          </cell>
        </row>
        <row r="12364">
          <cell r="A12364" t="str">
            <v>3136F5S51</v>
          </cell>
          <cell r="B12364" t="str">
            <v>x3136F5S51</v>
          </cell>
          <cell r="C12364" t="str">
            <v>Match</v>
          </cell>
          <cell r="D12364" t="str">
            <v>iStar</v>
          </cell>
          <cell r="E12364" t="str">
            <v>Callable</v>
          </cell>
        </row>
        <row r="12365">
          <cell r="A12365" t="str">
            <v>3136F5S69</v>
          </cell>
          <cell r="B12365" t="str">
            <v>x3136F5S69</v>
          </cell>
          <cell r="C12365" t="str">
            <v>Match</v>
          </cell>
          <cell r="D12365" t="str">
            <v>iStar</v>
          </cell>
          <cell r="E12365" t="str">
            <v>CallableStep-Up</v>
          </cell>
        </row>
        <row r="12366">
          <cell r="A12366" t="str">
            <v>3136F5S77</v>
          </cell>
          <cell r="B12366" t="str">
            <v>x3136F5S77</v>
          </cell>
          <cell r="C12366" t="str">
            <v>Match</v>
          </cell>
          <cell r="D12366" t="str">
            <v>iStar</v>
          </cell>
          <cell r="E12366" t="str">
            <v>Step-Up</v>
          </cell>
        </row>
        <row r="12367">
          <cell r="A12367" t="str">
            <v>3136F5S85</v>
          </cell>
          <cell r="B12367" t="str">
            <v>x3136F5S85</v>
          </cell>
          <cell r="C12367" t="str">
            <v>Match</v>
          </cell>
          <cell r="D12367" t="str">
            <v>iStar</v>
          </cell>
          <cell r="E12367" t="str">
            <v>Callable</v>
          </cell>
        </row>
        <row r="12368">
          <cell r="A12368" t="str">
            <v>3136F5S85</v>
          </cell>
          <cell r="B12368" t="str">
            <v>x3136F5S85</v>
          </cell>
          <cell r="C12368" t="str">
            <v>Match</v>
          </cell>
          <cell r="D12368" t="str">
            <v>iStar</v>
          </cell>
          <cell r="E12368" t="str">
            <v>Callable</v>
          </cell>
        </row>
        <row r="12369">
          <cell r="A12369" t="str">
            <v>3136F5SA0</v>
          </cell>
          <cell r="B12369" t="str">
            <v>x3136F5SA0</v>
          </cell>
          <cell r="C12369" t="str">
            <v>Match</v>
          </cell>
          <cell r="D12369" t="str">
            <v>iStar</v>
          </cell>
          <cell r="E12369" t="str">
            <v>Callable</v>
          </cell>
        </row>
        <row r="12370">
          <cell r="A12370" t="str">
            <v>3136F5SA0</v>
          </cell>
          <cell r="B12370" t="str">
            <v>x3136F5SA0</v>
          </cell>
          <cell r="C12370" t="str">
            <v>Match</v>
          </cell>
          <cell r="D12370" t="str">
            <v>iStar</v>
          </cell>
          <cell r="E12370" t="str">
            <v>Callable</v>
          </cell>
        </row>
        <row r="12371">
          <cell r="A12371" t="str">
            <v>3136F5SB8</v>
          </cell>
          <cell r="B12371" t="str">
            <v>x3136F5SB8</v>
          </cell>
          <cell r="C12371" t="str">
            <v>Match</v>
          </cell>
          <cell r="D12371" t="str">
            <v>iStar</v>
          </cell>
          <cell r="E12371" t="str">
            <v>Callable</v>
          </cell>
        </row>
        <row r="12372">
          <cell r="A12372" t="str">
            <v>3136F5SB8</v>
          </cell>
          <cell r="B12372" t="str">
            <v>x3136F5SB8</v>
          </cell>
          <cell r="C12372" t="str">
            <v>Match</v>
          </cell>
          <cell r="D12372" t="str">
            <v>iStar</v>
          </cell>
          <cell r="E12372" t="str">
            <v>Bullet</v>
          </cell>
        </row>
        <row r="12373">
          <cell r="A12373" t="str">
            <v>3136F5SC6</v>
          </cell>
          <cell r="B12373" t="str">
            <v>x3136F5SC6</v>
          </cell>
          <cell r="C12373" t="str">
            <v>Match</v>
          </cell>
          <cell r="D12373" t="str">
            <v>iStar</v>
          </cell>
          <cell r="E12373" t="str">
            <v>Callable</v>
          </cell>
        </row>
        <row r="12374">
          <cell r="A12374" t="str">
            <v>3136F5SC6</v>
          </cell>
          <cell r="B12374" t="str">
            <v>x3136F5SC6</v>
          </cell>
          <cell r="C12374" t="str">
            <v>Match</v>
          </cell>
          <cell r="D12374" t="str">
            <v>iStar</v>
          </cell>
          <cell r="E12374" t="str">
            <v>Callable</v>
          </cell>
        </row>
        <row r="12375">
          <cell r="A12375" t="str">
            <v>3136F5SD4</v>
          </cell>
          <cell r="B12375" t="str">
            <v>x3136F5SD4</v>
          </cell>
          <cell r="C12375" t="str">
            <v>Match</v>
          </cell>
          <cell r="D12375" t="str">
            <v>iStar</v>
          </cell>
          <cell r="E12375" t="str">
            <v>Callable</v>
          </cell>
        </row>
        <row r="12376">
          <cell r="A12376" t="str">
            <v>3136F5SD4</v>
          </cell>
          <cell r="B12376" t="str">
            <v>x3136F5SD4</v>
          </cell>
          <cell r="C12376" t="str">
            <v>Match</v>
          </cell>
          <cell r="D12376" t="str">
            <v>iStar</v>
          </cell>
          <cell r="E12376" t="str">
            <v>Callable</v>
          </cell>
        </row>
        <row r="12377">
          <cell r="A12377" t="str">
            <v>3136F5SE2</v>
          </cell>
          <cell r="B12377" t="str">
            <v>x3136F5SE2</v>
          </cell>
          <cell r="C12377" t="str">
            <v>Match</v>
          </cell>
          <cell r="D12377" t="str">
            <v>iStar</v>
          </cell>
          <cell r="E12377" t="str">
            <v>Bullet</v>
          </cell>
        </row>
        <row r="12378">
          <cell r="A12378" t="str">
            <v>3136F5SE2</v>
          </cell>
          <cell r="B12378" t="str">
            <v>x3136F5SE2</v>
          </cell>
          <cell r="C12378" t="str">
            <v>Match</v>
          </cell>
          <cell r="D12378" t="str">
            <v>iStar</v>
          </cell>
          <cell r="E12378" t="str">
            <v>Callable</v>
          </cell>
        </row>
        <row r="12379">
          <cell r="A12379" t="str">
            <v>3136F5SF9</v>
          </cell>
          <cell r="B12379" t="str">
            <v>x3136F5SF9</v>
          </cell>
          <cell r="C12379" t="str">
            <v>Match</v>
          </cell>
          <cell r="D12379" t="str">
            <v>iStar</v>
          </cell>
          <cell r="E12379" t="str">
            <v>Callable</v>
          </cell>
        </row>
        <row r="12380">
          <cell r="A12380" t="str">
            <v>3136F5SF9</v>
          </cell>
          <cell r="B12380" t="str">
            <v>x3136F5SF9</v>
          </cell>
          <cell r="C12380" t="str">
            <v>Match</v>
          </cell>
          <cell r="D12380" t="str">
            <v>iStar</v>
          </cell>
          <cell r="E12380" t="str">
            <v>CallableStep-Up</v>
          </cell>
        </row>
        <row r="12381">
          <cell r="A12381" t="str">
            <v>3136F5SG7</v>
          </cell>
          <cell r="B12381" t="str">
            <v>x3136F5SG7</v>
          </cell>
          <cell r="C12381" t="str">
            <v>Match</v>
          </cell>
          <cell r="D12381" t="str">
            <v>iStar</v>
          </cell>
          <cell r="E12381" t="str">
            <v>Step-Up</v>
          </cell>
        </row>
        <row r="12382">
          <cell r="A12382" t="str">
            <v>3136F5SG7</v>
          </cell>
          <cell r="B12382" t="str">
            <v>x3136F5SG7</v>
          </cell>
          <cell r="C12382" t="str">
            <v>Match</v>
          </cell>
          <cell r="D12382" t="str">
            <v>iStar</v>
          </cell>
          <cell r="E12382" t="str">
            <v>Callable</v>
          </cell>
        </row>
        <row r="12383">
          <cell r="A12383" t="str">
            <v>3136F5SH5</v>
          </cell>
          <cell r="B12383" t="str">
            <v>x3136F5SH5</v>
          </cell>
          <cell r="C12383" t="str">
            <v>Match</v>
          </cell>
          <cell r="D12383" t="str">
            <v>iStar</v>
          </cell>
          <cell r="E12383" t="str">
            <v>Bullet</v>
          </cell>
        </row>
        <row r="12384">
          <cell r="A12384" t="str">
            <v>3136F5SH5</v>
          </cell>
          <cell r="B12384" t="str">
            <v>x3136F5SH5</v>
          </cell>
          <cell r="C12384" t="str">
            <v>Match</v>
          </cell>
          <cell r="D12384" t="str">
            <v>iStar</v>
          </cell>
          <cell r="E12384" t="str">
            <v>CallableStep-Up</v>
          </cell>
        </row>
        <row r="12385">
          <cell r="A12385" t="str">
            <v>3136F5SJ1</v>
          </cell>
          <cell r="B12385" t="str">
            <v>x3136F5SJ1</v>
          </cell>
          <cell r="C12385" t="str">
            <v>Match</v>
          </cell>
          <cell r="D12385" t="str">
            <v>iStar</v>
          </cell>
          <cell r="E12385" t="str">
            <v>Callable</v>
          </cell>
        </row>
        <row r="12386">
          <cell r="A12386" t="str">
            <v>3136F5SK8</v>
          </cell>
          <cell r="B12386" t="str">
            <v>x3136F5SK8</v>
          </cell>
          <cell r="C12386" t="str">
            <v>Match</v>
          </cell>
          <cell r="D12386" t="str">
            <v>iStar</v>
          </cell>
          <cell r="E12386" t="str">
            <v>CallableStep-Up</v>
          </cell>
        </row>
        <row r="12387">
          <cell r="A12387" t="str">
            <v>3136F5SK8</v>
          </cell>
          <cell r="B12387" t="str">
            <v>x3136F5SK8</v>
          </cell>
          <cell r="C12387" t="str">
            <v>Match</v>
          </cell>
          <cell r="D12387" t="str">
            <v>iStar</v>
          </cell>
          <cell r="E12387" t="str">
            <v>Step-Up</v>
          </cell>
        </row>
        <row r="12388">
          <cell r="A12388" t="str">
            <v>3136F5SL6</v>
          </cell>
          <cell r="B12388" t="str">
            <v>x3136F5SL6</v>
          </cell>
          <cell r="C12388" t="str">
            <v>Match</v>
          </cell>
          <cell r="D12388" t="str">
            <v>iStar</v>
          </cell>
          <cell r="E12388" t="str">
            <v>Callable</v>
          </cell>
        </row>
        <row r="12389">
          <cell r="A12389" t="str">
            <v>3136F5SL6</v>
          </cell>
          <cell r="B12389" t="str">
            <v>x3136F5SL6</v>
          </cell>
          <cell r="C12389" t="str">
            <v>Match</v>
          </cell>
          <cell r="D12389" t="str">
            <v>iStar</v>
          </cell>
          <cell r="E12389" t="str">
            <v>Callable</v>
          </cell>
        </row>
        <row r="12390">
          <cell r="A12390" t="str">
            <v>3136F5SM4</v>
          </cell>
          <cell r="B12390" t="str">
            <v>x3136F5SM4</v>
          </cell>
          <cell r="C12390" t="str">
            <v>Match</v>
          </cell>
          <cell r="D12390" t="str">
            <v>iStar</v>
          </cell>
          <cell r="E12390" t="str">
            <v>CallableStep-Up</v>
          </cell>
        </row>
        <row r="12391">
          <cell r="A12391" t="str">
            <v>3136F5SM4</v>
          </cell>
          <cell r="B12391" t="str">
            <v>x3136F5SM4</v>
          </cell>
          <cell r="C12391" t="str">
            <v>Match</v>
          </cell>
          <cell r="D12391" t="str">
            <v>iStar</v>
          </cell>
          <cell r="E12391" t="str">
            <v>Step-Up</v>
          </cell>
        </row>
        <row r="12392">
          <cell r="A12392" t="str">
            <v>3136F5SN2</v>
          </cell>
          <cell r="B12392" t="str">
            <v>x3136F5SN2</v>
          </cell>
          <cell r="C12392" t="str">
            <v>Match</v>
          </cell>
          <cell r="D12392" t="str">
            <v>iStar</v>
          </cell>
          <cell r="E12392" t="str">
            <v>Callable</v>
          </cell>
        </row>
        <row r="12393">
          <cell r="A12393" t="str">
            <v>3136F5SN2</v>
          </cell>
          <cell r="B12393" t="str">
            <v>x3136F5SN2</v>
          </cell>
          <cell r="C12393" t="str">
            <v>Match</v>
          </cell>
          <cell r="D12393" t="str">
            <v>iStar</v>
          </cell>
          <cell r="E12393" t="str">
            <v>Callable</v>
          </cell>
        </row>
        <row r="12394">
          <cell r="A12394" t="str">
            <v>3136F5SP7</v>
          </cell>
          <cell r="B12394" t="str">
            <v>x3136F5SP7</v>
          </cell>
          <cell r="C12394" t="str">
            <v>Match</v>
          </cell>
          <cell r="D12394" t="str">
            <v>iStar</v>
          </cell>
          <cell r="E12394" t="str">
            <v>CallableStep-Up</v>
          </cell>
        </row>
        <row r="12395">
          <cell r="A12395" t="str">
            <v>3136F5SP7</v>
          </cell>
          <cell r="B12395" t="str">
            <v>x3136F5SP7</v>
          </cell>
          <cell r="C12395" t="str">
            <v>Match</v>
          </cell>
          <cell r="D12395" t="str">
            <v>iStar</v>
          </cell>
          <cell r="E12395" t="str">
            <v>Step-Up</v>
          </cell>
        </row>
        <row r="12396">
          <cell r="A12396" t="str">
            <v>3136F5SQ5</v>
          </cell>
          <cell r="B12396" t="str">
            <v>x3136F5SQ5</v>
          </cell>
          <cell r="C12396" t="str">
            <v>Match</v>
          </cell>
          <cell r="D12396" t="str">
            <v>iStar</v>
          </cell>
          <cell r="E12396" t="str">
            <v>Callable</v>
          </cell>
        </row>
        <row r="12397">
          <cell r="A12397" t="str">
            <v>3136F5SR3</v>
          </cell>
          <cell r="B12397" t="str">
            <v>x3136F5SR3</v>
          </cell>
          <cell r="C12397" t="str">
            <v>Match</v>
          </cell>
          <cell r="D12397" t="str">
            <v>iStar</v>
          </cell>
          <cell r="E12397" t="str">
            <v>Callable</v>
          </cell>
        </row>
        <row r="12398">
          <cell r="A12398" t="str">
            <v>3136F5SR3</v>
          </cell>
          <cell r="B12398" t="str">
            <v>x3136F5SR3</v>
          </cell>
          <cell r="C12398" t="str">
            <v>Match</v>
          </cell>
          <cell r="D12398" t="str">
            <v>iStar</v>
          </cell>
          <cell r="E12398" t="str">
            <v>Callable</v>
          </cell>
        </row>
        <row r="12399">
          <cell r="A12399" t="str">
            <v>3136F5SR3</v>
          </cell>
          <cell r="B12399" t="str">
            <v>x3136F5SR3</v>
          </cell>
          <cell r="C12399" t="str">
            <v>Match</v>
          </cell>
          <cell r="D12399" t="str">
            <v>iStar</v>
          </cell>
          <cell r="E12399" t="str">
            <v>Callable</v>
          </cell>
        </row>
        <row r="12400">
          <cell r="A12400" t="str">
            <v>3136F5SS1</v>
          </cell>
          <cell r="B12400" t="str">
            <v>x3136F5SS1</v>
          </cell>
          <cell r="C12400" t="str">
            <v>Match</v>
          </cell>
          <cell r="D12400" t="str">
            <v>iStar</v>
          </cell>
          <cell r="E12400" t="str">
            <v>Callable</v>
          </cell>
        </row>
        <row r="12401">
          <cell r="A12401" t="str">
            <v>3136F5ST9</v>
          </cell>
          <cell r="B12401" t="str">
            <v>x3136F5ST9</v>
          </cell>
          <cell r="C12401" t="str">
            <v>Match</v>
          </cell>
          <cell r="D12401" t="str">
            <v>iStar</v>
          </cell>
          <cell r="E12401" t="str">
            <v>Bullet</v>
          </cell>
        </row>
        <row r="12402">
          <cell r="A12402" t="str">
            <v>3136F5ST9</v>
          </cell>
          <cell r="B12402" t="str">
            <v>x3136F5ST9</v>
          </cell>
          <cell r="C12402" t="str">
            <v>Match</v>
          </cell>
          <cell r="D12402" t="str">
            <v>iStar</v>
          </cell>
          <cell r="E12402" t="str">
            <v>Callable</v>
          </cell>
        </row>
        <row r="12403">
          <cell r="A12403" t="str">
            <v>3136F5SU6</v>
          </cell>
          <cell r="B12403" t="str">
            <v>x3136F5SU6</v>
          </cell>
          <cell r="C12403" t="str">
            <v>Match</v>
          </cell>
          <cell r="D12403" t="str">
            <v>iStar</v>
          </cell>
          <cell r="E12403" t="str">
            <v>Callable</v>
          </cell>
        </row>
        <row r="12404">
          <cell r="A12404" t="str">
            <v>3136F5SV4</v>
          </cell>
          <cell r="B12404" t="str">
            <v>x3136F5SV4</v>
          </cell>
          <cell r="C12404" t="str">
            <v>Match</v>
          </cell>
          <cell r="D12404" t="str">
            <v>iStar</v>
          </cell>
          <cell r="E12404" t="str">
            <v>Callable</v>
          </cell>
        </row>
        <row r="12405">
          <cell r="A12405" t="str">
            <v>3136F5SV4</v>
          </cell>
          <cell r="B12405" t="str">
            <v>x3136F5SV4</v>
          </cell>
          <cell r="C12405" t="str">
            <v>Match</v>
          </cell>
          <cell r="D12405" t="str">
            <v>iStar</v>
          </cell>
          <cell r="E12405" t="str">
            <v>CallableStep-Up</v>
          </cell>
        </row>
        <row r="12406">
          <cell r="A12406" t="str">
            <v>3136F5SW2</v>
          </cell>
          <cell r="B12406" t="str">
            <v>x3136F5SW2</v>
          </cell>
          <cell r="C12406" t="str">
            <v>Match</v>
          </cell>
          <cell r="D12406" t="str">
            <v>iStar</v>
          </cell>
          <cell r="E12406" t="str">
            <v>Step-Up</v>
          </cell>
        </row>
        <row r="12407">
          <cell r="A12407" t="str">
            <v>3136F5SW2</v>
          </cell>
          <cell r="B12407" t="str">
            <v>x3136F5SW2</v>
          </cell>
          <cell r="C12407" t="str">
            <v>Match</v>
          </cell>
          <cell r="D12407" t="str">
            <v>iStar</v>
          </cell>
          <cell r="E12407" t="str">
            <v>Step-Up</v>
          </cell>
        </row>
        <row r="12408">
          <cell r="A12408" t="str">
            <v>3136F5SX0</v>
          </cell>
          <cell r="B12408" t="str">
            <v>x3136F5SX0</v>
          </cell>
          <cell r="C12408" t="str">
            <v>Match</v>
          </cell>
          <cell r="D12408" t="str">
            <v>iStar</v>
          </cell>
          <cell r="E12408" t="str">
            <v>Callable</v>
          </cell>
        </row>
        <row r="12409">
          <cell r="A12409" t="str">
            <v>3136F5SX0</v>
          </cell>
          <cell r="B12409" t="str">
            <v>x3136F5SX0</v>
          </cell>
          <cell r="C12409" t="str">
            <v>Match</v>
          </cell>
          <cell r="D12409" t="str">
            <v>iStar</v>
          </cell>
          <cell r="E12409" t="str">
            <v>Bullet</v>
          </cell>
        </row>
        <row r="12410">
          <cell r="A12410" t="str">
            <v>3136F5SY8</v>
          </cell>
          <cell r="B12410" t="str">
            <v>x3136F5SY8</v>
          </cell>
          <cell r="C12410" t="str">
            <v>Match</v>
          </cell>
          <cell r="D12410" t="str">
            <v>iStar</v>
          </cell>
          <cell r="E12410" t="str">
            <v>Callable</v>
          </cell>
        </row>
        <row r="12411">
          <cell r="A12411" t="str">
            <v>3136F5SY8</v>
          </cell>
          <cell r="B12411" t="str">
            <v>x3136F5SY8</v>
          </cell>
          <cell r="C12411" t="str">
            <v>Match</v>
          </cell>
          <cell r="D12411" t="str">
            <v>iStar</v>
          </cell>
          <cell r="E12411" t="str">
            <v>Callable</v>
          </cell>
        </row>
        <row r="12412">
          <cell r="A12412" t="str">
            <v>3136F5SZ5</v>
          </cell>
          <cell r="B12412" t="str">
            <v>x3136F5SZ5</v>
          </cell>
          <cell r="C12412" t="str">
            <v>Match</v>
          </cell>
          <cell r="D12412" t="str">
            <v>iStar</v>
          </cell>
          <cell r="E12412" t="str">
            <v>Callable</v>
          </cell>
        </row>
        <row r="12413">
          <cell r="A12413" t="str">
            <v>3136F5SZ5</v>
          </cell>
          <cell r="B12413" t="str">
            <v>x3136F5SZ5</v>
          </cell>
          <cell r="C12413" t="str">
            <v>Match</v>
          </cell>
          <cell r="D12413" t="str">
            <v>iStar</v>
          </cell>
          <cell r="E12413" t="str">
            <v>Callable</v>
          </cell>
        </row>
        <row r="12414">
          <cell r="A12414" t="str">
            <v>3136F5T27</v>
          </cell>
          <cell r="B12414" t="str">
            <v>x3136F5T27</v>
          </cell>
          <cell r="C12414" t="str">
            <v>Match</v>
          </cell>
          <cell r="D12414" t="str">
            <v>iStar</v>
          </cell>
          <cell r="E12414" t="str">
            <v>CallableStep-Up</v>
          </cell>
        </row>
        <row r="12415">
          <cell r="A12415" t="str">
            <v>3136F5T27</v>
          </cell>
          <cell r="B12415" t="str">
            <v>x3136F5T27</v>
          </cell>
          <cell r="C12415" t="str">
            <v>Match</v>
          </cell>
          <cell r="D12415" t="str">
            <v>iStar</v>
          </cell>
          <cell r="E12415" t="str">
            <v>Step-Up</v>
          </cell>
        </row>
        <row r="12416">
          <cell r="A12416" t="str">
            <v>3136F5T43</v>
          </cell>
          <cell r="B12416" t="str">
            <v>x3136F5T43</v>
          </cell>
          <cell r="C12416" t="str">
            <v>Match</v>
          </cell>
          <cell r="D12416" t="str">
            <v>iStar</v>
          </cell>
          <cell r="E12416" t="str">
            <v>Callable</v>
          </cell>
        </row>
        <row r="12417">
          <cell r="A12417" t="str">
            <v>3136F5T43</v>
          </cell>
          <cell r="B12417" t="str">
            <v>x3136F5T43</v>
          </cell>
          <cell r="C12417" t="str">
            <v>Match</v>
          </cell>
          <cell r="D12417" t="str">
            <v>iStar</v>
          </cell>
          <cell r="E12417" t="str">
            <v>Callable</v>
          </cell>
        </row>
        <row r="12418">
          <cell r="A12418" t="str">
            <v>3136F5T50</v>
          </cell>
          <cell r="B12418" t="str">
            <v>x3136F5T50</v>
          </cell>
          <cell r="C12418" t="str">
            <v>Match</v>
          </cell>
          <cell r="D12418" t="str">
            <v>iStar</v>
          </cell>
          <cell r="E12418" t="str">
            <v>Callable</v>
          </cell>
        </row>
        <row r="12419">
          <cell r="A12419" t="str">
            <v>3136F5T68</v>
          </cell>
          <cell r="B12419" t="str">
            <v>x3136F5T68</v>
          </cell>
          <cell r="C12419" t="str">
            <v>Match</v>
          </cell>
          <cell r="D12419" t="str">
            <v>iStar</v>
          </cell>
          <cell r="E12419" t="str">
            <v>Callable</v>
          </cell>
        </row>
        <row r="12420">
          <cell r="A12420" t="str">
            <v>3136F5T68</v>
          </cell>
          <cell r="B12420" t="str">
            <v>x3136F5T68</v>
          </cell>
          <cell r="C12420" t="str">
            <v>Match</v>
          </cell>
          <cell r="D12420" t="str">
            <v>iStar</v>
          </cell>
          <cell r="E12420" t="str">
            <v>CallableStep-Up</v>
          </cell>
        </row>
        <row r="12421">
          <cell r="A12421" t="str">
            <v>3136F5T92</v>
          </cell>
          <cell r="B12421" t="str">
            <v>x3136F5T92</v>
          </cell>
          <cell r="C12421" t="str">
            <v>Match</v>
          </cell>
          <cell r="D12421" t="str">
            <v>iStar</v>
          </cell>
          <cell r="E12421" t="str">
            <v>Step-Up</v>
          </cell>
        </row>
        <row r="12422">
          <cell r="A12422" t="str">
            <v>3136F5TA9</v>
          </cell>
          <cell r="B12422" t="str">
            <v>x3136F5TA9</v>
          </cell>
          <cell r="C12422" t="str">
            <v>Match</v>
          </cell>
          <cell r="D12422" t="str">
            <v>iStar</v>
          </cell>
          <cell r="E12422" t="str">
            <v>CallableStep-Up</v>
          </cell>
        </row>
        <row r="12423">
          <cell r="A12423" t="str">
            <v>3136F5TB7</v>
          </cell>
          <cell r="B12423" t="str">
            <v>x3136F5TB7</v>
          </cell>
          <cell r="C12423" t="str">
            <v>Match</v>
          </cell>
          <cell r="D12423" t="str">
            <v>iStar</v>
          </cell>
          <cell r="E12423" t="str">
            <v>Step-Up</v>
          </cell>
        </row>
        <row r="12424">
          <cell r="A12424" t="str">
            <v>3136F5TB7</v>
          </cell>
          <cell r="B12424" t="str">
            <v>x3136F5TB7</v>
          </cell>
          <cell r="C12424" t="str">
            <v>Match</v>
          </cell>
          <cell r="D12424" t="str">
            <v>iStar</v>
          </cell>
          <cell r="E12424" t="str">
            <v>Callable</v>
          </cell>
        </row>
        <row r="12425">
          <cell r="A12425" t="str">
            <v>3136F5TC5</v>
          </cell>
          <cell r="B12425" t="str">
            <v>x3136F5TC5</v>
          </cell>
          <cell r="C12425" t="str">
            <v>Match</v>
          </cell>
          <cell r="D12425" t="str">
            <v>iStar</v>
          </cell>
          <cell r="E12425" t="str">
            <v>Callable</v>
          </cell>
        </row>
        <row r="12426">
          <cell r="A12426" t="str">
            <v>3136F5TC5</v>
          </cell>
          <cell r="B12426" t="str">
            <v>x3136F5TC5</v>
          </cell>
          <cell r="C12426" t="str">
            <v>Match</v>
          </cell>
          <cell r="D12426" t="str">
            <v>iStar</v>
          </cell>
          <cell r="E12426" t="str">
            <v>Bullet</v>
          </cell>
        </row>
        <row r="12427">
          <cell r="A12427" t="str">
            <v>3136F5TE1</v>
          </cell>
          <cell r="B12427" t="str">
            <v>x3136F5TE1</v>
          </cell>
          <cell r="C12427" t="str">
            <v>Match</v>
          </cell>
          <cell r="D12427" t="str">
            <v>iStar</v>
          </cell>
          <cell r="E12427" t="str">
            <v>CallableStep-Up</v>
          </cell>
        </row>
        <row r="12428">
          <cell r="A12428" t="str">
            <v>3136F5TE1</v>
          </cell>
          <cell r="B12428" t="str">
            <v>x3136F5TE1</v>
          </cell>
          <cell r="C12428" t="str">
            <v>Match</v>
          </cell>
          <cell r="D12428" t="str">
            <v>iStar</v>
          </cell>
          <cell r="E12428" t="str">
            <v>Step-Up</v>
          </cell>
        </row>
        <row r="12429">
          <cell r="A12429" t="str">
            <v>3136F5TF8</v>
          </cell>
          <cell r="B12429" t="str">
            <v>x3136F5TF8</v>
          </cell>
          <cell r="C12429" t="str">
            <v>Match</v>
          </cell>
          <cell r="D12429" t="str">
            <v>iStar</v>
          </cell>
          <cell r="E12429" t="str">
            <v>CallableStep-Up</v>
          </cell>
        </row>
        <row r="12430">
          <cell r="A12430" t="str">
            <v>3136F5TF8</v>
          </cell>
          <cell r="B12430" t="str">
            <v>x3136F5TF8</v>
          </cell>
          <cell r="C12430" t="str">
            <v>Match</v>
          </cell>
          <cell r="D12430" t="str">
            <v>iStar</v>
          </cell>
          <cell r="E12430" t="str">
            <v>CallableStep-Up</v>
          </cell>
        </row>
        <row r="12431">
          <cell r="A12431" t="str">
            <v>3136F5TG6</v>
          </cell>
          <cell r="B12431" t="str">
            <v>x3136F5TG6</v>
          </cell>
          <cell r="C12431" t="str">
            <v>Match</v>
          </cell>
          <cell r="D12431" t="str">
            <v>iStar</v>
          </cell>
          <cell r="E12431" t="str">
            <v>Callable</v>
          </cell>
        </row>
        <row r="12432">
          <cell r="A12432" t="str">
            <v>3136F5TG6</v>
          </cell>
          <cell r="B12432" t="str">
            <v>x3136F5TG6</v>
          </cell>
          <cell r="C12432" t="str">
            <v>Match</v>
          </cell>
          <cell r="D12432" t="str">
            <v>iStar</v>
          </cell>
          <cell r="E12432" t="str">
            <v>Bullet</v>
          </cell>
        </row>
        <row r="12433">
          <cell r="A12433" t="str">
            <v>3136F5TG6</v>
          </cell>
          <cell r="B12433" t="str">
            <v>x3136F5TG6</v>
          </cell>
          <cell r="C12433" t="str">
            <v>Match</v>
          </cell>
          <cell r="D12433" t="str">
            <v>iStar</v>
          </cell>
          <cell r="E12433" t="str">
            <v>CallableStep-Up</v>
          </cell>
        </row>
        <row r="12434">
          <cell r="A12434" t="str">
            <v>3136F5TG6</v>
          </cell>
          <cell r="B12434" t="str">
            <v>x3136F5TG6</v>
          </cell>
          <cell r="C12434" t="str">
            <v>Match</v>
          </cell>
          <cell r="D12434" t="str">
            <v>iStar</v>
          </cell>
          <cell r="E12434" t="str">
            <v>CallableStep-Up</v>
          </cell>
        </row>
        <row r="12435">
          <cell r="A12435" t="str">
            <v>3136F5TH4</v>
          </cell>
          <cell r="B12435" t="str">
            <v>x3136F5TH4</v>
          </cell>
          <cell r="C12435" t="str">
            <v>Match</v>
          </cell>
          <cell r="D12435" t="str">
            <v>iStar</v>
          </cell>
          <cell r="E12435" t="str">
            <v>Step-Up</v>
          </cell>
        </row>
        <row r="12436">
          <cell r="A12436" t="str">
            <v>3136F5TH4</v>
          </cell>
          <cell r="B12436" t="str">
            <v>x3136F5TH4</v>
          </cell>
          <cell r="C12436" t="str">
            <v>Match</v>
          </cell>
          <cell r="D12436" t="str">
            <v>iStar</v>
          </cell>
          <cell r="E12436" t="str">
            <v>Callable</v>
          </cell>
        </row>
        <row r="12437">
          <cell r="A12437" t="str">
            <v>3136F5TJ0</v>
          </cell>
          <cell r="B12437" t="str">
            <v>x3136F5TJ0</v>
          </cell>
          <cell r="C12437" t="str">
            <v>Match</v>
          </cell>
          <cell r="D12437" t="str">
            <v>iStar</v>
          </cell>
          <cell r="E12437" t="str">
            <v>Bullet</v>
          </cell>
        </row>
        <row r="12438">
          <cell r="A12438" t="str">
            <v>3136F5TJ0</v>
          </cell>
          <cell r="B12438" t="str">
            <v>x3136F5TJ0</v>
          </cell>
          <cell r="C12438" t="str">
            <v>Match</v>
          </cell>
          <cell r="D12438" t="str">
            <v>iStar</v>
          </cell>
          <cell r="E12438" t="str">
            <v>Bullet</v>
          </cell>
        </row>
        <row r="12439">
          <cell r="A12439" t="str">
            <v>3136F5TK7</v>
          </cell>
          <cell r="B12439" t="str">
            <v>x3136F5TK7</v>
          </cell>
          <cell r="C12439" t="str">
            <v>Match</v>
          </cell>
          <cell r="D12439" t="str">
            <v>iStar</v>
          </cell>
          <cell r="E12439" t="str">
            <v>Callable</v>
          </cell>
        </row>
        <row r="12440">
          <cell r="A12440" t="str">
            <v>3136F5TK7</v>
          </cell>
          <cell r="B12440" t="str">
            <v>x3136F5TK7</v>
          </cell>
          <cell r="C12440" t="str">
            <v>Match</v>
          </cell>
          <cell r="D12440" t="str">
            <v>iStar</v>
          </cell>
          <cell r="E12440" t="str">
            <v>Callable</v>
          </cell>
        </row>
        <row r="12441">
          <cell r="A12441" t="str">
            <v>3136F5TK7</v>
          </cell>
          <cell r="B12441" t="str">
            <v>x3136F5TK7</v>
          </cell>
          <cell r="C12441" t="str">
            <v>Match</v>
          </cell>
          <cell r="D12441" t="str">
            <v>iStar</v>
          </cell>
          <cell r="E12441" t="str">
            <v>Callable</v>
          </cell>
        </row>
        <row r="12442">
          <cell r="A12442" t="str">
            <v>3136F5TL5</v>
          </cell>
          <cell r="B12442" t="str">
            <v>x3136F5TL5</v>
          </cell>
          <cell r="C12442" t="str">
            <v>Match</v>
          </cell>
          <cell r="D12442" t="str">
            <v>iStar</v>
          </cell>
          <cell r="E12442" t="str">
            <v>CallableStep-Up</v>
          </cell>
        </row>
        <row r="12443">
          <cell r="A12443" t="str">
            <v>3136F5TL5</v>
          </cell>
          <cell r="B12443" t="str">
            <v>x3136F5TL5</v>
          </cell>
          <cell r="C12443" t="str">
            <v>Match</v>
          </cell>
          <cell r="D12443" t="str">
            <v>iStar</v>
          </cell>
          <cell r="E12443" t="str">
            <v>Step-Up</v>
          </cell>
        </row>
        <row r="12444">
          <cell r="A12444" t="str">
            <v>3136F5TN1</v>
          </cell>
          <cell r="B12444" t="str">
            <v>x3136F5TN1</v>
          </cell>
          <cell r="C12444" t="str">
            <v>Match</v>
          </cell>
          <cell r="D12444" t="str">
            <v>iStar</v>
          </cell>
          <cell r="E12444" t="str">
            <v>Callable</v>
          </cell>
        </row>
        <row r="12445">
          <cell r="A12445" t="str">
            <v>3136F5TP6</v>
          </cell>
          <cell r="B12445" t="str">
            <v>x3136F5TP6</v>
          </cell>
          <cell r="C12445" t="str">
            <v>Match</v>
          </cell>
          <cell r="D12445" t="str">
            <v>iStar</v>
          </cell>
          <cell r="E12445" t="str">
            <v>Callable</v>
          </cell>
        </row>
        <row r="12446">
          <cell r="A12446" t="str">
            <v>3136F5TP6</v>
          </cell>
          <cell r="B12446" t="str">
            <v>x3136F5TP6</v>
          </cell>
          <cell r="C12446" t="str">
            <v>Match</v>
          </cell>
          <cell r="D12446" t="str">
            <v>iStar</v>
          </cell>
          <cell r="E12446" t="str">
            <v>CallableStep-Up</v>
          </cell>
        </row>
        <row r="12447">
          <cell r="A12447" t="str">
            <v>3136F5TQ4</v>
          </cell>
          <cell r="B12447" t="str">
            <v>x3136F5TQ4</v>
          </cell>
          <cell r="C12447" t="str">
            <v>Match</v>
          </cell>
          <cell r="D12447" t="str">
            <v>iStar</v>
          </cell>
          <cell r="E12447" t="str">
            <v>Step-Up</v>
          </cell>
        </row>
        <row r="12448">
          <cell r="A12448" t="str">
            <v>3136F5TQ4</v>
          </cell>
          <cell r="B12448" t="str">
            <v>x3136F5TQ4</v>
          </cell>
          <cell r="C12448" t="str">
            <v>Match</v>
          </cell>
          <cell r="D12448" t="str">
            <v>iStar</v>
          </cell>
          <cell r="E12448" t="str">
            <v>CallableStep-Up</v>
          </cell>
        </row>
        <row r="12449">
          <cell r="A12449" t="str">
            <v>3136F5TR2</v>
          </cell>
          <cell r="B12449" t="str">
            <v>x3136F5TR2</v>
          </cell>
          <cell r="C12449" t="str">
            <v>Match</v>
          </cell>
          <cell r="D12449" t="str">
            <v>iStar</v>
          </cell>
          <cell r="E12449" t="str">
            <v>Step-Up</v>
          </cell>
        </row>
        <row r="12450">
          <cell r="A12450" t="str">
            <v>3136F5TR2</v>
          </cell>
          <cell r="B12450" t="str">
            <v>x3136F5TR2</v>
          </cell>
          <cell r="C12450" t="str">
            <v>Match</v>
          </cell>
          <cell r="D12450" t="str">
            <v>iStar</v>
          </cell>
          <cell r="E12450" t="str">
            <v>Callable</v>
          </cell>
        </row>
        <row r="12451">
          <cell r="A12451" t="str">
            <v>3136F5TR2</v>
          </cell>
          <cell r="B12451" t="str">
            <v>x3136F5TR2</v>
          </cell>
          <cell r="C12451" t="str">
            <v>Match</v>
          </cell>
          <cell r="D12451" t="str">
            <v>iStar</v>
          </cell>
          <cell r="E12451" t="str">
            <v>Callable</v>
          </cell>
        </row>
        <row r="12452">
          <cell r="A12452" t="str">
            <v>3136F5TR2</v>
          </cell>
          <cell r="B12452" t="str">
            <v>x3136F5TR2</v>
          </cell>
          <cell r="C12452" t="str">
            <v>Match</v>
          </cell>
          <cell r="D12452" t="str">
            <v>iStar</v>
          </cell>
          <cell r="E12452" t="str">
            <v>Callable</v>
          </cell>
        </row>
        <row r="12453">
          <cell r="A12453" t="str">
            <v>3136F5TS0</v>
          </cell>
          <cell r="B12453" t="str">
            <v>x3136F5TS0</v>
          </cell>
          <cell r="C12453" t="str">
            <v>Match</v>
          </cell>
          <cell r="D12453" t="str">
            <v>iStar</v>
          </cell>
          <cell r="E12453" t="str">
            <v>Callable</v>
          </cell>
        </row>
        <row r="12454">
          <cell r="A12454" t="str">
            <v>3136F5TT8</v>
          </cell>
          <cell r="B12454" t="str">
            <v>x3136F5TT8</v>
          </cell>
          <cell r="C12454" t="str">
            <v>Match</v>
          </cell>
          <cell r="D12454" t="str">
            <v>iStar</v>
          </cell>
          <cell r="E12454" t="str">
            <v>Callable</v>
          </cell>
        </row>
        <row r="12455">
          <cell r="A12455" t="str">
            <v>3136F5TT8</v>
          </cell>
          <cell r="B12455" t="str">
            <v>x3136F5TT8</v>
          </cell>
          <cell r="C12455" t="str">
            <v>Match</v>
          </cell>
          <cell r="D12455" t="str">
            <v>iStar</v>
          </cell>
          <cell r="E12455" t="str">
            <v>Callable</v>
          </cell>
        </row>
        <row r="12456">
          <cell r="A12456" t="str">
            <v>3136F5TT8</v>
          </cell>
          <cell r="B12456" t="str">
            <v>x3136F5TT8</v>
          </cell>
          <cell r="C12456" t="str">
            <v>Match</v>
          </cell>
          <cell r="D12456" t="str">
            <v>iStar</v>
          </cell>
          <cell r="E12456" t="str">
            <v>VariableRateBond</v>
          </cell>
        </row>
        <row r="12457">
          <cell r="A12457" t="str">
            <v>3136F5TU5</v>
          </cell>
          <cell r="B12457" t="str">
            <v>x3136F5TU5</v>
          </cell>
          <cell r="C12457" t="str">
            <v>Match</v>
          </cell>
          <cell r="D12457" t="str">
            <v>iStar</v>
          </cell>
          <cell r="E12457" t="str">
            <v>VariableRateBond</v>
          </cell>
        </row>
        <row r="12458">
          <cell r="A12458" t="str">
            <v>3136F5TU5</v>
          </cell>
          <cell r="B12458" t="str">
            <v>x3136F5TU5</v>
          </cell>
          <cell r="C12458" t="str">
            <v>Match</v>
          </cell>
          <cell r="D12458" t="str">
            <v>iStar</v>
          </cell>
          <cell r="E12458" t="str">
            <v>Callable</v>
          </cell>
        </row>
        <row r="12459">
          <cell r="A12459" t="str">
            <v>3136F5TU5</v>
          </cell>
          <cell r="B12459" t="str">
            <v>x3136F5TU5</v>
          </cell>
          <cell r="C12459" t="str">
            <v>Match</v>
          </cell>
          <cell r="D12459" t="str">
            <v>iStar</v>
          </cell>
          <cell r="E12459" t="str">
            <v>Callable</v>
          </cell>
        </row>
        <row r="12460">
          <cell r="A12460" t="str">
            <v>3136F5TU5</v>
          </cell>
          <cell r="B12460" t="str">
            <v>x3136F5TU5</v>
          </cell>
          <cell r="C12460" t="str">
            <v>Match</v>
          </cell>
          <cell r="D12460" t="str">
            <v>iStar</v>
          </cell>
          <cell r="E12460" t="str">
            <v>Callable</v>
          </cell>
        </row>
        <row r="12461">
          <cell r="A12461" t="str">
            <v>3136F5TV3</v>
          </cell>
          <cell r="B12461" t="str">
            <v>x3136F5TV3</v>
          </cell>
          <cell r="C12461" t="str">
            <v>Match</v>
          </cell>
          <cell r="D12461" t="str">
            <v>iStar</v>
          </cell>
          <cell r="E12461" t="str">
            <v>VariableRateBond</v>
          </cell>
        </row>
        <row r="12462">
          <cell r="A12462" t="str">
            <v>3136F5TV3</v>
          </cell>
          <cell r="B12462" t="str">
            <v>x3136F5TV3</v>
          </cell>
          <cell r="C12462" t="str">
            <v>Match</v>
          </cell>
          <cell r="D12462" t="str">
            <v>iStar</v>
          </cell>
          <cell r="E12462" t="str">
            <v>CallableStep-Up</v>
          </cell>
        </row>
        <row r="12463">
          <cell r="A12463" t="str">
            <v>3136F5TW1</v>
          </cell>
          <cell r="B12463" t="str">
            <v>x3136F5TW1</v>
          </cell>
          <cell r="C12463" t="str">
            <v>Match</v>
          </cell>
          <cell r="D12463" t="str">
            <v>iStar</v>
          </cell>
          <cell r="E12463" t="str">
            <v>Step-Up</v>
          </cell>
        </row>
        <row r="12464">
          <cell r="A12464" t="str">
            <v>3136F5TW1</v>
          </cell>
          <cell r="B12464" t="str">
            <v>x3136F5TW1</v>
          </cell>
          <cell r="C12464" t="str">
            <v>Match</v>
          </cell>
          <cell r="D12464" t="str">
            <v>iStar</v>
          </cell>
          <cell r="E12464" t="str">
            <v>CallableStep-Up</v>
          </cell>
        </row>
        <row r="12465">
          <cell r="A12465" t="str">
            <v>3136F5TX9</v>
          </cell>
          <cell r="B12465" t="str">
            <v>x3136F5TX9</v>
          </cell>
          <cell r="C12465" t="str">
            <v>Match</v>
          </cell>
          <cell r="D12465" t="str">
            <v>iStar</v>
          </cell>
          <cell r="E12465" t="str">
            <v>Step-Up</v>
          </cell>
        </row>
        <row r="12466">
          <cell r="A12466" t="str">
            <v>3136F5TX9</v>
          </cell>
          <cell r="B12466" t="str">
            <v>x3136F5TX9</v>
          </cell>
          <cell r="C12466" t="str">
            <v>Match</v>
          </cell>
          <cell r="D12466" t="str">
            <v>iStar</v>
          </cell>
          <cell r="E12466" t="str">
            <v>Step-Up</v>
          </cell>
        </row>
        <row r="12467">
          <cell r="A12467" t="str">
            <v>3136F5TX9</v>
          </cell>
          <cell r="B12467" t="str">
            <v>x3136F5TX9</v>
          </cell>
          <cell r="C12467" t="str">
            <v>Match</v>
          </cell>
          <cell r="D12467" t="str">
            <v>iStar</v>
          </cell>
          <cell r="E12467" t="str">
            <v>Callable</v>
          </cell>
        </row>
        <row r="12468">
          <cell r="A12468" t="str">
            <v>3136F5TY7</v>
          </cell>
          <cell r="B12468" t="str">
            <v>x3136F5TY7</v>
          </cell>
          <cell r="C12468" t="str">
            <v>Match</v>
          </cell>
          <cell r="D12468" t="str">
            <v>iStar</v>
          </cell>
          <cell r="E12468" t="str">
            <v>CallableStep-Up</v>
          </cell>
        </row>
        <row r="12469">
          <cell r="A12469" t="str">
            <v>3136F5TY7</v>
          </cell>
          <cell r="B12469" t="str">
            <v>x3136F5TY7</v>
          </cell>
          <cell r="C12469" t="str">
            <v>Match</v>
          </cell>
          <cell r="D12469" t="str">
            <v>iStar</v>
          </cell>
          <cell r="E12469" t="str">
            <v>Step-Up</v>
          </cell>
        </row>
        <row r="12470">
          <cell r="A12470" t="str">
            <v>3136F5TZ4</v>
          </cell>
          <cell r="B12470" t="str">
            <v>x3136F5TZ4</v>
          </cell>
          <cell r="C12470" t="str">
            <v>Match</v>
          </cell>
          <cell r="D12470" t="str">
            <v>iStar</v>
          </cell>
          <cell r="E12470" t="str">
            <v>Step-Up</v>
          </cell>
        </row>
        <row r="12471">
          <cell r="A12471" t="str">
            <v>3136F5TZ4</v>
          </cell>
          <cell r="B12471" t="str">
            <v>x3136F5TZ4</v>
          </cell>
          <cell r="C12471" t="str">
            <v>Match</v>
          </cell>
          <cell r="D12471" t="str">
            <v>iStar</v>
          </cell>
          <cell r="E12471" t="str">
            <v>CallableStep-Up</v>
          </cell>
        </row>
        <row r="12472">
          <cell r="A12472" t="str">
            <v>3136F5U25</v>
          </cell>
          <cell r="B12472" t="str">
            <v>x3136F5U25</v>
          </cell>
          <cell r="C12472" t="str">
            <v>Match</v>
          </cell>
          <cell r="D12472" t="str">
            <v>iStar</v>
          </cell>
          <cell r="E12472" t="str">
            <v>CallableStep-Up</v>
          </cell>
        </row>
        <row r="12473">
          <cell r="A12473" t="str">
            <v>3136F5U33</v>
          </cell>
          <cell r="B12473" t="str">
            <v>x3136F5U33</v>
          </cell>
          <cell r="C12473" t="str">
            <v>Match</v>
          </cell>
          <cell r="D12473" t="str">
            <v>iStar</v>
          </cell>
          <cell r="E12473" t="str">
            <v>Callable</v>
          </cell>
        </row>
        <row r="12474">
          <cell r="A12474" t="str">
            <v>3136F5U58</v>
          </cell>
          <cell r="B12474" t="str">
            <v>x3136F5U58</v>
          </cell>
          <cell r="C12474" t="str">
            <v>Match</v>
          </cell>
          <cell r="D12474" t="str">
            <v>iStar</v>
          </cell>
          <cell r="E12474" t="str">
            <v>Bullet</v>
          </cell>
        </row>
        <row r="12475">
          <cell r="A12475" t="str">
            <v>3136F5U90</v>
          </cell>
          <cell r="B12475" t="str">
            <v>x3136F5U90</v>
          </cell>
          <cell r="C12475" t="str">
            <v>Match</v>
          </cell>
          <cell r="D12475" t="str">
            <v>iStar</v>
          </cell>
          <cell r="E12475" t="str">
            <v>Callable</v>
          </cell>
        </row>
        <row r="12476">
          <cell r="A12476" t="str">
            <v>3136F5U90</v>
          </cell>
          <cell r="B12476" t="str">
            <v>x3136F5U90</v>
          </cell>
          <cell r="C12476" t="str">
            <v>Match</v>
          </cell>
          <cell r="D12476" t="str">
            <v>iStar</v>
          </cell>
          <cell r="E12476" t="str">
            <v>Bullet</v>
          </cell>
        </row>
        <row r="12477">
          <cell r="A12477" t="str">
            <v>3136F5UB5</v>
          </cell>
          <cell r="B12477" t="str">
            <v>x3136F5UB5</v>
          </cell>
          <cell r="C12477" t="str">
            <v>Match</v>
          </cell>
          <cell r="D12477" t="str">
            <v>iStar</v>
          </cell>
          <cell r="E12477" t="str">
            <v>CallableStep-Up</v>
          </cell>
        </row>
        <row r="12478">
          <cell r="A12478" t="str">
            <v>3136F5UB5</v>
          </cell>
          <cell r="B12478" t="str">
            <v>x3136F5UB5</v>
          </cell>
          <cell r="C12478" t="str">
            <v>Match</v>
          </cell>
          <cell r="D12478" t="str">
            <v>iStar</v>
          </cell>
          <cell r="E12478" t="str">
            <v>Step-Up</v>
          </cell>
        </row>
        <row r="12479">
          <cell r="A12479" t="str">
            <v>3136F5UD1</v>
          </cell>
          <cell r="B12479" t="str">
            <v>x3136F5UD1</v>
          </cell>
          <cell r="C12479" t="str">
            <v>Match</v>
          </cell>
          <cell r="D12479" t="str">
            <v>iStar</v>
          </cell>
          <cell r="E12479" t="str">
            <v>CallableStep-Up</v>
          </cell>
        </row>
        <row r="12480">
          <cell r="A12480" t="str">
            <v>3136F5UG4</v>
          </cell>
          <cell r="B12480" t="str">
            <v>x3136F5UG4</v>
          </cell>
          <cell r="C12480" t="str">
            <v>Match</v>
          </cell>
          <cell r="D12480" t="str">
            <v>iStar</v>
          </cell>
          <cell r="E12480" t="str">
            <v>Step-Up</v>
          </cell>
        </row>
        <row r="12481">
          <cell r="A12481" t="str">
            <v>3136F5UH2</v>
          </cell>
          <cell r="B12481" t="str">
            <v>x3136F5UH2</v>
          </cell>
          <cell r="C12481" t="str">
            <v>Match</v>
          </cell>
          <cell r="D12481" t="str">
            <v>iStar</v>
          </cell>
          <cell r="E12481" t="str">
            <v>CallableStep-Up</v>
          </cell>
        </row>
        <row r="12482">
          <cell r="A12482" t="str">
            <v>3136F5UJ8</v>
          </cell>
          <cell r="B12482" t="str">
            <v>x3136F5UJ8</v>
          </cell>
          <cell r="C12482" t="str">
            <v>Match</v>
          </cell>
          <cell r="D12482" t="str">
            <v>iStar</v>
          </cell>
          <cell r="E12482" t="str">
            <v>Step-Up</v>
          </cell>
        </row>
        <row r="12483">
          <cell r="A12483" t="str">
            <v>3136F5UJ8</v>
          </cell>
          <cell r="B12483" t="str">
            <v>x3136F5UJ8</v>
          </cell>
          <cell r="C12483" t="str">
            <v>Match</v>
          </cell>
          <cell r="D12483" t="str">
            <v>iStar</v>
          </cell>
          <cell r="E12483" t="str">
            <v>Callable</v>
          </cell>
        </row>
        <row r="12484">
          <cell r="A12484" t="str">
            <v>3136F5UK5</v>
          </cell>
          <cell r="B12484" t="str">
            <v>x3136F5UK5</v>
          </cell>
          <cell r="C12484" t="str">
            <v>Match</v>
          </cell>
          <cell r="D12484" t="str">
            <v>iStar</v>
          </cell>
          <cell r="E12484" t="str">
            <v>Callable</v>
          </cell>
        </row>
        <row r="12485">
          <cell r="A12485" t="str">
            <v>3136F5UK5</v>
          </cell>
          <cell r="B12485" t="str">
            <v>x3136F5UK5</v>
          </cell>
          <cell r="C12485" t="str">
            <v>Match</v>
          </cell>
          <cell r="D12485" t="str">
            <v>iStar</v>
          </cell>
          <cell r="E12485" t="str">
            <v>Callable</v>
          </cell>
        </row>
        <row r="12486">
          <cell r="A12486" t="str">
            <v>3136F5UL3</v>
          </cell>
          <cell r="B12486" t="str">
            <v>x3136F5UL3</v>
          </cell>
          <cell r="C12486" t="str">
            <v>Match</v>
          </cell>
          <cell r="D12486" t="str">
            <v>iStar</v>
          </cell>
          <cell r="E12486" t="str">
            <v>Callable</v>
          </cell>
        </row>
        <row r="12487">
          <cell r="A12487" t="str">
            <v>3136F5UL3</v>
          </cell>
          <cell r="B12487" t="str">
            <v>x3136F5UL3</v>
          </cell>
          <cell r="C12487" t="str">
            <v>Match</v>
          </cell>
          <cell r="D12487" t="str">
            <v>iStar</v>
          </cell>
          <cell r="E12487" t="str">
            <v>Zero-Coupon</v>
          </cell>
        </row>
        <row r="12488">
          <cell r="A12488" t="str">
            <v>3136F5UM1</v>
          </cell>
          <cell r="B12488" t="str">
            <v>x3136F5UM1</v>
          </cell>
          <cell r="C12488" t="str">
            <v>Match</v>
          </cell>
          <cell r="D12488" t="str">
            <v>iStar</v>
          </cell>
          <cell r="E12488" t="str">
            <v>Zero-Coupon</v>
          </cell>
        </row>
        <row r="12489">
          <cell r="A12489" t="str">
            <v>3136F5UM1</v>
          </cell>
          <cell r="B12489" t="str">
            <v>x3136F5UM1</v>
          </cell>
          <cell r="C12489" t="str">
            <v>Match</v>
          </cell>
          <cell r="D12489" t="str">
            <v>iStar</v>
          </cell>
          <cell r="E12489" t="str">
            <v>CallableStep-Up</v>
          </cell>
        </row>
        <row r="12490">
          <cell r="A12490" t="str">
            <v>3136F5UN9</v>
          </cell>
          <cell r="B12490" t="str">
            <v>x3136F5UN9</v>
          </cell>
          <cell r="C12490" t="str">
            <v>Match</v>
          </cell>
          <cell r="D12490" t="str">
            <v>iStar</v>
          </cell>
          <cell r="E12490" t="str">
            <v>Step-Up</v>
          </cell>
        </row>
        <row r="12491">
          <cell r="A12491" t="str">
            <v>3136F5UN9</v>
          </cell>
          <cell r="B12491" t="str">
            <v>x3136F5UN9</v>
          </cell>
          <cell r="C12491" t="str">
            <v>Match</v>
          </cell>
          <cell r="D12491" t="str">
            <v>iStar</v>
          </cell>
          <cell r="E12491" t="str">
            <v>Bullet</v>
          </cell>
        </row>
        <row r="12492">
          <cell r="A12492" t="str">
            <v>3136F5UP4</v>
          </cell>
          <cell r="B12492" t="str">
            <v>x3136F5UP4</v>
          </cell>
          <cell r="C12492" t="str">
            <v>Match</v>
          </cell>
          <cell r="D12492" t="str">
            <v>iStar</v>
          </cell>
          <cell r="E12492" t="str">
            <v>CallableStep-Up</v>
          </cell>
        </row>
        <row r="12493">
          <cell r="A12493" t="str">
            <v>3136F5UP4</v>
          </cell>
          <cell r="B12493" t="str">
            <v>x3136F5UP4</v>
          </cell>
          <cell r="C12493" t="str">
            <v>Match</v>
          </cell>
          <cell r="D12493" t="str">
            <v>iStar</v>
          </cell>
          <cell r="E12493" t="str">
            <v>Step-Up</v>
          </cell>
        </row>
        <row r="12494">
          <cell r="A12494" t="str">
            <v>3136F5UQ2</v>
          </cell>
          <cell r="B12494" t="str">
            <v>x3136F5UQ2</v>
          </cell>
          <cell r="C12494" t="str">
            <v>Match</v>
          </cell>
          <cell r="D12494" t="str">
            <v>iStar</v>
          </cell>
          <cell r="E12494" t="str">
            <v>Callable</v>
          </cell>
        </row>
        <row r="12495">
          <cell r="A12495" t="str">
            <v>3136F5UQ2</v>
          </cell>
          <cell r="B12495" t="str">
            <v>x3136F5UQ2</v>
          </cell>
          <cell r="C12495" t="str">
            <v>Match</v>
          </cell>
          <cell r="D12495" t="str">
            <v>iStar</v>
          </cell>
          <cell r="E12495" t="str">
            <v>Callable</v>
          </cell>
        </row>
        <row r="12496">
          <cell r="A12496" t="str">
            <v>3136F5UR0</v>
          </cell>
          <cell r="B12496" t="str">
            <v>x3136F5UR0</v>
          </cell>
          <cell r="C12496" t="str">
            <v>Match</v>
          </cell>
          <cell r="D12496" t="str">
            <v>iStar</v>
          </cell>
          <cell r="E12496" t="str">
            <v>CallableStep-Up</v>
          </cell>
        </row>
        <row r="12497">
          <cell r="A12497" t="str">
            <v>3136F5UR0</v>
          </cell>
          <cell r="B12497" t="str">
            <v>x3136F5UR0</v>
          </cell>
          <cell r="C12497" t="str">
            <v>Match</v>
          </cell>
          <cell r="D12497" t="str">
            <v>iStar</v>
          </cell>
          <cell r="E12497" t="str">
            <v>Step-Up</v>
          </cell>
        </row>
        <row r="12498">
          <cell r="A12498" t="str">
            <v>3136F5US8</v>
          </cell>
          <cell r="B12498" t="str">
            <v>x3136F5US8</v>
          </cell>
          <cell r="C12498" t="str">
            <v>Match</v>
          </cell>
          <cell r="D12498" t="str">
            <v>iStar</v>
          </cell>
          <cell r="E12498" t="str">
            <v>CallableStep-Up</v>
          </cell>
        </row>
        <row r="12499">
          <cell r="A12499" t="str">
            <v>3136F5UT6</v>
          </cell>
          <cell r="B12499" t="str">
            <v>x3136F5UT6</v>
          </cell>
          <cell r="C12499" t="str">
            <v>Match</v>
          </cell>
          <cell r="D12499" t="str">
            <v>iStar</v>
          </cell>
          <cell r="E12499" t="str">
            <v>Step-Up</v>
          </cell>
        </row>
        <row r="12500">
          <cell r="A12500" t="str">
            <v>3136F5UT6</v>
          </cell>
          <cell r="B12500" t="str">
            <v>x3136F5UT6</v>
          </cell>
          <cell r="C12500" t="str">
            <v>Match</v>
          </cell>
          <cell r="D12500" t="str">
            <v>iStar</v>
          </cell>
          <cell r="E12500" t="str">
            <v>Callable</v>
          </cell>
        </row>
        <row r="12501">
          <cell r="A12501" t="str">
            <v>3136F5UU3</v>
          </cell>
          <cell r="B12501" t="str">
            <v>x3136F5UU3</v>
          </cell>
          <cell r="C12501" t="str">
            <v>Match</v>
          </cell>
          <cell r="D12501" t="str">
            <v>iStar</v>
          </cell>
          <cell r="E12501" t="str">
            <v>Callable</v>
          </cell>
        </row>
        <row r="12502">
          <cell r="A12502" t="str">
            <v>3136F5UU3</v>
          </cell>
          <cell r="B12502" t="str">
            <v>x3136F5UU3</v>
          </cell>
          <cell r="C12502" t="str">
            <v>Match</v>
          </cell>
          <cell r="D12502" t="str">
            <v>iStar</v>
          </cell>
          <cell r="E12502" t="str">
            <v>Callable</v>
          </cell>
        </row>
        <row r="12503">
          <cell r="A12503" t="str">
            <v>3136F5UV1</v>
          </cell>
          <cell r="B12503" t="str">
            <v>x3136F5UV1</v>
          </cell>
          <cell r="C12503" t="str">
            <v>Match</v>
          </cell>
          <cell r="D12503" t="str">
            <v>iStar</v>
          </cell>
          <cell r="E12503" t="str">
            <v>Callable</v>
          </cell>
        </row>
        <row r="12504">
          <cell r="A12504" t="str">
            <v>3136F5UV1</v>
          </cell>
          <cell r="B12504" t="str">
            <v>x3136F5UV1</v>
          </cell>
          <cell r="C12504" t="str">
            <v>Match</v>
          </cell>
          <cell r="D12504" t="str">
            <v>iStar</v>
          </cell>
          <cell r="E12504" t="str">
            <v>CallableStep-Up</v>
          </cell>
        </row>
        <row r="12505">
          <cell r="A12505" t="str">
            <v>3136F5UX7</v>
          </cell>
          <cell r="B12505" t="str">
            <v>x3136F5UX7</v>
          </cell>
          <cell r="C12505" t="str">
            <v>Match</v>
          </cell>
          <cell r="D12505" t="str">
            <v>iStar</v>
          </cell>
          <cell r="E12505" t="str">
            <v>Bullet</v>
          </cell>
        </row>
        <row r="12506">
          <cell r="A12506" t="str">
            <v>3136F5UX7</v>
          </cell>
          <cell r="B12506" t="str">
            <v>x3136F5UX7</v>
          </cell>
          <cell r="C12506" t="str">
            <v>Match</v>
          </cell>
          <cell r="D12506" t="str">
            <v>iStar</v>
          </cell>
          <cell r="E12506" t="str">
            <v>Callable</v>
          </cell>
        </row>
        <row r="12507">
          <cell r="A12507" t="str">
            <v>3136F5UZ2</v>
          </cell>
          <cell r="B12507" t="str">
            <v>x3136F5UZ2</v>
          </cell>
          <cell r="C12507" t="str">
            <v>Match</v>
          </cell>
          <cell r="D12507" t="str">
            <v>iStar</v>
          </cell>
          <cell r="E12507" t="str">
            <v>Callable</v>
          </cell>
        </row>
        <row r="12508">
          <cell r="A12508" t="str">
            <v>3136F5UZ2</v>
          </cell>
          <cell r="B12508" t="str">
            <v>x3136F5UZ2</v>
          </cell>
          <cell r="C12508" t="str">
            <v>Match</v>
          </cell>
          <cell r="D12508" t="str">
            <v>iStar</v>
          </cell>
          <cell r="E12508" t="str">
            <v>Callable</v>
          </cell>
        </row>
        <row r="12509">
          <cell r="A12509" t="str">
            <v>3136F5V40</v>
          </cell>
          <cell r="B12509" t="str">
            <v>x3136F5V40</v>
          </cell>
          <cell r="C12509" t="str">
            <v>Match</v>
          </cell>
          <cell r="D12509" t="str">
            <v>iStar</v>
          </cell>
          <cell r="E12509" t="str">
            <v>Callable</v>
          </cell>
        </row>
        <row r="12510">
          <cell r="A12510" t="str">
            <v>3136F5V40</v>
          </cell>
          <cell r="B12510" t="str">
            <v>x3136F5V40</v>
          </cell>
          <cell r="C12510" t="str">
            <v>Match</v>
          </cell>
          <cell r="D12510" t="str">
            <v>iStar</v>
          </cell>
          <cell r="E12510" t="str">
            <v>Bullet</v>
          </cell>
        </row>
        <row r="12511">
          <cell r="A12511" t="str">
            <v>3136F5V57</v>
          </cell>
          <cell r="B12511" t="str">
            <v>x3136F5V57</v>
          </cell>
          <cell r="C12511" t="str">
            <v>Match</v>
          </cell>
          <cell r="D12511" t="str">
            <v>iStar</v>
          </cell>
          <cell r="E12511" t="str">
            <v>Callable</v>
          </cell>
        </row>
        <row r="12512">
          <cell r="A12512" t="str">
            <v>3136F5V57</v>
          </cell>
          <cell r="B12512" t="str">
            <v>x3136F5V57</v>
          </cell>
          <cell r="C12512" t="str">
            <v>Match</v>
          </cell>
          <cell r="D12512" t="str">
            <v>iStar</v>
          </cell>
          <cell r="E12512" t="str">
            <v>CallableStep-Up</v>
          </cell>
        </row>
        <row r="12513">
          <cell r="A12513" t="str">
            <v>3136F5V65</v>
          </cell>
          <cell r="B12513" t="str">
            <v>x3136F5V65</v>
          </cell>
          <cell r="C12513" t="str">
            <v>Match</v>
          </cell>
          <cell r="D12513" t="str">
            <v>iStar</v>
          </cell>
          <cell r="E12513" t="str">
            <v>CallableStep-Up</v>
          </cell>
        </row>
        <row r="12514">
          <cell r="A12514" t="str">
            <v>3136F5V65</v>
          </cell>
          <cell r="B12514" t="str">
            <v>x3136F5V65</v>
          </cell>
          <cell r="C12514" t="str">
            <v>Match</v>
          </cell>
          <cell r="D12514" t="str">
            <v>iStar</v>
          </cell>
          <cell r="E12514" t="str">
            <v>Callable</v>
          </cell>
        </row>
        <row r="12515">
          <cell r="A12515" t="str">
            <v>3136F5V73</v>
          </cell>
          <cell r="B12515" t="str">
            <v>x3136F5V73</v>
          </cell>
          <cell r="C12515" t="str">
            <v>Match</v>
          </cell>
          <cell r="D12515" t="str">
            <v>iStar</v>
          </cell>
          <cell r="E12515" t="str">
            <v>Callable</v>
          </cell>
        </row>
        <row r="12516">
          <cell r="A12516" t="str">
            <v>3136F5V73</v>
          </cell>
          <cell r="B12516" t="str">
            <v>x3136F5V73</v>
          </cell>
          <cell r="C12516" t="str">
            <v>Match</v>
          </cell>
          <cell r="D12516" t="str">
            <v>iStar</v>
          </cell>
          <cell r="E12516" t="str">
            <v>CallableStep-Up</v>
          </cell>
        </row>
        <row r="12517">
          <cell r="A12517" t="str">
            <v>3136F5V81</v>
          </cell>
          <cell r="B12517" t="str">
            <v>x3136F5V81</v>
          </cell>
          <cell r="C12517" t="str">
            <v>Match</v>
          </cell>
          <cell r="D12517" t="str">
            <v>iStar</v>
          </cell>
          <cell r="E12517" t="str">
            <v>CallableStep-Up</v>
          </cell>
        </row>
        <row r="12518">
          <cell r="A12518" t="str">
            <v>3136F5V81</v>
          </cell>
          <cell r="B12518" t="str">
            <v>x3136F5V81</v>
          </cell>
          <cell r="C12518" t="str">
            <v>Match</v>
          </cell>
          <cell r="D12518" t="str">
            <v>iStar</v>
          </cell>
          <cell r="E12518" t="str">
            <v>Step-Up</v>
          </cell>
        </row>
        <row r="12519">
          <cell r="A12519" t="str">
            <v>3136F5V99</v>
          </cell>
          <cell r="B12519" t="str">
            <v>x3136F5V99</v>
          </cell>
          <cell r="C12519" t="str">
            <v>Match</v>
          </cell>
          <cell r="D12519" t="str">
            <v>iStar</v>
          </cell>
          <cell r="E12519" t="str">
            <v>Callable</v>
          </cell>
        </row>
        <row r="12520">
          <cell r="A12520" t="str">
            <v>3136F5V99</v>
          </cell>
          <cell r="B12520" t="str">
            <v>x3136F5V99</v>
          </cell>
          <cell r="C12520" t="str">
            <v>Match</v>
          </cell>
          <cell r="D12520" t="str">
            <v>iStar</v>
          </cell>
          <cell r="E12520" t="str">
            <v>Callable</v>
          </cell>
        </row>
        <row r="12521">
          <cell r="A12521" t="str">
            <v>3136F5VA6</v>
          </cell>
          <cell r="B12521" t="str">
            <v>x3136F5VA6</v>
          </cell>
          <cell r="C12521" t="str">
            <v>Match</v>
          </cell>
          <cell r="D12521" t="str">
            <v>iStar</v>
          </cell>
          <cell r="E12521" t="str">
            <v>CallableStep-Up</v>
          </cell>
        </row>
        <row r="12522">
          <cell r="A12522" t="str">
            <v>3136F5VA6</v>
          </cell>
          <cell r="B12522" t="str">
            <v>x3136F5VA6</v>
          </cell>
          <cell r="C12522" t="str">
            <v>Match</v>
          </cell>
          <cell r="D12522" t="str">
            <v>iStar</v>
          </cell>
          <cell r="E12522" t="str">
            <v>Step-Up</v>
          </cell>
        </row>
        <row r="12523">
          <cell r="A12523" t="str">
            <v>3136F5VB4</v>
          </cell>
          <cell r="B12523" t="str">
            <v>x3136F5VB4</v>
          </cell>
          <cell r="C12523" t="str">
            <v>Match</v>
          </cell>
          <cell r="D12523" t="str">
            <v>iStar</v>
          </cell>
          <cell r="E12523" t="str">
            <v>Callable</v>
          </cell>
        </row>
        <row r="12524">
          <cell r="A12524" t="str">
            <v>3136F5VB4</v>
          </cell>
          <cell r="B12524" t="str">
            <v>x3136F5VB4</v>
          </cell>
          <cell r="C12524" t="str">
            <v>Match</v>
          </cell>
          <cell r="D12524" t="str">
            <v>iStar</v>
          </cell>
          <cell r="E12524" t="str">
            <v>Callable</v>
          </cell>
        </row>
        <row r="12525">
          <cell r="A12525" t="str">
            <v>3136F5VC2</v>
          </cell>
          <cell r="B12525" t="str">
            <v>x3136F5VC2</v>
          </cell>
          <cell r="C12525" t="str">
            <v>Match</v>
          </cell>
          <cell r="D12525" t="str">
            <v>iStar</v>
          </cell>
          <cell r="E12525" t="str">
            <v>Callable</v>
          </cell>
        </row>
        <row r="12526">
          <cell r="A12526" t="str">
            <v>3136F5VE8</v>
          </cell>
          <cell r="B12526" t="str">
            <v>x3136F5VE8</v>
          </cell>
          <cell r="C12526" t="str">
            <v>Match</v>
          </cell>
          <cell r="D12526" t="str">
            <v>iStar</v>
          </cell>
          <cell r="E12526" t="str">
            <v>CallableStep-Up</v>
          </cell>
        </row>
        <row r="12527">
          <cell r="A12527" t="str">
            <v>3136F5VE8</v>
          </cell>
          <cell r="B12527" t="str">
            <v>x3136F5VE8</v>
          </cell>
          <cell r="C12527" t="str">
            <v>Match</v>
          </cell>
          <cell r="D12527" t="str">
            <v>iStar</v>
          </cell>
          <cell r="E12527" t="str">
            <v>Step-Up</v>
          </cell>
        </row>
        <row r="12528">
          <cell r="A12528" t="str">
            <v>3136F5VF5</v>
          </cell>
          <cell r="B12528" t="str">
            <v>x3136F5VF5</v>
          </cell>
          <cell r="C12528" t="str">
            <v>Match</v>
          </cell>
          <cell r="D12528" t="str">
            <v>iStar</v>
          </cell>
          <cell r="E12528" t="str">
            <v>Step-Up</v>
          </cell>
        </row>
        <row r="12529">
          <cell r="A12529" t="str">
            <v>3136F5VF5</v>
          </cell>
          <cell r="B12529" t="str">
            <v>x3136F5VF5</v>
          </cell>
          <cell r="C12529" t="str">
            <v>Match</v>
          </cell>
          <cell r="D12529" t="str">
            <v>iStar</v>
          </cell>
          <cell r="E12529" t="str">
            <v>Step-Up</v>
          </cell>
        </row>
        <row r="12530">
          <cell r="A12530" t="str">
            <v>3136F5VF5</v>
          </cell>
          <cell r="B12530" t="str">
            <v>x3136F5VF5</v>
          </cell>
          <cell r="C12530" t="str">
            <v>Match</v>
          </cell>
          <cell r="D12530" t="str">
            <v>iStar</v>
          </cell>
          <cell r="E12530" t="str">
            <v>CallableStep-Up</v>
          </cell>
        </row>
        <row r="12531">
          <cell r="A12531" t="str">
            <v>3136F5VG3</v>
          </cell>
          <cell r="B12531" t="str">
            <v>x3136F5VG3</v>
          </cell>
          <cell r="C12531" t="str">
            <v>Match</v>
          </cell>
          <cell r="D12531" t="str">
            <v>iStar</v>
          </cell>
          <cell r="E12531" t="str">
            <v>Step-Up</v>
          </cell>
        </row>
        <row r="12532">
          <cell r="A12532" t="str">
            <v>3136F5VG3</v>
          </cell>
          <cell r="B12532" t="str">
            <v>x3136F5VG3</v>
          </cell>
          <cell r="C12532" t="str">
            <v>Match</v>
          </cell>
          <cell r="D12532" t="str">
            <v>iStar</v>
          </cell>
          <cell r="E12532" t="str">
            <v>Callable</v>
          </cell>
        </row>
        <row r="12533">
          <cell r="A12533" t="str">
            <v>3136F5VK4</v>
          </cell>
          <cell r="B12533" t="str">
            <v>x3136F5VK4</v>
          </cell>
          <cell r="C12533" t="str">
            <v>Match</v>
          </cell>
          <cell r="D12533" t="str">
            <v>iStar</v>
          </cell>
          <cell r="E12533" t="str">
            <v>Callable</v>
          </cell>
        </row>
        <row r="12534">
          <cell r="A12534" t="str">
            <v>3136F5VL2</v>
          </cell>
          <cell r="B12534" t="str">
            <v>x3136F5VL2</v>
          </cell>
          <cell r="C12534" t="str">
            <v>Match</v>
          </cell>
          <cell r="D12534" t="str">
            <v>iStar</v>
          </cell>
          <cell r="E12534" t="str">
            <v>Callable</v>
          </cell>
        </row>
        <row r="12535">
          <cell r="A12535" t="str">
            <v>3136F5VM0</v>
          </cell>
          <cell r="B12535" t="str">
            <v>x3136F5VM0</v>
          </cell>
          <cell r="C12535" t="str">
            <v>Match</v>
          </cell>
          <cell r="D12535" t="str">
            <v>iStar</v>
          </cell>
          <cell r="E12535" t="str">
            <v>Bullet</v>
          </cell>
        </row>
        <row r="12536">
          <cell r="A12536" t="str">
            <v>3136F5VM0</v>
          </cell>
          <cell r="B12536" t="str">
            <v>x3136F5VM0</v>
          </cell>
          <cell r="C12536" t="str">
            <v>Match</v>
          </cell>
          <cell r="D12536" t="str">
            <v>iStar</v>
          </cell>
          <cell r="E12536" t="str">
            <v>Callable</v>
          </cell>
        </row>
        <row r="12537">
          <cell r="A12537" t="str">
            <v>3136F5VN8</v>
          </cell>
          <cell r="B12537" t="str">
            <v>x3136F5VN8</v>
          </cell>
          <cell r="C12537" t="str">
            <v>Match</v>
          </cell>
          <cell r="D12537" t="str">
            <v>iStar</v>
          </cell>
          <cell r="E12537" t="str">
            <v>Callable</v>
          </cell>
        </row>
        <row r="12538">
          <cell r="A12538" t="str">
            <v>3136F5VN8</v>
          </cell>
          <cell r="B12538" t="str">
            <v>x3136F5VN8</v>
          </cell>
          <cell r="C12538" t="str">
            <v>Match</v>
          </cell>
          <cell r="D12538" t="str">
            <v>iStar</v>
          </cell>
          <cell r="E12538" t="str">
            <v>CallableStep-Up</v>
          </cell>
        </row>
        <row r="12539">
          <cell r="A12539" t="str">
            <v>3136F5VP3</v>
          </cell>
          <cell r="B12539" t="str">
            <v>x3136F5VP3</v>
          </cell>
          <cell r="C12539" t="str">
            <v>Match</v>
          </cell>
          <cell r="D12539" t="str">
            <v>iStar</v>
          </cell>
          <cell r="E12539" t="str">
            <v>Step-Up</v>
          </cell>
        </row>
        <row r="12540">
          <cell r="A12540" t="str">
            <v>3136F5VP3</v>
          </cell>
          <cell r="B12540" t="str">
            <v>x3136F5VP3</v>
          </cell>
          <cell r="C12540" t="str">
            <v>Match</v>
          </cell>
          <cell r="D12540" t="str">
            <v>iStar</v>
          </cell>
          <cell r="E12540" t="str">
            <v>Callable</v>
          </cell>
        </row>
        <row r="12541">
          <cell r="A12541" t="str">
            <v>3136F5VQ1</v>
          </cell>
          <cell r="B12541" t="str">
            <v>x3136F5VQ1</v>
          </cell>
          <cell r="C12541" t="str">
            <v>Match</v>
          </cell>
          <cell r="D12541" t="str">
            <v>iStar</v>
          </cell>
          <cell r="E12541" t="str">
            <v>Callable</v>
          </cell>
        </row>
        <row r="12542">
          <cell r="A12542" t="str">
            <v>3136F5VQ1</v>
          </cell>
          <cell r="B12542" t="str">
            <v>x3136F5VQ1</v>
          </cell>
          <cell r="C12542" t="str">
            <v>Match</v>
          </cell>
          <cell r="D12542" t="str">
            <v>iStar</v>
          </cell>
          <cell r="E12542" t="str">
            <v>CallableStep-Up</v>
          </cell>
        </row>
        <row r="12543">
          <cell r="A12543" t="str">
            <v>3136F5VR9</v>
          </cell>
          <cell r="B12543" t="str">
            <v>x3136F5VR9</v>
          </cell>
          <cell r="C12543" t="str">
            <v>Match</v>
          </cell>
          <cell r="D12543" t="str">
            <v>iStar</v>
          </cell>
          <cell r="E12543" t="str">
            <v>Step-Up</v>
          </cell>
        </row>
        <row r="12544">
          <cell r="A12544" t="str">
            <v>3136F5VR9</v>
          </cell>
          <cell r="B12544" t="str">
            <v>x3136F5VR9</v>
          </cell>
          <cell r="C12544" t="str">
            <v>Match</v>
          </cell>
          <cell r="D12544" t="str">
            <v>iStar</v>
          </cell>
          <cell r="E12544" t="str">
            <v>CallableStep-Up</v>
          </cell>
        </row>
        <row r="12545">
          <cell r="A12545" t="str">
            <v>3136F5VS7</v>
          </cell>
          <cell r="B12545" t="str">
            <v>x3136F5VS7</v>
          </cell>
          <cell r="C12545" t="str">
            <v>Match</v>
          </cell>
          <cell r="D12545" t="str">
            <v>iStar</v>
          </cell>
          <cell r="E12545" t="str">
            <v>Step-Up</v>
          </cell>
        </row>
        <row r="12546">
          <cell r="A12546" t="str">
            <v>3136F5VS7</v>
          </cell>
          <cell r="B12546" t="str">
            <v>x3136F5VS7</v>
          </cell>
          <cell r="C12546" t="str">
            <v>Match</v>
          </cell>
          <cell r="D12546" t="str">
            <v>iStar</v>
          </cell>
          <cell r="E12546" t="str">
            <v>Callable</v>
          </cell>
        </row>
        <row r="12547">
          <cell r="A12547" t="str">
            <v>3136F5VT5</v>
          </cell>
          <cell r="B12547" t="str">
            <v>x3136F5VT5</v>
          </cell>
          <cell r="C12547" t="str">
            <v>Match</v>
          </cell>
          <cell r="D12547" t="str">
            <v>iStar</v>
          </cell>
          <cell r="E12547" t="str">
            <v>Callable</v>
          </cell>
        </row>
        <row r="12548">
          <cell r="A12548" t="str">
            <v>3136F5VV0</v>
          </cell>
          <cell r="B12548" t="str">
            <v>x3136F5VV0</v>
          </cell>
          <cell r="C12548" t="str">
            <v>Match</v>
          </cell>
          <cell r="D12548" t="str">
            <v>iStar</v>
          </cell>
          <cell r="E12548" t="str">
            <v>Callable</v>
          </cell>
        </row>
        <row r="12549">
          <cell r="A12549" t="str">
            <v>3136F5VV0</v>
          </cell>
          <cell r="B12549" t="str">
            <v>x3136F5VV0</v>
          </cell>
          <cell r="C12549" t="str">
            <v>Match</v>
          </cell>
          <cell r="D12549" t="str">
            <v>iStar</v>
          </cell>
          <cell r="E12549" t="str">
            <v>Callable</v>
          </cell>
        </row>
        <row r="12550">
          <cell r="A12550" t="str">
            <v>3136F5VW8</v>
          </cell>
          <cell r="B12550" t="str">
            <v>x3136F5VW8</v>
          </cell>
          <cell r="C12550" t="str">
            <v>Match</v>
          </cell>
          <cell r="D12550" t="str">
            <v>iStar</v>
          </cell>
          <cell r="E12550" t="str">
            <v>Callable</v>
          </cell>
        </row>
        <row r="12551">
          <cell r="A12551" t="str">
            <v>3136F5VW8</v>
          </cell>
          <cell r="B12551" t="str">
            <v>x3136F5VW8</v>
          </cell>
          <cell r="C12551" t="str">
            <v>Match</v>
          </cell>
          <cell r="D12551" t="str">
            <v>iStar</v>
          </cell>
          <cell r="E12551" t="str">
            <v>Callable</v>
          </cell>
        </row>
        <row r="12552">
          <cell r="A12552" t="str">
            <v>3136F5VY4</v>
          </cell>
          <cell r="B12552" t="str">
            <v>x3136F5VY4</v>
          </cell>
          <cell r="C12552" t="str">
            <v>Match</v>
          </cell>
          <cell r="D12552" t="str">
            <v>iStar</v>
          </cell>
          <cell r="E12552" t="str">
            <v>Callable</v>
          </cell>
        </row>
        <row r="12553">
          <cell r="A12553" t="str">
            <v>3136F5W23</v>
          </cell>
          <cell r="B12553" t="str">
            <v>x3136F5W23</v>
          </cell>
          <cell r="C12553" t="str">
            <v>Match</v>
          </cell>
          <cell r="D12553" t="str">
            <v>iStar</v>
          </cell>
          <cell r="E12553" t="str">
            <v>CallableStep-Up</v>
          </cell>
        </row>
        <row r="12554">
          <cell r="A12554" t="str">
            <v>3136F5W49</v>
          </cell>
          <cell r="B12554" t="str">
            <v>x3136F5W49</v>
          </cell>
          <cell r="C12554" t="str">
            <v>Match</v>
          </cell>
          <cell r="D12554" t="str">
            <v>iStar</v>
          </cell>
          <cell r="E12554" t="str">
            <v>CallableStep-Up</v>
          </cell>
        </row>
        <row r="12555">
          <cell r="A12555" t="str">
            <v>3136F5W49</v>
          </cell>
          <cell r="B12555" t="str">
            <v>x3136F5W49</v>
          </cell>
          <cell r="C12555" t="str">
            <v>Match</v>
          </cell>
          <cell r="D12555" t="str">
            <v>iStar</v>
          </cell>
          <cell r="E12555" t="str">
            <v>Step-Up</v>
          </cell>
        </row>
        <row r="12556">
          <cell r="A12556" t="str">
            <v>3136F5W72</v>
          </cell>
          <cell r="B12556" t="str">
            <v>x3136F5W72</v>
          </cell>
          <cell r="C12556" t="str">
            <v>Match</v>
          </cell>
          <cell r="D12556" t="str">
            <v>iStar</v>
          </cell>
          <cell r="E12556" t="str">
            <v>Callable</v>
          </cell>
        </row>
        <row r="12557">
          <cell r="A12557" t="str">
            <v>3136F5W98</v>
          </cell>
          <cell r="B12557" t="str">
            <v>x3136F5W98</v>
          </cell>
          <cell r="C12557" t="str">
            <v>Match</v>
          </cell>
          <cell r="D12557" t="str">
            <v>iStar</v>
          </cell>
          <cell r="E12557" t="str">
            <v>Callable</v>
          </cell>
        </row>
        <row r="12558">
          <cell r="A12558" t="str">
            <v>3136F5W98</v>
          </cell>
          <cell r="B12558" t="str">
            <v>x3136F5W98</v>
          </cell>
          <cell r="C12558" t="str">
            <v>Match</v>
          </cell>
          <cell r="D12558" t="str">
            <v>iStar</v>
          </cell>
          <cell r="E12558" t="str">
            <v>Callable</v>
          </cell>
        </row>
        <row r="12559">
          <cell r="A12559" t="str">
            <v>3136F5WC1</v>
          </cell>
          <cell r="B12559" t="str">
            <v>x3136F5WC1</v>
          </cell>
          <cell r="C12559" t="str">
            <v>Match</v>
          </cell>
          <cell r="D12559" t="str">
            <v>iStar</v>
          </cell>
          <cell r="E12559" t="str">
            <v>CallableStep-Up</v>
          </cell>
        </row>
        <row r="12560">
          <cell r="A12560" t="str">
            <v>3136F5WC1</v>
          </cell>
          <cell r="B12560" t="str">
            <v>x3136F5WC1</v>
          </cell>
          <cell r="C12560" t="str">
            <v>Match</v>
          </cell>
          <cell r="D12560" t="str">
            <v>iStar</v>
          </cell>
          <cell r="E12560" t="str">
            <v>Callable</v>
          </cell>
        </row>
        <row r="12561">
          <cell r="A12561" t="str">
            <v>3136F5WC1</v>
          </cell>
          <cell r="B12561" t="str">
            <v>x3136F5WC1</v>
          </cell>
          <cell r="C12561" t="str">
            <v>Match</v>
          </cell>
          <cell r="D12561" t="str">
            <v>iStar</v>
          </cell>
          <cell r="E12561" t="str">
            <v>Callable</v>
          </cell>
        </row>
        <row r="12562">
          <cell r="A12562" t="str">
            <v>3136F5WD9</v>
          </cell>
          <cell r="B12562" t="str">
            <v>x3136F5WD9</v>
          </cell>
          <cell r="C12562" t="str">
            <v>Match</v>
          </cell>
          <cell r="D12562" t="str">
            <v>iStar</v>
          </cell>
          <cell r="E12562" t="str">
            <v>CallableStep-Up</v>
          </cell>
        </row>
        <row r="12563">
          <cell r="A12563" t="str">
            <v>3136F5WE7</v>
          </cell>
          <cell r="B12563" t="str">
            <v>x3136F5WE7</v>
          </cell>
          <cell r="C12563" t="str">
            <v>Match</v>
          </cell>
          <cell r="D12563" t="str">
            <v>iStar</v>
          </cell>
          <cell r="E12563" t="str">
            <v>Step-Up</v>
          </cell>
        </row>
        <row r="12564">
          <cell r="A12564" t="str">
            <v>3136F5WE7</v>
          </cell>
          <cell r="B12564" t="str">
            <v>x3136F5WE7</v>
          </cell>
          <cell r="C12564" t="str">
            <v>Match</v>
          </cell>
          <cell r="D12564" t="str">
            <v>iStar</v>
          </cell>
          <cell r="E12564" t="str">
            <v>Step-Up</v>
          </cell>
        </row>
        <row r="12565">
          <cell r="A12565" t="str">
            <v>3136F5WF4</v>
          </cell>
          <cell r="B12565" t="str">
            <v>x3136F5WF4</v>
          </cell>
          <cell r="C12565" t="str">
            <v>Match</v>
          </cell>
          <cell r="D12565" t="str">
            <v>iStar</v>
          </cell>
          <cell r="E12565" t="str">
            <v>Callable</v>
          </cell>
        </row>
        <row r="12566">
          <cell r="A12566" t="str">
            <v>3136F5WF4</v>
          </cell>
          <cell r="B12566" t="str">
            <v>x3136F5WF4</v>
          </cell>
          <cell r="C12566" t="str">
            <v>Match</v>
          </cell>
          <cell r="D12566" t="str">
            <v>iStar</v>
          </cell>
          <cell r="E12566" t="str">
            <v>Callable</v>
          </cell>
        </row>
        <row r="12567">
          <cell r="A12567" t="str">
            <v>3136F5WG2</v>
          </cell>
          <cell r="B12567" t="str">
            <v>x3136F5WG2</v>
          </cell>
          <cell r="C12567" t="str">
            <v>Match</v>
          </cell>
          <cell r="D12567" t="str">
            <v>iStar</v>
          </cell>
          <cell r="E12567" t="str">
            <v>Step-Up</v>
          </cell>
        </row>
        <row r="12568">
          <cell r="A12568" t="str">
            <v>3136F5WG2</v>
          </cell>
          <cell r="B12568" t="str">
            <v>x3136F5WG2</v>
          </cell>
          <cell r="C12568" t="str">
            <v>Match</v>
          </cell>
          <cell r="D12568" t="str">
            <v>iStar</v>
          </cell>
          <cell r="E12568" t="str">
            <v>Callable</v>
          </cell>
        </row>
        <row r="12569">
          <cell r="A12569" t="str">
            <v>3136F5WH0</v>
          </cell>
          <cell r="B12569" t="str">
            <v>x3136F5WH0</v>
          </cell>
          <cell r="C12569" t="str">
            <v>Match</v>
          </cell>
          <cell r="D12569" t="str">
            <v>iStar</v>
          </cell>
          <cell r="E12569" t="str">
            <v>Callable</v>
          </cell>
        </row>
        <row r="12570">
          <cell r="A12570" t="str">
            <v>3136F5WH0</v>
          </cell>
          <cell r="B12570" t="str">
            <v>x3136F5WH0</v>
          </cell>
          <cell r="C12570" t="str">
            <v>Match</v>
          </cell>
          <cell r="D12570" t="str">
            <v>iStar</v>
          </cell>
          <cell r="E12570" t="str">
            <v>Callable</v>
          </cell>
        </row>
        <row r="12571">
          <cell r="A12571" t="str">
            <v>3136F5WJ6</v>
          </cell>
          <cell r="B12571" t="str">
            <v>x3136F5WJ6</v>
          </cell>
          <cell r="C12571" t="str">
            <v>Match</v>
          </cell>
          <cell r="D12571" t="str">
            <v>iStar</v>
          </cell>
          <cell r="E12571" t="str">
            <v>Callable</v>
          </cell>
        </row>
        <row r="12572">
          <cell r="A12572" t="str">
            <v>3136F5WJ6</v>
          </cell>
          <cell r="B12572" t="str">
            <v>x3136F5WJ6</v>
          </cell>
          <cell r="C12572" t="str">
            <v>Match</v>
          </cell>
          <cell r="D12572" t="str">
            <v>iStar</v>
          </cell>
          <cell r="E12572" t="str">
            <v>Callable</v>
          </cell>
        </row>
        <row r="12573">
          <cell r="A12573" t="str">
            <v>3136F5WK3</v>
          </cell>
          <cell r="B12573" t="str">
            <v>x3136F5WK3</v>
          </cell>
          <cell r="C12573" t="str">
            <v>Match</v>
          </cell>
          <cell r="D12573" t="str">
            <v>iStar</v>
          </cell>
          <cell r="E12573" t="str">
            <v>Callable</v>
          </cell>
        </row>
        <row r="12574">
          <cell r="A12574" t="str">
            <v>3136F5WK3</v>
          </cell>
          <cell r="B12574" t="str">
            <v>x3136F5WK3</v>
          </cell>
          <cell r="C12574" t="str">
            <v>Match</v>
          </cell>
          <cell r="D12574" t="str">
            <v>iStar</v>
          </cell>
          <cell r="E12574" t="str">
            <v>Step-Up</v>
          </cell>
        </row>
        <row r="12575">
          <cell r="A12575" t="str">
            <v>3136F5WL1</v>
          </cell>
          <cell r="B12575" t="str">
            <v>x3136F5WL1</v>
          </cell>
          <cell r="C12575" t="str">
            <v>Match</v>
          </cell>
          <cell r="D12575" t="str">
            <v>iStar</v>
          </cell>
          <cell r="E12575" t="str">
            <v>Bullet</v>
          </cell>
        </row>
        <row r="12576">
          <cell r="A12576" t="str">
            <v>3136F5WL1</v>
          </cell>
          <cell r="B12576" t="str">
            <v>x3136F5WL1</v>
          </cell>
          <cell r="C12576" t="str">
            <v>Match</v>
          </cell>
          <cell r="D12576" t="str">
            <v>iStar</v>
          </cell>
          <cell r="E12576" t="str">
            <v>Step-Up</v>
          </cell>
        </row>
        <row r="12577">
          <cell r="A12577" t="str">
            <v>3136F5WN7</v>
          </cell>
          <cell r="B12577" t="str">
            <v>x3136F5WN7</v>
          </cell>
          <cell r="C12577" t="str">
            <v>Match</v>
          </cell>
          <cell r="D12577" t="str">
            <v>iStar</v>
          </cell>
          <cell r="E12577" t="str">
            <v>Callable</v>
          </cell>
        </row>
        <row r="12578">
          <cell r="A12578" t="str">
            <v>3136F5WN7</v>
          </cell>
          <cell r="B12578" t="str">
            <v>x3136F5WN7</v>
          </cell>
          <cell r="C12578" t="str">
            <v>Match</v>
          </cell>
          <cell r="D12578" t="str">
            <v>iStar</v>
          </cell>
          <cell r="E12578" t="str">
            <v>Callable</v>
          </cell>
        </row>
        <row r="12579">
          <cell r="A12579" t="str">
            <v>3136F5WP2</v>
          </cell>
          <cell r="B12579" t="str">
            <v>x3136F5WP2</v>
          </cell>
          <cell r="C12579" t="str">
            <v>Match</v>
          </cell>
          <cell r="D12579" t="str">
            <v>iStar</v>
          </cell>
          <cell r="E12579" t="str">
            <v>FloaterSW</v>
          </cell>
        </row>
        <row r="12580">
          <cell r="A12580" t="str">
            <v>3136F5WP2</v>
          </cell>
          <cell r="B12580" t="str">
            <v>x3136F5WP2</v>
          </cell>
          <cell r="C12580" t="str">
            <v>Match</v>
          </cell>
          <cell r="D12580" t="str">
            <v>iStar</v>
          </cell>
          <cell r="E12580" t="str">
            <v>Callable</v>
          </cell>
        </row>
        <row r="12581">
          <cell r="A12581" t="str">
            <v>3136F5WQ0</v>
          </cell>
          <cell r="B12581" t="str">
            <v>x3136F5WQ0</v>
          </cell>
          <cell r="C12581" t="str">
            <v>Match</v>
          </cell>
          <cell r="D12581" t="str">
            <v>iStar</v>
          </cell>
          <cell r="E12581" t="str">
            <v>Callable</v>
          </cell>
        </row>
        <row r="12582">
          <cell r="A12582" t="str">
            <v>3136F5WR8</v>
          </cell>
          <cell r="B12582" t="str">
            <v>x3136F5WR8</v>
          </cell>
          <cell r="C12582" t="str">
            <v>Match</v>
          </cell>
          <cell r="D12582" t="str">
            <v>iStar</v>
          </cell>
          <cell r="E12582" t="str">
            <v>Step-Up</v>
          </cell>
        </row>
        <row r="12583">
          <cell r="A12583" t="str">
            <v>3136F5WR8</v>
          </cell>
          <cell r="B12583" t="str">
            <v>x3136F5WR8</v>
          </cell>
          <cell r="C12583" t="str">
            <v>Match</v>
          </cell>
          <cell r="D12583" t="str">
            <v>iStar</v>
          </cell>
          <cell r="E12583" t="str">
            <v>Callable</v>
          </cell>
        </row>
        <row r="12584">
          <cell r="A12584" t="str">
            <v>3136F5WS6</v>
          </cell>
          <cell r="B12584" t="str">
            <v>x3136F5WS6</v>
          </cell>
          <cell r="C12584" t="str">
            <v>Match</v>
          </cell>
          <cell r="D12584" t="str">
            <v>iStar</v>
          </cell>
          <cell r="E12584" t="str">
            <v>Callable</v>
          </cell>
        </row>
        <row r="12585">
          <cell r="A12585" t="str">
            <v>3136F5WU1</v>
          </cell>
          <cell r="B12585" t="str">
            <v>x3136F5WU1</v>
          </cell>
          <cell r="C12585" t="str">
            <v>Match</v>
          </cell>
          <cell r="D12585" t="str">
            <v>iStar</v>
          </cell>
          <cell r="E12585" t="str">
            <v>Callable</v>
          </cell>
        </row>
        <row r="12586">
          <cell r="A12586" t="str">
            <v>3136F5WU1</v>
          </cell>
          <cell r="B12586" t="str">
            <v>x3136F5WU1</v>
          </cell>
          <cell r="C12586" t="str">
            <v>Match</v>
          </cell>
          <cell r="D12586" t="str">
            <v>iStar</v>
          </cell>
          <cell r="E12586" t="str">
            <v>Callable</v>
          </cell>
        </row>
        <row r="12587">
          <cell r="A12587" t="str">
            <v>3136F5WV9</v>
          </cell>
          <cell r="B12587" t="str">
            <v>x3136F5WV9</v>
          </cell>
          <cell r="C12587" t="str">
            <v>Match</v>
          </cell>
          <cell r="D12587" t="str">
            <v>iStar</v>
          </cell>
          <cell r="E12587" t="str">
            <v>Callable</v>
          </cell>
        </row>
        <row r="12588">
          <cell r="A12588" t="str">
            <v>3136F5WV9</v>
          </cell>
          <cell r="B12588" t="str">
            <v>x3136F5WV9</v>
          </cell>
          <cell r="C12588" t="str">
            <v>Match</v>
          </cell>
          <cell r="D12588" t="str">
            <v>iStar</v>
          </cell>
          <cell r="E12588" t="str">
            <v>Callable</v>
          </cell>
        </row>
        <row r="12589">
          <cell r="A12589" t="str">
            <v>3136F5WV9</v>
          </cell>
          <cell r="B12589" t="str">
            <v>x3136F5WV9</v>
          </cell>
          <cell r="C12589" t="str">
            <v>Match</v>
          </cell>
          <cell r="D12589" t="str">
            <v>iStar</v>
          </cell>
          <cell r="E12589" t="str">
            <v>Callable</v>
          </cell>
        </row>
        <row r="12590">
          <cell r="A12590" t="str">
            <v>3136F5WW7</v>
          </cell>
          <cell r="B12590" t="str">
            <v>x3136F5WW7</v>
          </cell>
          <cell r="C12590" t="str">
            <v>Match</v>
          </cell>
          <cell r="D12590" t="str">
            <v>iStar</v>
          </cell>
          <cell r="E12590" t="str">
            <v>Callable</v>
          </cell>
        </row>
        <row r="12591">
          <cell r="A12591" t="str">
            <v>3136F5WZ0</v>
          </cell>
          <cell r="B12591" t="str">
            <v>x3136F5WZ0</v>
          </cell>
          <cell r="C12591" t="str">
            <v>Match</v>
          </cell>
          <cell r="D12591" t="str">
            <v>iStar</v>
          </cell>
          <cell r="E12591" t="str">
            <v>Step-Up</v>
          </cell>
        </row>
        <row r="12592">
          <cell r="A12592" t="str">
            <v>3136F5WZ0</v>
          </cell>
          <cell r="B12592" t="str">
            <v>x3136F5WZ0</v>
          </cell>
          <cell r="C12592" t="str">
            <v>Match</v>
          </cell>
          <cell r="D12592" t="str">
            <v>iStar</v>
          </cell>
          <cell r="E12592" t="str">
            <v>Step-Up</v>
          </cell>
        </row>
        <row r="12593">
          <cell r="A12593" t="str">
            <v>3136F5WZ0</v>
          </cell>
          <cell r="B12593" t="str">
            <v>x3136F5WZ0</v>
          </cell>
          <cell r="C12593" t="str">
            <v>Match</v>
          </cell>
          <cell r="D12593" t="str">
            <v>iStar</v>
          </cell>
          <cell r="E12593" t="str">
            <v>Callable</v>
          </cell>
        </row>
        <row r="12594">
          <cell r="A12594" t="str">
            <v>3136F5X30</v>
          </cell>
          <cell r="B12594" t="str">
            <v>x3136F5X30</v>
          </cell>
          <cell r="C12594" t="str">
            <v>Match</v>
          </cell>
          <cell r="D12594" t="str">
            <v>iStar</v>
          </cell>
          <cell r="E12594" t="str">
            <v>Bullet</v>
          </cell>
        </row>
        <row r="12595">
          <cell r="A12595" t="str">
            <v>3136F5X55</v>
          </cell>
          <cell r="B12595" t="str">
            <v>x3136F5X55</v>
          </cell>
          <cell r="C12595" t="str">
            <v>Match</v>
          </cell>
          <cell r="D12595" t="str">
            <v>iStar</v>
          </cell>
          <cell r="E12595" t="str">
            <v>Bullet</v>
          </cell>
        </row>
        <row r="12596">
          <cell r="A12596" t="str">
            <v>3136F5X63</v>
          </cell>
          <cell r="B12596" t="str">
            <v>x3136F5X63</v>
          </cell>
          <cell r="C12596" t="str">
            <v>Match</v>
          </cell>
          <cell r="D12596" t="str">
            <v>iStar</v>
          </cell>
          <cell r="E12596" t="str">
            <v>Bullet</v>
          </cell>
        </row>
        <row r="12597">
          <cell r="A12597" t="str">
            <v>3136F5X63</v>
          </cell>
          <cell r="B12597" t="str">
            <v>x3136F5X63</v>
          </cell>
          <cell r="C12597" t="str">
            <v>Match</v>
          </cell>
          <cell r="D12597" t="str">
            <v>iStar</v>
          </cell>
          <cell r="E12597" t="str">
            <v>Bullet</v>
          </cell>
        </row>
        <row r="12598">
          <cell r="A12598" t="str">
            <v>3136F5X89</v>
          </cell>
          <cell r="B12598" t="str">
            <v>x3136F5X89</v>
          </cell>
          <cell r="C12598" t="str">
            <v>Match</v>
          </cell>
          <cell r="D12598" t="str">
            <v>iStar</v>
          </cell>
          <cell r="E12598" t="str">
            <v>Bullet</v>
          </cell>
        </row>
        <row r="12599">
          <cell r="A12599" t="str">
            <v>3136F5X89</v>
          </cell>
          <cell r="B12599" t="str">
            <v>x3136F5X89</v>
          </cell>
          <cell r="C12599" t="str">
            <v>Match</v>
          </cell>
          <cell r="D12599" t="str">
            <v>iStar</v>
          </cell>
          <cell r="E12599" t="str">
            <v>Step-Up</v>
          </cell>
        </row>
        <row r="12600">
          <cell r="A12600" t="str">
            <v>3136F5XA4</v>
          </cell>
          <cell r="B12600" t="str">
            <v>x3136F5XA4</v>
          </cell>
          <cell r="C12600" t="str">
            <v>Match</v>
          </cell>
          <cell r="D12600" t="str">
            <v>iStar</v>
          </cell>
          <cell r="E12600" t="str">
            <v>Callable</v>
          </cell>
        </row>
        <row r="12601">
          <cell r="A12601" t="str">
            <v>3136F5XA4</v>
          </cell>
          <cell r="B12601" t="str">
            <v>x3136F5XA4</v>
          </cell>
          <cell r="C12601" t="str">
            <v>Match</v>
          </cell>
          <cell r="D12601" t="str">
            <v>iStar</v>
          </cell>
          <cell r="E12601" t="str">
            <v>Callable</v>
          </cell>
        </row>
        <row r="12602">
          <cell r="A12602" t="str">
            <v>3136F5XB2</v>
          </cell>
          <cell r="B12602" t="str">
            <v>x3136F5XB2</v>
          </cell>
          <cell r="C12602" t="str">
            <v>Match</v>
          </cell>
          <cell r="D12602" t="str">
            <v>iStar</v>
          </cell>
          <cell r="E12602" t="str">
            <v>Callable</v>
          </cell>
        </row>
        <row r="12603">
          <cell r="A12603" t="str">
            <v>3136F5XB2</v>
          </cell>
          <cell r="B12603" t="str">
            <v>x3136F5XB2</v>
          </cell>
          <cell r="C12603" t="str">
            <v>Match</v>
          </cell>
          <cell r="D12603" t="str">
            <v>iStar</v>
          </cell>
          <cell r="E12603" t="str">
            <v>Callable</v>
          </cell>
        </row>
        <row r="12604">
          <cell r="A12604" t="str">
            <v>3136F5XC0</v>
          </cell>
          <cell r="B12604" t="str">
            <v>x3136F5XC0</v>
          </cell>
          <cell r="C12604" t="str">
            <v>Match</v>
          </cell>
          <cell r="D12604" t="str">
            <v>iStar</v>
          </cell>
          <cell r="E12604" t="str">
            <v>Callable</v>
          </cell>
        </row>
        <row r="12605">
          <cell r="A12605" t="str">
            <v>3136F5XC0</v>
          </cell>
          <cell r="B12605" t="str">
            <v>x3136F5XC0</v>
          </cell>
          <cell r="C12605" t="str">
            <v>Match</v>
          </cell>
          <cell r="D12605" t="str">
            <v>iStar</v>
          </cell>
          <cell r="E12605" t="str">
            <v>Step-Up</v>
          </cell>
        </row>
        <row r="12606">
          <cell r="A12606" t="str">
            <v>3136F5XF3</v>
          </cell>
          <cell r="B12606" t="str">
            <v>x3136F5XF3</v>
          </cell>
          <cell r="C12606" t="str">
            <v>Match</v>
          </cell>
          <cell r="D12606" t="str">
            <v>iStar</v>
          </cell>
          <cell r="E12606" t="str">
            <v>Callable</v>
          </cell>
        </row>
        <row r="12607">
          <cell r="A12607" t="str">
            <v>3136F5XF3</v>
          </cell>
          <cell r="B12607" t="str">
            <v>x3136F5XF3</v>
          </cell>
          <cell r="C12607" t="str">
            <v>Match</v>
          </cell>
          <cell r="D12607" t="str">
            <v>iStar</v>
          </cell>
          <cell r="E12607" t="str">
            <v>Callable</v>
          </cell>
        </row>
        <row r="12608">
          <cell r="A12608" t="str">
            <v>3136F5XG1</v>
          </cell>
          <cell r="B12608" t="str">
            <v>x3136F5XG1</v>
          </cell>
          <cell r="C12608" t="str">
            <v>Match</v>
          </cell>
          <cell r="D12608" t="str">
            <v>iStar</v>
          </cell>
          <cell r="E12608" t="str">
            <v>Step-Up</v>
          </cell>
        </row>
        <row r="12609">
          <cell r="A12609" t="str">
            <v>3136F5XG1</v>
          </cell>
          <cell r="B12609" t="str">
            <v>x3136F5XG1</v>
          </cell>
          <cell r="C12609" t="str">
            <v>Match</v>
          </cell>
          <cell r="D12609" t="str">
            <v>iStar</v>
          </cell>
          <cell r="E12609" t="str">
            <v>Callable</v>
          </cell>
        </row>
        <row r="12610">
          <cell r="A12610" t="str">
            <v>3136F5XH9</v>
          </cell>
          <cell r="B12610" t="str">
            <v>x3136F5XH9</v>
          </cell>
          <cell r="C12610" t="str">
            <v>Match</v>
          </cell>
          <cell r="D12610" t="str">
            <v>iStar</v>
          </cell>
          <cell r="E12610" t="str">
            <v>Callable</v>
          </cell>
        </row>
        <row r="12611">
          <cell r="A12611" t="str">
            <v>3136F5XH9</v>
          </cell>
          <cell r="B12611" t="str">
            <v>x3136F5XH9</v>
          </cell>
          <cell r="C12611" t="str">
            <v>Match</v>
          </cell>
          <cell r="D12611" t="str">
            <v>iStar</v>
          </cell>
          <cell r="E12611" t="str">
            <v>Callable</v>
          </cell>
        </row>
        <row r="12612">
          <cell r="A12612" t="str">
            <v>3136F5XJ5</v>
          </cell>
          <cell r="B12612" t="str">
            <v>x3136F5XJ5</v>
          </cell>
          <cell r="C12612" t="str">
            <v>Match</v>
          </cell>
          <cell r="D12612" t="str">
            <v>iStar</v>
          </cell>
          <cell r="E12612" t="str">
            <v>Step-Up</v>
          </cell>
        </row>
        <row r="12613">
          <cell r="A12613" t="str">
            <v>3136F5XJ5</v>
          </cell>
          <cell r="B12613" t="str">
            <v>x3136F5XJ5</v>
          </cell>
          <cell r="C12613" t="str">
            <v>Match</v>
          </cell>
          <cell r="D12613" t="str">
            <v>iStar</v>
          </cell>
          <cell r="E12613" t="str">
            <v>Callable</v>
          </cell>
        </row>
        <row r="12614">
          <cell r="A12614" t="str">
            <v>3136F5XK2</v>
          </cell>
          <cell r="B12614" t="str">
            <v>x3136F5XK2</v>
          </cell>
          <cell r="C12614" t="str">
            <v>Match</v>
          </cell>
          <cell r="D12614" t="str">
            <v>iStar</v>
          </cell>
          <cell r="E12614" t="str">
            <v>Callable</v>
          </cell>
        </row>
        <row r="12615">
          <cell r="A12615" t="str">
            <v>3136F5XN6</v>
          </cell>
          <cell r="B12615" t="str">
            <v>x3136F5XN6</v>
          </cell>
          <cell r="C12615" t="str">
            <v>Match</v>
          </cell>
          <cell r="D12615" t="str">
            <v>iStar</v>
          </cell>
          <cell r="E12615" t="str">
            <v>Callable</v>
          </cell>
        </row>
        <row r="12616">
          <cell r="A12616" t="str">
            <v>3136F5XN6</v>
          </cell>
          <cell r="B12616" t="str">
            <v>x3136F5XN6</v>
          </cell>
          <cell r="C12616" t="str">
            <v>Match</v>
          </cell>
          <cell r="D12616" t="str">
            <v>iStar</v>
          </cell>
          <cell r="E12616" t="str">
            <v>Callable</v>
          </cell>
        </row>
        <row r="12617">
          <cell r="A12617" t="str">
            <v>3136F5XP1</v>
          </cell>
          <cell r="B12617" t="str">
            <v>x3136F5XP1</v>
          </cell>
          <cell r="C12617" t="str">
            <v>Match</v>
          </cell>
          <cell r="D12617" t="str">
            <v>iStar</v>
          </cell>
          <cell r="E12617" t="str">
            <v>Callable</v>
          </cell>
        </row>
        <row r="12618">
          <cell r="A12618" t="str">
            <v>3136F5XP1</v>
          </cell>
          <cell r="B12618" t="str">
            <v>x3136F5XP1</v>
          </cell>
          <cell r="C12618" t="str">
            <v>Match</v>
          </cell>
          <cell r="D12618" t="str">
            <v>iStar</v>
          </cell>
          <cell r="E12618" t="str">
            <v>Step-Up</v>
          </cell>
        </row>
        <row r="12619">
          <cell r="A12619" t="str">
            <v>3136F5XQ9</v>
          </cell>
          <cell r="B12619" t="str">
            <v>x3136F5XQ9</v>
          </cell>
          <cell r="C12619" t="str">
            <v>Match</v>
          </cell>
          <cell r="D12619" t="str">
            <v>iStar</v>
          </cell>
          <cell r="E12619" t="str">
            <v>Callable</v>
          </cell>
        </row>
        <row r="12620">
          <cell r="A12620" t="str">
            <v>3136F5XQ9</v>
          </cell>
          <cell r="B12620" t="str">
            <v>x3136F5XQ9</v>
          </cell>
          <cell r="C12620" t="str">
            <v>Match</v>
          </cell>
          <cell r="D12620" t="str">
            <v>iStar</v>
          </cell>
          <cell r="E12620" t="str">
            <v>Step-Up</v>
          </cell>
        </row>
        <row r="12621">
          <cell r="A12621" t="str">
            <v>3136F5XR7</v>
          </cell>
          <cell r="B12621" t="str">
            <v>x3136F5XR7</v>
          </cell>
          <cell r="C12621" t="str">
            <v>Match</v>
          </cell>
          <cell r="D12621" t="str">
            <v>iStar</v>
          </cell>
          <cell r="E12621" t="str">
            <v>Callable</v>
          </cell>
        </row>
        <row r="12622">
          <cell r="A12622" t="str">
            <v>3136F5XR7</v>
          </cell>
          <cell r="B12622" t="str">
            <v>x3136F5XR7</v>
          </cell>
          <cell r="C12622" t="str">
            <v>Match</v>
          </cell>
          <cell r="D12622" t="str">
            <v>iStar</v>
          </cell>
          <cell r="E12622" t="str">
            <v>Callable</v>
          </cell>
        </row>
        <row r="12623">
          <cell r="A12623" t="str">
            <v>3136F5XS5</v>
          </cell>
          <cell r="B12623" t="str">
            <v>x3136F5XS5</v>
          </cell>
          <cell r="C12623" t="str">
            <v>Match</v>
          </cell>
          <cell r="D12623" t="str">
            <v>iStar</v>
          </cell>
          <cell r="E12623" t="str">
            <v>Callable</v>
          </cell>
        </row>
        <row r="12624">
          <cell r="A12624" t="str">
            <v>3136F5XS5</v>
          </cell>
          <cell r="B12624" t="str">
            <v>x3136F5XS5</v>
          </cell>
          <cell r="C12624" t="str">
            <v>Match</v>
          </cell>
          <cell r="D12624" t="str">
            <v>iStar</v>
          </cell>
          <cell r="E12624" t="str">
            <v>Callable</v>
          </cell>
        </row>
        <row r="12625">
          <cell r="A12625" t="str">
            <v>3136F5XT3</v>
          </cell>
          <cell r="B12625" t="str">
            <v>x3136F5XT3</v>
          </cell>
          <cell r="C12625" t="str">
            <v>Match</v>
          </cell>
          <cell r="D12625" t="str">
            <v>iStar</v>
          </cell>
          <cell r="E12625" t="str">
            <v>Callable</v>
          </cell>
        </row>
        <row r="12626">
          <cell r="A12626" t="str">
            <v>3136F5XT3</v>
          </cell>
          <cell r="B12626" t="str">
            <v>x3136F5XT3</v>
          </cell>
          <cell r="C12626" t="str">
            <v>Match</v>
          </cell>
          <cell r="D12626" t="str">
            <v>iStar</v>
          </cell>
          <cell r="E12626" t="str">
            <v>Step-Up</v>
          </cell>
        </row>
        <row r="12627">
          <cell r="A12627" t="str">
            <v>3136F5XU0</v>
          </cell>
          <cell r="B12627" t="str">
            <v>x3136F5XU0</v>
          </cell>
          <cell r="C12627" t="str">
            <v>Match</v>
          </cell>
          <cell r="D12627" t="str">
            <v>iStar</v>
          </cell>
          <cell r="E12627" t="str">
            <v>Callable</v>
          </cell>
        </row>
        <row r="12628">
          <cell r="A12628" t="str">
            <v>3136F5XU0</v>
          </cell>
          <cell r="B12628" t="str">
            <v>x3136F5XU0</v>
          </cell>
          <cell r="C12628" t="str">
            <v>Match</v>
          </cell>
          <cell r="D12628" t="str">
            <v>iStar</v>
          </cell>
          <cell r="E12628" t="str">
            <v>Step-Up</v>
          </cell>
        </row>
        <row r="12629">
          <cell r="A12629" t="str">
            <v>3136F5XV8</v>
          </cell>
          <cell r="B12629" t="str">
            <v>x3136F5XV8</v>
          </cell>
          <cell r="C12629" t="str">
            <v>Match</v>
          </cell>
          <cell r="D12629" t="str">
            <v>iStar</v>
          </cell>
          <cell r="E12629" t="str">
            <v>Callable</v>
          </cell>
        </row>
        <row r="12630">
          <cell r="A12630" t="str">
            <v>3136F5XW6</v>
          </cell>
          <cell r="B12630" t="str">
            <v>x3136F5XW6</v>
          </cell>
          <cell r="C12630" t="str">
            <v>Match</v>
          </cell>
          <cell r="D12630" t="str">
            <v>iStar</v>
          </cell>
          <cell r="E12630" t="str">
            <v>Callable</v>
          </cell>
        </row>
        <row r="12631">
          <cell r="A12631" t="str">
            <v>3136F5XW6</v>
          </cell>
          <cell r="B12631" t="str">
            <v>x3136F5XW6</v>
          </cell>
          <cell r="C12631" t="str">
            <v>Match</v>
          </cell>
          <cell r="D12631" t="str">
            <v>iStar</v>
          </cell>
          <cell r="E12631" t="str">
            <v>Callable</v>
          </cell>
        </row>
        <row r="12632">
          <cell r="A12632" t="str">
            <v>3136F5XX4</v>
          </cell>
          <cell r="B12632" t="str">
            <v>x3136F5XX4</v>
          </cell>
          <cell r="C12632" t="str">
            <v>Match</v>
          </cell>
          <cell r="D12632" t="str">
            <v>iStar</v>
          </cell>
          <cell r="E12632" t="str">
            <v>Callable</v>
          </cell>
        </row>
        <row r="12633">
          <cell r="A12633" t="str">
            <v>3136F5XX4</v>
          </cell>
          <cell r="B12633" t="str">
            <v>x3136F5XX4</v>
          </cell>
          <cell r="C12633" t="str">
            <v>Match</v>
          </cell>
          <cell r="D12633" t="str">
            <v>iStar</v>
          </cell>
          <cell r="E12633" t="str">
            <v>Callable</v>
          </cell>
        </row>
        <row r="12634">
          <cell r="A12634" t="str">
            <v>3136F5XY2</v>
          </cell>
          <cell r="B12634" t="str">
            <v>x3136F5XY2</v>
          </cell>
          <cell r="C12634" t="str">
            <v>Match</v>
          </cell>
          <cell r="D12634" t="str">
            <v>iStar</v>
          </cell>
          <cell r="E12634" t="str">
            <v>Step-Up</v>
          </cell>
        </row>
        <row r="12635">
          <cell r="A12635" t="str">
            <v>3136F5XZ9</v>
          </cell>
          <cell r="B12635" t="str">
            <v>x3136F5XZ9</v>
          </cell>
          <cell r="C12635" t="str">
            <v>Match</v>
          </cell>
          <cell r="D12635" t="str">
            <v>iStar</v>
          </cell>
          <cell r="E12635" t="str">
            <v>Step-Up</v>
          </cell>
        </row>
        <row r="12636">
          <cell r="A12636" t="str">
            <v>3136F5Y39</v>
          </cell>
          <cell r="B12636" t="str">
            <v>x3136F5Y39</v>
          </cell>
          <cell r="C12636" t="str">
            <v>Match</v>
          </cell>
          <cell r="D12636" t="str">
            <v>iStar</v>
          </cell>
          <cell r="E12636" t="str">
            <v>Step-Up</v>
          </cell>
        </row>
        <row r="12637">
          <cell r="A12637" t="str">
            <v>3136F5Y47</v>
          </cell>
          <cell r="B12637" t="str">
            <v>x3136F5Y47</v>
          </cell>
          <cell r="C12637" t="str">
            <v>Match</v>
          </cell>
          <cell r="D12637" t="str">
            <v>iStar</v>
          </cell>
          <cell r="E12637" t="str">
            <v>Step-Up</v>
          </cell>
        </row>
        <row r="12638">
          <cell r="A12638" t="str">
            <v>3136F5Y47</v>
          </cell>
          <cell r="B12638" t="str">
            <v>x3136F5Y47</v>
          </cell>
          <cell r="C12638" t="str">
            <v>Match</v>
          </cell>
          <cell r="D12638" t="str">
            <v>iStar</v>
          </cell>
          <cell r="E12638" t="str">
            <v>Callable</v>
          </cell>
        </row>
        <row r="12639">
          <cell r="A12639" t="str">
            <v>3136F5Y54</v>
          </cell>
          <cell r="B12639" t="str">
            <v>x3136F5Y54</v>
          </cell>
          <cell r="C12639" t="str">
            <v>Match</v>
          </cell>
          <cell r="D12639" t="str">
            <v>iStar</v>
          </cell>
          <cell r="E12639" t="str">
            <v>Callable</v>
          </cell>
        </row>
        <row r="12640">
          <cell r="A12640" t="str">
            <v>3136F5Y62</v>
          </cell>
          <cell r="B12640" t="str">
            <v>x3136F5Y62</v>
          </cell>
          <cell r="C12640" t="str">
            <v>Match</v>
          </cell>
          <cell r="D12640" t="str">
            <v>iStar</v>
          </cell>
          <cell r="E12640" t="str">
            <v>Step-Up</v>
          </cell>
        </row>
        <row r="12641">
          <cell r="A12641" t="str">
            <v>3136F5Y62</v>
          </cell>
          <cell r="B12641" t="str">
            <v>x3136F5Y62</v>
          </cell>
          <cell r="C12641" t="str">
            <v>Match</v>
          </cell>
          <cell r="D12641" t="str">
            <v>iStar</v>
          </cell>
          <cell r="E12641" t="str">
            <v>Step-Up</v>
          </cell>
        </row>
        <row r="12642">
          <cell r="A12642" t="str">
            <v>3136F5Y70</v>
          </cell>
          <cell r="B12642" t="str">
            <v>x3136F5Y70</v>
          </cell>
          <cell r="C12642" t="str">
            <v>Match</v>
          </cell>
          <cell r="D12642" t="str">
            <v>iStar</v>
          </cell>
          <cell r="E12642" t="str">
            <v>Bullet</v>
          </cell>
        </row>
        <row r="12643">
          <cell r="A12643" t="str">
            <v>3136F5Y70</v>
          </cell>
          <cell r="B12643" t="str">
            <v>x3136F5Y70</v>
          </cell>
          <cell r="C12643" t="str">
            <v>Match</v>
          </cell>
          <cell r="D12643" t="str">
            <v>iStar</v>
          </cell>
          <cell r="E12643" t="str">
            <v>Callable</v>
          </cell>
        </row>
        <row r="12644">
          <cell r="A12644" t="str">
            <v>3136F5Y96</v>
          </cell>
          <cell r="B12644" t="str">
            <v>x3136F5Y96</v>
          </cell>
          <cell r="C12644" t="str">
            <v>Match</v>
          </cell>
          <cell r="D12644" t="str">
            <v>iStar</v>
          </cell>
          <cell r="E12644" t="str">
            <v>Callable</v>
          </cell>
        </row>
        <row r="12645">
          <cell r="A12645" t="str">
            <v>3136F5Y96</v>
          </cell>
          <cell r="B12645" t="str">
            <v>x3136F5Y96</v>
          </cell>
          <cell r="C12645" t="str">
            <v>Match</v>
          </cell>
          <cell r="D12645" t="str">
            <v>iStar</v>
          </cell>
          <cell r="E12645" t="str">
            <v>Callable</v>
          </cell>
        </row>
        <row r="12646">
          <cell r="A12646" t="str">
            <v>3136F5YB1</v>
          </cell>
          <cell r="B12646" t="str">
            <v>x3136F5YB1</v>
          </cell>
          <cell r="C12646" t="str">
            <v>Match</v>
          </cell>
          <cell r="D12646" t="str">
            <v>iStar</v>
          </cell>
          <cell r="E12646" t="str">
            <v>Callable</v>
          </cell>
        </row>
        <row r="12647">
          <cell r="A12647" t="str">
            <v>3136F5YB1</v>
          </cell>
          <cell r="B12647" t="str">
            <v>x3136F5YB1</v>
          </cell>
          <cell r="C12647" t="str">
            <v>Match</v>
          </cell>
          <cell r="D12647" t="str">
            <v>iStar</v>
          </cell>
          <cell r="E12647" t="str">
            <v>Callable</v>
          </cell>
        </row>
        <row r="12648">
          <cell r="A12648" t="str">
            <v>3136F5YB1</v>
          </cell>
          <cell r="B12648" t="str">
            <v>x3136F5YB1</v>
          </cell>
          <cell r="C12648" t="str">
            <v>Match</v>
          </cell>
          <cell r="D12648" t="str">
            <v>iStar</v>
          </cell>
          <cell r="E12648" t="str">
            <v>Callable</v>
          </cell>
        </row>
        <row r="12649">
          <cell r="A12649" t="str">
            <v>3136F5YC9</v>
          </cell>
          <cell r="B12649" t="str">
            <v>x3136F5YC9</v>
          </cell>
          <cell r="C12649" t="str">
            <v>Match</v>
          </cell>
          <cell r="D12649" t="str">
            <v>iStar</v>
          </cell>
          <cell r="E12649" t="str">
            <v>Callable</v>
          </cell>
        </row>
        <row r="12650">
          <cell r="A12650" t="str">
            <v>3136F5YC9</v>
          </cell>
          <cell r="B12650" t="str">
            <v>x3136F5YC9</v>
          </cell>
          <cell r="C12650" t="str">
            <v>Match</v>
          </cell>
          <cell r="D12650" t="str">
            <v>iStar</v>
          </cell>
          <cell r="E12650" t="str">
            <v>Callable</v>
          </cell>
        </row>
        <row r="12651">
          <cell r="A12651" t="str">
            <v>3136F5YC9</v>
          </cell>
          <cell r="B12651" t="str">
            <v>x3136F5YC9</v>
          </cell>
          <cell r="C12651" t="str">
            <v>Match</v>
          </cell>
          <cell r="D12651" t="str">
            <v>iStar</v>
          </cell>
          <cell r="E12651" t="str">
            <v>Callable</v>
          </cell>
        </row>
        <row r="12652">
          <cell r="A12652" t="str">
            <v>3136F5YC9</v>
          </cell>
          <cell r="B12652" t="str">
            <v>x3136F5YC9</v>
          </cell>
          <cell r="C12652" t="str">
            <v>Match</v>
          </cell>
          <cell r="D12652" t="str">
            <v>iStar</v>
          </cell>
          <cell r="E12652" t="str">
            <v>Callable</v>
          </cell>
        </row>
        <row r="12653">
          <cell r="A12653" t="str">
            <v>3136F5YD7</v>
          </cell>
          <cell r="B12653" t="str">
            <v>x3136F5YD7</v>
          </cell>
          <cell r="C12653" t="str">
            <v>Match</v>
          </cell>
          <cell r="D12653" t="str">
            <v>iStar</v>
          </cell>
          <cell r="E12653" t="str">
            <v>Callable</v>
          </cell>
        </row>
        <row r="12654">
          <cell r="A12654" t="str">
            <v>3136F5YD7</v>
          </cell>
          <cell r="B12654" t="str">
            <v>x3136F5YD7</v>
          </cell>
          <cell r="C12654" t="str">
            <v>Match</v>
          </cell>
          <cell r="D12654" t="str">
            <v>iStar</v>
          </cell>
          <cell r="E12654" t="str">
            <v>Callable</v>
          </cell>
        </row>
        <row r="12655">
          <cell r="A12655" t="str">
            <v>3136F5YE5</v>
          </cell>
          <cell r="B12655" t="str">
            <v>x3136F5YE5</v>
          </cell>
          <cell r="C12655" t="str">
            <v>Match</v>
          </cell>
          <cell r="D12655" t="str">
            <v>iStar</v>
          </cell>
          <cell r="E12655" t="str">
            <v>Callable</v>
          </cell>
        </row>
        <row r="12656">
          <cell r="A12656" t="str">
            <v>3136F5YE5</v>
          </cell>
          <cell r="B12656" t="str">
            <v>x3136F5YE5</v>
          </cell>
          <cell r="C12656" t="str">
            <v>Match</v>
          </cell>
          <cell r="D12656" t="str">
            <v>iStar</v>
          </cell>
          <cell r="E12656" t="str">
            <v>Step-Up</v>
          </cell>
        </row>
        <row r="12657">
          <cell r="A12657" t="str">
            <v>3136F5YF2</v>
          </cell>
          <cell r="B12657" t="str">
            <v>x3136F5YF2</v>
          </cell>
          <cell r="C12657" t="str">
            <v>Match</v>
          </cell>
          <cell r="D12657" t="str">
            <v>iStar</v>
          </cell>
          <cell r="E12657" t="str">
            <v>Callable</v>
          </cell>
        </row>
        <row r="12658">
          <cell r="A12658" t="str">
            <v>3136F5YF2</v>
          </cell>
          <cell r="B12658" t="str">
            <v>x3136F5YF2</v>
          </cell>
          <cell r="C12658" t="str">
            <v>Match</v>
          </cell>
          <cell r="D12658" t="str">
            <v>iStar</v>
          </cell>
          <cell r="E12658" t="str">
            <v>Callable</v>
          </cell>
        </row>
        <row r="12659">
          <cell r="A12659" t="str">
            <v>3136F5YG0</v>
          </cell>
          <cell r="B12659" t="str">
            <v>x3136F5YG0</v>
          </cell>
          <cell r="C12659" t="str">
            <v>Match</v>
          </cell>
          <cell r="D12659" t="str">
            <v>iStar</v>
          </cell>
          <cell r="E12659" t="str">
            <v>Bullet</v>
          </cell>
        </row>
        <row r="12660">
          <cell r="A12660" t="str">
            <v>3136F5YK1</v>
          </cell>
          <cell r="B12660" t="str">
            <v>x3136F5YK1</v>
          </cell>
          <cell r="C12660" t="str">
            <v>Match</v>
          </cell>
          <cell r="D12660" t="str">
            <v>iStar</v>
          </cell>
          <cell r="E12660" t="str">
            <v>Callable</v>
          </cell>
        </row>
        <row r="12661">
          <cell r="A12661" t="str">
            <v>3136F5YV7</v>
          </cell>
          <cell r="B12661" t="str">
            <v>x3136F5YV7</v>
          </cell>
          <cell r="C12661" t="str">
            <v>Match</v>
          </cell>
          <cell r="D12661" t="str">
            <v>iStar</v>
          </cell>
          <cell r="E12661" t="str">
            <v>Callable</v>
          </cell>
        </row>
        <row r="12662">
          <cell r="A12662" t="str">
            <v>3136F5YV7</v>
          </cell>
          <cell r="B12662" t="str">
            <v>x3136F5YV7</v>
          </cell>
          <cell r="C12662" t="str">
            <v>Match</v>
          </cell>
          <cell r="D12662" t="str">
            <v>iStar</v>
          </cell>
          <cell r="E12662" t="str">
            <v>Callable</v>
          </cell>
        </row>
        <row r="12663">
          <cell r="A12663" t="str">
            <v>3136F5YW5</v>
          </cell>
          <cell r="B12663" t="str">
            <v>x3136F5YW5</v>
          </cell>
          <cell r="C12663" t="str">
            <v>Match</v>
          </cell>
          <cell r="D12663" t="str">
            <v>iStar</v>
          </cell>
          <cell r="E12663" t="str">
            <v>Callable</v>
          </cell>
        </row>
        <row r="12664">
          <cell r="A12664" t="str">
            <v>3136F5YW5</v>
          </cell>
          <cell r="B12664" t="str">
            <v>x3136F5YW5</v>
          </cell>
          <cell r="C12664" t="str">
            <v>Match</v>
          </cell>
          <cell r="D12664" t="str">
            <v>iStar</v>
          </cell>
          <cell r="E12664" t="str">
            <v>Callable</v>
          </cell>
        </row>
        <row r="12665">
          <cell r="A12665" t="str">
            <v>3136F5YZ8</v>
          </cell>
          <cell r="B12665" t="str">
            <v>x3136F5YZ8</v>
          </cell>
          <cell r="C12665" t="str">
            <v>Match</v>
          </cell>
          <cell r="D12665" t="str">
            <v>iStar</v>
          </cell>
          <cell r="E12665" t="str">
            <v>Callable</v>
          </cell>
        </row>
        <row r="12666">
          <cell r="A12666" t="str">
            <v>3136F5YZ8</v>
          </cell>
          <cell r="B12666" t="str">
            <v>x3136F5YZ8</v>
          </cell>
          <cell r="C12666" t="str">
            <v>Match</v>
          </cell>
          <cell r="D12666" t="str">
            <v>iStar</v>
          </cell>
          <cell r="E12666" t="str">
            <v>Callable</v>
          </cell>
        </row>
        <row r="12667">
          <cell r="A12667" t="str">
            <v>3136F5Z20</v>
          </cell>
          <cell r="B12667" t="str">
            <v>x3136F5Z20</v>
          </cell>
          <cell r="C12667" t="str">
            <v>Match</v>
          </cell>
          <cell r="D12667" t="str">
            <v>iStar</v>
          </cell>
          <cell r="E12667" t="str">
            <v>Callable</v>
          </cell>
        </row>
        <row r="12668">
          <cell r="A12668" t="str">
            <v>3136F5Z20</v>
          </cell>
          <cell r="B12668" t="str">
            <v>x3136F5Z20</v>
          </cell>
          <cell r="C12668" t="str">
            <v>Match</v>
          </cell>
          <cell r="D12668" t="str">
            <v>iStar</v>
          </cell>
          <cell r="E12668" t="str">
            <v>Callable</v>
          </cell>
        </row>
        <row r="12669">
          <cell r="A12669" t="str">
            <v>3136F5Z38</v>
          </cell>
          <cell r="B12669" t="str">
            <v>x3136F5Z38</v>
          </cell>
          <cell r="C12669" t="str">
            <v>Match</v>
          </cell>
          <cell r="D12669" t="str">
            <v>iStar</v>
          </cell>
          <cell r="E12669" t="str">
            <v>Callable</v>
          </cell>
        </row>
        <row r="12670">
          <cell r="A12670" t="str">
            <v>3136F5Z38</v>
          </cell>
          <cell r="B12670" t="str">
            <v>x3136F5Z38</v>
          </cell>
          <cell r="C12670" t="str">
            <v>Match</v>
          </cell>
          <cell r="D12670" t="str">
            <v>iStar</v>
          </cell>
          <cell r="E12670" t="str">
            <v>Bullet</v>
          </cell>
        </row>
        <row r="12671">
          <cell r="A12671" t="str">
            <v>3136F5Z46</v>
          </cell>
          <cell r="B12671" t="str">
            <v>x3136F5Z46</v>
          </cell>
          <cell r="C12671" t="str">
            <v>Match</v>
          </cell>
          <cell r="D12671" t="str">
            <v>iStar</v>
          </cell>
          <cell r="E12671" t="str">
            <v>Step-Up</v>
          </cell>
        </row>
        <row r="12672">
          <cell r="A12672" t="str">
            <v>3136F5Z46</v>
          </cell>
          <cell r="B12672" t="str">
            <v>x3136F5Z46</v>
          </cell>
          <cell r="C12672" t="str">
            <v>Match</v>
          </cell>
          <cell r="D12672" t="str">
            <v>iStar</v>
          </cell>
          <cell r="E12672" t="str">
            <v>Step-Up</v>
          </cell>
        </row>
        <row r="12673">
          <cell r="A12673" t="str">
            <v>3136F5Z53</v>
          </cell>
          <cell r="B12673" t="str">
            <v>x3136F5Z53</v>
          </cell>
          <cell r="C12673" t="str">
            <v>Match</v>
          </cell>
          <cell r="D12673" t="str">
            <v>iStar</v>
          </cell>
          <cell r="E12673" t="str">
            <v>Callable</v>
          </cell>
        </row>
        <row r="12674">
          <cell r="A12674" t="str">
            <v>3136F5Z87</v>
          </cell>
          <cell r="B12674" t="str">
            <v>x3136F5Z87</v>
          </cell>
          <cell r="C12674" t="str">
            <v>Match</v>
          </cell>
          <cell r="D12674" t="str">
            <v>iStar</v>
          </cell>
          <cell r="E12674" t="str">
            <v>Callable</v>
          </cell>
        </row>
        <row r="12675">
          <cell r="A12675" t="str">
            <v>3136F5Z87</v>
          </cell>
          <cell r="B12675" t="str">
            <v>x3136F5Z87</v>
          </cell>
          <cell r="C12675" t="str">
            <v>Match</v>
          </cell>
          <cell r="D12675" t="str">
            <v>iStar</v>
          </cell>
          <cell r="E12675" t="str">
            <v>Callable</v>
          </cell>
        </row>
        <row r="12676">
          <cell r="A12676" t="str">
            <v>3136F5Z95</v>
          </cell>
          <cell r="B12676" t="str">
            <v>x3136F5Z95</v>
          </cell>
          <cell r="C12676" t="str">
            <v>Match</v>
          </cell>
          <cell r="D12676" t="str">
            <v>iStar</v>
          </cell>
          <cell r="E12676" t="str">
            <v>Callable</v>
          </cell>
        </row>
        <row r="12677">
          <cell r="A12677" t="str">
            <v>3136F5ZA2</v>
          </cell>
          <cell r="B12677" t="str">
            <v>x3136F5ZA2</v>
          </cell>
          <cell r="C12677" t="str">
            <v>Match</v>
          </cell>
          <cell r="D12677" t="str">
            <v>iStar</v>
          </cell>
          <cell r="E12677" t="str">
            <v>Callable</v>
          </cell>
        </row>
        <row r="12678">
          <cell r="A12678" t="str">
            <v>3136F5ZA2</v>
          </cell>
          <cell r="B12678" t="str">
            <v>x3136F5ZA2</v>
          </cell>
          <cell r="C12678" t="str">
            <v>Match</v>
          </cell>
          <cell r="D12678" t="str">
            <v>iStar</v>
          </cell>
          <cell r="E12678" t="str">
            <v>Bullet</v>
          </cell>
        </row>
        <row r="12679">
          <cell r="A12679" t="str">
            <v>3136F5ZB0</v>
          </cell>
          <cell r="B12679" t="str">
            <v>x3136F5ZB0</v>
          </cell>
          <cell r="C12679" t="str">
            <v>Match</v>
          </cell>
          <cell r="D12679" t="str">
            <v>iStar</v>
          </cell>
          <cell r="E12679" t="str">
            <v>Callable</v>
          </cell>
        </row>
        <row r="12680">
          <cell r="A12680" t="str">
            <v>3136F5ZB0</v>
          </cell>
          <cell r="B12680" t="str">
            <v>x3136F5ZB0</v>
          </cell>
          <cell r="C12680" t="str">
            <v>Match</v>
          </cell>
          <cell r="D12680" t="str">
            <v>iStar</v>
          </cell>
          <cell r="E12680" t="str">
            <v>Callable</v>
          </cell>
        </row>
        <row r="12681">
          <cell r="A12681" t="str">
            <v>3136F5ZD6</v>
          </cell>
          <cell r="B12681" t="str">
            <v>x3136F5ZD6</v>
          </cell>
          <cell r="C12681" t="str">
            <v>Match</v>
          </cell>
          <cell r="D12681" t="str">
            <v>iStar</v>
          </cell>
          <cell r="E12681" t="str">
            <v>Callable</v>
          </cell>
        </row>
        <row r="12682">
          <cell r="A12682" t="str">
            <v>3136F5ZH7</v>
          </cell>
          <cell r="B12682" t="str">
            <v>x3136F5ZH7</v>
          </cell>
          <cell r="C12682" t="str">
            <v>Match</v>
          </cell>
          <cell r="D12682" t="str">
            <v>iStar</v>
          </cell>
          <cell r="E12682" t="str">
            <v>Callable</v>
          </cell>
        </row>
        <row r="12683">
          <cell r="A12683" t="str">
            <v>3136F5ZY0</v>
          </cell>
          <cell r="B12683" t="str">
            <v>x3136F5ZY0</v>
          </cell>
          <cell r="C12683" t="str">
            <v>Match</v>
          </cell>
          <cell r="D12683" t="str">
            <v>iStar</v>
          </cell>
          <cell r="E12683" t="str">
            <v>Callable</v>
          </cell>
        </row>
        <row r="12684">
          <cell r="A12684" t="str">
            <v>3136F5ZY0</v>
          </cell>
          <cell r="B12684" t="str">
            <v>x3136F5ZY0</v>
          </cell>
          <cell r="C12684" t="str">
            <v>Match</v>
          </cell>
          <cell r="D12684" t="str">
            <v>iStar</v>
          </cell>
          <cell r="E12684" t="str">
            <v>Step-Up</v>
          </cell>
        </row>
        <row r="12685">
          <cell r="A12685" t="str">
            <v>3136F5ZZ7</v>
          </cell>
          <cell r="B12685" t="str">
            <v>x3136F5ZZ7</v>
          </cell>
          <cell r="C12685" t="str">
            <v>Match</v>
          </cell>
          <cell r="D12685" t="str">
            <v>iStar</v>
          </cell>
          <cell r="E12685" t="str">
            <v>Callable</v>
          </cell>
        </row>
        <row r="12686">
          <cell r="A12686" t="str">
            <v>3136F5ZZ7</v>
          </cell>
          <cell r="B12686" t="str">
            <v>x3136F5ZZ7</v>
          </cell>
          <cell r="C12686" t="str">
            <v>Match</v>
          </cell>
          <cell r="D12686" t="str">
            <v>iStar</v>
          </cell>
          <cell r="E12686" t="str">
            <v>Step-Up</v>
          </cell>
        </row>
        <row r="12687">
          <cell r="A12687" t="str">
            <v>3136F62A6</v>
          </cell>
          <cell r="B12687" t="str">
            <v>x3136F62A6</v>
          </cell>
          <cell r="C12687" t="str">
            <v>Match</v>
          </cell>
          <cell r="D12687" t="str">
            <v>iStar</v>
          </cell>
          <cell r="E12687" t="str">
            <v>Step-Up</v>
          </cell>
        </row>
        <row r="12688">
          <cell r="A12688" t="str">
            <v>3136F62B4</v>
          </cell>
          <cell r="B12688" t="str">
            <v>x3136F62B4</v>
          </cell>
          <cell r="C12688" t="str">
            <v>Match</v>
          </cell>
          <cell r="D12688" t="str">
            <v>iStar</v>
          </cell>
          <cell r="E12688" t="str">
            <v>Callable</v>
          </cell>
        </row>
        <row r="12689">
          <cell r="A12689" t="str">
            <v>3136F62E8</v>
          </cell>
          <cell r="B12689" t="str">
            <v>x3136F62E8</v>
          </cell>
          <cell r="C12689" t="str">
            <v>Match</v>
          </cell>
          <cell r="D12689" t="str">
            <v>iStar</v>
          </cell>
          <cell r="E12689" t="str">
            <v>Step-Up</v>
          </cell>
        </row>
        <row r="12690">
          <cell r="A12690" t="str">
            <v>3136F62F5</v>
          </cell>
          <cell r="B12690" t="str">
            <v>x3136F62F5</v>
          </cell>
          <cell r="C12690" t="str">
            <v>Match</v>
          </cell>
          <cell r="D12690" t="str">
            <v>iStar</v>
          </cell>
          <cell r="E12690" t="str">
            <v>Callable</v>
          </cell>
        </row>
        <row r="12691">
          <cell r="A12691" t="str">
            <v>3136F62G3</v>
          </cell>
          <cell r="B12691" t="str">
            <v>x3136F62G3</v>
          </cell>
          <cell r="C12691" t="str">
            <v>Match</v>
          </cell>
          <cell r="D12691" t="str">
            <v>iStar</v>
          </cell>
          <cell r="E12691" t="str">
            <v>Callable</v>
          </cell>
        </row>
        <row r="12692">
          <cell r="A12692" t="str">
            <v>3136F62K4</v>
          </cell>
          <cell r="B12692" t="str">
            <v>x3136F62K4</v>
          </cell>
          <cell r="C12692" t="str">
            <v>Match</v>
          </cell>
          <cell r="D12692" t="str">
            <v>iStar</v>
          </cell>
          <cell r="E12692" t="str">
            <v>Callable</v>
          </cell>
        </row>
        <row r="12693">
          <cell r="A12693" t="str">
            <v>3136F62L2</v>
          </cell>
          <cell r="B12693" t="str">
            <v>x3136F62L2</v>
          </cell>
          <cell r="C12693" t="str">
            <v>Match</v>
          </cell>
          <cell r="D12693" t="str">
            <v>iStar</v>
          </cell>
          <cell r="E12693" t="str">
            <v>Step-Up</v>
          </cell>
        </row>
        <row r="12694">
          <cell r="A12694" t="str">
            <v>3136F62N8</v>
          </cell>
          <cell r="B12694" t="str">
            <v>x3136F62N8</v>
          </cell>
          <cell r="C12694" t="str">
            <v>Match</v>
          </cell>
          <cell r="D12694" t="str">
            <v>iStar</v>
          </cell>
          <cell r="E12694" t="str">
            <v>Callable</v>
          </cell>
        </row>
        <row r="12695">
          <cell r="A12695" t="str">
            <v>3136F62P3</v>
          </cell>
          <cell r="B12695" t="str">
            <v>x3136F62P3</v>
          </cell>
          <cell r="C12695" t="str">
            <v>Match</v>
          </cell>
          <cell r="D12695" t="str">
            <v>iStar</v>
          </cell>
          <cell r="E12695" t="str">
            <v>Callable</v>
          </cell>
        </row>
        <row r="12696">
          <cell r="A12696" t="str">
            <v>3136F62Q1</v>
          </cell>
          <cell r="B12696" t="str">
            <v>x3136F62Q1</v>
          </cell>
          <cell r="C12696" t="str">
            <v>Match</v>
          </cell>
          <cell r="D12696" t="str">
            <v>iStar</v>
          </cell>
          <cell r="E12696" t="str">
            <v>Callable</v>
          </cell>
        </row>
        <row r="12697">
          <cell r="A12697" t="str">
            <v>3136F62R9</v>
          </cell>
          <cell r="B12697" t="str">
            <v>x3136F62R9</v>
          </cell>
          <cell r="C12697" t="str">
            <v>Match</v>
          </cell>
          <cell r="D12697" t="str">
            <v>iStar</v>
          </cell>
          <cell r="E12697" t="str">
            <v>Callable</v>
          </cell>
        </row>
        <row r="12698">
          <cell r="A12698" t="str">
            <v>3136F62T5</v>
          </cell>
          <cell r="B12698" t="str">
            <v>x3136F62T5</v>
          </cell>
          <cell r="C12698" t="str">
            <v>Match</v>
          </cell>
          <cell r="D12698" t="str">
            <v>iStar</v>
          </cell>
          <cell r="E12698" t="str">
            <v>Callable</v>
          </cell>
        </row>
        <row r="12699">
          <cell r="A12699" t="str">
            <v>3136F62U2</v>
          </cell>
          <cell r="B12699" t="str">
            <v>x3136F62U2</v>
          </cell>
          <cell r="C12699" t="str">
            <v>Match</v>
          </cell>
          <cell r="D12699" t="str">
            <v>iStar</v>
          </cell>
          <cell r="E12699" t="str">
            <v>Callable</v>
          </cell>
        </row>
        <row r="12700">
          <cell r="A12700" t="str">
            <v>3136F62V0</v>
          </cell>
          <cell r="B12700" t="str">
            <v>x3136F62V0</v>
          </cell>
          <cell r="C12700" t="str">
            <v>Match</v>
          </cell>
          <cell r="D12700" t="str">
            <v>iStar</v>
          </cell>
          <cell r="E12700" t="str">
            <v>Callable</v>
          </cell>
        </row>
        <row r="12701">
          <cell r="A12701" t="str">
            <v>3136F62W8</v>
          </cell>
          <cell r="B12701" t="str">
            <v>x3136F62W8</v>
          </cell>
          <cell r="C12701" t="str">
            <v>Match</v>
          </cell>
          <cell r="D12701" t="str">
            <v>iStar</v>
          </cell>
          <cell r="E12701" t="str">
            <v>Callable</v>
          </cell>
        </row>
        <row r="12702">
          <cell r="A12702" t="str">
            <v>3136F62W8</v>
          </cell>
          <cell r="B12702" t="str">
            <v>x3136F62W8</v>
          </cell>
          <cell r="C12702" t="str">
            <v>Match</v>
          </cell>
          <cell r="D12702" t="str">
            <v>iStar</v>
          </cell>
          <cell r="E12702" t="str">
            <v>Callable</v>
          </cell>
        </row>
        <row r="12703">
          <cell r="A12703" t="str">
            <v>3136F62X6</v>
          </cell>
          <cell r="B12703" t="str">
            <v>x3136F62X6</v>
          </cell>
          <cell r="C12703" t="str">
            <v>Match</v>
          </cell>
          <cell r="D12703" t="str">
            <v>iStar</v>
          </cell>
          <cell r="E12703" t="str">
            <v>CallableStep-Up</v>
          </cell>
        </row>
        <row r="12704">
          <cell r="A12704" t="str">
            <v>3136F62Y4</v>
          </cell>
          <cell r="B12704" t="str">
            <v>x3136F62Y4</v>
          </cell>
          <cell r="C12704" t="str">
            <v>Match</v>
          </cell>
          <cell r="D12704" t="str">
            <v>iStar</v>
          </cell>
          <cell r="E12704" t="str">
            <v>Step-Up</v>
          </cell>
        </row>
        <row r="12705">
          <cell r="A12705" t="str">
            <v>3136F62Z1</v>
          </cell>
          <cell r="B12705" t="str">
            <v>x3136F62Z1</v>
          </cell>
          <cell r="C12705" t="str">
            <v>Match</v>
          </cell>
          <cell r="D12705" t="str">
            <v>iStar</v>
          </cell>
          <cell r="E12705" t="str">
            <v>Callable</v>
          </cell>
        </row>
        <row r="12706">
          <cell r="A12706" t="str">
            <v>3136F63A5</v>
          </cell>
          <cell r="B12706" t="str">
            <v>x3136F63A5</v>
          </cell>
          <cell r="C12706" t="str">
            <v>Match</v>
          </cell>
          <cell r="D12706" t="str">
            <v>iStar</v>
          </cell>
          <cell r="E12706" t="str">
            <v>Callable</v>
          </cell>
        </row>
        <row r="12707">
          <cell r="A12707" t="str">
            <v>3136F63B3</v>
          </cell>
          <cell r="B12707" t="str">
            <v>x3136F63B3</v>
          </cell>
          <cell r="C12707" t="str">
            <v>Match</v>
          </cell>
          <cell r="D12707" t="str">
            <v>iStar</v>
          </cell>
          <cell r="E12707" t="str">
            <v>CallableStep-Up</v>
          </cell>
        </row>
        <row r="12708">
          <cell r="A12708" t="str">
            <v>3136F63B3</v>
          </cell>
          <cell r="B12708" t="str">
            <v>x3136F63B3</v>
          </cell>
          <cell r="C12708" t="str">
            <v>Match</v>
          </cell>
          <cell r="D12708" t="str">
            <v>iStar</v>
          </cell>
          <cell r="E12708" t="str">
            <v>Step-Up</v>
          </cell>
        </row>
        <row r="12709">
          <cell r="A12709" t="str">
            <v>3136F63C1</v>
          </cell>
          <cell r="B12709" t="str">
            <v>x3136F63C1</v>
          </cell>
          <cell r="C12709" t="str">
            <v>Match</v>
          </cell>
          <cell r="D12709" t="str">
            <v>iStar</v>
          </cell>
          <cell r="E12709" t="str">
            <v>CallableStep-Up</v>
          </cell>
        </row>
        <row r="12710">
          <cell r="A12710" t="str">
            <v>3136F63D9</v>
          </cell>
          <cell r="B12710" t="str">
            <v>x3136F63D9</v>
          </cell>
          <cell r="C12710" t="str">
            <v>Match</v>
          </cell>
          <cell r="D12710" t="str">
            <v>iStar</v>
          </cell>
          <cell r="E12710" t="str">
            <v>Step-Up</v>
          </cell>
        </row>
        <row r="12711">
          <cell r="A12711" t="str">
            <v>3136F63E7</v>
          </cell>
          <cell r="B12711" t="str">
            <v>x3136F63E7</v>
          </cell>
          <cell r="C12711" t="str">
            <v>Match</v>
          </cell>
          <cell r="D12711" t="str">
            <v>iStar</v>
          </cell>
          <cell r="E12711" t="str">
            <v>Callable</v>
          </cell>
        </row>
        <row r="12712">
          <cell r="A12712" t="str">
            <v>3136F63F4</v>
          </cell>
          <cell r="B12712" t="str">
            <v>x3136F63F4</v>
          </cell>
          <cell r="C12712" t="str">
            <v>Match</v>
          </cell>
          <cell r="D12712" t="str">
            <v>iStar</v>
          </cell>
          <cell r="E12712" t="str">
            <v>Callable</v>
          </cell>
        </row>
        <row r="12713">
          <cell r="A12713" t="str">
            <v>3136F63G2</v>
          </cell>
          <cell r="B12713" t="str">
            <v>x3136F63G2</v>
          </cell>
          <cell r="C12713" t="str">
            <v>Match</v>
          </cell>
          <cell r="D12713" t="str">
            <v>iStar</v>
          </cell>
          <cell r="E12713" t="str">
            <v>CallableStep-Up</v>
          </cell>
        </row>
        <row r="12714">
          <cell r="A12714" t="str">
            <v>3136F63H0</v>
          </cell>
          <cell r="B12714" t="str">
            <v>x3136F63H0</v>
          </cell>
          <cell r="C12714" t="str">
            <v>Match</v>
          </cell>
          <cell r="D12714" t="str">
            <v>iStar</v>
          </cell>
          <cell r="E12714" t="str">
            <v>Step-Up</v>
          </cell>
        </row>
        <row r="12715">
          <cell r="A12715" t="str">
            <v>3136F63J6</v>
          </cell>
          <cell r="B12715" t="str">
            <v>x3136F63J6</v>
          </cell>
          <cell r="C12715" t="str">
            <v>Match</v>
          </cell>
          <cell r="D12715" t="str">
            <v>iStar</v>
          </cell>
          <cell r="E12715" t="str">
            <v>CallableStep-Up</v>
          </cell>
        </row>
        <row r="12716">
          <cell r="A12716" t="str">
            <v>3136F63K3</v>
          </cell>
          <cell r="B12716" t="str">
            <v>x3136F63K3</v>
          </cell>
          <cell r="C12716" t="str">
            <v>Match</v>
          </cell>
          <cell r="D12716" t="str">
            <v>iStar</v>
          </cell>
          <cell r="E12716" t="str">
            <v>Callable</v>
          </cell>
        </row>
        <row r="12717">
          <cell r="A12717" t="str">
            <v>3136F63L1</v>
          </cell>
          <cell r="B12717" t="str">
            <v>x3136F63L1</v>
          </cell>
          <cell r="C12717" t="str">
            <v>Match</v>
          </cell>
          <cell r="D12717" t="str">
            <v>iStar</v>
          </cell>
          <cell r="E12717" t="str">
            <v>Callable</v>
          </cell>
        </row>
        <row r="12718">
          <cell r="A12718" t="str">
            <v>3136F63M9</v>
          </cell>
          <cell r="B12718" t="str">
            <v>x3136F63M9</v>
          </cell>
          <cell r="C12718" t="str">
            <v>Match</v>
          </cell>
          <cell r="D12718" t="str">
            <v>iStar</v>
          </cell>
          <cell r="E12718" t="str">
            <v>Bullet</v>
          </cell>
        </row>
        <row r="12719">
          <cell r="A12719" t="str">
            <v>3136F63N7</v>
          </cell>
          <cell r="B12719" t="str">
            <v>x3136F63N7</v>
          </cell>
          <cell r="C12719" t="str">
            <v>Match</v>
          </cell>
          <cell r="D12719" t="str">
            <v>iStar</v>
          </cell>
          <cell r="E12719" t="str">
            <v>Callable</v>
          </cell>
        </row>
        <row r="12720">
          <cell r="A12720" t="str">
            <v>3136F63P2</v>
          </cell>
          <cell r="B12720" t="str">
            <v>x3136F63P2</v>
          </cell>
          <cell r="C12720" t="str">
            <v>Match</v>
          </cell>
          <cell r="D12720" t="str">
            <v>iStar</v>
          </cell>
          <cell r="E12720" t="str">
            <v>Callable</v>
          </cell>
        </row>
        <row r="12721">
          <cell r="A12721" t="str">
            <v>3136F63Q0</v>
          </cell>
          <cell r="B12721" t="str">
            <v>x3136F63Q0</v>
          </cell>
          <cell r="C12721" t="str">
            <v>Match</v>
          </cell>
          <cell r="D12721" t="str">
            <v>iStar</v>
          </cell>
          <cell r="E12721" t="str">
            <v>CallableStep-Up</v>
          </cell>
        </row>
        <row r="12722">
          <cell r="A12722" t="str">
            <v>3136F63R8</v>
          </cell>
          <cell r="B12722" t="str">
            <v>x3136F63R8</v>
          </cell>
          <cell r="C12722" t="str">
            <v>Match</v>
          </cell>
          <cell r="D12722" t="str">
            <v>iStar</v>
          </cell>
          <cell r="E12722" t="str">
            <v>Step-Up</v>
          </cell>
        </row>
        <row r="12723">
          <cell r="A12723" t="str">
            <v>3136F63S6</v>
          </cell>
          <cell r="B12723" t="str">
            <v>x3136F63S6</v>
          </cell>
          <cell r="C12723" t="str">
            <v>Match</v>
          </cell>
          <cell r="D12723" t="str">
            <v>iStar</v>
          </cell>
          <cell r="E12723" t="str">
            <v>CallableStep-Up</v>
          </cell>
        </row>
        <row r="12724">
          <cell r="A12724" t="str">
            <v>3136F63T4</v>
          </cell>
          <cell r="B12724" t="str">
            <v>x3136F63T4</v>
          </cell>
          <cell r="C12724" t="str">
            <v>Match</v>
          </cell>
          <cell r="D12724" t="str">
            <v>iStar</v>
          </cell>
          <cell r="E12724" t="str">
            <v>Step-Up</v>
          </cell>
        </row>
        <row r="12725">
          <cell r="A12725" t="str">
            <v>3136F63V9</v>
          </cell>
          <cell r="B12725" t="str">
            <v>x3136F63V9</v>
          </cell>
          <cell r="C12725" t="str">
            <v>Match</v>
          </cell>
          <cell r="D12725" t="str">
            <v>iStar</v>
          </cell>
          <cell r="E12725" t="str">
            <v>Callable</v>
          </cell>
        </row>
        <row r="12726">
          <cell r="A12726" t="str">
            <v>3136F63W7</v>
          </cell>
          <cell r="B12726" t="str">
            <v>x3136F63W7</v>
          </cell>
          <cell r="C12726" t="str">
            <v>Match</v>
          </cell>
          <cell r="D12726" t="str">
            <v>iStar</v>
          </cell>
          <cell r="E12726" t="str">
            <v>Callable</v>
          </cell>
        </row>
        <row r="12727">
          <cell r="A12727" t="str">
            <v>3136F63X5</v>
          </cell>
          <cell r="B12727" t="str">
            <v>x3136F63X5</v>
          </cell>
          <cell r="C12727" t="str">
            <v>Match</v>
          </cell>
          <cell r="D12727" t="str">
            <v>iStar</v>
          </cell>
          <cell r="E12727" t="str">
            <v>Callable</v>
          </cell>
        </row>
        <row r="12728">
          <cell r="A12728" t="str">
            <v>3136F63Z0</v>
          </cell>
          <cell r="B12728" t="str">
            <v>x3136F63Z0</v>
          </cell>
          <cell r="C12728" t="str">
            <v>Match</v>
          </cell>
          <cell r="D12728" t="str">
            <v>iStar</v>
          </cell>
          <cell r="E12728" t="str">
            <v>Callable</v>
          </cell>
        </row>
        <row r="12729">
          <cell r="A12729" t="str">
            <v>3136F64B2</v>
          </cell>
          <cell r="B12729" t="str">
            <v>x3136F64B2</v>
          </cell>
          <cell r="C12729" t="str">
            <v>Match</v>
          </cell>
          <cell r="D12729" t="str">
            <v>iStar</v>
          </cell>
          <cell r="E12729" t="str">
            <v>CallableStep-Up</v>
          </cell>
        </row>
        <row r="12730">
          <cell r="A12730" t="str">
            <v>3136F64C0</v>
          </cell>
          <cell r="B12730" t="str">
            <v>x3136F64C0</v>
          </cell>
          <cell r="C12730" t="str">
            <v>Match</v>
          </cell>
          <cell r="D12730" t="str">
            <v>iStar</v>
          </cell>
          <cell r="E12730" t="str">
            <v>Step-Up</v>
          </cell>
        </row>
        <row r="12731">
          <cell r="A12731" t="str">
            <v>3136F64D8</v>
          </cell>
          <cell r="B12731" t="str">
            <v>x3136F64D8</v>
          </cell>
          <cell r="C12731" t="str">
            <v>Match</v>
          </cell>
          <cell r="D12731" t="str">
            <v>iStar</v>
          </cell>
          <cell r="E12731" t="str">
            <v>Step-Up</v>
          </cell>
        </row>
        <row r="12732">
          <cell r="A12732" t="str">
            <v>3136F64E6</v>
          </cell>
          <cell r="B12732" t="str">
            <v>x3136F64E6</v>
          </cell>
          <cell r="C12732" t="str">
            <v>Match</v>
          </cell>
          <cell r="D12732" t="str">
            <v>iStar</v>
          </cell>
          <cell r="E12732" t="str">
            <v>Callable</v>
          </cell>
        </row>
        <row r="12733">
          <cell r="A12733" t="str">
            <v>3136F64F3</v>
          </cell>
          <cell r="B12733" t="str">
            <v>x3136F64F3</v>
          </cell>
          <cell r="C12733" t="str">
            <v>Match</v>
          </cell>
          <cell r="D12733" t="str">
            <v>iStar</v>
          </cell>
          <cell r="E12733" t="str">
            <v>Callable</v>
          </cell>
        </row>
        <row r="12734">
          <cell r="A12734" t="str">
            <v>3136F64G1</v>
          </cell>
          <cell r="B12734" t="str">
            <v>x3136F64G1</v>
          </cell>
          <cell r="C12734" t="str">
            <v>Match</v>
          </cell>
          <cell r="D12734" t="str">
            <v>iStar</v>
          </cell>
          <cell r="E12734" t="str">
            <v>CallableStep-Up</v>
          </cell>
        </row>
        <row r="12735">
          <cell r="A12735" t="str">
            <v>3136F64H9</v>
          </cell>
          <cell r="B12735" t="str">
            <v>x3136F64H9</v>
          </cell>
          <cell r="C12735" t="str">
            <v>Match</v>
          </cell>
          <cell r="D12735" t="str">
            <v>iStar</v>
          </cell>
          <cell r="E12735" t="str">
            <v>Step-Up</v>
          </cell>
        </row>
        <row r="12736">
          <cell r="A12736" t="str">
            <v>3136F64J5</v>
          </cell>
          <cell r="B12736" t="str">
            <v>x3136F64J5</v>
          </cell>
          <cell r="C12736" t="str">
            <v>Match</v>
          </cell>
          <cell r="D12736" t="str">
            <v>iStar</v>
          </cell>
          <cell r="E12736" t="str">
            <v>Callable</v>
          </cell>
        </row>
        <row r="12737">
          <cell r="A12737" t="str">
            <v>3136F64K2</v>
          </cell>
          <cell r="B12737" t="str">
            <v>x3136F64K2</v>
          </cell>
          <cell r="C12737" t="str">
            <v>Match</v>
          </cell>
          <cell r="D12737" t="str">
            <v>iStar</v>
          </cell>
          <cell r="E12737" t="str">
            <v>Callable</v>
          </cell>
        </row>
        <row r="12738">
          <cell r="A12738" t="str">
            <v>3136F64L0</v>
          </cell>
          <cell r="B12738" t="str">
            <v>x3136F64L0</v>
          </cell>
          <cell r="C12738" t="str">
            <v>Match</v>
          </cell>
          <cell r="D12738" t="str">
            <v>iStar</v>
          </cell>
          <cell r="E12738" t="str">
            <v>Callable</v>
          </cell>
        </row>
        <row r="12739">
          <cell r="A12739" t="str">
            <v>3136F64L0</v>
          </cell>
          <cell r="B12739" t="str">
            <v>x3136F64L0</v>
          </cell>
          <cell r="C12739" t="str">
            <v>Match</v>
          </cell>
          <cell r="D12739" t="str">
            <v>iStar</v>
          </cell>
          <cell r="E12739" t="str">
            <v>Callable</v>
          </cell>
        </row>
        <row r="12740">
          <cell r="A12740" t="str">
            <v>3136F64M8</v>
          </cell>
          <cell r="B12740" t="str">
            <v>x3136F64M8</v>
          </cell>
          <cell r="C12740" t="str">
            <v>Match</v>
          </cell>
          <cell r="D12740" t="str">
            <v>iStar</v>
          </cell>
          <cell r="E12740" t="str">
            <v>Bullet</v>
          </cell>
        </row>
        <row r="12741">
          <cell r="A12741" t="str">
            <v>3136F64N6</v>
          </cell>
          <cell r="B12741" t="str">
            <v>x3136F64N6</v>
          </cell>
          <cell r="C12741" t="str">
            <v>Match</v>
          </cell>
          <cell r="D12741" t="str">
            <v>iStar</v>
          </cell>
          <cell r="E12741" t="str">
            <v>CallableStep-Up</v>
          </cell>
        </row>
        <row r="12742">
          <cell r="A12742" t="str">
            <v>3136F64P1</v>
          </cell>
          <cell r="B12742" t="str">
            <v>x3136F64P1</v>
          </cell>
          <cell r="C12742" t="str">
            <v>Match</v>
          </cell>
          <cell r="D12742" t="str">
            <v>iStar</v>
          </cell>
          <cell r="E12742" t="str">
            <v>Step-Up</v>
          </cell>
        </row>
        <row r="12743">
          <cell r="A12743" t="str">
            <v>3136F64Q9</v>
          </cell>
          <cell r="B12743" t="str">
            <v>x3136F64Q9</v>
          </cell>
          <cell r="C12743" t="str">
            <v>Match</v>
          </cell>
          <cell r="D12743" t="str">
            <v>iStar</v>
          </cell>
          <cell r="E12743" t="str">
            <v>CallableStep-Up</v>
          </cell>
        </row>
        <row r="12744">
          <cell r="A12744" t="str">
            <v>3136F64R7</v>
          </cell>
          <cell r="B12744" t="str">
            <v>x3136F64R7</v>
          </cell>
          <cell r="C12744" t="str">
            <v>Match</v>
          </cell>
          <cell r="D12744" t="str">
            <v>iStar</v>
          </cell>
          <cell r="E12744" t="str">
            <v>Step-Up</v>
          </cell>
        </row>
        <row r="12745">
          <cell r="A12745" t="str">
            <v>3136F64S5</v>
          </cell>
          <cell r="B12745" t="str">
            <v>x3136F64S5</v>
          </cell>
          <cell r="C12745" t="str">
            <v>Match</v>
          </cell>
          <cell r="D12745" t="str">
            <v>iStar</v>
          </cell>
          <cell r="E12745" t="str">
            <v>CallableStep-Up</v>
          </cell>
        </row>
        <row r="12746">
          <cell r="A12746" t="str">
            <v>3136F64S5</v>
          </cell>
          <cell r="B12746" t="str">
            <v>x3136F64S5</v>
          </cell>
          <cell r="C12746" t="str">
            <v>Match</v>
          </cell>
          <cell r="D12746" t="str">
            <v>iStar</v>
          </cell>
          <cell r="E12746" t="str">
            <v>Step-Up</v>
          </cell>
        </row>
        <row r="12747">
          <cell r="A12747" t="str">
            <v>3136F64T3</v>
          </cell>
          <cell r="B12747" t="str">
            <v>x3136F64T3</v>
          </cell>
          <cell r="C12747" t="str">
            <v>Match</v>
          </cell>
          <cell r="D12747" t="str">
            <v>iStar</v>
          </cell>
          <cell r="E12747" t="str">
            <v>Callable</v>
          </cell>
        </row>
        <row r="12748">
          <cell r="A12748" t="str">
            <v>3136F64U0</v>
          </cell>
          <cell r="B12748" t="str">
            <v>x3136F64U0</v>
          </cell>
          <cell r="C12748" t="str">
            <v>Match</v>
          </cell>
          <cell r="D12748" t="str">
            <v>iStar</v>
          </cell>
          <cell r="E12748" t="str">
            <v>Callable</v>
          </cell>
        </row>
        <row r="12749">
          <cell r="A12749" t="str">
            <v>3136F64V8</v>
          </cell>
          <cell r="B12749" t="str">
            <v>x3136F64V8</v>
          </cell>
          <cell r="C12749" t="str">
            <v>Match</v>
          </cell>
          <cell r="D12749" t="str">
            <v>iStar</v>
          </cell>
          <cell r="E12749" t="str">
            <v>Callable</v>
          </cell>
        </row>
        <row r="12750">
          <cell r="A12750" t="str">
            <v>3136F64W6</v>
          </cell>
          <cell r="B12750" t="str">
            <v>x3136F64W6</v>
          </cell>
          <cell r="C12750" t="str">
            <v>Match</v>
          </cell>
          <cell r="D12750" t="str">
            <v>iStar</v>
          </cell>
          <cell r="E12750" t="str">
            <v>Callable</v>
          </cell>
        </row>
        <row r="12751">
          <cell r="A12751" t="str">
            <v>3136F64X4</v>
          </cell>
          <cell r="B12751" t="str">
            <v>x3136F64X4</v>
          </cell>
          <cell r="C12751" t="str">
            <v>Match</v>
          </cell>
          <cell r="D12751" t="str">
            <v>iStar</v>
          </cell>
          <cell r="E12751" t="str">
            <v>Callable</v>
          </cell>
        </row>
        <row r="12752">
          <cell r="A12752" t="str">
            <v>3136F64Y2</v>
          </cell>
          <cell r="B12752" t="str">
            <v>x3136F64Y2</v>
          </cell>
          <cell r="C12752" t="str">
            <v>Match</v>
          </cell>
          <cell r="D12752" t="str">
            <v>iStar</v>
          </cell>
          <cell r="E12752" t="str">
            <v>Callable</v>
          </cell>
        </row>
        <row r="12753">
          <cell r="A12753" t="str">
            <v>3136F64Z9</v>
          </cell>
          <cell r="B12753" t="str">
            <v>x3136F64Z9</v>
          </cell>
          <cell r="C12753" t="str">
            <v>Match</v>
          </cell>
          <cell r="D12753" t="str">
            <v>iStar</v>
          </cell>
          <cell r="E12753" t="str">
            <v>Callable</v>
          </cell>
        </row>
        <row r="12754">
          <cell r="A12754" t="str">
            <v>3136F64Z9</v>
          </cell>
          <cell r="B12754" t="str">
            <v>x3136F64Z9</v>
          </cell>
          <cell r="C12754" t="str">
            <v>Match</v>
          </cell>
          <cell r="D12754" t="str">
            <v>iStar</v>
          </cell>
          <cell r="E12754" t="str">
            <v>Callable</v>
          </cell>
        </row>
        <row r="12755">
          <cell r="A12755" t="str">
            <v>3136F65A3</v>
          </cell>
          <cell r="B12755" t="str">
            <v>x3136F65A3</v>
          </cell>
          <cell r="C12755" t="str">
            <v>Match</v>
          </cell>
          <cell r="D12755" t="str">
            <v>iStar</v>
          </cell>
          <cell r="E12755" t="str">
            <v>Callable</v>
          </cell>
        </row>
        <row r="12756">
          <cell r="A12756" t="str">
            <v>3136F65B1</v>
          </cell>
          <cell r="B12756" t="str">
            <v>x3136F65B1</v>
          </cell>
          <cell r="C12756" t="str">
            <v>Match</v>
          </cell>
          <cell r="D12756" t="str">
            <v>iStar</v>
          </cell>
          <cell r="E12756" t="str">
            <v>Callable</v>
          </cell>
        </row>
        <row r="12757">
          <cell r="A12757" t="str">
            <v>3136F65C9</v>
          </cell>
          <cell r="B12757" t="str">
            <v>x3136F65C9</v>
          </cell>
          <cell r="C12757" t="str">
            <v>Match</v>
          </cell>
          <cell r="D12757" t="str">
            <v>iStar</v>
          </cell>
          <cell r="E12757" t="str">
            <v>Callable</v>
          </cell>
        </row>
        <row r="12758">
          <cell r="A12758" t="str">
            <v>3136F65D7</v>
          </cell>
          <cell r="B12758" t="str">
            <v>x3136F65D7</v>
          </cell>
          <cell r="C12758" t="str">
            <v>Match</v>
          </cell>
          <cell r="D12758" t="str">
            <v>iStar</v>
          </cell>
          <cell r="E12758" t="str">
            <v>Step-Up</v>
          </cell>
        </row>
        <row r="12759">
          <cell r="A12759" t="str">
            <v>3136F65E5</v>
          </cell>
          <cell r="B12759" t="str">
            <v>x3136F65E5</v>
          </cell>
          <cell r="C12759" t="str">
            <v>Match</v>
          </cell>
          <cell r="D12759" t="str">
            <v>iStar</v>
          </cell>
          <cell r="E12759" t="str">
            <v>Step-Up</v>
          </cell>
        </row>
        <row r="12760">
          <cell r="A12760" t="str">
            <v>3136F65G0</v>
          </cell>
          <cell r="B12760" t="str">
            <v>x3136F65G0</v>
          </cell>
          <cell r="C12760" t="str">
            <v>Match</v>
          </cell>
          <cell r="D12760" t="str">
            <v>iStar</v>
          </cell>
          <cell r="E12760" t="str">
            <v>Step-Up</v>
          </cell>
        </row>
        <row r="12761">
          <cell r="A12761" t="str">
            <v>3136F65H8</v>
          </cell>
          <cell r="B12761" t="str">
            <v>x3136F65H8</v>
          </cell>
          <cell r="C12761" t="str">
            <v>Match</v>
          </cell>
          <cell r="D12761" t="str">
            <v>iStar</v>
          </cell>
          <cell r="E12761" t="str">
            <v>CallableStep-Up</v>
          </cell>
        </row>
        <row r="12762">
          <cell r="A12762" t="str">
            <v>3136F65J4</v>
          </cell>
          <cell r="B12762" t="str">
            <v>x3136F65J4</v>
          </cell>
          <cell r="C12762" t="str">
            <v>Match</v>
          </cell>
          <cell r="D12762" t="str">
            <v>iStar</v>
          </cell>
          <cell r="E12762" t="str">
            <v>Step-Up</v>
          </cell>
        </row>
        <row r="12763">
          <cell r="A12763" t="str">
            <v>3136F65K1</v>
          </cell>
          <cell r="B12763" t="str">
            <v>x3136F65K1</v>
          </cell>
          <cell r="C12763" t="str">
            <v>Match</v>
          </cell>
          <cell r="D12763" t="str">
            <v>iStar</v>
          </cell>
          <cell r="E12763" t="str">
            <v>CallableStep-Up</v>
          </cell>
        </row>
        <row r="12764">
          <cell r="A12764" t="str">
            <v>3136F65L9</v>
          </cell>
          <cell r="B12764" t="str">
            <v>x3136F65L9</v>
          </cell>
          <cell r="C12764" t="str">
            <v>Match</v>
          </cell>
          <cell r="D12764" t="str">
            <v>iStar</v>
          </cell>
          <cell r="E12764" t="str">
            <v>Step-Up</v>
          </cell>
        </row>
        <row r="12765">
          <cell r="A12765" t="str">
            <v>3136F65M7</v>
          </cell>
          <cell r="B12765" t="str">
            <v>x3136F65M7</v>
          </cell>
          <cell r="C12765" t="str">
            <v>Match</v>
          </cell>
          <cell r="D12765" t="str">
            <v>iStar</v>
          </cell>
          <cell r="E12765" t="str">
            <v>CallableStep-Up</v>
          </cell>
        </row>
        <row r="12766">
          <cell r="A12766" t="str">
            <v>3136F65N5</v>
          </cell>
          <cell r="B12766" t="str">
            <v>x3136F65N5</v>
          </cell>
          <cell r="C12766" t="str">
            <v>Match</v>
          </cell>
          <cell r="D12766" t="str">
            <v>iStar</v>
          </cell>
          <cell r="E12766" t="str">
            <v>Step-Up</v>
          </cell>
        </row>
        <row r="12767">
          <cell r="A12767" t="str">
            <v>3136F65P0</v>
          </cell>
          <cell r="B12767" t="str">
            <v>x3136F65P0</v>
          </cell>
          <cell r="C12767" t="str">
            <v>Match</v>
          </cell>
          <cell r="D12767" t="str">
            <v>iStar</v>
          </cell>
          <cell r="E12767" t="str">
            <v>Callable</v>
          </cell>
        </row>
        <row r="12768">
          <cell r="A12768" t="str">
            <v>3136F65Q8</v>
          </cell>
          <cell r="B12768" t="str">
            <v>x3136F65Q8</v>
          </cell>
          <cell r="C12768" t="str">
            <v>Match</v>
          </cell>
          <cell r="D12768" t="str">
            <v>iStar</v>
          </cell>
          <cell r="E12768" t="str">
            <v>Callable</v>
          </cell>
        </row>
        <row r="12769">
          <cell r="A12769" t="str">
            <v>3136F65R6</v>
          </cell>
          <cell r="B12769" t="str">
            <v>x3136F65R6</v>
          </cell>
          <cell r="C12769" t="str">
            <v>Match</v>
          </cell>
          <cell r="D12769" t="str">
            <v>iStar</v>
          </cell>
          <cell r="E12769" t="str">
            <v>Callable</v>
          </cell>
        </row>
        <row r="12770">
          <cell r="A12770" t="str">
            <v>3136F65S4</v>
          </cell>
          <cell r="B12770" t="str">
            <v>x3136F65S4</v>
          </cell>
          <cell r="C12770" t="str">
            <v>Match</v>
          </cell>
          <cell r="D12770" t="str">
            <v>iStar</v>
          </cell>
          <cell r="E12770" t="str">
            <v>Bullet</v>
          </cell>
        </row>
        <row r="12771">
          <cell r="A12771" t="str">
            <v>3136F65T2</v>
          </cell>
          <cell r="B12771" t="str">
            <v>x3136F65T2</v>
          </cell>
          <cell r="C12771" t="str">
            <v>Match</v>
          </cell>
          <cell r="D12771" t="str">
            <v>iStar</v>
          </cell>
          <cell r="E12771" t="str">
            <v>Callable</v>
          </cell>
        </row>
        <row r="12772">
          <cell r="A12772" t="str">
            <v>3136F65U9</v>
          </cell>
          <cell r="B12772" t="str">
            <v>x3136F65U9</v>
          </cell>
          <cell r="C12772" t="str">
            <v>Match</v>
          </cell>
          <cell r="D12772" t="str">
            <v>iStar</v>
          </cell>
          <cell r="E12772" t="str">
            <v>Callable</v>
          </cell>
        </row>
        <row r="12773">
          <cell r="A12773" t="str">
            <v>3136F65V7</v>
          </cell>
          <cell r="B12773" t="str">
            <v>x3136F65V7</v>
          </cell>
          <cell r="C12773" t="str">
            <v>Match</v>
          </cell>
          <cell r="D12773" t="str">
            <v>iStar</v>
          </cell>
          <cell r="E12773" t="str">
            <v>Callable</v>
          </cell>
        </row>
        <row r="12774">
          <cell r="A12774" t="str">
            <v>3136F65W5</v>
          </cell>
          <cell r="B12774" t="str">
            <v>x3136F65W5</v>
          </cell>
          <cell r="C12774" t="str">
            <v>Match</v>
          </cell>
          <cell r="D12774" t="str">
            <v>iStar</v>
          </cell>
          <cell r="E12774" t="str">
            <v>Callable</v>
          </cell>
        </row>
        <row r="12775">
          <cell r="A12775" t="str">
            <v>3136F65X3</v>
          </cell>
          <cell r="B12775" t="str">
            <v>x3136F65X3</v>
          </cell>
          <cell r="C12775" t="str">
            <v>Match</v>
          </cell>
          <cell r="D12775" t="str">
            <v>iStar</v>
          </cell>
          <cell r="E12775" t="str">
            <v>Callable</v>
          </cell>
        </row>
        <row r="12776">
          <cell r="A12776" t="str">
            <v>3136F65Y1</v>
          </cell>
          <cell r="B12776" t="str">
            <v>x3136F65Y1</v>
          </cell>
          <cell r="C12776" t="str">
            <v>Match</v>
          </cell>
          <cell r="D12776" t="str">
            <v>iStar</v>
          </cell>
          <cell r="E12776" t="str">
            <v>Callable</v>
          </cell>
        </row>
        <row r="12777">
          <cell r="A12777" t="str">
            <v>3136F65Z8</v>
          </cell>
          <cell r="B12777" t="str">
            <v>x3136F65Z8</v>
          </cell>
          <cell r="C12777" t="str">
            <v>Match</v>
          </cell>
          <cell r="D12777" t="str">
            <v>iStar</v>
          </cell>
          <cell r="E12777" t="str">
            <v>Callable</v>
          </cell>
        </row>
        <row r="12778">
          <cell r="A12778" t="str">
            <v>3136F66A2</v>
          </cell>
          <cell r="B12778" t="str">
            <v>x3136F66A2</v>
          </cell>
          <cell r="C12778" t="str">
            <v>Match</v>
          </cell>
          <cell r="D12778" t="str">
            <v>iStar</v>
          </cell>
          <cell r="E12778" t="str">
            <v>Callable</v>
          </cell>
        </row>
        <row r="12779">
          <cell r="A12779" t="str">
            <v>3136F66B0</v>
          </cell>
          <cell r="B12779" t="str">
            <v>x3136F66B0</v>
          </cell>
          <cell r="C12779" t="str">
            <v>Match</v>
          </cell>
          <cell r="D12779" t="str">
            <v>iStar</v>
          </cell>
          <cell r="E12779" t="str">
            <v>Callable</v>
          </cell>
        </row>
        <row r="12780">
          <cell r="A12780" t="str">
            <v>3136F66C8</v>
          </cell>
          <cell r="B12780" t="str">
            <v>x3136F66C8</v>
          </cell>
          <cell r="C12780" t="str">
            <v>Match</v>
          </cell>
          <cell r="D12780" t="str">
            <v>iStar</v>
          </cell>
          <cell r="E12780" t="str">
            <v>Bullet</v>
          </cell>
        </row>
        <row r="12781">
          <cell r="A12781" t="str">
            <v>3136F66D6</v>
          </cell>
          <cell r="B12781" t="str">
            <v>x3136F66D6</v>
          </cell>
          <cell r="C12781" t="str">
            <v>Match</v>
          </cell>
          <cell r="D12781" t="str">
            <v>iStar</v>
          </cell>
          <cell r="E12781" t="str">
            <v>Bullet</v>
          </cell>
        </row>
        <row r="12782">
          <cell r="A12782" t="str">
            <v>3136F66E4</v>
          </cell>
          <cell r="B12782" t="str">
            <v>x3136F66E4</v>
          </cell>
          <cell r="C12782" t="str">
            <v>Match</v>
          </cell>
          <cell r="D12782" t="str">
            <v>iStar</v>
          </cell>
          <cell r="E12782" t="str">
            <v>Bullet</v>
          </cell>
        </row>
        <row r="12783">
          <cell r="A12783" t="str">
            <v>3136F66F1</v>
          </cell>
          <cell r="B12783" t="str">
            <v>x3136F66F1</v>
          </cell>
          <cell r="C12783" t="str">
            <v>Match</v>
          </cell>
          <cell r="D12783" t="str">
            <v>iStar</v>
          </cell>
          <cell r="E12783" t="str">
            <v>CallableStep-Up</v>
          </cell>
        </row>
        <row r="12784">
          <cell r="A12784" t="str">
            <v>3136F66G9</v>
          </cell>
          <cell r="B12784" t="str">
            <v>x3136F66G9</v>
          </cell>
          <cell r="C12784" t="str">
            <v>Match</v>
          </cell>
          <cell r="D12784" t="str">
            <v>iStar</v>
          </cell>
          <cell r="E12784" t="str">
            <v>Step-Up</v>
          </cell>
        </row>
        <row r="12785">
          <cell r="A12785" t="str">
            <v>3136F66H7</v>
          </cell>
          <cell r="B12785" t="str">
            <v>x3136F66H7</v>
          </cell>
          <cell r="C12785" t="str">
            <v>Match</v>
          </cell>
          <cell r="D12785" t="str">
            <v>iStar</v>
          </cell>
          <cell r="E12785" t="str">
            <v>Callable</v>
          </cell>
        </row>
        <row r="12786">
          <cell r="A12786" t="str">
            <v>3136F66J3</v>
          </cell>
          <cell r="B12786" t="str">
            <v>x3136F66J3</v>
          </cell>
          <cell r="C12786" t="str">
            <v>Match</v>
          </cell>
          <cell r="D12786" t="str">
            <v>iStar</v>
          </cell>
          <cell r="E12786" t="str">
            <v>Callable</v>
          </cell>
        </row>
        <row r="12787">
          <cell r="A12787" t="str">
            <v>3136F66K0</v>
          </cell>
          <cell r="B12787" t="str">
            <v>x3136F66K0</v>
          </cell>
          <cell r="C12787" t="str">
            <v>Match</v>
          </cell>
          <cell r="D12787" t="str">
            <v>iStar</v>
          </cell>
          <cell r="E12787" t="str">
            <v>Callable</v>
          </cell>
        </row>
        <row r="12788">
          <cell r="A12788" t="str">
            <v>3136F66L8</v>
          </cell>
          <cell r="B12788" t="str">
            <v>x3136F66L8</v>
          </cell>
          <cell r="C12788" t="str">
            <v>Match</v>
          </cell>
          <cell r="D12788" t="str">
            <v>iStar</v>
          </cell>
          <cell r="E12788" t="str">
            <v>Callable</v>
          </cell>
        </row>
        <row r="12789">
          <cell r="A12789" t="str">
            <v>3136F66M6</v>
          </cell>
          <cell r="B12789" t="str">
            <v>x3136F66M6</v>
          </cell>
          <cell r="C12789" t="str">
            <v>Match</v>
          </cell>
          <cell r="D12789" t="str">
            <v>iStar</v>
          </cell>
          <cell r="E12789" t="str">
            <v>CallableStep-Up</v>
          </cell>
        </row>
        <row r="12790">
          <cell r="A12790" t="str">
            <v>3136F66N4</v>
          </cell>
          <cell r="B12790" t="str">
            <v>x3136F66N4</v>
          </cell>
          <cell r="C12790" t="str">
            <v>Match</v>
          </cell>
          <cell r="D12790" t="str">
            <v>iStar</v>
          </cell>
          <cell r="E12790" t="str">
            <v>Step-Up</v>
          </cell>
        </row>
        <row r="12791">
          <cell r="A12791" t="str">
            <v>3136F66P9</v>
          </cell>
          <cell r="B12791" t="str">
            <v>x3136F66P9</v>
          </cell>
          <cell r="C12791" t="str">
            <v>Match</v>
          </cell>
          <cell r="D12791" t="str">
            <v>iStar</v>
          </cell>
          <cell r="E12791" t="str">
            <v>CallableStep-Up</v>
          </cell>
        </row>
        <row r="12792">
          <cell r="A12792" t="str">
            <v>3136F66Q7</v>
          </cell>
          <cell r="B12792" t="str">
            <v>x3136F66Q7</v>
          </cell>
          <cell r="C12792" t="str">
            <v>Match</v>
          </cell>
          <cell r="D12792" t="str">
            <v>iStar</v>
          </cell>
          <cell r="E12792" t="str">
            <v>Step-Up</v>
          </cell>
        </row>
        <row r="12793">
          <cell r="A12793" t="str">
            <v>3136F66R5</v>
          </cell>
          <cell r="B12793" t="str">
            <v>x3136F66R5</v>
          </cell>
          <cell r="C12793" t="str">
            <v>Match</v>
          </cell>
          <cell r="D12793" t="str">
            <v>iStar</v>
          </cell>
          <cell r="E12793" t="str">
            <v>Step-Up</v>
          </cell>
        </row>
        <row r="12794">
          <cell r="A12794" t="str">
            <v>3136F66S3</v>
          </cell>
          <cell r="B12794" t="str">
            <v>x3136F66S3</v>
          </cell>
          <cell r="C12794" t="str">
            <v>Match</v>
          </cell>
          <cell r="D12794" t="str">
            <v>iStar</v>
          </cell>
          <cell r="E12794" t="str">
            <v>Callable</v>
          </cell>
        </row>
        <row r="12795">
          <cell r="A12795" t="str">
            <v>3136F66T1</v>
          </cell>
          <cell r="B12795" t="str">
            <v>x3136F66T1</v>
          </cell>
          <cell r="C12795" t="str">
            <v>Match</v>
          </cell>
          <cell r="D12795" t="str">
            <v>iStar</v>
          </cell>
          <cell r="E12795" t="str">
            <v>Callable</v>
          </cell>
        </row>
        <row r="12796">
          <cell r="A12796" t="str">
            <v>3136F66U8</v>
          </cell>
          <cell r="B12796" t="str">
            <v>x3136F66U8</v>
          </cell>
          <cell r="C12796" t="str">
            <v>Match</v>
          </cell>
          <cell r="D12796" t="str">
            <v>iStar</v>
          </cell>
          <cell r="E12796" t="str">
            <v>CallableStep-Up</v>
          </cell>
        </row>
        <row r="12797">
          <cell r="A12797" t="str">
            <v>3136F66V6</v>
          </cell>
          <cell r="B12797" t="str">
            <v>x3136F66V6</v>
          </cell>
          <cell r="C12797" t="str">
            <v>Match</v>
          </cell>
          <cell r="D12797" t="str">
            <v>iStar</v>
          </cell>
          <cell r="E12797" t="str">
            <v>Step-Up</v>
          </cell>
        </row>
        <row r="12798">
          <cell r="A12798" t="str">
            <v>3136F66W4</v>
          </cell>
          <cell r="B12798" t="str">
            <v>x3136F66W4</v>
          </cell>
          <cell r="C12798" t="str">
            <v>Match</v>
          </cell>
          <cell r="D12798" t="str">
            <v>iStar</v>
          </cell>
          <cell r="E12798" t="str">
            <v>Callable</v>
          </cell>
        </row>
        <row r="12799">
          <cell r="A12799" t="str">
            <v>3136F66X2</v>
          </cell>
          <cell r="B12799" t="str">
            <v>x3136F66X2</v>
          </cell>
          <cell r="C12799" t="str">
            <v>Match</v>
          </cell>
          <cell r="D12799" t="str">
            <v>iStar</v>
          </cell>
          <cell r="E12799" t="str">
            <v>Bullet</v>
          </cell>
        </row>
        <row r="12800">
          <cell r="A12800" t="str">
            <v>3136F66X2</v>
          </cell>
          <cell r="B12800" t="str">
            <v>x3136F66X2</v>
          </cell>
          <cell r="C12800" t="str">
            <v>Match</v>
          </cell>
          <cell r="D12800" t="str">
            <v>iStar</v>
          </cell>
          <cell r="E12800" t="str">
            <v>Callable</v>
          </cell>
        </row>
        <row r="12801">
          <cell r="A12801" t="str">
            <v>3136F66Y0</v>
          </cell>
          <cell r="B12801" t="str">
            <v>x3136F66Y0</v>
          </cell>
          <cell r="C12801" t="str">
            <v>Match</v>
          </cell>
          <cell r="D12801" t="str">
            <v>iStar</v>
          </cell>
          <cell r="E12801" t="str">
            <v>Callable</v>
          </cell>
        </row>
        <row r="12802">
          <cell r="A12802" t="str">
            <v>3136F66Z7</v>
          </cell>
          <cell r="B12802" t="str">
            <v>x3136F66Z7</v>
          </cell>
          <cell r="C12802" t="str">
            <v>Match</v>
          </cell>
          <cell r="D12802" t="str">
            <v>iStar</v>
          </cell>
          <cell r="E12802" t="str">
            <v>Callable</v>
          </cell>
        </row>
        <row r="12803">
          <cell r="A12803" t="str">
            <v>3136F66Z7</v>
          </cell>
          <cell r="B12803" t="str">
            <v>x3136F66Z7</v>
          </cell>
          <cell r="C12803" t="str">
            <v>Match</v>
          </cell>
          <cell r="D12803" t="str">
            <v>iStar</v>
          </cell>
          <cell r="E12803" t="str">
            <v>CallableStep-Up</v>
          </cell>
        </row>
        <row r="12804">
          <cell r="A12804" t="str">
            <v>3136F67A1</v>
          </cell>
          <cell r="B12804" t="str">
            <v>x3136F67A1</v>
          </cell>
          <cell r="C12804" t="str">
            <v>Match</v>
          </cell>
          <cell r="D12804" t="str">
            <v>iStar</v>
          </cell>
          <cell r="E12804" t="str">
            <v>Step-Up</v>
          </cell>
        </row>
        <row r="12805">
          <cell r="A12805" t="str">
            <v>3136F67B9</v>
          </cell>
          <cell r="B12805" t="str">
            <v>x3136F67B9</v>
          </cell>
          <cell r="C12805" t="str">
            <v>Match</v>
          </cell>
          <cell r="D12805" t="str">
            <v>iStar</v>
          </cell>
          <cell r="E12805" t="str">
            <v>Step-Up</v>
          </cell>
        </row>
        <row r="12806">
          <cell r="A12806" t="str">
            <v>3136F67C7</v>
          </cell>
          <cell r="B12806" t="str">
            <v>x3136F67C7</v>
          </cell>
          <cell r="C12806" t="str">
            <v>Match</v>
          </cell>
          <cell r="D12806" t="str">
            <v>iStar</v>
          </cell>
          <cell r="E12806" t="str">
            <v>Callable</v>
          </cell>
        </row>
        <row r="12807">
          <cell r="A12807" t="str">
            <v>3136F67D5</v>
          </cell>
          <cell r="B12807" t="str">
            <v>x3136F67D5</v>
          </cell>
          <cell r="C12807" t="str">
            <v>Match</v>
          </cell>
          <cell r="D12807" t="str">
            <v>iStar</v>
          </cell>
          <cell r="E12807" t="str">
            <v>Callable</v>
          </cell>
        </row>
        <row r="12808">
          <cell r="A12808" t="str">
            <v>3136F67E3</v>
          </cell>
          <cell r="B12808" t="str">
            <v>x3136F67E3</v>
          </cell>
          <cell r="C12808" t="str">
            <v>Match</v>
          </cell>
          <cell r="D12808" t="str">
            <v>iStar</v>
          </cell>
          <cell r="E12808" t="str">
            <v>Callable</v>
          </cell>
        </row>
        <row r="12809">
          <cell r="A12809" t="str">
            <v>3136F67F0</v>
          </cell>
          <cell r="B12809" t="str">
            <v>x3136F67F0</v>
          </cell>
          <cell r="C12809" t="str">
            <v>Match</v>
          </cell>
          <cell r="D12809" t="str">
            <v>iStar</v>
          </cell>
          <cell r="E12809" t="str">
            <v>Callable</v>
          </cell>
        </row>
        <row r="12810">
          <cell r="A12810" t="str">
            <v>3136F67F0</v>
          </cell>
          <cell r="B12810" t="str">
            <v>x3136F67F0</v>
          </cell>
          <cell r="C12810" t="str">
            <v>Match</v>
          </cell>
          <cell r="D12810" t="str">
            <v>iStar</v>
          </cell>
          <cell r="E12810" t="str">
            <v>Callable</v>
          </cell>
        </row>
        <row r="12811">
          <cell r="A12811" t="str">
            <v>3136F67G8</v>
          </cell>
          <cell r="B12811" t="str">
            <v>x3136F67G8</v>
          </cell>
          <cell r="C12811" t="str">
            <v>Match</v>
          </cell>
          <cell r="D12811" t="str">
            <v>iStar</v>
          </cell>
          <cell r="E12811" t="str">
            <v>Callable</v>
          </cell>
        </row>
        <row r="12812">
          <cell r="A12812" t="str">
            <v>3136F67H6</v>
          </cell>
          <cell r="B12812" t="str">
            <v>x3136F67H6</v>
          </cell>
          <cell r="C12812" t="str">
            <v>Match</v>
          </cell>
          <cell r="D12812" t="str">
            <v>iStar</v>
          </cell>
          <cell r="E12812" t="str">
            <v>Callable</v>
          </cell>
        </row>
        <row r="12813">
          <cell r="A12813" t="str">
            <v>3136F67J2</v>
          </cell>
          <cell r="B12813" t="str">
            <v>x3136F67J2</v>
          </cell>
          <cell r="C12813" t="str">
            <v>Match</v>
          </cell>
          <cell r="D12813" t="str">
            <v>iStar</v>
          </cell>
          <cell r="E12813" t="str">
            <v>Callable</v>
          </cell>
        </row>
        <row r="12814">
          <cell r="A12814" t="str">
            <v>3136F67K9</v>
          </cell>
          <cell r="B12814" t="str">
            <v>x3136F67K9</v>
          </cell>
          <cell r="C12814" t="str">
            <v>Match</v>
          </cell>
          <cell r="D12814" t="str">
            <v>iStar</v>
          </cell>
          <cell r="E12814" t="str">
            <v>Callable</v>
          </cell>
        </row>
        <row r="12815">
          <cell r="A12815" t="str">
            <v>3136F67L7</v>
          </cell>
          <cell r="B12815" t="str">
            <v>x3136F67L7</v>
          </cell>
          <cell r="C12815" t="str">
            <v>Match</v>
          </cell>
          <cell r="D12815" t="str">
            <v>iStar</v>
          </cell>
          <cell r="E12815" t="str">
            <v>Callable</v>
          </cell>
        </row>
        <row r="12816">
          <cell r="A12816" t="str">
            <v>3136F67M5</v>
          </cell>
          <cell r="B12816" t="str">
            <v>x3136F67M5</v>
          </cell>
          <cell r="C12816" t="str">
            <v>Match</v>
          </cell>
          <cell r="D12816" t="str">
            <v>iStar</v>
          </cell>
          <cell r="E12816" t="str">
            <v>Callable</v>
          </cell>
        </row>
        <row r="12817">
          <cell r="A12817" t="str">
            <v>3136F6A25</v>
          </cell>
          <cell r="B12817" t="str">
            <v>x3136F6A25</v>
          </cell>
          <cell r="C12817" t="str">
            <v>Match</v>
          </cell>
          <cell r="D12817" t="str">
            <v>iStar</v>
          </cell>
          <cell r="E12817" t="str">
            <v>Bullet</v>
          </cell>
        </row>
        <row r="12818">
          <cell r="A12818" t="str">
            <v>3136F6A33</v>
          </cell>
          <cell r="B12818" t="str">
            <v>x3136F6A33</v>
          </cell>
          <cell r="C12818" t="str">
            <v>Match</v>
          </cell>
          <cell r="D12818" t="str">
            <v>iStar</v>
          </cell>
          <cell r="E12818" t="str">
            <v>Callable</v>
          </cell>
        </row>
        <row r="12819">
          <cell r="A12819" t="str">
            <v>3136F6A41</v>
          </cell>
          <cell r="B12819" t="str">
            <v>x3136F6A41</v>
          </cell>
          <cell r="C12819" t="str">
            <v>Match</v>
          </cell>
          <cell r="D12819" t="str">
            <v>iStar</v>
          </cell>
          <cell r="E12819" t="str">
            <v>Bullet</v>
          </cell>
        </row>
        <row r="12820">
          <cell r="A12820" t="str">
            <v>3136F6A41</v>
          </cell>
          <cell r="B12820" t="str">
            <v>x3136F6A41</v>
          </cell>
          <cell r="C12820" t="str">
            <v>Match</v>
          </cell>
          <cell r="D12820" t="str">
            <v>iStar</v>
          </cell>
          <cell r="E12820" t="str">
            <v>Callable</v>
          </cell>
        </row>
        <row r="12821">
          <cell r="A12821" t="str">
            <v>3136F6A66</v>
          </cell>
          <cell r="B12821" t="str">
            <v>x3136F6A66</v>
          </cell>
          <cell r="C12821" t="str">
            <v>Match</v>
          </cell>
          <cell r="D12821" t="str">
            <v>iStar</v>
          </cell>
          <cell r="E12821" t="str">
            <v>CallableStep-Up</v>
          </cell>
        </row>
        <row r="12822">
          <cell r="A12822" t="str">
            <v>3136F6A74</v>
          </cell>
          <cell r="B12822" t="str">
            <v>x3136F6A74</v>
          </cell>
          <cell r="C12822" t="str">
            <v>Match</v>
          </cell>
          <cell r="D12822" t="str">
            <v>iStar</v>
          </cell>
          <cell r="E12822" t="str">
            <v>Step-Up</v>
          </cell>
        </row>
        <row r="12823">
          <cell r="A12823" t="str">
            <v>3136F6A82</v>
          </cell>
          <cell r="B12823" t="str">
            <v>x3136F6A82</v>
          </cell>
          <cell r="C12823" t="str">
            <v>Match</v>
          </cell>
          <cell r="D12823" t="str">
            <v>iStar</v>
          </cell>
          <cell r="E12823" t="str">
            <v>Step-Up</v>
          </cell>
        </row>
        <row r="12824">
          <cell r="A12824" t="str">
            <v>3136F6A82</v>
          </cell>
          <cell r="B12824" t="str">
            <v>x3136F6A82</v>
          </cell>
          <cell r="C12824" t="str">
            <v>Match</v>
          </cell>
          <cell r="D12824" t="str">
            <v>iStar</v>
          </cell>
          <cell r="E12824" t="str">
            <v>Callable</v>
          </cell>
        </row>
        <row r="12825">
          <cell r="A12825" t="str">
            <v>3136F6A90</v>
          </cell>
          <cell r="B12825" t="str">
            <v>x3136F6A90</v>
          </cell>
          <cell r="C12825" t="str">
            <v>Match</v>
          </cell>
          <cell r="D12825" t="str">
            <v>iStar</v>
          </cell>
          <cell r="E12825" t="str">
            <v>Callable</v>
          </cell>
        </row>
        <row r="12826">
          <cell r="A12826" t="str">
            <v>3136F6AA7</v>
          </cell>
          <cell r="B12826" t="str">
            <v>x3136F6AA7</v>
          </cell>
          <cell r="C12826" t="str">
            <v>Match</v>
          </cell>
          <cell r="D12826" t="str">
            <v>iStar</v>
          </cell>
          <cell r="E12826" t="str">
            <v>Callable</v>
          </cell>
        </row>
        <row r="12827">
          <cell r="A12827" t="str">
            <v>3136F6AA7</v>
          </cell>
          <cell r="B12827" t="str">
            <v>x3136F6AA7</v>
          </cell>
          <cell r="C12827" t="str">
            <v>Match</v>
          </cell>
          <cell r="D12827" t="str">
            <v>iStar</v>
          </cell>
          <cell r="E12827" t="str">
            <v>Callable</v>
          </cell>
        </row>
        <row r="12828">
          <cell r="A12828" t="str">
            <v>3136F6AB5</v>
          </cell>
          <cell r="B12828" t="str">
            <v>x3136F6AB5</v>
          </cell>
          <cell r="C12828" t="str">
            <v>Match</v>
          </cell>
          <cell r="D12828" t="str">
            <v>iStar</v>
          </cell>
          <cell r="E12828" t="str">
            <v>Callable</v>
          </cell>
        </row>
        <row r="12829">
          <cell r="A12829" t="str">
            <v>3136F6AB5</v>
          </cell>
          <cell r="B12829" t="str">
            <v>x3136F6AB5</v>
          </cell>
          <cell r="C12829" t="str">
            <v>Match</v>
          </cell>
          <cell r="D12829" t="str">
            <v>iStar</v>
          </cell>
          <cell r="E12829" t="str">
            <v>CallableStep-Up</v>
          </cell>
        </row>
        <row r="12830">
          <cell r="A12830" t="str">
            <v>3136F6AC3</v>
          </cell>
          <cell r="B12830" t="str">
            <v>x3136F6AC3</v>
          </cell>
          <cell r="C12830" t="str">
            <v>Match</v>
          </cell>
          <cell r="D12830" t="str">
            <v>iStar</v>
          </cell>
          <cell r="E12830" t="str">
            <v>Step-Up</v>
          </cell>
        </row>
        <row r="12831">
          <cell r="A12831" t="str">
            <v>3136F6AC3</v>
          </cell>
          <cell r="B12831" t="str">
            <v>x3136F6AC3</v>
          </cell>
          <cell r="C12831" t="str">
            <v>Match</v>
          </cell>
          <cell r="D12831" t="str">
            <v>iStar</v>
          </cell>
          <cell r="E12831" t="str">
            <v>Callable</v>
          </cell>
        </row>
        <row r="12832">
          <cell r="A12832" t="str">
            <v>3136F6AD1</v>
          </cell>
          <cell r="B12832" t="str">
            <v>x3136F6AD1</v>
          </cell>
          <cell r="C12832" t="str">
            <v>Match</v>
          </cell>
          <cell r="D12832" t="str">
            <v>iStar</v>
          </cell>
          <cell r="E12832" t="str">
            <v>Callable</v>
          </cell>
        </row>
        <row r="12833">
          <cell r="A12833" t="str">
            <v>3136F6AD1</v>
          </cell>
          <cell r="B12833" t="str">
            <v>x3136F6AD1</v>
          </cell>
          <cell r="C12833" t="str">
            <v>Match</v>
          </cell>
          <cell r="D12833" t="str">
            <v>iStar</v>
          </cell>
          <cell r="E12833" t="str">
            <v>CallableStep-Up</v>
          </cell>
        </row>
        <row r="12834">
          <cell r="A12834" t="str">
            <v>3136F6AE9</v>
          </cell>
          <cell r="B12834" t="str">
            <v>x3136F6AE9</v>
          </cell>
          <cell r="C12834" t="str">
            <v>Match</v>
          </cell>
          <cell r="D12834" t="str">
            <v>iStar</v>
          </cell>
          <cell r="E12834" t="str">
            <v>Step-Up</v>
          </cell>
        </row>
        <row r="12835">
          <cell r="A12835" t="str">
            <v>3136F6AE9</v>
          </cell>
          <cell r="B12835" t="str">
            <v>x3136F6AE9</v>
          </cell>
          <cell r="C12835" t="str">
            <v>Match</v>
          </cell>
          <cell r="D12835" t="str">
            <v>iStar</v>
          </cell>
          <cell r="E12835" t="str">
            <v>Callable</v>
          </cell>
        </row>
        <row r="12836">
          <cell r="A12836" t="str">
            <v>3136F6AF6</v>
          </cell>
          <cell r="B12836" t="str">
            <v>x3136F6AF6</v>
          </cell>
          <cell r="C12836" t="str">
            <v>Match</v>
          </cell>
          <cell r="D12836" t="str">
            <v>iStar</v>
          </cell>
          <cell r="E12836" t="str">
            <v>Callable</v>
          </cell>
        </row>
        <row r="12837">
          <cell r="A12837" t="str">
            <v>3136F6AF6</v>
          </cell>
          <cell r="B12837" t="str">
            <v>x3136F6AF6</v>
          </cell>
          <cell r="C12837" t="str">
            <v>Match</v>
          </cell>
          <cell r="D12837" t="str">
            <v>iStar</v>
          </cell>
          <cell r="E12837" t="str">
            <v>Callable</v>
          </cell>
        </row>
        <row r="12838">
          <cell r="A12838" t="str">
            <v>3136F6AG4</v>
          </cell>
          <cell r="B12838" t="str">
            <v>x3136F6AG4</v>
          </cell>
          <cell r="C12838" t="str">
            <v>Match</v>
          </cell>
          <cell r="D12838" t="str">
            <v>iStar</v>
          </cell>
          <cell r="E12838" t="str">
            <v>CallableStep-Up</v>
          </cell>
        </row>
        <row r="12839">
          <cell r="A12839" t="str">
            <v>3136F6AG4</v>
          </cell>
          <cell r="B12839" t="str">
            <v>x3136F6AG4</v>
          </cell>
          <cell r="C12839" t="str">
            <v>Match</v>
          </cell>
          <cell r="D12839" t="str">
            <v>iStar</v>
          </cell>
          <cell r="E12839" t="str">
            <v>Step-Up</v>
          </cell>
        </row>
        <row r="12840">
          <cell r="A12840" t="str">
            <v>3136F6AH2</v>
          </cell>
          <cell r="B12840" t="str">
            <v>x3136F6AH2</v>
          </cell>
          <cell r="C12840" t="str">
            <v>Match</v>
          </cell>
          <cell r="D12840" t="str">
            <v>iStar</v>
          </cell>
          <cell r="E12840" t="str">
            <v>Step-Up</v>
          </cell>
        </row>
        <row r="12841">
          <cell r="A12841" t="str">
            <v>3136F6AH2</v>
          </cell>
          <cell r="B12841" t="str">
            <v>x3136F6AH2</v>
          </cell>
          <cell r="C12841" t="str">
            <v>Match</v>
          </cell>
          <cell r="D12841" t="str">
            <v>iStar</v>
          </cell>
          <cell r="E12841" t="str">
            <v>Callable</v>
          </cell>
        </row>
        <row r="12842">
          <cell r="A12842" t="str">
            <v>3136F6AJ8</v>
          </cell>
          <cell r="B12842" t="str">
            <v>x3136F6AJ8</v>
          </cell>
          <cell r="C12842" t="str">
            <v>Match</v>
          </cell>
          <cell r="D12842" t="str">
            <v>iStar</v>
          </cell>
          <cell r="E12842" t="str">
            <v>Callable</v>
          </cell>
        </row>
        <row r="12843">
          <cell r="A12843" t="str">
            <v>3136F6AJ8</v>
          </cell>
          <cell r="B12843" t="str">
            <v>x3136F6AJ8</v>
          </cell>
          <cell r="C12843" t="str">
            <v>Match</v>
          </cell>
          <cell r="D12843" t="str">
            <v>iStar</v>
          </cell>
          <cell r="E12843" t="str">
            <v>Callable</v>
          </cell>
        </row>
        <row r="12844">
          <cell r="A12844" t="str">
            <v>3136F6AK5</v>
          </cell>
          <cell r="B12844" t="str">
            <v>x3136F6AK5</v>
          </cell>
          <cell r="C12844" t="str">
            <v>Match</v>
          </cell>
          <cell r="D12844" t="str">
            <v>iStar</v>
          </cell>
          <cell r="E12844" t="str">
            <v>Bullet</v>
          </cell>
        </row>
        <row r="12845">
          <cell r="A12845" t="str">
            <v>3136F6AK5</v>
          </cell>
          <cell r="B12845" t="str">
            <v>x3136F6AK5</v>
          </cell>
          <cell r="C12845" t="str">
            <v>Match</v>
          </cell>
          <cell r="D12845" t="str">
            <v>iStar</v>
          </cell>
          <cell r="E12845" t="str">
            <v>CallableStep-Up</v>
          </cell>
        </row>
        <row r="12846">
          <cell r="A12846" t="str">
            <v>3136F6AL3</v>
          </cell>
          <cell r="B12846" t="str">
            <v>x3136F6AL3</v>
          </cell>
          <cell r="C12846" t="str">
            <v>Match</v>
          </cell>
          <cell r="D12846" t="str">
            <v>iStar</v>
          </cell>
          <cell r="E12846" t="str">
            <v>Callable</v>
          </cell>
        </row>
        <row r="12847">
          <cell r="A12847" t="str">
            <v>3136F6AL3</v>
          </cell>
          <cell r="B12847" t="str">
            <v>x3136F6AL3</v>
          </cell>
          <cell r="C12847" t="str">
            <v>Match</v>
          </cell>
          <cell r="D12847" t="str">
            <v>iStar</v>
          </cell>
          <cell r="E12847" t="str">
            <v>Callable</v>
          </cell>
        </row>
        <row r="12848">
          <cell r="A12848" t="str">
            <v>3136F6AM1</v>
          </cell>
          <cell r="B12848" t="str">
            <v>x3136F6AM1</v>
          </cell>
          <cell r="C12848" t="str">
            <v>Match</v>
          </cell>
          <cell r="D12848" t="str">
            <v>iStar</v>
          </cell>
          <cell r="E12848" t="str">
            <v>VariableRateBond</v>
          </cell>
        </row>
        <row r="12849">
          <cell r="A12849" t="str">
            <v>3136F6AM1</v>
          </cell>
          <cell r="B12849" t="str">
            <v>x3136F6AM1</v>
          </cell>
          <cell r="C12849" t="str">
            <v>Match</v>
          </cell>
          <cell r="D12849" t="str">
            <v>iStar</v>
          </cell>
          <cell r="E12849" t="str">
            <v>Callable</v>
          </cell>
        </row>
        <row r="12850">
          <cell r="A12850" t="str">
            <v>3136F6AN9</v>
          </cell>
          <cell r="B12850" t="str">
            <v>x3136F6AN9</v>
          </cell>
          <cell r="C12850" t="str">
            <v>Match</v>
          </cell>
          <cell r="D12850" t="str">
            <v>iStar</v>
          </cell>
          <cell r="E12850" t="str">
            <v>Callable</v>
          </cell>
        </row>
        <row r="12851">
          <cell r="A12851" t="str">
            <v>3136F6AN9</v>
          </cell>
          <cell r="B12851" t="str">
            <v>x3136F6AN9</v>
          </cell>
          <cell r="C12851" t="str">
            <v>Match</v>
          </cell>
          <cell r="D12851" t="str">
            <v>iStar</v>
          </cell>
          <cell r="E12851" t="str">
            <v>Callable</v>
          </cell>
        </row>
        <row r="12852">
          <cell r="A12852" t="str">
            <v>3136F6AP4</v>
          </cell>
          <cell r="B12852" t="str">
            <v>x3136F6AP4</v>
          </cell>
          <cell r="C12852" t="str">
            <v>Match</v>
          </cell>
          <cell r="D12852" t="str">
            <v>iStar</v>
          </cell>
          <cell r="E12852" t="str">
            <v>Callable</v>
          </cell>
        </row>
        <row r="12853">
          <cell r="A12853" t="str">
            <v>3136F6AP4</v>
          </cell>
          <cell r="B12853" t="str">
            <v>x3136F6AP4</v>
          </cell>
          <cell r="C12853" t="str">
            <v>Match</v>
          </cell>
          <cell r="D12853" t="str">
            <v>iStar</v>
          </cell>
          <cell r="E12853" t="str">
            <v>Bullet</v>
          </cell>
        </row>
        <row r="12854">
          <cell r="A12854" t="str">
            <v>3136F6AP4</v>
          </cell>
          <cell r="B12854" t="str">
            <v>x3136F6AP4</v>
          </cell>
          <cell r="C12854" t="str">
            <v>Match</v>
          </cell>
          <cell r="D12854" t="str">
            <v>iStar</v>
          </cell>
          <cell r="E12854" t="str">
            <v>Bullet</v>
          </cell>
        </row>
        <row r="12855">
          <cell r="A12855" t="str">
            <v>3136F6AQ2</v>
          </cell>
          <cell r="B12855" t="str">
            <v>x3136F6AQ2</v>
          </cell>
          <cell r="C12855" t="str">
            <v>Match</v>
          </cell>
          <cell r="D12855" t="str">
            <v>iStar</v>
          </cell>
          <cell r="E12855" t="str">
            <v>Callable</v>
          </cell>
        </row>
        <row r="12856">
          <cell r="A12856" t="str">
            <v>3136F6AQ2</v>
          </cell>
          <cell r="B12856" t="str">
            <v>x3136F6AQ2</v>
          </cell>
          <cell r="C12856" t="str">
            <v>Match</v>
          </cell>
          <cell r="D12856" t="str">
            <v>iStar</v>
          </cell>
          <cell r="E12856" t="str">
            <v>Callable</v>
          </cell>
        </row>
        <row r="12857">
          <cell r="A12857" t="str">
            <v>3136F6AR0</v>
          </cell>
          <cell r="B12857" t="str">
            <v>x3136F6AR0</v>
          </cell>
          <cell r="C12857" t="str">
            <v>Match</v>
          </cell>
          <cell r="D12857" t="str">
            <v>iStar</v>
          </cell>
          <cell r="E12857" t="str">
            <v>Callable</v>
          </cell>
        </row>
        <row r="12858">
          <cell r="A12858" t="str">
            <v>3136F6AR0</v>
          </cell>
          <cell r="B12858" t="str">
            <v>x3136F6AR0</v>
          </cell>
          <cell r="C12858" t="str">
            <v>Match</v>
          </cell>
          <cell r="D12858" t="str">
            <v>iStar</v>
          </cell>
          <cell r="E12858" t="str">
            <v>Callable</v>
          </cell>
        </row>
        <row r="12859">
          <cell r="A12859" t="str">
            <v>3136F6AS8</v>
          </cell>
          <cell r="B12859" t="str">
            <v>x3136F6AS8</v>
          </cell>
          <cell r="C12859" t="str">
            <v>Match</v>
          </cell>
          <cell r="D12859" t="str">
            <v>iStar</v>
          </cell>
          <cell r="E12859" t="str">
            <v>Callable</v>
          </cell>
        </row>
        <row r="12860">
          <cell r="A12860" t="str">
            <v>3136F6AS8</v>
          </cell>
          <cell r="B12860" t="str">
            <v>x3136F6AS8</v>
          </cell>
          <cell r="C12860" t="str">
            <v>Match</v>
          </cell>
          <cell r="D12860" t="str">
            <v>iStar</v>
          </cell>
          <cell r="E12860" t="str">
            <v>Bullet</v>
          </cell>
        </row>
        <row r="12861">
          <cell r="A12861" t="str">
            <v>3136F6AS8</v>
          </cell>
          <cell r="B12861" t="str">
            <v>x3136F6AS8</v>
          </cell>
          <cell r="C12861" t="str">
            <v>Match</v>
          </cell>
          <cell r="D12861" t="str">
            <v>iStar</v>
          </cell>
          <cell r="E12861" t="str">
            <v>Bullet</v>
          </cell>
        </row>
        <row r="12862">
          <cell r="A12862" t="str">
            <v>3136F6AT6</v>
          </cell>
          <cell r="B12862" t="str">
            <v>x3136F6AT6</v>
          </cell>
          <cell r="C12862" t="str">
            <v>Match</v>
          </cell>
          <cell r="D12862" t="str">
            <v>iStar</v>
          </cell>
          <cell r="E12862" t="str">
            <v>Callable</v>
          </cell>
        </row>
        <row r="12863">
          <cell r="A12863" t="str">
            <v>3136F6AT6</v>
          </cell>
          <cell r="B12863" t="str">
            <v>x3136F6AT6</v>
          </cell>
          <cell r="C12863" t="str">
            <v>Match</v>
          </cell>
          <cell r="D12863" t="str">
            <v>iStar</v>
          </cell>
          <cell r="E12863" t="str">
            <v>Callable</v>
          </cell>
        </row>
        <row r="12864">
          <cell r="A12864" t="str">
            <v>3136F6AU3</v>
          </cell>
          <cell r="B12864" t="str">
            <v>x3136F6AU3</v>
          </cell>
          <cell r="C12864" t="str">
            <v>Match</v>
          </cell>
          <cell r="D12864" t="str">
            <v>iStar</v>
          </cell>
          <cell r="E12864" t="str">
            <v>Callable</v>
          </cell>
        </row>
        <row r="12865">
          <cell r="A12865" t="str">
            <v>3136F6AU3</v>
          </cell>
          <cell r="B12865" t="str">
            <v>x3136F6AU3</v>
          </cell>
          <cell r="C12865" t="str">
            <v>Match</v>
          </cell>
          <cell r="D12865" t="str">
            <v>iStar</v>
          </cell>
          <cell r="E12865" t="str">
            <v>Callable</v>
          </cell>
        </row>
        <row r="12866">
          <cell r="A12866" t="str">
            <v>3136F6AV1</v>
          </cell>
          <cell r="B12866" t="str">
            <v>x3136F6AV1</v>
          </cell>
          <cell r="C12866" t="str">
            <v>Match</v>
          </cell>
          <cell r="D12866" t="str">
            <v>iStar</v>
          </cell>
          <cell r="E12866" t="str">
            <v>Bullet</v>
          </cell>
        </row>
        <row r="12867">
          <cell r="A12867" t="str">
            <v>3136F6AV1</v>
          </cell>
          <cell r="B12867" t="str">
            <v>x3136F6AV1</v>
          </cell>
          <cell r="C12867" t="str">
            <v>Match</v>
          </cell>
          <cell r="D12867" t="str">
            <v>iStar</v>
          </cell>
          <cell r="E12867" t="str">
            <v>Bullet</v>
          </cell>
        </row>
        <row r="12868">
          <cell r="A12868" t="str">
            <v>3136F6AW9</v>
          </cell>
          <cell r="B12868" t="str">
            <v>x3136F6AW9</v>
          </cell>
          <cell r="C12868" t="str">
            <v>Match</v>
          </cell>
          <cell r="D12868" t="str">
            <v>iStar</v>
          </cell>
          <cell r="E12868" t="str">
            <v>Bullet</v>
          </cell>
        </row>
        <row r="12869">
          <cell r="A12869" t="str">
            <v>3136F6AW9</v>
          </cell>
          <cell r="B12869" t="str">
            <v>x3136F6AW9</v>
          </cell>
          <cell r="C12869" t="str">
            <v>Match</v>
          </cell>
          <cell r="D12869" t="str">
            <v>iStar</v>
          </cell>
          <cell r="E12869" t="str">
            <v>Callable</v>
          </cell>
        </row>
        <row r="12870">
          <cell r="A12870" t="str">
            <v>3136F6AX7</v>
          </cell>
          <cell r="B12870" t="str">
            <v>x3136F6AX7</v>
          </cell>
          <cell r="C12870" t="str">
            <v>Match</v>
          </cell>
          <cell r="D12870" t="str">
            <v>iStar</v>
          </cell>
          <cell r="E12870" t="str">
            <v>Callable</v>
          </cell>
        </row>
        <row r="12871">
          <cell r="A12871" t="str">
            <v>3136F6AY5</v>
          </cell>
          <cell r="B12871" t="str">
            <v>x3136F6AY5</v>
          </cell>
          <cell r="C12871" t="str">
            <v>Match</v>
          </cell>
          <cell r="D12871" t="str">
            <v>iStar</v>
          </cell>
          <cell r="E12871" t="str">
            <v>Callable</v>
          </cell>
        </row>
        <row r="12872">
          <cell r="A12872" t="str">
            <v>3136F6AY5</v>
          </cell>
          <cell r="B12872" t="str">
            <v>x3136F6AY5</v>
          </cell>
          <cell r="C12872" t="str">
            <v>Match</v>
          </cell>
          <cell r="D12872" t="str">
            <v>iStar</v>
          </cell>
          <cell r="E12872" t="str">
            <v>Callable</v>
          </cell>
        </row>
        <row r="12873">
          <cell r="A12873" t="str">
            <v>3136F6AZ2</v>
          </cell>
          <cell r="B12873" t="str">
            <v>x3136F6AZ2</v>
          </cell>
          <cell r="C12873" t="str">
            <v>Match</v>
          </cell>
          <cell r="D12873" t="str">
            <v>iStar</v>
          </cell>
          <cell r="E12873" t="str">
            <v>Bullet</v>
          </cell>
        </row>
        <row r="12874">
          <cell r="A12874" t="str">
            <v>3136F6AZ2</v>
          </cell>
          <cell r="B12874" t="str">
            <v>x3136F6AZ2</v>
          </cell>
          <cell r="C12874" t="str">
            <v>Match</v>
          </cell>
          <cell r="D12874" t="str">
            <v>iStar</v>
          </cell>
          <cell r="E12874" t="str">
            <v>Bullet</v>
          </cell>
        </row>
        <row r="12875">
          <cell r="A12875" t="str">
            <v>3136F6B24</v>
          </cell>
          <cell r="B12875" t="str">
            <v>x3136F6B24</v>
          </cell>
          <cell r="C12875" t="str">
            <v>Match</v>
          </cell>
          <cell r="D12875" t="str">
            <v>iStar</v>
          </cell>
          <cell r="E12875" t="str">
            <v>Callable</v>
          </cell>
        </row>
        <row r="12876">
          <cell r="A12876" t="str">
            <v>3136F6B32</v>
          </cell>
          <cell r="B12876" t="str">
            <v>x3136F6B32</v>
          </cell>
          <cell r="C12876" t="str">
            <v>Match</v>
          </cell>
          <cell r="D12876" t="str">
            <v>iStar</v>
          </cell>
          <cell r="E12876" t="str">
            <v>Callable</v>
          </cell>
        </row>
        <row r="12877">
          <cell r="A12877" t="str">
            <v>3136F6B40</v>
          </cell>
          <cell r="B12877" t="str">
            <v>x3136F6B40</v>
          </cell>
          <cell r="C12877" t="str">
            <v>Match</v>
          </cell>
          <cell r="D12877" t="str">
            <v>iStar</v>
          </cell>
          <cell r="E12877" t="str">
            <v>Callable</v>
          </cell>
        </row>
        <row r="12878">
          <cell r="A12878" t="str">
            <v>3136F6B57</v>
          </cell>
          <cell r="B12878" t="str">
            <v>x3136F6B57</v>
          </cell>
          <cell r="C12878" t="str">
            <v>Match</v>
          </cell>
          <cell r="D12878" t="str">
            <v>iStar</v>
          </cell>
          <cell r="E12878" t="str">
            <v>CallableStep-Up</v>
          </cell>
        </row>
        <row r="12879">
          <cell r="A12879" t="str">
            <v>3136F6B65</v>
          </cell>
          <cell r="B12879" t="str">
            <v>x3136F6B65</v>
          </cell>
          <cell r="C12879" t="str">
            <v>Match</v>
          </cell>
          <cell r="D12879" t="str">
            <v>iStar</v>
          </cell>
          <cell r="E12879" t="str">
            <v>Step-Up</v>
          </cell>
        </row>
        <row r="12880">
          <cell r="A12880" t="str">
            <v>3136F6B73</v>
          </cell>
          <cell r="B12880" t="str">
            <v>x3136F6B73</v>
          </cell>
          <cell r="C12880" t="str">
            <v>Match</v>
          </cell>
          <cell r="D12880" t="str">
            <v>iStar</v>
          </cell>
          <cell r="E12880" t="str">
            <v>Callable</v>
          </cell>
        </row>
        <row r="12881">
          <cell r="A12881" t="str">
            <v>3136F6B81</v>
          </cell>
          <cell r="B12881" t="str">
            <v>x3136F6B81</v>
          </cell>
          <cell r="C12881" t="str">
            <v>Match</v>
          </cell>
          <cell r="D12881" t="str">
            <v>iStar</v>
          </cell>
          <cell r="E12881" t="str">
            <v>Callable</v>
          </cell>
        </row>
        <row r="12882">
          <cell r="A12882" t="str">
            <v>3136F6B99</v>
          </cell>
          <cell r="B12882" t="str">
            <v>x3136F6B99</v>
          </cell>
          <cell r="C12882" t="str">
            <v>Match</v>
          </cell>
          <cell r="D12882" t="str">
            <v>iStar</v>
          </cell>
          <cell r="E12882" t="str">
            <v>CallableStep-Up</v>
          </cell>
        </row>
        <row r="12883">
          <cell r="A12883" t="str">
            <v>3136F6B99</v>
          </cell>
          <cell r="B12883" t="str">
            <v>x3136F6B99</v>
          </cell>
          <cell r="C12883" t="str">
            <v>Match</v>
          </cell>
          <cell r="D12883" t="str">
            <v>iStar</v>
          </cell>
          <cell r="E12883" t="str">
            <v>Step-Up</v>
          </cell>
        </row>
        <row r="12884">
          <cell r="A12884" t="str">
            <v>3136F6BA6</v>
          </cell>
          <cell r="B12884" t="str">
            <v>x3136F6BA6</v>
          </cell>
          <cell r="C12884" t="str">
            <v>Match</v>
          </cell>
          <cell r="D12884" t="str">
            <v>iStar</v>
          </cell>
          <cell r="E12884" t="str">
            <v>Step-Up</v>
          </cell>
        </row>
        <row r="12885">
          <cell r="A12885" t="str">
            <v>3136F6BA6</v>
          </cell>
          <cell r="B12885" t="str">
            <v>x3136F6BA6</v>
          </cell>
          <cell r="C12885" t="str">
            <v>Match</v>
          </cell>
          <cell r="D12885" t="str">
            <v>iStar</v>
          </cell>
          <cell r="E12885" t="str">
            <v>Callable</v>
          </cell>
        </row>
        <row r="12886">
          <cell r="A12886" t="str">
            <v>3136F6BB4</v>
          </cell>
          <cell r="B12886" t="str">
            <v>x3136F6BB4</v>
          </cell>
          <cell r="C12886" t="str">
            <v>Match</v>
          </cell>
          <cell r="D12886" t="str">
            <v>iStar</v>
          </cell>
          <cell r="E12886" t="str">
            <v>Bullet</v>
          </cell>
        </row>
        <row r="12887">
          <cell r="A12887" t="str">
            <v>3136F6BB4</v>
          </cell>
          <cell r="B12887" t="str">
            <v>x3136F6BB4</v>
          </cell>
          <cell r="C12887" t="str">
            <v>Match</v>
          </cell>
          <cell r="D12887" t="str">
            <v>iStar</v>
          </cell>
          <cell r="E12887" t="str">
            <v>Callable</v>
          </cell>
        </row>
        <row r="12888">
          <cell r="A12888" t="str">
            <v>3136F6BC2</v>
          </cell>
          <cell r="B12888" t="str">
            <v>x3136F6BC2</v>
          </cell>
          <cell r="C12888" t="str">
            <v>Match</v>
          </cell>
          <cell r="D12888" t="str">
            <v>iStar</v>
          </cell>
          <cell r="E12888" t="str">
            <v>Callable</v>
          </cell>
        </row>
        <row r="12889">
          <cell r="A12889" t="str">
            <v>3136F6BC2</v>
          </cell>
          <cell r="B12889" t="str">
            <v>x3136F6BC2</v>
          </cell>
          <cell r="C12889" t="str">
            <v>Match</v>
          </cell>
          <cell r="D12889" t="str">
            <v>iStar</v>
          </cell>
          <cell r="E12889" t="str">
            <v>Callable</v>
          </cell>
        </row>
        <row r="12890">
          <cell r="A12890" t="str">
            <v>3136F6BD0</v>
          </cell>
          <cell r="B12890" t="str">
            <v>x3136F6BD0</v>
          </cell>
          <cell r="C12890" t="str">
            <v>Match</v>
          </cell>
          <cell r="D12890" t="str">
            <v>iStar</v>
          </cell>
          <cell r="E12890" t="str">
            <v>Callable</v>
          </cell>
        </row>
        <row r="12891">
          <cell r="A12891" t="str">
            <v>3136F6BE8</v>
          </cell>
          <cell r="B12891" t="str">
            <v>x3136F6BE8</v>
          </cell>
          <cell r="C12891" t="str">
            <v>Match</v>
          </cell>
          <cell r="D12891" t="str">
            <v>iStar</v>
          </cell>
          <cell r="E12891" t="str">
            <v>Callable</v>
          </cell>
        </row>
        <row r="12892">
          <cell r="A12892" t="str">
            <v>3136F6BF5</v>
          </cell>
          <cell r="B12892" t="str">
            <v>x3136F6BF5</v>
          </cell>
          <cell r="C12892" t="str">
            <v>Match</v>
          </cell>
          <cell r="D12892" t="str">
            <v>iStar</v>
          </cell>
          <cell r="E12892" t="str">
            <v>Callable</v>
          </cell>
        </row>
        <row r="12893">
          <cell r="A12893" t="str">
            <v>3136F6BF5</v>
          </cell>
          <cell r="B12893" t="str">
            <v>x3136F6BF5</v>
          </cell>
          <cell r="C12893" t="str">
            <v>Match</v>
          </cell>
          <cell r="D12893" t="str">
            <v>iStar</v>
          </cell>
          <cell r="E12893" t="str">
            <v>Callable</v>
          </cell>
        </row>
        <row r="12894">
          <cell r="A12894" t="str">
            <v>3136F6BG3</v>
          </cell>
          <cell r="B12894" t="str">
            <v>x3136F6BG3</v>
          </cell>
          <cell r="C12894" t="str">
            <v>Match</v>
          </cell>
          <cell r="D12894" t="str">
            <v>iStar</v>
          </cell>
          <cell r="E12894" t="str">
            <v>Callable</v>
          </cell>
        </row>
        <row r="12895">
          <cell r="A12895" t="str">
            <v>3136F6BG3</v>
          </cell>
          <cell r="B12895" t="str">
            <v>x3136F6BG3</v>
          </cell>
          <cell r="C12895" t="str">
            <v>Match</v>
          </cell>
          <cell r="D12895" t="str">
            <v>iStar</v>
          </cell>
          <cell r="E12895" t="str">
            <v>Callable</v>
          </cell>
        </row>
        <row r="12896">
          <cell r="A12896" t="str">
            <v>3136F6BH1</v>
          </cell>
          <cell r="B12896" t="str">
            <v>x3136F6BH1</v>
          </cell>
          <cell r="C12896" t="str">
            <v>Match</v>
          </cell>
          <cell r="D12896" t="str">
            <v>iStar</v>
          </cell>
          <cell r="E12896" t="str">
            <v>Bullet</v>
          </cell>
        </row>
        <row r="12897">
          <cell r="A12897" t="str">
            <v>3136F6BJ7</v>
          </cell>
          <cell r="B12897" t="str">
            <v>x3136F6BJ7</v>
          </cell>
          <cell r="C12897" t="str">
            <v>Match</v>
          </cell>
          <cell r="D12897" t="str">
            <v>iStar</v>
          </cell>
          <cell r="E12897" t="str">
            <v>VariableRateBond</v>
          </cell>
        </row>
        <row r="12898">
          <cell r="A12898" t="str">
            <v>3136F6BJ7</v>
          </cell>
          <cell r="B12898" t="str">
            <v>x3136F6BJ7</v>
          </cell>
          <cell r="C12898" t="str">
            <v>Match</v>
          </cell>
          <cell r="D12898" t="str">
            <v>iStar</v>
          </cell>
          <cell r="E12898" t="str">
            <v>Floater</v>
          </cell>
        </row>
        <row r="12899">
          <cell r="A12899" t="str">
            <v>3136F6BK4</v>
          </cell>
          <cell r="B12899" t="str">
            <v>x3136F6BK4</v>
          </cell>
          <cell r="C12899" t="str">
            <v>Match</v>
          </cell>
          <cell r="D12899" t="str">
            <v>iStar</v>
          </cell>
          <cell r="E12899" t="str">
            <v>Callable</v>
          </cell>
        </row>
        <row r="12900">
          <cell r="A12900" t="str">
            <v>3136F6BK4</v>
          </cell>
          <cell r="B12900" t="str">
            <v>x3136F6BK4</v>
          </cell>
          <cell r="C12900" t="str">
            <v>Match</v>
          </cell>
          <cell r="D12900" t="str">
            <v>iStar</v>
          </cell>
          <cell r="E12900" t="str">
            <v>Callable</v>
          </cell>
        </row>
        <row r="12901">
          <cell r="A12901" t="str">
            <v>3136F6BL2</v>
          </cell>
          <cell r="B12901" t="str">
            <v>x3136F6BL2</v>
          </cell>
          <cell r="C12901" t="str">
            <v>Match</v>
          </cell>
          <cell r="D12901" t="str">
            <v>iStar</v>
          </cell>
          <cell r="E12901" t="str">
            <v>Callable</v>
          </cell>
        </row>
        <row r="12902">
          <cell r="A12902" t="str">
            <v>3136F6BL2</v>
          </cell>
          <cell r="B12902" t="str">
            <v>x3136F6BL2</v>
          </cell>
          <cell r="C12902" t="str">
            <v>Match</v>
          </cell>
          <cell r="D12902" t="str">
            <v>iStar</v>
          </cell>
          <cell r="E12902" t="str">
            <v>Bullet</v>
          </cell>
        </row>
        <row r="12903">
          <cell r="A12903" t="str">
            <v>3136F6BM0</v>
          </cell>
          <cell r="B12903" t="str">
            <v>x3136F6BM0</v>
          </cell>
          <cell r="C12903" t="str">
            <v>Match</v>
          </cell>
          <cell r="D12903" t="str">
            <v>iStar</v>
          </cell>
          <cell r="E12903" t="str">
            <v>CallableStep-Up</v>
          </cell>
        </row>
        <row r="12904">
          <cell r="A12904" t="str">
            <v>3136F6BM0</v>
          </cell>
          <cell r="B12904" t="str">
            <v>x3136F6BM0</v>
          </cell>
          <cell r="C12904" t="str">
            <v>Match</v>
          </cell>
          <cell r="D12904" t="str">
            <v>iStar</v>
          </cell>
          <cell r="E12904" t="str">
            <v>Step-Up</v>
          </cell>
        </row>
        <row r="12905">
          <cell r="A12905" t="str">
            <v>3136F6BM0</v>
          </cell>
          <cell r="B12905" t="str">
            <v>x3136F6BM0</v>
          </cell>
          <cell r="C12905" t="str">
            <v>Match</v>
          </cell>
          <cell r="D12905" t="str">
            <v>iStar</v>
          </cell>
          <cell r="E12905" t="str">
            <v>Callable</v>
          </cell>
        </row>
        <row r="12906">
          <cell r="A12906" t="str">
            <v>3136F6BN8</v>
          </cell>
          <cell r="B12906" t="str">
            <v>x3136F6BN8</v>
          </cell>
          <cell r="C12906" t="str">
            <v>Match</v>
          </cell>
          <cell r="D12906" t="str">
            <v>iStar</v>
          </cell>
          <cell r="E12906" t="str">
            <v>Callable</v>
          </cell>
        </row>
        <row r="12907">
          <cell r="A12907" t="str">
            <v>3136F6BN8</v>
          </cell>
          <cell r="B12907" t="str">
            <v>x3136F6BN8</v>
          </cell>
          <cell r="C12907" t="str">
            <v>Match</v>
          </cell>
          <cell r="D12907" t="str">
            <v>iStar</v>
          </cell>
          <cell r="E12907" t="str">
            <v>Callable</v>
          </cell>
        </row>
        <row r="12908">
          <cell r="A12908" t="str">
            <v>3136F6BP3</v>
          </cell>
          <cell r="B12908" t="str">
            <v>x3136F6BP3</v>
          </cell>
          <cell r="C12908" t="str">
            <v>Match</v>
          </cell>
          <cell r="D12908" t="str">
            <v>iStar</v>
          </cell>
          <cell r="E12908" t="str">
            <v>Bullet</v>
          </cell>
        </row>
        <row r="12909">
          <cell r="A12909" t="str">
            <v>3136F6BP3</v>
          </cell>
          <cell r="B12909" t="str">
            <v>x3136F6BP3</v>
          </cell>
          <cell r="C12909" t="str">
            <v>Match</v>
          </cell>
          <cell r="D12909" t="str">
            <v>iStar</v>
          </cell>
          <cell r="E12909" t="str">
            <v>CallableStep-Up</v>
          </cell>
        </row>
        <row r="12910">
          <cell r="A12910" t="str">
            <v>3136F6BQ1</v>
          </cell>
          <cell r="B12910" t="str">
            <v>x3136F6BQ1</v>
          </cell>
          <cell r="C12910" t="str">
            <v>Match</v>
          </cell>
          <cell r="D12910" t="str">
            <v>iStar</v>
          </cell>
          <cell r="E12910" t="str">
            <v>Step-Up</v>
          </cell>
        </row>
        <row r="12911">
          <cell r="A12911" t="str">
            <v>3136F6BQ1</v>
          </cell>
          <cell r="B12911" t="str">
            <v>x3136F6BQ1</v>
          </cell>
          <cell r="C12911" t="str">
            <v>Match</v>
          </cell>
          <cell r="D12911" t="str">
            <v>iStar</v>
          </cell>
          <cell r="E12911" t="str">
            <v>CallableStep-Up</v>
          </cell>
        </row>
        <row r="12912">
          <cell r="A12912" t="str">
            <v>3136F6BR9</v>
          </cell>
          <cell r="B12912" t="str">
            <v>x3136F6BR9</v>
          </cell>
          <cell r="C12912" t="str">
            <v>Match</v>
          </cell>
          <cell r="D12912" t="str">
            <v>iStar</v>
          </cell>
          <cell r="E12912" t="str">
            <v>Step-Up</v>
          </cell>
        </row>
        <row r="12913">
          <cell r="A12913" t="str">
            <v>3136F6BR9</v>
          </cell>
          <cell r="B12913" t="str">
            <v>x3136F6BR9</v>
          </cell>
          <cell r="C12913" t="str">
            <v>Match</v>
          </cell>
          <cell r="D12913" t="str">
            <v>iStar</v>
          </cell>
          <cell r="E12913" t="str">
            <v>Step-Up</v>
          </cell>
        </row>
        <row r="12914">
          <cell r="A12914" t="str">
            <v>3136F6BS7</v>
          </cell>
          <cell r="B12914" t="str">
            <v>x3136F6BS7</v>
          </cell>
          <cell r="C12914" t="str">
            <v>Match</v>
          </cell>
          <cell r="D12914" t="str">
            <v>iStar</v>
          </cell>
          <cell r="E12914" t="str">
            <v>Callable</v>
          </cell>
        </row>
        <row r="12915">
          <cell r="A12915" t="str">
            <v>3136F6BS7</v>
          </cell>
          <cell r="B12915" t="str">
            <v>x3136F6BS7</v>
          </cell>
          <cell r="C12915" t="str">
            <v>Match</v>
          </cell>
          <cell r="D12915" t="str">
            <v>iStar</v>
          </cell>
          <cell r="E12915" t="str">
            <v>Callable</v>
          </cell>
        </row>
        <row r="12916">
          <cell r="A12916" t="str">
            <v>3136F6BS7</v>
          </cell>
          <cell r="B12916" t="str">
            <v>x3136F6BS7</v>
          </cell>
          <cell r="C12916" t="str">
            <v>Match</v>
          </cell>
          <cell r="D12916" t="str">
            <v>iStar</v>
          </cell>
          <cell r="E12916" t="str">
            <v>Callable</v>
          </cell>
        </row>
        <row r="12917">
          <cell r="A12917" t="str">
            <v>3136F6BT5</v>
          </cell>
          <cell r="B12917" t="str">
            <v>x3136F6BT5</v>
          </cell>
          <cell r="C12917" t="str">
            <v>Match</v>
          </cell>
          <cell r="D12917" t="str">
            <v>iStar</v>
          </cell>
          <cell r="E12917" t="str">
            <v>Callable</v>
          </cell>
        </row>
        <row r="12918">
          <cell r="A12918" t="str">
            <v>3136F6BT5</v>
          </cell>
          <cell r="B12918" t="str">
            <v>x3136F6BT5</v>
          </cell>
          <cell r="C12918" t="str">
            <v>Match</v>
          </cell>
          <cell r="D12918" t="str">
            <v>iStar</v>
          </cell>
          <cell r="E12918" t="str">
            <v>CallableStep-Up</v>
          </cell>
        </row>
        <row r="12919">
          <cell r="A12919" t="str">
            <v>3136F6BU2</v>
          </cell>
          <cell r="B12919" t="str">
            <v>x3136F6BU2</v>
          </cell>
          <cell r="C12919" t="str">
            <v>Match</v>
          </cell>
          <cell r="D12919" t="str">
            <v>iStar</v>
          </cell>
          <cell r="E12919" t="str">
            <v>Step-Up</v>
          </cell>
        </row>
        <row r="12920">
          <cell r="A12920" t="str">
            <v>3136F6BU2</v>
          </cell>
          <cell r="B12920" t="str">
            <v>x3136F6BU2</v>
          </cell>
          <cell r="C12920" t="str">
            <v>Match</v>
          </cell>
          <cell r="D12920" t="str">
            <v>iStar</v>
          </cell>
          <cell r="E12920" t="str">
            <v>Callable</v>
          </cell>
        </row>
        <row r="12921">
          <cell r="A12921" t="str">
            <v>3136F6BV0</v>
          </cell>
          <cell r="B12921" t="str">
            <v>x3136F6BV0</v>
          </cell>
          <cell r="C12921" t="str">
            <v>Match</v>
          </cell>
          <cell r="D12921" t="str">
            <v>iStar</v>
          </cell>
          <cell r="E12921" t="str">
            <v>Callable</v>
          </cell>
        </row>
        <row r="12922">
          <cell r="A12922" t="str">
            <v>3136F6BV0</v>
          </cell>
          <cell r="B12922" t="str">
            <v>x3136F6BV0</v>
          </cell>
          <cell r="C12922" t="str">
            <v>Match</v>
          </cell>
          <cell r="D12922" t="str">
            <v>iStar</v>
          </cell>
          <cell r="E12922" t="str">
            <v>Callable</v>
          </cell>
        </row>
        <row r="12923">
          <cell r="A12923" t="str">
            <v>3136F6BW8</v>
          </cell>
          <cell r="B12923" t="str">
            <v>x3136F6BW8</v>
          </cell>
          <cell r="C12923" t="str">
            <v>Match</v>
          </cell>
          <cell r="D12923" t="str">
            <v>iStar</v>
          </cell>
          <cell r="E12923" t="str">
            <v>Callable</v>
          </cell>
        </row>
        <row r="12924">
          <cell r="A12924" t="str">
            <v>3136F6BX6</v>
          </cell>
          <cell r="B12924" t="str">
            <v>x3136F6BX6</v>
          </cell>
          <cell r="C12924" t="str">
            <v>Match</v>
          </cell>
          <cell r="D12924" t="str">
            <v>iStar</v>
          </cell>
          <cell r="E12924" t="str">
            <v>Zero-Coupon</v>
          </cell>
        </row>
        <row r="12925">
          <cell r="A12925" t="str">
            <v>3136F6BX6</v>
          </cell>
          <cell r="B12925" t="str">
            <v>x3136F6BX6</v>
          </cell>
          <cell r="C12925" t="str">
            <v>Match</v>
          </cell>
          <cell r="D12925" t="str">
            <v>iStar</v>
          </cell>
          <cell r="E12925" t="str">
            <v>Callable</v>
          </cell>
        </row>
        <row r="12926">
          <cell r="A12926" t="str">
            <v>3136F6BY4</v>
          </cell>
          <cell r="B12926" t="str">
            <v>x3136F6BY4</v>
          </cell>
          <cell r="C12926" t="str">
            <v>Match</v>
          </cell>
          <cell r="D12926" t="str">
            <v>iStar</v>
          </cell>
          <cell r="E12926" t="str">
            <v>Step-Up</v>
          </cell>
        </row>
        <row r="12927">
          <cell r="A12927" t="str">
            <v>3136F6BY4</v>
          </cell>
          <cell r="B12927" t="str">
            <v>x3136F6BY4</v>
          </cell>
          <cell r="C12927" t="str">
            <v>Match</v>
          </cell>
          <cell r="D12927" t="str">
            <v>iStar</v>
          </cell>
          <cell r="E12927" t="str">
            <v>Callable</v>
          </cell>
        </row>
        <row r="12928">
          <cell r="A12928" t="str">
            <v>3136F6BY4</v>
          </cell>
          <cell r="B12928" t="str">
            <v>x3136F6BY4</v>
          </cell>
          <cell r="C12928" t="str">
            <v>Match</v>
          </cell>
          <cell r="D12928" t="str">
            <v>iStar</v>
          </cell>
          <cell r="E12928" t="str">
            <v>Callable</v>
          </cell>
        </row>
        <row r="12929">
          <cell r="A12929" t="str">
            <v>3136F6BZ1</v>
          </cell>
          <cell r="B12929" t="str">
            <v>x3136F6BZ1</v>
          </cell>
          <cell r="C12929" t="str">
            <v>Match</v>
          </cell>
          <cell r="D12929" t="str">
            <v>iStar</v>
          </cell>
          <cell r="E12929" t="str">
            <v>CallableStep-Up</v>
          </cell>
        </row>
        <row r="12930">
          <cell r="A12930" t="str">
            <v>3136F6BZ1</v>
          </cell>
          <cell r="B12930" t="str">
            <v>x3136F6BZ1</v>
          </cell>
          <cell r="C12930" t="str">
            <v>Match</v>
          </cell>
          <cell r="D12930" t="str">
            <v>iStar</v>
          </cell>
          <cell r="E12930" t="str">
            <v>Step-Up</v>
          </cell>
        </row>
        <row r="12931">
          <cell r="A12931" t="str">
            <v>3136F6C23</v>
          </cell>
          <cell r="B12931" t="str">
            <v>x3136F6C23</v>
          </cell>
          <cell r="C12931" t="str">
            <v>Match</v>
          </cell>
          <cell r="D12931" t="str">
            <v>iStar</v>
          </cell>
          <cell r="E12931" t="str">
            <v>Callable</v>
          </cell>
        </row>
        <row r="12932">
          <cell r="A12932" t="str">
            <v>3136F6C31</v>
          </cell>
          <cell r="B12932" t="str">
            <v>x3136F6C31</v>
          </cell>
          <cell r="C12932" t="str">
            <v>Match</v>
          </cell>
          <cell r="D12932" t="str">
            <v>iStar</v>
          </cell>
          <cell r="E12932" t="str">
            <v>Bullet</v>
          </cell>
        </row>
        <row r="12933">
          <cell r="A12933" t="str">
            <v>3136F6C49</v>
          </cell>
          <cell r="B12933" t="str">
            <v>x3136F6C49</v>
          </cell>
          <cell r="C12933" t="str">
            <v>Match</v>
          </cell>
          <cell r="D12933" t="str">
            <v>iStar</v>
          </cell>
          <cell r="E12933" t="str">
            <v>Callable</v>
          </cell>
        </row>
        <row r="12934">
          <cell r="A12934" t="str">
            <v>3136F6C56</v>
          </cell>
          <cell r="B12934" t="str">
            <v>x3136F6C56</v>
          </cell>
          <cell r="C12934" t="str">
            <v>Match</v>
          </cell>
          <cell r="D12934" t="str">
            <v>iStar</v>
          </cell>
          <cell r="E12934" t="str">
            <v>Callable</v>
          </cell>
        </row>
        <row r="12935">
          <cell r="A12935" t="str">
            <v>3136F6C64</v>
          </cell>
          <cell r="B12935" t="str">
            <v>x3136F6C64</v>
          </cell>
          <cell r="C12935" t="str">
            <v>Match</v>
          </cell>
          <cell r="D12935" t="str">
            <v>iStar</v>
          </cell>
          <cell r="E12935" t="str">
            <v>Callable</v>
          </cell>
        </row>
        <row r="12936">
          <cell r="A12936" t="str">
            <v>3136F6C72</v>
          </cell>
          <cell r="B12936" t="str">
            <v>x3136F6C72</v>
          </cell>
          <cell r="C12936" t="str">
            <v>Match</v>
          </cell>
          <cell r="D12936" t="str">
            <v>iStar</v>
          </cell>
          <cell r="E12936" t="str">
            <v>Callable</v>
          </cell>
        </row>
        <row r="12937">
          <cell r="A12937" t="str">
            <v>3136F6C80</v>
          </cell>
          <cell r="B12937" t="str">
            <v>x3136F6C80</v>
          </cell>
          <cell r="C12937" t="str">
            <v>Match</v>
          </cell>
          <cell r="D12937" t="str">
            <v>iStar</v>
          </cell>
          <cell r="E12937" t="str">
            <v>Callable</v>
          </cell>
        </row>
        <row r="12938">
          <cell r="A12938" t="str">
            <v>3136F6C98</v>
          </cell>
          <cell r="B12938" t="str">
            <v>x3136F6C98</v>
          </cell>
          <cell r="C12938" t="str">
            <v>Match</v>
          </cell>
          <cell r="D12938" t="str">
            <v>iStar</v>
          </cell>
          <cell r="E12938" t="str">
            <v>Callable</v>
          </cell>
        </row>
        <row r="12939">
          <cell r="A12939" t="str">
            <v>3136F6CA5</v>
          </cell>
          <cell r="B12939" t="str">
            <v>x3136F6CA5</v>
          </cell>
          <cell r="C12939" t="str">
            <v>Match</v>
          </cell>
          <cell r="D12939" t="str">
            <v>iStar</v>
          </cell>
          <cell r="E12939" t="str">
            <v>Bullet</v>
          </cell>
        </row>
        <row r="12940">
          <cell r="A12940" t="str">
            <v>3136F6CA5</v>
          </cell>
          <cell r="B12940" t="str">
            <v>x3136F6CA5</v>
          </cell>
          <cell r="C12940" t="str">
            <v>Match</v>
          </cell>
          <cell r="D12940" t="str">
            <v>iStar</v>
          </cell>
          <cell r="E12940" t="str">
            <v>Callable</v>
          </cell>
        </row>
        <row r="12941">
          <cell r="A12941" t="str">
            <v>3136F6CB3</v>
          </cell>
          <cell r="B12941" t="str">
            <v>x3136F6CB3</v>
          </cell>
          <cell r="C12941" t="str">
            <v>Match</v>
          </cell>
          <cell r="D12941" t="str">
            <v>iStar</v>
          </cell>
          <cell r="E12941" t="str">
            <v>Callable</v>
          </cell>
        </row>
        <row r="12942">
          <cell r="A12942" t="str">
            <v>3136F6CB3</v>
          </cell>
          <cell r="B12942" t="str">
            <v>x3136F6CB3</v>
          </cell>
          <cell r="C12942" t="str">
            <v>Match</v>
          </cell>
          <cell r="D12942" t="str">
            <v>iStar</v>
          </cell>
          <cell r="E12942" t="str">
            <v>CallableStep-Up</v>
          </cell>
        </row>
        <row r="12943">
          <cell r="A12943" t="str">
            <v>3136F6CC1</v>
          </cell>
          <cell r="B12943" t="str">
            <v>x3136F6CC1</v>
          </cell>
          <cell r="C12943" t="str">
            <v>Match</v>
          </cell>
          <cell r="D12943" t="str">
            <v>iStar</v>
          </cell>
          <cell r="E12943" t="str">
            <v>Bullet</v>
          </cell>
        </row>
        <row r="12944">
          <cell r="A12944" t="str">
            <v>3136F6CD9</v>
          </cell>
          <cell r="B12944" t="str">
            <v>x3136F6CD9</v>
          </cell>
          <cell r="C12944" t="str">
            <v>Match</v>
          </cell>
          <cell r="D12944" t="str">
            <v>iStar</v>
          </cell>
          <cell r="E12944" t="str">
            <v>Callable</v>
          </cell>
        </row>
        <row r="12945">
          <cell r="A12945" t="str">
            <v>3136F6CD9</v>
          </cell>
          <cell r="B12945" t="str">
            <v>x3136F6CD9</v>
          </cell>
          <cell r="C12945" t="str">
            <v>Match</v>
          </cell>
          <cell r="D12945" t="str">
            <v>iStar</v>
          </cell>
          <cell r="E12945" t="str">
            <v>Callable</v>
          </cell>
        </row>
        <row r="12946">
          <cell r="A12946" t="str">
            <v>3136F6CD9</v>
          </cell>
          <cell r="B12946" t="str">
            <v>x3136F6CD9</v>
          </cell>
          <cell r="C12946" t="str">
            <v>Match</v>
          </cell>
          <cell r="D12946" t="str">
            <v>iStar</v>
          </cell>
          <cell r="E12946" t="str">
            <v>CallableStep-Up</v>
          </cell>
        </row>
        <row r="12947">
          <cell r="A12947" t="str">
            <v>3136F6CE7</v>
          </cell>
          <cell r="B12947" t="str">
            <v>x3136F6CE7</v>
          </cell>
          <cell r="C12947" t="str">
            <v>Match</v>
          </cell>
          <cell r="D12947" t="str">
            <v>iStar</v>
          </cell>
          <cell r="E12947" t="str">
            <v>Callable</v>
          </cell>
        </row>
        <row r="12948">
          <cell r="A12948" t="str">
            <v>3136F6CE7</v>
          </cell>
          <cell r="B12948" t="str">
            <v>x3136F6CE7</v>
          </cell>
          <cell r="C12948" t="str">
            <v>Match</v>
          </cell>
          <cell r="D12948" t="str">
            <v>iStar</v>
          </cell>
          <cell r="E12948" t="str">
            <v>Callable</v>
          </cell>
        </row>
        <row r="12949">
          <cell r="A12949" t="str">
            <v>3136F6CF4</v>
          </cell>
          <cell r="B12949" t="str">
            <v>x3136F6CF4</v>
          </cell>
          <cell r="C12949" t="str">
            <v>Match</v>
          </cell>
          <cell r="D12949" t="str">
            <v>iStar</v>
          </cell>
          <cell r="E12949" t="str">
            <v>CallableStep-Up</v>
          </cell>
        </row>
        <row r="12950">
          <cell r="A12950" t="str">
            <v>3136F6CF4</v>
          </cell>
          <cell r="B12950" t="str">
            <v>x3136F6CF4</v>
          </cell>
          <cell r="C12950" t="str">
            <v>Match</v>
          </cell>
          <cell r="D12950" t="str">
            <v>iStar</v>
          </cell>
          <cell r="E12950" t="str">
            <v>Step-Up</v>
          </cell>
        </row>
        <row r="12951">
          <cell r="A12951" t="str">
            <v>3136F6CF4</v>
          </cell>
          <cell r="B12951" t="str">
            <v>x3136F6CF4</v>
          </cell>
          <cell r="C12951" t="str">
            <v>Match</v>
          </cell>
          <cell r="D12951" t="str">
            <v>iStar</v>
          </cell>
          <cell r="E12951" t="str">
            <v>CallableStep-Up</v>
          </cell>
        </row>
        <row r="12952">
          <cell r="A12952" t="str">
            <v>3136F6CG2</v>
          </cell>
          <cell r="B12952" t="str">
            <v>x3136F6CG2</v>
          </cell>
          <cell r="C12952" t="str">
            <v>Match</v>
          </cell>
          <cell r="D12952" t="str">
            <v>iStar</v>
          </cell>
          <cell r="E12952" t="str">
            <v>Step-Up</v>
          </cell>
        </row>
        <row r="12953">
          <cell r="A12953" t="str">
            <v>3136F6CG2</v>
          </cell>
          <cell r="B12953" t="str">
            <v>x3136F6CG2</v>
          </cell>
          <cell r="C12953" t="str">
            <v>Match</v>
          </cell>
          <cell r="D12953" t="str">
            <v>iStar</v>
          </cell>
          <cell r="E12953" t="str">
            <v>Callable</v>
          </cell>
        </row>
        <row r="12954">
          <cell r="A12954" t="str">
            <v>3136F6CH0</v>
          </cell>
          <cell r="B12954" t="str">
            <v>x3136F6CH0</v>
          </cell>
          <cell r="C12954" t="str">
            <v>Match</v>
          </cell>
          <cell r="D12954" t="str">
            <v>iStar</v>
          </cell>
          <cell r="E12954" t="str">
            <v>Callable</v>
          </cell>
        </row>
        <row r="12955">
          <cell r="A12955" t="str">
            <v>3136F6CH0</v>
          </cell>
          <cell r="B12955" t="str">
            <v>x3136F6CH0</v>
          </cell>
          <cell r="C12955" t="str">
            <v>Match</v>
          </cell>
          <cell r="D12955" t="str">
            <v>iStar</v>
          </cell>
          <cell r="E12955" t="str">
            <v>CallableStep-Up</v>
          </cell>
        </row>
        <row r="12956">
          <cell r="A12956" t="str">
            <v>3136F6CJ6</v>
          </cell>
          <cell r="B12956" t="str">
            <v>x3136F6CJ6</v>
          </cell>
          <cell r="C12956" t="str">
            <v>Match</v>
          </cell>
          <cell r="D12956" t="str">
            <v>iStar</v>
          </cell>
          <cell r="E12956" t="str">
            <v>Step-Up</v>
          </cell>
        </row>
        <row r="12957">
          <cell r="A12957" t="str">
            <v>3136F6CJ6</v>
          </cell>
          <cell r="B12957" t="str">
            <v>x3136F6CJ6</v>
          </cell>
          <cell r="C12957" t="str">
            <v>Match</v>
          </cell>
          <cell r="D12957" t="str">
            <v>iStar</v>
          </cell>
          <cell r="E12957" t="str">
            <v>Step-Up</v>
          </cell>
        </row>
        <row r="12958">
          <cell r="A12958" t="str">
            <v>3136F6CK3</v>
          </cell>
          <cell r="B12958" t="str">
            <v>x3136F6CK3</v>
          </cell>
          <cell r="C12958" t="str">
            <v>Match</v>
          </cell>
          <cell r="D12958" t="str">
            <v>iStar</v>
          </cell>
          <cell r="E12958" t="str">
            <v>CallableStep-Up</v>
          </cell>
        </row>
        <row r="12959">
          <cell r="A12959" t="str">
            <v>3136F6CL1</v>
          </cell>
          <cell r="B12959" t="str">
            <v>x3136F6CL1</v>
          </cell>
          <cell r="C12959" t="str">
            <v>Match</v>
          </cell>
          <cell r="D12959" t="str">
            <v>iStar</v>
          </cell>
          <cell r="E12959" t="str">
            <v>Bullet</v>
          </cell>
        </row>
        <row r="12960">
          <cell r="A12960" t="str">
            <v>3136F6CL1</v>
          </cell>
          <cell r="B12960" t="str">
            <v>x3136F6CL1</v>
          </cell>
          <cell r="C12960" t="str">
            <v>Match</v>
          </cell>
          <cell r="D12960" t="str">
            <v>iStar</v>
          </cell>
          <cell r="E12960" t="str">
            <v>CallableStep-Up</v>
          </cell>
        </row>
        <row r="12961">
          <cell r="A12961" t="str">
            <v>3136F6CM9</v>
          </cell>
          <cell r="B12961" t="str">
            <v>x3136F6CM9</v>
          </cell>
          <cell r="C12961" t="str">
            <v>Match</v>
          </cell>
          <cell r="D12961" t="str">
            <v>iStar</v>
          </cell>
          <cell r="E12961" t="str">
            <v>Step-Up</v>
          </cell>
        </row>
        <row r="12962">
          <cell r="A12962" t="str">
            <v>3136F6CM9</v>
          </cell>
          <cell r="B12962" t="str">
            <v>x3136F6CM9</v>
          </cell>
          <cell r="C12962" t="str">
            <v>Match</v>
          </cell>
          <cell r="D12962" t="str">
            <v>iStar</v>
          </cell>
          <cell r="E12962" t="str">
            <v>CallableStep-Up</v>
          </cell>
        </row>
        <row r="12963">
          <cell r="A12963" t="str">
            <v>3136F6CM9</v>
          </cell>
          <cell r="B12963" t="str">
            <v>x3136F6CM9</v>
          </cell>
          <cell r="C12963" t="str">
            <v>Match</v>
          </cell>
          <cell r="D12963" t="str">
            <v>iStar</v>
          </cell>
          <cell r="E12963" t="str">
            <v>Callable</v>
          </cell>
        </row>
        <row r="12964">
          <cell r="A12964" t="str">
            <v>3136F6CN7</v>
          </cell>
          <cell r="B12964" t="str">
            <v>x3136F6CN7</v>
          </cell>
          <cell r="C12964" t="str">
            <v>Match</v>
          </cell>
          <cell r="D12964" t="str">
            <v>iStar</v>
          </cell>
          <cell r="E12964" t="str">
            <v>Callable</v>
          </cell>
        </row>
        <row r="12965">
          <cell r="A12965" t="str">
            <v>3136F6CN7</v>
          </cell>
          <cell r="B12965" t="str">
            <v>x3136F6CN7</v>
          </cell>
          <cell r="C12965" t="str">
            <v>Match</v>
          </cell>
          <cell r="D12965" t="str">
            <v>iStar</v>
          </cell>
          <cell r="E12965" t="str">
            <v>CallableStep-Up</v>
          </cell>
        </row>
        <row r="12966">
          <cell r="A12966" t="str">
            <v>3136F6CP2</v>
          </cell>
          <cell r="B12966" t="str">
            <v>x3136F6CP2</v>
          </cell>
          <cell r="C12966" t="str">
            <v>Match</v>
          </cell>
          <cell r="D12966" t="str">
            <v>iStar</v>
          </cell>
          <cell r="E12966" t="str">
            <v>Step-Up</v>
          </cell>
        </row>
        <row r="12967">
          <cell r="A12967" t="str">
            <v>3136F6CP2</v>
          </cell>
          <cell r="B12967" t="str">
            <v>x3136F6CP2</v>
          </cell>
          <cell r="C12967" t="str">
            <v>Match</v>
          </cell>
          <cell r="D12967" t="str">
            <v>iStar</v>
          </cell>
          <cell r="E12967" t="str">
            <v>CallableStep-Up</v>
          </cell>
        </row>
        <row r="12968">
          <cell r="A12968" t="str">
            <v>3136F6CQ0</v>
          </cell>
          <cell r="B12968" t="str">
            <v>x3136F6CQ0</v>
          </cell>
          <cell r="C12968" t="str">
            <v>Match</v>
          </cell>
          <cell r="D12968" t="str">
            <v>iStar</v>
          </cell>
          <cell r="E12968" t="str">
            <v>Bullet</v>
          </cell>
        </row>
        <row r="12969">
          <cell r="A12969" t="str">
            <v>3136F6CQ0</v>
          </cell>
          <cell r="B12969" t="str">
            <v>x3136F6CQ0</v>
          </cell>
          <cell r="C12969" t="str">
            <v>Match</v>
          </cell>
          <cell r="D12969" t="str">
            <v>iStar</v>
          </cell>
          <cell r="E12969" t="str">
            <v>CallableStep-Up</v>
          </cell>
        </row>
        <row r="12970">
          <cell r="A12970" t="str">
            <v>3136F6CR8</v>
          </cell>
          <cell r="B12970" t="str">
            <v>x3136F6CR8</v>
          </cell>
          <cell r="C12970" t="str">
            <v>Match</v>
          </cell>
          <cell r="D12970" t="str">
            <v>iStar</v>
          </cell>
          <cell r="E12970" t="str">
            <v>Step-Up</v>
          </cell>
        </row>
        <row r="12971">
          <cell r="A12971" t="str">
            <v>3136F6CS6</v>
          </cell>
          <cell r="B12971" t="str">
            <v>x3136F6CS6</v>
          </cell>
          <cell r="C12971" t="str">
            <v>Match</v>
          </cell>
          <cell r="D12971" t="str">
            <v>iStar</v>
          </cell>
          <cell r="E12971" t="str">
            <v>Callable</v>
          </cell>
        </row>
        <row r="12972">
          <cell r="A12972" t="str">
            <v>3136F6CT4</v>
          </cell>
          <cell r="B12972" t="str">
            <v>x3136F6CT4</v>
          </cell>
          <cell r="C12972" t="str">
            <v>Match</v>
          </cell>
          <cell r="D12972" t="str">
            <v>iStar</v>
          </cell>
          <cell r="E12972" t="str">
            <v>Callable</v>
          </cell>
        </row>
        <row r="12973">
          <cell r="A12973" t="str">
            <v>3136F6CT4</v>
          </cell>
          <cell r="B12973" t="str">
            <v>x3136F6CT4</v>
          </cell>
          <cell r="C12973" t="str">
            <v>Match</v>
          </cell>
          <cell r="D12973" t="str">
            <v>iStar</v>
          </cell>
          <cell r="E12973" t="str">
            <v>Callable</v>
          </cell>
        </row>
        <row r="12974">
          <cell r="A12974" t="str">
            <v>3136F6CU1</v>
          </cell>
          <cell r="B12974" t="str">
            <v>x3136F6CU1</v>
          </cell>
          <cell r="C12974" t="str">
            <v>Match</v>
          </cell>
          <cell r="D12974" t="str">
            <v>iStar</v>
          </cell>
          <cell r="E12974" t="str">
            <v>Callable</v>
          </cell>
        </row>
        <row r="12975">
          <cell r="A12975" t="str">
            <v>3136F6CU1</v>
          </cell>
          <cell r="B12975" t="str">
            <v>x3136F6CU1</v>
          </cell>
          <cell r="C12975" t="str">
            <v>Match</v>
          </cell>
          <cell r="D12975" t="str">
            <v>iStar</v>
          </cell>
          <cell r="E12975" t="str">
            <v>Callable</v>
          </cell>
        </row>
        <row r="12976">
          <cell r="A12976" t="str">
            <v>3136F6CV9</v>
          </cell>
          <cell r="B12976" t="str">
            <v>x3136F6CV9</v>
          </cell>
          <cell r="C12976" t="str">
            <v>Match</v>
          </cell>
          <cell r="D12976" t="str">
            <v>iStar</v>
          </cell>
          <cell r="E12976" t="str">
            <v>Callable</v>
          </cell>
        </row>
        <row r="12977">
          <cell r="A12977" t="str">
            <v>3136F6CV9</v>
          </cell>
          <cell r="B12977" t="str">
            <v>x3136F6CV9</v>
          </cell>
          <cell r="C12977" t="str">
            <v>Match</v>
          </cell>
          <cell r="D12977" t="str">
            <v>iStar</v>
          </cell>
          <cell r="E12977" t="str">
            <v>Callable</v>
          </cell>
        </row>
        <row r="12978">
          <cell r="A12978" t="str">
            <v>3136F6CW7</v>
          </cell>
          <cell r="B12978" t="str">
            <v>x3136F6CW7</v>
          </cell>
          <cell r="C12978" t="str">
            <v>Match</v>
          </cell>
          <cell r="D12978" t="str">
            <v>iStar</v>
          </cell>
          <cell r="E12978" t="str">
            <v>Callable</v>
          </cell>
        </row>
        <row r="12979">
          <cell r="A12979" t="str">
            <v>3136F6CX5</v>
          </cell>
          <cell r="B12979" t="str">
            <v>x3136F6CX5</v>
          </cell>
          <cell r="C12979" t="str">
            <v>Match</v>
          </cell>
          <cell r="D12979" t="str">
            <v>iStar</v>
          </cell>
          <cell r="E12979" t="str">
            <v>Callable</v>
          </cell>
        </row>
        <row r="12980">
          <cell r="A12980" t="str">
            <v>3136F6CX5</v>
          </cell>
          <cell r="B12980" t="str">
            <v>x3136F6CX5</v>
          </cell>
          <cell r="C12980" t="str">
            <v>Match</v>
          </cell>
          <cell r="D12980" t="str">
            <v>iStar</v>
          </cell>
          <cell r="E12980" t="str">
            <v>Callable</v>
          </cell>
        </row>
        <row r="12981">
          <cell r="A12981" t="str">
            <v>3136F6CY3</v>
          </cell>
          <cell r="B12981" t="str">
            <v>x3136F6CY3</v>
          </cell>
          <cell r="C12981" t="str">
            <v>Match</v>
          </cell>
          <cell r="D12981" t="str">
            <v>iStar</v>
          </cell>
          <cell r="E12981" t="str">
            <v>Callable</v>
          </cell>
        </row>
        <row r="12982">
          <cell r="A12982" t="str">
            <v>3136F6CY3</v>
          </cell>
          <cell r="B12982" t="str">
            <v>x3136F6CY3</v>
          </cell>
          <cell r="C12982" t="str">
            <v>Match</v>
          </cell>
          <cell r="D12982" t="str">
            <v>iStar</v>
          </cell>
          <cell r="E12982" t="str">
            <v>CallableStep-Up</v>
          </cell>
        </row>
        <row r="12983">
          <cell r="A12983" t="str">
            <v>3136F6CZ0</v>
          </cell>
          <cell r="B12983" t="str">
            <v>x3136F6CZ0</v>
          </cell>
          <cell r="C12983" t="str">
            <v>Match</v>
          </cell>
          <cell r="D12983" t="str">
            <v>iStar</v>
          </cell>
          <cell r="E12983" t="str">
            <v>Callable</v>
          </cell>
        </row>
        <row r="12984">
          <cell r="A12984" t="str">
            <v>3136F6CZ0</v>
          </cell>
          <cell r="B12984" t="str">
            <v>x3136F6CZ0</v>
          </cell>
          <cell r="C12984" t="str">
            <v>Match</v>
          </cell>
          <cell r="D12984" t="str">
            <v>iStar</v>
          </cell>
          <cell r="E12984" t="str">
            <v>Callable</v>
          </cell>
        </row>
        <row r="12985">
          <cell r="A12985" t="str">
            <v>3136F6D22</v>
          </cell>
          <cell r="B12985" t="str">
            <v>x3136F6D22</v>
          </cell>
          <cell r="C12985" t="str">
            <v>Match</v>
          </cell>
          <cell r="D12985" t="str">
            <v>iStar</v>
          </cell>
          <cell r="E12985" t="str">
            <v>Callable</v>
          </cell>
        </row>
        <row r="12986">
          <cell r="A12986" t="str">
            <v>3136F6D30</v>
          </cell>
          <cell r="B12986" t="str">
            <v>x3136F6D30</v>
          </cell>
          <cell r="C12986" t="str">
            <v>Match</v>
          </cell>
          <cell r="D12986" t="str">
            <v>iStar</v>
          </cell>
          <cell r="E12986" t="str">
            <v>CallableStep-Up</v>
          </cell>
        </row>
        <row r="12987">
          <cell r="A12987" t="str">
            <v>3136F6D48</v>
          </cell>
          <cell r="B12987" t="str">
            <v>x3136F6D48</v>
          </cell>
          <cell r="C12987" t="str">
            <v>Match</v>
          </cell>
          <cell r="D12987" t="str">
            <v>iStar</v>
          </cell>
          <cell r="E12987" t="str">
            <v>Step-Up</v>
          </cell>
        </row>
        <row r="12988">
          <cell r="A12988" t="str">
            <v>3136F6D63</v>
          </cell>
          <cell r="B12988" t="str">
            <v>x3136F6D63</v>
          </cell>
          <cell r="C12988" t="str">
            <v>Match</v>
          </cell>
          <cell r="D12988" t="str">
            <v>iStar</v>
          </cell>
          <cell r="E12988" t="str">
            <v>CallableStep-Up</v>
          </cell>
        </row>
        <row r="12989">
          <cell r="A12989" t="str">
            <v>3136F6D71</v>
          </cell>
          <cell r="B12989" t="str">
            <v>x3136F6D71</v>
          </cell>
          <cell r="C12989" t="str">
            <v>Match</v>
          </cell>
          <cell r="D12989" t="str">
            <v>iStar</v>
          </cell>
          <cell r="E12989" t="str">
            <v>Step-Up</v>
          </cell>
        </row>
        <row r="12990">
          <cell r="A12990" t="str">
            <v>3136F6D71</v>
          </cell>
          <cell r="B12990" t="str">
            <v>x3136F6D71</v>
          </cell>
          <cell r="C12990" t="str">
            <v>Match</v>
          </cell>
          <cell r="D12990" t="str">
            <v>iStar</v>
          </cell>
          <cell r="E12990" t="str">
            <v>Callable</v>
          </cell>
        </row>
        <row r="12991">
          <cell r="A12991" t="str">
            <v>3136F6D71</v>
          </cell>
          <cell r="B12991" t="str">
            <v>x3136F6D71</v>
          </cell>
          <cell r="C12991" t="str">
            <v>Match</v>
          </cell>
          <cell r="D12991" t="str">
            <v>iStar</v>
          </cell>
          <cell r="E12991" t="str">
            <v>Callable</v>
          </cell>
        </row>
        <row r="12992">
          <cell r="A12992" t="str">
            <v>3136F6D89</v>
          </cell>
          <cell r="B12992" t="str">
            <v>x3136F6D89</v>
          </cell>
          <cell r="C12992" t="str">
            <v>Match</v>
          </cell>
          <cell r="D12992" t="str">
            <v>iStar</v>
          </cell>
          <cell r="E12992" t="str">
            <v>CallableStep-Up</v>
          </cell>
        </row>
        <row r="12993">
          <cell r="A12993" t="str">
            <v>3136F6D97</v>
          </cell>
          <cell r="B12993" t="str">
            <v>x3136F6D97</v>
          </cell>
          <cell r="C12993" t="str">
            <v>Match</v>
          </cell>
          <cell r="D12993" t="str">
            <v>iStar</v>
          </cell>
          <cell r="E12993" t="str">
            <v>Step-Up</v>
          </cell>
        </row>
        <row r="12994">
          <cell r="A12994" t="str">
            <v>3136F6DA4</v>
          </cell>
          <cell r="B12994" t="str">
            <v>x3136F6DA4</v>
          </cell>
          <cell r="C12994" t="str">
            <v>Match</v>
          </cell>
          <cell r="D12994" t="str">
            <v>iStar</v>
          </cell>
          <cell r="E12994" t="str">
            <v>CallableStep-Up</v>
          </cell>
        </row>
        <row r="12995">
          <cell r="A12995" t="str">
            <v>3136F6DA4</v>
          </cell>
          <cell r="B12995" t="str">
            <v>x3136F6DA4</v>
          </cell>
          <cell r="C12995" t="str">
            <v>Match</v>
          </cell>
          <cell r="D12995" t="str">
            <v>iStar</v>
          </cell>
          <cell r="E12995" t="str">
            <v>Callable</v>
          </cell>
        </row>
        <row r="12996">
          <cell r="A12996" t="str">
            <v>3136F6DB2</v>
          </cell>
          <cell r="B12996" t="str">
            <v>x3136F6DB2</v>
          </cell>
          <cell r="C12996" t="str">
            <v>Match</v>
          </cell>
          <cell r="D12996" t="str">
            <v>iStar</v>
          </cell>
          <cell r="E12996" t="str">
            <v>CallableStep-Up</v>
          </cell>
        </row>
        <row r="12997">
          <cell r="A12997" t="str">
            <v>3136F6DB2</v>
          </cell>
          <cell r="B12997" t="str">
            <v>x3136F6DB2</v>
          </cell>
          <cell r="C12997" t="str">
            <v>Match</v>
          </cell>
          <cell r="D12997" t="str">
            <v>iStar</v>
          </cell>
          <cell r="E12997" t="str">
            <v>Step-Up</v>
          </cell>
        </row>
        <row r="12998">
          <cell r="A12998" t="str">
            <v>3136F6DC0</v>
          </cell>
          <cell r="B12998" t="str">
            <v>x3136F6DC0</v>
          </cell>
          <cell r="C12998" t="str">
            <v>Match</v>
          </cell>
          <cell r="D12998" t="str">
            <v>iStar</v>
          </cell>
          <cell r="E12998" t="str">
            <v>CallableStep-Up</v>
          </cell>
        </row>
        <row r="12999">
          <cell r="A12999" t="str">
            <v>3136F6DC0</v>
          </cell>
          <cell r="B12999" t="str">
            <v>x3136F6DC0</v>
          </cell>
          <cell r="C12999" t="str">
            <v>Match</v>
          </cell>
          <cell r="D12999" t="str">
            <v>iStar</v>
          </cell>
          <cell r="E12999" t="str">
            <v>Step-Up</v>
          </cell>
        </row>
        <row r="13000">
          <cell r="A13000" t="str">
            <v>3136F6DD8</v>
          </cell>
          <cell r="B13000" t="str">
            <v>x3136F6DD8</v>
          </cell>
          <cell r="C13000" t="str">
            <v>Match</v>
          </cell>
          <cell r="D13000" t="str">
            <v>iStar</v>
          </cell>
          <cell r="E13000" t="str">
            <v>CallableStep-Up</v>
          </cell>
        </row>
        <row r="13001">
          <cell r="A13001" t="str">
            <v>3136F6DE6</v>
          </cell>
          <cell r="B13001" t="str">
            <v>x3136F6DE6</v>
          </cell>
          <cell r="C13001" t="str">
            <v>Match</v>
          </cell>
          <cell r="D13001" t="str">
            <v>iStar</v>
          </cell>
          <cell r="E13001" t="str">
            <v>Step-Up</v>
          </cell>
        </row>
        <row r="13002">
          <cell r="A13002" t="str">
            <v>3136F6DE6</v>
          </cell>
          <cell r="B13002" t="str">
            <v>x3136F6DE6</v>
          </cell>
          <cell r="C13002" t="str">
            <v>Match</v>
          </cell>
          <cell r="D13002" t="str">
            <v>iStar</v>
          </cell>
          <cell r="E13002" t="str">
            <v>CallableStep-Up</v>
          </cell>
        </row>
        <row r="13003">
          <cell r="A13003" t="str">
            <v>3136F6DF3</v>
          </cell>
          <cell r="B13003" t="str">
            <v>x3136F6DF3</v>
          </cell>
          <cell r="C13003" t="str">
            <v>Match</v>
          </cell>
          <cell r="D13003" t="str">
            <v>iStar</v>
          </cell>
          <cell r="E13003" t="str">
            <v>Step-Up</v>
          </cell>
        </row>
        <row r="13004">
          <cell r="A13004" t="str">
            <v>3136F6DF3</v>
          </cell>
          <cell r="B13004" t="str">
            <v>x3136F6DF3</v>
          </cell>
          <cell r="C13004" t="str">
            <v>Match</v>
          </cell>
          <cell r="D13004" t="str">
            <v>iStar</v>
          </cell>
          <cell r="E13004" t="str">
            <v>Callable</v>
          </cell>
        </row>
        <row r="13005">
          <cell r="A13005" t="str">
            <v>3136F6DG1</v>
          </cell>
          <cell r="B13005" t="str">
            <v>x3136F6DG1</v>
          </cell>
          <cell r="C13005" t="str">
            <v>Match</v>
          </cell>
          <cell r="D13005" t="str">
            <v>iStar</v>
          </cell>
          <cell r="E13005" t="str">
            <v>Bullet</v>
          </cell>
        </row>
        <row r="13006">
          <cell r="A13006" t="str">
            <v>3136F6DG1</v>
          </cell>
          <cell r="B13006" t="str">
            <v>x3136F6DG1</v>
          </cell>
          <cell r="C13006" t="str">
            <v>Match</v>
          </cell>
          <cell r="D13006" t="str">
            <v>iStar</v>
          </cell>
          <cell r="E13006" t="str">
            <v>CallableStep-Up</v>
          </cell>
        </row>
        <row r="13007">
          <cell r="A13007" t="str">
            <v>3136F6DG1</v>
          </cell>
          <cell r="B13007" t="str">
            <v>x3136F6DG1</v>
          </cell>
          <cell r="C13007" t="str">
            <v>Match</v>
          </cell>
          <cell r="D13007" t="str">
            <v>iStar</v>
          </cell>
          <cell r="E13007" t="str">
            <v>Step-Up</v>
          </cell>
        </row>
        <row r="13008">
          <cell r="A13008" t="str">
            <v>3136F6DH9</v>
          </cell>
          <cell r="B13008" t="str">
            <v>x3136F6DH9</v>
          </cell>
          <cell r="C13008" t="str">
            <v>Match</v>
          </cell>
          <cell r="D13008" t="str">
            <v>iStar</v>
          </cell>
          <cell r="E13008" t="str">
            <v>Callable</v>
          </cell>
        </row>
        <row r="13009">
          <cell r="A13009" t="str">
            <v>3136F6DH9</v>
          </cell>
          <cell r="B13009" t="str">
            <v>x3136F6DH9</v>
          </cell>
          <cell r="C13009" t="str">
            <v>Match</v>
          </cell>
          <cell r="D13009" t="str">
            <v>iStar</v>
          </cell>
          <cell r="E13009" t="str">
            <v>Bullet</v>
          </cell>
        </row>
        <row r="13010">
          <cell r="A13010" t="str">
            <v>3136F6DJ5</v>
          </cell>
          <cell r="B13010" t="str">
            <v>x3136F6DJ5</v>
          </cell>
          <cell r="C13010" t="str">
            <v>Match</v>
          </cell>
          <cell r="D13010" t="str">
            <v>iStar</v>
          </cell>
          <cell r="E13010" t="str">
            <v>CallableStep-Up</v>
          </cell>
        </row>
        <row r="13011">
          <cell r="A13011" t="str">
            <v>3136F6DJ5</v>
          </cell>
          <cell r="B13011" t="str">
            <v>x3136F6DJ5</v>
          </cell>
          <cell r="C13011" t="str">
            <v>Match</v>
          </cell>
          <cell r="D13011" t="str">
            <v>iStar</v>
          </cell>
          <cell r="E13011" t="str">
            <v>Step-Up</v>
          </cell>
        </row>
        <row r="13012">
          <cell r="A13012" t="str">
            <v>3136F6DK2</v>
          </cell>
          <cell r="B13012" t="str">
            <v>x3136F6DK2</v>
          </cell>
          <cell r="C13012" t="str">
            <v>Match</v>
          </cell>
          <cell r="D13012" t="str">
            <v>iStar</v>
          </cell>
          <cell r="E13012" t="str">
            <v>Callable</v>
          </cell>
        </row>
        <row r="13013">
          <cell r="A13013" t="str">
            <v>3136F6DK2</v>
          </cell>
          <cell r="B13013" t="str">
            <v>x3136F6DK2</v>
          </cell>
          <cell r="C13013" t="str">
            <v>Match</v>
          </cell>
          <cell r="D13013" t="str">
            <v>iStar</v>
          </cell>
          <cell r="E13013" t="str">
            <v>Callable</v>
          </cell>
        </row>
        <row r="13014">
          <cell r="A13014" t="str">
            <v>3136F6DL0</v>
          </cell>
          <cell r="B13014" t="str">
            <v>x3136F6DL0</v>
          </cell>
          <cell r="C13014" t="str">
            <v>Match</v>
          </cell>
          <cell r="D13014" t="str">
            <v>iStar</v>
          </cell>
          <cell r="E13014" t="str">
            <v>Callable</v>
          </cell>
        </row>
        <row r="13015">
          <cell r="A13015" t="str">
            <v>3136F6DL0</v>
          </cell>
          <cell r="B13015" t="str">
            <v>x3136F6DL0</v>
          </cell>
          <cell r="C13015" t="str">
            <v>Match</v>
          </cell>
          <cell r="D13015" t="str">
            <v>iStar</v>
          </cell>
          <cell r="E13015" t="str">
            <v>Callable</v>
          </cell>
        </row>
        <row r="13016">
          <cell r="A13016" t="str">
            <v>3136F6DM8</v>
          </cell>
          <cell r="B13016" t="str">
            <v>x3136F6DM8</v>
          </cell>
          <cell r="C13016" t="str">
            <v>Match</v>
          </cell>
          <cell r="D13016" t="str">
            <v>iStar</v>
          </cell>
          <cell r="E13016" t="str">
            <v>Callable</v>
          </cell>
        </row>
        <row r="13017">
          <cell r="A13017" t="str">
            <v>3136F6DM8</v>
          </cell>
          <cell r="B13017" t="str">
            <v>x3136F6DM8</v>
          </cell>
          <cell r="C13017" t="str">
            <v>Match</v>
          </cell>
          <cell r="D13017" t="str">
            <v>iStar</v>
          </cell>
          <cell r="E13017" t="str">
            <v>Callable</v>
          </cell>
        </row>
        <row r="13018">
          <cell r="A13018" t="str">
            <v>3136F6DN6</v>
          </cell>
          <cell r="B13018" t="str">
            <v>x3136F6DN6</v>
          </cell>
          <cell r="C13018" t="str">
            <v>Match</v>
          </cell>
          <cell r="D13018" t="str">
            <v>iStar</v>
          </cell>
          <cell r="E13018" t="str">
            <v>CallableStep-Up</v>
          </cell>
        </row>
        <row r="13019">
          <cell r="A13019" t="str">
            <v>3136F6DN6</v>
          </cell>
          <cell r="B13019" t="str">
            <v>x3136F6DN6</v>
          </cell>
          <cell r="C13019" t="str">
            <v>Match</v>
          </cell>
          <cell r="D13019" t="str">
            <v>iStar</v>
          </cell>
          <cell r="E13019" t="str">
            <v>Step-Up</v>
          </cell>
        </row>
        <row r="13020">
          <cell r="A13020" t="str">
            <v>3136F6DP1</v>
          </cell>
          <cell r="B13020" t="str">
            <v>x3136F6DP1</v>
          </cell>
          <cell r="C13020" t="str">
            <v>Match</v>
          </cell>
          <cell r="D13020" t="str">
            <v>iStar</v>
          </cell>
          <cell r="E13020" t="str">
            <v>Callable</v>
          </cell>
        </row>
        <row r="13021">
          <cell r="A13021" t="str">
            <v>3136F6DP1</v>
          </cell>
          <cell r="B13021" t="str">
            <v>x3136F6DP1</v>
          </cell>
          <cell r="C13021" t="str">
            <v>Match</v>
          </cell>
          <cell r="D13021" t="str">
            <v>iStar</v>
          </cell>
          <cell r="E13021" t="str">
            <v>Callable</v>
          </cell>
        </row>
        <row r="13022">
          <cell r="A13022" t="str">
            <v>3136F6DQ9</v>
          </cell>
          <cell r="B13022" t="str">
            <v>x3136F6DQ9</v>
          </cell>
          <cell r="C13022" t="str">
            <v>Match</v>
          </cell>
          <cell r="D13022" t="str">
            <v>iStar</v>
          </cell>
          <cell r="E13022" t="str">
            <v>CallableStep-Up</v>
          </cell>
        </row>
        <row r="13023">
          <cell r="A13023" t="str">
            <v>3136F6DQ9</v>
          </cell>
          <cell r="B13023" t="str">
            <v>x3136F6DQ9</v>
          </cell>
          <cell r="C13023" t="str">
            <v>Match</v>
          </cell>
          <cell r="D13023" t="str">
            <v>iStar</v>
          </cell>
          <cell r="E13023" t="str">
            <v>Callable</v>
          </cell>
        </row>
        <row r="13024">
          <cell r="A13024" t="str">
            <v>3136F6DR7</v>
          </cell>
          <cell r="B13024" t="str">
            <v>x3136F6DR7</v>
          </cell>
          <cell r="C13024" t="str">
            <v>Match</v>
          </cell>
          <cell r="D13024" t="str">
            <v>iStar</v>
          </cell>
          <cell r="E13024" t="str">
            <v>Callable</v>
          </cell>
        </row>
        <row r="13025">
          <cell r="A13025" t="str">
            <v>3136F6DR7</v>
          </cell>
          <cell r="B13025" t="str">
            <v>x3136F6DR7</v>
          </cell>
          <cell r="C13025" t="str">
            <v>Match</v>
          </cell>
          <cell r="D13025" t="str">
            <v>iStar</v>
          </cell>
          <cell r="E13025" t="str">
            <v>Callable</v>
          </cell>
        </row>
        <row r="13026">
          <cell r="A13026" t="str">
            <v>3136F6DS5</v>
          </cell>
          <cell r="B13026" t="str">
            <v>x3136F6DS5</v>
          </cell>
          <cell r="C13026" t="str">
            <v>Match</v>
          </cell>
          <cell r="D13026" t="str">
            <v>iStar</v>
          </cell>
          <cell r="E13026" t="str">
            <v>Callable</v>
          </cell>
        </row>
        <row r="13027">
          <cell r="A13027" t="str">
            <v>3136F6DS5</v>
          </cell>
          <cell r="B13027" t="str">
            <v>x3136F6DS5</v>
          </cell>
          <cell r="C13027" t="str">
            <v>Match</v>
          </cell>
          <cell r="D13027" t="str">
            <v>iStar</v>
          </cell>
          <cell r="E13027" t="str">
            <v>Callable</v>
          </cell>
        </row>
        <row r="13028">
          <cell r="A13028" t="str">
            <v>3136F6DT3</v>
          </cell>
          <cell r="B13028" t="str">
            <v>x3136F6DT3</v>
          </cell>
          <cell r="C13028" t="str">
            <v>Match</v>
          </cell>
          <cell r="D13028" t="str">
            <v>iStar</v>
          </cell>
          <cell r="E13028" t="str">
            <v>Callable</v>
          </cell>
        </row>
        <row r="13029">
          <cell r="A13029" t="str">
            <v>3136F6DT3</v>
          </cell>
          <cell r="B13029" t="str">
            <v>x3136F6DT3</v>
          </cell>
          <cell r="C13029" t="str">
            <v>Match</v>
          </cell>
          <cell r="D13029" t="str">
            <v>iStar</v>
          </cell>
          <cell r="E13029" t="str">
            <v>Step-Up</v>
          </cell>
        </row>
        <row r="13030">
          <cell r="A13030" t="str">
            <v>3136F6DU0</v>
          </cell>
          <cell r="B13030" t="str">
            <v>x3136F6DU0</v>
          </cell>
          <cell r="C13030" t="str">
            <v>Match</v>
          </cell>
          <cell r="D13030" t="str">
            <v>iStar</v>
          </cell>
          <cell r="E13030" t="str">
            <v>Callable</v>
          </cell>
        </row>
        <row r="13031">
          <cell r="A13031" t="str">
            <v>3136F6DU0</v>
          </cell>
          <cell r="B13031" t="str">
            <v>x3136F6DU0</v>
          </cell>
          <cell r="C13031" t="str">
            <v>Match</v>
          </cell>
          <cell r="D13031" t="str">
            <v>iStar</v>
          </cell>
          <cell r="E13031" t="str">
            <v>Zero-Coupon</v>
          </cell>
        </row>
        <row r="13032">
          <cell r="A13032" t="str">
            <v>3136F6DV8</v>
          </cell>
          <cell r="B13032" t="str">
            <v>x3136F6DV8</v>
          </cell>
          <cell r="C13032" t="str">
            <v>Match</v>
          </cell>
          <cell r="D13032" t="str">
            <v>iStar</v>
          </cell>
          <cell r="E13032" t="str">
            <v>Step-Up</v>
          </cell>
        </row>
        <row r="13033">
          <cell r="A13033" t="str">
            <v>3136F6DV8</v>
          </cell>
          <cell r="B13033" t="str">
            <v>x3136F6DV8</v>
          </cell>
          <cell r="C13033" t="str">
            <v>Match</v>
          </cell>
          <cell r="D13033" t="str">
            <v>iStar</v>
          </cell>
          <cell r="E13033" t="str">
            <v>CallableStep-Up</v>
          </cell>
        </row>
        <row r="13034">
          <cell r="A13034" t="str">
            <v>3136F6DW6</v>
          </cell>
          <cell r="B13034" t="str">
            <v>x3136F6DW6</v>
          </cell>
          <cell r="C13034" t="str">
            <v>Match</v>
          </cell>
          <cell r="D13034" t="str">
            <v>iStar</v>
          </cell>
          <cell r="E13034" t="str">
            <v>Step-Up</v>
          </cell>
        </row>
        <row r="13035">
          <cell r="A13035" t="str">
            <v>3136F6DW6</v>
          </cell>
          <cell r="B13035" t="str">
            <v>x3136F6DW6</v>
          </cell>
          <cell r="C13035" t="str">
            <v>Match</v>
          </cell>
          <cell r="D13035" t="str">
            <v>iStar</v>
          </cell>
          <cell r="E13035" t="str">
            <v>Callable</v>
          </cell>
        </row>
        <row r="13036">
          <cell r="A13036" t="str">
            <v>3136F6DW6</v>
          </cell>
          <cell r="B13036" t="str">
            <v>x3136F6DW6</v>
          </cell>
          <cell r="C13036" t="str">
            <v>Match</v>
          </cell>
          <cell r="D13036" t="str">
            <v>iStar</v>
          </cell>
          <cell r="E13036" t="str">
            <v>Callable</v>
          </cell>
        </row>
        <row r="13037">
          <cell r="A13037" t="str">
            <v>3136F6DX4</v>
          </cell>
          <cell r="B13037" t="str">
            <v>x3136F6DX4</v>
          </cell>
          <cell r="C13037" t="str">
            <v>Match</v>
          </cell>
          <cell r="D13037" t="str">
            <v>iStar</v>
          </cell>
          <cell r="E13037" t="str">
            <v>CallableStep-Up</v>
          </cell>
        </row>
        <row r="13038">
          <cell r="A13038" t="str">
            <v>3136F6DX4</v>
          </cell>
          <cell r="B13038" t="str">
            <v>x3136F6DX4</v>
          </cell>
          <cell r="C13038" t="str">
            <v>Match</v>
          </cell>
          <cell r="D13038" t="str">
            <v>iStar</v>
          </cell>
          <cell r="E13038" t="str">
            <v>Step-Up</v>
          </cell>
        </row>
        <row r="13039">
          <cell r="A13039" t="str">
            <v>3136F6DY2</v>
          </cell>
          <cell r="B13039" t="str">
            <v>x3136F6DY2</v>
          </cell>
          <cell r="C13039" t="str">
            <v>Match</v>
          </cell>
          <cell r="D13039" t="str">
            <v>iStar</v>
          </cell>
          <cell r="E13039" t="str">
            <v>Callable</v>
          </cell>
        </row>
        <row r="13040">
          <cell r="A13040" t="str">
            <v>3136F6DY2</v>
          </cell>
          <cell r="B13040" t="str">
            <v>x3136F6DY2</v>
          </cell>
          <cell r="C13040" t="str">
            <v>Match</v>
          </cell>
          <cell r="D13040" t="str">
            <v>iStar</v>
          </cell>
          <cell r="E13040" t="str">
            <v>Callable</v>
          </cell>
        </row>
        <row r="13041">
          <cell r="A13041" t="str">
            <v>3136F6DZ9</v>
          </cell>
          <cell r="B13041" t="str">
            <v>x3136F6DZ9</v>
          </cell>
          <cell r="C13041" t="str">
            <v>Match</v>
          </cell>
          <cell r="D13041" t="str">
            <v>iStar</v>
          </cell>
          <cell r="E13041" t="str">
            <v>Callable</v>
          </cell>
        </row>
        <row r="13042">
          <cell r="A13042" t="str">
            <v>3136F6DZ9</v>
          </cell>
          <cell r="B13042" t="str">
            <v>x3136F6DZ9</v>
          </cell>
          <cell r="C13042" t="str">
            <v>Match</v>
          </cell>
          <cell r="D13042" t="str">
            <v>iStar</v>
          </cell>
          <cell r="E13042" t="str">
            <v>Callable</v>
          </cell>
        </row>
        <row r="13043">
          <cell r="A13043" t="str">
            <v>3136F6E21</v>
          </cell>
          <cell r="B13043" t="str">
            <v>x3136F6E21</v>
          </cell>
          <cell r="C13043" t="str">
            <v>Match</v>
          </cell>
          <cell r="D13043" t="str">
            <v>iStar</v>
          </cell>
          <cell r="E13043" t="str">
            <v>Callable</v>
          </cell>
        </row>
        <row r="13044">
          <cell r="A13044" t="str">
            <v>3136F6E39</v>
          </cell>
          <cell r="B13044" t="str">
            <v>x3136F6E39</v>
          </cell>
          <cell r="C13044" t="str">
            <v>Match</v>
          </cell>
          <cell r="D13044" t="str">
            <v>iStar</v>
          </cell>
          <cell r="E13044" t="str">
            <v>Callable</v>
          </cell>
        </row>
        <row r="13045">
          <cell r="A13045" t="str">
            <v>3136F6E47</v>
          </cell>
          <cell r="B13045" t="str">
            <v>x3136F6E47</v>
          </cell>
          <cell r="C13045" t="str">
            <v>Match</v>
          </cell>
          <cell r="D13045" t="str">
            <v>iStar</v>
          </cell>
          <cell r="E13045" t="str">
            <v>Callable</v>
          </cell>
        </row>
        <row r="13046">
          <cell r="A13046" t="str">
            <v>3136F6E54</v>
          </cell>
          <cell r="B13046" t="str">
            <v>x3136F6E54</v>
          </cell>
          <cell r="C13046" t="str">
            <v>Match</v>
          </cell>
          <cell r="D13046" t="str">
            <v>iStar</v>
          </cell>
          <cell r="E13046" t="str">
            <v>Callable</v>
          </cell>
        </row>
        <row r="13047">
          <cell r="A13047" t="str">
            <v>3136F6E62</v>
          </cell>
          <cell r="B13047" t="str">
            <v>x3136F6E62</v>
          </cell>
          <cell r="C13047" t="str">
            <v>Match</v>
          </cell>
          <cell r="D13047" t="str">
            <v>iStar</v>
          </cell>
          <cell r="E13047" t="str">
            <v>Callable</v>
          </cell>
        </row>
        <row r="13048">
          <cell r="A13048" t="str">
            <v>3136F6E70</v>
          </cell>
          <cell r="B13048" t="str">
            <v>x3136F6E70</v>
          </cell>
          <cell r="C13048" t="str">
            <v>Match</v>
          </cell>
          <cell r="D13048" t="str">
            <v>iStar</v>
          </cell>
          <cell r="E13048" t="str">
            <v>Callable</v>
          </cell>
        </row>
        <row r="13049">
          <cell r="A13049" t="str">
            <v>3136F6E88</v>
          </cell>
          <cell r="B13049" t="str">
            <v>x3136F6E88</v>
          </cell>
          <cell r="C13049" t="str">
            <v>Match</v>
          </cell>
          <cell r="D13049" t="str">
            <v>iStar</v>
          </cell>
          <cell r="E13049" t="str">
            <v>Callable</v>
          </cell>
        </row>
        <row r="13050">
          <cell r="A13050" t="str">
            <v>3136F6E96</v>
          </cell>
          <cell r="B13050" t="str">
            <v>x3136F6E96</v>
          </cell>
          <cell r="C13050" t="str">
            <v>Match</v>
          </cell>
          <cell r="D13050" t="str">
            <v>iStar</v>
          </cell>
          <cell r="E13050" t="str">
            <v>Callable</v>
          </cell>
        </row>
        <row r="13051">
          <cell r="A13051" t="str">
            <v>3136F6E96</v>
          </cell>
          <cell r="B13051" t="str">
            <v>x3136F6E96</v>
          </cell>
          <cell r="C13051" t="str">
            <v>Match</v>
          </cell>
          <cell r="D13051" t="str">
            <v>iStar</v>
          </cell>
          <cell r="E13051" t="str">
            <v>Callable</v>
          </cell>
        </row>
        <row r="13052">
          <cell r="A13052" t="str">
            <v>3136F6EA3</v>
          </cell>
          <cell r="B13052" t="str">
            <v>x3136F6EA3</v>
          </cell>
          <cell r="C13052" t="str">
            <v>Match</v>
          </cell>
          <cell r="D13052" t="str">
            <v>iStar</v>
          </cell>
          <cell r="E13052" t="str">
            <v>Callable</v>
          </cell>
        </row>
        <row r="13053">
          <cell r="A13053" t="str">
            <v>3136F6EA3</v>
          </cell>
          <cell r="B13053" t="str">
            <v>x3136F6EA3</v>
          </cell>
          <cell r="C13053" t="str">
            <v>Match</v>
          </cell>
          <cell r="D13053" t="str">
            <v>iStar</v>
          </cell>
          <cell r="E13053" t="str">
            <v>Callable</v>
          </cell>
        </row>
        <row r="13054">
          <cell r="A13054" t="str">
            <v>3136F6EB1</v>
          </cell>
          <cell r="B13054" t="str">
            <v>x3136F6EB1</v>
          </cell>
          <cell r="C13054" t="str">
            <v>Match</v>
          </cell>
          <cell r="D13054" t="str">
            <v>iStar</v>
          </cell>
          <cell r="E13054" t="str">
            <v>Callable</v>
          </cell>
        </row>
        <row r="13055">
          <cell r="A13055" t="str">
            <v>3136F6EB1</v>
          </cell>
          <cell r="B13055" t="str">
            <v>x3136F6EB1</v>
          </cell>
          <cell r="C13055" t="str">
            <v>Match</v>
          </cell>
          <cell r="D13055" t="str">
            <v>iStar</v>
          </cell>
          <cell r="E13055" t="str">
            <v>Callable</v>
          </cell>
        </row>
        <row r="13056">
          <cell r="A13056" t="str">
            <v>3136F6EC9</v>
          </cell>
          <cell r="B13056" t="str">
            <v>x3136F6EC9</v>
          </cell>
          <cell r="C13056" t="str">
            <v>Match</v>
          </cell>
          <cell r="D13056" t="str">
            <v>iStar</v>
          </cell>
          <cell r="E13056" t="str">
            <v>Bullet</v>
          </cell>
        </row>
        <row r="13057">
          <cell r="A13057" t="str">
            <v>3136F6EC9</v>
          </cell>
          <cell r="B13057" t="str">
            <v>x3136F6EC9</v>
          </cell>
          <cell r="C13057" t="str">
            <v>Match</v>
          </cell>
          <cell r="D13057" t="str">
            <v>iStar</v>
          </cell>
          <cell r="E13057" t="str">
            <v>Callable</v>
          </cell>
        </row>
        <row r="13058">
          <cell r="A13058" t="str">
            <v>3136F6ED7</v>
          </cell>
          <cell r="B13058" t="str">
            <v>x3136F6ED7</v>
          </cell>
          <cell r="C13058" t="str">
            <v>Match</v>
          </cell>
          <cell r="D13058" t="str">
            <v>iStar</v>
          </cell>
          <cell r="E13058" t="str">
            <v>Callable</v>
          </cell>
        </row>
        <row r="13059">
          <cell r="A13059" t="str">
            <v>3136F6ED7</v>
          </cell>
          <cell r="B13059" t="str">
            <v>x3136F6ED7</v>
          </cell>
          <cell r="C13059" t="str">
            <v>Match</v>
          </cell>
          <cell r="D13059" t="str">
            <v>iStar</v>
          </cell>
          <cell r="E13059" t="str">
            <v>Zero-Coupon</v>
          </cell>
        </row>
        <row r="13060">
          <cell r="A13060" t="str">
            <v>3136F6ED7</v>
          </cell>
          <cell r="B13060" t="str">
            <v>x3136F6ED7</v>
          </cell>
          <cell r="C13060" t="str">
            <v>Match</v>
          </cell>
          <cell r="D13060" t="str">
            <v>iStar</v>
          </cell>
          <cell r="E13060" t="str">
            <v>Zero-Coupon</v>
          </cell>
        </row>
        <row r="13061">
          <cell r="A13061" t="str">
            <v>3136F6EE5</v>
          </cell>
          <cell r="B13061" t="str">
            <v>x3136F6EE5</v>
          </cell>
          <cell r="C13061" t="str">
            <v>Match</v>
          </cell>
          <cell r="D13061" t="str">
            <v>iStar</v>
          </cell>
          <cell r="E13061" t="str">
            <v>Zero-Coupon</v>
          </cell>
        </row>
        <row r="13062">
          <cell r="A13062" t="str">
            <v>3136F6EE5</v>
          </cell>
          <cell r="B13062" t="str">
            <v>x3136F6EE5</v>
          </cell>
          <cell r="C13062" t="str">
            <v>Match</v>
          </cell>
          <cell r="D13062" t="str">
            <v>iStar</v>
          </cell>
          <cell r="E13062" t="str">
            <v>Callable</v>
          </cell>
        </row>
        <row r="13063">
          <cell r="A13063" t="str">
            <v>3136F6EF2</v>
          </cell>
          <cell r="B13063" t="str">
            <v>x3136F6EF2</v>
          </cell>
          <cell r="C13063" t="str">
            <v>Match</v>
          </cell>
          <cell r="D13063" t="str">
            <v>iStar</v>
          </cell>
          <cell r="E13063" t="str">
            <v>Callable</v>
          </cell>
        </row>
        <row r="13064">
          <cell r="A13064" t="str">
            <v>3136F6EF2</v>
          </cell>
          <cell r="B13064" t="str">
            <v>x3136F6EF2</v>
          </cell>
          <cell r="C13064" t="str">
            <v>Match</v>
          </cell>
          <cell r="D13064" t="str">
            <v>iStar</v>
          </cell>
          <cell r="E13064" t="str">
            <v>CallableStep-Up</v>
          </cell>
        </row>
        <row r="13065">
          <cell r="A13065" t="str">
            <v>3136F6EG0</v>
          </cell>
          <cell r="B13065" t="str">
            <v>x3136F6EG0</v>
          </cell>
          <cell r="C13065" t="str">
            <v>Match</v>
          </cell>
          <cell r="D13065" t="str">
            <v>iStar</v>
          </cell>
          <cell r="E13065" t="str">
            <v>Step-Up</v>
          </cell>
        </row>
        <row r="13066">
          <cell r="A13066" t="str">
            <v>3136F6EG0</v>
          </cell>
          <cell r="B13066" t="str">
            <v>x3136F6EG0</v>
          </cell>
          <cell r="C13066" t="str">
            <v>Match</v>
          </cell>
          <cell r="D13066" t="str">
            <v>iStar</v>
          </cell>
          <cell r="E13066" t="str">
            <v>Zero-Coupon</v>
          </cell>
        </row>
        <row r="13067">
          <cell r="A13067" t="str">
            <v>3136F6EH8</v>
          </cell>
          <cell r="B13067" t="str">
            <v>x3136F6EH8</v>
          </cell>
          <cell r="C13067" t="str">
            <v>Match</v>
          </cell>
          <cell r="D13067" t="str">
            <v>iStar</v>
          </cell>
          <cell r="E13067" t="str">
            <v>Zero-Coupon</v>
          </cell>
        </row>
        <row r="13068">
          <cell r="A13068" t="str">
            <v>3136F6EH8</v>
          </cell>
          <cell r="B13068" t="str">
            <v>x3136F6EH8</v>
          </cell>
          <cell r="C13068" t="str">
            <v>Match</v>
          </cell>
          <cell r="D13068" t="str">
            <v>iStar</v>
          </cell>
          <cell r="E13068" t="str">
            <v>Callable</v>
          </cell>
        </row>
        <row r="13069">
          <cell r="A13069" t="str">
            <v>3136F6EK1</v>
          </cell>
          <cell r="B13069" t="str">
            <v>x3136F6EK1</v>
          </cell>
          <cell r="C13069" t="str">
            <v>Match</v>
          </cell>
          <cell r="D13069" t="str">
            <v>iStar</v>
          </cell>
          <cell r="E13069" t="str">
            <v>Callable</v>
          </cell>
        </row>
        <row r="13070">
          <cell r="A13070" t="str">
            <v>3136F6EK1</v>
          </cell>
          <cell r="B13070" t="str">
            <v>x3136F6EK1</v>
          </cell>
          <cell r="C13070" t="str">
            <v>Match</v>
          </cell>
          <cell r="D13070" t="str">
            <v>iStar</v>
          </cell>
          <cell r="E13070" t="str">
            <v>CallableStep-Up</v>
          </cell>
        </row>
        <row r="13071">
          <cell r="A13071" t="str">
            <v>3136F6EK1</v>
          </cell>
          <cell r="B13071" t="str">
            <v>x3136F6EK1</v>
          </cell>
          <cell r="C13071" t="str">
            <v>Match</v>
          </cell>
          <cell r="D13071" t="str">
            <v>iStar</v>
          </cell>
          <cell r="E13071" t="str">
            <v>Step-Up</v>
          </cell>
        </row>
        <row r="13072">
          <cell r="A13072" t="str">
            <v>3136F6EL9</v>
          </cell>
          <cell r="B13072" t="str">
            <v>x3136F6EL9</v>
          </cell>
          <cell r="C13072" t="str">
            <v>Match</v>
          </cell>
          <cell r="D13072" t="str">
            <v>iStar</v>
          </cell>
          <cell r="E13072" t="str">
            <v>Callable</v>
          </cell>
        </row>
        <row r="13073">
          <cell r="A13073" t="str">
            <v>3136F6EL9</v>
          </cell>
          <cell r="B13073" t="str">
            <v>x3136F6EL9</v>
          </cell>
          <cell r="C13073" t="str">
            <v>Match</v>
          </cell>
          <cell r="D13073" t="str">
            <v>iStar</v>
          </cell>
          <cell r="E13073" t="str">
            <v>Bullet</v>
          </cell>
        </row>
        <row r="13074">
          <cell r="A13074" t="str">
            <v>3136F6EM7</v>
          </cell>
          <cell r="B13074" t="str">
            <v>x3136F6EM7</v>
          </cell>
          <cell r="C13074" t="str">
            <v>Match</v>
          </cell>
          <cell r="D13074" t="str">
            <v>iStar</v>
          </cell>
          <cell r="E13074" t="str">
            <v>CallableStep-Up</v>
          </cell>
        </row>
        <row r="13075">
          <cell r="A13075" t="str">
            <v>3136F6EM7</v>
          </cell>
          <cell r="B13075" t="str">
            <v>x3136F6EM7</v>
          </cell>
          <cell r="C13075" t="str">
            <v>Match</v>
          </cell>
          <cell r="D13075" t="str">
            <v>iStar</v>
          </cell>
          <cell r="E13075" t="str">
            <v>Step-Up</v>
          </cell>
        </row>
        <row r="13076">
          <cell r="A13076" t="str">
            <v>3136F6EP0</v>
          </cell>
          <cell r="B13076" t="str">
            <v>x3136F6EP0</v>
          </cell>
          <cell r="C13076" t="str">
            <v>Match</v>
          </cell>
          <cell r="D13076" t="str">
            <v>iStar</v>
          </cell>
          <cell r="E13076" t="str">
            <v>Step-Up</v>
          </cell>
        </row>
        <row r="13077">
          <cell r="A13077" t="str">
            <v>3136F6EP0</v>
          </cell>
          <cell r="B13077" t="str">
            <v>x3136F6EP0</v>
          </cell>
          <cell r="C13077" t="str">
            <v>Match</v>
          </cell>
          <cell r="D13077" t="str">
            <v>iStar</v>
          </cell>
          <cell r="E13077" t="str">
            <v>Callable</v>
          </cell>
        </row>
        <row r="13078">
          <cell r="A13078" t="str">
            <v>3136F6EQ8</v>
          </cell>
          <cell r="B13078" t="str">
            <v>x3136F6EQ8</v>
          </cell>
          <cell r="C13078" t="str">
            <v>Match</v>
          </cell>
          <cell r="D13078" t="str">
            <v>iStar</v>
          </cell>
          <cell r="E13078" t="str">
            <v>Callable</v>
          </cell>
        </row>
        <row r="13079">
          <cell r="A13079" t="str">
            <v>3136F6EQ8</v>
          </cell>
          <cell r="B13079" t="str">
            <v>x3136F6EQ8</v>
          </cell>
          <cell r="C13079" t="str">
            <v>Match</v>
          </cell>
          <cell r="D13079" t="str">
            <v>iStar</v>
          </cell>
          <cell r="E13079" t="str">
            <v>Callable</v>
          </cell>
        </row>
        <row r="13080">
          <cell r="A13080" t="str">
            <v>3136F6EQ8</v>
          </cell>
          <cell r="B13080" t="str">
            <v>x3136F6EQ8</v>
          </cell>
          <cell r="C13080" t="str">
            <v>Match</v>
          </cell>
          <cell r="D13080" t="str">
            <v>iStar</v>
          </cell>
          <cell r="E13080" t="str">
            <v>Step-Up</v>
          </cell>
        </row>
        <row r="13081">
          <cell r="A13081" t="str">
            <v>3136F6ES4</v>
          </cell>
          <cell r="B13081" t="str">
            <v>x3136F6ES4</v>
          </cell>
          <cell r="C13081" t="str">
            <v>Match</v>
          </cell>
          <cell r="D13081" t="str">
            <v>iStar</v>
          </cell>
          <cell r="E13081" t="str">
            <v>Callable</v>
          </cell>
        </row>
        <row r="13082">
          <cell r="A13082" t="str">
            <v>3136F6ES4</v>
          </cell>
          <cell r="B13082" t="str">
            <v>x3136F6ES4</v>
          </cell>
          <cell r="C13082" t="str">
            <v>Match</v>
          </cell>
          <cell r="D13082" t="str">
            <v>iStar</v>
          </cell>
          <cell r="E13082" t="str">
            <v>Callable</v>
          </cell>
        </row>
        <row r="13083">
          <cell r="A13083" t="str">
            <v>3136F6ET2</v>
          </cell>
          <cell r="B13083" t="str">
            <v>x3136F6ET2</v>
          </cell>
          <cell r="C13083" t="str">
            <v>Match</v>
          </cell>
          <cell r="D13083" t="str">
            <v>iStar</v>
          </cell>
          <cell r="E13083" t="str">
            <v>Callable</v>
          </cell>
        </row>
        <row r="13084">
          <cell r="A13084" t="str">
            <v>3136F6ET2</v>
          </cell>
          <cell r="B13084" t="str">
            <v>x3136F6ET2</v>
          </cell>
          <cell r="C13084" t="str">
            <v>Match</v>
          </cell>
          <cell r="D13084" t="str">
            <v>iStar</v>
          </cell>
          <cell r="E13084" t="str">
            <v>Callable</v>
          </cell>
        </row>
        <row r="13085">
          <cell r="A13085" t="str">
            <v>3136F6EV7</v>
          </cell>
          <cell r="B13085" t="str">
            <v>x3136F6EV7</v>
          </cell>
          <cell r="C13085" t="str">
            <v>Match</v>
          </cell>
          <cell r="D13085" t="str">
            <v>iStar</v>
          </cell>
          <cell r="E13085" t="str">
            <v>Callable</v>
          </cell>
        </row>
        <row r="13086">
          <cell r="A13086" t="str">
            <v>3136F6EW5</v>
          </cell>
          <cell r="B13086" t="str">
            <v>x3136F6EW5</v>
          </cell>
          <cell r="C13086" t="str">
            <v>Match</v>
          </cell>
          <cell r="D13086" t="str">
            <v>iStar</v>
          </cell>
          <cell r="E13086" t="str">
            <v>Step-Up</v>
          </cell>
        </row>
        <row r="13087">
          <cell r="A13087" t="str">
            <v>3136F6EW5</v>
          </cell>
          <cell r="B13087" t="str">
            <v>x3136F6EW5</v>
          </cell>
          <cell r="C13087" t="str">
            <v>Match</v>
          </cell>
          <cell r="D13087" t="str">
            <v>iStar</v>
          </cell>
          <cell r="E13087" t="str">
            <v>Callable</v>
          </cell>
        </row>
        <row r="13088">
          <cell r="A13088" t="str">
            <v>3136F6EX3</v>
          </cell>
          <cell r="B13088" t="str">
            <v>x3136F6EX3</v>
          </cell>
          <cell r="C13088" t="str">
            <v>Match</v>
          </cell>
          <cell r="D13088" t="str">
            <v>iStar</v>
          </cell>
          <cell r="E13088" t="str">
            <v>Bullet</v>
          </cell>
        </row>
        <row r="13089">
          <cell r="A13089" t="str">
            <v>3136F6EX3</v>
          </cell>
          <cell r="B13089" t="str">
            <v>x3136F6EX3</v>
          </cell>
          <cell r="C13089" t="str">
            <v>Match</v>
          </cell>
          <cell r="D13089" t="str">
            <v>iStar</v>
          </cell>
          <cell r="E13089" t="str">
            <v>Callable</v>
          </cell>
        </row>
        <row r="13090">
          <cell r="A13090" t="str">
            <v>3136F6EY1</v>
          </cell>
          <cell r="B13090" t="str">
            <v>x3136F6EY1</v>
          </cell>
          <cell r="C13090" t="str">
            <v>Match</v>
          </cell>
          <cell r="D13090" t="str">
            <v>iStar</v>
          </cell>
          <cell r="E13090" t="str">
            <v>Callable</v>
          </cell>
        </row>
        <row r="13091">
          <cell r="A13091" t="str">
            <v>3136F6EY1</v>
          </cell>
          <cell r="B13091" t="str">
            <v>x3136F6EY1</v>
          </cell>
          <cell r="C13091" t="str">
            <v>Match</v>
          </cell>
          <cell r="D13091" t="str">
            <v>iStar</v>
          </cell>
          <cell r="E13091" t="str">
            <v>Callable</v>
          </cell>
        </row>
        <row r="13092">
          <cell r="A13092" t="str">
            <v>3136F6EZ8</v>
          </cell>
          <cell r="B13092" t="str">
            <v>x3136F6EZ8</v>
          </cell>
          <cell r="C13092" t="str">
            <v>Match</v>
          </cell>
          <cell r="D13092" t="str">
            <v>iStar</v>
          </cell>
          <cell r="E13092" t="str">
            <v>CallableStep-Up</v>
          </cell>
        </row>
        <row r="13093">
          <cell r="A13093" t="str">
            <v>3136F6EZ8</v>
          </cell>
          <cell r="B13093" t="str">
            <v>x3136F6EZ8</v>
          </cell>
          <cell r="C13093" t="str">
            <v>Match</v>
          </cell>
          <cell r="D13093" t="str">
            <v>iStar</v>
          </cell>
          <cell r="E13093" t="str">
            <v>Step-Up</v>
          </cell>
        </row>
        <row r="13094">
          <cell r="A13094" t="str">
            <v>3136F6F20</v>
          </cell>
          <cell r="B13094" t="str">
            <v>x3136F6F20</v>
          </cell>
          <cell r="C13094" t="str">
            <v>Match</v>
          </cell>
          <cell r="D13094" t="str">
            <v>iStar</v>
          </cell>
          <cell r="E13094" t="str">
            <v>Callable</v>
          </cell>
        </row>
        <row r="13095">
          <cell r="A13095" t="str">
            <v>3136F6F38</v>
          </cell>
          <cell r="B13095" t="str">
            <v>x3136F6F38</v>
          </cell>
          <cell r="C13095" t="str">
            <v>Match</v>
          </cell>
          <cell r="D13095" t="str">
            <v>iStar</v>
          </cell>
          <cell r="E13095" t="str">
            <v>Bullet</v>
          </cell>
        </row>
        <row r="13096">
          <cell r="A13096" t="str">
            <v>3136F6F46</v>
          </cell>
          <cell r="B13096" t="str">
            <v>x3136F6F46</v>
          </cell>
          <cell r="C13096" t="str">
            <v>Match</v>
          </cell>
          <cell r="D13096" t="str">
            <v>iStar</v>
          </cell>
          <cell r="E13096" t="str">
            <v>Callable</v>
          </cell>
        </row>
        <row r="13097">
          <cell r="A13097" t="str">
            <v>3136F6F53</v>
          </cell>
          <cell r="B13097" t="str">
            <v>x3136F6F53</v>
          </cell>
          <cell r="C13097" t="str">
            <v>Match</v>
          </cell>
          <cell r="D13097" t="str">
            <v>iStar</v>
          </cell>
          <cell r="E13097" t="str">
            <v>Callable</v>
          </cell>
        </row>
        <row r="13098">
          <cell r="A13098" t="str">
            <v>3136F6F61</v>
          </cell>
          <cell r="B13098" t="str">
            <v>x3136F6F61</v>
          </cell>
          <cell r="C13098" t="str">
            <v>Match</v>
          </cell>
          <cell r="D13098" t="str">
            <v>iStar</v>
          </cell>
          <cell r="E13098" t="str">
            <v>Callable</v>
          </cell>
        </row>
        <row r="13099">
          <cell r="A13099" t="str">
            <v>3136F6F87</v>
          </cell>
          <cell r="B13099" t="str">
            <v>x3136F6F87</v>
          </cell>
          <cell r="C13099" t="str">
            <v>Match</v>
          </cell>
          <cell r="D13099" t="str">
            <v>iStar</v>
          </cell>
          <cell r="E13099" t="str">
            <v>Callable</v>
          </cell>
        </row>
        <row r="13100">
          <cell r="A13100" t="str">
            <v>3136F6F95</v>
          </cell>
          <cell r="B13100" t="str">
            <v>x3136F6F95</v>
          </cell>
          <cell r="C13100" t="str">
            <v>Match</v>
          </cell>
          <cell r="D13100" t="str">
            <v>iStar</v>
          </cell>
          <cell r="E13100" t="str">
            <v>Callable</v>
          </cell>
        </row>
        <row r="13101">
          <cell r="A13101" t="str">
            <v>3136F6FA2</v>
          </cell>
          <cell r="B13101" t="str">
            <v>x3136F6FA2</v>
          </cell>
          <cell r="C13101" t="str">
            <v>Match</v>
          </cell>
          <cell r="D13101" t="str">
            <v>iStar</v>
          </cell>
          <cell r="E13101" t="str">
            <v>Callable</v>
          </cell>
        </row>
        <row r="13102">
          <cell r="A13102" t="str">
            <v>3136F6FA2</v>
          </cell>
          <cell r="B13102" t="str">
            <v>x3136F6FA2</v>
          </cell>
          <cell r="C13102" t="str">
            <v>Match</v>
          </cell>
          <cell r="D13102" t="str">
            <v>iStar</v>
          </cell>
          <cell r="E13102" t="str">
            <v>Callable</v>
          </cell>
        </row>
        <row r="13103">
          <cell r="A13103" t="str">
            <v>3136F6FB0</v>
          </cell>
          <cell r="B13103" t="str">
            <v>x3136F6FB0</v>
          </cell>
          <cell r="C13103" t="str">
            <v>Match</v>
          </cell>
          <cell r="D13103" t="str">
            <v>iStar</v>
          </cell>
          <cell r="E13103" t="str">
            <v>Callable</v>
          </cell>
        </row>
        <row r="13104">
          <cell r="A13104" t="str">
            <v>3136F6FB0</v>
          </cell>
          <cell r="B13104" t="str">
            <v>x3136F6FB0</v>
          </cell>
          <cell r="C13104" t="str">
            <v>Match</v>
          </cell>
          <cell r="D13104" t="str">
            <v>iStar</v>
          </cell>
          <cell r="E13104" t="str">
            <v>Callable</v>
          </cell>
        </row>
        <row r="13105">
          <cell r="A13105" t="str">
            <v>3136F6FC8</v>
          </cell>
          <cell r="B13105" t="str">
            <v>x3136F6FC8</v>
          </cell>
          <cell r="C13105" t="str">
            <v>Match</v>
          </cell>
          <cell r="D13105" t="str">
            <v>iStar</v>
          </cell>
          <cell r="E13105" t="str">
            <v>Callable</v>
          </cell>
        </row>
        <row r="13106">
          <cell r="A13106" t="str">
            <v>3136F6FC8</v>
          </cell>
          <cell r="B13106" t="str">
            <v>x3136F6FC8</v>
          </cell>
          <cell r="C13106" t="str">
            <v>Match</v>
          </cell>
          <cell r="D13106" t="str">
            <v>iStar</v>
          </cell>
          <cell r="E13106" t="str">
            <v>Bullet</v>
          </cell>
        </row>
        <row r="13107">
          <cell r="A13107" t="str">
            <v>3136F6FD6</v>
          </cell>
          <cell r="B13107" t="str">
            <v>x3136F6FD6</v>
          </cell>
          <cell r="C13107" t="str">
            <v>Match</v>
          </cell>
          <cell r="D13107" t="str">
            <v>iStar</v>
          </cell>
          <cell r="E13107" t="str">
            <v>Callable</v>
          </cell>
        </row>
        <row r="13108">
          <cell r="A13108" t="str">
            <v>3136F6FD6</v>
          </cell>
          <cell r="B13108" t="str">
            <v>x3136F6FD6</v>
          </cell>
          <cell r="C13108" t="str">
            <v>Match</v>
          </cell>
          <cell r="D13108" t="str">
            <v>iStar</v>
          </cell>
          <cell r="E13108" t="str">
            <v>Callable</v>
          </cell>
        </row>
        <row r="13109">
          <cell r="A13109" t="str">
            <v>3136F6FE4</v>
          </cell>
          <cell r="B13109" t="str">
            <v>x3136F6FE4</v>
          </cell>
          <cell r="C13109" t="str">
            <v>Match</v>
          </cell>
          <cell r="D13109" t="str">
            <v>iStar</v>
          </cell>
          <cell r="E13109" t="str">
            <v>Callable</v>
          </cell>
        </row>
        <row r="13110">
          <cell r="A13110" t="str">
            <v>3136F6FE4</v>
          </cell>
          <cell r="B13110" t="str">
            <v>x3136F6FE4</v>
          </cell>
          <cell r="C13110" t="str">
            <v>Match</v>
          </cell>
          <cell r="D13110" t="str">
            <v>iStar</v>
          </cell>
          <cell r="E13110" t="str">
            <v>Callable</v>
          </cell>
        </row>
        <row r="13111">
          <cell r="A13111" t="str">
            <v>3136F6FF1</v>
          </cell>
          <cell r="B13111" t="str">
            <v>x3136F6FF1</v>
          </cell>
          <cell r="C13111" t="str">
            <v>Match</v>
          </cell>
          <cell r="D13111" t="str">
            <v>iStar</v>
          </cell>
          <cell r="E13111" t="str">
            <v>Callable</v>
          </cell>
        </row>
        <row r="13112">
          <cell r="A13112" t="str">
            <v>3136F6FF1</v>
          </cell>
          <cell r="B13112" t="str">
            <v>x3136F6FF1</v>
          </cell>
          <cell r="C13112" t="str">
            <v>Match</v>
          </cell>
          <cell r="D13112" t="str">
            <v>iStar</v>
          </cell>
          <cell r="E13112" t="str">
            <v>Bullet</v>
          </cell>
        </row>
        <row r="13113">
          <cell r="A13113" t="str">
            <v>3136F6FG9</v>
          </cell>
          <cell r="B13113" t="str">
            <v>x3136F6FG9</v>
          </cell>
          <cell r="C13113" t="str">
            <v>Match</v>
          </cell>
          <cell r="D13113" t="str">
            <v>iStar</v>
          </cell>
          <cell r="E13113" t="str">
            <v>Callable</v>
          </cell>
        </row>
        <row r="13114">
          <cell r="A13114" t="str">
            <v>3136F6FG9</v>
          </cell>
          <cell r="B13114" t="str">
            <v>x3136F6FG9</v>
          </cell>
          <cell r="C13114" t="str">
            <v>Match</v>
          </cell>
          <cell r="D13114" t="str">
            <v>iStar</v>
          </cell>
          <cell r="E13114" t="str">
            <v>Callable</v>
          </cell>
        </row>
        <row r="13115">
          <cell r="A13115" t="str">
            <v>3136F6FH7</v>
          </cell>
          <cell r="B13115" t="str">
            <v>x3136F6FH7</v>
          </cell>
          <cell r="C13115" t="str">
            <v>Match</v>
          </cell>
          <cell r="D13115" t="str">
            <v>iStar</v>
          </cell>
          <cell r="E13115" t="str">
            <v>Callable</v>
          </cell>
        </row>
        <row r="13116">
          <cell r="A13116" t="str">
            <v>3136F6FH7</v>
          </cell>
          <cell r="B13116" t="str">
            <v>x3136F6FH7</v>
          </cell>
          <cell r="C13116" t="str">
            <v>Match</v>
          </cell>
          <cell r="D13116" t="str">
            <v>iStar</v>
          </cell>
          <cell r="E13116" t="str">
            <v>Bullet</v>
          </cell>
        </row>
        <row r="13117">
          <cell r="A13117" t="str">
            <v>3136F6FJ3</v>
          </cell>
          <cell r="B13117" t="str">
            <v>x3136F6FJ3</v>
          </cell>
          <cell r="C13117" t="str">
            <v>Match</v>
          </cell>
          <cell r="D13117" t="str">
            <v>iStar</v>
          </cell>
          <cell r="E13117" t="str">
            <v>Callable</v>
          </cell>
        </row>
        <row r="13118">
          <cell r="A13118" t="str">
            <v>3136F6FJ3</v>
          </cell>
          <cell r="B13118" t="str">
            <v>x3136F6FJ3</v>
          </cell>
          <cell r="C13118" t="str">
            <v>Match</v>
          </cell>
          <cell r="D13118" t="str">
            <v>iStar</v>
          </cell>
          <cell r="E13118" t="str">
            <v>Bullet</v>
          </cell>
        </row>
        <row r="13119">
          <cell r="A13119" t="str">
            <v>3136F6FK0</v>
          </cell>
          <cell r="B13119" t="str">
            <v>x3136F6FK0</v>
          </cell>
          <cell r="C13119" t="str">
            <v>Match</v>
          </cell>
          <cell r="D13119" t="str">
            <v>iStar</v>
          </cell>
          <cell r="E13119" t="str">
            <v>Callable</v>
          </cell>
        </row>
        <row r="13120">
          <cell r="A13120" t="str">
            <v>3136F6FK0</v>
          </cell>
          <cell r="B13120" t="str">
            <v>x3136F6FK0</v>
          </cell>
          <cell r="C13120" t="str">
            <v>Match</v>
          </cell>
          <cell r="D13120" t="str">
            <v>iStar</v>
          </cell>
          <cell r="E13120" t="str">
            <v>Callable</v>
          </cell>
        </row>
        <row r="13121">
          <cell r="A13121" t="str">
            <v>3136F6FL8</v>
          </cell>
          <cell r="B13121" t="str">
            <v>x3136F6FL8</v>
          </cell>
          <cell r="C13121" t="str">
            <v>Match</v>
          </cell>
          <cell r="D13121" t="str">
            <v>iStar</v>
          </cell>
          <cell r="E13121" t="str">
            <v>CallableStep-Up</v>
          </cell>
        </row>
        <row r="13122">
          <cell r="A13122" t="str">
            <v>3136F6FL8</v>
          </cell>
          <cell r="B13122" t="str">
            <v>x3136F6FL8</v>
          </cell>
          <cell r="C13122" t="str">
            <v>Match</v>
          </cell>
          <cell r="D13122" t="str">
            <v>iStar</v>
          </cell>
          <cell r="E13122" t="str">
            <v>Step-Up</v>
          </cell>
        </row>
        <row r="13123">
          <cell r="A13123" t="str">
            <v>3136F6FM6</v>
          </cell>
          <cell r="B13123" t="str">
            <v>x3136F6FM6</v>
          </cell>
          <cell r="C13123" t="str">
            <v>Match</v>
          </cell>
          <cell r="D13123" t="str">
            <v>iStar</v>
          </cell>
          <cell r="E13123" t="str">
            <v>Callable</v>
          </cell>
        </row>
        <row r="13124">
          <cell r="A13124" t="str">
            <v>3136F6FM6</v>
          </cell>
          <cell r="B13124" t="str">
            <v>x3136F6FM6</v>
          </cell>
          <cell r="C13124" t="str">
            <v>Match</v>
          </cell>
          <cell r="D13124" t="str">
            <v>iStar</v>
          </cell>
          <cell r="E13124" t="str">
            <v>Callable</v>
          </cell>
        </row>
        <row r="13125">
          <cell r="A13125" t="str">
            <v>3136F6FN4</v>
          </cell>
          <cell r="B13125" t="str">
            <v>x3136F6FN4</v>
          </cell>
          <cell r="C13125" t="str">
            <v>Match</v>
          </cell>
          <cell r="D13125" t="str">
            <v>iStar</v>
          </cell>
          <cell r="E13125" t="str">
            <v>Callable</v>
          </cell>
        </row>
        <row r="13126">
          <cell r="A13126" t="str">
            <v>3136F6FN4</v>
          </cell>
          <cell r="B13126" t="str">
            <v>x3136F6FN4</v>
          </cell>
          <cell r="C13126" t="str">
            <v>Match</v>
          </cell>
          <cell r="D13126" t="str">
            <v>iStar</v>
          </cell>
          <cell r="E13126" t="str">
            <v>Callable</v>
          </cell>
        </row>
        <row r="13127">
          <cell r="A13127" t="str">
            <v>3136F6FP9</v>
          </cell>
          <cell r="B13127" t="str">
            <v>x3136F6FP9</v>
          </cell>
          <cell r="C13127" t="str">
            <v>Match</v>
          </cell>
          <cell r="D13127" t="str">
            <v>iStar</v>
          </cell>
          <cell r="E13127" t="str">
            <v>Callable</v>
          </cell>
        </row>
        <row r="13128">
          <cell r="A13128" t="str">
            <v>3136F6FP9</v>
          </cell>
          <cell r="B13128" t="str">
            <v>x3136F6FP9</v>
          </cell>
          <cell r="C13128" t="str">
            <v>Match</v>
          </cell>
          <cell r="D13128" t="str">
            <v>iStar</v>
          </cell>
          <cell r="E13128" t="str">
            <v>Callable</v>
          </cell>
        </row>
        <row r="13129">
          <cell r="A13129" t="str">
            <v>3136F6FQ7</v>
          </cell>
          <cell r="B13129" t="str">
            <v>x3136F6FQ7</v>
          </cell>
          <cell r="C13129" t="str">
            <v>Match</v>
          </cell>
          <cell r="D13129" t="str">
            <v>iStar</v>
          </cell>
          <cell r="E13129" t="str">
            <v>Callable</v>
          </cell>
        </row>
        <row r="13130">
          <cell r="A13130" t="str">
            <v>3136F6FQ7</v>
          </cell>
          <cell r="B13130" t="str">
            <v>x3136F6FQ7</v>
          </cell>
          <cell r="C13130" t="str">
            <v>Match</v>
          </cell>
          <cell r="D13130" t="str">
            <v>iStar</v>
          </cell>
          <cell r="E13130" t="str">
            <v>Callable</v>
          </cell>
        </row>
        <row r="13131">
          <cell r="A13131" t="str">
            <v>3136F6FR5</v>
          </cell>
          <cell r="B13131" t="str">
            <v>x3136F6FR5</v>
          </cell>
          <cell r="C13131" t="str">
            <v>Match</v>
          </cell>
          <cell r="D13131" t="str">
            <v>iStar</v>
          </cell>
          <cell r="E13131" t="str">
            <v>Callable</v>
          </cell>
        </row>
        <row r="13132">
          <cell r="A13132" t="str">
            <v>3136F6FR5</v>
          </cell>
          <cell r="B13132" t="str">
            <v>x3136F6FR5</v>
          </cell>
          <cell r="C13132" t="str">
            <v>Match</v>
          </cell>
          <cell r="D13132" t="str">
            <v>iStar</v>
          </cell>
          <cell r="E13132" t="str">
            <v>Callable</v>
          </cell>
        </row>
        <row r="13133">
          <cell r="A13133" t="str">
            <v>3136F6FS3</v>
          </cell>
          <cell r="B13133" t="str">
            <v>x3136F6FS3</v>
          </cell>
          <cell r="C13133" t="str">
            <v>Match</v>
          </cell>
          <cell r="D13133" t="str">
            <v>iStar</v>
          </cell>
          <cell r="E13133" t="str">
            <v>Callable</v>
          </cell>
        </row>
        <row r="13134">
          <cell r="A13134" t="str">
            <v>3136F6FS3</v>
          </cell>
          <cell r="B13134" t="str">
            <v>x3136F6FS3</v>
          </cell>
          <cell r="C13134" t="str">
            <v>Match</v>
          </cell>
          <cell r="D13134" t="str">
            <v>iStar</v>
          </cell>
          <cell r="E13134" t="str">
            <v>Step-Up</v>
          </cell>
        </row>
        <row r="13135">
          <cell r="A13135" t="str">
            <v>3136F6FT1</v>
          </cell>
          <cell r="B13135" t="str">
            <v>x3136F6FT1</v>
          </cell>
          <cell r="C13135" t="str">
            <v>Match</v>
          </cell>
          <cell r="D13135" t="str">
            <v>iStar</v>
          </cell>
          <cell r="E13135" t="str">
            <v>Step-Up</v>
          </cell>
        </row>
        <row r="13136">
          <cell r="A13136" t="str">
            <v>3136F6FT1</v>
          </cell>
          <cell r="B13136" t="str">
            <v>x3136F6FT1</v>
          </cell>
          <cell r="C13136" t="str">
            <v>Match</v>
          </cell>
          <cell r="D13136" t="str">
            <v>iStar</v>
          </cell>
          <cell r="E13136" t="str">
            <v>Callable</v>
          </cell>
        </row>
        <row r="13137">
          <cell r="A13137" t="str">
            <v>3136F6FU8</v>
          </cell>
          <cell r="B13137" t="str">
            <v>x3136F6FU8</v>
          </cell>
          <cell r="C13137" t="str">
            <v>Match</v>
          </cell>
          <cell r="D13137" t="str">
            <v>iStar</v>
          </cell>
          <cell r="E13137" t="str">
            <v>Callable</v>
          </cell>
        </row>
        <row r="13138">
          <cell r="A13138" t="str">
            <v>3136F6FU8</v>
          </cell>
          <cell r="B13138" t="str">
            <v>x3136F6FU8</v>
          </cell>
          <cell r="C13138" t="str">
            <v>Match</v>
          </cell>
          <cell r="D13138" t="str">
            <v>iStar</v>
          </cell>
          <cell r="E13138" t="str">
            <v>Bullet</v>
          </cell>
        </row>
        <row r="13139">
          <cell r="A13139" t="str">
            <v>3136F6FV6</v>
          </cell>
          <cell r="B13139" t="str">
            <v>x3136F6FV6</v>
          </cell>
          <cell r="C13139" t="str">
            <v>Match</v>
          </cell>
          <cell r="D13139" t="str">
            <v>iStar</v>
          </cell>
          <cell r="E13139" t="str">
            <v>CallableStep-Up</v>
          </cell>
        </row>
        <row r="13140">
          <cell r="A13140" t="str">
            <v>3136F6FV6</v>
          </cell>
          <cell r="B13140" t="str">
            <v>x3136F6FV6</v>
          </cell>
          <cell r="C13140" t="str">
            <v>Match</v>
          </cell>
          <cell r="D13140" t="str">
            <v>iStar</v>
          </cell>
          <cell r="E13140" t="str">
            <v>Step-Up</v>
          </cell>
        </row>
        <row r="13141">
          <cell r="A13141" t="str">
            <v>3136F6FW4</v>
          </cell>
          <cell r="B13141" t="str">
            <v>x3136F6FW4</v>
          </cell>
          <cell r="C13141" t="str">
            <v>Match</v>
          </cell>
          <cell r="D13141" t="str">
            <v>iStar</v>
          </cell>
          <cell r="E13141" t="str">
            <v>Callable</v>
          </cell>
        </row>
        <row r="13142">
          <cell r="A13142" t="str">
            <v>3136F6FW4</v>
          </cell>
          <cell r="B13142" t="str">
            <v>x3136F6FW4</v>
          </cell>
          <cell r="C13142" t="str">
            <v>Match</v>
          </cell>
          <cell r="D13142" t="str">
            <v>iStar</v>
          </cell>
          <cell r="E13142" t="str">
            <v>Bullet</v>
          </cell>
        </row>
        <row r="13143">
          <cell r="A13143" t="str">
            <v>3136F6FY0</v>
          </cell>
          <cell r="B13143" t="str">
            <v>x3136F6FY0</v>
          </cell>
          <cell r="C13143" t="str">
            <v>Match</v>
          </cell>
          <cell r="D13143" t="str">
            <v>iStar</v>
          </cell>
          <cell r="E13143" t="str">
            <v>Callable</v>
          </cell>
        </row>
        <row r="13144">
          <cell r="A13144" t="str">
            <v>3136F6FY0</v>
          </cell>
          <cell r="B13144" t="str">
            <v>x3136F6FY0</v>
          </cell>
          <cell r="C13144" t="str">
            <v>Match</v>
          </cell>
          <cell r="D13144" t="str">
            <v>iStar</v>
          </cell>
          <cell r="E13144" t="str">
            <v>Callable</v>
          </cell>
        </row>
        <row r="13145">
          <cell r="A13145" t="str">
            <v>3136F6FZ7</v>
          </cell>
          <cell r="B13145" t="str">
            <v>x3136F6FZ7</v>
          </cell>
          <cell r="C13145" t="str">
            <v>Match</v>
          </cell>
          <cell r="D13145" t="str">
            <v>iStar</v>
          </cell>
          <cell r="E13145" t="str">
            <v>Callable</v>
          </cell>
        </row>
        <row r="13146">
          <cell r="A13146" t="str">
            <v>3136F6FZ7</v>
          </cell>
          <cell r="B13146" t="str">
            <v>x3136F6FZ7</v>
          </cell>
          <cell r="C13146" t="str">
            <v>Match</v>
          </cell>
          <cell r="D13146" t="str">
            <v>iStar</v>
          </cell>
          <cell r="E13146" t="str">
            <v>Bullet</v>
          </cell>
        </row>
        <row r="13147">
          <cell r="A13147" t="str">
            <v>3136F6FZ7</v>
          </cell>
          <cell r="B13147" t="str">
            <v>x3136F6FZ7</v>
          </cell>
          <cell r="C13147" t="str">
            <v>Match</v>
          </cell>
          <cell r="D13147" t="str">
            <v>iStar</v>
          </cell>
          <cell r="E13147" t="str">
            <v>Callable</v>
          </cell>
        </row>
        <row r="13148">
          <cell r="A13148" t="str">
            <v>3136F6G29</v>
          </cell>
          <cell r="B13148" t="str">
            <v>x3136F6G29</v>
          </cell>
          <cell r="C13148" t="str">
            <v>Match</v>
          </cell>
          <cell r="D13148" t="str">
            <v>iStar</v>
          </cell>
          <cell r="E13148" t="str">
            <v>Callable</v>
          </cell>
        </row>
        <row r="13149">
          <cell r="A13149" t="str">
            <v>3136F6G37</v>
          </cell>
          <cell r="B13149" t="str">
            <v>x3136F6G37</v>
          </cell>
          <cell r="C13149" t="str">
            <v>Match</v>
          </cell>
          <cell r="D13149" t="str">
            <v>iStar</v>
          </cell>
          <cell r="E13149" t="str">
            <v>CallableStep-Up</v>
          </cell>
        </row>
        <row r="13150">
          <cell r="A13150" t="str">
            <v>3136F6G52</v>
          </cell>
          <cell r="B13150" t="str">
            <v>x3136F6G52</v>
          </cell>
          <cell r="C13150" t="str">
            <v>Match</v>
          </cell>
          <cell r="D13150" t="str">
            <v>iStar</v>
          </cell>
          <cell r="E13150" t="str">
            <v>Step-Up</v>
          </cell>
        </row>
        <row r="13151">
          <cell r="A13151" t="str">
            <v>3136F6G52</v>
          </cell>
          <cell r="B13151" t="str">
            <v>x3136F6G52</v>
          </cell>
          <cell r="C13151" t="str">
            <v>Match</v>
          </cell>
          <cell r="D13151" t="str">
            <v>iStar</v>
          </cell>
          <cell r="E13151" t="str">
            <v>Callable</v>
          </cell>
        </row>
        <row r="13152">
          <cell r="A13152" t="str">
            <v>3136F6G60</v>
          </cell>
          <cell r="B13152" t="str">
            <v>x3136F6G60</v>
          </cell>
          <cell r="C13152" t="str">
            <v>Match</v>
          </cell>
          <cell r="D13152" t="str">
            <v>iStar</v>
          </cell>
          <cell r="E13152" t="str">
            <v>Callable</v>
          </cell>
        </row>
        <row r="13153">
          <cell r="A13153" t="str">
            <v>3136F6G78</v>
          </cell>
          <cell r="B13153" t="str">
            <v>x3136F6G78</v>
          </cell>
          <cell r="C13153" t="str">
            <v>Match</v>
          </cell>
          <cell r="D13153" t="str">
            <v>iStar</v>
          </cell>
          <cell r="E13153" t="str">
            <v>Callable</v>
          </cell>
        </row>
        <row r="13154">
          <cell r="A13154" t="str">
            <v>3136F6G86</v>
          </cell>
          <cell r="B13154" t="str">
            <v>x3136F6G86</v>
          </cell>
          <cell r="C13154" t="str">
            <v>Match</v>
          </cell>
          <cell r="D13154" t="str">
            <v>iStar</v>
          </cell>
          <cell r="E13154" t="str">
            <v>Callable</v>
          </cell>
        </row>
        <row r="13155">
          <cell r="A13155" t="str">
            <v>3136F6G94</v>
          </cell>
          <cell r="B13155" t="str">
            <v>x3136F6G94</v>
          </cell>
          <cell r="C13155" t="str">
            <v>Match</v>
          </cell>
          <cell r="D13155" t="str">
            <v>iStar</v>
          </cell>
          <cell r="E13155" t="str">
            <v>Callable</v>
          </cell>
        </row>
        <row r="13156">
          <cell r="A13156" t="str">
            <v>3136F6GA1</v>
          </cell>
          <cell r="B13156" t="str">
            <v>x3136F6GA1</v>
          </cell>
          <cell r="C13156" t="str">
            <v>Match</v>
          </cell>
          <cell r="D13156" t="str">
            <v>iStar</v>
          </cell>
          <cell r="E13156" t="str">
            <v>Bullet</v>
          </cell>
        </row>
        <row r="13157">
          <cell r="A13157" t="str">
            <v>3136F6GA1</v>
          </cell>
          <cell r="B13157" t="str">
            <v>x3136F6GA1</v>
          </cell>
          <cell r="C13157" t="str">
            <v>Match</v>
          </cell>
          <cell r="D13157" t="str">
            <v>iStar</v>
          </cell>
          <cell r="E13157" t="str">
            <v>Callable</v>
          </cell>
        </row>
        <row r="13158">
          <cell r="A13158" t="str">
            <v>3136F6GB9</v>
          </cell>
          <cell r="B13158" t="str">
            <v>x3136F6GB9</v>
          </cell>
          <cell r="C13158" t="str">
            <v>Match</v>
          </cell>
          <cell r="D13158" t="str">
            <v>iStar</v>
          </cell>
          <cell r="E13158" t="str">
            <v>Callable</v>
          </cell>
        </row>
        <row r="13159">
          <cell r="A13159" t="str">
            <v>3136F6GB9</v>
          </cell>
          <cell r="B13159" t="str">
            <v>x3136F6GB9</v>
          </cell>
          <cell r="C13159" t="str">
            <v>Match</v>
          </cell>
          <cell r="D13159" t="str">
            <v>iStar</v>
          </cell>
          <cell r="E13159" t="str">
            <v>CallableStep-Up</v>
          </cell>
        </row>
        <row r="13160">
          <cell r="A13160" t="str">
            <v>3136F6GC7</v>
          </cell>
          <cell r="B13160" t="str">
            <v>x3136F6GC7</v>
          </cell>
          <cell r="C13160" t="str">
            <v>Match</v>
          </cell>
          <cell r="D13160" t="str">
            <v>iStar</v>
          </cell>
          <cell r="E13160" t="str">
            <v>Step-Up</v>
          </cell>
        </row>
        <row r="13161">
          <cell r="A13161" t="str">
            <v>3136F6GC7</v>
          </cell>
          <cell r="B13161" t="str">
            <v>x3136F6GC7</v>
          </cell>
          <cell r="C13161" t="str">
            <v>Match</v>
          </cell>
          <cell r="D13161" t="str">
            <v>iStar</v>
          </cell>
          <cell r="E13161" t="str">
            <v>Callable</v>
          </cell>
        </row>
        <row r="13162">
          <cell r="A13162" t="str">
            <v>3136F6GD5</v>
          </cell>
          <cell r="B13162" t="str">
            <v>x3136F6GD5</v>
          </cell>
          <cell r="C13162" t="str">
            <v>Match</v>
          </cell>
          <cell r="D13162" t="str">
            <v>iStar</v>
          </cell>
          <cell r="E13162" t="str">
            <v>Callable</v>
          </cell>
        </row>
        <row r="13163">
          <cell r="A13163" t="str">
            <v>3136F6GD5</v>
          </cell>
          <cell r="B13163" t="str">
            <v>x3136F6GD5</v>
          </cell>
          <cell r="C13163" t="str">
            <v>Match</v>
          </cell>
          <cell r="D13163" t="str">
            <v>iStar</v>
          </cell>
          <cell r="E13163" t="str">
            <v>CallableStep-Up</v>
          </cell>
        </row>
        <row r="13164">
          <cell r="A13164" t="str">
            <v>3136F6GE3</v>
          </cell>
          <cell r="B13164" t="str">
            <v>x3136F6GE3</v>
          </cell>
          <cell r="C13164" t="str">
            <v>Match</v>
          </cell>
          <cell r="D13164" t="str">
            <v>iStar</v>
          </cell>
          <cell r="E13164" t="str">
            <v>Step-Up</v>
          </cell>
        </row>
        <row r="13165">
          <cell r="A13165" t="str">
            <v>3136F6GE3</v>
          </cell>
          <cell r="B13165" t="str">
            <v>x3136F6GE3</v>
          </cell>
          <cell r="C13165" t="str">
            <v>Match</v>
          </cell>
          <cell r="D13165" t="str">
            <v>iStar</v>
          </cell>
          <cell r="E13165" t="str">
            <v>Step-Up</v>
          </cell>
        </row>
        <row r="13166">
          <cell r="A13166" t="str">
            <v>3136F6GF0</v>
          </cell>
          <cell r="B13166" t="str">
            <v>x3136F6GF0</v>
          </cell>
          <cell r="C13166" t="str">
            <v>Match</v>
          </cell>
          <cell r="D13166" t="str">
            <v>iStar</v>
          </cell>
          <cell r="E13166" t="str">
            <v>Callable</v>
          </cell>
        </row>
        <row r="13167">
          <cell r="A13167" t="str">
            <v>3136F6GF0</v>
          </cell>
          <cell r="B13167" t="str">
            <v>x3136F6GF0</v>
          </cell>
          <cell r="C13167" t="str">
            <v>Match</v>
          </cell>
          <cell r="D13167" t="str">
            <v>iStar</v>
          </cell>
          <cell r="E13167" t="str">
            <v>Callable</v>
          </cell>
        </row>
        <row r="13168">
          <cell r="A13168" t="str">
            <v>3136F6GG8</v>
          </cell>
          <cell r="B13168" t="str">
            <v>x3136F6GG8</v>
          </cell>
          <cell r="C13168" t="str">
            <v>Match</v>
          </cell>
          <cell r="D13168" t="str">
            <v>iStar</v>
          </cell>
          <cell r="E13168" t="str">
            <v>CallableStep-Up</v>
          </cell>
        </row>
        <row r="13169">
          <cell r="A13169" t="str">
            <v>3136F6GG8</v>
          </cell>
          <cell r="B13169" t="str">
            <v>x3136F6GG8</v>
          </cell>
          <cell r="C13169" t="str">
            <v>Match</v>
          </cell>
          <cell r="D13169" t="str">
            <v>iStar</v>
          </cell>
          <cell r="E13169" t="str">
            <v>Step-Up</v>
          </cell>
        </row>
        <row r="13170">
          <cell r="A13170" t="str">
            <v>3136F6GH6</v>
          </cell>
          <cell r="B13170" t="str">
            <v>x3136F6GH6</v>
          </cell>
          <cell r="C13170" t="str">
            <v>Match</v>
          </cell>
          <cell r="D13170" t="str">
            <v>iStar</v>
          </cell>
          <cell r="E13170" t="str">
            <v>Step-Up</v>
          </cell>
        </row>
        <row r="13171">
          <cell r="A13171" t="str">
            <v>3136F6GH6</v>
          </cell>
          <cell r="B13171" t="str">
            <v>x3136F6GH6</v>
          </cell>
          <cell r="C13171" t="str">
            <v>Match</v>
          </cell>
          <cell r="D13171" t="str">
            <v>iStar</v>
          </cell>
          <cell r="E13171" t="str">
            <v>Callable</v>
          </cell>
        </row>
        <row r="13172">
          <cell r="A13172" t="str">
            <v>3136F6GJ2</v>
          </cell>
          <cell r="B13172" t="str">
            <v>x3136F6GJ2</v>
          </cell>
          <cell r="C13172" t="str">
            <v>Match</v>
          </cell>
          <cell r="D13172" t="str">
            <v>iStar</v>
          </cell>
          <cell r="E13172" t="str">
            <v>Bullet</v>
          </cell>
        </row>
        <row r="13173">
          <cell r="A13173" t="str">
            <v>3136F6GJ2</v>
          </cell>
          <cell r="B13173" t="str">
            <v>x3136F6GJ2</v>
          </cell>
          <cell r="C13173" t="str">
            <v>Match</v>
          </cell>
          <cell r="D13173" t="str">
            <v>iStar</v>
          </cell>
          <cell r="E13173" t="str">
            <v>CallableStep-Up</v>
          </cell>
        </row>
        <row r="13174">
          <cell r="A13174" t="str">
            <v>3136F6GK9</v>
          </cell>
          <cell r="B13174" t="str">
            <v>x3136F6GK9</v>
          </cell>
          <cell r="C13174" t="str">
            <v>Match</v>
          </cell>
          <cell r="D13174" t="str">
            <v>iStar</v>
          </cell>
          <cell r="E13174" t="str">
            <v>Bullet</v>
          </cell>
        </row>
        <row r="13175">
          <cell r="A13175" t="str">
            <v>3136F6GK9</v>
          </cell>
          <cell r="B13175" t="str">
            <v>x3136F6GK9</v>
          </cell>
          <cell r="C13175" t="str">
            <v>Match</v>
          </cell>
          <cell r="D13175" t="str">
            <v>iStar</v>
          </cell>
          <cell r="E13175" t="str">
            <v>Callable</v>
          </cell>
        </row>
        <row r="13176">
          <cell r="A13176" t="str">
            <v>3136F6GK9</v>
          </cell>
          <cell r="B13176" t="str">
            <v>x3136F6GK9</v>
          </cell>
          <cell r="C13176" t="str">
            <v>Match</v>
          </cell>
          <cell r="D13176" t="str">
            <v>iStar</v>
          </cell>
          <cell r="E13176" t="str">
            <v>Bullet</v>
          </cell>
        </row>
        <row r="13177">
          <cell r="A13177" t="str">
            <v>3136F6GL7</v>
          </cell>
          <cell r="B13177" t="str">
            <v>x3136F6GL7</v>
          </cell>
          <cell r="C13177" t="str">
            <v>Match</v>
          </cell>
          <cell r="D13177" t="str">
            <v>iStar</v>
          </cell>
          <cell r="E13177" t="str">
            <v>CallableStep-Up</v>
          </cell>
        </row>
        <row r="13178">
          <cell r="A13178" t="str">
            <v>3136F6GM5</v>
          </cell>
          <cell r="B13178" t="str">
            <v>x3136F6GM5</v>
          </cell>
          <cell r="C13178" t="str">
            <v>Match</v>
          </cell>
          <cell r="D13178" t="str">
            <v>iStar</v>
          </cell>
          <cell r="E13178" t="str">
            <v>Callable</v>
          </cell>
        </row>
        <row r="13179">
          <cell r="A13179" t="str">
            <v>3136F6GM5</v>
          </cell>
          <cell r="B13179" t="str">
            <v>x3136F6GM5</v>
          </cell>
          <cell r="C13179" t="str">
            <v>Match</v>
          </cell>
          <cell r="D13179" t="str">
            <v>iStar</v>
          </cell>
          <cell r="E13179" t="str">
            <v>Callable</v>
          </cell>
        </row>
        <row r="13180">
          <cell r="A13180" t="str">
            <v>3136F6GN3</v>
          </cell>
          <cell r="B13180" t="str">
            <v>x3136F6GN3</v>
          </cell>
          <cell r="C13180" t="str">
            <v>Match</v>
          </cell>
          <cell r="D13180" t="str">
            <v>iStar</v>
          </cell>
          <cell r="E13180" t="str">
            <v>Bullet</v>
          </cell>
        </row>
        <row r="13181">
          <cell r="A13181" t="str">
            <v>3136F6GN3</v>
          </cell>
          <cell r="B13181" t="str">
            <v>x3136F6GN3</v>
          </cell>
          <cell r="C13181" t="str">
            <v>Match</v>
          </cell>
          <cell r="D13181" t="str">
            <v>iStar</v>
          </cell>
          <cell r="E13181" t="str">
            <v>Bullet</v>
          </cell>
        </row>
        <row r="13182">
          <cell r="A13182" t="str">
            <v>3136F6GP8</v>
          </cell>
          <cell r="B13182" t="str">
            <v>x3136F6GP8</v>
          </cell>
          <cell r="C13182" t="str">
            <v>Match</v>
          </cell>
          <cell r="D13182" t="str">
            <v>iStar</v>
          </cell>
          <cell r="E13182" t="str">
            <v>Callable</v>
          </cell>
        </row>
        <row r="13183">
          <cell r="A13183" t="str">
            <v>3136F6GQ6</v>
          </cell>
          <cell r="B13183" t="str">
            <v>x3136F6GQ6</v>
          </cell>
          <cell r="C13183" t="str">
            <v>Match</v>
          </cell>
          <cell r="D13183" t="str">
            <v>iStar</v>
          </cell>
          <cell r="E13183" t="str">
            <v>Callable</v>
          </cell>
        </row>
        <row r="13184">
          <cell r="A13184" t="str">
            <v>3136F6GQ6</v>
          </cell>
          <cell r="B13184" t="str">
            <v>x3136F6GQ6</v>
          </cell>
          <cell r="C13184" t="str">
            <v>Match</v>
          </cell>
          <cell r="D13184" t="str">
            <v>iStar</v>
          </cell>
          <cell r="E13184" t="str">
            <v>Step-Up</v>
          </cell>
        </row>
        <row r="13185">
          <cell r="A13185" t="str">
            <v>3136F6GR4</v>
          </cell>
          <cell r="B13185" t="str">
            <v>x3136F6GR4</v>
          </cell>
          <cell r="C13185" t="str">
            <v>Match</v>
          </cell>
          <cell r="D13185" t="str">
            <v>iStar</v>
          </cell>
          <cell r="E13185" t="str">
            <v>Callable</v>
          </cell>
        </row>
        <row r="13186">
          <cell r="A13186" t="str">
            <v>3136F6GR4</v>
          </cell>
          <cell r="B13186" t="str">
            <v>x3136F6GR4</v>
          </cell>
          <cell r="C13186" t="str">
            <v>Match</v>
          </cell>
          <cell r="D13186" t="str">
            <v>iStar</v>
          </cell>
          <cell r="E13186" t="str">
            <v>Step-Up</v>
          </cell>
        </row>
        <row r="13187">
          <cell r="A13187" t="str">
            <v>3136F6GS2</v>
          </cell>
          <cell r="B13187" t="str">
            <v>x3136F6GS2</v>
          </cell>
          <cell r="C13187" t="str">
            <v>Match</v>
          </cell>
          <cell r="D13187" t="str">
            <v>iStar</v>
          </cell>
          <cell r="E13187" t="str">
            <v>Callable</v>
          </cell>
        </row>
        <row r="13188">
          <cell r="A13188" t="str">
            <v>3136F6GS2</v>
          </cell>
          <cell r="B13188" t="str">
            <v>x3136F6GS2</v>
          </cell>
          <cell r="C13188" t="str">
            <v>Match</v>
          </cell>
          <cell r="D13188" t="str">
            <v>iStar</v>
          </cell>
          <cell r="E13188" t="str">
            <v>Callable</v>
          </cell>
        </row>
        <row r="13189">
          <cell r="A13189" t="str">
            <v>3136F6GT0</v>
          </cell>
          <cell r="B13189" t="str">
            <v>x3136F6GT0</v>
          </cell>
          <cell r="C13189" t="str">
            <v>Match</v>
          </cell>
          <cell r="D13189" t="str">
            <v>iStar</v>
          </cell>
          <cell r="E13189" t="str">
            <v>Step-Up</v>
          </cell>
        </row>
        <row r="13190">
          <cell r="A13190" t="str">
            <v>3136F6GT0</v>
          </cell>
          <cell r="B13190" t="str">
            <v>x3136F6GT0</v>
          </cell>
          <cell r="C13190" t="str">
            <v>Match</v>
          </cell>
          <cell r="D13190" t="str">
            <v>iStar</v>
          </cell>
          <cell r="E13190" t="str">
            <v>Step-Up</v>
          </cell>
        </row>
        <row r="13191">
          <cell r="A13191" t="str">
            <v>3136F6GV5</v>
          </cell>
          <cell r="B13191" t="str">
            <v>x3136F6GV5</v>
          </cell>
          <cell r="C13191" t="str">
            <v>Match</v>
          </cell>
          <cell r="D13191" t="str">
            <v>iStar</v>
          </cell>
          <cell r="E13191" t="str">
            <v>Callable</v>
          </cell>
        </row>
        <row r="13192">
          <cell r="A13192" t="str">
            <v>3136F6GV5</v>
          </cell>
          <cell r="B13192" t="str">
            <v>x3136F6GV5</v>
          </cell>
          <cell r="C13192" t="str">
            <v>Match</v>
          </cell>
          <cell r="D13192" t="str">
            <v>iStar</v>
          </cell>
          <cell r="E13192" t="str">
            <v>Callable</v>
          </cell>
        </row>
        <row r="13193">
          <cell r="A13193" t="str">
            <v>3136F6GW3</v>
          </cell>
          <cell r="B13193" t="str">
            <v>x3136F6GW3</v>
          </cell>
          <cell r="C13193" t="str">
            <v>Match</v>
          </cell>
          <cell r="D13193" t="str">
            <v>iStar</v>
          </cell>
          <cell r="E13193" t="str">
            <v>CallableStep-Up</v>
          </cell>
        </row>
        <row r="13194">
          <cell r="A13194" t="str">
            <v>3136F6GW3</v>
          </cell>
          <cell r="B13194" t="str">
            <v>x3136F6GW3</v>
          </cell>
          <cell r="C13194" t="str">
            <v>Match</v>
          </cell>
          <cell r="D13194" t="str">
            <v>iStar</v>
          </cell>
          <cell r="E13194" t="str">
            <v>Step-Up</v>
          </cell>
        </row>
        <row r="13195">
          <cell r="A13195" t="str">
            <v>3136F6GX1</v>
          </cell>
          <cell r="B13195" t="str">
            <v>x3136F6GX1</v>
          </cell>
          <cell r="C13195" t="str">
            <v>Match</v>
          </cell>
          <cell r="D13195" t="str">
            <v>iStar</v>
          </cell>
          <cell r="E13195" t="str">
            <v>Step-Up</v>
          </cell>
        </row>
        <row r="13196">
          <cell r="A13196" t="str">
            <v>3136F6GX1</v>
          </cell>
          <cell r="B13196" t="str">
            <v>x3136F6GX1</v>
          </cell>
          <cell r="C13196" t="str">
            <v>Match</v>
          </cell>
          <cell r="D13196" t="str">
            <v>iStar</v>
          </cell>
          <cell r="E13196" t="str">
            <v>Step-Up</v>
          </cell>
        </row>
        <row r="13197">
          <cell r="A13197" t="str">
            <v>3136F6GY9</v>
          </cell>
          <cell r="B13197" t="str">
            <v>x3136F6GY9</v>
          </cell>
          <cell r="C13197" t="str">
            <v>Match</v>
          </cell>
          <cell r="D13197" t="str">
            <v>iStar</v>
          </cell>
          <cell r="E13197" t="str">
            <v>CallableStep-Up</v>
          </cell>
        </row>
        <row r="13198">
          <cell r="A13198" t="str">
            <v>3136F6GY9</v>
          </cell>
          <cell r="B13198" t="str">
            <v>x3136F6GY9</v>
          </cell>
          <cell r="C13198" t="str">
            <v>Match</v>
          </cell>
          <cell r="D13198" t="str">
            <v>iStar</v>
          </cell>
          <cell r="E13198" t="str">
            <v>Bullet</v>
          </cell>
        </row>
        <row r="13199">
          <cell r="A13199" t="str">
            <v>3136F6GY9</v>
          </cell>
          <cell r="B13199" t="str">
            <v>x3136F6GY9</v>
          </cell>
          <cell r="C13199" t="str">
            <v>Match</v>
          </cell>
          <cell r="D13199" t="str">
            <v>iStar</v>
          </cell>
          <cell r="E13199" t="str">
            <v>Callable</v>
          </cell>
        </row>
        <row r="13200">
          <cell r="A13200" t="str">
            <v>3136F6GZ6</v>
          </cell>
          <cell r="B13200" t="str">
            <v>x3136F6GZ6</v>
          </cell>
          <cell r="C13200" t="str">
            <v>Match</v>
          </cell>
          <cell r="D13200" t="str">
            <v>iStar</v>
          </cell>
          <cell r="E13200" t="str">
            <v>Callable</v>
          </cell>
        </row>
        <row r="13201">
          <cell r="A13201" t="str">
            <v>3136F6GZ6</v>
          </cell>
          <cell r="B13201" t="str">
            <v>x3136F6GZ6</v>
          </cell>
          <cell r="C13201" t="str">
            <v>Match</v>
          </cell>
          <cell r="D13201" t="str">
            <v>iStar</v>
          </cell>
          <cell r="E13201" t="str">
            <v>CallableStep-Up</v>
          </cell>
        </row>
        <row r="13202">
          <cell r="A13202" t="str">
            <v>3136F6H28</v>
          </cell>
          <cell r="B13202" t="str">
            <v>x3136F6H28</v>
          </cell>
          <cell r="C13202" t="str">
            <v>Match</v>
          </cell>
          <cell r="D13202" t="str">
            <v>iStar</v>
          </cell>
          <cell r="E13202" t="str">
            <v>Bullet</v>
          </cell>
        </row>
        <row r="13203">
          <cell r="A13203" t="str">
            <v>3136F6H36</v>
          </cell>
          <cell r="B13203" t="str">
            <v>x3136F6H36</v>
          </cell>
          <cell r="C13203" t="str">
            <v>Match</v>
          </cell>
          <cell r="D13203" t="str">
            <v>iStar</v>
          </cell>
          <cell r="E13203" t="str">
            <v>Bullet</v>
          </cell>
        </row>
        <row r="13204">
          <cell r="A13204" t="str">
            <v>3136F6H44</v>
          </cell>
          <cell r="B13204" t="str">
            <v>x3136F6H44</v>
          </cell>
          <cell r="C13204" t="str">
            <v>Match</v>
          </cell>
          <cell r="D13204" t="str">
            <v>iStar</v>
          </cell>
          <cell r="E13204" t="str">
            <v>Callable</v>
          </cell>
        </row>
        <row r="13205">
          <cell r="A13205" t="str">
            <v>3136F6H51</v>
          </cell>
          <cell r="B13205" t="str">
            <v>x3136F6H51</v>
          </cell>
          <cell r="C13205" t="str">
            <v>Match</v>
          </cell>
          <cell r="D13205" t="str">
            <v>iStar</v>
          </cell>
          <cell r="E13205" t="str">
            <v>Callable</v>
          </cell>
        </row>
        <row r="13206">
          <cell r="A13206" t="str">
            <v>3136F6H69</v>
          </cell>
          <cell r="B13206" t="str">
            <v>x3136F6H69</v>
          </cell>
          <cell r="C13206" t="str">
            <v>Match</v>
          </cell>
          <cell r="D13206" t="str">
            <v>iStar</v>
          </cell>
          <cell r="E13206" t="str">
            <v>Callable</v>
          </cell>
        </row>
        <row r="13207">
          <cell r="A13207" t="str">
            <v>3136F6H77</v>
          </cell>
          <cell r="B13207" t="str">
            <v>x3136F6H77</v>
          </cell>
          <cell r="C13207" t="str">
            <v>Match</v>
          </cell>
          <cell r="D13207" t="str">
            <v>iStar</v>
          </cell>
          <cell r="E13207" t="str">
            <v>Callable</v>
          </cell>
        </row>
        <row r="13208">
          <cell r="A13208" t="str">
            <v>3136F6H85</v>
          </cell>
          <cell r="B13208" t="str">
            <v>x3136F6H85</v>
          </cell>
          <cell r="C13208" t="str">
            <v>Match</v>
          </cell>
          <cell r="D13208" t="str">
            <v>iStar</v>
          </cell>
          <cell r="E13208" t="str">
            <v>CallableStep-Up</v>
          </cell>
        </row>
        <row r="13209">
          <cell r="A13209" t="str">
            <v>3136F6H93</v>
          </cell>
          <cell r="B13209" t="str">
            <v>x3136F6H93</v>
          </cell>
          <cell r="C13209" t="str">
            <v>Match</v>
          </cell>
          <cell r="D13209" t="str">
            <v>iStar</v>
          </cell>
          <cell r="E13209" t="str">
            <v>Step-Up</v>
          </cell>
        </row>
        <row r="13210">
          <cell r="A13210" t="str">
            <v>3136F6HA0</v>
          </cell>
          <cell r="B13210" t="str">
            <v>x3136F6HA0</v>
          </cell>
          <cell r="C13210" t="str">
            <v>Match</v>
          </cell>
          <cell r="D13210" t="str">
            <v>iStar</v>
          </cell>
          <cell r="E13210" t="str">
            <v>Step-Up</v>
          </cell>
        </row>
        <row r="13211">
          <cell r="A13211" t="str">
            <v>3136F6HA0</v>
          </cell>
          <cell r="B13211" t="str">
            <v>x3136F6HA0</v>
          </cell>
          <cell r="C13211" t="str">
            <v>Match</v>
          </cell>
          <cell r="D13211" t="str">
            <v>iStar</v>
          </cell>
          <cell r="E13211" t="str">
            <v>Callable</v>
          </cell>
        </row>
        <row r="13212">
          <cell r="A13212" t="str">
            <v>3136F6HB8</v>
          </cell>
          <cell r="B13212" t="str">
            <v>x3136F6HB8</v>
          </cell>
          <cell r="C13212" t="str">
            <v>Match</v>
          </cell>
          <cell r="D13212" t="str">
            <v>iStar</v>
          </cell>
          <cell r="E13212" t="str">
            <v>Callable</v>
          </cell>
        </row>
        <row r="13213">
          <cell r="A13213" t="str">
            <v>3136F6HB8</v>
          </cell>
          <cell r="B13213" t="str">
            <v>x3136F6HB8</v>
          </cell>
          <cell r="C13213" t="str">
            <v>Match</v>
          </cell>
          <cell r="D13213" t="str">
            <v>iStar</v>
          </cell>
          <cell r="E13213" t="str">
            <v>CallableStep-Up</v>
          </cell>
        </row>
        <row r="13214">
          <cell r="A13214" t="str">
            <v>3136F6HC6</v>
          </cell>
          <cell r="B13214" t="str">
            <v>x3136F6HC6</v>
          </cell>
          <cell r="C13214" t="str">
            <v>Match</v>
          </cell>
          <cell r="D13214" t="str">
            <v>iStar</v>
          </cell>
          <cell r="E13214" t="str">
            <v>Step-Up</v>
          </cell>
        </row>
        <row r="13215">
          <cell r="A13215" t="str">
            <v>3136F6HD4</v>
          </cell>
          <cell r="B13215" t="str">
            <v>x3136F6HD4</v>
          </cell>
          <cell r="C13215" t="str">
            <v>Match</v>
          </cell>
          <cell r="D13215" t="str">
            <v>iStar</v>
          </cell>
          <cell r="E13215" t="str">
            <v>CallableStep-Up</v>
          </cell>
        </row>
        <row r="13216">
          <cell r="A13216" t="str">
            <v>3136F6HD4</v>
          </cell>
          <cell r="B13216" t="str">
            <v>x3136F6HD4</v>
          </cell>
          <cell r="C13216" t="str">
            <v>Match</v>
          </cell>
          <cell r="D13216" t="str">
            <v>iStar</v>
          </cell>
          <cell r="E13216" t="str">
            <v>Step-Up</v>
          </cell>
        </row>
        <row r="13217">
          <cell r="A13217" t="str">
            <v>3136F6HE2</v>
          </cell>
          <cell r="B13217" t="str">
            <v>x3136F6HE2</v>
          </cell>
          <cell r="C13217" t="str">
            <v>Match</v>
          </cell>
          <cell r="D13217" t="str">
            <v>iStar</v>
          </cell>
          <cell r="E13217" t="str">
            <v>Callable</v>
          </cell>
        </row>
        <row r="13218">
          <cell r="A13218" t="str">
            <v>3136F6HE2</v>
          </cell>
          <cell r="B13218" t="str">
            <v>x3136F6HE2</v>
          </cell>
          <cell r="C13218" t="str">
            <v>Match</v>
          </cell>
          <cell r="D13218" t="str">
            <v>iStar</v>
          </cell>
          <cell r="E13218" t="str">
            <v>Callable</v>
          </cell>
        </row>
        <row r="13219">
          <cell r="A13219" t="str">
            <v>3136F6HF9</v>
          </cell>
          <cell r="B13219" t="str">
            <v>x3136F6HF9</v>
          </cell>
          <cell r="C13219" t="str">
            <v>Match</v>
          </cell>
          <cell r="D13219" t="str">
            <v>iStar</v>
          </cell>
          <cell r="E13219" t="str">
            <v>CallableStep-Up</v>
          </cell>
        </row>
        <row r="13220">
          <cell r="A13220" t="str">
            <v>3136F6HF9</v>
          </cell>
          <cell r="B13220" t="str">
            <v>x3136F6HF9</v>
          </cell>
          <cell r="C13220" t="str">
            <v>Match</v>
          </cell>
          <cell r="D13220" t="str">
            <v>iStar</v>
          </cell>
          <cell r="E13220" t="str">
            <v>Callable</v>
          </cell>
        </row>
        <row r="13221">
          <cell r="A13221" t="str">
            <v>3136F6HG7</v>
          </cell>
          <cell r="B13221" t="str">
            <v>x3136F6HG7</v>
          </cell>
          <cell r="C13221" t="str">
            <v>Match</v>
          </cell>
          <cell r="D13221" t="str">
            <v>iStar</v>
          </cell>
          <cell r="E13221" t="str">
            <v>Callable</v>
          </cell>
        </row>
        <row r="13222">
          <cell r="A13222" t="str">
            <v>3136F6HG7</v>
          </cell>
          <cell r="B13222" t="str">
            <v>x3136F6HG7</v>
          </cell>
          <cell r="C13222" t="str">
            <v>Match</v>
          </cell>
          <cell r="D13222" t="str">
            <v>iStar</v>
          </cell>
          <cell r="E13222" t="str">
            <v>Callable</v>
          </cell>
        </row>
        <row r="13223">
          <cell r="A13223" t="str">
            <v>3136F6HH5</v>
          </cell>
          <cell r="B13223" t="str">
            <v>x3136F6HH5</v>
          </cell>
          <cell r="C13223" t="str">
            <v>Match</v>
          </cell>
          <cell r="D13223" t="str">
            <v>iStar</v>
          </cell>
          <cell r="E13223" t="str">
            <v>Callable</v>
          </cell>
        </row>
        <row r="13224">
          <cell r="A13224" t="str">
            <v>3136F6HH5</v>
          </cell>
          <cell r="B13224" t="str">
            <v>x3136F6HH5</v>
          </cell>
          <cell r="C13224" t="str">
            <v>Match</v>
          </cell>
          <cell r="D13224" t="str">
            <v>iStar</v>
          </cell>
          <cell r="E13224" t="str">
            <v>Callable</v>
          </cell>
        </row>
        <row r="13225">
          <cell r="A13225" t="str">
            <v>3136F6HJ1</v>
          </cell>
          <cell r="B13225" t="str">
            <v>x3136F6HJ1</v>
          </cell>
          <cell r="C13225" t="str">
            <v>Match</v>
          </cell>
          <cell r="D13225" t="str">
            <v>iStar</v>
          </cell>
          <cell r="E13225" t="str">
            <v>Callable</v>
          </cell>
        </row>
        <row r="13226">
          <cell r="A13226" t="str">
            <v>3136F6HK8</v>
          </cell>
          <cell r="B13226" t="str">
            <v>x3136F6HK8</v>
          </cell>
          <cell r="C13226" t="str">
            <v>Match</v>
          </cell>
          <cell r="D13226" t="str">
            <v>iStar</v>
          </cell>
          <cell r="E13226" t="str">
            <v>Bullet</v>
          </cell>
        </row>
        <row r="13227">
          <cell r="A13227" t="str">
            <v>3136F6HK8</v>
          </cell>
          <cell r="B13227" t="str">
            <v>x3136F6HK8</v>
          </cell>
          <cell r="C13227" t="str">
            <v>Match</v>
          </cell>
          <cell r="D13227" t="str">
            <v>iStar</v>
          </cell>
          <cell r="E13227" t="str">
            <v>CallableStep-Up</v>
          </cell>
        </row>
        <row r="13228">
          <cell r="A13228" t="str">
            <v>3136F6HL6</v>
          </cell>
          <cell r="B13228" t="str">
            <v>x3136F6HL6</v>
          </cell>
          <cell r="C13228" t="str">
            <v>Match</v>
          </cell>
          <cell r="D13228" t="str">
            <v>iStar</v>
          </cell>
          <cell r="E13228" t="str">
            <v>Step-Up</v>
          </cell>
        </row>
        <row r="13229">
          <cell r="A13229" t="str">
            <v>3136F6HL6</v>
          </cell>
          <cell r="B13229" t="str">
            <v>x3136F6HL6</v>
          </cell>
          <cell r="C13229" t="str">
            <v>Match</v>
          </cell>
          <cell r="D13229" t="str">
            <v>iStar</v>
          </cell>
          <cell r="E13229" t="str">
            <v>Callable</v>
          </cell>
        </row>
        <row r="13230">
          <cell r="A13230" t="str">
            <v>3136F6HM4</v>
          </cell>
          <cell r="B13230" t="str">
            <v>x3136F6HM4</v>
          </cell>
          <cell r="C13230" t="str">
            <v>Match</v>
          </cell>
          <cell r="D13230" t="str">
            <v>iStar</v>
          </cell>
          <cell r="E13230" t="str">
            <v>Callable</v>
          </cell>
        </row>
        <row r="13231">
          <cell r="A13231" t="str">
            <v>3136F6HM4</v>
          </cell>
          <cell r="B13231" t="str">
            <v>x3136F6HM4</v>
          </cell>
          <cell r="C13231" t="str">
            <v>Match</v>
          </cell>
          <cell r="D13231" t="str">
            <v>iStar</v>
          </cell>
          <cell r="E13231" t="str">
            <v>Callable</v>
          </cell>
        </row>
        <row r="13232">
          <cell r="A13232" t="str">
            <v>3136F6HN2</v>
          </cell>
          <cell r="B13232" t="str">
            <v>x3136F6HN2</v>
          </cell>
          <cell r="C13232" t="str">
            <v>Match</v>
          </cell>
          <cell r="D13232" t="str">
            <v>iStar</v>
          </cell>
          <cell r="E13232" t="str">
            <v>Bullet</v>
          </cell>
        </row>
        <row r="13233">
          <cell r="A13233" t="str">
            <v>3136F6HN2</v>
          </cell>
          <cell r="B13233" t="str">
            <v>x3136F6HN2</v>
          </cell>
          <cell r="C13233" t="str">
            <v>Match</v>
          </cell>
          <cell r="D13233" t="str">
            <v>iStar</v>
          </cell>
          <cell r="E13233" t="str">
            <v>CallableStep-Up</v>
          </cell>
        </row>
        <row r="13234">
          <cell r="A13234" t="str">
            <v>3136F6HP7</v>
          </cell>
          <cell r="B13234" t="str">
            <v>x3136F6HP7</v>
          </cell>
          <cell r="C13234" t="str">
            <v>Match</v>
          </cell>
          <cell r="D13234" t="str">
            <v>iStar</v>
          </cell>
          <cell r="E13234" t="str">
            <v>Step-Up</v>
          </cell>
        </row>
        <row r="13235">
          <cell r="A13235" t="str">
            <v>3136F6HP7</v>
          </cell>
          <cell r="B13235" t="str">
            <v>x3136F6HP7</v>
          </cell>
          <cell r="C13235" t="str">
            <v>Match</v>
          </cell>
          <cell r="D13235" t="str">
            <v>iStar</v>
          </cell>
          <cell r="E13235" t="str">
            <v>CallableStep-Up</v>
          </cell>
        </row>
        <row r="13236">
          <cell r="A13236" t="str">
            <v>3136F6HQ5</v>
          </cell>
          <cell r="B13236" t="str">
            <v>x3136F6HQ5</v>
          </cell>
          <cell r="C13236" t="str">
            <v>Match</v>
          </cell>
          <cell r="D13236" t="str">
            <v>iStar</v>
          </cell>
          <cell r="E13236" t="str">
            <v>Step-Up</v>
          </cell>
        </row>
        <row r="13237">
          <cell r="A13237" t="str">
            <v>3136F6HQ5</v>
          </cell>
          <cell r="B13237" t="str">
            <v>x3136F6HQ5</v>
          </cell>
          <cell r="C13237" t="str">
            <v>Match</v>
          </cell>
          <cell r="D13237" t="str">
            <v>iStar</v>
          </cell>
          <cell r="E13237" t="str">
            <v>CallableStep-Up</v>
          </cell>
        </row>
        <row r="13238">
          <cell r="A13238" t="str">
            <v>3136F6HR3</v>
          </cell>
          <cell r="B13238" t="str">
            <v>x3136F6HR3</v>
          </cell>
          <cell r="C13238" t="str">
            <v>Match</v>
          </cell>
          <cell r="D13238" t="str">
            <v>iStar</v>
          </cell>
          <cell r="E13238" t="str">
            <v>Step-Up</v>
          </cell>
        </row>
        <row r="13239">
          <cell r="A13239" t="str">
            <v>3136F6HR3</v>
          </cell>
          <cell r="B13239" t="str">
            <v>x3136F6HR3</v>
          </cell>
          <cell r="C13239" t="str">
            <v>Match</v>
          </cell>
          <cell r="D13239" t="str">
            <v>iStar</v>
          </cell>
          <cell r="E13239" t="str">
            <v>CallableStep-Up</v>
          </cell>
        </row>
        <row r="13240">
          <cell r="A13240" t="str">
            <v>3136F6HS1</v>
          </cell>
          <cell r="B13240" t="str">
            <v>x3136F6HS1</v>
          </cell>
          <cell r="C13240" t="str">
            <v>Match</v>
          </cell>
          <cell r="D13240" t="str">
            <v>iStar</v>
          </cell>
          <cell r="E13240" t="str">
            <v>Callable</v>
          </cell>
        </row>
        <row r="13241">
          <cell r="A13241" t="str">
            <v>3136F6HS1</v>
          </cell>
          <cell r="B13241" t="str">
            <v>x3136F6HS1</v>
          </cell>
          <cell r="C13241" t="str">
            <v>Match</v>
          </cell>
          <cell r="D13241" t="str">
            <v>iStar</v>
          </cell>
          <cell r="E13241" t="str">
            <v>Callable</v>
          </cell>
        </row>
        <row r="13242">
          <cell r="A13242" t="str">
            <v>3136F6HT9</v>
          </cell>
          <cell r="B13242" t="str">
            <v>x3136F6HT9</v>
          </cell>
          <cell r="C13242" t="str">
            <v>Match</v>
          </cell>
          <cell r="D13242" t="str">
            <v>iStar</v>
          </cell>
          <cell r="E13242" t="str">
            <v>Callable</v>
          </cell>
        </row>
        <row r="13243">
          <cell r="A13243" t="str">
            <v>3136F6HT9</v>
          </cell>
          <cell r="B13243" t="str">
            <v>x3136F6HT9</v>
          </cell>
          <cell r="C13243" t="str">
            <v>Match</v>
          </cell>
          <cell r="D13243" t="str">
            <v>iStar</v>
          </cell>
          <cell r="E13243" t="str">
            <v>Callable</v>
          </cell>
        </row>
        <row r="13244">
          <cell r="A13244" t="str">
            <v>3136F6HU6</v>
          </cell>
          <cell r="B13244" t="str">
            <v>x3136F6HU6</v>
          </cell>
          <cell r="C13244" t="str">
            <v>Match</v>
          </cell>
          <cell r="D13244" t="str">
            <v>iStar</v>
          </cell>
          <cell r="E13244" t="str">
            <v>Callable</v>
          </cell>
        </row>
        <row r="13245">
          <cell r="A13245" t="str">
            <v>3136F6HU6</v>
          </cell>
          <cell r="B13245" t="str">
            <v>x3136F6HU6</v>
          </cell>
          <cell r="C13245" t="str">
            <v>Match</v>
          </cell>
          <cell r="D13245" t="str">
            <v>iStar</v>
          </cell>
          <cell r="E13245" t="str">
            <v>Callable</v>
          </cell>
        </row>
        <row r="13246">
          <cell r="A13246" t="str">
            <v>3136F6HV4</v>
          </cell>
          <cell r="B13246" t="str">
            <v>x3136F6HV4</v>
          </cell>
          <cell r="C13246" t="str">
            <v>Match</v>
          </cell>
          <cell r="D13246" t="str">
            <v>iStar</v>
          </cell>
          <cell r="E13246" t="str">
            <v>Callable</v>
          </cell>
        </row>
        <row r="13247">
          <cell r="A13247" t="str">
            <v>3136F6HW2</v>
          </cell>
          <cell r="B13247" t="str">
            <v>x3136F6HW2</v>
          </cell>
          <cell r="C13247" t="str">
            <v>Match</v>
          </cell>
          <cell r="D13247" t="str">
            <v>iStar</v>
          </cell>
          <cell r="E13247" t="str">
            <v>Step-Up</v>
          </cell>
        </row>
        <row r="13248">
          <cell r="A13248" t="str">
            <v>3136F6HW2</v>
          </cell>
          <cell r="B13248" t="str">
            <v>x3136F6HW2</v>
          </cell>
          <cell r="C13248" t="str">
            <v>Match</v>
          </cell>
          <cell r="D13248" t="str">
            <v>iStar</v>
          </cell>
          <cell r="E13248" t="str">
            <v>Step-Up</v>
          </cell>
        </row>
        <row r="13249">
          <cell r="A13249" t="str">
            <v>3136F6HX0</v>
          </cell>
          <cell r="B13249" t="str">
            <v>x3136F6HX0</v>
          </cell>
          <cell r="C13249" t="str">
            <v>Match</v>
          </cell>
          <cell r="D13249" t="str">
            <v>iStar</v>
          </cell>
          <cell r="E13249" t="str">
            <v>Callable</v>
          </cell>
        </row>
        <row r="13250">
          <cell r="A13250" t="str">
            <v>3136F6J26</v>
          </cell>
          <cell r="B13250" t="str">
            <v>x3136F6J26</v>
          </cell>
          <cell r="C13250" t="str">
            <v>Match</v>
          </cell>
          <cell r="D13250" t="str">
            <v>iStar</v>
          </cell>
          <cell r="E13250" t="str">
            <v>Callable</v>
          </cell>
        </row>
        <row r="13251">
          <cell r="A13251" t="str">
            <v>3136F6J34</v>
          </cell>
          <cell r="B13251" t="str">
            <v>x3136F6J34</v>
          </cell>
          <cell r="C13251" t="str">
            <v>Match</v>
          </cell>
          <cell r="D13251" t="str">
            <v>iStar</v>
          </cell>
          <cell r="E13251" t="str">
            <v>Callable</v>
          </cell>
        </row>
        <row r="13252">
          <cell r="A13252" t="str">
            <v>3136F6J34</v>
          </cell>
          <cell r="B13252" t="str">
            <v>x3136F6J34</v>
          </cell>
          <cell r="C13252" t="str">
            <v>Match</v>
          </cell>
          <cell r="D13252" t="str">
            <v>iStar</v>
          </cell>
          <cell r="E13252" t="str">
            <v>Callable</v>
          </cell>
        </row>
        <row r="13253">
          <cell r="A13253" t="str">
            <v>3136F6J42</v>
          </cell>
          <cell r="B13253" t="str">
            <v>x3136F6J42</v>
          </cell>
          <cell r="C13253" t="str">
            <v>Match</v>
          </cell>
          <cell r="D13253" t="str">
            <v>iStar</v>
          </cell>
          <cell r="E13253" t="str">
            <v>Callable</v>
          </cell>
        </row>
        <row r="13254">
          <cell r="A13254" t="str">
            <v>3136F6J59</v>
          </cell>
          <cell r="B13254" t="str">
            <v>x3136F6J59</v>
          </cell>
          <cell r="C13254" t="str">
            <v>Match</v>
          </cell>
          <cell r="D13254" t="str">
            <v>iStar</v>
          </cell>
          <cell r="E13254" t="str">
            <v>Callable</v>
          </cell>
        </row>
        <row r="13255">
          <cell r="A13255" t="str">
            <v>3136F6J67</v>
          </cell>
          <cell r="B13255" t="str">
            <v>x3136F6J67</v>
          </cell>
          <cell r="C13255" t="str">
            <v>Match</v>
          </cell>
          <cell r="D13255" t="str">
            <v>iStar</v>
          </cell>
          <cell r="E13255" t="str">
            <v>Callable</v>
          </cell>
        </row>
        <row r="13256">
          <cell r="A13256" t="str">
            <v>3136F6J67</v>
          </cell>
          <cell r="B13256" t="str">
            <v>x3136F6J67</v>
          </cell>
          <cell r="C13256" t="str">
            <v>Match</v>
          </cell>
          <cell r="D13256" t="str">
            <v>iStar</v>
          </cell>
          <cell r="E13256" t="str">
            <v>Callable</v>
          </cell>
        </row>
        <row r="13257">
          <cell r="A13257" t="str">
            <v>3136F6J75</v>
          </cell>
          <cell r="B13257" t="str">
            <v>x3136F6J75</v>
          </cell>
          <cell r="C13257" t="str">
            <v>Match</v>
          </cell>
          <cell r="D13257" t="str">
            <v>iStar</v>
          </cell>
          <cell r="E13257" t="str">
            <v>CallableStep-Up</v>
          </cell>
        </row>
        <row r="13258">
          <cell r="A13258" t="str">
            <v>3136F6J83</v>
          </cell>
          <cell r="B13258" t="str">
            <v>x3136F6J83</v>
          </cell>
          <cell r="C13258" t="str">
            <v>Match</v>
          </cell>
          <cell r="D13258" t="str">
            <v>iStar</v>
          </cell>
          <cell r="E13258" t="str">
            <v>Step-Up</v>
          </cell>
        </row>
        <row r="13259">
          <cell r="A13259" t="str">
            <v>3136F6J91</v>
          </cell>
          <cell r="B13259" t="str">
            <v>x3136F6J91</v>
          </cell>
          <cell r="C13259" t="str">
            <v>Match</v>
          </cell>
          <cell r="D13259" t="str">
            <v>iStar</v>
          </cell>
          <cell r="E13259" t="str">
            <v>Step-Up</v>
          </cell>
        </row>
        <row r="13260">
          <cell r="A13260" t="str">
            <v>3136F6JA8</v>
          </cell>
          <cell r="B13260" t="str">
            <v>x3136F6JA8</v>
          </cell>
          <cell r="C13260" t="str">
            <v>Match</v>
          </cell>
          <cell r="D13260" t="str">
            <v>iStar</v>
          </cell>
          <cell r="E13260" t="str">
            <v>Callable</v>
          </cell>
        </row>
        <row r="13261">
          <cell r="A13261" t="str">
            <v>3136F6JA8</v>
          </cell>
          <cell r="B13261" t="str">
            <v>x3136F6JA8</v>
          </cell>
          <cell r="C13261" t="str">
            <v>Match</v>
          </cell>
          <cell r="D13261" t="str">
            <v>iStar</v>
          </cell>
          <cell r="E13261" t="str">
            <v>Callable</v>
          </cell>
        </row>
        <row r="13262">
          <cell r="A13262" t="str">
            <v>3136F6JB6</v>
          </cell>
          <cell r="B13262" t="str">
            <v>x3136F6JB6</v>
          </cell>
          <cell r="C13262" t="str">
            <v>Match</v>
          </cell>
          <cell r="D13262" t="str">
            <v>iStar</v>
          </cell>
          <cell r="E13262" t="str">
            <v>Bullet</v>
          </cell>
        </row>
        <row r="13263">
          <cell r="A13263" t="str">
            <v>3136F6JB6</v>
          </cell>
          <cell r="B13263" t="str">
            <v>x3136F6JB6</v>
          </cell>
          <cell r="C13263" t="str">
            <v>Match</v>
          </cell>
          <cell r="D13263" t="str">
            <v>iStar</v>
          </cell>
          <cell r="E13263" t="str">
            <v>Callable</v>
          </cell>
        </row>
        <row r="13264">
          <cell r="A13264" t="str">
            <v>3136F6JC4</v>
          </cell>
          <cell r="B13264" t="str">
            <v>x3136F6JC4</v>
          </cell>
          <cell r="C13264" t="str">
            <v>Match</v>
          </cell>
          <cell r="D13264" t="str">
            <v>iStar</v>
          </cell>
          <cell r="E13264" t="str">
            <v>Callable</v>
          </cell>
        </row>
        <row r="13265">
          <cell r="A13265" t="str">
            <v>3136F6JC4</v>
          </cell>
          <cell r="B13265" t="str">
            <v>x3136F6JC4</v>
          </cell>
          <cell r="C13265" t="str">
            <v>Match</v>
          </cell>
          <cell r="D13265" t="str">
            <v>iStar</v>
          </cell>
          <cell r="E13265" t="str">
            <v>Callable</v>
          </cell>
        </row>
        <row r="13266">
          <cell r="A13266" t="str">
            <v>3136F6JD2</v>
          </cell>
          <cell r="B13266" t="str">
            <v>x3136F6JD2</v>
          </cell>
          <cell r="C13266" t="str">
            <v>Match</v>
          </cell>
          <cell r="D13266" t="str">
            <v>iStar</v>
          </cell>
          <cell r="E13266" t="str">
            <v>Bullet</v>
          </cell>
        </row>
        <row r="13267">
          <cell r="A13267" t="str">
            <v>3136F6JD2</v>
          </cell>
          <cell r="B13267" t="str">
            <v>x3136F6JD2</v>
          </cell>
          <cell r="C13267" t="str">
            <v>Match</v>
          </cell>
          <cell r="D13267" t="str">
            <v>iStar</v>
          </cell>
          <cell r="E13267" t="str">
            <v>Callable</v>
          </cell>
        </row>
        <row r="13268">
          <cell r="A13268" t="str">
            <v>3136F6JE0</v>
          </cell>
          <cell r="B13268" t="str">
            <v>x3136F6JE0</v>
          </cell>
          <cell r="C13268" t="str">
            <v>Match</v>
          </cell>
          <cell r="D13268" t="str">
            <v>iStar</v>
          </cell>
          <cell r="E13268" t="str">
            <v>Bullet</v>
          </cell>
        </row>
        <row r="13269">
          <cell r="A13269" t="str">
            <v>3136F6JE0</v>
          </cell>
          <cell r="B13269" t="str">
            <v>x3136F6JE0</v>
          </cell>
          <cell r="C13269" t="str">
            <v>Match</v>
          </cell>
          <cell r="D13269" t="str">
            <v>iStar</v>
          </cell>
          <cell r="E13269" t="str">
            <v>CallableStep-Up</v>
          </cell>
        </row>
        <row r="13270">
          <cell r="A13270" t="str">
            <v>3136F6JF7</v>
          </cell>
          <cell r="B13270" t="str">
            <v>x3136F6JF7</v>
          </cell>
          <cell r="C13270" t="str">
            <v>Match</v>
          </cell>
          <cell r="D13270" t="str">
            <v>iStar</v>
          </cell>
          <cell r="E13270" t="str">
            <v>Callable</v>
          </cell>
        </row>
        <row r="13271">
          <cell r="A13271" t="str">
            <v>3136F6JF7</v>
          </cell>
          <cell r="B13271" t="str">
            <v>x3136F6JF7</v>
          </cell>
          <cell r="C13271" t="str">
            <v>Match</v>
          </cell>
          <cell r="D13271" t="str">
            <v>iStar</v>
          </cell>
          <cell r="E13271" t="str">
            <v>Bullet</v>
          </cell>
        </row>
        <row r="13272">
          <cell r="A13272" t="str">
            <v>3136F6JG5</v>
          </cell>
          <cell r="B13272" t="str">
            <v>x3136F6JG5</v>
          </cell>
          <cell r="C13272" t="str">
            <v>Match</v>
          </cell>
          <cell r="D13272" t="str">
            <v>iStar</v>
          </cell>
          <cell r="E13272" t="str">
            <v>CallableStep-Up</v>
          </cell>
        </row>
        <row r="13273">
          <cell r="A13273" t="str">
            <v>3136F6JG5</v>
          </cell>
          <cell r="B13273" t="str">
            <v>x3136F6JG5</v>
          </cell>
          <cell r="C13273" t="str">
            <v>Match</v>
          </cell>
          <cell r="D13273" t="str">
            <v>iStar</v>
          </cell>
          <cell r="E13273" t="str">
            <v>Bullet</v>
          </cell>
        </row>
        <row r="13274">
          <cell r="A13274" t="str">
            <v>3136F6JH3</v>
          </cell>
          <cell r="B13274" t="str">
            <v>x3136F6JH3</v>
          </cell>
          <cell r="C13274" t="str">
            <v>Match</v>
          </cell>
          <cell r="D13274" t="str">
            <v>iStar</v>
          </cell>
          <cell r="E13274" t="str">
            <v>Callable</v>
          </cell>
        </row>
        <row r="13275">
          <cell r="A13275" t="str">
            <v>3136F6JH3</v>
          </cell>
          <cell r="B13275" t="str">
            <v>x3136F6JH3</v>
          </cell>
          <cell r="C13275" t="str">
            <v>Match</v>
          </cell>
          <cell r="D13275" t="str">
            <v>iStar</v>
          </cell>
          <cell r="E13275" t="str">
            <v>Bullet</v>
          </cell>
        </row>
        <row r="13276">
          <cell r="A13276" t="str">
            <v>3136F6JJ9</v>
          </cell>
          <cell r="B13276" t="str">
            <v>x3136F6JJ9</v>
          </cell>
          <cell r="C13276" t="str">
            <v>Match</v>
          </cell>
          <cell r="D13276" t="str">
            <v>iStar</v>
          </cell>
          <cell r="E13276" t="str">
            <v>CallableStep-Up</v>
          </cell>
        </row>
        <row r="13277">
          <cell r="A13277" t="str">
            <v>3136F6JJ9</v>
          </cell>
          <cell r="B13277" t="str">
            <v>x3136F6JJ9</v>
          </cell>
          <cell r="C13277" t="str">
            <v>Match</v>
          </cell>
          <cell r="D13277" t="str">
            <v>iStar</v>
          </cell>
          <cell r="E13277" t="str">
            <v>Step-Up</v>
          </cell>
        </row>
        <row r="13278">
          <cell r="A13278" t="str">
            <v>3136F6JK6</v>
          </cell>
          <cell r="B13278" t="str">
            <v>x3136F6JK6</v>
          </cell>
          <cell r="C13278" t="str">
            <v>Match</v>
          </cell>
          <cell r="D13278" t="str">
            <v>iStar</v>
          </cell>
          <cell r="E13278" t="str">
            <v>CallableStep-Up</v>
          </cell>
        </row>
        <row r="13279">
          <cell r="A13279" t="str">
            <v>3136F6JK6</v>
          </cell>
          <cell r="B13279" t="str">
            <v>x3136F6JK6</v>
          </cell>
          <cell r="C13279" t="str">
            <v>Match</v>
          </cell>
          <cell r="D13279" t="str">
            <v>iStar</v>
          </cell>
          <cell r="E13279" t="str">
            <v>Step-Up</v>
          </cell>
        </row>
        <row r="13280">
          <cell r="A13280" t="str">
            <v>3136F6JL4</v>
          </cell>
          <cell r="B13280" t="str">
            <v>x3136F6JL4</v>
          </cell>
          <cell r="C13280" t="str">
            <v>Match</v>
          </cell>
          <cell r="D13280" t="str">
            <v>iStar</v>
          </cell>
          <cell r="E13280" t="str">
            <v>Callable</v>
          </cell>
        </row>
        <row r="13281">
          <cell r="A13281" t="str">
            <v>3136F6JL4</v>
          </cell>
          <cell r="B13281" t="str">
            <v>x3136F6JL4</v>
          </cell>
          <cell r="C13281" t="str">
            <v>Match</v>
          </cell>
          <cell r="D13281" t="str">
            <v>iStar</v>
          </cell>
          <cell r="E13281" t="str">
            <v>Callable</v>
          </cell>
        </row>
        <row r="13282">
          <cell r="A13282" t="str">
            <v>3136F6JN0</v>
          </cell>
          <cell r="B13282" t="str">
            <v>x3136F6JN0</v>
          </cell>
          <cell r="C13282" t="str">
            <v>Match</v>
          </cell>
          <cell r="D13282" t="str">
            <v>iStar</v>
          </cell>
          <cell r="E13282" t="str">
            <v>Callable</v>
          </cell>
        </row>
        <row r="13283">
          <cell r="A13283" t="str">
            <v>3136F6JN0</v>
          </cell>
          <cell r="B13283" t="str">
            <v>x3136F6JN0</v>
          </cell>
          <cell r="C13283" t="str">
            <v>Match</v>
          </cell>
          <cell r="D13283" t="str">
            <v>iStar</v>
          </cell>
          <cell r="E13283" t="str">
            <v>Callable</v>
          </cell>
        </row>
        <row r="13284">
          <cell r="A13284" t="str">
            <v>3136F6JP5</v>
          </cell>
          <cell r="B13284" t="str">
            <v>x3136F6JP5</v>
          </cell>
          <cell r="C13284" t="str">
            <v>Match</v>
          </cell>
          <cell r="D13284" t="str">
            <v>iStar</v>
          </cell>
          <cell r="E13284" t="str">
            <v>CallableStep-Up</v>
          </cell>
        </row>
        <row r="13285">
          <cell r="A13285" t="str">
            <v>3136F6JP5</v>
          </cell>
          <cell r="B13285" t="str">
            <v>x3136F6JP5</v>
          </cell>
          <cell r="C13285" t="str">
            <v>Match</v>
          </cell>
          <cell r="D13285" t="str">
            <v>iStar</v>
          </cell>
          <cell r="E13285" t="str">
            <v>Step-Up</v>
          </cell>
        </row>
        <row r="13286">
          <cell r="A13286" t="str">
            <v>3136F6JQ3</v>
          </cell>
          <cell r="B13286" t="str">
            <v>x3136F6JQ3</v>
          </cell>
          <cell r="C13286" t="str">
            <v>Match</v>
          </cell>
          <cell r="D13286" t="str">
            <v>iStar</v>
          </cell>
          <cell r="E13286" t="str">
            <v>CallableStep-Up</v>
          </cell>
        </row>
        <row r="13287">
          <cell r="A13287" t="str">
            <v>3136F6JQ3</v>
          </cell>
          <cell r="B13287" t="str">
            <v>x3136F6JQ3</v>
          </cell>
          <cell r="C13287" t="str">
            <v>Match</v>
          </cell>
          <cell r="D13287" t="str">
            <v>iStar</v>
          </cell>
          <cell r="E13287" t="str">
            <v>Callable</v>
          </cell>
        </row>
        <row r="13288">
          <cell r="A13288" t="str">
            <v>3136F6JQ3</v>
          </cell>
          <cell r="B13288" t="str">
            <v>x3136F6JQ3</v>
          </cell>
          <cell r="C13288" t="str">
            <v>Match</v>
          </cell>
          <cell r="D13288" t="str">
            <v>iStar</v>
          </cell>
          <cell r="E13288" t="str">
            <v>Callable</v>
          </cell>
        </row>
        <row r="13289">
          <cell r="A13289" t="str">
            <v>3136F6JR1</v>
          </cell>
          <cell r="B13289" t="str">
            <v>x3136F6JR1</v>
          </cell>
          <cell r="C13289" t="str">
            <v>Match</v>
          </cell>
          <cell r="D13289" t="str">
            <v>iStar</v>
          </cell>
          <cell r="E13289" t="str">
            <v>Callable</v>
          </cell>
        </row>
        <row r="13290">
          <cell r="A13290" t="str">
            <v>3136F6JR1</v>
          </cell>
          <cell r="B13290" t="str">
            <v>x3136F6JR1</v>
          </cell>
          <cell r="C13290" t="str">
            <v>Match</v>
          </cell>
          <cell r="D13290" t="str">
            <v>iStar</v>
          </cell>
          <cell r="E13290" t="str">
            <v>Callable</v>
          </cell>
        </row>
        <row r="13291">
          <cell r="A13291" t="str">
            <v>3136F6JS9</v>
          </cell>
          <cell r="B13291" t="str">
            <v>x3136F6JS9</v>
          </cell>
          <cell r="C13291" t="str">
            <v>Match</v>
          </cell>
          <cell r="D13291" t="str">
            <v>iStar</v>
          </cell>
          <cell r="E13291" t="str">
            <v>Callable</v>
          </cell>
        </row>
        <row r="13292">
          <cell r="A13292" t="str">
            <v>3136F6JS9</v>
          </cell>
          <cell r="B13292" t="str">
            <v>x3136F6JS9</v>
          </cell>
          <cell r="C13292" t="str">
            <v>Match</v>
          </cell>
          <cell r="D13292" t="str">
            <v>iStar</v>
          </cell>
          <cell r="E13292" t="str">
            <v>Callable</v>
          </cell>
        </row>
        <row r="13293">
          <cell r="A13293" t="str">
            <v>3136F6JS9</v>
          </cell>
          <cell r="B13293" t="str">
            <v>x3136F6JS9</v>
          </cell>
          <cell r="C13293" t="str">
            <v>Match</v>
          </cell>
          <cell r="D13293" t="str">
            <v>iStar</v>
          </cell>
          <cell r="E13293" t="str">
            <v>Callable</v>
          </cell>
        </row>
        <row r="13294">
          <cell r="A13294" t="str">
            <v>3136F6JT7</v>
          </cell>
          <cell r="B13294" t="str">
            <v>x3136F6JT7</v>
          </cell>
          <cell r="C13294" t="str">
            <v>Match</v>
          </cell>
          <cell r="D13294" t="str">
            <v>iStar</v>
          </cell>
          <cell r="E13294" t="str">
            <v>Callable</v>
          </cell>
        </row>
        <row r="13295">
          <cell r="A13295" t="str">
            <v>3136F6JT7</v>
          </cell>
          <cell r="B13295" t="str">
            <v>x3136F6JT7</v>
          </cell>
          <cell r="C13295" t="str">
            <v>Match</v>
          </cell>
          <cell r="D13295" t="str">
            <v>iStar</v>
          </cell>
          <cell r="E13295" t="str">
            <v>Callable</v>
          </cell>
        </row>
        <row r="13296">
          <cell r="A13296" t="str">
            <v>3136F6JU4</v>
          </cell>
          <cell r="B13296" t="str">
            <v>x3136F6JU4</v>
          </cell>
          <cell r="C13296" t="str">
            <v>Match</v>
          </cell>
          <cell r="D13296" t="str">
            <v>iStar</v>
          </cell>
          <cell r="E13296" t="str">
            <v>Callable</v>
          </cell>
        </row>
        <row r="13297">
          <cell r="A13297" t="str">
            <v>3136F6JU4</v>
          </cell>
          <cell r="B13297" t="str">
            <v>x3136F6JU4</v>
          </cell>
          <cell r="C13297" t="str">
            <v>Match</v>
          </cell>
          <cell r="D13297" t="str">
            <v>iStar</v>
          </cell>
          <cell r="E13297" t="str">
            <v>Callable</v>
          </cell>
        </row>
        <row r="13298">
          <cell r="A13298" t="str">
            <v>3136F6JV2</v>
          </cell>
          <cell r="B13298" t="str">
            <v>x3136F6JV2</v>
          </cell>
          <cell r="C13298" t="str">
            <v>Match</v>
          </cell>
          <cell r="D13298" t="str">
            <v>iStar</v>
          </cell>
          <cell r="E13298" t="str">
            <v>Step-Up</v>
          </cell>
        </row>
        <row r="13299">
          <cell r="A13299" t="str">
            <v>3136F6JV2</v>
          </cell>
          <cell r="B13299" t="str">
            <v>x3136F6JV2</v>
          </cell>
          <cell r="C13299" t="str">
            <v>Match</v>
          </cell>
          <cell r="D13299" t="str">
            <v>iStar</v>
          </cell>
          <cell r="E13299" t="str">
            <v>Callable</v>
          </cell>
        </row>
        <row r="13300">
          <cell r="A13300" t="str">
            <v>3136F6JW0</v>
          </cell>
          <cell r="B13300" t="str">
            <v>x3136F6JW0</v>
          </cell>
          <cell r="C13300" t="str">
            <v>Match</v>
          </cell>
          <cell r="D13300" t="str">
            <v>iStar</v>
          </cell>
          <cell r="E13300" t="str">
            <v>Callable</v>
          </cell>
        </row>
        <row r="13301">
          <cell r="A13301" t="str">
            <v>3136F6JW0</v>
          </cell>
          <cell r="B13301" t="str">
            <v>x3136F6JW0</v>
          </cell>
          <cell r="C13301" t="str">
            <v>Match</v>
          </cell>
          <cell r="D13301" t="str">
            <v>iStar</v>
          </cell>
          <cell r="E13301" t="str">
            <v>CallableStep-Up</v>
          </cell>
        </row>
        <row r="13302">
          <cell r="A13302" t="str">
            <v>3136F6JX8</v>
          </cell>
          <cell r="B13302" t="str">
            <v>x3136F6JX8</v>
          </cell>
          <cell r="C13302" t="str">
            <v>Match</v>
          </cell>
          <cell r="D13302" t="str">
            <v>iStar</v>
          </cell>
          <cell r="E13302" t="str">
            <v>Step-Up</v>
          </cell>
        </row>
        <row r="13303">
          <cell r="A13303" t="str">
            <v>3136F6JX8</v>
          </cell>
          <cell r="B13303" t="str">
            <v>x3136F6JX8</v>
          </cell>
          <cell r="C13303" t="str">
            <v>Match</v>
          </cell>
          <cell r="D13303" t="str">
            <v>iStar</v>
          </cell>
          <cell r="E13303" t="str">
            <v>Bullet</v>
          </cell>
        </row>
        <row r="13304">
          <cell r="A13304" t="str">
            <v>3136F6JY6</v>
          </cell>
          <cell r="B13304" t="str">
            <v>x3136F6JY6</v>
          </cell>
          <cell r="C13304" t="str">
            <v>Match</v>
          </cell>
          <cell r="D13304" t="str">
            <v>iStar</v>
          </cell>
          <cell r="E13304" t="str">
            <v>CallableStep-Up</v>
          </cell>
        </row>
        <row r="13305">
          <cell r="A13305" t="str">
            <v>3136F6K24</v>
          </cell>
          <cell r="B13305" t="str">
            <v>x3136F6K24</v>
          </cell>
          <cell r="C13305" t="str">
            <v>Match</v>
          </cell>
          <cell r="D13305" t="str">
            <v>iStar</v>
          </cell>
          <cell r="E13305" t="str">
            <v>Step-Up</v>
          </cell>
        </row>
        <row r="13306">
          <cell r="A13306" t="str">
            <v>3136F6K24</v>
          </cell>
          <cell r="B13306" t="str">
            <v>x3136F6K24</v>
          </cell>
          <cell r="C13306" t="str">
            <v>Match</v>
          </cell>
          <cell r="D13306" t="str">
            <v>iStar</v>
          </cell>
          <cell r="E13306" t="str">
            <v>Callable</v>
          </cell>
        </row>
        <row r="13307">
          <cell r="A13307" t="str">
            <v>3136F6K32</v>
          </cell>
          <cell r="B13307" t="str">
            <v>x3136F6K32</v>
          </cell>
          <cell r="C13307" t="str">
            <v>Match</v>
          </cell>
          <cell r="D13307" t="str">
            <v>iStar</v>
          </cell>
          <cell r="E13307" t="str">
            <v>Callable</v>
          </cell>
        </row>
        <row r="13308">
          <cell r="A13308" t="str">
            <v>3136F6K40</v>
          </cell>
          <cell r="B13308" t="str">
            <v>x3136F6K40</v>
          </cell>
          <cell r="C13308" t="str">
            <v>Match</v>
          </cell>
          <cell r="D13308" t="str">
            <v>iStar</v>
          </cell>
          <cell r="E13308" t="str">
            <v>CallableStep-Up</v>
          </cell>
        </row>
        <row r="13309">
          <cell r="A13309" t="str">
            <v>3136F6K57</v>
          </cell>
          <cell r="B13309" t="str">
            <v>x3136F6K57</v>
          </cell>
          <cell r="C13309" t="str">
            <v>Match</v>
          </cell>
          <cell r="D13309" t="str">
            <v>iStar</v>
          </cell>
          <cell r="E13309" t="str">
            <v>Step-Up</v>
          </cell>
        </row>
        <row r="13310">
          <cell r="A13310" t="str">
            <v>3136F6K65</v>
          </cell>
          <cell r="B13310" t="str">
            <v>x3136F6K65</v>
          </cell>
          <cell r="C13310" t="str">
            <v>Match</v>
          </cell>
          <cell r="D13310" t="str">
            <v>iStar</v>
          </cell>
          <cell r="E13310" t="str">
            <v>Callable</v>
          </cell>
        </row>
        <row r="13311">
          <cell r="A13311" t="str">
            <v>3136F6K73</v>
          </cell>
          <cell r="B13311" t="str">
            <v>x3136F6K73</v>
          </cell>
          <cell r="C13311" t="str">
            <v>Match</v>
          </cell>
          <cell r="D13311" t="str">
            <v>iStar</v>
          </cell>
          <cell r="E13311" t="str">
            <v>Callable</v>
          </cell>
        </row>
        <row r="13312">
          <cell r="A13312" t="str">
            <v>3136F6K81</v>
          </cell>
          <cell r="B13312" t="str">
            <v>x3136F6K81</v>
          </cell>
          <cell r="C13312" t="str">
            <v>Match</v>
          </cell>
          <cell r="D13312" t="str">
            <v>iStar</v>
          </cell>
          <cell r="E13312" t="str">
            <v>Callable</v>
          </cell>
        </row>
        <row r="13313">
          <cell r="A13313" t="str">
            <v>3136F6K99</v>
          </cell>
          <cell r="B13313" t="str">
            <v>x3136F6K99</v>
          </cell>
          <cell r="C13313" t="str">
            <v>Match</v>
          </cell>
          <cell r="D13313" t="str">
            <v>iStar</v>
          </cell>
          <cell r="E13313" t="str">
            <v>Callable</v>
          </cell>
        </row>
        <row r="13314">
          <cell r="A13314" t="str">
            <v>3136F6KA6</v>
          </cell>
          <cell r="B13314" t="str">
            <v>x3136F6KA6</v>
          </cell>
          <cell r="C13314" t="str">
            <v>Match</v>
          </cell>
          <cell r="D13314" t="str">
            <v>iStar</v>
          </cell>
          <cell r="E13314" t="str">
            <v>Callable</v>
          </cell>
        </row>
        <row r="13315">
          <cell r="A13315" t="str">
            <v>3136F6KA6</v>
          </cell>
          <cell r="B13315" t="str">
            <v>x3136F6KA6</v>
          </cell>
          <cell r="C13315" t="str">
            <v>Match</v>
          </cell>
          <cell r="D13315" t="str">
            <v>iStar</v>
          </cell>
          <cell r="E13315" t="str">
            <v>Callable</v>
          </cell>
        </row>
        <row r="13316">
          <cell r="A13316" t="str">
            <v>3136F6KB4</v>
          </cell>
          <cell r="B13316" t="str">
            <v>x3136F6KB4</v>
          </cell>
          <cell r="C13316" t="str">
            <v>Match</v>
          </cell>
          <cell r="D13316" t="str">
            <v>iStar</v>
          </cell>
          <cell r="E13316" t="str">
            <v>Callable</v>
          </cell>
        </row>
        <row r="13317">
          <cell r="A13317" t="str">
            <v>3136F6KB4</v>
          </cell>
          <cell r="B13317" t="str">
            <v>x3136F6KB4</v>
          </cell>
          <cell r="C13317" t="str">
            <v>Match</v>
          </cell>
          <cell r="D13317" t="str">
            <v>iStar</v>
          </cell>
          <cell r="E13317" t="str">
            <v>Callable</v>
          </cell>
        </row>
        <row r="13318">
          <cell r="A13318" t="str">
            <v>3136F6KB4</v>
          </cell>
          <cell r="B13318" t="str">
            <v>x3136F6KB4</v>
          </cell>
          <cell r="C13318" t="str">
            <v>Match</v>
          </cell>
          <cell r="D13318" t="str">
            <v>iStar</v>
          </cell>
          <cell r="E13318" t="str">
            <v>Callable</v>
          </cell>
        </row>
        <row r="13319">
          <cell r="A13319" t="str">
            <v>3136F6KB4</v>
          </cell>
          <cell r="B13319" t="str">
            <v>x3136F6KB4</v>
          </cell>
          <cell r="C13319" t="str">
            <v>Match</v>
          </cell>
          <cell r="D13319" t="str">
            <v>iStar</v>
          </cell>
          <cell r="E13319" t="str">
            <v>Callable</v>
          </cell>
        </row>
        <row r="13320">
          <cell r="A13320" t="str">
            <v>3136F6KC2</v>
          </cell>
          <cell r="B13320" t="str">
            <v>x3136F6KC2</v>
          </cell>
          <cell r="C13320" t="str">
            <v>Match</v>
          </cell>
          <cell r="D13320" t="str">
            <v>iStar</v>
          </cell>
          <cell r="E13320" t="str">
            <v>Bullet</v>
          </cell>
        </row>
        <row r="13321">
          <cell r="A13321" t="str">
            <v>3136F6KC2</v>
          </cell>
          <cell r="B13321" t="str">
            <v>x3136F6KC2</v>
          </cell>
          <cell r="C13321" t="str">
            <v>Match</v>
          </cell>
          <cell r="D13321" t="str">
            <v>iStar</v>
          </cell>
          <cell r="E13321" t="str">
            <v>Bullet</v>
          </cell>
        </row>
        <row r="13322">
          <cell r="A13322" t="str">
            <v>3136F6KE8</v>
          </cell>
          <cell r="B13322" t="str">
            <v>x3136F6KE8</v>
          </cell>
          <cell r="C13322" t="str">
            <v>Match</v>
          </cell>
          <cell r="D13322" t="str">
            <v>iStar</v>
          </cell>
          <cell r="E13322" t="str">
            <v>Callable</v>
          </cell>
        </row>
        <row r="13323">
          <cell r="A13323" t="str">
            <v>3136F6KE8</v>
          </cell>
          <cell r="B13323" t="str">
            <v>x3136F6KE8</v>
          </cell>
          <cell r="C13323" t="str">
            <v>Match</v>
          </cell>
          <cell r="D13323" t="str">
            <v>iStar</v>
          </cell>
          <cell r="E13323" t="str">
            <v>Callable</v>
          </cell>
        </row>
        <row r="13324">
          <cell r="A13324" t="str">
            <v>3136F6KF5</v>
          </cell>
          <cell r="B13324" t="str">
            <v>x3136F6KF5</v>
          </cell>
          <cell r="C13324" t="str">
            <v>Match</v>
          </cell>
          <cell r="D13324" t="str">
            <v>iStar</v>
          </cell>
          <cell r="E13324" t="str">
            <v>Callable</v>
          </cell>
        </row>
        <row r="13325">
          <cell r="A13325" t="str">
            <v>3136F6KF5</v>
          </cell>
          <cell r="B13325" t="str">
            <v>x3136F6KF5</v>
          </cell>
          <cell r="C13325" t="str">
            <v>Match</v>
          </cell>
          <cell r="D13325" t="str">
            <v>iStar</v>
          </cell>
          <cell r="E13325" t="str">
            <v>CallableStep-Up</v>
          </cell>
        </row>
        <row r="13326">
          <cell r="A13326" t="str">
            <v>3136F6KF5</v>
          </cell>
          <cell r="B13326" t="str">
            <v>x3136F6KF5</v>
          </cell>
          <cell r="C13326" t="str">
            <v>Match</v>
          </cell>
          <cell r="D13326" t="str">
            <v>iStar</v>
          </cell>
          <cell r="E13326" t="str">
            <v>Step-Up</v>
          </cell>
        </row>
        <row r="13327">
          <cell r="A13327" t="str">
            <v>3136F6KG3</v>
          </cell>
          <cell r="B13327" t="str">
            <v>x3136F6KG3</v>
          </cell>
          <cell r="C13327" t="str">
            <v>Match</v>
          </cell>
          <cell r="D13327" t="str">
            <v>iStar</v>
          </cell>
          <cell r="E13327" t="str">
            <v>Callable</v>
          </cell>
        </row>
        <row r="13328">
          <cell r="A13328" t="str">
            <v>3136F6KG3</v>
          </cell>
          <cell r="B13328" t="str">
            <v>x3136F6KG3</v>
          </cell>
          <cell r="C13328" t="str">
            <v>Match</v>
          </cell>
          <cell r="D13328" t="str">
            <v>iStar</v>
          </cell>
          <cell r="E13328" t="str">
            <v>Bullet</v>
          </cell>
        </row>
        <row r="13329">
          <cell r="A13329" t="str">
            <v>3136F6KH1</v>
          </cell>
          <cell r="B13329" t="str">
            <v>x3136F6KH1</v>
          </cell>
          <cell r="C13329" t="str">
            <v>Match</v>
          </cell>
          <cell r="D13329" t="str">
            <v>iStar</v>
          </cell>
          <cell r="E13329" t="str">
            <v>Callable</v>
          </cell>
        </row>
        <row r="13330">
          <cell r="A13330" t="str">
            <v>3136F6KH1</v>
          </cell>
          <cell r="B13330" t="str">
            <v>x3136F6KH1</v>
          </cell>
          <cell r="C13330" t="str">
            <v>Match</v>
          </cell>
          <cell r="D13330" t="str">
            <v>iStar</v>
          </cell>
          <cell r="E13330" t="str">
            <v>CallableStep-Up</v>
          </cell>
        </row>
        <row r="13331">
          <cell r="A13331" t="str">
            <v>3136F6KJ7</v>
          </cell>
          <cell r="B13331" t="str">
            <v>x3136F6KJ7</v>
          </cell>
          <cell r="C13331" t="str">
            <v>Match</v>
          </cell>
          <cell r="D13331" t="str">
            <v>iStar</v>
          </cell>
          <cell r="E13331" t="str">
            <v>Step-Up</v>
          </cell>
        </row>
        <row r="13332">
          <cell r="A13332" t="str">
            <v>3136F6KJ7</v>
          </cell>
          <cell r="B13332" t="str">
            <v>x3136F6KJ7</v>
          </cell>
          <cell r="C13332" t="str">
            <v>Match</v>
          </cell>
          <cell r="D13332" t="str">
            <v>iStar</v>
          </cell>
          <cell r="E13332" t="str">
            <v>CallableStep-Up</v>
          </cell>
        </row>
        <row r="13333">
          <cell r="A13333" t="str">
            <v>3136F6KJ7</v>
          </cell>
          <cell r="B13333" t="str">
            <v>x3136F6KJ7</v>
          </cell>
          <cell r="C13333" t="str">
            <v>Match</v>
          </cell>
          <cell r="D13333" t="str">
            <v>iStar</v>
          </cell>
          <cell r="E13333" t="str">
            <v>Step-Up</v>
          </cell>
        </row>
        <row r="13334">
          <cell r="A13334" t="str">
            <v>3136F6KK4</v>
          </cell>
          <cell r="B13334" t="str">
            <v>x3136F6KK4</v>
          </cell>
          <cell r="C13334" t="str">
            <v>Match</v>
          </cell>
          <cell r="D13334" t="str">
            <v>iStar</v>
          </cell>
          <cell r="E13334" t="str">
            <v>Callable</v>
          </cell>
        </row>
        <row r="13335">
          <cell r="A13335" t="str">
            <v>3136F6KK4</v>
          </cell>
          <cell r="B13335" t="str">
            <v>x3136F6KK4</v>
          </cell>
          <cell r="C13335" t="str">
            <v>Match</v>
          </cell>
          <cell r="D13335" t="str">
            <v>iStar</v>
          </cell>
          <cell r="E13335" t="str">
            <v>Callable</v>
          </cell>
        </row>
        <row r="13336">
          <cell r="A13336" t="str">
            <v>3136F6KL2</v>
          </cell>
          <cell r="B13336" t="str">
            <v>x3136F6KL2</v>
          </cell>
          <cell r="C13336" t="str">
            <v>Match</v>
          </cell>
          <cell r="D13336" t="str">
            <v>iStar</v>
          </cell>
          <cell r="E13336" t="str">
            <v>Callable</v>
          </cell>
        </row>
        <row r="13337">
          <cell r="A13337" t="str">
            <v>3136F6KL2</v>
          </cell>
          <cell r="B13337" t="str">
            <v>x3136F6KL2</v>
          </cell>
          <cell r="C13337" t="str">
            <v>Match</v>
          </cell>
          <cell r="D13337" t="str">
            <v>iStar</v>
          </cell>
          <cell r="E13337" t="str">
            <v>Callable</v>
          </cell>
        </row>
        <row r="13338">
          <cell r="A13338" t="str">
            <v>3136F6KM0</v>
          </cell>
          <cell r="B13338" t="str">
            <v>x3136F6KM0</v>
          </cell>
          <cell r="C13338" t="str">
            <v>Match</v>
          </cell>
          <cell r="D13338" t="str">
            <v>iStar</v>
          </cell>
          <cell r="E13338" t="str">
            <v>Callable</v>
          </cell>
        </row>
        <row r="13339">
          <cell r="A13339" t="str">
            <v>3136F6KM0</v>
          </cell>
          <cell r="B13339" t="str">
            <v>x3136F6KM0</v>
          </cell>
          <cell r="C13339" t="str">
            <v>Match</v>
          </cell>
          <cell r="D13339" t="str">
            <v>iStar</v>
          </cell>
          <cell r="E13339" t="str">
            <v>Callable</v>
          </cell>
        </row>
        <row r="13340">
          <cell r="A13340" t="str">
            <v>3136F6KN8</v>
          </cell>
          <cell r="B13340" t="str">
            <v>x3136F6KN8</v>
          </cell>
          <cell r="C13340" t="str">
            <v>Match</v>
          </cell>
          <cell r="D13340" t="str">
            <v>iStar</v>
          </cell>
          <cell r="E13340" t="str">
            <v>CallableStep-Up</v>
          </cell>
        </row>
        <row r="13341">
          <cell r="A13341" t="str">
            <v>3136F6KN8</v>
          </cell>
          <cell r="B13341" t="str">
            <v>x3136F6KN8</v>
          </cell>
          <cell r="C13341" t="str">
            <v>Match</v>
          </cell>
          <cell r="D13341" t="str">
            <v>iStar</v>
          </cell>
          <cell r="E13341" t="str">
            <v>Step-Up</v>
          </cell>
        </row>
        <row r="13342">
          <cell r="A13342" t="str">
            <v>3136F6KP3</v>
          </cell>
          <cell r="B13342" t="str">
            <v>x3136F6KP3</v>
          </cell>
          <cell r="C13342" t="str">
            <v>Match</v>
          </cell>
          <cell r="D13342" t="str">
            <v>iStar</v>
          </cell>
          <cell r="E13342" t="str">
            <v>Step-Up</v>
          </cell>
        </row>
        <row r="13343">
          <cell r="A13343" t="str">
            <v>3136F6KP3</v>
          </cell>
          <cell r="B13343" t="str">
            <v>x3136F6KP3</v>
          </cell>
          <cell r="C13343" t="str">
            <v>Match</v>
          </cell>
          <cell r="D13343" t="str">
            <v>iStar</v>
          </cell>
          <cell r="E13343" t="str">
            <v>Step-Up</v>
          </cell>
        </row>
        <row r="13344">
          <cell r="A13344" t="str">
            <v>3136F6KQ1</v>
          </cell>
          <cell r="B13344" t="str">
            <v>x3136F6KQ1</v>
          </cell>
          <cell r="C13344" t="str">
            <v>Match</v>
          </cell>
          <cell r="D13344" t="str">
            <v>iStar</v>
          </cell>
          <cell r="E13344" t="str">
            <v>Step-Up</v>
          </cell>
        </row>
        <row r="13345">
          <cell r="A13345" t="str">
            <v>3136F6KQ1</v>
          </cell>
          <cell r="B13345" t="str">
            <v>x3136F6KQ1</v>
          </cell>
          <cell r="C13345" t="str">
            <v>Match</v>
          </cell>
          <cell r="D13345" t="str">
            <v>iStar</v>
          </cell>
          <cell r="E13345" t="str">
            <v>Callable</v>
          </cell>
        </row>
        <row r="13346">
          <cell r="A13346" t="str">
            <v>3136F6KR9</v>
          </cell>
          <cell r="B13346" t="str">
            <v>x3136F6KR9</v>
          </cell>
          <cell r="C13346" t="str">
            <v>Match</v>
          </cell>
          <cell r="D13346" t="str">
            <v>iStar</v>
          </cell>
          <cell r="E13346" t="str">
            <v>Callable</v>
          </cell>
        </row>
        <row r="13347">
          <cell r="A13347" t="str">
            <v>3136F6KR9</v>
          </cell>
          <cell r="B13347" t="str">
            <v>x3136F6KR9</v>
          </cell>
          <cell r="C13347" t="str">
            <v>Match</v>
          </cell>
          <cell r="D13347" t="str">
            <v>iStar</v>
          </cell>
          <cell r="E13347" t="str">
            <v>Callable</v>
          </cell>
        </row>
        <row r="13348">
          <cell r="A13348" t="str">
            <v>3136F6KS7</v>
          </cell>
          <cell r="B13348" t="str">
            <v>x3136F6KS7</v>
          </cell>
          <cell r="C13348" t="str">
            <v>Match</v>
          </cell>
          <cell r="D13348" t="str">
            <v>iStar</v>
          </cell>
          <cell r="E13348" t="str">
            <v>Callable</v>
          </cell>
        </row>
        <row r="13349">
          <cell r="A13349" t="str">
            <v>3136F6KS7</v>
          </cell>
          <cell r="B13349" t="str">
            <v>x3136F6KS7</v>
          </cell>
          <cell r="C13349" t="str">
            <v>Match</v>
          </cell>
          <cell r="D13349" t="str">
            <v>iStar</v>
          </cell>
          <cell r="E13349" t="str">
            <v>Callable</v>
          </cell>
        </row>
        <row r="13350">
          <cell r="A13350" t="str">
            <v>3136F6KT5</v>
          </cell>
          <cell r="B13350" t="str">
            <v>x3136F6KT5</v>
          </cell>
          <cell r="C13350" t="str">
            <v>Match</v>
          </cell>
          <cell r="D13350" t="str">
            <v>iStar</v>
          </cell>
          <cell r="E13350" t="str">
            <v>Callable</v>
          </cell>
        </row>
        <row r="13351">
          <cell r="A13351" t="str">
            <v>3136F6KT5</v>
          </cell>
          <cell r="B13351" t="str">
            <v>x3136F6KT5</v>
          </cell>
          <cell r="C13351" t="str">
            <v>Match</v>
          </cell>
          <cell r="D13351" t="str">
            <v>iStar</v>
          </cell>
          <cell r="E13351" t="str">
            <v>Callable</v>
          </cell>
        </row>
        <row r="13352">
          <cell r="A13352" t="str">
            <v>3136F6KU2</v>
          </cell>
          <cell r="B13352" t="str">
            <v>x3136F6KU2</v>
          </cell>
          <cell r="C13352" t="str">
            <v>Match</v>
          </cell>
          <cell r="D13352" t="str">
            <v>iStar</v>
          </cell>
          <cell r="E13352" t="str">
            <v>Callable</v>
          </cell>
        </row>
        <row r="13353">
          <cell r="A13353" t="str">
            <v>3136F6KU2</v>
          </cell>
          <cell r="B13353" t="str">
            <v>x3136F6KU2</v>
          </cell>
          <cell r="C13353" t="str">
            <v>Match</v>
          </cell>
          <cell r="D13353" t="str">
            <v>iStar</v>
          </cell>
          <cell r="E13353" t="str">
            <v>Callable</v>
          </cell>
        </row>
        <row r="13354">
          <cell r="A13354" t="str">
            <v>3136F6KV0</v>
          </cell>
          <cell r="B13354" t="str">
            <v>x3136F6KV0</v>
          </cell>
          <cell r="C13354" t="str">
            <v>Match</v>
          </cell>
          <cell r="D13354" t="str">
            <v>iStar</v>
          </cell>
          <cell r="E13354" t="str">
            <v>Callable</v>
          </cell>
        </row>
        <row r="13355">
          <cell r="A13355" t="str">
            <v>3136F6KV0</v>
          </cell>
          <cell r="B13355" t="str">
            <v>x3136F6KV0</v>
          </cell>
          <cell r="C13355" t="str">
            <v>Match</v>
          </cell>
          <cell r="D13355" t="str">
            <v>iStar</v>
          </cell>
          <cell r="E13355" t="str">
            <v>Callable</v>
          </cell>
        </row>
        <row r="13356">
          <cell r="A13356" t="str">
            <v>3136F6KW8</v>
          </cell>
          <cell r="B13356" t="str">
            <v>x3136F6KW8</v>
          </cell>
          <cell r="C13356" t="str">
            <v>Match</v>
          </cell>
          <cell r="D13356" t="str">
            <v>iStar</v>
          </cell>
          <cell r="E13356" t="str">
            <v>Callable</v>
          </cell>
        </row>
        <row r="13357">
          <cell r="A13357" t="str">
            <v>3136F6KW8</v>
          </cell>
          <cell r="B13357" t="str">
            <v>x3136F6KW8</v>
          </cell>
          <cell r="C13357" t="str">
            <v>Match</v>
          </cell>
          <cell r="D13357" t="str">
            <v>iStar</v>
          </cell>
          <cell r="E13357" t="str">
            <v>Callable</v>
          </cell>
        </row>
        <row r="13358">
          <cell r="A13358" t="str">
            <v>3136F6KX6</v>
          </cell>
          <cell r="B13358" t="str">
            <v>x3136F6KX6</v>
          </cell>
          <cell r="C13358" t="str">
            <v>Match</v>
          </cell>
          <cell r="D13358" t="str">
            <v>iStar</v>
          </cell>
          <cell r="E13358" t="str">
            <v>Callable</v>
          </cell>
        </row>
        <row r="13359">
          <cell r="A13359" t="str">
            <v>3136F6KX6</v>
          </cell>
          <cell r="B13359" t="str">
            <v>x3136F6KX6</v>
          </cell>
          <cell r="C13359" t="str">
            <v>Match</v>
          </cell>
          <cell r="D13359" t="str">
            <v>iStar</v>
          </cell>
          <cell r="E13359" t="str">
            <v>Bullet</v>
          </cell>
        </row>
        <row r="13360">
          <cell r="A13360" t="str">
            <v>3136F6KY4</v>
          </cell>
          <cell r="B13360" t="str">
            <v>x3136F6KY4</v>
          </cell>
          <cell r="C13360" t="str">
            <v>Match</v>
          </cell>
          <cell r="D13360" t="str">
            <v>iStar</v>
          </cell>
          <cell r="E13360" t="str">
            <v>Callable</v>
          </cell>
        </row>
        <row r="13361">
          <cell r="A13361" t="str">
            <v>3136F6KY4</v>
          </cell>
          <cell r="B13361" t="str">
            <v>x3136F6KY4</v>
          </cell>
          <cell r="C13361" t="str">
            <v>Match</v>
          </cell>
          <cell r="D13361" t="str">
            <v>iStar</v>
          </cell>
          <cell r="E13361" t="str">
            <v>Callable</v>
          </cell>
        </row>
        <row r="13362">
          <cell r="A13362" t="str">
            <v>3136F6KZ1</v>
          </cell>
          <cell r="B13362" t="str">
            <v>x3136F6KZ1</v>
          </cell>
          <cell r="C13362" t="str">
            <v>Match</v>
          </cell>
          <cell r="D13362" t="str">
            <v>iStar</v>
          </cell>
          <cell r="E13362" t="str">
            <v>Callable</v>
          </cell>
        </row>
        <row r="13363">
          <cell r="A13363" t="str">
            <v>3136F6KZ1</v>
          </cell>
          <cell r="B13363" t="str">
            <v>x3136F6KZ1</v>
          </cell>
          <cell r="C13363" t="str">
            <v>Match</v>
          </cell>
          <cell r="D13363" t="str">
            <v>iStar</v>
          </cell>
          <cell r="E13363" t="str">
            <v>CallableStep-Up</v>
          </cell>
        </row>
        <row r="13364">
          <cell r="A13364" t="str">
            <v>3136F6L23</v>
          </cell>
          <cell r="B13364" t="str">
            <v>x3136F6L23</v>
          </cell>
          <cell r="C13364" t="str">
            <v>Match</v>
          </cell>
          <cell r="D13364" t="str">
            <v>iStar</v>
          </cell>
          <cell r="E13364" t="str">
            <v>Step-Up</v>
          </cell>
        </row>
        <row r="13365">
          <cell r="A13365" t="str">
            <v>3136F6L31</v>
          </cell>
          <cell r="B13365" t="str">
            <v>x3136F6L31</v>
          </cell>
          <cell r="C13365" t="str">
            <v>Match</v>
          </cell>
          <cell r="D13365" t="str">
            <v>iStar</v>
          </cell>
          <cell r="E13365" t="str">
            <v>CallableStep-Up</v>
          </cell>
        </row>
        <row r="13366">
          <cell r="A13366" t="str">
            <v>3136F6L49</v>
          </cell>
          <cell r="B13366" t="str">
            <v>x3136F6L49</v>
          </cell>
          <cell r="C13366" t="str">
            <v>Match</v>
          </cell>
          <cell r="D13366" t="str">
            <v>iStar</v>
          </cell>
          <cell r="E13366" t="str">
            <v>Step-Up</v>
          </cell>
        </row>
        <row r="13367">
          <cell r="A13367" t="str">
            <v>3136F6L56</v>
          </cell>
          <cell r="B13367" t="str">
            <v>x3136F6L56</v>
          </cell>
          <cell r="C13367" t="str">
            <v>Match</v>
          </cell>
          <cell r="D13367" t="str">
            <v>iStar</v>
          </cell>
          <cell r="E13367" t="str">
            <v>CallableStep-Up</v>
          </cell>
        </row>
        <row r="13368">
          <cell r="A13368" t="str">
            <v>3136F6L64</v>
          </cell>
          <cell r="B13368" t="str">
            <v>x3136F6L64</v>
          </cell>
          <cell r="C13368" t="str">
            <v>Match</v>
          </cell>
          <cell r="D13368" t="str">
            <v>iStar</v>
          </cell>
          <cell r="E13368" t="str">
            <v>Step-Up</v>
          </cell>
        </row>
        <row r="13369">
          <cell r="A13369" t="str">
            <v>3136F6L72</v>
          </cell>
          <cell r="B13369" t="str">
            <v>x3136F6L72</v>
          </cell>
          <cell r="C13369" t="str">
            <v>Match</v>
          </cell>
          <cell r="D13369" t="str">
            <v>iStar</v>
          </cell>
          <cell r="E13369" t="str">
            <v>Callable</v>
          </cell>
        </row>
        <row r="13370">
          <cell r="A13370" t="str">
            <v>3136F6L80</v>
          </cell>
          <cell r="B13370" t="str">
            <v>x3136F6L80</v>
          </cell>
          <cell r="C13370" t="str">
            <v>Match</v>
          </cell>
          <cell r="D13370" t="str">
            <v>iStar</v>
          </cell>
          <cell r="E13370" t="str">
            <v>Callable</v>
          </cell>
        </row>
        <row r="13371">
          <cell r="A13371" t="str">
            <v>3136F6L98</v>
          </cell>
          <cell r="B13371" t="str">
            <v>x3136F6L98</v>
          </cell>
          <cell r="C13371" t="str">
            <v>Match</v>
          </cell>
          <cell r="D13371" t="str">
            <v>iStar</v>
          </cell>
          <cell r="E13371" t="str">
            <v>Callable</v>
          </cell>
        </row>
        <row r="13372">
          <cell r="A13372" t="str">
            <v>3136F6LB3</v>
          </cell>
          <cell r="B13372" t="str">
            <v>x3136F6LB3</v>
          </cell>
          <cell r="C13372" t="str">
            <v>Match</v>
          </cell>
          <cell r="D13372" t="str">
            <v>iStar</v>
          </cell>
          <cell r="E13372" t="str">
            <v>Bullet</v>
          </cell>
        </row>
        <row r="13373">
          <cell r="A13373" t="str">
            <v>3136F6LB3</v>
          </cell>
          <cell r="B13373" t="str">
            <v>x3136F6LB3</v>
          </cell>
          <cell r="C13373" t="str">
            <v>Match</v>
          </cell>
          <cell r="D13373" t="str">
            <v>iStar</v>
          </cell>
          <cell r="E13373" t="str">
            <v>CallableStep-Up</v>
          </cell>
        </row>
        <row r="13374">
          <cell r="A13374" t="str">
            <v>3136F6LC1</v>
          </cell>
          <cell r="B13374" t="str">
            <v>x3136F6LC1</v>
          </cell>
          <cell r="C13374" t="str">
            <v>Match</v>
          </cell>
          <cell r="D13374" t="str">
            <v>iStar</v>
          </cell>
          <cell r="E13374" t="str">
            <v>Step-Up</v>
          </cell>
        </row>
        <row r="13375">
          <cell r="A13375" t="str">
            <v>3136F6LC1</v>
          </cell>
          <cell r="B13375" t="str">
            <v>x3136F6LC1</v>
          </cell>
          <cell r="C13375" t="str">
            <v>Match</v>
          </cell>
          <cell r="D13375" t="str">
            <v>iStar</v>
          </cell>
          <cell r="E13375" t="str">
            <v>Callable</v>
          </cell>
        </row>
        <row r="13376">
          <cell r="A13376" t="str">
            <v>3136F6LD9</v>
          </cell>
          <cell r="B13376" t="str">
            <v>x3136F6LD9</v>
          </cell>
          <cell r="C13376" t="str">
            <v>Match</v>
          </cell>
          <cell r="D13376" t="str">
            <v>iStar</v>
          </cell>
          <cell r="E13376" t="str">
            <v>Bullet</v>
          </cell>
        </row>
        <row r="13377">
          <cell r="A13377" t="str">
            <v>3136F6LD9</v>
          </cell>
          <cell r="B13377" t="str">
            <v>x3136F6LD9</v>
          </cell>
          <cell r="C13377" t="str">
            <v>Match</v>
          </cell>
          <cell r="D13377" t="str">
            <v>iStar</v>
          </cell>
          <cell r="E13377" t="str">
            <v>Callable</v>
          </cell>
        </row>
        <row r="13378">
          <cell r="A13378" t="str">
            <v>3136F6LE7</v>
          </cell>
          <cell r="B13378" t="str">
            <v>x3136F6LE7</v>
          </cell>
          <cell r="C13378" t="str">
            <v>Match</v>
          </cell>
          <cell r="D13378" t="str">
            <v>iStar</v>
          </cell>
          <cell r="E13378" t="str">
            <v>Bullet</v>
          </cell>
        </row>
        <row r="13379">
          <cell r="A13379" t="str">
            <v>3136F6LE7</v>
          </cell>
          <cell r="B13379" t="str">
            <v>x3136F6LE7</v>
          </cell>
          <cell r="C13379" t="str">
            <v>Match</v>
          </cell>
          <cell r="D13379" t="str">
            <v>iStar</v>
          </cell>
          <cell r="E13379" t="str">
            <v>Callable</v>
          </cell>
        </row>
        <row r="13380">
          <cell r="A13380" t="str">
            <v>3136F6LF4</v>
          </cell>
          <cell r="B13380" t="str">
            <v>x3136F6LF4</v>
          </cell>
          <cell r="C13380" t="str">
            <v>Match</v>
          </cell>
          <cell r="D13380" t="str">
            <v>iStar</v>
          </cell>
          <cell r="E13380" t="str">
            <v>Callable</v>
          </cell>
        </row>
        <row r="13381">
          <cell r="A13381" t="str">
            <v>3136F6LF4</v>
          </cell>
          <cell r="B13381" t="str">
            <v>x3136F6LF4</v>
          </cell>
          <cell r="C13381" t="str">
            <v>Match</v>
          </cell>
          <cell r="D13381" t="str">
            <v>iStar</v>
          </cell>
          <cell r="E13381" t="str">
            <v>CallableStep-Up</v>
          </cell>
        </row>
        <row r="13382">
          <cell r="A13382" t="str">
            <v>3136F6LF4</v>
          </cell>
          <cell r="B13382" t="str">
            <v>x3136F6LF4</v>
          </cell>
          <cell r="C13382" t="str">
            <v>Match</v>
          </cell>
          <cell r="D13382" t="str">
            <v>iStar</v>
          </cell>
          <cell r="E13382" t="str">
            <v>Callable</v>
          </cell>
        </row>
        <row r="13383">
          <cell r="A13383" t="str">
            <v>3136F6LG2</v>
          </cell>
          <cell r="B13383" t="str">
            <v>x3136F6LG2</v>
          </cell>
          <cell r="C13383" t="str">
            <v>Match</v>
          </cell>
          <cell r="D13383" t="str">
            <v>iStar</v>
          </cell>
          <cell r="E13383" t="str">
            <v>Callable</v>
          </cell>
        </row>
        <row r="13384">
          <cell r="A13384" t="str">
            <v>3136F6LG2</v>
          </cell>
          <cell r="B13384" t="str">
            <v>x3136F6LG2</v>
          </cell>
          <cell r="C13384" t="str">
            <v>Match</v>
          </cell>
          <cell r="D13384" t="str">
            <v>iStar</v>
          </cell>
          <cell r="E13384" t="str">
            <v>Callable</v>
          </cell>
        </row>
        <row r="13385">
          <cell r="A13385" t="str">
            <v>3136F6LH0</v>
          </cell>
          <cell r="B13385" t="str">
            <v>x3136F6LH0</v>
          </cell>
          <cell r="C13385" t="str">
            <v>Match</v>
          </cell>
          <cell r="D13385" t="str">
            <v>iStar</v>
          </cell>
          <cell r="E13385" t="str">
            <v>Callable</v>
          </cell>
        </row>
        <row r="13386">
          <cell r="A13386" t="str">
            <v>3136F6LJ6</v>
          </cell>
          <cell r="B13386" t="str">
            <v>x3136F6LJ6</v>
          </cell>
          <cell r="C13386" t="str">
            <v>Match</v>
          </cell>
          <cell r="D13386" t="str">
            <v>iStar</v>
          </cell>
          <cell r="E13386" t="str">
            <v>CallableStep-Up</v>
          </cell>
        </row>
        <row r="13387">
          <cell r="A13387" t="str">
            <v>3136F6LJ6</v>
          </cell>
          <cell r="B13387" t="str">
            <v>x3136F6LJ6</v>
          </cell>
          <cell r="C13387" t="str">
            <v>Match</v>
          </cell>
          <cell r="D13387" t="str">
            <v>iStar</v>
          </cell>
          <cell r="E13387" t="str">
            <v>Step-Up</v>
          </cell>
        </row>
        <row r="13388">
          <cell r="A13388" t="str">
            <v>3136F6LK3</v>
          </cell>
          <cell r="B13388" t="str">
            <v>x3136F6LK3</v>
          </cell>
          <cell r="C13388" t="str">
            <v>Match</v>
          </cell>
          <cell r="D13388" t="str">
            <v>iStar</v>
          </cell>
          <cell r="E13388" t="str">
            <v>Step-Up</v>
          </cell>
        </row>
        <row r="13389">
          <cell r="A13389" t="str">
            <v>3136F6LK3</v>
          </cell>
          <cell r="B13389" t="str">
            <v>x3136F6LK3</v>
          </cell>
          <cell r="C13389" t="str">
            <v>Match</v>
          </cell>
          <cell r="D13389" t="str">
            <v>iStar</v>
          </cell>
          <cell r="E13389" t="str">
            <v>Callable</v>
          </cell>
        </row>
        <row r="13390">
          <cell r="A13390" t="str">
            <v>3136F6LL1</v>
          </cell>
          <cell r="B13390" t="str">
            <v>x3136F6LL1</v>
          </cell>
          <cell r="C13390" t="str">
            <v>Match</v>
          </cell>
          <cell r="D13390" t="str">
            <v>iStar</v>
          </cell>
          <cell r="E13390" t="str">
            <v>Callable</v>
          </cell>
        </row>
        <row r="13391">
          <cell r="A13391" t="str">
            <v>3136F6LL1</v>
          </cell>
          <cell r="B13391" t="str">
            <v>x3136F6LL1</v>
          </cell>
          <cell r="C13391" t="str">
            <v>Match</v>
          </cell>
          <cell r="D13391" t="str">
            <v>iStar</v>
          </cell>
          <cell r="E13391" t="str">
            <v>Callable</v>
          </cell>
        </row>
        <row r="13392">
          <cell r="A13392" t="str">
            <v>3136F6LM9</v>
          </cell>
          <cell r="B13392" t="str">
            <v>x3136F6LM9</v>
          </cell>
          <cell r="C13392" t="str">
            <v>Match</v>
          </cell>
          <cell r="D13392" t="str">
            <v>iStar</v>
          </cell>
          <cell r="E13392" t="str">
            <v>Callable</v>
          </cell>
        </row>
        <row r="13393">
          <cell r="A13393" t="str">
            <v>3136F6LN7</v>
          </cell>
          <cell r="B13393" t="str">
            <v>x3136F6LN7</v>
          </cell>
          <cell r="C13393" t="str">
            <v>Match</v>
          </cell>
          <cell r="D13393" t="str">
            <v>iStar</v>
          </cell>
          <cell r="E13393" t="str">
            <v>Callable</v>
          </cell>
        </row>
        <row r="13394">
          <cell r="A13394" t="str">
            <v>3136F6LN7</v>
          </cell>
          <cell r="B13394" t="str">
            <v>x3136F6LN7</v>
          </cell>
          <cell r="C13394" t="str">
            <v>Match</v>
          </cell>
          <cell r="D13394" t="str">
            <v>iStar</v>
          </cell>
          <cell r="E13394" t="str">
            <v>Bullet</v>
          </cell>
        </row>
        <row r="13395">
          <cell r="A13395" t="str">
            <v>3136F6LP2</v>
          </cell>
          <cell r="B13395" t="str">
            <v>x3136F6LP2</v>
          </cell>
          <cell r="C13395" t="str">
            <v>Match</v>
          </cell>
          <cell r="D13395" t="str">
            <v>iStar</v>
          </cell>
          <cell r="E13395" t="str">
            <v>CallableStep-Up</v>
          </cell>
        </row>
        <row r="13396">
          <cell r="A13396" t="str">
            <v>3136F6LP2</v>
          </cell>
          <cell r="B13396" t="str">
            <v>x3136F6LP2</v>
          </cell>
          <cell r="C13396" t="str">
            <v>Match</v>
          </cell>
          <cell r="D13396" t="str">
            <v>iStar</v>
          </cell>
          <cell r="E13396" t="str">
            <v>Step-Up</v>
          </cell>
        </row>
        <row r="13397">
          <cell r="A13397" t="str">
            <v>3136F6LQ0</v>
          </cell>
          <cell r="B13397" t="str">
            <v>x3136F6LQ0</v>
          </cell>
          <cell r="C13397" t="str">
            <v>Match</v>
          </cell>
          <cell r="D13397" t="str">
            <v>iStar</v>
          </cell>
          <cell r="E13397" t="str">
            <v>Callable</v>
          </cell>
        </row>
        <row r="13398">
          <cell r="A13398" t="str">
            <v>3136F6LQ0</v>
          </cell>
          <cell r="B13398" t="str">
            <v>x3136F6LQ0</v>
          </cell>
          <cell r="C13398" t="str">
            <v>Match</v>
          </cell>
          <cell r="D13398" t="str">
            <v>iStar</v>
          </cell>
          <cell r="E13398" t="str">
            <v>Callable</v>
          </cell>
        </row>
        <row r="13399">
          <cell r="A13399" t="str">
            <v>3136F6LR8</v>
          </cell>
          <cell r="B13399" t="str">
            <v>x3136F6LR8</v>
          </cell>
          <cell r="C13399" t="str">
            <v>Match</v>
          </cell>
          <cell r="D13399" t="str">
            <v>iStar</v>
          </cell>
          <cell r="E13399" t="str">
            <v>Step-Up</v>
          </cell>
        </row>
        <row r="13400">
          <cell r="A13400" t="str">
            <v>3136F6LR8</v>
          </cell>
          <cell r="B13400" t="str">
            <v>x3136F6LR8</v>
          </cell>
          <cell r="C13400" t="str">
            <v>Match</v>
          </cell>
          <cell r="D13400" t="str">
            <v>iStar</v>
          </cell>
          <cell r="E13400" t="str">
            <v>Callable</v>
          </cell>
        </row>
        <row r="13401">
          <cell r="A13401" t="str">
            <v>3136F6LS6</v>
          </cell>
          <cell r="B13401" t="str">
            <v>x3136F6LS6</v>
          </cell>
          <cell r="C13401" t="str">
            <v>Match</v>
          </cell>
          <cell r="D13401" t="str">
            <v>iStar</v>
          </cell>
          <cell r="E13401" t="str">
            <v>Callable</v>
          </cell>
        </row>
        <row r="13402">
          <cell r="A13402" t="str">
            <v>3136F6LS6</v>
          </cell>
          <cell r="B13402" t="str">
            <v>x3136F6LS6</v>
          </cell>
          <cell r="C13402" t="str">
            <v>Match</v>
          </cell>
          <cell r="D13402" t="str">
            <v>iStar</v>
          </cell>
          <cell r="E13402" t="str">
            <v>Callable</v>
          </cell>
        </row>
        <row r="13403">
          <cell r="A13403" t="str">
            <v>3136F6LT4</v>
          </cell>
          <cell r="B13403" t="str">
            <v>x3136F6LT4</v>
          </cell>
          <cell r="C13403" t="str">
            <v>Match</v>
          </cell>
          <cell r="D13403" t="str">
            <v>iStar</v>
          </cell>
          <cell r="E13403" t="str">
            <v>Callable</v>
          </cell>
        </row>
        <row r="13404">
          <cell r="A13404" t="str">
            <v>3136F6LT4</v>
          </cell>
          <cell r="B13404" t="str">
            <v>x3136F6LT4</v>
          </cell>
          <cell r="C13404" t="str">
            <v>Match</v>
          </cell>
          <cell r="D13404" t="str">
            <v>iStar</v>
          </cell>
          <cell r="E13404" t="str">
            <v>Callable</v>
          </cell>
        </row>
        <row r="13405">
          <cell r="A13405" t="str">
            <v>3136F6LU1</v>
          </cell>
          <cell r="B13405" t="str">
            <v>x3136F6LU1</v>
          </cell>
          <cell r="C13405" t="str">
            <v>Match</v>
          </cell>
          <cell r="D13405" t="str">
            <v>iStar</v>
          </cell>
          <cell r="E13405" t="str">
            <v>Callable</v>
          </cell>
        </row>
        <row r="13406">
          <cell r="A13406" t="str">
            <v>3136F6LU1</v>
          </cell>
          <cell r="B13406" t="str">
            <v>x3136F6LU1</v>
          </cell>
          <cell r="C13406" t="str">
            <v>Match</v>
          </cell>
          <cell r="D13406" t="str">
            <v>iStar</v>
          </cell>
          <cell r="E13406" t="str">
            <v>Step-Up</v>
          </cell>
        </row>
        <row r="13407">
          <cell r="A13407" t="str">
            <v>3136F6LV9</v>
          </cell>
          <cell r="B13407" t="str">
            <v>x3136F6LV9</v>
          </cell>
          <cell r="C13407" t="str">
            <v>Match</v>
          </cell>
          <cell r="D13407" t="str">
            <v>iStar</v>
          </cell>
          <cell r="E13407" t="str">
            <v>Step-Up</v>
          </cell>
        </row>
        <row r="13408">
          <cell r="A13408" t="str">
            <v>3136F6LV9</v>
          </cell>
          <cell r="B13408" t="str">
            <v>x3136F6LV9</v>
          </cell>
          <cell r="C13408" t="str">
            <v>Match</v>
          </cell>
          <cell r="D13408" t="str">
            <v>iStar</v>
          </cell>
          <cell r="E13408" t="str">
            <v>Step-Up</v>
          </cell>
        </row>
        <row r="13409">
          <cell r="A13409" t="str">
            <v>3136F6LW7</v>
          </cell>
          <cell r="B13409" t="str">
            <v>x3136F6LW7</v>
          </cell>
          <cell r="C13409" t="str">
            <v>Match</v>
          </cell>
          <cell r="D13409" t="str">
            <v>iStar</v>
          </cell>
          <cell r="E13409" t="str">
            <v>Step-Up</v>
          </cell>
        </row>
        <row r="13410">
          <cell r="A13410" t="str">
            <v>3136F6LZ0</v>
          </cell>
          <cell r="B13410" t="str">
            <v>x3136F6LZ0</v>
          </cell>
          <cell r="C13410" t="str">
            <v>Match</v>
          </cell>
          <cell r="D13410" t="str">
            <v>iStar</v>
          </cell>
          <cell r="E13410" t="str">
            <v>Step-Up</v>
          </cell>
        </row>
        <row r="13411">
          <cell r="A13411" t="str">
            <v>3136F6LZ0</v>
          </cell>
          <cell r="B13411" t="str">
            <v>x3136F6LZ0</v>
          </cell>
          <cell r="C13411" t="str">
            <v>Match</v>
          </cell>
          <cell r="D13411" t="str">
            <v>iStar</v>
          </cell>
          <cell r="E13411" t="str">
            <v>Step-Up</v>
          </cell>
        </row>
        <row r="13412">
          <cell r="A13412" t="str">
            <v>3136F6M22</v>
          </cell>
          <cell r="B13412" t="str">
            <v>x3136F6M22</v>
          </cell>
          <cell r="C13412" t="str">
            <v>Match</v>
          </cell>
          <cell r="D13412" t="str">
            <v>iStar</v>
          </cell>
          <cell r="E13412" t="str">
            <v>Step-Up</v>
          </cell>
        </row>
        <row r="13413">
          <cell r="A13413" t="str">
            <v>3136F6M30</v>
          </cell>
          <cell r="B13413" t="str">
            <v>x3136F6M30</v>
          </cell>
          <cell r="C13413" t="str">
            <v>Match</v>
          </cell>
          <cell r="D13413" t="str">
            <v>iStar</v>
          </cell>
          <cell r="E13413" t="str">
            <v>Step-Up</v>
          </cell>
        </row>
        <row r="13414">
          <cell r="A13414" t="str">
            <v>3136F6M30</v>
          </cell>
          <cell r="B13414" t="str">
            <v>x3136F6M30</v>
          </cell>
          <cell r="C13414" t="str">
            <v>Match</v>
          </cell>
          <cell r="D13414" t="str">
            <v>iStar</v>
          </cell>
          <cell r="E13414" t="str">
            <v>Step-Up</v>
          </cell>
        </row>
        <row r="13415">
          <cell r="A13415" t="str">
            <v>3136F6M30</v>
          </cell>
          <cell r="B13415" t="str">
            <v>x3136F6M30</v>
          </cell>
          <cell r="C13415" t="str">
            <v>Match</v>
          </cell>
          <cell r="D13415" t="str">
            <v>iStar</v>
          </cell>
          <cell r="E13415" t="str">
            <v>Step-Up</v>
          </cell>
        </row>
        <row r="13416">
          <cell r="A13416" t="str">
            <v>3136F6M48</v>
          </cell>
          <cell r="B13416" t="str">
            <v>x3136F6M48</v>
          </cell>
          <cell r="C13416" t="str">
            <v>Match</v>
          </cell>
          <cell r="D13416" t="str">
            <v>iStar</v>
          </cell>
          <cell r="E13416" t="str">
            <v>Callable</v>
          </cell>
        </row>
        <row r="13417">
          <cell r="A13417" t="str">
            <v>3136F6M55</v>
          </cell>
          <cell r="B13417" t="str">
            <v>x3136F6M55</v>
          </cell>
          <cell r="C13417" t="str">
            <v>Match</v>
          </cell>
          <cell r="D13417" t="str">
            <v>iStar</v>
          </cell>
          <cell r="E13417" t="str">
            <v>Bullet</v>
          </cell>
        </row>
        <row r="13418">
          <cell r="A13418" t="str">
            <v>3136F6M63</v>
          </cell>
          <cell r="B13418" t="str">
            <v>x3136F6M63</v>
          </cell>
          <cell r="C13418" t="str">
            <v>Match</v>
          </cell>
          <cell r="D13418" t="str">
            <v>iStar</v>
          </cell>
          <cell r="E13418" t="str">
            <v>Callable</v>
          </cell>
        </row>
        <row r="13419">
          <cell r="A13419" t="str">
            <v>3136F6M63</v>
          </cell>
          <cell r="B13419" t="str">
            <v>x3136F6M63</v>
          </cell>
          <cell r="C13419" t="str">
            <v>Match</v>
          </cell>
          <cell r="D13419" t="str">
            <v>iStar</v>
          </cell>
          <cell r="E13419" t="str">
            <v>Callable</v>
          </cell>
        </row>
        <row r="13420">
          <cell r="A13420" t="str">
            <v>3136F6M71</v>
          </cell>
          <cell r="B13420" t="str">
            <v>x3136F6M71</v>
          </cell>
          <cell r="C13420" t="str">
            <v>Match</v>
          </cell>
          <cell r="D13420" t="str">
            <v>iStar</v>
          </cell>
          <cell r="E13420" t="str">
            <v>CallableStep-Up</v>
          </cell>
        </row>
        <row r="13421">
          <cell r="A13421" t="str">
            <v>3136F6M97</v>
          </cell>
          <cell r="B13421" t="str">
            <v>x3136F6M97</v>
          </cell>
          <cell r="C13421" t="str">
            <v>Match</v>
          </cell>
          <cell r="D13421" t="str">
            <v>iStar</v>
          </cell>
          <cell r="E13421" t="str">
            <v>Step-Up</v>
          </cell>
        </row>
        <row r="13422">
          <cell r="A13422" t="str">
            <v>3136F6MA4</v>
          </cell>
          <cell r="B13422" t="str">
            <v>x3136F6MA4</v>
          </cell>
          <cell r="C13422" t="str">
            <v>Match</v>
          </cell>
          <cell r="D13422" t="str">
            <v>iStar</v>
          </cell>
          <cell r="E13422" t="str">
            <v>CallableStep-Up</v>
          </cell>
        </row>
        <row r="13423">
          <cell r="A13423" t="str">
            <v>3136F6MA4</v>
          </cell>
          <cell r="B13423" t="str">
            <v>x3136F6MA4</v>
          </cell>
          <cell r="C13423" t="str">
            <v>Match</v>
          </cell>
          <cell r="D13423" t="str">
            <v>iStar</v>
          </cell>
          <cell r="E13423" t="str">
            <v>Step-Up</v>
          </cell>
        </row>
        <row r="13424">
          <cell r="A13424" t="str">
            <v>3136F6MB2</v>
          </cell>
          <cell r="B13424" t="str">
            <v>x3136F6MB2</v>
          </cell>
          <cell r="C13424" t="str">
            <v>Match</v>
          </cell>
          <cell r="D13424" t="str">
            <v>iStar</v>
          </cell>
          <cell r="E13424" t="str">
            <v>Callable</v>
          </cell>
        </row>
        <row r="13425">
          <cell r="A13425" t="str">
            <v>3136F6MB2</v>
          </cell>
          <cell r="B13425" t="str">
            <v>x3136F6MB2</v>
          </cell>
          <cell r="C13425" t="str">
            <v>Match</v>
          </cell>
          <cell r="D13425" t="str">
            <v>iStar</v>
          </cell>
          <cell r="E13425" t="str">
            <v>Callable</v>
          </cell>
        </row>
        <row r="13426">
          <cell r="A13426" t="str">
            <v>3136F6MC0</v>
          </cell>
          <cell r="B13426" t="str">
            <v>x3136F6MC0</v>
          </cell>
          <cell r="C13426" t="str">
            <v>Match</v>
          </cell>
          <cell r="D13426" t="str">
            <v>iStar</v>
          </cell>
          <cell r="E13426" t="str">
            <v>CallableStep-Up</v>
          </cell>
        </row>
        <row r="13427">
          <cell r="A13427" t="str">
            <v>3136F6MD8</v>
          </cell>
          <cell r="B13427" t="str">
            <v>x3136F6MD8</v>
          </cell>
          <cell r="C13427" t="str">
            <v>Match</v>
          </cell>
          <cell r="D13427" t="str">
            <v>iStar</v>
          </cell>
          <cell r="E13427" t="str">
            <v>Callable</v>
          </cell>
        </row>
        <row r="13428">
          <cell r="A13428" t="str">
            <v>3136F6MD8</v>
          </cell>
          <cell r="B13428" t="str">
            <v>x3136F6MD8</v>
          </cell>
          <cell r="C13428" t="str">
            <v>Match</v>
          </cell>
          <cell r="D13428" t="str">
            <v>iStar</v>
          </cell>
          <cell r="E13428" t="str">
            <v>Callable</v>
          </cell>
        </row>
        <row r="13429">
          <cell r="A13429" t="str">
            <v>3136F6ME6</v>
          </cell>
          <cell r="B13429" t="str">
            <v>x3136F6ME6</v>
          </cell>
          <cell r="C13429" t="str">
            <v>Match</v>
          </cell>
          <cell r="D13429" t="str">
            <v>iStar</v>
          </cell>
          <cell r="E13429" t="str">
            <v>Callable</v>
          </cell>
        </row>
        <row r="13430">
          <cell r="A13430" t="str">
            <v>3136F6ME6</v>
          </cell>
          <cell r="B13430" t="str">
            <v>x3136F6ME6</v>
          </cell>
          <cell r="C13430" t="str">
            <v>Match</v>
          </cell>
          <cell r="D13430" t="str">
            <v>iStar</v>
          </cell>
          <cell r="E13430" t="str">
            <v>CallableStep-Up</v>
          </cell>
        </row>
        <row r="13431">
          <cell r="A13431" t="str">
            <v>3136F6MF3</v>
          </cell>
          <cell r="B13431" t="str">
            <v>x3136F6MF3</v>
          </cell>
          <cell r="C13431" t="str">
            <v>Match</v>
          </cell>
          <cell r="D13431" t="str">
            <v>iStar</v>
          </cell>
          <cell r="E13431" t="str">
            <v>Step-Up</v>
          </cell>
        </row>
        <row r="13432">
          <cell r="A13432" t="str">
            <v>3136F6MF3</v>
          </cell>
          <cell r="B13432" t="str">
            <v>x3136F6MF3</v>
          </cell>
          <cell r="C13432" t="str">
            <v>Match</v>
          </cell>
          <cell r="D13432" t="str">
            <v>iStar</v>
          </cell>
          <cell r="E13432" t="str">
            <v>Callable</v>
          </cell>
        </row>
        <row r="13433">
          <cell r="A13433" t="str">
            <v>3136F6MG1</v>
          </cell>
          <cell r="B13433" t="str">
            <v>x3136F6MG1</v>
          </cell>
          <cell r="C13433" t="str">
            <v>Match</v>
          </cell>
          <cell r="D13433" t="str">
            <v>iStar</v>
          </cell>
          <cell r="E13433" t="str">
            <v>Callable</v>
          </cell>
        </row>
        <row r="13434">
          <cell r="A13434" t="str">
            <v>3136F6MH9</v>
          </cell>
          <cell r="B13434" t="str">
            <v>x3136F6MH9</v>
          </cell>
          <cell r="C13434" t="str">
            <v>Match</v>
          </cell>
          <cell r="D13434" t="str">
            <v>iStar</v>
          </cell>
          <cell r="E13434" t="str">
            <v>Callable</v>
          </cell>
        </row>
        <row r="13435">
          <cell r="A13435" t="str">
            <v>3136F6MJ5</v>
          </cell>
          <cell r="B13435" t="str">
            <v>x3136F6MJ5</v>
          </cell>
          <cell r="C13435" t="str">
            <v>Match</v>
          </cell>
          <cell r="D13435" t="str">
            <v>iStar</v>
          </cell>
          <cell r="E13435" t="str">
            <v>Callable</v>
          </cell>
        </row>
        <row r="13436">
          <cell r="A13436" t="str">
            <v>3136F6MJ5</v>
          </cell>
          <cell r="B13436" t="str">
            <v>x3136F6MJ5</v>
          </cell>
          <cell r="C13436" t="str">
            <v>Match</v>
          </cell>
          <cell r="D13436" t="str">
            <v>iStar</v>
          </cell>
          <cell r="E13436" t="str">
            <v>CallableStep-Up</v>
          </cell>
        </row>
        <row r="13437">
          <cell r="A13437" t="str">
            <v>3136F6MK2</v>
          </cell>
          <cell r="B13437" t="str">
            <v>x3136F6MK2</v>
          </cell>
          <cell r="C13437" t="str">
            <v>Match</v>
          </cell>
          <cell r="D13437" t="str">
            <v>iStar</v>
          </cell>
          <cell r="E13437" t="str">
            <v>Step-Up</v>
          </cell>
        </row>
        <row r="13438">
          <cell r="A13438" t="str">
            <v>3136F6MK2</v>
          </cell>
          <cell r="B13438" t="str">
            <v>x3136F6MK2</v>
          </cell>
          <cell r="C13438" t="str">
            <v>Match</v>
          </cell>
          <cell r="D13438" t="str">
            <v>iStar</v>
          </cell>
          <cell r="E13438" t="str">
            <v>Callable</v>
          </cell>
        </row>
        <row r="13439">
          <cell r="A13439" t="str">
            <v>3136F6ML0</v>
          </cell>
          <cell r="B13439" t="str">
            <v>x3136F6ML0</v>
          </cell>
          <cell r="C13439" t="str">
            <v>Match</v>
          </cell>
          <cell r="D13439" t="str">
            <v>iStar</v>
          </cell>
          <cell r="E13439" t="str">
            <v>Callable</v>
          </cell>
        </row>
        <row r="13440">
          <cell r="A13440" t="str">
            <v>3136F6ML0</v>
          </cell>
          <cell r="B13440" t="str">
            <v>x3136F6ML0</v>
          </cell>
          <cell r="C13440" t="str">
            <v>Match</v>
          </cell>
          <cell r="D13440" t="str">
            <v>iStar</v>
          </cell>
          <cell r="E13440" t="str">
            <v>Callable</v>
          </cell>
        </row>
        <row r="13441">
          <cell r="A13441" t="str">
            <v>3136F6MM8</v>
          </cell>
          <cell r="B13441" t="str">
            <v>x3136F6MM8</v>
          </cell>
          <cell r="C13441" t="str">
            <v>Match</v>
          </cell>
          <cell r="D13441" t="str">
            <v>iStar</v>
          </cell>
          <cell r="E13441" t="str">
            <v>Bullet</v>
          </cell>
        </row>
        <row r="13442">
          <cell r="A13442" t="str">
            <v>3136F6MN6</v>
          </cell>
          <cell r="B13442" t="str">
            <v>x3136F6MN6</v>
          </cell>
          <cell r="C13442" t="str">
            <v>Match</v>
          </cell>
          <cell r="D13442" t="str">
            <v>iStar</v>
          </cell>
          <cell r="E13442" t="str">
            <v>Callable</v>
          </cell>
        </row>
        <row r="13443">
          <cell r="A13443" t="str">
            <v>3136F6MN6</v>
          </cell>
          <cell r="B13443" t="str">
            <v>x3136F6MN6</v>
          </cell>
          <cell r="C13443" t="str">
            <v>Match</v>
          </cell>
          <cell r="D13443" t="str">
            <v>iStar</v>
          </cell>
          <cell r="E13443" t="str">
            <v>Callable</v>
          </cell>
        </row>
        <row r="13444">
          <cell r="A13444" t="str">
            <v>3136F6MN6</v>
          </cell>
          <cell r="B13444" t="str">
            <v>x3136F6MN6</v>
          </cell>
          <cell r="C13444" t="str">
            <v>Match</v>
          </cell>
          <cell r="D13444" t="str">
            <v>iStar</v>
          </cell>
          <cell r="E13444" t="str">
            <v>CallableStep-Up</v>
          </cell>
        </row>
        <row r="13445">
          <cell r="A13445" t="str">
            <v>3136F6MP1</v>
          </cell>
          <cell r="B13445" t="str">
            <v>x3136F6MP1</v>
          </cell>
          <cell r="C13445" t="str">
            <v>Match</v>
          </cell>
          <cell r="D13445" t="str">
            <v>iStar</v>
          </cell>
          <cell r="E13445" t="str">
            <v>Step-Up</v>
          </cell>
        </row>
        <row r="13446">
          <cell r="A13446" t="str">
            <v>3136F6MP1</v>
          </cell>
          <cell r="B13446" t="str">
            <v>x3136F6MP1</v>
          </cell>
          <cell r="C13446" t="str">
            <v>Match</v>
          </cell>
          <cell r="D13446" t="str">
            <v>iStar</v>
          </cell>
          <cell r="E13446" t="str">
            <v>Callable</v>
          </cell>
        </row>
        <row r="13447">
          <cell r="A13447" t="str">
            <v>3136F6MP1</v>
          </cell>
          <cell r="B13447" t="str">
            <v>x3136F6MP1</v>
          </cell>
          <cell r="C13447" t="str">
            <v>Match</v>
          </cell>
          <cell r="D13447" t="str">
            <v>iStar</v>
          </cell>
          <cell r="E13447" t="str">
            <v>Callable</v>
          </cell>
        </row>
        <row r="13448">
          <cell r="A13448" t="str">
            <v>3136F6MQ9</v>
          </cell>
          <cell r="B13448" t="str">
            <v>x3136F6MQ9</v>
          </cell>
          <cell r="C13448" t="str">
            <v>Match</v>
          </cell>
          <cell r="D13448" t="str">
            <v>iStar</v>
          </cell>
          <cell r="E13448" t="str">
            <v>CallableStep-Up</v>
          </cell>
        </row>
        <row r="13449">
          <cell r="A13449" t="str">
            <v>3136F6MQ9</v>
          </cell>
          <cell r="B13449" t="str">
            <v>x3136F6MQ9</v>
          </cell>
          <cell r="C13449" t="str">
            <v>Match</v>
          </cell>
          <cell r="D13449" t="str">
            <v>iStar</v>
          </cell>
          <cell r="E13449" t="str">
            <v>Step-Up</v>
          </cell>
        </row>
        <row r="13450">
          <cell r="A13450" t="str">
            <v>3136F6MR7</v>
          </cell>
          <cell r="B13450" t="str">
            <v>x3136F6MR7</v>
          </cell>
          <cell r="C13450" t="str">
            <v>Match</v>
          </cell>
          <cell r="D13450" t="str">
            <v>iStar</v>
          </cell>
          <cell r="E13450" t="str">
            <v>Callable</v>
          </cell>
        </row>
        <row r="13451">
          <cell r="A13451" t="str">
            <v>3136F6MR7</v>
          </cell>
          <cell r="B13451" t="str">
            <v>x3136F6MR7</v>
          </cell>
          <cell r="C13451" t="str">
            <v>Match</v>
          </cell>
          <cell r="D13451" t="str">
            <v>iStar</v>
          </cell>
          <cell r="E13451" t="str">
            <v>Bullet</v>
          </cell>
        </row>
        <row r="13452">
          <cell r="A13452" t="str">
            <v>3136F6MS5</v>
          </cell>
          <cell r="B13452" t="str">
            <v>x3136F6MS5</v>
          </cell>
          <cell r="C13452" t="str">
            <v>Match</v>
          </cell>
          <cell r="D13452" t="str">
            <v>iStar</v>
          </cell>
          <cell r="E13452" t="str">
            <v>CallableStep-Up</v>
          </cell>
        </row>
        <row r="13453">
          <cell r="A13453" t="str">
            <v>3136F6MT3</v>
          </cell>
          <cell r="B13453" t="str">
            <v>x3136F6MT3</v>
          </cell>
          <cell r="C13453" t="str">
            <v>Match</v>
          </cell>
          <cell r="D13453" t="str">
            <v>iStar</v>
          </cell>
          <cell r="E13453" t="str">
            <v>Step-Up</v>
          </cell>
        </row>
        <row r="13454">
          <cell r="A13454" t="str">
            <v>3136F6MT3</v>
          </cell>
          <cell r="B13454" t="str">
            <v>x3136F6MT3</v>
          </cell>
          <cell r="C13454" t="str">
            <v>Match</v>
          </cell>
          <cell r="D13454" t="str">
            <v>iStar</v>
          </cell>
          <cell r="E13454" t="str">
            <v>Step-Up</v>
          </cell>
        </row>
        <row r="13455">
          <cell r="A13455" t="str">
            <v>3136F6MU0</v>
          </cell>
          <cell r="B13455" t="str">
            <v>x3136F6MU0</v>
          </cell>
          <cell r="C13455" t="str">
            <v>Match</v>
          </cell>
          <cell r="D13455" t="str">
            <v>iStar</v>
          </cell>
          <cell r="E13455" t="str">
            <v>CallableStep-Up</v>
          </cell>
        </row>
        <row r="13456">
          <cell r="A13456" t="str">
            <v>3136F6MU0</v>
          </cell>
          <cell r="B13456" t="str">
            <v>x3136F6MU0</v>
          </cell>
          <cell r="C13456" t="str">
            <v>Match</v>
          </cell>
          <cell r="D13456" t="str">
            <v>iStar</v>
          </cell>
          <cell r="E13456" t="str">
            <v>Bullet</v>
          </cell>
        </row>
        <row r="13457">
          <cell r="A13457" t="str">
            <v>3136F6MV8</v>
          </cell>
          <cell r="B13457" t="str">
            <v>x3136F6MV8</v>
          </cell>
          <cell r="C13457" t="str">
            <v>Match</v>
          </cell>
          <cell r="D13457" t="str">
            <v>iStar</v>
          </cell>
          <cell r="E13457" t="str">
            <v>Callable</v>
          </cell>
        </row>
        <row r="13458">
          <cell r="A13458" t="str">
            <v>3136F6MV8</v>
          </cell>
          <cell r="B13458" t="str">
            <v>x3136F6MV8</v>
          </cell>
          <cell r="C13458" t="str">
            <v>Match</v>
          </cell>
          <cell r="D13458" t="str">
            <v>iStar</v>
          </cell>
          <cell r="E13458" t="str">
            <v>Bullet</v>
          </cell>
        </row>
        <row r="13459">
          <cell r="A13459" t="str">
            <v>3136F6MW6</v>
          </cell>
          <cell r="B13459" t="str">
            <v>x3136F6MW6</v>
          </cell>
          <cell r="C13459" t="str">
            <v>Match</v>
          </cell>
          <cell r="D13459" t="str">
            <v>iStar</v>
          </cell>
          <cell r="E13459" t="str">
            <v>Callable</v>
          </cell>
        </row>
        <row r="13460">
          <cell r="A13460" t="str">
            <v>3136F6MW6</v>
          </cell>
          <cell r="B13460" t="str">
            <v>x3136F6MW6</v>
          </cell>
          <cell r="C13460" t="str">
            <v>Match</v>
          </cell>
          <cell r="D13460" t="str">
            <v>iStar</v>
          </cell>
          <cell r="E13460" t="str">
            <v>Callable</v>
          </cell>
        </row>
        <row r="13461">
          <cell r="A13461" t="str">
            <v>3136F6MX4</v>
          </cell>
          <cell r="B13461" t="str">
            <v>x3136F6MX4</v>
          </cell>
          <cell r="C13461" t="str">
            <v>Match</v>
          </cell>
          <cell r="D13461" t="str">
            <v>iStar</v>
          </cell>
          <cell r="E13461" t="str">
            <v>Callable</v>
          </cell>
        </row>
        <row r="13462">
          <cell r="A13462" t="str">
            <v>3136F6MX4</v>
          </cell>
          <cell r="B13462" t="str">
            <v>x3136F6MX4</v>
          </cell>
          <cell r="C13462" t="str">
            <v>Match</v>
          </cell>
          <cell r="D13462" t="str">
            <v>iStar</v>
          </cell>
          <cell r="E13462" t="str">
            <v>Callable</v>
          </cell>
        </row>
        <row r="13463">
          <cell r="A13463" t="str">
            <v>3136F6MY2</v>
          </cell>
          <cell r="B13463" t="str">
            <v>x3136F6MY2</v>
          </cell>
          <cell r="C13463" t="str">
            <v>Match</v>
          </cell>
          <cell r="D13463" t="str">
            <v>iStar</v>
          </cell>
          <cell r="E13463" t="str">
            <v>Callable</v>
          </cell>
        </row>
        <row r="13464">
          <cell r="A13464" t="str">
            <v>3136F6MY2</v>
          </cell>
          <cell r="B13464" t="str">
            <v>x3136F6MY2</v>
          </cell>
          <cell r="C13464" t="str">
            <v>Match</v>
          </cell>
          <cell r="D13464" t="str">
            <v>iStar</v>
          </cell>
          <cell r="E13464" t="str">
            <v>Callable</v>
          </cell>
        </row>
        <row r="13465">
          <cell r="A13465" t="str">
            <v>3136F6MY2</v>
          </cell>
          <cell r="B13465" t="str">
            <v>x3136F6MY2</v>
          </cell>
          <cell r="C13465" t="str">
            <v>Match</v>
          </cell>
          <cell r="D13465" t="str">
            <v>iStar</v>
          </cell>
          <cell r="E13465" t="str">
            <v>Callable</v>
          </cell>
        </row>
        <row r="13466">
          <cell r="A13466" t="str">
            <v>3136F6MY2</v>
          </cell>
          <cell r="B13466" t="str">
            <v>x3136F6MY2</v>
          </cell>
          <cell r="C13466" t="str">
            <v>Match</v>
          </cell>
          <cell r="D13466" t="str">
            <v>iStar</v>
          </cell>
          <cell r="E13466" t="str">
            <v>Callable</v>
          </cell>
        </row>
        <row r="13467">
          <cell r="A13467" t="str">
            <v>3136F6MY2</v>
          </cell>
          <cell r="B13467" t="str">
            <v>x3136F6MY2</v>
          </cell>
          <cell r="C13467" t="str">
            <v>Match</v>
          </cell>
          <cell r="D13467" t="str">
            <v>iStar</v>
          </cell>
          <cell r="E13467" t="str">
            <v>Callable</v>
          </cell>
        </row>
        <row r="13468">
          <cell r="A13468" t="str">
            <v>3136F6MZ9</v>
          </cell>
          <cell r="B13468" t="str">
            <v>x3136F6MZ9</v>
          </cell>
          <cell r="C13468" t="str">
            <v>Match</v>
          </cell>
          <cell r="D13468" t="str">
            <v>iStar</v>
          </cell>
          <cell r="E13468" t="str">
            <v>Callable</v>
          </cell>
        </row>
        <row r="13469">
          <cell r="A13469" t="str">
            <v>3136F6MZ9</v>
          </cell>
          <cell r="B13469" t="str">
            <v>x3136F6MZ9</v>
          </cell>
          <cell r="C13469" t="str">
            <v>Match</v>
          </cell>
          <cell r="D13469" t="str">
            <v>iStar</v>
          </cell>
          <cell r="E13469" t="str">
            <v>Bullet</v>
          </cell>
        </row>
        <row r="13470">
          <cell r="A13470" t="str">
            <v>3136F6N39</v>
          </cell>
          <cell r="B13470" t="str">
            <v>x3136F6N39</v>
          </cell>
          <cell r="C13470" t="str">
            <v>Match</v>
          </cell>
          <cell r="D13470" t="str">
            <v>iStar</v>
          </cell>
          <cell r="E13470" t="str">
            <v>Bullet</v>
          </cell>
        </row>
        <row r="13471">
          <cell r="A13471" t="str">
            <v>3136F6N47</v>
          </cell>
          <cell r="B13471" t="str">
            <v>x3136F6N47</v>
          </cell>
          <cell r="C13471" t="str">
            <v>Match</v>
          </cell>
          <cell r="D13471" t="str">
            <v>iStar</v>
          </cell>
          <cell r="E13471" t="str">
            <v>Callable</v>
          </cell>
        </row>
        <row r="13472">
          <cell r="A13472" t="str">
            <v>3136F6N54</v>
          </cell>
          <cell r="B13472" t="str">
            <v>x3136F6N54</v>
          </cell>
          <cell r="C13472" t="str">
            <v>Match</v>
          </cell>
          <cell r="D13472" t="str">
            <v>iStar</v>
          </cell>
          <cell r="E13472" t="str">
            <v>Callable</v>
          </cell>
        </row>
        <row r="13473">
          <cell r="A13473" t="str">
            <v>3136F6N54</v>
          </cell>
          <cell r="B13473" t="str">
            <v>x3136F6N54</v>
          </cell>
          <cell r="C13473" t="str">
            <v>Match</v>
          </cell>
          <cell r="D13473" t="str">
            <v>iStar</v>
          </cell>
          <cell r="E13473" t="str">
            <v>Callable</v>
          </cell>
        </row>
        <row r="13474">
          <cell r="A13474" t="str">
            <v>3136F6N54</v>
          </cell>
          <cell r="B13474" t="str">
            <v>x3136F6N54</v>
          </cell>
          <cell r="C13474" t="str">
            <v>Match</v>
          </cell>
          <cell r="D13474" t="str">
            <v>iStar</v>
          </cell>
          <cell r="E13474" t="str">
            <v>Callable</v>
          </cell>
        </row>
        <row r="13475">
          <cell r="A13475" t="str">
            <v>3136F6N62</v>
          </cell>
          <cell r="B13475" t="str">
            <v>x3136F6N62</v>
          </cell>
          <cell r="C13475" t="str">
            <v>Match</v>
          </cell>
          <cell r="D13475" t="str">
            <v>iStar</v>
          </cell>
          <cell r="E13475" t="str">
            <v>Callable</v>
          </cell>
        </row>
        <row r="13476">
          <cell r="A13476" t="str">
            <v>3136F6N62</v>
          </cell>
          <cell r="B13476" t="str">
            <v>x3136F6N62</v>
          </cell>
          <cell r="C13476" t="str">
            <v>Match</v>
          </cell>
          <cell r="D13476" t="str">
            <v>iStar</v>
          </cell>
          <cell r="E13476" t="str">
            <v>Callable</v>
          </cell>
        </row>
        <row r="13477">
          <cell r="A13477" t="str">
            <v>3136F6N88</v>
          </cell>
          <cell r="B13477" t="str">
            <v>x3136F6N88</v>
          </cell>
          <cell r="C13477" t="str">
            <v>Match</v>
          </cell>
          <cell r="D13477" t="str">
            <v>iStar</v>
          </cell>
          <cell r="E13477" t="str">
            <v>Bullet</v>
          </cell>
        </row>
        <row r="13478">
          <cell r="A13478" t="str">
            <v>3136F6NB1</v>
          </cell>
          <cell r="B13478" t="str">
            <v>x3136F6NB1</v>
          </cell>
          <cell r="C13478" t="str">
            <v>Match</v>
          </cell>
          <cell r="D13478" t="str">
            <v>iStar</v>
          </cell>
          <cell r="E13478" t="str">
            <v>Callable</v>
          </cell>
        </row>
        <row r="13479">
          <cell r="A13479" t="str">
            <v>3136F6NB1</v>
          </cell>
          <cell r="B13479" t="str">
            <v>x3136F6NB1</v>
          </cell>
          <cell r="C13479" t="str">
            <v>Match</v>
          </cell>
          <cell r="D13479" t="str">
            <v>iStar</v>
          </cell>
          <cell r="E13479" t="str">
            <v>Callable</v>
          </cell>
        </row>
        <row r="13480">
          <cell r="A13480" t="str">
            <v>3136F6NC9</v>
          </cell>
          <cell r="B13480" t="str">
            <v>x3136F6NC9</v>
          </cell>
          <cell r="C13480" t="str">
            <v>Match</v>
          </cell>
          <cell r="D13480" t="str">
            <v>iStar</v>
          </cell>
          <cell r="E13480" t="str">
            <v>Callable</v>
          </cell>
        </row>
        <row r="13481">
          <cell r="A13481" t="str">
            <v>3136F6ND7</v>
          </cell>
          <cell r="B13481" t="str">
            <v>x3136F6ND7</v>
          </cell>
          <cell r="C13481" t="str">
            <v>Match</v>
          </cell>
          <cell r="D13481" t="str">
            <v>iStar</v>
          </cell>
          <cell r="E13481" t="str">
            <v>Callable</v>
          </cell>
        </row>
        <row r="13482">
          <cell r="A13482" t="str">
            <v>3136F6ND7</v>
          </cell>
          <cell r="B13482" t="str">
            <v>x3136F6ND7</v>
          </cell>
          <cell r="C13482" t="str">
            <v>Match</v>
          </cell>
          <cell r="D13482" t="str">
            <v>iStar</v>
          </cell>
          <cell r="E13482" t="str">
            <v>CallableStep-Up</v>
          </cell>
        </row>
        <row r="13483">
          <cell r="A13483" t="str">
            <v>3136F6NE5</v>
          </cell>
          <cell r="B13483" t="str">
            <v>x3136F6NE5</v>
          </cell>
          <cell r="C13483" t="str">
            <v>Match</v>
          </cell>
          <cell r="D13483" t="str">
            <v>iStar</v>
          </cell>
          <cell r="E13483" t="str">
            <v>Step-Up</v>
          </cell>
        </row>
        <row r="13484">
          <cell r="A13484" t="str">
            <v>3136F6NF2</v>
          </cell>
          <cell r="B13484" t="str">
            <v>x3136F6NF2</v>
          </cell>
          <cell r="C13484" t="str">
            <v>Match</v>
          </cell>
          <cell r="D13484" t="str">
            <v>iStar</v>
          </cell>
          <cell r="E13484" t="str">
            <v>Callable</v>
          </cell>
        </row>
        <row r="13485">
          <cell r="A13485" t="str">
            <v>3136F6NF2</v>
          </cell>
          <cell r="B13485" t="str">
            <v>x3136F6NF2</v>
          </cell>
          <cell r="C13485" t="str">
            <v>Match</v>
          </cell>
          <cell r="D13485" t="str">
            <v>iStar</v>
          </cell>
          <cell r="E13485" t="str">
            <v>Bullet</v>
          </cell>
        </row>
        <row r="13486">
          <cell r="A13486" t="str">
            <v>3136F6NG0</v>
          </cell>
          <cell r="B13486" t="str">
            <v>x3136F6NG0</v>
          </cell>
          <cell r="C13486" t="str">
            <v>Match</v>
          </cell>
          <cell r="D13486" t="str">
            <v>iStar</v>
          </cell>
          <cell r="E13486" t="str">
            <v>CallableStep-Up</v>
          </cell>
        </row>
        <row r="13487">
          <cell r="A13487" t="str">
            <v>3136F6NG0</v>
          </cell>
          <cell r="B13487" t="str">
            <v>x3136F6NG0</v>
          </cell>
          <cell r="C13487" t="str">
            <v>Match</v>
          </cell>
          <cell r="D13487" t="str">
            <v>iStar</v>
          </cell>
          <cell r="E13487" t="str">
            <v>Step-Up</v>
          </cell>
        </row>
        <row r="13488">
          <cell r="A13488" t="str">
            <v>3136F6NH8</v>
          </cell>
          <cell r="B13488" t="str">
            <v>x3136F6NH8</v>
          </cell>
          <cell r="C13488" t="str">
            <v>Match</v>
          </cell>
          <cell r="D13488" t="str">
            <v>iStar</v>
          </cell>
          <cell r="E13488" t="str">
            <v>CallableStep-Up</v>
          </cell>
        </row>
        <row r="13489">
          <cell r="A13489" t="str">
            <v>3136F6NH8</v>
          </cell>
          <cell r="B13489" t="str">
            <v>x3136F6NH8</v>
          </cell>
          <cell r="C13489" t="str">
            <v>Match</v>
          </cell>
          <cell r="D13489" t="str">
            <v>iStar</v>
          </cell>
          <cell r="E13489" t="str">
            <v>Bullet</v>
          </cell>
        </row>
        <row r="13490">
          <cell r="A13490" t="str">
            <v>3136F6NJ4</v>
          </cell>
          <cell r="B13490" t="str">
            <v>x3136F6NJ4</v>
          </cell>
          <cell r="C13490" t="str">
            <v>Match</v>
          </cell>
          <cell r="D13490" t="str">
            <v>iStar</v>
          </cell>
          <cell r="E13490" t="str">
            <v>Callable</v>
          </cell>
        </row>
        <row r="13491">
          <cell r="A13491" t="str">
            <v>3136F6NJ4</v>
          </cell>
          <cell r="B13491" t="str">
            <v>x3136F6NJ4</v>
          </cell>
          <cell r="C13491" t="str">
            <v>Match</v>
          </cell>
          <cell r="D13491" t="str">
            <v>iStar</v>
          </cell>
          <cell r="E13491" t="str">
            <v>Callable</v>
          </cell>
        </row>
        <row r="13492">
          <cell r="A13492" t="str">
            <v>3136F6NK1</v>
          </cell>
          <cell r="B13492" t="str">
            <v>x3136F6NK1</v>
          </cell>
          <cell r="C13492" t="str">
            <v>Match</v>
          </cell>
          <cell r="D13492" t="str">
            <v>iStar</v>
          </cell>
          <cell r="E13492" t="str">
            <v>CallableStep-Up</v>
          </cell>
        </row>
        <row r="13493">
          <cell r="A13493" t="str">
            <v>3136F6NK1</v>
          </cell>
          <cell r="B13493" t="str">
            <v>x3136F6NK1</v>
          </cell>
          <cell r="C13493" t="str">
            <v>Match</v>
          </cell>
          <cell r="D13493" t="str">
            <v>iStar</v>
          </cell>
          <cell r="E13493" t="str">
            <v>Step-Up</v>
          </cell>
        </row>
        <row r="13494">
          <cell r="A13494" t="str">
            <v>3136F6NL9</v>
          </cell>
          <cell r="B13494" t="str">
            <v>x3136F6NL9</v>
          </cell>
          <cell r="C13494" t="str">
            <v>Match</v>
          </cell>
          <cell r="D13494" t="str">
            <v>iStar</v>
          </cell>
          <cell r="E13494" t="str">
            <v>Step-Up</v>
          </cell>
        </row>
        <row r="13495">
          <cell r="A13495" t="str">
            <v>3136F6NL9</v>
          </cell>
          <cell r="B13495" t="str">
            <v>x3136F6NL9</v>
          </cell>
          <cell r="C13495" t="str">
            <v>Match</v>
          </cell>
          <cell r="D13495" t="str">
            <v>iStar</v>
          </cell>
          <cell r="E13495" t="str">
            <v>CallableStep-Up</v>
          </cell>
        </row>
        <row r="13496">
          <cell r="A13496" t="str">
            <v>3136F6NM7</v>
          </cell>
          <cell r="B13496" t="str">
            <v>x3136F6NM7</v>
          </cell>
          <cell r="C13496" t="str">
            <v>Match</v>
          </cell>
          <cell r="D13496" t="str">
            <v>iStar</v>
          </cell>
          <cell r="E13496" t="str">
            <v>Step-Up</v>
          </cell>
        </row>
        <row r="13497">
          <cell r="A13497" t="str">
            <v>3136F6NM7</v>
          </cell>
          <cell r="B13497" t="str">
            <v>x3136F6NM7</v>
          </cell>
          <cell r="C13497" t="str">
            <v>Match</v>
          </cell>
          <cell r="D13497" t="str">
            <v>iStar</v>
          </cell>
          <cell r="E13497" t="str">
            <v>CallableStep-Up</v>
          </cell>
        </row>
        <row r="13498">
          <cell r="A13498" t="str">
            <v>3136F6NN5</v>
          </cell>
          <cell r="B13498" t="str">
            <v>x3136F6NN5</v>
          </cell>
          <cell r="C13498" t="str">
            <v>Match</v>
          </cell>
          <cell r="D13498" t="str">
            <v>iStar</v>
          </cell>
          <cell r="E13498" t="str">
            <v>Callable</v>
          </cell>
        </row>
        <row r="13499">
          <cell r="A13499" t="str">
            <v>3136F6NN5</v>
          </cell>
          <cell r="B13499" t="str">
            <v>x3136F6NN5</v>
          </cell>
          <cell r="C13499" t="str">
            <v>Match</v>
          </cell>
          <cell r="D13499" t="str">
            <v>iStar</v>
          </cell>
          <cell r="E13499" t="str">
            <v>Callable</v>
          </cell>
        </row>
        <row r="13500">
          <cell r="A13500" t="str">
            <v>3136F6NP0</v>
          </cell>
          <cell r="B13500" t="str">
            <v>x3136F6NP0</v>
          </cell>
          <cell r="C13500" t="str">
            <v>Match</v>
          </cell>
          <cell r="D13500" t="str">
            <v>iStar</v>
          </cell>
          <cell r="E13500" t="str">
            <v>Callable</v>
          </cell>
        </row>
        <row r="13501">
          <cell r="A13501" t="str">
            <v>3136F6NP0</v>
          </cell>
          <cell r="B13501" t="str">
            <v>x3136F6NP0</v>
          </cell>
          <cell r="C13501" t="str">
            <v>Match</v>
          </cell>
          <cell r="D13501" t="str">
            <v>iStar</v>
          </cell>
          <cell r="E13501" t="str">
            <v>CallableStep-Up</v>
          </cell>
        </row>
        <row r="13502">
          <cell r="A13502" t="str">
            <v>3136F6NQ8</v>
          </cell>
          <cell r="B13502" t="str">
            <v>x3136F6NQ8</v>
          </cell>
          <cell r="C13502" t="str">
            <v>Match</v>
          </cell>
          <cell r="D13502" t="str">
            <v>iStar</v>
          </cell>
          <cell r="E13502" t="str">
            <v>Step-Up</v>
          </cell>
        </row>
        <row r="13503">
          <cell r="A13503" t="str">
            <v>3136F6NQ8</v>
          </cell>
          <cell r="B13503" t="str">
            <v>x3136F6NQ8</v>
          </cell>
          <cell r="C13503" t="str">
            <v>Match</v>
          </cell>
          <cell r="D13503" t="str">
            <v>iStar</v>
          </cell>
          <cell r="E13503" t="str">
            <v>Step-Up</v>
          </cell>
        </row>
        <row r="13504">
          <cell r="A13504" t="str">
            <v>3136F6NR6</v>
          </cell>
          <cell r="B13504" t="str">
            <v>x3136F6NR6</v>
          </cell>
          <cell r="C13504" t="str">
            <v>Match</v>
          </cell>
          <cell r="D13504" t="str">
            <v>iStar</v>
          </cell>
          <cell r="E13504" t="str">
            <v>Callable</v>
          </cell>
        </row>
        <row r="13505">
          <cell r="A13505" t="str">
            <v>3136F6NR6</v>
          </cell>
          <cell r="B13505" t="str">
            <v>x3136F6NR6</v>
          </cell>
          <cell r="C13505" t="str">
            <v>Match</v>
          </cell>
          <cell r="D13505" t="str">
            <v>iStar</v>
          </cell>
          <cell r="E13505" t="str">
            <v>Callable</v>
          </cell>
        </row>
        <row r="13506">
          <cell r="A13506" t="str">
            <v>3136F6NS4</v>
          </cell>
          <cell r="B13506" t="str">
            <v>x3136F6NS4</v>
          </cell>
          <cell r="C13506" t="str">
            <v>Match</v>
          </cell>
          <cell r="D13506" t="str">
            <v>iStar</v>
          </cell>
          <cell r="E13506" t="str">
            <v>Callable</v>
          </cell>
        </row>
        <row r="13507">
          <cell r="A13507" t="str">
            <v>3136F6NT2</v>
          </cell>
          <cell r="B13507" t="str">
            <v>x3136F6NT2</v>
          </cell>
          <cell r="C13507" t="str">
            <v>Match</v>
          </cell>
          <cell r="D13507" t="str">
            <v>iStar</v>
          </cell>
          <cell r="E13507" t="str">
            <v>Callable</v>
          </cell>
        </row>
        <row r="13508">
          <cell r="A13508" t="str">
            <v>3136F6NT2</v>
          </cell>
          <cell r="B13508" t="str">
            <v>x3136F6NT2</v>
          </cell>
          <cell r="C13508" t="str">
            <v>Match</v>
          </cell>
          <cell r="D13508" t="str">
            <v>iStar</v>
          </cell>
          <cell r="E13508" t="str">
            <v>Callable</v>
          </cell>
        </row>
        <row r="13509">
          <cell r="A13509" t="str">
            <v>3136F6NU9</v>
          </cell>
          <cell r="B13509" t="str">
            <v>x3136F6NU9</v>
          </cell>
          <cell r="C13509" t="str">
            <v>Match</v>
          </cell>
          <cell r="D13509" t="str">
            <v>iStar</v>
          </cell>
          <cell r="E13509" t="str">
            <v>Callable</v>
          </cell>
        </row>
        <row r="13510">
          <cell r="A13510" t="str">
            <v>3136F6NU9</v>
          </cell>
          <cell r="B13510" t="str">
            <v>x3136F6NU9</v>
          </cell>
          <cell r="C13510" t="str">
            <v>Match</v>
          </cell>
          <cell r="D13510" t="str">
            <v>iStar</v>
          </cell>
          <cell r="E13510" t="str">
            <v>Callable</v>
          </cell>
        </row>
        <row r="13511">
          <cell r="A13511" t="str">
            <v>3136F6NU9</v>
          </cell>
          <cell r="B13511" t="str">
            <v>x3136F6NU9</v>
          </cell>
          <cell r="C13511" t="str">
            <v>Match</v>
          </cell>
          <cell r="D13511" t="str">
            <v>iStar</v>
          </cell>
          <cell r="E13511" t="str">
            <v>Callable</v>
          </cell>
        </row>
        <row r="13512">
          <cell r="A13512" t="str">
            <v>3136F6NV7</v>
          </cell>
          <cell r="B13512" t="str">
            <v>x3136F6NV7</v>
          </cell>
          <cell r="C13512" t="str">
            <v>Match</v>
          </cell>
          <cell r="D13512" t="str">
            <v>iStar</v>
          </cell>
          <cell r="E13512" t="str">
            <v>Callable</v>
          </cell>
        </row>
        <row r="13513">
          <cell r="A13513" t="str">
            <v>3136F6NV7</v>
          </cell>
          <cell r="B13513" t="str">
            <v>x3136F6NV7</v>
          </cell>
          <cell r="C13513" t="str">
            <v>Match</v>
          </cell>
          <cell r="D13513" t="str">
            <v>iStar</v>
          </cell>
          <cell r="E13513" t="str">
            <v>Callable</v>
          </cell>
        </row>
        <row r="13514">
          <cell r="A13514" t="str">
            <v>3136F6NW5</v>
          </cell>
          <cell r="B13514" t="str">
            <v>x3136F6NW5</v>
          </cell>
          <cell r="C13514" t="str">
            <v>Match</v>
          </cell>
          <cell r="D13514" t="str">
            <v>iStar</v>
          </cell>
          <cell r="E13514" t="str">
            <v>Callable</v>
          </cell>
        </row>
        <row r="13515">
          <cell r="A13515" t="str">
            <v>3136F6NW5</v>
          </cell>
          <cell r="B13515" t="str">
            <v>x3136F6NW5</v>
          </cell>
          <cell r="C13515" t="str">
            <v>Match</v>
          </cell>
          <cell r="D13515" t="str">
            <v>iStar</v>
          </cell>
          <cell r="E13515" t="str">
            <v>Callable</v>
          </cell>
        </row>
        <row r="13516">
          <cell r="A13516" t="str">
            <v>3136F6NX3</v>
          </cell>
          <cell r="B13516" t="str">
            <v>x3136F6NX3</v>
          </cell>
          <cell r="C13516" t="str">
            <v>Match</v>
          </cell>
          <cell r="D13516" t="str">
            <v>iStar</v>
          </cell>
          <cell r="E13516" t="str">
            <v>Callable</v>
          </cell>
        </row>
        <row r="13517">
          <cell r="A13517" t="str">
            <v>3136F6NX3</v>
          </cell>
          <cell r="B13517" t="str">
            <v>x3136F6NX3</v>
          </cell>
          <cell r="C13517" t="str">
            <v>Match</v>
          </cell>
          <cell r="D13517" t="str">
            <v>iStar</v>
          </cell>
          <cell r="E13517" t="str">
            <v>CallableStep-Up</v>
          </cell>
        </row>
        <row r="13518">
          <cell r="A13518" t="str">
            <v>3136F6NY1</v>
          </cell>
          <cell r="B13518" t="str">
            <v>x3136F6NY1</v>
          </cell>
          <cell r="C13518" t="str">
            <v>Match</v>
          </cell>
          <cell r="D13518" t="str">
            <v>iStar</v>
          </cell>
          <cell r="E13518" t="str">
            <v>Step-Up</v>
          </cell>
        </row>
        <row r="13519">
          <cell r="A13519" t="str">
            <v>3136F6NY1</v>
          </cell>
          <cell r="B13519" t="str">
            <v>x3136F6NY1</v>
          </cell>
          <cell r="C13519" t="str">
            <v>Match</v>
          </cell>
          <cell r="D13519" t="str">
            <v>iStar</v>
          </cell>
          <cell r="E13519" t="str">
            <v>CallableStep-Up</v>
          </cell>
        </row>
        <row r="13520">
          <cell r="A13520" t="str">
            <v>3136F6NZ8</v>
          </cell>
          <cell r="B13520" t="str">
            <v>x3136F6NZ8</v>
          </cell>
          <cell r="C13520" t="str">
            <v>Match</v>
          </cell>
          <cell r="D13520" t="str">
            <v>iStar</v>
          </cell>
          <cell r="E13520" t="str">
            <v>Step-Up</v>
          </cell>
        </row>
        <row r="13521">
          <cell r="A13521" t="str">
            <v>3136F6NZ8</v>
          </cell>
          <cell r="B13521" t="str">
            <v>x3136F6NZ8</v>
          </cell>
          <cell r="C13521" t="str">
            <v>Match</v>
          </cell>
          <cell r="D13521" t="str">
            <v>iStar</v>
          </cell>
          <cell r="E13521" t="str">
            <v>Step-Up</v>
          </cell>
        </row>
        <row r="13522">
          <cell r="A13522" t="str">
            <v>3136F6P29</v>
          </cell>
          <cell r="B13522" t="str">
            <v>x3136F6P29</v>
          </cell>
          <cell r="C13522" t="str">
            <v>Match</v>
          </cell>
          <cell r="D13522" t="str">
            <v>iStar</v>
          </cell>
          <cell r="E13522" t="str">
            <v>Callable</v>
          </cell>
        </row>
        <row r="13523">
          <cell r="A13523" t="str">
            <v>3136F6P37</v>
          </cell>
          <cell r="B13523" t="str">
            <v>x3136F6P37</v>
          </cell>
          <cell r="C13523" t="str">
            <v>Match</v>
          </cell>
          <cell r="D13523" t="str">
            <v>iStar</v>
          </cell>
          <cell r="E13523" t="str">
            <v>Step-Up</v>
          </cell>
        </row>
        <row r="13524">
          <cell r="A13524" t="str">
            <v>3136F6P60</v>
          </cell>
          <cell r="B13524" t="str">
            <v>x3136F6P60</v>
          </cell>
          <cell r="C13524" t="str">
            <v>Match</v>
          </cell>
          <cell r="D13524" t="str">
            <v>iStar</v>
          </cell>
          <cell r="E13524" t="str">
            <v>Step-Up</v>
          </cell>
        </row>
        <row r="13525">
          <cell r="A13525" t="str">
            <v>3136F6P60</v>
          </cell>
          <cell r="B13525" t="str">
            <v>x3136F6P60</v>
          </cell>
          <cell r="C13525" t="str">
            <v>Match</v>
          </cell>
          <cell r="D13525" t="str">
            <v>iStar</v>
          </cell>
          <cell r="E13525" t="str">
            <v>Step-Up</v>
          </cell>
        </row>
        <row r="13526">
          <cell r="A13526" t="str">
            <v>3136F6P60</v>
          </cell>
          <cell r="B13526" t="str">
            <v>x3136F6P60</v>
          </cell>
          <cell r="C13526" t="str">
            <v>Match</v>
          </cell>
          <cell r="D13526" t="str">
            <v>iStar</v>
          </cell>
          <cell r="E13526" t="str">
            <v>Callable</v>
          </cell>
        </row>
        <row r="13527">
          <cell r="A13527" t="str">
            <v>3136F6P60</v>
          </cell>
          <cell r="B13527" t="str">
            <v>x3136F6P60</v>
          </cell>
          <cell r="C13527" t="str">
            <v>Match</v>
          </cell>
          <cell r="D13527" t="str">
            <v>iStar</v>
          </cell>
          <cell r="E13527" t="str">
            <v>FloaterSW</v>
          </cell>
        </row>
        <row r="13528">
          <cell r="A13528" t="str">
            <v>3136F6P78</v>
          </cell>
          <cell r="B13528" t="str">
            <v>x3136F6P78</v>
          </cell>
          <cell r="C13528" t="str">
            <v>Match</v>
          </cell>
          <cell r="D13528" t="str">
            <v>iStar</v>
          </cell>
          <cell r="E13528" t="str">
            <v>Callable</v>
          </cell>
        </row>
        <row r="13529">
          <cell r="A13529" t="str">
            <v>3136F6P86</v>
          </cell>
          <cell r="B13529" t="str">
            <v>x3136F6P86</v>
          </cell>
          <cell r="C13529" t="str">
            <v>Match</v>
          </cell>
          <cell r="D13529" t="str">
            <v>iStar</v>
          </cell>
          <cell r="E13529" t="str">
            <v>CallableStep-Up</v>
          </cell>
        </row>
        <row r="13530">
          <cell r="A13530" t="str">
            <v>3136F6P86</v>
          </cell>
          <cell r="B13530" t="str">
            <v>x3136F6P86</v>
          </cell>
          <cell r="C13530" t="str">
            <v>Match</v>
          </cell>
          <cell r="D13530" t="str">
            <v>iStar</v>
          </cell>
          <cell r="E13530" t="str">
            <v>Bullet</v>
          </cell>
        </row>
        <row r="13531">
          <cell r="A13531" t="str">
            <v>3136F6P94</v>
          </cell>
          <cell r="B13531" t="str">
            <v>x3136F6P94</v>
          </cell>
          <cell r="C13531" t="str">
            <v>Match</v>
          </cell>
          <cell r="D13531" t="str">
            <v>iStar</v>
          </cell>
          <cell r="E13531" t="str">
            <v>CallableStep-Up</v>
          </cell>
        </row>
        <row r="13532">
          <cell r="A13532" t="str">
            <v>3136F6P94</v>
          </cell>
          <cell r="B13532" t="str">
            <v>x3136F6P94</v>
          </cell>
          <cell r="C13532" t="str">
            <v>Match</v>
          </cell>
          <cell r="D13532" t="str">
            <v>iStar</v>
          </cell>
          <cell r="E13532" t="str">
            <v>Step-Up</v>
          </cell>
        </row>
        <row r="13533">
          <cell r="A13533" t="str">
            <v>3136F6P94</v>
          </cell>
          <cell r="B13533" t="str">
            <v>x3136F6P94</v>
          </cell>
          <cell r="C13533" t="str">
            <v>Match</v>
          </cell>
          <cell r="D13533" t="str">
            <v>iStar</v>
          </cell>
          <cell r="E13533" t="str">
            <v>Step-Up</v>
          </cell>
        </row>
        <row r="13534">
          <cell r="A13534" t="str">
            <v>3136F6P94</v>
          </cell>
          <cell r="B13534" t="str">
            <v>x3136F6P94</v>
          </cell>
          <cell r="C13534" t="str">
            <v>Match</v>
          </cell>
          <cell r="D13534" t="str">
            <v>iStar</v>
          </cell>
          <cell r="E13534" t="str">
            <v>Step-Up</v>
          </cell>
        </row>
        <row r="13535">
          <cell r="A13535" t="str">
            <v>3136F6P94</v>
          </cell>
          <cell r="B13535" t="str">
            <v>x3136F6P94</v>
          </cell>
          <cell r="C13535" t="str">
            <v>Match</v>
          </cell>
          <cell r="D13535" t="str">
            <v>iStar</v>
          </cell>
          <cell r="E13535" t="str">
            <v>CallableStep-Up</v>
          </cell>
        </row>
        <row r="13536">
          <cell r="A13536" t="str">
            <v>3136F6P94</v>
          </cell>
          <cell r="B13536" t="str">
            <v>x3136F6P94</v>
          </cell>
          <cell r="C13536" t="str">
            <v>Match</v>
          </cell>
          <cell r="D13536" t="str">
            <v>iStar</v>
          </cell>
          <cell r="E13536" t="str">
            <v>Step-Up</v>
          </cell>
        </row>
        <row r="13537">
          <cell r="A13537" t="str">
            <v>3136F6P94</v>
          </cell>
          <cell r="B13537" t="str">
            <v>x3136F6P94</v>
          </cell>
          <cell r="C13537" t="str">
            <v>Match</v>
          </cell>
          <cell r="D13537" t="str">
            <v>iStar</v>
          </cell>
          <cell r="E13537" t="str">
            <v>CallableStep-Up</v>
          </cell>
        </row>
        <row r="13538">
          <cell r="A13538" t="str">
            <v>3136F6P94</v>
          </cell>
          <cell r="B13538" t="str">
            <v>x3136F6P94</v>
          </cell>
          <cell r="C13538" t="str">
            <v>Match</v>
          </cell>
          <cell r="D13538" t="str">
            <v>iStar</v>
          </cell>
          <cell r="E13538" t="str">
            <v>Step-Up</v>
          </cell>
        </row>
        <row r="13539">
          <cell r="A13539" t="str">
            <v>3136F6PA1</v>
          </cell>
          <cell r="B13539" t="str">
            <v>x3136F6PA1</v>
          </cell>
          <cell r="C13539" t="str">
            <v>Match</v>
          </cell>
          <cell r="D13539" t="str">
            <v>iStar</v>
          </cell>
          <cell r="E13539" t="str">
            <v>Callable</v>
          </cell>
        </row>
        <row r="13540">
          <cell r="A13540" t="str">
            <v>3136F6PA1</v>
          </cell>
          <cell r="B13540" t="str">
            <v>x3136F6PA1</v>
          </cell>
          <cell r="C13540" t="str">
            <v>Match</v>
          </cell>
          <cell r="D13540" t="str">
            <v>iStar</v>
          </cell>
          <cell r="E13540" t="str">
            <v>Callable</v>
          </cell>
        </row>
        <row r="13541">
          <cell r="A13541" t="str">
            <v>3136F6PB9</v>
          </cell>
          <cell r="B13541" t="str">
            <v>x3136F6PB9</v>
          </cell>
          <cell r="C13541" t="str">
            <v>Match</v>
          </cell>
          <cell r="D13541" t="str">
            <v>iStar</v>
          </cell>
          <cell r="E13541" t="str">
            <v>CallableStep-Up</v>
          </cell>
        </row>
        <row r="13542">
          <cell r="A13542" t="str">
            <v>3136F6PB9</v>
          </cell>
          <cell r="B13542" t="str">
            <v>x3136F6PB9</v>
          </cell>
          <cell r="C13542" t="str">
            <v>Match</v>
          </cell>
          <cell r="D13542" t="str">
            <v>iStar</v>
          </cell>
          <cell r="E13542" t="str">
            <v>Callable</v>
          </cell>
        </row>
        <row r="13543">
          <cell r="A13543" t="str">
            <v>3136F6PC7</v>
          </cell>
          <cell r="B13543" t="str">
            <v>x3136F6PC7</v>
          </cell>
          <cell r="C13543" t="str">
            <v>Match</v>
          </cell>
          <cell r="D13543" t="str">
            <v>iStar</v>
          </cell>
          <cell r="E13543" t="str">
            <v>Callable</v>
          </cell>
        </row>
        <row r="13544">
          <cell r="A13544" t="str">
            <v>3136F6PC7</v>
          </cell>
          <cell r="B13544" t="str">
            <v>x3136F6PC7</v>
          </cell>
          <cell r="C13544" t="str">
            <v>Match</v>
          </cell>
          <cell r="D13544" t="str">
            <v>iStar</v>
          </cell>
          <cell r="E13544" t="str">
            <v>Callable</v>
          </cell>
        </row>
        <row r="13545">
          <cell r="A13545" t="str">
            <v>3136F6PE3</v>
          </cell>
          <cell r="B13545" t="str">
            <v>x3136F6PE3</v>
          </cell>
          <cell r="C13545" t="str">
            <v>Match</v>
          </cell>
          <cell r="D13545" t="str">
            <v>iStar</v>
          </cell>
          <cell r="E13545" t="str">
            <v>Callable</v>
          </cell>
        </row>
        <row r="13546">
          <cell r="A13546" t="str">
            <v>3136F6PE3</v>
          </cell>
          <cell r="B13546" t="str">
            <v>x3136F6PE3</v>
          </cell>
          <cell r="C13546" t="str">
            <v>Match</v>
          </cell>
          <cell r="D13546" t="str">
            <v>iStar</v>
          </cell>
          <cell r="E13546" t="str">
            <v>CallableStep-Up</v>
          </cell>
        </row>
        <row r="13547">
          <cell r="A13547" t="str">
            <v>3136F6PF0</v>
          </cell>
          <cell r="B13547" t="str">
            <v>x3136F6PF0</v>
          </cell>
          <cell r="C13547" t="str">
            <v>Match</v>
          </cell>
          <cell r="D13547" t="str">
            <v>iStar</v>
          </cell>
          <cell r="E13547" t="str">
            <v>Step-Up</v>
          </cell>
        </row>
        <row r="13548">
          <cell r="A13548" t="str">
            <v>3136F6PF0</v>
          </cell>
          <cell r="B13548" t="str">
            <v>x3136F6PF0</v>
          </cell>
          <cell r="C13548" t="str">
            <v>Match</v>
          </cell>
          <cell r="D13548" t="str">
            <v>iStar</v>
          </cell>
          <cell r="E13548" t="str">
            <v>Callable</v>
          </cell>
        </row>
        <row r="13549">
          <cell r="A13549" t="str">
            <v>3136F6PG8</v>
          </cell>
          <cell r="B13549" t="str">
            <v>x3136F6PG8</v>
          </cell>
          <cell r="C13549" t="str">
            <v>Match</v>
          </cell>
          <cell r="D13549" t="str">
            <v>iStar</v>
          </cell>
          <cell r="E13549" t="str">
            <v>Callable</v>
          </cell>
        </row>
        <row r="13550">
          <cell r="A13550" t="str">
            <v>3136F6PG8</v>
          </cell>
          <cell r="B13550" t="str">
            <v>x3136F6PG8</v>
          </cell>
          <cell r="C13550" t="str">
            <v>Match</v>
          </cell>
          <cell r="D13550" t="str">
            <v>iStar</v>
          </cell>
          <cell r="E13550" t="str">
            <v>Callable</v>
          </cell>
        </row>
        <row r="13551">
          <cell r="A13551" t="str">
            <v>3136F6PH6</v>
          </cell>
          <cell r="B13551" t="str">
            <v>x3136F6PH6</v>
          </cell>
          <cell r="C13551" t="str">
            <v>Match</v>
          </cell>
          <cell r="D13551" t="str">
            <v>iStar</v>
          </cell>
          <cell r="E13551" t="str">
            <v>Callable</v>
          </cell>
        </row>
        <row r="13552">
          <cell r="A13552" t="str">
            <v>3136F6PH6</v>
          </cell>
          <cell r="B13552" t="str">
            <v>x3136F6PH6</v>
          </cell>
          <cell r="C13552" t="str">
            <v>Match</v>
          </cell>
          <cell r="D13552" t="str">
            <v>iStar</v>
          </cell>
          <cell r="E13552" t="str">
            <v>Callable</v>
          </cell>
        </row>
        <row r="13553">
          <cell r="A13553" t="str">
            <v>3136F6PJ2</v>
          </cell>
          <cell r="B13553" t="str">
            <v>x3136F6PJ2</v>
          </cell>
          <cell r="C13553" t="str">
            <v>Match</v>
          </cell>
          <cell r="D13553" t="str">
            <v>iStar</v>
          </cell>
          <cell r="E13553" t="str">
            <v>Callable</v>
          </cell>
        </row>
        <row r="13554">
          <cell r="A13554" t="str">
            <v>3136F6PJ2</v>
          </cell>
          <cell r="B13554" t="str">
            <v>x3136F6PJ2</v>
          </cell>
          <cell r="C13554" t="str">
            <v>Match</v>
          </cell>
          <cell r="D13554" t="str">
            <v>iStar</v>
          </cell>
          <cell r="E13554" t="str">
            <v>CallableStep-Up</v>
          </cell>
        </row>
        <row r="13555">
          <cell r="A13555" t="str">
            <v>3136F6PK9</v>
          </cell>
          <cell r="B13555" t="str">
            <v>x3136F6PK9</v>
          </cell>
          <cell r="C13555" t="str">
            <v>Match</v>
          </cell>
          <cell r="D13555" t="str">
            <v>iStar</v>
          </cell>
          <cell r="E13555" t="str">
            <v>Step-Up</v>
          </cell>
        </row>
        <row r="13556">
          <cell r="A13556" t="str">
            <v>3136F6PK9</v>
          </cell>
          <cell r="B13556" t="str">
            <v>x3136F6PK9</v>
          </cell>
          <cell r="C13556" t="str">
            <v>Match</v>
          </cell>
          <cell r="D13556" t="str">
            <v>iStar</v>
          </cell>
          <cell r="E13556" t="str">
            <v>Step-Up</v>
          </cell>
        </row>
        <row r="13557">
          <cell r="A13557" t="str">
            <v>3136F6PL7</v>
          </cell>
          <cell r="B13557" t="str">
            <v>x3136F6PL7</v>
          </cell>
          <cell r="C13557" t="str">
            <v>Match</v>
          </cell>
          <cell r="D13557" t="str">
            <v>iStar</v>
          </cell>
          <cell r="E13557" t="str">
            <v>Callable</v>
          </cell>
        </row>
        <row r="13558">
          <cell r="A13558" t="str">
            <v>3136F6PL7</v>
          </cell>
          <cell r="B13558" t="str">
            <v>x3136F6PL7</v>
          </cell>
          <cell r="C13558" t="str">
            <v>Match</v>
          </cell>
          <cell r="D13558" t="str">
            <v>iStar</v>
          </cell>
          <cell r="E13558" t="str">
            <v>Callable</v>
          </cell>
        </row>
        <row r="13559">
          <cell r="A13559" t="str">
            <v>3136F6PM5</v>
          </cell>
          <cell r="B13559" t="str">
            <v>x3136F6PM5</v>
          </cell>
          <cell r="C13559" t="str">
            <v>Match</v>
          </cell>
          <cell r="D13559" t="str">
            <v>iStar</v>
          </cell>
          <cell r="E13559" t="str">
            <v>Callable</v>
          </cell>
        </row>
        <row r="13560">
          <cell r="A13560" t="str">
            <v>3136F6PM5</v>
          </cell>
          <cell r="B13560" t="str">
            <v>x3136F6PM5</v>
          </cell>
          <cell r="C13560" t="str">
            <v>Match</v>
          </cell>
          <cell r="D13560" t="str">
            <v>iStar</v>
          </cell>
          <cell r="E13560" t="str">
            <v>Callable</v>
          </cell>
        </row>
        <row r="13561">
          <cell r="A13561" t="str">
            <v>3136F6PN3</v>
          </cell>
          <cell r="B13561" t="str">
            <v>x3136F6PN3</v>
          </cell>
          <cell r="C13561" t="str">
            <v>Match</v>
          </cell>
          <cell r="D13561" t="str">
            <v>iStar</v>
          </cell>
          <cell r="E13561" t="str">
            <v>Callable</v>
          </cell>
        </row>
        <row r="13562">
          <cell r="A13562" t="str">
            <v>3136F6PN3</v>
          </cell>
          <cell r="B13562" t="str">
            <v>x3136F6PN3</v>
          </cell>
          <cell r="C13562" t="str">
            <v>Match</v>
          </cell>
          <cell r="D13562" t="str">
            <v>iStar</v>
          </cell>
          <cell r="E13562" t="str">
            <v>Callable</v>
          </cell>
        </row>
        <row r="13563">
          <cell r="A13563" t="str">
            <v>3136F6PP8</v>
          </cell>
          <cell r="B13563" t="str">
            <v>x3136F6PP8</v>
          </cell>
          <cell r="C13563" t="str">
            <v>Match</v>
          </cell>
          <cell r="D13563" t="str">
            <v>iStar</v>
          </cell>
          <cell r="E13563" t="str">
            <v>Callable</v>
          </cell>
        </row>
        <row r="13564">
          <cell r="A13564" t="str">
            <v>3136F6PP8</v>
          </cell>
          <cell r="B13564" t="str">
            <v>x3136F6PP8</v>
          </cell>
          <cell r="C13564" t="str">
            <v>Match</v>
          </cell>
          <cell r="D13564" t="str">
            <v>iStar</v>
          </cell>
          <cell r="E13564" t="str">
            <v>CallableStep-Up</v>
          </cell>
        </row>
        <row r="13565">
          <cell r="A13565" t="str">
            <v>3136F6PQ6</v>
          </cell>
          <cell r="B13565" t="str">
            <v>x3136F6PQ6</v>
          </cell>
          <cell r="C13565" t="str">
            <v>Match</v>
          </cell>
          <cell r="D13565" t="str">
            <v>iStar</v>
          </cell>
          <cell r="E13565" t="str">
            <v>Step-Up</v>
          </cell>
        </row>
        <row r="13566">
          <cell r="A13566" t="str">
            <v>3136F6PQ6</v>
          </cell>
          <cell r="B13566" t="str">
            <v>x3136F6PQ6</v>
          </cell>
          <cell r="C13566" t="str">
            <v>Match</v>
          </cell>
          <cell r="D13566" t="str">
            <v>iStar</v>
          </cell>
          <cell r="E13566" t="str">
            <v>Callable</v>
          </cell>
        </row>
        <row r="13567">
          <cell r="A13567" t="str">
            <v>3136F6PR4</v>
          </cell>
          <cell r="B13567" t="str">
            <v>x3136F6PR4</v>
          </cell>
          <cell r="C13567" t="str">
            <v>Match</v>
          </cell>
          <cell r="D13567" t="str">
            <v>iStar</v>
          </cell>
          <cell r="E13567" t="str">
            <v>Callable</v>
          </cell>
        </row>
        <row r="13568">
          <cell r="A13568" t="str">
            <v>3136F6PR4</v>
          </cell>
          <cell r="B13568" t="str">
            <v>x3136F6PR4</v>
          </cell>
          <cell r="C13568" t="str">
            <v>Match</v>
          </cell>
          <cell r="D13568" t="str">
            <v>iStar</v>
          </cell>
          <cell r="E13568" t="str">
            <v>Callable</v>
          </cell>
        </row>
        <row r="13569">
          <cell r="A13569" t="str">
            <v>3136F6PS2</v>
          </cell>
          <cell r="B13569" t="str">
            <v>x3136F6PS2</v>
          </cell>
          <cell r="C13569" t="str">
            <v>Match</v>
          </cell>
          <cell r="D13569" t="str">
            <v>iStar</v>
          </cell>
          <cell r="E13569" t="str">
            <v>Callable</v>
          </cell>
        </row>
        <row r="13570">
          <cell r="A13570" t="str">
            <v>3136F6PS2</v>
          </cell>
          <cell r="B13570" t="str">
            <v>x3136F6PS2</v>
          </cell>
          <cell r="C13570" t="str">
            <v>Match</v>
          </cell>
          <cell r="D13570" t="str">
            <v>iStar</v>
          </cell>
          <cell r="E13570" t="str">
            <v>CallableStep-Up</v>
          </cell>
        </row>
        <row r="13571">
          <cell r="A13571" t="str">
            <v>3136F6PT0</v>
          </cell>
          <cell r="B13571" t="str">
            <v>x3136F6PT0</v>
          </cell>
          <cell r="C13571" t="str">
            <v>Match</v>
          </cell>
          <cell r="D13571" t="str">
            <v>iStar</v>
          </cell>
          <cell r="E13571" t="str">
            <v>Callable</v>
          </cell>
        </row>
        <row r="13572">
          <cell r="A13572" t="str">
            <v>3136F6PT0</v>
          </cell>
          <cell r="B13572" t="str">
            <v>x3136F6PT0</v>
          </cell>
          <cell r="C13572" t="str">
            <v>Match</v>
          </cell>
          <cell r="D13572" t="str">
            <v>iStar</v>
          </cell>
          <cell r="E13572" t="str">
            <v>Callable</v>
          </cell>
        </row>
        <row r="13573">
          <cell r="A13573" t="str">
            <v>3136F6PU7</v>
          </cell>
          <cell r="B13573" t="str">
            <v>x3136F6PU7</v>
          </cell>
          <cell r="C13573" t="str">
            <v>Match</v>
          </cell>
          <cell r="D13573" t="str">
            <v>iStar</v>
          </cell>
          <cell r="E13573" t="str">
            <v>Bullet</v>
          </cell>
        </row>
        <row r="13574">
          <cell r="A13574" t="str">
            <v>3136F6PU7</v>
          </cell>
          <cell r="B13574" t="str">
            <v>x3136F6PU7</v>
          </cell>
          <cell r="C13574" t="str">
            <v>Match</v>
          </cell>
          <cell r="D13574" t="str">
            <v>iStar</v>
          </cell>
          <cell r="E13574" t="str">
            <v>Step-Up</v>
          </cell>
        </row>
        <row r="13575">
          <cell r="A13575" t="str">
            <v>3136F6PV5</v>
          </cell>
          <cell r="B13575" t="str">
            <v>x3136F6PV5</v>
          </cell>
          <cell r="C13575" t="str">
            <v>Match</v>
          </cell>
          <cell r="D13575" t="str">
            <v>iStar</v>
          </cell>
          <cell r="E13575" t="str">
            <v>Step-Up</v>
          </cell>
        </row>
        <row r="13576">
          <cell r="A13576" t="str">
            <v>3136F6PV5</v>
          </cell>
          <cell r="B13576" t="str">
            <v>x3136F6PV5</v>
          </cell>
          <cell r="C13576" t="str">
            <v>Match</v>
          </cell>
          <cell r="D13576" t="str">
            <v>iStar</v>
          </cell>
          <cell r="E13576" t="str">
            <v>Callable</v>
          </cell>
        </row>
        <row r="13577">
          <cell r="A13577" t="str">
            <v>3136F6PV5</v>
          </cell>
          <cell r="B13577" t="str">
            <v>x3136F6PV5</v>
          </cell>
          <cell r="C13577" t="str">
            <v>Match</v>
          </cell>
          <cell r="D13577" t="str">
            <v>iStar</v>
          </cell>
          <cell r="E13577" t="str">
            <v>Callable</v>
          </cell>
        </row>
        <row r="13578">
          <cell r="A13578" t="str">
            <v>3136F6PW3</v>
          </cell>
          <cell r="B13578" t="str">
            <v>x3136F6PW3</v>
          </cell>
          <cell r="C13578" t="str">
            <v>Match</v>
          </cell>
          <cell r="D13578" t="str">
            <v>iStar</v>
          </cell>
          <cell r="E13578" t="str">
            <v>Callable</v>
          </cell>
        </row>
        <row r="13579">
          <cell r="A13579" t="str">
            <v>3136F6PW3</v>
          </cell>
          <cell r="B13579" t="str">
            <v>x3136F6PW3</v>
          </cell>
          <cell r="C13579" t="str">
            <v>Match</v>
          </cell>
          <cell r="D13579" t="str">
            <v>iStar</v>
          </cell>
          <cell r="E13579" t="str">
            <v>Callable</v>
          </cell>
        </row>
        <row r="13580">
          <cell r="A13580" t="str">
            <v>3136F6PX1</v>
          </cell>
          <cell r="B13580" t="str">
            <v>x3136F6PX1</v>
          </cell>
          <cell r="C13580" t="str">
            <v>Match</v>
          </cell>
          <cell r="D13580" t="str">
            <v>iStar</v>
          </cell>
          <cell r="E13580" t="str">
            <v>Bullet</v>
          </cell>
        </row>
        <row r="13581">
          <cell r="A13581" t="str">
            <v>3136F6PX1</v>
          </cell>
          <cell r="B13581" t="str">
            <v>x3136F6PX1</v>
          </cell>
          <cell r="C13581" t="str">
            <v>Match</v>
          </cell>
          <cell r="D13581" t="str">
            <v>iStar</v>
          </cell>
          <cell r="E13581" t="str">
            <v>Callable</v>
          </cell>
        </row>
        <row r="13582">
          <cell r="A13582" t="str">
            <v>3136F6PY9</v>
          </cell>
          <cell r="B13582" t="str">
            <v>x3136F6PY9</v>
          </cell>
          <cell r="C13582" t="str">
            <v>Match</v>
          </cell>
          <cell r="D13582" t="str">
            <v>iStar</v>
          </cell>
          <cell r="E13582" t="str">
            <v>Callable</v>
          </cell>
        </row>
        <row r="13583">
          <cell r="A13583" t="str">
            <v>3136F6PY9</v>
          </cell>
          <cell r="B13583" t="str">
            <v>x3136F6PY9</v>
          </cell>
          <cell r="C13583" t="str">
            <v>Match</v>
          </cell>
          <cell r="D13583" t="str">
            <v>iStar</v>
          </cell>
          <cell r="E13583" t="str">
            <v>Callable</v>
          </cell>
        </row>
        <row r="13584">
          <cell r="A13584" t="str">
            <v>3136F6PZ6</v>
          </cell>
          <cell r="B13584" t="str">
            <v>x3136F6PZ6</v>
          </cell>
          <cell r="C13584" t="str">
            <v>Match</v>
          </cell>
          <cell r="D13584" t="str">
            <v>iStar</v>
          </cell>
          <cell r="E13584" t="str">
            <v>Callable</v>
          </cell>
        </row>
        <row r="13585">
          <cell r="A13585" t="str">
            <v>3136F6PZ6</v>
          </cell>
          <cell r="B13585" t="str">
            <v>x3136F6PZ6</v>
          </cell>
          <cell r="C13585" t="str">
            <v>Match</v>
          </cell>
          <cell r="D13585" t="str">
            <v>iStar</v>
          </cell>
          <cell r="E13585" t="str">
            <v>Callable</v>
          </cell>
        </row>
        <row r="13586">
          <cell r="A13586" t="str">
            <v>3136F6Q28</v>
          </cell>
          <cell r="B13586" t="str">
            <v>x3136F6Q28</v>
          </cell>
          <cell r="C13586" t="str">
            <v>Match</v>
          </cell>
          <cell r="D13586" t="str">
            <v>iStar</v>
          </cell>
          <cell r="E13586" t="str">
            <v>Bullet</v>
          </cell>
        </row>
        <row r="13587">
          <cell r="A13587" t="str">
            <v>3136F6Q36</v>
          </cell>
          <cell r="B13587" t="str">
            <v>x3136F6Q36</v>
          </cell>
          <cell r="C13587" t="str">
            <v>Match</v>
          </cell>
          <cell r="D13587" t="str">
            <v>iStar</v>
          </cell>
          <cell r="E13587" t="str">
            <v>Callable</v>
          </cell>
        </row>
        <row r="13588">
          <cell r="A13588" t="str">
            <v>3136F6Q44</v>
          </cell>
          <cell r="B13588" t="str">
            <v>x3136F6Q44</v>
          </cell>
          <cell r="C13588" t="str">
            <v>Match</v>
          </cell>
          <cell r="D13588" t="str">
            <v>iStar</v>
          </cell>
          <cell r="E13588" t="str">
            <v>Callable</v>
          </cell>
        </row>
        <row r="13589">
          <cell r="A13589" t="str">
            <v>3136F6Q51</v>
          </cell>
          <cell r="B13589" t="str">
            <v>x3136F6Q51</v>
          </cell>
          <cell r="C13589" t="str">
            <v>Match</v>
          </cell>
          <cell r="D13589" t="str">
            <v>iStar</v>
          </cell>
          <cell r="E13589" t="str">
            <v>Callable</v>
          </cell>
        </row>
        <row r="13590">
          <cell r="A13590" t="str">
            <v>3136F6Q51</v>
          </cell>
          <cell r="B13590" t="str">
            <v>x3136F6Q51</v>
          </cell>
          <cell r="C13590" t="str">
            <v>Match</v>
          </cell>
          <cell r="D13590" t="str">
            <v>iStar</v>
          </cell>
          <cell r="E13590" t="str">
            <v>CallableStep-Up</v>
          </cell>
        </row>
        <row r="13591">
          <cell r="A13591" t="str">
            <v>3136F6Q51</v>
          </cell>
          <cell r="B13591" t="str">
            <v>x3136F6Q51</v>
          </cell>
          <cell r="C13591" t="str">
            <v>Match</v>
          </cell>
          <cell r="D13591" t="str">
            <v>iStar</v>
          </cell>
          <cell r="E13591" t="str">
            <v>Step-Up</v>
          </cell>
        </row>
        <row r="13592">
          <cell r="A13592" t="str">
            <v>3136F6Q69</v>
          </cell>
          <cell r="B13592" t="str">
            <v>x3136F6Q69</v>
          </cell>
          <cell r="C13592" t="str">
            <v>Match</v>
          </cell>
          <cell r="D13592" t="str">
            <v>iStar</v>
          </cell>
          <cell r="E13592" t="str">
            <v>CallableStep-Up</v>
          </cell>
        </row>
        <row r="13593">
          <cell r="A13593" t="str">
            <v>3136F6Q77</v>
          </cell>
          <cell r="B13593" t="str">
            <v>x3136F6Q77</v>
          </cell>
          <cell r="C13593" t="str">
            <v>Match</v>
          </cell>
          <cell r="D13593" t="str">
            <v>iStar</v>
          </cell>
          <cell r="E13593" t="str">
            <v>Step-Up</v>
          </cell>
        </row>
        <row r="13594">
          <cell r="A13594" t="str">
            <v>3136F6Q85</v>
          </cell>
          <cell r="B13594" t="str">
            <v>x3136F6Q85</v>
          </cell>
          <cell r="C13594" t="str">
            <v>Match</v>
          </cell>
          <cell r="D13594" t="str">
            <v>iStar</v>
          </cell>
          <cell r="E13594" t="str">
            <v>Callable</v>
          </cell>
        </row>
        <row r="13595">
          <cell r="A13595" t="str">
            <v>3136F6Q93</v>
          </cell>
          <cell r="B13595" t="str">
            <v>x3136F6Q93</v>
          </cell>
          <cell r="C13595" t="str">
            <v>Match</v>
          </cell>
          <cell r="D13595" t="str">
            <v>iStar</v>
          </cell>
          <cell r="E13595" t="str">
            <v>Bullet</v>
          </cell>
        </row>
        <row r="13596">
          <cell r="A13596" t="str">
            <v>3136F6Q93</v>
          </cell>
          <cell r="B13596" t="str">
            <v>x3136F6Q93</v>
          </cell>
          <cell r="C13596" t="str">
            <v>Match</v>
          </cell>
          <cell r="D13596" t="str">
            <v>iStar</v>
          </cell>
          <cell r="E13596" t="str">
            <v>CallableStep-Up</v>
          </cell>
        </row>
        <row r="13597">
          <cell r="A13597" t="str">
            <v>3136F6QB8</v>
          </cell>
          <cell r="B13597" t="str">
            <v>x3136F6QB8</v>
          </cell>
          <cell r="C13597" t="str">
            <v>Match</v>
          </cell>
          <cell r="D13597" t="str">
            <v>iStar</v>
          </cell>
          <cell r="E13597" t="str">
            <v>Step-Up</v>
          </cell>
        </row>
        <row r="13598">
          <cell r="A13598" t="str">
            <v>3136F6QB8</v>
          </cell>
          <cell r="B13598" t="str">
            <v>x3136F6QB8</v>
          </cell>
          <cell r="C13598" t="str">
            <v>Match</v>
          </cell>
          <cell r="D13598" t="str">
            <v>iStar</v>
          </cell>
          <cell r="E13598" t="str">
            <v>CallableStep-Up</v>
          </cell>
        </row>
        <row r="13599">
          <cell r="A13599" t="str">
            <v>3136F6QC6</v>
          </cell>
          <cell r="B13599" t="str">
            <v>x3136F6QC6</v>
          </cell>
          <cell r="C13599" t="str">
            <v>Match</v>
          </cell>
          <cell r="D13599" t="str">
            <v>iStar</v>
          </cell>
          <cell r="E13599" t="str">
            <v>Step-Up</v>
          </cell>
        </row>
        <row r="13600">
          <cell r="A13600" t="str">
            <v>3136F6QC6</v>
          </cell>
          <cell r="B13600" t="str">
            <v>x3136F6QC6</v>
          </cell>
          <cell r="C13600" t="str">
            <v>Match</v>
          </cell>
          <cell r="D13600" t="str">
            <v>iStar</v>
          </cell>
          <cell r="E13600" t="str">
            <v>Callable</v>
          </cell>
        </row>
        <row r="13601">
          <cell r="A13601" t="str">
            <v>3136F6QD4</v>
          </cell>
          <cell r="B13601" t="str">
            <v>x3136F6QD4</v>
          </cell>
          <cell r="C13601" t="str">
            <v>Match</v>
          </cell>
          <cell r="D13601" t="str">
            <v>iStar</v>
          </cell>
          <cell r="E13601" t="str">
            <v>Callable</v>
          </cell>
        </row>
        <row r="13602">
          <cell r="A13602" t="str">
            <v>3136F6QD4</v>
          </cell>
          <cell r="B13602" t="str">
            <v>x3136F6QD4</v>
          </cell>
          <cell r="C13602" t="str">
            <v>Match</v>
          </cell>
          <cell r="D13602" t="str">
            <v>iStar</v>
          </cell>
          <cell r="E13602" t="str">
            <v>Callable</v>
          </cell>
        </row>
        <row r="13603">
          <cell r="A13603" t="str">
            <v>3136F6QE2</v>
          </cell>
          <cell r="B13603" t="str">
            <v>x3136F6QE2</v>
          </cell>
          <cell r="C13603" t="str">
            <v>Match</v>
          </cell>
          <cell r="D13603" t="str">
            <v>iStar</v>
          </cell>
          <cell r="E13603" t="str">
            <v>Callable</v>
          </cell>
        </row>
        <row r="13604">
          <cell r="A13604" t="str">
            <v>3136F6QE2</v>
          </cell>
          <cell r="B13604" t="str">
            <v>x3136F6QE2</v>
          </cell>
          <cell r="C13604" t="str">
            <v>Match</v>
          </cell>
          <cell r="D13604" t="str">
            <v>iStar</v>
          </cell>
          <cell r="E13604" t="str">
            <v>Callable</v>
          </cell>
        </row>
        <row r="13605">
          <cell r="A13605" t="str">
            <v>3136F6QF9</v>
          </cell>
          <cell r="B13605" t="str">
            <v>x3136F6QF9</v>
          </cell>
          <cell r="C13605" t="str">
            <v>Match</v>
          </cell>
          <cell r="D13605" t="str">
            <v>iStar</v>
          </cell>
          <cell r="E13605" t="str">
            <v>Callable</v>
          </cell>
        </row>
        <row r="13606">
          <cell r="A13606" t="str">
            <v>3136F6QF9</v>
          </cell>
          <cell r="B13606" t="str">
            <v>x3136F6QF9</v>
          </cell>
          <cell r="C13606" t="str">
            <v>Match</v>
          </cell>
          <cell r="D13606" t="str">
            <v>iStar</v>
          </cell>
          <cell r="E13606" t="str">
            <v>CallableStep-Up</v>
          </cell>
        </row>
        <row r="13607">
          <cell r="A13607" t="str">
            <v>3136F6QG7</v>
          </cell>
          <cell r="B13607" t="str">
            <v>x3136F6QG7</v>
          </cell>
          <cell r="C13607" t="str">
            <v>Match</v>
          </cell>
          <cell r="D13607" t="str">
            <v>iStar</v>
          </cell>
          <cell r="E13607" t="str">
            <v>Step-Up</v>
          </cell>
        </row>
        <row r="13608">
          <cell r="A13608" t="str">
            <v>3136F6QG7</v>
          </cell>
          <cell r="B13608" t="str">
            <v>x3136F6QG7</v>
          </cell>
          <cell r="C13608" t="str">
            <v>Match</v>
          </cell>
          <cell r="D13608" t="str">
            <v>iStar</v>
          </cell>
          <cell r="E13608" t="str">
            <v>CallableStep-Up</v>
          </cell>
        </row>
        <row r="13609">
          <cell r="A13609" t="str">
            <v>3136F6QH5</v>
          </cell>
          <cell r="B13609" t="str">
            <v>x3136F6QH5</v>
          </cell>
          <cell r="C13609" t="str">
            <v>Match</v>
          </cell>
          <cell r="D13609" t="str">
            <v>iStar</v>
          </cell>
          <cell r="E13609" t="str">
            <v>Step-Up</v>
          </cell>
        </row>
        <row r="13610">
          <cell r="A13610" t="str">
            <v>3136F6QH5</v>
          </cell>
          <cell r="B13610" t="str">
            <v>x3136F6QH5</v>
          </cell>
          <cell r="C13610" t="str">
            <v>Match</v>
          </cell>
          <cell r="D13610" t="str">
            <v>iStar</v>
          </cell>
          <cell r="E13610" t="str">
            <v>CallableStep-Up</v>
          </cell>
        </row>
        <row r="13611">
          <cell r="A13611" t="str">
            <v>3136F6QJ1</v>
          </cell>
          <cell r="B13611" t="str">
            <v>x3136F6QJ1</v>
          </cell>
          <cell r="C13611" t="str">
            <v>Match</v>
          </cell>
          <cell r="D13611" t="str">
            <v>iStar</v>
          </cell>
          <cell r="E13611" t="str">
            <v>Step-Up</v>
          </cell>
        </row>
        <row r="13612">
          <cell r="A13612" t="str">
            <v>3136F6QJ1</v>
          </cell>
          <cell r="B13612" t="str">
            <v>x3136F6QJ1</v>
          </cell>
          <cell r="C13612" t="str">
            <v>Match</v>
          </cell>
          <cell r="D13612" t="str">
            <v>iStar</v>
          </cell>
          <cell r="E13612" t="str">
            <v>CallableStep-Up</v>
          </cell>
        </row>
        <row r="13613">
          <cell r="A13613" t="str">
            <v>3136F6QK8</v>
          </cell>
          <cell r="B13613" t="str">
            <v>x3136F6QK8</v>
          </cell>
          <cell r="C13613" t="str">
            <v>Match</v>
          </cell>
          <cell r="D13613" t="str">
            <v>iStar</v>
          </cell>
          <cell r="E13613" t="str">
            <v>Callable</v>
          </cell>
        </row>
        <row r="13614">
          <cell r="A13614" t="str">
            <v>3136F6QK8</v>
          </cell>
          <cell r="B13614" t="str">
            <v>x3136F6QK8</v>
          </cell>
          <cell r="C13614" t="str">
            <v>Match</v>
          </cell>
          <cell r="D13614" t="str">
            <v>iStar</v>
          </cell>
          <cell r="E13614" t="str">
            <v>Callable</v>
          </cell>
        </row>
        <row r="13615">
          <cell r="A13615" t="str">
            <v>3136F6QL6</v>
          </cell>
          <cell r="B13615" t="str">
            <v>x3136F6QL6</v>
          </cell>
          <cell r="C13615" t="str">
            <v>Match</v>
          </cell>
          <cell r="D13615" t="str">
            <v>iStar</v>
          </cell>
          <cell r="E13615" t="str">
            <v>Callable</v>
          </cell>
        </row>
        <row r="13616">
          <cell r="A13616" t="str">
            <v>3136F6QL6</v>
          </cell>
          <cell r="B13616" t="str">
            <v>x3136F6QL6</v>
          </cell>
          <cell r="C13616" t="str">
            <v>Match</v>
          </cell>
          <cell r="D13616" t="str">
            <v>iStar</v>
          </cell>
          <cell r="E13616" t="str">
            <v>Callable</v>
          </cell>
        </row>
        <row r="13617">
          <cell r="A13617" t="str">
            <v>3136F6QL6</v>
          </cell>
          <cell r="B13617" t="str">
            <v>x3136F6QL6</v>
          </cell>
          <cell r="C13617" t="str">
            <v>Match</v>
          </cell>
          <cell r="D13617" t="str">
            <v>iStar</v>
          </cell>
          <cell r="E13617" t="str">
            <v>Callable</v>
          </cell>
        </row>
        <row r="13618">
          <cell r="A13618" t="str">
            <v>3136F6QM4</v>
          </cell>
          <cell r="B13618" t="str">
            <v>x3136F6QM4</v>
          </cell>
          <cell r="C13618" t="str">
            <v>Match</v>
          </cell>
          <cell r="D13618" t="str">
            <v>iStar</v>
          </cell>
          <cell r="E13618" t="str">
            <v>Callable</v>
          </cell>
        </row>
        <row r="13619">
          <cell r="A13619" t="str">
            <v>3136F6QM4</v>
          </cell>
          <cell r="B13619" t="str">
            <v>x3136F6QM4</v>
          </cell>
          <cell r="C13619" t="str">
            <v>Match</v>
          </cell>
          <cell r="D13619" t="str">
            <v>iStar</v>
          </cell>
          <cell r="E13619" t="str">
            <v>Callable</v>
          </cell>
        </row>
        <row r="13620">
          <cell r="A13620" t="str">
            <v>3136F6QN2</v>
          </cell>
          <cell r="B13620" t="str">
            <v>x3136F6QN2</v>
          </cell>
          <cell r="C13620" t="str">
            <v>Match</v>
          </cell>
          <cell r="D13620" t="str">
            <v>iStar</v>
          </cell>
          <cell r="E13620" t="str">
            <v>Callable</v>
          </cell>
        </row>
        <row r="13621">
          <cell r="A13621" t="str">
            <v>3136F6QN2</v>
          </cell>
          <cell r="B13621" t="str">
            <v>x3136F6QN2</v>
          </cell>
          <cell r="C13621" t="str">
            <v>Match</v>
          </cell>
          <cell r="D13621" t="str">
            <v>iStar</v>
          </cell>
          <cell r="E13621" t="str">
            <v>Callable</v>
          </cell>
        </row>
        <row r="13622">
          <cell r="A13622" t="str">
            <v>3136F6QP7</v>
          </cell>
          <cell r="B13622" t="str">
            <v>x3136F6QP7</v>
          </cell>
          <cell r="C13622" t="str">
            <v>Match</v>
          </cell>
          <cell r="D13622" t="str">
            <v>iStar</v>
          </cell>
          <cell r="E13622" t="str">
            <v>Callable</v>
          </cell>
        </row>
        <row r="13623">
          <cell r="A13623" t="str">
            <v>3136F6QP7</v>
          </cell>
          <cell r="B13623" t="str">
            <v>x3136F6QP7</v>
          </cell>
          <cell r="C13623" t="str">
            <v>Match</v>
          </cell>
          <cell r="D13623" t="str">
            <v>iStar</v>
          </cell>
          <cell r="E13623" t="str">
            <v>Callable</v>
          </cell>
        </row>
        <row r="13624">
          <cell r="A13624" t="str">
            <v>3136F6QQ5</v>
          </cell>
          <cell r="B13624" t="str">
            <v>x3136F6QQ5</v>
          </cell>
          <cell r="C13624" t="str">
            <v>Match</v>
          </cell>
          <cell r="D13624" t="str">
            <v>iStar</v>
          </cell>
          <cell r="E13624" t="str">
            <v>Callable</v>
          </cell>
        </row>
        <row r="13625">
          <cell r="A13625" t="str">
            <v>3136F6QQ5</v>
          </cell>
          <cell r="B13625" t="str">
            <v>x3136F6QQ5</v>
          </cell>
          <cell r="C13625" t="str">
            <v>Match</v>
          </cell>
          <cell r="D13625" t="str">
            <v>iStar</v>
          </cell>
          <cell r="E13625" t="str">
            <v>Callable</v>
          </cell>
        </row>
        <row r="13626">
          <cell r="A13626" t="str">
            <v>3136F6QQ5</v>
          </cell>
          <cell r="B13626" t="str">
            <v>x3136F6QQ5</v>
          </cell>
          <cell r="C13626" t="str">
            <v>Match</v>
          </cell>
          <cell r="D13626" t="str">
            <v>iStar</v>
          </cell>
          <cell r="E13626" t="str">
            <v>CallableStep-Up</v>
          </cell>
        </row>
        <row r="13627">
          <cell r="A13627" t="str">
            <v>3136F6QR3</v>
          </cell>
          <cell r="B13627" t="str">
            <v>x3136F6QR3</v>
          </cell>
          <cell r="C13627" t="str">
            <v>Match</v>
          </cell>
          <cell r="D13627" t="str">
            <v>iStar</v>
          </cell>
          <cell r="E13627" t="str">
            <v>Step-Up</v>
          </cell>
        </row>
        <row r="13628">
          <cell r="A13628" t="str">
            <v>3136F6QR3</v>
          </cell>
          <cell r="B13628" t="str">
            <v>x3136F6QR3</v>
          </cell>
          <cell r="C13628" t="str">
            <v>Match</v>
          </cell>
          <cell r="D13628" t="str">
            <v>iStar</v>
          </cell>
          <cell r="E13628" t="str">
            <v>Callable</v>
          </cell>
        </row>
        <row r="13629">
          <cell r="A13629" t="str">
            <v>3136F6QS1</v>
          </cell>
          <cell r="B13629" t="str">
            <v>x3136F6QS1</v>
          </cell>
          <cell r="C13629" t="str">
            <v>Match</v>
          </cell>
          <cell r="D13629" t="str">
            <v>iStar</v>
          </cell>
          <cell r="E13629" t="str">
            <v>Callable</v>
          </cell>
        </row>
        <row r="13630">
          <cell r="A13630" t="str">
            <v>3136F6QS1</v>
          </cell>
          <cell r="B13630" t="str">
            <v>x3136F6QS1</v>
          </cell>
          <cell r="C13630" t="str">
            <v>Match</v>
          </cell>
          <cell r="D13630" t="str">
            <v>iStar</v>
          </cell>
          <cell r="E13630" t="str">
            <v>CallableStep-Up</v>
          </cell>
        </row>
        <row r="13631">
          <cell r="A13631" t="str">
            <v>3136F6QT9</v>
          </cell>
          <cell r="B13631" t="str">
            <v>x3136F6QT9</v>
          </cell>
          <cell r="C13631" t="str">
            <v>Match</v>
          </cell>
          <cell r="D13631" t="str">
            <v>iStar</v>
          </cell>
          <cell r="E13631" t="str">
            <v>Step-Up</v>
          </cell>
        </row>
        <row r="13632">
          <cell r="A13632" t="str">
            <v>3136F6QT9</v>
          </cell>
          <cell r="B13632" t="str">
            <v>x3136F6QT9</v>
          </cell>
          <cell r="C13632" t="str">
            <v>Match</v>
          </cell>
          <cell r="D13632" t="str">
            <v>iStar</v>
          </cell>
          <cell r="E13632" t="str">
            <v>Callable</v>
          </cell>
        </row>
        <row r="13633">
          <cell r="A13633" t="str">
            <v>3136F6QU6</v>
          </cell>
          <cell r="B13633" t="str">
            <v>x3136F6QU6</v>
          </cell>
          <cell r="C13633" t="str">
            <v>Match</v>
          </cell>
          <cell r="D13633" t="str">
            <v>iStar</v>
          </cell>
          <cell r="E13633" t="str">
            <v>Step-Up</v>
          </cell>
        </row>
        <row r="13634">
          <cell r="A13634" t="str">
            <v>3136F6QU6</v>
          </cell>
          <cell r="B13634" t="str">
            <v>x3136F6QU6</v>
          </cell>
          <cell r="C13634" t="str">
            <v>Match</v>
          </cell>
          <cell r="D13634" t="str">
            <v>iStar</v>
          </cell>
          <cell r="E13634" t="str">
            <v>Callable</v>
          </cell>
        </row>
        <row r="13635">
          <cell r="A13635" t="str">
            <v>3136F6QV4</v>
          </cell>
          <cell r="B13635" t="str">
            <v>x3136F6QV4</v>
          </cell>
          <cell r="C13635" t="str">
            <v>Match</v>
          </cell>
          <cell r="D13635" t="str">
            <v>iStar</v>
          </cell>
          <cell r="E13635" t="str">
            <v>Callable</v>
          </cell>
        </row>
        <row r="13636">
          <cell r="A13636" t="str">
            <v>3136F6QV4</v>
          </cell>
          <cell r="B13636" t="str">
            <v>x3136F6QV4</v>
          </cell>
          <cell r="C13636" t="str">
            <v>Match</v>
          </cell>
          <cell r="D13636" t="str">
            <v>iStar</v>
          </cell>
          <cell r="E13636" t="str">
            <v>Callable</v>
          </cell>
        </row>
        <row r="13637">
          <cell r="A13637" t="str">
            <v>3136F6QW2</v>
          </cell>
          <cell r="B13637" t="str">
            <v>x3136F6QW2</v>
          </cell>
          <cell r="C13637" t="str">
            <v>Match</v>
          </cell>
          <cell r="D13637" t="str">
            <v>iStar</v>
          </cell>
          <cell r="E13637" t="str">
            <v>Callable</v>
          </cell>
        </row>
        <row r="13638">
          <cell r="A13638" t="str">
            <v>3136F6QX0</v>
          </cell>
          <cell r="B13638" t="str">
            <v>x3136F6QX0</v>
          </cell>
          <cell r="C13638" t="str">
            <v>Match</v>
          </cell>
          <cell r="D13638" t="str">
            <v>iStar</v>
          </cell>
          <cell r="E13638" t="str">
            <v>Callable</v>
          </cell>
        </row>
        <row r="13639">
          <cell r="A13639" t="str">
            <v>3136F6QX0</v>
          </cell>
          <cell r="B13639" t="str">
            <v>x3136F6QX0</v>
          </cell>
          <cell r="C13639" t="str">
            <v>Match</v>
          </cell>
          <cell r="D13639" t="str">
            <v>iStar</v>
          </cell>
          <cell r="E13639" t="str">
            <v>Callable</v>
          </cell>
        </row>
        <row r="13640">
          <cell r="A13640" t="str">
            <v>3136F6QY8</v>
          </cell>
          <cell r="B13640" t="str">
            <v>x3136F6QY8</v>
          </cell>
          <cell r="C13640" t="str">
            <v>Match</v>
          </cell>
          <cell r="D13640" t="str">
            <v>iStar</v>
          </cell>
          <cell r="E13640" t="str">
            <v>Callable</v>
          </cell>
        </row>
        <row r="13641">
          <cell r="A13641" t="str">
            <v>3136F6QY8</v>
          </cell>
          <cell r="B13641" t="str">
            <v>x3136F6QY8</v>
          </cell>
          <cell r="C13641" t="str">
            <v>Match</v>
          </cell>
          <cell r="D13641" t="str">
            <v>iStar</v>
          </cell>
          <cell r="E13641" t="str">
            <v>Bullet</v>
          </cell>
        </row>
        <row r="13642">
          <cell r="A13642" t="str">
            <v>3136F6QZ5</v>
          </cell>
          <cell r="B13642" t="str">
            <v>x3136F6QZ5</v>
          </cell>
          <cell r="C13642" t="str">
            <v>Match</v>
          </cell>
          <cell r="D13642" t="str">
            <v>iStar</v>
          </cell>
          <cell r="E13642" t="str">
            <v>CallableStep-Up</v>
          </cell>
        </row>
        <row r="13643">
          <cell r="A13643" t="str">
            <v>3136F6QZ5</v>
          </cell>
          <cell r="B13643" t="str">
            <v>x3136F6QZ5</v>
          </cell>
          <cell r="C13643" t="str">
            <v>Match</v>
          </cell>
          <cell r="D13643" t="str">
            <v>iStar</v>
          </cell>
          <cell r="E13643" t="str">
            <v>Step-Up</v>
          </cell>
        </row>
        <row r="13644">
          <cell r="A13644" t="str">
            <v>3136F6R27</v>
          </cell>
          <cell r="B13644" t="str">
            <v>x3136F6R27</v>
          </cell>
          <cell r="C13644" t="str">
            <v>Match</v>
          </cell>
          <cell r="D13644" t="str">
            <v>iStar</v>
          </cell>
          <cell r="E13644" t="str">
            <v>CallableStep-Up</v>
          </cell>
        </row>
        <row r="13645">
          <cell r="A13645" t="str">
            <v>3136F6R35</v>
          </cell>
          <cell r="B13645" t="str">
            <v>x3136F6R35</v>
          </cell>
          <cell r="C13645" t="str">
            <v>Match</v>
          </cell>
          <cell r="D13645" t="str">
            <v>iStar</v>
          </cell>
          <cell r="E13645" t="str">
            <v>Callable</v>
          </cell>
        </row>
        <row r="13646">
          <cell r="A13646" t="str">
            <v>3136F6R43</v>
          </cell>
          <cell r="B13646" t="str">
            <v>x3136F6R43</v>
          </cell>
          <cell r="C13646" t="str">
            <v>Match</v>
          </cell>
          <cell r="D13646" t="str">
            <v>iStar</v>
          </cell>
          <cell r="E13646" t="str">
            <v>Callable</v>
          </cell>
        </row>
        <row r="13647">
          <cell r="A13647" t="str">
            <v>3136F6R50</v>
          </cell>
          <cell r="B13647" t="str">
            <v>x3136F6R50</v>
          </cell>
          <cell r="C13647" t="str">
            <v>Match</v>
          </cell>
          <cell r="D13647" t="str">
            <v>iStar</v>
          </cell>
          <cell r="E13647" t="str">
            <v>Callable</v>
          </cell>
        </row>
        <row r="13648">
          <cell r="A13648" t="str">
            <v>3136F6R76</v>
          </cell>
          <cell r="B13648" t="str">
            <v>x3136F6R76</v>
          </cell>
          <cell r="C13648" t="str">
            <v>Match</v>
          </cell>
          <cell r="D13648" t="str">
            <v>iStar</v>
          </cell>
          <cell r="E13648" t="str">
            <v>Step-Up</v>
          </cell>
        </row>
        <row r="13649">
          <cell r="A13649" t="str">
            <v>3136F6R84</v>
          </cell>
          <cell r="B13649" t="str">
            <v>x3136F6R84</v>
          </cell>
          <cell r="C13649" t="str">
            <v>Match</v>
          </cell>
          <cell r="D13649" t="str">
            <v>iStar</v>
          </cell>
          <cell r="E13649" t="str">
            <v>Callable</v>
          </cell>
        </row>
        <row r="13650">
          <cell r="A13650" t="str">
            <v>3136F6R84</v>
          </cell>
          <cell r="B13650" t="str">
            <v>x3136F6R84</v>
          </cell>
          <cell r="C13650" t="str">
            <v>Match</v>
          </cell>
          <cell r="D13650" t="str">
            <v>iStar</v>
          </cell>
          <cell r="E13650" t="str">
            <v>Step-Up</v>
          </cell>
        </row>
        <row r="13651">
          <cell r="A13651" t="str">
            <v>3136F6R92</v>
          </cell>
          <cell r="B13651" t="str">
            <v>x3136F6R92</v>
          </cell>
          <cell r="C13651" t="str">
            <v>Match</v>
          </cell>
          <cell r="D13651" t="str">
            <v>iStar</v>
          </cell>
          <cell r="E13651" t="str">
            <v>Callable</v>
          </cell>
        </row>
        <row r="13652">
          <cell r="A13652" t="str">
            <v>3136F6RB7</v>
          </cell>
          <cell r="B13652" t="str">
            <v>x3136F6RB7</v>
          </cell>
          <cell r="C13652" t="str">
            <v>Match</v>
          </cell>
          <cell r="D13652" t="str">
            <v>iStar</v>
          </cell>
          <cell r="E13652" t="str">
            <v>Callable</v>
          </cell>
        </row>
        <row r="13653">
          <cell r="A13653" t="str">
            <v>3136F6RB7</v>
          </cell>
          <cell r="B13653" t="str">
            <v>x3136F6RB7</v>
          </cell>
          <cell r="C13653" t="str">
            <v>Match</v>
          </cell>
          <cell r="D13653" t="str">
            <v>iStar</v>
          </cell>
          <cell r="E13653" t="str">
            <v>Step-Up</v>
          </cell>
        </row>
        <row r="13654">
          <cell r="A13654" t="str">
            <v>3136F6RC5</v>
          </cell>
          <cell r="B13654" t="str">
            <v>x3136F6RC5</v>
          </cell>
          <cell r="C13654" t="str">
            <v>Match</v>
          </cell>
          <cell r="D13654" t="str">
            <v>iStar</v>
          </cell>
          <cell r="E13654" t="str">
            <v>Callable</v>
          </cell>
        </row>
        <row r="13655">
          <cell r="A13655" t="str">
            <v>3136F6RC5</v>
          </cell>
          <cell r="B13655" t="str">
            <v>x3136F6RC5</v>
          </cell>
          <cell r="C13655" t="str">
            <v>Match</v>
          </cell>
          <cell r="D13655" t="str">
            <v>iStar</v>
          </cell>
          <cell r="E13655" t="str">
            <v>Callable</v>
          </cell>
        </row>
        <row r="13656">
          <cell r="A13656" t="str">
            <v>3136F6RC5</v>
          </cell>
          <cell r="B13656" t="str">
            <v>x3136F6RC5</v>
          </cell>
          <cell r="C13656" t="str">
            <v>Match</v>
          </cell>
          <cell r="D13656" t="str">
            <v>iStar</v>
          </cell>
          <cell r="E13656" t="str">
            <v>Step-Up</v>
          </cell>
        </row>
        <row r="13657">
          <cell r="A13657" t="str">
            <v>3136F6RC5</v>
          </cell>
          <cell r="B13657" t="str">
            <v>x3136F6RC5</v>
          </cell>
          <cell r="C13657" t="str">
            <v>Match</v>
          </cell>
          <cell r="D13657" t="str">
            <v>iStar</v>
          </cell>
          <cell r="E13657" t="str">
            <v>Step-Up</v>
          </cell>
        </row>
        <row r="13658">
          <cell r="A13658" t="str">
            <v>3136F6RD3</v>
          </cell>
          <cell r="B13658" t="str">
            <v>x3136F6RD3</v>
          </cell>
          <cell r="C13658" t="str">
            <v>Match</v>
          </cell>
          <cell r="D13658" t="str">
            <v>iStar</v>
          </cell>
          <cell r="E13658" t="str">
            <v>Callable</v>
          </cell>
        </row>
        <row r="13659">
          <cell r="A13659" t="str">
            <v>3136F6RD3</v>
          </cell>
          <cell r="B13659" t="str">
            <v>x3136F6RD3</v>
          </cell>
          <cell r="C13659" t="str">
            <v>Match</v>
          </cell>
          <cell r="D13659" t="str">
            <v>iStar</v>
          </cell>
          <cell r="E13659" t="str">
            <v>Callable</v>
          </cell>
        </row>
        <row r="13660">
          <cell r="A13660" t="str">
            <v>3136F6RE1</v>
          </cell>
          <cell r="B13660" t="str">
            <v>x3136F6RE1</v>
          </cell>
          <cell r="C13660" t="str">
            <v>Match</v>
          </cell>
          <cell r="D13660" t="str">
            <v>iStar</v>
          </cell>
          <cell r="E13660" t="str">
            <v>Callable</v>
          </cell>
        </row>
        <row r="13661">
          <cell r="A13661" t="str">
            <v>3136F6RE1</v>
          </cell>
          <cell r="B13661" t="str">
            <v>x3136F6RE1</v>
          </cell>
          <cell r="C13661" t="str">
            <v>Match</v>
          </cell>
          <cell r="D13661" t="str">
            <v>iStar</v>
          </cell>
          <cell r="E13661" t="str">
            <v>Step-Up</v>
          </cell>
        </row>
        <row r="13662">
          <cell r="A13662" t="str">
            <v>3136F6RF8</v>
          </cell>
          <cell r="B13662" t="str">
            <v>x3136F6RF8</v>
          </cell>
          <cell r="C13662" t="str">
            <v>Match</v>
          </cell>
          <cell r="D13662" t="str">
            <v>iStar</v>
          </cell>
          <cell r="E13662" t="str">
            <v>Step-Up</v>
          </cell>
        </row>
        <row r="13663">
          <cell r="A13663" t="str">
            <v>3136F6RF8</v>
          </cell>
          <cell r="B13663" t="str">
            <v>x3136F6RF8</v>
          </cell>
          <cell r="C13663" t="str">
            <v>Match</v>
          </cell>
          <cell r="D13663" t="str">
            <v>iStar</v>
          </cell>
          <cell r="E13663" t="str">
            <v>Step-Up</v>
          </cell>
        </row>
        <row r="13664">
          <cell r="A13664" t="str">
            <v>3136F6RG6</v>
          </cell>
          <cell r="B13664" t="str">
            <v>x3136F6RG6</v>
          </cell>
          <cell r="C13664" t="str">
            <v>Match</v>
          </cell>
          <cell r="D13664" t="str">
            <v>iStar</v>
          </cell>
          <cell r="E13664" t="str">
            <v>Step-Up</v>
          </cell>
        </row>
        <row r="13665">
          <cell r="A13665" t="str">
            <v>3136F6RG6</v>
          </cell>
          <cell r="B13665" t="str">
            <v>x3136F6RG6</v>
          </cell>
          <cell r="C13665" t="str">
            <v>Match</v>
          </cell>
          <cell r="D13665" t="str">
            <v>iStar</v>
          </cell>
          <cell r="E13665" t="str">
            <v>Callable</v>
          </cell>
        </row>
        <row r="13666">
          <cell r="A13666" t="str">
            <v>3136F6RH4</v>
          </cell>
          <cell r="B13666" t="str">
            <v>x3136F6RH4</v>
          </cell>
          <cell r="C13666" t="str">
            <v>Match</v>
          </cell>
          <cell r="D13666" t="str">
            <v>iStar</v>
          </cell>
          <cell r="E13666" t="str">
            <v>Callable</v>
          </cell>
        </row>
        <row r="13667">
          <cell r="A13667" t="str">
            <v>3136F6RJ0</v>
          </cell>
          <cell r="B13667" t="str">
            <v>x3136F6RJ0</v>
          </cell>
          <cell r="C13667" t="str">
            <v>Match</v>
          </cell>
          <cell r="D13667" t="str">
            <v>iStar</v>
          </cell>
          <cell r="E13667" t="str">
            <v>Callable</v>
          </cell>
        </row>
        <row r="13668">
          <cell r="A13668" t="str">
            <v>3136F6RJ0</v>
          </cell>
          <cell r="B13668" t="str">
            <v>x3136F6RJ0</v>
          </cell>
          <cell r="C13668" t="str">
            <v>Match</v>
          </cell>
          <cell r="D13668" t="str">
            <v>iStar</v>
          </cell>
          <cell r="E13668" t="str">
            <v>Callable</v>
          </cell>
        </row>
        <row r="13669">
          <cell r="A13669" t="str">
            <v>3136F6RK7</v>
          </cell>
          <cell r="B13669" t="str">
            <v>x3136F6RK7</v>
          </cell>
          <cell r="C13669" t="str">
            <v>Match</v>
          </cell>
          <cell r="D13669" t="str">
            <v>iStar</v>
          </cell>
          <cell r="E13669" t="str">
            <v>Callable</v>
          </cell>
        </row>
        <row r="13670">
          <cell r="A13670" t="str">
            <v>3136F6RK7</v>
          </cell>
          <cell r="B13670" t="str">
            <v>x3136F6RK7</v>
          </cell>
          <cell r="C13670" t="str">
            <v>Match</v>
          </cell>
          <cell r="D13670" t="str">
            <v>iStar</v>
          </cell>
          <cell r="E13670" t="str">
            <v>Callable</v>
          </cell>
        </row>
        <row r="13671">
          <cell r="A13671" t="str">
            <v>3136F6RL5</v>
          </cell>
          <cell r="B13671" t="str">
            <v>x3136F6RL5</v>
          </cell>
          <cell r="C13671" t="str">
            <v>Match</v>
          </cell>
          <cell r="D13671" t="str">
            <v>iStar</v>
          </cell>
          <cell r="E13671" t="str">
            <v>Callable</v>
          </cell>
        </row>
        <row r="13672">
          <cell r="A13672" t="str">
            <v>3136F6RL5</v>
          </cell>
          <cell r="B13672" t="str">
            <v>x3136F6RL5</v>
          </cell>
          <cell r="C13672" t="str">
            <v>Match</v>
          </cell>
          <cell r="D13672" t="str">
            <v>iStar</v>
          </cell>
          <cell r="E13672" t="str">
            <v>Callable</v>
          </cell>
        </row>
        <row r="13673">
          <cell r="A13673" t="str">
            <v>3136F6RM3</v>
          </cell>
          <cell r="B13673" t="str">
            <v>x3136F6RM3</v>
          </cell>
          <cell r="C13673" t="str">
            <v>Match</v>
          </cell>
          <cell r="D13673" t="str">
            <v>iStar</v>
          </cell>
          <cell r="E13673" t="str">
            <v>Callable</v>
          </cell>
        </row>
        <row r="13674">
          <cell r="A13674" t="str">
            <v>3136F6RM3</v>
          </cell>
          <cell r="B13674" t="str">
            <v>x3136F6RM3</v>
          </cell>
          <cell r="C13674" t="str">
            <v>Match</v>
          </cell>
          <cell r="D13674" t="str">
            <v>iStar</v>
          </cell>
          <cell r="E13674" t="str">
            <v>Callable</v>
          </cell>
        </row>
        <row r="13675">
          <cell r="A13675" t="str">
            <v>3136F6RN1</v>
          </cell>
          <cell r="B13675" t="str">
            <v>x3136F6RN1</v>
          </cell>
          <cell r="C13675" t="str">
            <v>Match</v>
          </cell>
          <cell r="D13675" t="str">
            <v>iStar</v>
          </cell>
          <cell r="E13675" t="str">
            <v>Callable</v>
          </cell>
        </row>
        <row r="13676">
          <cell r="A13676" t="str">
            <v>3136F6RN1</v>
          </cell>
          <cell r="B13676" t="str">
            <v>x3136F6RN1</v>
          </cell>
          <cell r="C13676" t="str">
            <v>Match</v>
          </cell>
          <cell r="D13676" t="str">
            <v>iStar</v>
          </cell>
          <cell r="E13676" t="str">
            <v>Step-Up</v>
          </cell>
        </row>
        <row r="13677">
          <cell r="A13677" t="str">
            <v>3136F6RP6</v>
          </cell>
          <cell r="B13677" t="str">
            <v>x3136F6RP6</v>
          </cell>
          <cell r="C13677" t="str">
            <v>Match</v>
          </cell>
          <cell r="D13677" t="str">
            <v>iStar</v>
          </cell>
          <cell r="E13677" t="str">
            <v>Step-Up</v>
          </cell>
        </row>
        <row r="13678">
          <cell r="A13678" t="str">
            <v>3136F6RP6</v>
          </cell>
          <cell r="B13678" t="str">
            <v>x3136F6RP6</v>
          </cell>
          <cell r="C13678" t="str">
            <v>Match</v>
          </cell>
          <cell r="D13678" t="str">
            <v>iStar</v>
          </cell>
          <cell r="E13678" t="str">
            <v>Callable</v>
          </cell>
        </row>
        <row r="13679">
          <cell r="A13679" t="str">
            <v>3136F6RP6</v>
          </cell>
          <cell r="B13679" t="str">
            <v>x3136F6RP6</v>
          </cell>
          <cell r="C13679" t="str">
            <v>Match</v>
          </cell>
          <cell r="D13679" t="str">
            <v>iStar</v>
          </cell>
          <cell r="E13679" t="str">
            <v>Callable</v>
          </cell>
        </row>
        <row r="13680">
          <cell r="A13680" t="str">
            <v>3136F6RQ4</v>
          </cell>
          <cell r="B13680" t="str">
            <v>x3136F6RQ4</v>
          </cell>
          <cell r="C13680" t="str">
            <v>Match</v>
          </cell>
          <cell r="D13680" t="str">
            <v>iStar</v>
          </cell>
          <cell r="E13680" t="str">
            <v>Callable</v>
          </cell>
        </row>
        <row r="13681">
          <cell r="A13681" t="str">
            <v>3136F6RR2</v>
          </cell>
          <cell r="B13681" t="str">
            <v>x3136F6RR2</v>
          </cell>
          <cell r="C13681" t="str">
            <v>Match</v>
          </cell>
          <cell r="D13681" t="str">
            <v>iStar</v>
          </cell>
          <cell r="E13681" t="str">
            <v>Step-Up</v>
          </cell>
        </row>
        <row r="13682">
          <cell r="A13682" t="str">
            <v>3136F6RR2</v>
          </cell>
          <cell r="B13682" t="str">
            <v>x3136F6RR2</v>
          </cell>
          <cell r="C13682" t="str">
            <v>Match</v>
          </cell>
          <cell r="D13682" t="str">
            <v>iStar</v>
          </cell>
          <cell r="E13682" t="str">
            <v>Step-Up</v>
          </cell>
        </row>
        <row r="13683">
          <cell r="A13683" t="str">
            <v>3136F6RS0</v>
          </cell>
          <cell r="B13683" t="str">
            <v>x3136F6RS0</v>
          </cell>
          <cell r="C13683" t="str">
            <v>Match</v>
          </cell>
          <cell r="D13683" t="str">
            <v>iStar</v>
          </cell>
          <cell r="E13683" t="str">
            <v>Step-Up</v>
          </cell>
        </row>
        <row r="13684">
          <cell r="A13684" t="str">
            <v>3136F6RS0</v>
          </cell>
          <cell r="B13684" t="str">
            <v>x3136F6RS0</v>
          </cell>
          <cell r="C13684" t="str">
            <v>Match</v>
          </cell>
          <cell r="D13684" t="str">
            <v>iStar</v>
          </cell>
          <cell r="E13684" t="str">
            <v>Callable</v>
          </cell>
        </row>
        <row r="13685">
          <cell r="A13685" t="str">
            <v>3136F6RT8</v>
          </cell>
          <cell r="B13685" t="str">
            <v>x3136F6RT8</v>
          </cell>
          <cell r="C13685" t="str">
            <v>Match</v>
          </cell>
          <cell r="D13685" t="str">
            <v>iStar</v>
          </cell>
          <cell r="E13685" t="str">
            <v>Callable</v>
          </cell>
        </row>
        <row r="13686">
          <cell r="A13686" t="str">
            <v>3136F6RT8</v>
          </cell>
          <cell r="B13686" t="str">
            <v>x3136F6RT8</v>
          </cell>
          <cell r="C13686" t="str">
            <v>Match</v>
          </cell>
          <cell r="D13686" t="str">
            <v>iStar</v>
          </cell>
          <cell r="E13686" t="str">
            <v>Callable</v>
          </cell>
        </row>
        <row r="13687">
          <cell r="A13687" t="str">
            <v>3136F6RU5</v>
          </cell>
          <cell r="B13687" t="str">
            <v>x3136F6RU5</v>
          </cell>
          <cell r="C13687" t="str">
            <v>Match</v>
          </cell>
          <cell r="D13687" t="str">
            <v>iStar</v>
          </cell>
          <cell r="E13687" t="str">
            <v>Step-Up</v>
          </cell>
        </row>
        <row r="13688">
          <cell r="A13688" t="str">
            <v>3136F6RU5</v>
          </cell>
          <cell r="B13688" t="str">
            <v>x3136F6RU5</v>
          </cell>
          <cell r="C13688" t="str">
            <v>Match</v>
          </cell>
          <cell r="D13688" t="str">
            <v>iStar</v>
          </cell>
          <cell r="E13688" t="str">
            <v>Callable</v>
          </cell>
        </row>
        <row r="13689">
          <cell r="A13689" t="str">
            <v>3136F6RV3</v>
          </cell>
          <cell r="B13689" t="str">
            <v>x3136F6RV3</v>
          </cell>
          <cell r="C13689" t="str">
            <v>Match</v>
          </cell>
          <cell r="D13689" t="str">
            <v>iStar</v>
          </cell>
          <cell r="E13689" t="str">
            <v>Callable</v>
          </cell>
        </row>
        <row r="13690">
          <cell r="A13690" t="str">
            <v>3136F6RV3</v>
          </cell>
          <cell r="B13690" t="str">
            <v>x3136F6RV3</v>
          </cell>
          <cell r="C13690" t="str">
            <v>Match</v>
          </cell>
          <cell r="D13690" t="str">
            <v>iStar</v>
          </cell>
          <cell r="E13690" t="str">
            <v>Callable</v>
          </cell>
        </row>
        <row r="13691">
          <cell r="A13691" t="str">
            <v>3136F6RW1</v>
          </cell>
          <cell r="B13691" t="str">
            <v>x3136F6RW1</v>
          </cell>
          <cell r="C13691" t="str">
            <v>Match</v>
          </cell>
          <cell r="D13691" t="str">
            <v>iStar</v>
          </cell>
          <cell r="E13691" t="str">
            <v>Callable</v>
          </cell>
        </row>
        <row r="13692">
          <cell r="A13692" t="str">
            <v>3136F6RW1</v>
          </cell>
          <cell r="B13692" t="str">
            <v>x3136F6RW1</v>
          </cell>
          <cell r="C13692" t="str">
            <v>Match</v>
          </cell>
          <cell r="D13692" t="str">
            <v>iStar</v>
          </cell>
          <cell r="E13692" t="str">
            <v>Callable</v>
          </cell>
        </row>
        <row r="13693">
          <cell r="A13693" t="str">
            <v>3136F6RY7</v>
          </cell>
          <cell r="B13693" t="str">
            <v>x3136F6RY7</v>
          </cell>
          <cell r="C13693" t="str">
            <v>Match</v>
          </cell>
          <cell r="D13693" t="str">
            <v>iStar</v>
          </cell>
          <cell r="E13693" t="str">
            <v>Callable</v>
          </cell>
        </row>
        <row r="13694">
          <cell r="A13694" t="str">
            <v>3136F6RY7</v>
          </cell>
          <cell r="B13694" t="str">
            <v>x3136F6RY7</v>
          </cell>
          <cell r="C13694" t="str">
            <v>Match</v>
          </cell>
          <cell r="D13694" t="str">
            <v>iStar</v>
          </cell>
          <cell r="E13694" t="str">
            <v>Callable</v>
          </cell>
        </row>
        <row r="13695">
          <cell r="A13695" t="str">
            <v>3136F6RZ4</v>
          </cell>
          <cell r="B13695" t="str">
            <v>x3136F6RZ4</v>
          </cell>
          <cell r="C13695" t="str">
            <v>Match</v>
          </cell>
          <cell r="D13695" t="str">
            <v>iStar</v>
          </cell>
          <cell r="E13695" t="str">
            <v>Callable</v>
          </cell>
        </row>
        <row r="13696">
          <cell r="A13696" t="str">
            <v>3136F6RZ4</v>
          </cell>
          <cell r="B13696" t="str">
            <v>x3136F6RZ4</v>
          </cell>
          <cell r="C13696" t="str">
            <v>Match</v>
          </cell>
          <cell r="D13696" t="str">
            <v>iStar</v>
          </cell>
          <cell r="E13696" t="str">
            <v>Callable</v>
          </cell>
        </row>
        <row r="13697">
          <cell r="A13697" t="str">
            <v>3136F6S26</v>
          </cell>
          <cell r="B13697" t="str">
            <v>x3136F6S26</v>
          </cell>
          <cell r="C13697" t="str">
            <v>Match</v>
          </cell>
          <cell r="D13697" t="str">
            <v>iStar</v>
          </cell>
          <cell r="E13697" t="str">
            <v>Callable</v>
          </cell>
        </row>
        <row r="13698">
          <cell r="A13698" t="str">
            <v>3136F6S34</v>
          </cell>
          <cell r="B13698" t="str">
            <v>x3136F6S34</v>
          </cell>
          <cell r="C13698" t="str">
            <v>Match</v>
          </cell>
          <cell r="D13698" t="str">
            <v>iStar</v>
          </cell>
          <cell r="E13698" t="str">
            <v>Callable</v>
          </cell>
        </row>
        <row r="13699">
          <cell r="A13699" t="str">
            <v>3136F6S42</v>
          </cell>
          <cell r="B13699" t="str">
            <v>x3136F6S42</v>
          </cell>
          <cell r="C13699" t="str">
            <v>Match</v>
          </cell>
          <cell r="D13699" t="str">
            <v>iStar</v>
          </cell>
          <cell r="E13699" t="str">
            <v>Callable</v>
          </cell>
        </row>
        <row r="13700">
          <cell r="A13700" t="str">
            <v>3136F6S59</v>
          </cell>
          <cell r="B13700" t="str">
            <v>x3136F6S59</v>
          </cell>
          <cell r="C13700" t="str">
            <v>Match</v>
          </cell>
          <cell r="D13700" t="str">
            <v>iStar</v>
          </cell>
          <cell r="E13700" t="str">
            <v>Callable</v>
          </cell>
        </row>
        <row r="13701">
          <cell r="A13701" t="str">
            <v>3136F6S67</v>
          </cell>
          <cell r="B13701" t="str">
            <v>x3136F6S67</v>
          </cell>
          <cell r="C13701" t="str">
            <v>Match</v>
          </cell>
          <cell r="D13701" t="str">
            <v>iStar</v>
          </cell>
          <cell r="E13701" t="str">
            <v>Step-Up</v>
          </cell>
        </row>
        <row r="13702">
          <cell r="A13702" t="str">
            <v>3136F6S75</v>
          </cell>
          <cell r="B13702" t="str">
            <v>x3136F6S75</v>
          </cell>
          <cell r="C13702" t="str">
            <v>Match</v>
          </cell>
          <cell r="D13702" t="str">
            <v>iStar</v>
          </cell>
          <cell r="E13702" t="str">
            <v>Callable</v>
          </cell>
        </row>
        <row r="13703">
          <cell r="A13703" t="str">
            <v>3136F6S83</v>
          </cell>
          <cell r="B13703" t="str">
            <v>x3136F6S83</v>
          </cell>
          <cell r="C13703" t="str">
            <v>Match</v>
          </cell>
          <cell r="D13703" t="str">
            <v>iStar</v>
          </cell>
          <cell r="E13703" t="str">
            <v>Step-Up</v>
          </cell>
        </row>
        <row r="13704">
          <cell r="A13704" t="str">
            <v>3136F6S91</v>
          </cell>
          <cell r="B13704" t="str">
            <v>x3136F6S91</v>
          </cell>
          <cell r="C13704" t="str">
            <v>Match</v>
          </cell>
          <cell r="D13704" t="str">
            <v>iStar</v>
          </cell>
          <cell r="E13704" t="str">
            <v>Callable</v>
          </cell>
        </row>
        <row r="13705">
          <cell r="A13705" t="str">
            <v>3136F6SA8</v>
          </cell>
          <cell r="B13705" t="str">
            <v>x3136F6SA8</v>
          </cell>
          <cell r="C13705" t="str">
            <v>Match</v>
          </cell>
          <cell r="D13705" t="str">
            <v>iStar</v>
          </cell>
          <cell r="E13705" t="str">
            <v>Callable</v>
          </cell>
        </row>
        <row r="13706">
          <cell r="A13706" t="str">
            <v>3136F6SB6</v>
          </cell>
          <cell r="B13706" t="str">
            <v>x3136F6SB6</v>
          </cell>
          <cell r="C13706" t="str">
            <v>Match</v>
          </cell>
          <cell r="D13706" t="str">
            <v>iStar</v>
          </cell>
          <cell r="E13706" t="str">
            <v>Step-Up</v>
          </cell>
        </row>
        <row r="13707">
          <cell r="A13707" t="str">
            <v>3136F6SB6</v>
          </cell>
          <cell r="B13707" t="str">
            <v>x3136F6SB6</v>
          </cell>
          <cell r="C13707" t="str">
            <v>Match</v>
          </cell>
          <cell r="D13707" t="str">
            <v>iStar</v>
          </cell>
          <cell r="E13707" t="str">
            <v>Step-Up</v>
          </cell>
        </row>
        <row r="13708">
          <cell r="A13708" t="str">
            <v>3136F6SC4</v>
          </cell>
          <cell r="B13708" t="str">
            <v>x3136F6SC4</v>
          </cell>
          <cell r="C13708" t="str">
            <v>Match</v>
          </cell>
          <cell r="D13708" t="str">
            <v>iStar</v>
          </cell>
          <cell r="E13708" t="str">
            <v>Step-Up</v>
          </cell>
        </row>
        <row r="13709">
          <cell r="A13709" t="str">
            <v>3136F6SC4</v>
          </cell>
          <cell r="B13709" t="str">
            <v>x3136F6SC4</v>
          </cell>
          <cell r="C13709" t="str">
            <v>Match</v>
          </cell>
          <cell r="D13709" t="str">
            <v>iStar</v>
          </cell>
          <cell r="E13709" t="str">
            <v>Step-Up</v>
          </cell>
        </row>
        <row r="13710">
          <cell r="A13710" t="str">
            <v>3136F6SD2</v>
          </cell>
          <cell r="B13710" t="str">
            <v>x3136F6SD2</v>
          </cell>
          <cell r="C13710" t="str">
            <v>Match</v>
          </cell>
          <cell r="D13710" t="str">
            <v>iStar</v>
          </cell>
          <cell r="E13710" t="str">
            <v>Callable</v>
          </cell>
        </row>
        <row r="13711">
          <cell r="A13711" t="str">
            <v>3136F6SD2</v>
          </cell>
          <cell r="B13711" t="str">
            <v>x3136F6SD2</v>
          </cell>
          <cell r="C13711" t="str">
            <v>Match</v>
          </cell>
          <cell r="D13711" t="str">
            <v>iStar</v>
          </cell>
          <cell r="E13711" t="str">
            <v>Callable</v>
          </cell>
        </row>
        <row r="13712">
          <cell r="A13712" t="str">
            <v>3136F6SD2</v>
          </cell>
          <cell r="B13712" t="str">
            <v>x3136F6SD2</v>
          </cell>
          <cell r="C13712" t="str">
            <v>Match</v>
          </cell>
          <cell r="D13712" t="str">
            <v>iStar</v>
          </cell>
          <cell r="E13712" t="str">
            <v>Step-Up</v>
          </cell>
        </row>
        <row r="13713">
          <cell r="A13713" t="str">
            <v>3136F6SE0</v>
          </cell>
          <cell r="B13713" t="str">
            <v>x3136F6SE0</v>
          </cell>
          <cell r="C13713" t="str">
            <v>Match</v>
          </cell>
          <cell r="D13713" t="str">
            <v>iStar</v>
          </cell>
          <cell r="E13713" t="str">
            <v>Callable</v>
          </cell>
        </row>
        <row r="13714">
          <cell r="A13714" t="str">
            <v>3136F6SE0</v>
          </cell>
          <cell r="B13714" t="str">
            <v>x3136F6SE0</v>
          </cell>
          <cell r="C13714" t="str">
            <v>Match</v>
          </cell>
          <cell r="D13714" t="str">
            <v>iStar</v>
          </cell>
          <cell r="E13714" t="str">
            <v>Callable</v>
          </cell>
        </row>
        <row r="13715">
          <cell r="A13715" t="str">
            <v>3136F6SF7</v>
          </cell>
          <cell r="B13715" t="str">
            <v>x3136F6SF7</v>
          </cell>
          <cell r="C13715" t="str">
            <v>Match</v>
          </cell>
          <cell r="D13715" t="str">
            <v>iStar</v>
          </cell>
          <cell r="E13715" t="str">
            <v>Step-Up</v>
          </cell>
        </row>
        <row r="13716">
          <cell r="A13716" t="str">
            <v>3136F6SF7</v>
          </cell>
          <cell r="B13716" t="str">
            <v>x3136F6SF7</v>
          </cell>
          <cell r="C13716" t="str">
            <v>Match</v>
          </cell>
          <cell r="D13716" t="str">
            <v>iStar</v>
          </cell>
          <cell r="E13716" t="str">
            <v>Step-Up</v>
          </cell>
        </row>
        <row r="13717">
          <cell r="A13717" t="str">
            <v>3136F6SG5</v>
          </cell>
          <cell r="B13717" t="str">
            <v>x3136F6SG5</v>
          </cell>
          <cell r="C13717" t="str">
            <v>Match</v>
          </cell>
          <cell r="D13717" t="str">
            <v>iStar</v>
          </cell>
          <cell r="E13717" t="str">
            <v>Callable</v>
          </cell>
        </row>
        <row r="13718">
          <cell r="A13718" t="str">
            <v>3136F6SG5</v>
          </cell>
          <cell r="B13718" t="str">
            <v>x3136F6SG5</v>
          </cell>
          <cell r="C13718" t="str">
            <v>Match</v>
          </cell>
          <cell r="D13718" t="str">
            <v>iStar</v>
          </cell>
          <cell r="E13718" t="str">
            <v>Callable</v>
          </cell>
        </row>
        <row r="13719">
          <cell r="A13719" t="str">
            <v>3136F6SH3</v>
          </cell>
          <cell r="B13719" t="str">
            <v>x3136F6SH3</v>
          </cell>
          <cell r="C13719" t="str">
            <v>Match</v>
          </cell>
          <cell r="D13719" t="str">
            <v>iStar</v>
          </cell>
          <cell r="E13719" t="str">
            <v>Callable</v>
          </cell>
        </row>
        <row r="13720">
          <cell r="A13720" t="str">
            <v>3136F6SH3</v>
          </cell>
          <cell r="B13720" t="str">
            <v>x3136F6SH3</v>
          </cell>
          <cell r="C13720" t="str">
            <v>Match</v>
          </cell>
          <cell r="D13720" t="str">
            <v>iStar</v>
          </cell>
          <cell r="E13720" t="str">
            <v>Callable</v>
          </cell>
        </row>
        <row r="13721">
          <cell r="A13721" t="str">
            <v>3136F6SJ9</v>
          </cell>
          <cell r="B13721" t="str">
            <v>x3136F6SJ9</v>
          </cell>
          <cell r="C13721" t="str">
            <v>Match</v>
          </cell>
          <cell r="D13721" t="str">
            <v>iStar</v>
          </cell>
          <cell r="E13721" t="str">
            <v>Callable</v>
          </cell>
        </row>
        <row r="13722">
          <cell r="A13722" t="str">
            <v>3136F6SJ9</v>
          </cell>
          <cell r="B13722" t="str">
            <v>x3136F6SJ9</v>
          </cell>
          <cell r="C13722" t="str">
            <v>Match</v>
          </cell>
          <cell r="D13722" t="str">
            <v>iStar</v>
          </cell>
          <cell r="E13722" t="str">
            <v>Callable</v>
          </cell>
        </row>
        <row r="13723">
          <cell r="A13723" t="str">
            <v>3136F6SK6</v>
          </cell>
          <cell r="B13723" t="str">
            <v>x3136F6SK6</v>
          </cell>
          <cell r="C13723" t="str">
            <v>Match</v>
          </cell>
          <cell r="D13723" t="str">
            <v>iStar</v>
          </cell>
          <cell r="E13723" t="str">
            <v>Step-Up</v>
          </cell>
        </row>
        <row r="13724">
          <cell r="A13724" t="str">
            <v>3136F6SK6</v>
          </cell>
          <cell r="B13724" t="str">
            <v>x3136F6SK6</v>
          </cell>
          <cell r="C13724" t="str">
            <v>Match</v>
          </cell>
          <cell r="D13724" t="str">
            <v>iStar</v>
          </cell>
          <cell r="E13724" t="str">
            <v>Step-Up</v>
          </cell>
        </row>
        <row r="13725">
          <cell r="A13725" t="str">
            <v>3136F6SL4</v>
          </cell>
          <cell r="B13725" t="str">
            <v>x3136F6SL4</v>
          </cell>
          <cell r="C13725" t="str">
            <v>Match</v>
          </cell>
          <cell r="D13725" t="str">
            <v>iStar</v>
          </cell>
          <cell r="E13725" t="str">
            <v>Callable</v>
          </cell>
        </row>
        <row r="13726">
          <cell r="A13726" t="str">
            <v>3136F6SL4</v>
          </cell>
          <cell r="B13726" t="str">
            <v>x3136F6SL4</v>
          </cell>
          <cell r="C13726" t="str">
            <v>Match</v>
          </cell>
          <cell r="D13726" t="str">
            <v>iStar</v>
          </cell>
          <cell r="E13726" t="str">
            <v>Step-Up</v>
          </cell>
        </row>
        <row r="13727">
          <cell r="A13727" t="str">
            <v>3136F6SM2</v>
          </cell>
          <cell r="B13727" t="str">
            <v>x3136F6SM2</v>
          </cell>
          <cell r="C13727" t="str">
            <v>Match</v>
          </cell>
          <cell r="D13727" t="str">
            <v>iStar</v>
          </cell>
          <cell r="E13727" t="str">
            <v>Callable</v>
          </cell>
        </row>
        <row r="13728">
          <cell r="A13728" t="str">
            <v>3136F6SM2</v>
          </cell>
          <cell r="B13728" t="str">
            <v>x3136F6SM2</v>
          </cell>
          <cell r="C13728" t="str">
            <v>Match</v>
          </cell>
          <cell r="D13728" t="str">
            <v>iStar</v>
          </cell>
          <cell r="E13728" t="str">
            <v>Callable</v>
          </cell>
        </row>
        <row r="13729">
          <cell r="A13729" t="str">
            <v>3136F6SN0</v>
          </cell>
          <cell r="B13729" t="str">
            <v>x3136F6SN0</v>
          </cell>
          <cell r="C13729" t="str">
            <v>Match</v>
          </cell>
          <cell r="D13729" t="str">
            <v>iStar</v>
          </cell>
          <cell r="E13729" t="str">
            <v>Callable</v>
          </cell>
        </row>
        <row r="13730">
          <cell r="A13730" t="str">
            <v>3136F6SN0</v>
          </cell>
          <cell r="B13730" t="str">
            <v>x3136F6SN0</v>
          </cell>
          <cell r="C13730" t="str">
            <v>Match</v>
          </cell>
          <cell r="D13730" t="str">
            <v>iStar</v>
          </cell>
          <cell r="E13730" t="str">
            <v>Step-Up</v>
          </cell>
        </row>
        <row r="13731">
          <cell r="A13731" t="str">
            <v>3136F6SP5</v>
          </cell>
          <cell r="B13731" t="str">
            <v>x3136F6SP5</v>
          </cell>
          <cell r="C13731" t="str">
            <v>Match</v>
          </cell>
          <cell r="D13731" t="str">
            <v>iStar</v>
          </cell>
          <cell r="E13731" t="str">
            <v>Callable</v>
          </cell>
        </row>
        <row r="13732">
          <cell r="A13732" t="str">
            <v>3136F6SP5</v>
          </cell>
          <cell r="B13732" t="str">
            <v>x3136F6SP5</v>
          </cell>
          <cell r="C13732" t="str">
            <v>Match</v>
          </cell>
          <cell r="D13732" t="str">
            <v>iStar</v>
          </cell>
          <cell r="E13732" t="str">
            <v>Step-Up</v>
          </cell>
        </row>
        <row r="13733">
          <cell r="A13733" t="str">
            <v>3136F6SQ3</v>
          </cell>
          <cell r="B13733" t="str">
            <v>x3136F6SQ3</v>
          </cell>
          <cell r="C13733" t="str">
            <v>Match</v>
          </cell>
          <cell r="D13733" t="str">
            <v>iStar</v>
          </cell>
          <cell r="E13733" t="str">
            <v>Callable</v>
          </cell>
        </row>
        <row r="13734">
          <cell r="A13734" t="str">
            <v>3136F6SQ3</v>
          </cell>
          <cell r="B13734" t="str">
            <v>x3136F6SQ3</v>
          </cell>
          <cell r="C13734" t="str">
            <v>Match</v>
          </cell>
          <cell r="D13734" t="str">
            <v>iStar</v>
          </cell>
          <cell r="E13734" t="str">
            <v>Step-Up</v>
          </cell>
        </row>
        <row r="13735">
          <cell r="A13735" t="str">
            <v>3136F6SR1</v>
          </cell>
          <cell r="B13735" t="str">
            <v>x3136F6SR1</v>
          </cell>
          <cell r="C13735" t="str">
            <v>Match</v>
          </cell>
          <cell r="D13735" t="str">
            <v>iStar</v>
          </cell>
          <cell r="E13735" t="str">
            <v>Step-Up</v>
          </cell>
        </row>
        <row r="13736">
          <cell r="A13736" t="str">
            <v>3136F6SR1</v>
          </cell>
          <cell r="B13736" t="str">
            <v>x3136F6SR1</v>
          </cell>
          <cell r="C13736" t="str">
            <v>Match</v>
          </cell>
          <cell r="D13736" t="str">
            <v>iStar</v>
          </cell>
          <cell r="E13736" t="str">
            <v>Step-Up</v>
          </cell>
        </row>
        <row r="13737">
          <cell r="A13737" t="str">
            <v>3136F6SS9</v>
          </cell>
          <cell r="B13737" t="str">
            <v>x3136F6SS9</v>
          </cell>
          <cell r="C13737" t="str">
            <v>Match</v>
          </cell>
          <cell r="D13737" t="str">
            <v>iStar</v>
          </cell>
          <cell r="E13737" t="str">
            <v>Callable</v>
          </cell>
        </row>
        <row r="13738">
          <cell r="A13738" t="str">
            <v>3136F6SS9</v>
          </cell>
          <cell r="B13738" t="str">
            <v>x3136F6SS9</v>
          </cell>
          <cell r="C13738" t="str">
            <v>Match</v>
          </cell>
          <cell r="D13738" t="str">
            <v>iStar</v>
          </cell>
          <cell r="E13738" t="str">
            <v>Callable</v>
          </cell>
        </row>
        <row r="13739">
          <cell r="A13739" t="str">
            <v>3136F6ST7</v>
          </cell>
          <cell r="B13739" t="str">
            <v>x3136F6ST7</v>
          </cell>
          <cell r="C13739" t="str">
            <v>Match</v>
          </cell>
          <cell r="D13739" t="str">
            <v>iStar</v>
          </cell>
          <cell r="E13739" t="str">
            <v>Step-Up</v>
          </cell>
        </row>
        <row r="13740">
          <cell r="A13740" t="str">
            <v>3136F6ST7</v>
          </cell>
          <cell r="B13740" t="str">
            <v>x3136F6ST7</v>
          </cell>
          <cell r="C13740" t="str">
            <v>Match</v>
          </cell>
          <cell r="D13740" t="str">
            <v>iStar</v>
          </cell>
          <cell r="E13740" t="str">
            <v>Bullet</v>
          </cell>
        </row>
        <row r="13741">
          <cell r="A13741" t="str">
            <v>3136F6SU4</v>
          </cell>
          <cell r="B13741" t="str">
            <v>x3136F6SU4</v>
          </cell>
          <cell r="C13741" t="str">
            <v>Match</v>
          </cell>
          <cell r="D13741" t="str">
            <v>iStar</v>
          </cell>
          <cell r="E13741" t="str">
            <v>Callable</v>
          </cell>
        </row>
        <row r="13742">
          <cell r="A13742" t="str">
            <v>3136F6SU4</v>
          </cell>
          <cell r="B13742" t="str">
            <v>x3136F6SU4</v>
          </cell>
          <cell r="C13742" t="str">
            <v>Match</v>
          </cell>
          <cell r="D13742" t="str">
            <v>iStar</v>
          </cell>
          <cell r="E13742" t="str">
            <v>Callable</v>
          </cell>
        </row>
        <row r="13743">
          <cell r="A13743" t="str">
            <v>3136F6SV2</v>
          </cell>
          <cell r="B13743" t="str">
            <v>x3136F6SV2</v>
          </cell>
          <cell r="C13743" t="str">
            <v>Match</v>
          </cell>
          <cell r="D13743" t="str">
            <v>iStar</v>
          </cell>
          <cell r="E13743" t="str">
            <v>Callable</v>
          </cell>
        </row>
        <row r="13744">
          <cell r="A13744" t="str">
            <v>3136F6SV2</v>
          </cell>
          <cell r="B13744" t="str">
            <v>x3136F6SV2</v>
          </cell>
          <cell r="C13744" t="str">
            <v>Match</v>
          </cell>
          <cell r="D13744" t="str">
            <v>iStar</v>
          </cell>
          <cell r="E13744" t="str">
            <v>Callable</v>
          </cell>
        </row>
        <row r="13745">
          <cell r="A13745" t="str">
            <v>3136F6SV2</v>
          </cell>
          <cell r="B13745" t="str">
            <v>x3136F6SV2</v>
          </cell>
          <cell r="C13745" t="str">
            <v>Match</v>
          </cell>
          <cell r="D13745" t="str">
            <v>iStar</v>
          </cell>
          <cell r="E13745" t="str">
            <v>Step-Up</v>
          </cell>
        </row>
        <row r="13746">
          <cell r="A13746" t="str">
            <v>3136F6SV2</v>
          </cell>
          <cell r="B13746" t="str">
            <v>x3136F6SV2</v>
          </cell>
          <cell r="C13746" t="str">
            <v>Match</v>
          </cell>
          <cell r="D13746" t="str">
            <v>iStar</v>
          </cell>
          <cell r="E13746" t="str">
            <v>Callable</v>
          </cell>
        </row>
        <row r="13747">
          <cell r="A13747" t="str">
            <v>3136F6SW0</v>
          </cell>
          <cell r="B13747" t="str">
            <v>x3136F6SW0</v>
          </cell>
          <cell r="C13747" t="str">
            <v>Match</v>
          </cell>
          <cell r="D13747" t="str">
            <v>iStar</v>
          </cell>
          <cell r="E13747" t="str">
            <v>Callable</v>
          </cell>
        </row>
        <row r="13748">
          <cell r="A13748" t="str">
            <v>3136F6SW0</v>
          </cell>
          <cell r="B13748" t="str">
            <v>x3136F6SW0</v>
          </cell>
          <cell r="C13748" t="str">
            <v>Match</v>
          </cell>
          <cell r="D13748" t="str">
            <v>iStar</v>
          </cell>
          <cell r="E13748" t="str">
            <v>Callable</v>
          </cell>
        </row>
        <row r="13749">
          <cell r="A13749" t="str">
            <v>3136F6SX8</v>
          </cell>
          <cell r="B13749" t="str">
            <v>x3136F6SX8</v>
          </cell>
          <cell r="C13749" t="str">
            <v>Match</v>
          </cell>
          <cell r="D13749" t="str">
            <v>iStar</v>
          </cell>
          <cell r="E13749" t="str">
            <v>Step-Up</v>
          </cell>
        </row>
        <row r="13750">
          <cell r="A13750" t="str">
            <v>3136F6SX8</v>
          </cell>
          <cell r="B13750" t="str">
            <v>x3136F6SX8</v>
          </cell>
          <cell r="C13750" t="str">
            <v>Match</v>
          </cell>
          <cell r="D13750" t="str">
            <v>iStar</v>
          </cell>
          <cell r="E13750" t="str">
            <v>Step-Up</v>
          </cell>
        </row>
        <row r="13751">
          <cell r="A13751" t="str">
            <v>3136F6SY6</v>
          </cell>
          <cell r="B13751" t="str">
            <v>x3136F6SY6</v>
          </cell>
          <cell r="C13751" t="str">
            <v>Match</v>
          </cell>
          <cell r="D13751" t="str">
            <v>iStar</v>
          </cell>
          <cell r="E13751" t="str">
            <v>Callable</v>
          </cell>
        </row>
        <row r="13752">
          <cell r="A13752" t="str">
            <v>3136F6SY6</v>
          </cell>
          <cell r="B13752" t="str">
            <v>x3136F6SY6</v>
          </cell>
          <cell r="C13752" t="str">
            <v>Match</v>
          </cell>
          <cell r="D13752" t="str">
            <v>iStar</v>
          </cell>
          <cell r="E13752" t="str">
            <v>Callable</v>
          </cell>
        </row>
        <row r="13753">
          <cell r="A13753" t="str">
            <v>3136F6SZ3</v>
          </cell>
          <cell r="B13753" t="str">
            <v>x3136F6SZ3</v>
          </cell>
          <cell r="C13753" t="str">
            <v>Match</v>
          </cell>
          <cell r="D13753" t="str">
            <v>iStar</v>
          </cell>
          <cell r="E13753" t="str">
            <v>Step-Up</v>
          </cell>
        </row>
        <row r="13754">
          <cell r="A13754" t="str">
            <v>3136F6SZ3</v>
          </cell>
          <cell r="B13754" t="str">
            <v>x3136F6SZ3</v>
          </cell>
          <cell r="C13754" t="str">
            <v>Match</v>
          </cell>
          <cell r="D13754" t="str">
            <v>iStar</v>
          </cell>
          <cell r="E13754" t="str">
            <v>Step-Up</v>
          </cell>
        </row>
        <row r="13755">
          <cell r="A13755" t="str">
            <v>3136F6T41</v>
          </cell>
          <cell r="B13755" t="str">
            <v>x3136F6T41</v>
          </cell>
          <cell r="C13755" t="str">
            <v>Match</v>
          </cell>
          <cell r="D13755" t="str">
            <v>iStar</v>
          </cell>
          <cell r="E13755" t="str">
            <v>Step-Up</v>
          </cell>
        </row>
        <row r="13756">
          <cell r="A13756" t="str">
            <v>3136F6T74</v>
          </cell>
          <cell r="B13756" t="str">
            <v>x3136F6T74</v>
          </cell>
          <cell r="C13756" t="str">
            <v>Match</v>
          </cell>
          <cell r="D13756" t="str">
            <v>iStar</v>
          </cell>
          <cell r="E13756" t="str">
            <v>Step-Up</v>
          </cell>
        </row>
        <row r="13757">
          <cell r="A13757" t="str">
            <v>3136F6T82</v>
          </cell>
          <cell r="B13757" t="str">
            <v>x3136F6T82</v>
          </cell>
          <cell r="C13757" t="str">
            <v>Match</v>
          </cell>
          <cell r="D13757" t="str">
            <v>iStar</v>
          </cell>
          <cell r="E13757" t="str">
            <v>Callable</v>
          </cell>
        </row>
        <row r="13758">
          <cell r="A13758" t="str">
            <v>3136F6T90</v>
          </cell>
          <cell r="B13758" t="str">
            <v>x3136F6T90</v>
          </cell>
          <cell r="C13758" t="str">
            <v>Match</v>
          </cell>
          <cell r="D13758" t="str">
            <v>iStar</v>
          </cell>
          <cell r="E13758" t="str">
            <v>Callable</v>
          </cell>
        </row>
        <row r="13759">
          <cell r="A13759" t="str">
            <v>3136F6TA7</v>
          </cell>
          <cell r="B13759" t="str">
            <v>x3136F6TA7</v>
          </cell>
          <cell r="C13759" t="str">
            <v>Match</v>
          </cell>
          <cell r="D13759" t="str">
            <v>iStar</v>
          </cell>
          <cell r="E13759" t="str">
            <v>Callable</v>
          </cell>
        </row>
        <row r="13760">
          <cell r="A13760" t="str">
            <v>3136F6TA7</v>
          </cell>
          <cell r="B13760" t="str">
            <v>x3136F6TA7</v>
          </cell>
          <cell r="C13760" t="str">
            <v>Match</v>
          </cell>
          <cell r="D13760" t="str">
            <v>iStar</v>
          </cell>
          <cell r="E13760" t="str">
            <v>Step-Up</v>
          </cell>
        </row>
        <row r="13761">
          <cell r="A13761" t="str">
            <v>3136F6TB5</v>
          </cell>
          <cell r="B13761" t="str">
            <v>x3136F6TB5</v>
          </cell>
          <cell r="C13761" t="str">
            <v>Match</v>
          </cell>
          <cell r="D13761" t="str">
            <v>iStar</v>
          </cell>
          <cell r="E13761" t="str">
            <v>Callable</v>
          </cell>
        </row>
        <row r="13762">
          <cell r="A13762" t="str">
            <v>3136F6TB5</v>
          </cell>
          <cell r="B13762" t="str">
            <v>x3136F6TB5</v>
          </cell>
          <cell r="C13762" t="str">
            <v>Match</v>
          </cell>
          <cell r="D13762" t="str">
            <v>iStar</v>
          </cell>
          <cell r="E13762" t="str">
            <v>Step-Up</v>
          </cell>
        </row>
        <row r="13763">
          <cell r="A13763" t="str">
            <v>3136F6TC3</v>
          </cell>
          <cell r="B13763" t="str">
            <v>x3136F6TC3</v>
          </cell>
          <cell r="C13763" t="str">
            <v>Match</v>
          </cell>
          <cell r="D13763" t="str">
            <v>iStar</v>
          </cell>
          <cell r="E13763" t="str">
            <v>Step-Up</v>
          </cell>
        </row>
        <row r="13764">
          <cell r="A13764" t="str">
            <v>3136F6TC3</v>
          </cell>
          <cell r="B13764" t="str">
            <v>x3136F6TC3</v>
          </cell>
          <cell r="C13764" t="str">
            <v>Match</v>
          </cell>
          <cell r="D13764" t="str">
            <v>iStar</v>
          </cell>
          <cell r="E13764" t="str">
            <v>Callable</v>
          </cell>
        </row>
        <row r="13765">
          <cell r="A13765" t="str">
            <v>3136F6TD1</v>
          </cell>
          <cell r="B13765" t="str">
            <v>x3136F6TD1</v>
          </cell>
          <cell r="C13765" t="str">
            <v>Match</v>
          </cell>
          <cell r="D13765" t="str">
            <v>iStar</v>
          </cell>
          <cell r="E13765" t="str">
            <v>Callable</v>
          </cell>
        </row>
        <row r="13766">
          <cell r="A13766" t="str">
            <v>3136F6TD1</v>
          </cell>
          <cell r="B13766" t="str">
            <v>x3136F6TD1</v>
          </cell>
          <cell r="C13766" t="str">
            <v>Match</v>
          </cell>
          <cell r="D13766" t="str">
            <v>iStar</v>
          </cell>
          <cell r="E13766" t="str">
            <v>Callable</v>
          </cell>
        </row>
        <row r="13767">
          <cell r="A13767" t="str">
            <v>3136F6TE9</v>
          </cell>
          <cell r="B13767" t="str">
            <v>x3136F6TE9</v>
          </cell>
          <cell r="C13767" t="str">
            <v>Match</v>
          </cell>
          <cell r="D13767" t="str">
            <v>iStar</v>
          </cell>
          <cell r="E13767" t="str">
            <v>Callable</v>
          </cell>
        </row>
        <row r="13768">
          <cell r="A13768" t="str">
            <v>3136F6TE9</v>
          </cell>
          <cell r="B13768" t="str">
            <v>x3136F6TE9</v>
          </cell>
          <cell r="C13768" t="str">
            <v>Match</v>
          </cell>
          <cell r="D13768" t="str">
            <v>iStar</v>
          </cell>
          <cell r="E13768" t="str">
            <v>Step-Up</v>
          </cell>
        </row>
        <row r="13769">
          <cell r="A13769" t="str">
            <v>3136F6TF6</v>
          </cell>
          <cell r="B13769" t="str">
            <v>x3136F6TF6</v>
          </cell>
          <cell r="C13769" t="str">
            <v>Match</v>
          </cell>
          <cell r="D13769" t="str">
            <v>iStar</v>
          </cell>
          <cell r="E13769" t="str">
            <v>Step-Up</v>
          </cell>
        </row>
        <row r="13770">
          <cell r="A13770" t="str">
            <v>3136F6TF6</v>
          </cell>
          <cell r="B13770" t="str">
            <v>x3136F6TF6</v>
          </cell>
          <cell r="C13770" t="str">
            <v>Match</v>
          </cell>
          <cell r="D13770" t="str">
            <v>iStar</v>
          </cell>
          <cell r="E13770" t="str">
            <v>Step-Up</v>
          </cell>
        </row>
        <row r="13771">
          <cell r="A13771" t="str">
            <v>3136F6TG4</v>
          </cell>
          <cell r="B13771" t="str">
            <v>x3136F6TG4</v>
          </cell>
          <cell r="C13771" t="str">
            <v>Match</v>
          </cell>
          <cell r="D13771" t="str">
            <v>iStar</v>
          </cell>
          <cell r="E13771" t="str">
            <v>Callable</v>
          </cell>
        </row>
        <row r="13772">
          <cell r="A13772" t="str">
            <v>3136F6TH2</v>
          </cell>
          <cell r="B13772" t="str">
            <v>x3136F6TH2</v>
          </cell>
          <cell r="C13772" t="str">
            <v>Match</v>
          </cell>
          <cell r="D13772" t="str">
            <v>iStar</v>
          </cell>
          <cell r="E13772" t="str">
            <v>Callable</v>
          </cell>
        </row>
        <row r="13773">
          <cell r="A13773" t="str">
            <v>3136F6TJ8</v>
          </cell>
          <cell r="B13773" t="str">
            <v>x3136F6TJ8</v>
          </cell>
          <cell r="C13773" t="str">
            <v>Match</v>
          </cell>
          <cell r="D13773" t="str">
            <v>iStar</v>
          </cell>
          <cell r="E13773" t="str">
            <v>Callable</v>
          </cell>
        </row>
        <row r="13774">
          <cell r="A13774" t="str">
            <v>3136F6TK5</v>
          </cell>
          <cell r="B13774" t="str">
            <v>x3136F6TK5</v>
          </cell>
          <cell r="C13774" t="str">
            <v>Match</v>
          </cell>
          <cell r="D13774" t="str">
            <v>iStar</v>
          </cell>
          <cell r="E13774" t="str">
            <v>Step-Up</v>
          </cell>
        </row>
        <row r="13775">
          <cell r="A13775" t="str">
            <v>3136F6TK5</v>
          </cell>
          <cell r="B13775" t="str">
            <v>x3136F6TK5</v>
          </cell>
          <cell r="C13775" t="str">
            <v>Match</v>
          </cell>
          <cell r="D13775" t="str">
            <v>iStar</v>
          </cell>
          <cell r="E13775" t="str">
            <v>Callable</v>
          </cell>
        </row>
        <row r="13776">
          <cell r="A13776" t="str">
            <v>3136F6TL3</v>
          </cell>
          <cell r="B13776" t="str">
            <v>x3136F6TL3</v>
          </cell>
          <cell r="C13776" t="str">
            <v>Match</v>
          </cell>
          <cell r="D13776" t="str">
            <v>iStar</v>
          </cell>
          <cell r="E13776" t="str">
            <v>Callable</v>
          </cell>
        </row>
        <row r="13777">
          <cell r="A13777" t="str">
            <v>3136F6TN9</v>
          </cell>
          <cell r="B13777" t="str">
            <v>x3136F6TN9</v>
          </cell>
          <cell r="C13777" t="str">
            <v>Match</v>
          </cell>
          <cell r="D13777" t="str">
            <v>iStar</v>
          </cell>
          <cell r="E13777" t="str">
            <v>Callable</v>
          </cell>
        </row>
        <row r="13778">
          <cell r="A13778" t="str">
            <v>3136F6TN9</v>
          </cell>
          <cell r="B13778" t="str">
            <v>x3136F6TN9</v>
          </cell>
          <cell r="C13778" t="str">
            <v>Match</v>
          </cell>
          <cell r="D13778" t="str">
            <v>iStar</v>
          </cell>
          <cell r="E13778" t="str">
            <v>Callable</v>
          </cell>
        </row>
        <row r="13779">
          <cell r="A13779" t="str">
            <v>3136F6TP4</v>
          </cell>
          <cell r="B13779" t="str">
            <v>x3136F6TP4</v>
          </cell>
          <cell r="C13779" t="str">
            <v>Match</v>
          </cell>
          <cell r="D13779" t="str">
            <v>iStar</v>
          </cell>
          <cell r="E13779" t="str">
            <v>Step-Up</v>
          </cell>
        </row>
        <row r="13780">
          <cell r="A13780" t="str">
            <v>3136F6TP4</v>
          </cell>
          <cell r="B13780" t="str">
            <v>x3136F6TP4</v>
          </cell>
          <cell r="C13780" t="str">
            <v>Match</v>
          </cell>
          <cell r="D13780" t="str">
            <v>iStar</v>
          </cell>
          <cell r="E13780" t="str">
            <v>Callable</v>
          </cell>
        </row>
        <row r="13781">
          <cell r="A13781" t="str">
            <v>3136F6TQ2</v>
          </cell>
          <cell r="B13781" t="str">
            <v>x3136F6TQ2</v>
          </cell>
          <cell r="C13781" t="str">
            <v>Match</v>
          </cell>
          <cell r="D13781" t="str">
            <v>iStar</v>
          </cell>
          <cell r="E13781" t="str">
            <v>Step-Up</v>
          </cell>
        </row>
        <row r="13782">
          <cell r="A13782" t="str">
            <v>3136F6TR0</v>
          </cell>
          <cell r="B13782" t="str">
            <v>x3136F6TR0</v>
          </cell>
          <cell r="C13782" t="str">
            <v>Match</v>
          </cell>
          <cell r="D13782" t="str">
            <v>iStar</v>
          </cell>
          <cell r="E13782" t="str">
            <v>Step-Up</v>
          </cell>
        </row>
        <row r="13783">
          <cell r="A13783" t="str">
            <v>3136F6TS8</v>
          </cell>
          <cell r="B13783" t="str">
            <v>x3136F6TS8</v>
          </cell>
          <cell r="C13783" t="str">
            <v>Match</v>
          </cell>
          <cell r="D13783" t="str">
            <v>iStar</v>
          </cell>
          <cell r="E13783" t="str">
            <v>Callable</v>
          </cell>
        </row>
        <row r="13784">
          <cell r="A13784" t="str">
            <v>3136F6TT6</v>
          </cell>
          <cell r="B13784" t="str">
            <v>x3136F6TT6</v>
          </cell>
          <cell r="C13784" t="str">
            <v>Match</v>
          </cell>
          <cell r="D13784" t="str">
            <v>iStar</v>
          </cell>
          <cell r="E13784" t="str">
            <v>Step-Up</v>
          </cell>
        </row>
        <row r="13785">
          <cell r="A13785" t="str">
            <v>3136F6TT6</v>
          </cell>
          <cell r="B13785" t="str">
            <v>x3136F6TT6</v>
          </cell>
          <cell r="C13785" t="str">
            <v>Match</v>
          </cell>
          <cell r="D13785" t="str">
            <v>iStar</v>
          </cell>
          <cell r="E13785" t="str">
            <v>Callable</v>
          </cell>
        </row>
        <row r="13786">
          <cell r="A13786" t="str">
            <v>3136F6TT6</v>
          </cell>
          <cell r="B13786" t="str">
            <v>x3136F6TT6</v>
          </cell>
          <cell r="C13786" t="str">
            <v>Match</v>
          </cell>
          <cell r="D13786" t="str">
            <v>iStar</v>
          </cell>
          <cell r="E13786" t="str">
            <v>Callable</v>
          </cell>
        </row>
        <row r="13787">
          <cell r="A13787" t="str">
            <v>3136F6TT6</v>
          </cell>
          <cell r="B13787" t="str">
            <v>x3136F6TT6</v>
          </cell>
          <cell r="C13787" t="str">
            <v>Match</v>
          </cell>
          <cell r="D13787" t="str">
            <v>iStar</v>
          </cell>
          <cell r="E13787" t="str">
            <v>Callable</v>
          </cell>
        </row>
        <row r="13788">
          <cell r="A13788" t="str">
            <v>3136F6TU3</v>
          </cell>
          <cell r="B13788" t="str">
            <v>x3136F6TU3</v>
          </cell>
          <cell r="C13788" t="str">
            <v>Match</v>
          </cell>
          <cell r="D13788" t="str">
            <v>iStar</v>
          </cell>
          <cell r="E13788" t="str">
            <v>Step-Up</v>
          </cell>
        </row>
        <row r="13789">
          <cell r="A13789" t="str">
            <v>3136F6TV1</v>
          </cell>
          <cell r="B13789" t="str">
            <v>x3136F6TV1</v>
          </cell>
          <cell r="C13789" t="str">
            <v>Match</v>
          </cell>
          <cell r="D13789" t="str">
            <v>iStar</v>
          </cell>
          <cell r="E13789" t="str">
            <v>Callable</v>
          </cell>
        </row>
        <row r="13790">
          <cell r="A13790" t="str">
            <v>3136F6TV1</v>
          </cell>
          <cell r="B13790" t="str">
            <v>x3136F6TV1</v>
          </cell>
          <cell r="C13790" t="str">
            <v>Match</v>
          </cell>
          <cell r="D13790" t="str">
            <v>iStar</v>
          </cell>
          <cell r="E13790" t="str">
            <v>Step-Up</v>
          </cell>
        </row>
        <row r="13791">
          <cell r="A13791" t="str">
            <v>3136F6TW9</v>
          </cell>
          <cell r="B13791" t="str">
            <v>x3136F6TW9</v>
          </cell>
          <cell r="C13791" t="str">
            <v>Match</v>
          </cell>
          <cell r="D13791" t="str">
            <v>iStar</v>
          </cell>
          <cell r="E13791" t="str">
            <v>Callable</v>
          </cell>
        </row>
        <row r="13792">
          <cell r="A13792" t="str">
            <v>3136F6TX7</v>
          </cell>
          <cell r="B13792" t="str">
            <v>x3136F6TX7</v>
          </cell>
          <cell r="C13792" t="str">
            <v>Match</v>
          </cell>
          <cell r="D13792" t="str">
            <v>iStar</v>
          </cell>
          <cell r="E13792" t="str">
            <v>Callable</v>
          </cell>
        </row>
        <row r="13793">
          <cell r="A13793" t="str">
            <v>3136F6TY5</v>
          </cell>
          <cell r="B13793" t="str">
            <v>x3136F6TY5</v>
          </cell>
          <cell r="C13793" t="str">
            <v>Match</v>
          </cell>
          <cell r="D13793" t="str">
            <v>iStar</v>
          </cell>
          <cell r="E13793" t="str">
            <v>Callable</v>
          </cell>
        </row>
        <row r="13794">
          <cell r="A13794" t="str">
            <v>3136F6TZ2</v>
          </cell>
          <cell r="B13794" t="str">
            <v>x3136F6TZ2</v>
          </cell>
          <cell r="C13794" t="str">
            <v>Match</v>
          </cell>
          <cell r="D13794" t="str">
            <v>iStar</v>
          </cell>
          <cell r="E13794" t="str">
            <v>Callable</v>
          </cell>
        </row>
        <row r="13795">
          <cell r="A13795" t="str">
            <v>3136F6U23</v>
          </cell>
          <cell r="B13795" t="str">
            <v>x3136F6U23</v>
          </cell>
          <cell r="C13795" t="str">
            <v>Match</v>
          </cell>
          <cell r="D13795" t="str">
            <v>iStar</v>
          </cell>
          <cell r="E13795" t="str">
            <v>Callable</v>
          </cell>
        </row>
        <row r="13796">
          <cell r="A13796" t="str">
            <v>3136F6U49</v>
          </cell>
          <cell r="B13796" t="str">
            <v>x3136F6U49</v>
          </cell>
          <cell r="C13796" t="str">
            <v>Match</v>
          </cell>
          <cell r="D13796" t="str">
            <v>iStar</v>
          </cell>
          <cell r="E13796" t="str">
            <v>Callable</v>
          </cell>
        </row>
        <row r="13797">
          <cell r="A13797" t="str">
            <v>3136F6U56</v>
          </cell>
          <cell r="B13797" t="str">
            <v>x3136F6U56</v>
          </cell>
          <cell r="C13797" t="str">
            <v>Match</v>
          </cell>
          <cell r="D13797" t="str">
            <v>iStar</v>
          </cell>
          <cell r="E13797" t="str">
            <v>Callable</v>
          </cell>
        </row>
        <row r="13798">
          <cell r="A13798" t="str">
            <v>3136F6U72</v>
          </cell>
          <cell r="B13798" t="str">
            <v>x3136F6U72</v>
          </cell>
          <cell r="C13798" t="str">
            <v>Match</v>
          </cell>
          <cell r="D13798" t="str">
            <v>iStar</v>
          </cell>
          <cell r="E13798" t="str">
            <v>Callable</v>
          </cell>
        </row>
        <row r="13799">
          <cell r="A13799" t="str">
            <v>3136F6U80</v>
          </cell>
          <cell r="B13799" t="str">
            <v>x3136F6U80</v>
          </cell>
          <cell r="C13799" t="str">
            <v>Match</v>
          </cell>
          <cell r="D13799" t="str">
            <v>iStar</v>
          </cell>
          <cell r="E13799" t="str">
            <v>Callable</v>
          </cell>
        </row>
        <row r="13800">
          <cell r="A13800" t="str">
            <v>3136F6U98</v>
          </cell>
          <cell r="B13800" t="str">
            <v>x3136F6U98</v>
          </cell>
          <cell r="C13800" t="str">
            <v>Match</v>
          </cell>
          <cell r="D13800" t="str">
            <v>iStar</v>
          </cell>
          <cell r="E13800" t="str">
            <v>Callable</v>
          </cell>
        </row>
        <row r="13801">
          <cell r="A13801" t="str">
            <v>3136F6UA5</v>
          </cell>
          <cell r="B13801" t="str">
            <v>x3136F6UA5</v>
          </cell>
          <cell r="C13801" t="str">
            <v>Match</v>
          </cell>
          <cell r="D13801" t="str">
            <v>iStar</v>
          </cell>
          <cell r="E13801" t="str">
            <v>Callable</v>
          </cell>
        </row>
        <row r="13802">
          <cell r="A13802" t="str">
            <v>3136F6UB3</v>
          </cell>
          <cell r="B13802" t="str">
            <v>x3136F6UB3</v>
          </cell>
          <cell r="C13802" t="str">
            <v>Match</v>
          </cell>
          <cell r="D13802" t="str">
            <v>iStar</v>
          </cell>
          <cell r="E13802" t="str">
            <v>Callable</v>
          </cell>
        </row>
        <row r="13803">
          <cell r="A13803" t="str">
            <v>3136F6UC1</v>
          </cell>
          <cell r="B13803" t="str">
            <v>x3136F6UC1</v>
          </cell>
          <cell r="C13803" t="str">
            <v>Match</v>
          </cell>
          <cell r="D13803" t="str">
            <v>iStar</v>
          </cell>
          <cell r="E13803" t="str">
            <v>Step-Up</v>
          </cell>
        </row>
        <row r="13804">
          <cell r="A13804" t="str">
            <v>3136F6UD9</v>
          </cell>
          <cell r="B13804" t="str">
            <v>x3136F6UD9</v>
          </cell>
          <cell r="C13804" t="str">
            <v>Match</v>
          </cell>
          <cell r="D13804" t="str">
            <v>iStar</v>
          </cell>
          <cell r="E13804" t="str">
            <v>Step-Up</v>
          </cell>
        </row>
        <row r="13805">
          <cell r="A13805" t="str">
            <v>3136F6UE7</v>
          </cell>
          <cell r="B13805" t="str">
            <v>x3136F6UE7</v>
          </cell>
          <cell r="C13805" t="str">
            <v>Match</v>
          </cell>
          <cell r="D13805" t="str">
            <v>iStar</v>
          </cell>
          <cell r="E13805" t="str">
            <v>Callable</v>
          </cell>
        </row>
        <row r="13806">
          <cell r="A13806" t="str">
            <v>3136F6UF4</v>
          </cell>
          <cell r="B13806" t="str">
            <v>x3136F6UF4</v>
          </cell>
          <cell r="C13806" t="str">
            <v>Match</v>
          </cell>
          <cell r="D13806" t="str">
            <v>iStar</v>
          </cell>
          <cell r="E13806" t="str">
            <v>Step-Up</v>
          </cell>
        </row>
        <row r="13807">
          <cell r="A13807" t="str">
            <v>3136F6UG2</v>
          </cell>
          <cell r="B13807" t="str">
            <v>x3136F6UG2</v>
          </cell>
          <cell r="C13807" t="str">
            <v>Match</v>
          </cell>
          <cell r="D13807" t="str">
            <v>iStar</v>
          </cell>
          <cell r="E13807" t="str">
            <v>Callable</v>
          </cell>
        </row>
        <row r="13808">
          <cell r="A13808" t="str">
            <v>3136F6UH0</v>
          </cell>
          <cell r="B13808" t="str">
            <v>x3136F6UH0</v>
          </cell>
          <cell r="C13808" t="str">
            <v>Match</v>
          </cell>
          <cell r="D13808" t="str">
            <v>iStar</v>
          </cell>
          <cell r="E13808" t="str">
            <v>Callable</v>
          </cell>
        </row>
        <row r="13809">
          <cell r="A13809" t="str">
            <v>3136F6UH0</v>
          </cell>
          <cell r="B13809" t="str">
            <v>x3136F6UH0</v>
          </cell>
          <cell r="C13809" t="str">
            <v>Match</v>
          </cell>
          <cell r="D13809" t="str">
            <v>iStar</v>
          </cell>
          <cell r="E13809" t="str">
            <v>Callable</v>
          </cell>
        </row>
        <row r="13810">
          <cell r="A13810" t="str">
            <v>3136F6UK3</v>
          </cell>
          <cell r="B13810" t="str">
            <v>x3136F6UK3</v>
          </cell>
          <cell r="C13810" t="str">
            <v>Match</v>
          </cell>
          <cell r="D13810" t="str">
            <v>iStar</v>
          </cell>
          <cell r="E13810" t="str">
            <v>Callable</v>
          </cell>
        </row>
        <row r="13811">
          <cell r="A13811" t="str">
            <v>3136F6UL1</v>
          </cell>
          <cell r="B13811" t="str">
            <v>x3136F6UL1</v>
          </cell>
          <cell r="C13811" t="str">
            <v>Match</v>
          </cell>
          <cell r="D13811" t="str">
            <v>iStar</v>
          </cell>
          <cell r="E13811" t="str">
            <v>Callable</v>
          </cell>
        </row>
        <row r="13812">
          <cell r="A13812" t="str">
            <v>3136F6UL1</v>
          </cell>
          <cell r="B13812" t="str">
            <v>x3136F6UL1</v>
          </cell>
          <cell r="C13812" t="str">
            <v>Match</v>
          </cell>
          <cell r="D13812" t="str">
            <v>iStar</v>
          </cell>
          <cell r="E13812" t="str">
            <v>Step-Up</v>
          </cell>
        </row>
        <row r="13813">
          <cell r="A13813" t="str">
            <v>3136F6UN7</v>
          </cell>
          <cell r="B13813" t="str">
            <v>x3136F6UN7</v>
          </cell>
          <cell r="C13813" t="str">
            <v>Match</v>
          </cell>
          <cell r="D13813" t="str">
            <v>iStar</v>
          </cell>
          <cell r="E13813" t="str">
            <v>Callable</v>
          </cell>
        </row>
        <row r="13814">
          <cell r="A13814" t="str">
            <v>3136F6UP2</v>
          </cell>
          <cell r="B13814" t="str">
            <v>x3136F6UP2</v>
          </cell>
          <cell r="C13814" t="str">
            <v>Match</v>
          </cell>
          <cell r="D13814" t="str">
            <v>iStar</v>
          </cell>
          <cell r="E13814" t="str">
            <v>Callable</v>
          </cell>
        </row>
        <row r="13815">
          <cell r="A13815" t="str">
            <v>3136F6UQ0</v>
          </cell>
          <cell r="B13815" t="str">
            <v>x3136F6UQ0</v>
          </cell>
          <cell r="C13815" t="str">
            <v>Match</v>
          </cell>
          <cell r="D13815" t="str">
            <v>iStar</v>
          </cell>
          <cell r="E13815" t="str">
            <v>Callable</v>
          </cell>
        </row>
        <row r="13816">
          <cell r="A13816" t="str">
            <v>3136F6UR8</v>
          </cell>
          <cell r="B13816" t="str">
            <v>x3136F6UR8</v>
          </cell>
          <cell r="C13816" t="str">
            <v>Match</v>
          </cell>
          <cell r="D13816" t="str">
            <v>iStar</v>
          </cell>
          <cell r="E13816" t="str">
            <v>Callable</v>
          </cell>
        </row>
        <row r="13817">
          <cell r="A13817" t="str">
            <v>3136F6US6</v>
          </cell>
          <cell r="B13817" t="str">
            <v>x3136F6US6</v>
          </cell>
          <cell r="C13817" t="str">
            <v>Match</v>
          </cell>
          <cell r="D13817" t="str">
            <v>iStar</v>
          </cell>
          <cell r="E13817" t="str">
            <v>Callable</v>
          </cell>
        </row>
        <row r="13818">
          <cell r="A13818" t="str">
            <v>3136F6UT4</v>
          </cell>
          <cell r="B13818" t="str">
            <v>x3136F6UT4</v>
          </cell>
          <cell r="C13818" t="str">
            <v>Match</v>
          </cell>
          <cell r="D13818" t="str">
            <v>iStar</v>
          </cell>
          <cell r="E13818" t="str">
            <v>Callable</v>
          </cell>
        </row>
        <row r="13819">
          <cell r="A13819" t="str">
            <v>3136F6UU1</v>
          </cell>
          <cell r="B13819" t="str">
            <v>x3136F6UU1</v>
          </cell>
          <cell r="C13819" t="str">
            <v>Match</v>
          </cell>
          <cell r="D13819" t="str">
            <v>iStar</v>
          </cell>
          <cell r="E13819" t="str">
            <v>Callable</v>
          </cell>
        </row>
        <row r="13820">
          <cell r="A13820" t="str">
            <v>3136F6UV9</v>
          </cell>
          <cell r="B13820" t="str">
            <v>x3136F6UV9</v>
          </cell>
          <cell r="C13820" t="str">
            <v>Match</v>
          </cell>
          <cell r="D13820" t="str">
            <v>iStar</v>
          </cell>
          <cell r="E13820" t="str">
            <v>Callable</v>
          </cell>
        </row>
        <row r="13821">
          <cell r="A13821" t="str">
            <v>3136F6UW7</v>
          </cell>
          <cell r="B13821" t="str">
            <v>x3136F6UW7</v>
          </cell>
          <cell r="C13821" t="str">
            <v>Match</v>
          </cell>
          <cell r="D13821" t="str">
            <v>iStar</v>
          </cell>
          <cell r="E13821" t="str">
            <v>Step-Up</v>
          </cell>
        </row>
        <row r="13822">
          <cell r="A13822" t="str">
            <v>3136F6UX5</v>
          </cell>
          <cell r="B13822" t="str">
            <v>x3136F6UX5</v>
          </cell>
          <cell r="C13822" t="str">
            <v>Match</v>
          </cell>
          <cell r="D13822" t="str">
            <v>iStar</v>
          </cell>
          <cell r="E13822" t="str">
            <v>Step-Up</v>
          </cell>
        </row>
        <row r="13823">
          <cell r="A13823" t="str">
            <v>3136F6UZ0</v>
          </cell>
          <cell r="B13823" t="str">
            <v>x3136F6UZ0</v>
          </cell>
          <cell r="C13823" t="str">
            <v>Match</v>
          </cell>
          <cell r="D13823" t="str">
            <v>iStar</v>
          </cell>
          <cell r="E13823" t="str">
            <v>Step-Up</v>
          </cell>
        </row>
        <row r="13824">
          <cell r="A13824" t="str">
            <v>3136F6V22</v>
          </cell>
          <cell r="B13824" t="str">
            <v>x3136F6V22</v>
          </cell>
          <cell r="C13824" t="str">
            <v>Match</v>
          </cell>
          <cell r="D13824" t="str">
            <v>iStar</v>
          </cell>
          <cell r="E13824" t="str">
            <v>Callable</v>
          </cell>
        </row>
        <row r="13825">
          <cell r="A13825" t="str">
            <v>3136F6V30</v>
          </cell>
          <cell r="B13825" t="str">
            <v>x3136F6V30</v>
          </cell>
          <cell r="C13825" t="str">
            <v>Match</v>
          </cell>
          <cell r="D13825" t="str">
            <v>iStar</v>
          </cell>
          <cell r="E13825" t="str">
            <v>Callable</v>
          </cell>
        </row>
        <row r="13826">
          <cell r="A13826" t="str">
            <v>3136F6V48</v>
          </cell>
          <cell r="B13826" t="str">
            <v>x3136F6V48</v>
          </cell>
          <cell r="C13826" t="str">
            <v>Match</v>
          </cell>
          <cell r="D13826" t="str">
            <v>iStar</v>
          </cell>
          <cell r="E13826" t="str">
            <v>Callable</v>
          </cell>
        </row>
        <row r="13827">
          <cell r="A13827" t="str">
            <v>3136F6V63</v>
          </cell>
          <cell r="B13827" t="str">
            <v>x3136F6V63</v>
          </cell>
          <cell r="C13827" t="str">
            <v>Match</v>
          </cell>
          <cell r="D13827" t="str">
            <v>iStar</v>
          </cell>
          <cell r="E13827" t="str">
            <v>Callable</v>
          </cell>
        </row>
        <row r="13828">
          <cell r="A13828" t="str">
            <v>3136F6V71</v>
          </cell>
          <cell r="B13828" t="str">
            <v>x3136F6V71</v>
          </cell>
          <cell r="C13828" t="str">
            <v>Match</v>
          </cell>
          <cell r="D13828" t="str">
            <v>iStar</v>
          </cell>
          <cell r="E13828" t="str">
            <v>Callable</v>
          </cell>
        </row>
        <row r="13829">
          <cell r="A13829" t="str">
            <v>3136F6V89</v>
          </cell>
          <cell r="B13829" t="str">
            <v>x3136F6V89</v>
          </cell>
          <cell r="C13829" t="str">
            <v>Match</v>
          </cell>
          <cell r="D13829" t="str">
            <v>iStar</v>
          </cell>
          <cell r="E13829" t="str">
            <v>Callable</v>
          </cell>
        </row>
        <row r="13830">
          <cell r="A13830" t="str">
            <v>3136F6VC0</v>
          </cell>
          <cell r="B13830" t="str">
            <v>x3136F6VC0</v>
          </cell>
          <cell r="C13830" t="str">
            <v>Match</v>
          </cell>
          <cell r="D13830" t="str">
            <v>iStar</v>
          </cell>
          <cell r="E13830" t="str">
            <v>Callable</v>
          </cell>
        </row>
        <row r="13831">
          <cell r="A13831" t="str">
            <v>3136F6VC0</v>
          </cell>
          <cell r="B13831" t="str">
            <v>x3136F6VC0</v>
          </cell>
          <cell r="C13831" t="str">
            <v>Match</v>
          </cell>
          <cell r="D13831" t="str">
            <v>iStar</v>
          </cell>
          <cell r="E13831" t="str">
            <v>Callable</v>
          </cell>
        </row>
        <row r="13832">
          <cell r="A13832" t="str">
            <v>3136F6VD8</v>
          </cell>
          <cell r="B13832" t="str">
            <v>x3136F6VD8</v>
          </cell>
          <cell r="C13832" t="str">
            <v>Match</v>
          </cell>
          <cell r="D13832" t="str">
            <v>iStar</v>
          </cell>
          <cell r="E13832" t="str">
            <v>Callable</v>
          </cell>
        </row>
        <row r="13833">
          <cell r="A13833" t="str">
            <v>3136F6VE6</v>
          </cell>
          <cell r="B13833" t="str">
            <v>x3136F6VE6</v>
          </cell>
          <cell r="C13833" t="str">
            <v>Match</v>
          </cell>
          <cell r="D13833" t="str">
            <v>iStar</v>
          </cell>
          <cell r="E13833" t="str">
            <v>Callable</v>
          </cell>
        </row>
        <row r="13834">
          <cell r="A13834" t="str">
            <v>3136F6VG1</v>
          </cell>
          <cell r="B13834" t="str">
            <v>x3136F6VG1</v>
          </cell>
          <cell r="C13834" t="str">
            <v>Match</v>
          </cell>
          <cell r="D13834" t="str">
            <v>iStar</v>
          </cell>
          <cell r="E13834" t="str">
            <v>Step-Up</v>
          </cell>
        </row>
        <row r="13835">
          <cell r="A13835" t="str">
            <v>3136F6VH9</v>
          </cell>
          <cell r="B13835" t="str">
            <v>x3136F6VH9</v>
          </cell>
          <cell r="C13835" t="str">
            <v>Match</v>
          </cell>
          <cell r="D13835" t="str">
            <v>iStar</v>
          </cell>
          <cell r="E13835" t="str">
            <v>Callable</v>
          </cell>
        </row>
        <row r="13836">
          <cell r="A13836" t="str">
            <v>3136F6VJ5</v>
          </cell>
          <cell r="B13836" t="str">
            <v>x3136F6VJ5</v>
          </cell>
          <cell r="C13836" t="str">
            <v>Match</v>
          </cell>
          <cell r="D13836" t="str">
            <v>iStar</v>
          </cell>
          <cell r="E13836" t="str">
            <v>Callable</v>
          </cell>
        </row>
        <row r="13837">
          <cell r="A13837" t="str">
            <v>3136F6VK2</v>
          </cell>
          <cell r="B13837" t="str">
            <v>x3136F6VK2</v>
          </cell>
          <cell r="C13837" t="str">
            <v>Match</v>
          </cell>
          <cell r="D13837" t="str">
            <v>iStar</v>
          </cell>
          <cell r="E13837" t="str">
            <v>Callable</v>
          </cell>
        </row>
        <row r="13838">
          <cell r="A13838" t="str">
            <v>3136F6VL0</v>
          </cell>
          <cell r="B13838" t="str">
            <v>x3136F6VL0</v>
          </cell>
          <cell r="C13838" t="str">
            <v>Match</v>
          </cell>
          <cell r="D13838" t="str">
            <v>iStar</v>
          </cell>
          <cell r="E13838" t="str">
            <v>Step-Up</v>
          </cell>
        </row>
        <row r="13839">
          <cell r="A13839" t="str">
            <v>3136F6VM8</v>
          </cell>
          <cell r="B13839" t="str">
            <v>x3136F6VM8</v>
          </cell>
          <cell r="C13839" t="str">
            <v>Match</v>
          </cell>
          <cell r="D13839" t="str">
            <v>iStar</v>
          </cell>
          <cell r="E13839" t="str">
            <v>Step-Up</v>
          </cell>
        </row>
        <row r="13840">
          <cell r="A13840" t="str">
            <v>3136F6VN6</v>
          </cell>
          <cell r="B13840" t="str">
            <v>x3136F6VN6</v>
          </cell>
          <cell r="C13840" t="str">
            <v>Match</v>
          </cell>
          <cell r="D13840" t="str">
            <v>iStar</v>
          </cell>
          <cell r="E13840" t="str">
            <v>Callable</v>
          </cell>
        </row>
        <row r="13841">
          <cell r="A13841" t="str">
            <v>3136F6VP1</v>
          </cell>
          <cell r="B13841" t="str">
            <v>x3136F6VP1</v>
          </cell>
          <cell r="C13841" t="str">
            <v>Match</v>
          </cell>
          <cell r="D13841" t="str">
            <v>iStar</v>
          </cell>
          <cell r="E13841" t="str">
            <v>Step-Up</v>
          </cell>
        </row>
        <row r="13842">
          <cell r="A13842" t="str">
            <v>3136F6VQ9</v>
          </cell>
          <cell r="B13842" t="str">
            <v>x3136F6VQ9</v>
          </cell>
          <cell r="C13842" t="str">
            <v>Match</v>
          </cell>
          <cell r="D13842" t="str">
            <v>iStar</v>
          </cell>
          <cell r="E13842" t="str">
            <v>Step-Up</v>
          </cell>
        </row>
        <row r="13843">
          <cell r="A13843" t="str">
            <v>3136F6VR7</v>
          </cell>
          <cell r="B13843" t="str">
            <v>x3136F6VR7</v>
          </cell>
          <cell r="C13843" t="str">
            <v>Match</v>
          </cell>
          <cell r="D13843" t="str">
            <v>iStar</v>
          </cell>
          <cell r="E13843" t="str">
            <v>Step-Up</v>
          </cell>
        </row>
        <row r="13844">
          <cell r="A13844" t="str">
            <v>3136F6VS5</v>
          </cell>
          <cell r="B13844" t="str">
            <v>x3136F6VS5</v>
          </cell>
          <cell r="C13844" t="str">
            <v>Match</v>
          </cell>
          <cell r="D13844" t="str">
            <v>iStar</v>
          </cell>
          <cell r="E13844" t="str">
            <v>Callable</v>
          </cell>
        </row>
        <row r="13845">
          <cell r="A13845" t="str">
            <v>3136F6VT3</v>
          </cell>
          <cell r="B13845" t="str">
            <v>x3136F6VT3</v>
          </cell>
          <cell r="C13845" t="str">
            <v>Match</v>
          </cell>
          <cell r="D13845" t="str">
            <v>iStar</v>
          </cell>
          <cell r="E13845" t="str">
            <v>Callable</v>
          </cell>
        </row>
        <row r="13846">
          <cell r="A13846" t="str">
            <v>3136F6VU0</v>
          </cell>
          <cell r="B13846" t="str">
            <v>x3136F6VU0</v>
          </cell>
          <cell r="C13846" t="str">
            <v>Match</v>
          </cell>
          <cell r="D13846" t="str">
            <v>iStar</v>
          </cell>
          <cell r="E13846" t="str">
            <v>Callable</v>
          </cell>
        </row>
        <row r="13847">
          <cell r="A13847" t="str">
            <v>3136F6VV8</v>
          </cell>
          <cell r="B13847" t="str">
            <v>x3136F6VV8</v>
          </cell>
          <cell r="C13847" t="str">
            <v>Match</v>
          </cell>
          <cell r="D13847" t="str">
            <v>iStar</v>
          </cell>
          <cell r="E13847" t="str">
            <v>Step-Up</v>
          </cell>
        </row>
        <row r="13848">
          <cell r="A13848" t="str">
            <v>3136F6VW6</v>
          </cell>
          <cell r="B13848" t="str">
            <v>x3136F6VW6</v>
          </cell>
          <cell r="C13848" t="str">
            <v>Match</v>
          </cell>
          <cell r="D13848" t="str">
            <v>iStar</v>
          </cell>
          <cell r="E13848" t="str">
            <v>Callable</v>
          </cell>
        </row>
        <row r="13849">
          <cell r="A13849" t="str">
            <v>3136F6VX4</v>
          </cell>
          <cell r="B13849" t="str">
            <v>x3136F6VX4</v>
          </cell>
          <cell r="C13849" t="str">
            <v>Match</v>
          </cell>
          <cell r="D13849" t="str">
            <v>iStar</v>
          </cell>
          <cell r="E13849" t="str">
            <v>Callable</v>
          </cell>
        </row>
        <row r="13850">
          <cell r="A13850" t="str">
            <v>3136F6VY2</v>
          </cell>
          <cell r="B13850" t="str">
            <v>x3136F6VY2</v>
          </cell>
          <cell r="C13850" t="str">
            <v>Match</v>
          </cell>
          <cell r="D13850" t="str">
            <v>iStar</v>
          </cell>
          <cell r="E13850" t="str">
            <v>Step-Up</v>
          </cell>
        </row>
        <row r="13851">
          <cell r="A13851" t="str">
            <v>3136F6W21</v>
          </cell>
          <cell r="B13851" t="str">
            <v>x3136F6W21</v>
          </cell>
          <cell r="C13851" t="str">
            <v>Match</v>
          </cell>
          <cell r="D13851" t="str">
            <v>iStar</v>
          </cell>
          <cell r="E13851" t="str">
            <v>Callable</v>
          </cell>
        </row>
        <row r="13852">
          <cell r="A13852" t="str">
            <v>3136F6W39</v>
          </cell>
          <cell r="B13852" t="str">
            <v>x3136F6W39</v>
          </cell>
          <cell r="C13852" t="str">
            <v>Match</v>
          </cell>
          <cell r="D13852" t="str">
            <v>iStar</v>
          </cell>
          <cell r="E13852" t="str">
            <v>Step-Up</v>
          </cell>
        </row>
        <row r="13853">
          <cell r="A13853" t="str">
            <v>3136F6W47</v>
          </cell>
          <cell r="B13853" t="str">
            <v>x3136F6W47</v>
          </cell>
          <cell r="C13853" t="str">
            <v>Match</v>
          </cell>
          <cell r="D13853" t="str">
            <v>iStar</v>
          </cell>
          <cell r="E13853" t="str">
            <v>Callable</v>
          </cell>
        </row>
        <row r="13854">
          <cell r="A13854" t="str">
            <v>3136F6W54</v>
          </cell>
          <cell r="B13854" t="str">
            <v>x3136F6W54</v>
          </cell>
          <cell r="C13854" t="str">
            <v>Match</v>
          </cell>
          <cell r="D13854" t="str">
            <v>iStar</v>
          </cell>
          <cell r="E13854" t="str">
            <v>Callable</v>
          </cell>
        </row>
        <row r="13855">
          <cell r="A13855" t="str">
            <v>3136F6W70</v>
          </cell>
          <cell r="B13855" t="str">
            <v>x3136F6W70</v>
          </cell>
          <cell r="C13855" t="str">
            <v>Match</v>
          </cell>
          <cell r="D13855" t="str">
            <v>iStar</v>
          </cell>
          <cell r="E13855" t="str">
            <v>Callable</v>
          </cell>
        </row>
        <row r="13856">
          <cell r="A13856" t="str">
            <v>3136F6W88</v>
          </cell>
          <cell r="B13856" t="str">
            <v>x3136F6W88</v>
          </cell>
          <cell r="C13856" t="str">
            <v>Match</v>
          </cell>
          <cell r="D13856" t="str">
            <v>iStar</v>
          </cell>
          <cell r="E13856" t="str">
            <v>Callable</v>
          </cell>
        </row>
        <row r="13857">
          <cell r="A13857" t="str">
            <v>3136F6W96</v>
          </cell>
          <cell r="B13857" t="str">
            <v>x3136F6W96</v>
          </cell>
          <cell r="C13857" t="str">
            <v>Match</v>
          </cell>
          <cell r="D13857" t="str">
            <v>iStar</v>
          </cell>
          <cell r="E13857" t="str">
            <v>Step-Up</v>
          </cell>
        </row>
        <row r="13858">
          <cell r="A13858" t="str">
            <v>3136F6WA3</v>
          </cell>
          <cell r="B13858" t="str">
            <v>x3136F6WA3</v>
          </cell>
          <cell r="C13858" t="str">
            <v>Match</v>
          </cell>
          <cell r="D13858" t="str">
            <v>iStar</v>
          </cell>
          <cell r="E13858" t="str">
            <v>Step-Up</v>
          </cell>
        </row>
        <row r="13859">
          <cell r="A13859" t="str">
            <v>3136F6WB1</v>
          </cell>
          <cell r="B13859" t="str">
            <v>x3136F6WB1</v>
          </cell>
          <cell r="C13859" t="str">
            <v>Match</v>
          </cell>
          <cell r="D13859" t="str">
            <v>iStar</v>
          </cell>
          <cell r="E13859" t="str">
            <v>Callable</v>
          </cell>
        </row>
        <row r="13860">
          <cell r="A13860" t="str">
            <v>3136F6WC9</v>
          </cell>
          <cell r="B13860" t="str">
            <v>x3136F6WC9</v>
          </cell>
          <cell r="C13860" t="str">
            <v>Match</v>
          </cell>
          <cell r="D13860" t="str">
            <v>iStar</v>
          </cell>
          <cell r="E13860" t="str">
            <v>Callable</v>
          </cell>
        </row>
        <row r="13861">
          <cell r="A13861" t="str">
            <v>3136F6WD7</v>
          </cell>
          <cell r="B13861" t="str">
            <v>x3136F6WD7</v>
          </cell>
          <cell r="C13861" t="str">
            <v>Match</v>
          </cell>
          <cell r="D13861" t="str">
            <v>iStar</v>
          </cell>
          <cell r="E13861" t="str">
            <v>Callable</v>
          </cell>
        </row>
        <row r="13862">
          <cell r="A13862" t="str">
            <v>3136F6WE5</v>
          </cell>
          <cell r="B13862" t="str">
            <v>x3136F6WE5</v>
          </cell>
          <cell r="C13862" t="str">
            <v>Match</v>
          </cell>
          <cell r="D13862" t="str">
            <v>iStar</v>
          </cell>
          <cell r="E13862" t="str">
            <v>Step-Up</v>
          </cell>
        </row>
        <row r="13863">
          <cell r="A13863" t="str">
            <v>3136F6WF2</v>
          </cell>
          <cell r="B13863" t="str">
            <v>x3136F6WF2</v>
          </cell>
          <cell r="C13863" t="str">
            <v>Match</v>
          </cell>
          <cell r="D13863" t="str">
            <v>iStar</v>
          </cell>
          <cell r="E13863" t="str">
            <v>Step-Up</v>
          </cell>
        </row>
        <row r="13864">
          <cell r="A13864" t="str">
            <v>3136F6WG0</v>
          </cell>
          <cell r="B13864" t="str">
            <v>x3136F6WG0</v>
          </cell>
          <cell r="C13864" t="str">
            <v>Match</v>
          </cell>
          <cell r="D13864" t="str">
            <v>iStar</v>
          </cell>
          <cell r="E13864" t="str">
            <v>Step-Up</v>
          </cell>
        </row>
        <row r="13865">
          <cell r="A13865" t="str">
            <v>3136F6WH8</v>
          </cell>
          <cell r="B13865" t="str">
            <v>x3136F6WH8</v>
          </cell>
          <cell r="C13865" t="str">
            <v>Match</v>
          </cell>
          <cell r="D13865" t="str">
            <v>iStar</v>
          </cell>
          <cell r="E13865" t="str">
            <v>Callable</v>
          </cell>
        </row>
        <row r="13866">
          <cell r="A13866" t="str">
            <v>3136F6WJ4</v>
          </cell>
          <cell r="B13866" t="str">
            <v>x3136F6WJ4</v>
          </cell>
          <cell r="C13866" t="str">
            <v>Match</v>
          </cell>
          <cell r="D13866" t="str">
            <v>iStar</v>
          </cell>
          <cell r="E13866" t="str">
            <v>Step-Up</v>
          </cell>
        </row>
        <row r="13867">
          <cell r="A13867" t="str">
            <v>3136F6WK1</v>
          </cell>
          <cell r="B13867" t="str">
            <v>x3136F6WK1</v>
          </cell>
          <cell r="C13867" t="str">
            <v>Match</v>
          </cell>
          <cell r="D13867" t="str">
            <v>iStar</v>
          </cell>
          <cell r="E13867" t="str">
            <v>Step-Up</v>
          </cell>
        </row>
        <row r="13868">
          <cell r="A13868" t="str">
            <v>3136F6WL9</v>
          </cell>
          <cell r="B13868" t="str">
            <v>x3136F6WL9</v>
          </cell>
          <cell r="C13868" t="str">
            <v>Match</v>
          </cell>
          <cell r="D13868" t="str">
            <v>iStar</v>
          </cell>
          <cell r="E13868" t="str">
            <v>Step-Up</v>
          </cell>
        </row>
        <row r="13869">
          <cell r="A13869" t="str">
            <v>3136F6WM7</v>
          </cell>
          <cell r="B13869" t="str">
            <v>x3136F6WM7</v>
          </cell>
          <cell r="C13869" t="str">
            <v>Match</v>
          </cell>
          <cell r="D13869" t="str">
            <v>iStar</v>
          </cell>
          <cell r="E13869" t="str">
            <v>Step-Up</v>
          </cell>
        </row>
        <row r="13870">
          <cell r="A13870" t="str">
            <v>3136F6WN5</v>
          </cell>
          <cell r="B13870" t="str">
            <v>x3136F6WN5</v>
          </cell>
          <cell r="C13870" t="str">
            <v>Match</v>
          </cell>
          <cell r="D13870" t="str">
            <v>iStar</v>
          </cell>
          <cell r="E13870" t="str">
            <v>Floater</v>
          </cell>
        </row>
        <row r="13871">
          <cell r="A13871" t="str">
            <v>3136F6WP0</v>
          </cell>
          <cell r="B13871" t="str">
            <v>x3136F6WP0</v>
          </cell>
          <cell r="C13871" t="str">
            <v>Match</v>
          </cell>
          <cell r="D13871" t="str">
            <v>iStar</v>
          </cell>
          <cell r="E13871" t="str">
            <v>Step-Up</v>
          </cell>
        </row>
        <row r="13872">
          <cell r="A13872" t="str">
            <v>3136F6WQ8</v>
          </cell>
          <cell r="B13872" t="str">
            <v>x3136F6WQ8</v>
          </cell>
          <cell r="C13872" t="str">
            <v>Match</v>
          </cell>
          <cell r="D13872" t="str">
            <v>iStar</v>
          </cell>
          <cell r="E13872" t="str">
            <v>Step-Up</v>
          </cell>
        </row>
        <row r="13873">
          <cell r="A13873" t="str">
            <v>3136F6WR6</v>
          </cell>
          <cell r="B13873" t="str">
            <v>x3136F6WR6</v>
          </cell>
          <cell r="C13873" t="str">
            <v>Match</v>
          </cell>
          <cell r="D13873" t="str">
            <v>iStar</v>
          </cell>
          <cell r="E13873" t="str">
            <v>Callable</v>
          </cell>
        </row>
        <row r="13874">
          <cell r="A13874" t="str">
            <v>3136F6WS4</v>
          </cell>
          <cell r="B13874" t="str">
            <v>x3136F6WS4</v>
          </cell>
          <cell r="C13874" t="str">
            <v>Match</v>
          </cell>
          <cell r="D13874" t="str">
            <v>iStar</v>
          </cell>
          <cell r="E13874" t="str">
            <v>Callable</v>
          </cell>
        </row>
        <row r="13875">
          <cell r="A13875" t="str">
            <v>3136F6WT2</v>
          </cell>
          <cell r="B13875" t="str">
            <v>x3136F6WT2</v>
          </cell>
          <cell r="C13875" t="str">
            <v>Match</v>
          </cell>
          <cell r="D13875" t="str">
            <v>iStar</v>
          </cell>
          <cell r="E13875" t="str">
            <v>Step-Up</v>
          </cell>
        </row>
        <row r="13876">
          <cell r="A13876" t="str">
            <v>3136F6WU9</v>
          </cell>
          <cell r="B13876" t="str">
            <v>x3136F6WU9</v>
          </cell>
          <cell r="C13876" t="str">
            <v>Match</v>
          </cell>
          <cell r="D13876" t="str">
            <v>iStar</v>
          </cell>
          <cell r="E13876" t="str">
            <v>Step-Up</v>
          </cell>
        </row>
        <row r="13877">
          <cell r="A13877" t="str">
            <v>3136F6WU9</v>
          </cell>
          <cell r="B13877" t="str">
            <v>x3136F6WU9</v>
          </cell>
          <cell r="C13877" t="str">
            <v>Match</v>
          </cell>
          <cell r="D13877" t="str">
            <v>iStar</v>
          </cell>
          <cell r="E13877" t="str">
            <v>Callable</v>
          </cell>
        </row>
        <row r="13878">
          <cell r="A13878" t="str">
            <v>3136F6WU9</v>
          </cell>
          <cell r="B13878" t="str">
            <v>x3136F6WU9</v>
          </cell>
          <cell r="C13878" t="str">
            <v>Match</v>
          </cell>
          <cell r="D13878" t="str">
            <v>iStar</v>
          </cell>
          <cell r="E13878" t="str">
            <v>Callable</v>
          </cell>
        </row>
        <row r="13879">
          <cell r="A13879" t="str">
            <v>3136F6WV7</v>
          </cell>
          <cell r="B13879" t="str">
            <v>x3136F6WV7</v>
          </cell>
          <cell r="C13879" t="str">
            <v>Match</v>
          </cell>
          <cell r="D13879" t="str">
            <v>iStar</v>
          </cell>
          <cell r="E13879" t="str">
            <v>Callable</v>
          </cell>
        </row>
        <row r="13880">
          <cell r="A13880" t="str">
            <v>3136F6WW5</v>
          </cell>
          <cell r="B13880" t="str">
            <v>x3136F6WW5</v>
          </cell>
          <cell r="C13880" t="str">
            <v>Match</v>
          </cell>
          <cell r="D13880" t="str">
            <v>iStar</v>
          </cell>
          <cell r="E13880" t="str">
            <v>Callable</v>
          </cell>
        </row>
        <row r="13881">
          <cell r="A13881" t="str">
            <v>3136F6WX3</v>
          </cell>
          <cell r="B13881" t="str">
            <v>x3136F6WX3</v>
          </cell>
          <cell r="C13881" t="str">
            <v>Match</v>
          </cell>
          <cell r="D13881" t="str">
            <v>iStar</v>
          </cell>
          <cell r="E13881" t="str">
            <v>Step-Up</v>
          </cell>
        </row>
        <row r="13882">
          <cell r="A13882" t="str">
            <v>3136F6WY1</v>
          </cell>
          <cell r="B13882" t="str">
            <v>x3136F6WY1</v>
          </cell>
          <cell r="C13882" t="str">
            <v>Match</v>
          </cell>
          <cell r="D13882" t="str">
            <v>iStar</v>
          </cell>
          <cell r="E13882" t="str">
            <v>Callable</v>
          </cell>
        </row>
        <row r="13883">
          <cell r="A13883" t="str">
            <v>3136F6WZ8</v>
          </cell>
          <cell r="B13883" t="str">
            <v>x3136F6WZ8</v>
          </cell>
          <cell r="C13883" t="str">
            <v>Match</v>
          </cell>
          <cell r="D13883" t="str">
            <v>iStar</v>
          </cell>
          <cell r="E13883" t="str">
            <v>Callable</v>
          </cell>
        </row>
        <row r="13884">
          <cell r="A13884" t="str">
            <v>3136F6X20</v>
          </cell>
          <cell r="B13884" t="str">
            <v>x3136F6X20</v>
          </cell>
          <cell r="C13884" t="str">
            <v>Match</v>
          </cell>
          <cell r="D13884" t="str">
            <v>iStar</v>
          </cell>
          <cell r="E13884" t="str">
            <v>Callable</v>
          </cell>
        </row>
        <row r="13885">
          <cell r="A13885" t="str">
            <v>3136F6X38</v>
          </cell>
          <cell r="B13885" t="str">
            <v>x3136F6X38</v>
          </cell>
          <cell r="C13885" t="str">
            <v>Match</v>
          </cell>
          <cell r="D13885" t="str">
            <v>iStar</v>
          </cell>
          <cell r="E13885" t="str">
            <v>Step-Up</v>
          </cell>
        </row>
        <row r="13886">
          <cell r="A13886" t="str">
            <v>3136F6X38</v>
          </cell>
          <cell r="B13886" t="str">
            <v>x3136F6X38</v>
          </cell>
          <cell r="C13886" t="str">
            <v>Match</v>
          </cell>
          <cell r="D13886" t="str">
            <v>iStar</v>
          </cell>
          <cell r="E13886" t="str">
            <v>Callable</v>
          </cell>
        </row>
        <row r="13887">
          <cell r="A13887" t="str">
            <v>3136F6X46</v>
          </cell>
          <cell r="B13887" t="str">
            <v>x3136F6X46</v>
          </cell>
          <cell r="C13887" t="str">
            <v>Match</v>
          </cell>
          <cell r="D13887" t="str">
            <v>iStar</v>
          </cell>
          <cell r="E13887" t="str">
            <v>Callable</v>
          </cell>
        </row>
        <row r="13888">
          <cell r="A13888" t="str">
            <v>3136F6X46</v>
          </cell>
          <cell r="B13888" t="str">
            <v>x3136F6X46</v>
          </cell>
          <cell r="C13888" t="str">
            <v>Match</v>
          </cell>
          <cell r="D13888" t="str">
            <v>iStar</v>
          </cell>
          <cell r="E13888" t="str">
            <v>Callable</v>
          </cell>
        </row>
        <row r="13889">
          <cell r="A13889" t="str">
            <v>3136F6X61</v>
          </cell>
          <cell r="B13889" t="str">
            <v>x3136F6X61</v>
          </cell>
          <cell r="C13889" t="str">
            <v>Match</v>
          </cell>
          <cell r="D13889" t="str">
            <v>iStar</v>
          </cell>
          <cell r="E13889" t="str">
            <v>Callable</v>
          </cell>
        </row>
        <row r="13890">
          <cell r="A13890" t="str">
            <v>3136F6X79</v>
          </cell>
          <cell r="B13890" t="str">
            <v>x3136F6X79</v>
          </cell>
          <cell r="C13890" t="str">
            <v>Match</v>
          </cell>
          <cell r="D13890" t="str">
            <v>iStar</v>
          </cell>
          <cell r="E13890" t="str">
            <v>Step-Up</v>
          </cell>
        </row>
        <row r="13891">
          <cell r="A13891" t="str">
            <v>3136F6XA2</v>
          </cell>
          <cell r="B13891" t="str">
            <v>x3136F6XA2</v>
          </cell>
          <cell r="C13891" t="str">
            <v>Match</v>
          </cell>
          <cell r="D13891" t="str">
            <v>iStar</v>
          </cell>
          <cell r="E13891" t="str">
            <v>Step-Up</v>
          </cell>
        </row>
        <row r="13892">
          <cell r="A13892" t="str">
            <v>3136F6XC8</v>
          </cell>
          <cell r="B13892" t="str">
            <v>x3136F6XC8</v>
          </cell>
          <cell r="C13892" t="str">
            <v>Match</v>
          </cell>
          <cell r="D13892" t="str">
            <v>iStar</v>
          </cell>
          <cell r="E13892" t="str">
            <v>Callable</v>
          </cell>
        </row>
        <row r="13893">
          <cell r="A13893" t="str">
            <v>3136F6XD6</v>
          </cell>
          <cell r="B13893" t="str">
            <v>x3136F6XD6</v>
          </cell>
          <cell r="C13893" t="str">
            <v>Match</v>
          </cell>
          <cell r="D13893" t="str">
            <v>iStar</v>
          </cell>
          <cell r="E13893" t="str">
            <v>Callable</v>
          </cell>
        </row>
        <row r="13894">
          <cell r="A13894" t="str">
            <v>3136F6XE4</v>
          </cell>
          <cell r="B13894" t="str">
            <v>x3136F6XE4</v>
          </cell>
          <cell r="C13894" t="str">
            <v>Match</v>
          </cell>
          <cell r="D13894" t="str">
            <v>iStar</v>
          </cell>
          <cell r="E13894" t="str">
            <v>Callable</v>
          </cell>
        </row>
        <row r="13895">
          <cell r="A13895" t="str">
            <v>3136F6XF1</v>
          </cell>
          <cell r="B13895" t="str">
            <v>x3136F6XF1</v>
          </cell>
          <cell r="C13895" t="str">
            <v>Match</v>
          </cell>
          <cell r="D13895" t="str">
            <v>iStar</v>
          </cell>
          <cell r="E13895" t="str">
            <v>Step-Up</v>
          </cell>
        </row>
        <row r="13896">
          <cell r="A13896" t="str">
            <v>3136F6XG9</v>
          </cell>
          <cell r="B13896" t="str">
            <v>x3136F6XG9</v>
          </cell>
          <cell r="C13896" t="str">
            <v>Match</v>
          </cell>
          <cell r="D13896" t="str">
            <v>iStar</v>
          </cell>
          <cell r="E13896" t="str">
            <v>Callable</v>
          </cell>
        </row>
        <row r="13897">
          <cell r="A13897" t="str">
            <v>3136F6XH7</v>
          </cell>
          <cell r="B13897" t="str">
            <v>x3136F6XH7</v>
          </cell>
          <cell r="C13897" t="str">
            <v>Match</v>
          </cell>
          <cell r="D13897" t="str">
            <v>iStar</v>
          </cell>
          <cell r="E13897" t="str">
            <v>Callable</v>
          </cell>
        </row>
        <row r="13898">
          <cell r="A13898" t="str">
            <v>3136F6XJ3</v>
          </cell>
          <cell r="B13898" t="str">
            <v>x3136F6XJ3</v>
          </cell>
          <cell r="C13898" t="str">
            <v>Match</v>
          </cell>
          <cell r="D13898" t="str">
            <v>iStar</v>
          </cell>
          <cell r="E13898" t="str">
            <v>Callable</v>
          </cell>
        </row>
        <row r="13899">
          <cell r="A13899" t="str">
            <v>3136F6XK0</v>
          </cell>
          <cell r="B13899" t="str">
            <v>x3136F6XK0</v>
          </cell>
          <cell r="C13899" t="str">
            <v>Match</v>
          </cell>
          <cell r="D13899" t="str">
            <v>iStar</v>
          </cell>
          <cell r="E13899" t="str">
            <v>Callable</v>
          </cell>
        </row>
        <row r="13900">
          <cell r="A13900" t="str">
            <v>3136F6XM6</v>
          </cell>
          <cell r="B13900" t="str">
            <v>x3136F6XM6</v>
          </cell>
          <cell r="C13900" t="str">
            <v>Match</v>
          </cell>
          <cell r="D13900" t="str">
            <v>iStar</v>
          </cell>
          <cell r="E13900" t="str">
            <v>Callable</v>
          </cell>
        </row>
        <row r="13901">
          <cell r="A13901" t="str">
            <v>3136F6XN4</v>
          </cell>
          <cell r="B13901" t="str">
            <v>x3136F6XN4</v>
          </cell>
          <cell r="C13901" t="str">
            <v>Match</v>
          </cell>
          <cell r="D13901" t="str">
            <v>iStar</v>
          </cell>
          <cell r="E13901" t="str">
            <v>Bullet</v>
          </cell>
        </row>
        <row r="13902">
          <cell r="A13902" t="str">
            <v>3136F6XP9</v>
          </cell>
          <cell r="B13902" t="str">
            <v>x3136F6XP9</v>
          </cell>
          <cell r="C13902" t="str">
            <v>Match</v>
          </cell>
          <cell r="D13902" t="str">
            <v>iStar</v>
          </cell>
          <cell r="E13902" t="str">
            <v>Callable</v>
          </cell>
        </row>
        <row r="13903">
          <cell r="A13903" t="str">
            <v>3136F6XQ7</v>
          </cell>
          <cell r="B13903" t="str">
            <v>x3136F6XQ7</v>
          </cell>
          <cell r="C13903" t="str">
            <v>Match</v>
          </cell>
          <cell r="D13903" t="str">
            <v>iStar</v>
          </cell>
          <cell r="E13903" t="str">
            <v>Step-Up</v>
          </cell>
        </row>
        <row r="13904">
          <cell r="A13904" t="str">
            <v>3136F6XR5</v>
          </cell>
          <cell r="B13904" t="str">
            <v>x3136F6XR5</v>
          </cell>
          <cell r="C13904" t="str">
            <v>Match</v>
          </cell>
          <cell r="D13904" t="str">
            <v>iStar</v>
          </cell>
          <cell r="E13904" t="str">
            <v>Callable</v>
          </cell>
        </row>
        <row r="13905">
          <cell r="A13905" t="str">
            <v>3136F6XS3</v>
          </cell>
          <cell r="B13905" t="str">
            <v>x3136F6XS3</v>
          </cell>
          <cell r="C13905" t="str">
            <v>Match</v>
          </cell>
          <cell r="D13905" t="str">
            <v>iStar</v>
          </cell>
          <cell r="E13905" t="str">
            <v>Callable</v>
          </cell>
        </row>
        <row r="13906">
          <cell r="A13906" t="str">
            <v>3136F6XT1</v>
          </cell>
          <cell r="B13906" t="str">
            <v>x3136F6XT1</v>
          </cell>
          <cell r="C13906" t="str">
            <v>Match</v>
          </cell>
          <cell r="D13906" t="str">
            <v>iStar</v>
          </cell>
          <cell r="E13906" t="str">
            <v>Callable</v>
          </cell>
        </row>
        <row r="13907">
          <cell r="A13907" t="str">
            <v>3136F6XU8</v>
          </cell>
          <cell r="B13907" t="str">
            <v>x3136F6XU8</v>
          </cell>
          <cell r="C13907" t="str">
            <v>Match</v>
          </cell>
          <cell r="D13907" t="str">
            <v>iStar</v>
          </cell>
          <cell r="E13907" t="str">
            <v>Step-Up</v>
          </cell>
        </row>
        <row r="13908">
          <cell r="A13908" t="str">
            <v>3136F6XV6</v>
          </cell>
          <cell r="B13908" t="str">
            <v>x3136F6XV6</v>
          </cell>
          <cell r="C13908" t="str">
            <v>Match</v>
          </cell>
          <cell r="D13908" t="str">
            <v>iStar</v>
          </cell>
          <cell r="E13908" t="str">
            <v>Step-Up</v>
          </cell>
        </row>
        <row r="13909">
          <cell r="A13909" t="str">
            <v>3136F6XW4</v>
          </cell>
          <cell r="B13909" t="str">
            <v>x3136F6XW4</v>
          </cell>
          <cell r="C13909" t="str">
            <v>Match</v>
          </cell>
          <cell r="D13909" t="str">
            <v>iStar</v>
          </cell>
          <cell r="E13909" t="str">
            <v>Callable</v>
          </cell>
        </row>
        <row r="13910">
          <cell r="A13910" t="str">
            <v>3136F6XW4</v>
          </cell>
          <cell r="B13910" t="str">
            <v>x3136F6XW4</v>
          </cell>
          <cell r="C13910" t="str">
            <v>Match</v>
          </cell>
          <cell r="D13910" t="str">
            <v>iStar</v>
          </cell>
          <cell r="E13910" t="str">
            <v>Callable</v>
          </cell>
        </row>
        <row r="13911">
          <cell r="A13911" t="str">
            <v>3136F6XX2</v>
          </cell>
          <cell r="B13911" t="str">
            <v>x3136F6XX2</v>
          </cell>
          <cell r="C13911" t="str">
            <v>Match</v>
          </cell>
          <cell r="D13911" t="str">
            <v>iStar</v>
          </cell>
          <cell r="E13911" t="str">
            <v>Callable</v>
          </cell>
        </row>
        <row r="13912">
          <cell r="A13912" t="str">
            <v>3136F6XY0</v>
          </cell>
          <cell r="B13912" t="str">
            <v>x3136F6XY0</v>
          </cell>
          <cell r="C13912" t="str">
            <v>Match</v>
          </cell>
          <cell r="D13912" t="str">
            <v>iStar</v>
          </cell>
          <cell r="E13912" t="str">
            <v>Callable</v>
          </cell>
        </row>
        <row r="13913">
          <cell r="A13913" t="str">
            <v>3136F6XZ7</v>
          </cell>
          <cell r="B13913" t="str">
            <v>x3136F6XZ7</v>
          </cell>
          <cell r="C13913" t="str">
            <v>Match</v>
          </cell>
          <cell r="D13913" t="str">
            <v>iStar</v>
          </cell>
          <cell r="E13913" t="str">
            <v>Callable</v>
          </cell>
        </row>
        <row r="13914">
          <cell r="A13914" t="str">
            <v>3136F6Y29</v>
          </cell>
          <cell r="B13914" t="str">
            <v>x3136F6Y29</v>
          </cell>
          <cell r="C13914" t="str">
            <v>Match</v>
          </cell>
          <cell r="D13914" t="str">
            <v>iStar</v>
          </cell>
          <cell r="E13914" t="str">
            <v>Step-Up</v>
          </cell>
        </row>
        <row r="13915">
          <cell r="A13915" t="str">
            <v>3136F6Y37</v>
          </cell>
          <cell r="B13915" t="str">
            <v>x3136F6Y37</v>
          </cell>
          <cell r="C13915" t="str">
            <v>Match</v>
          </cell>
          <cell r="D13915" t="str">
            <v>iStar</v>
          </cell>
          <cell r="E13915" t="str">
            <v>Callable</v>
          </cell>
        </row>
        <row r="13916">
          <cell r="A13916" t="str">
            <v>3136F6Y52</v>
          </cell>
          <cell r="B13916" t="str">
            <v>x3136F6Y52</v>
          </cell>
          <cell r="C13916" t="str">
            <v>Match</v>
          </cell>
          <cell r="D13916" t="str">
            <v>iStar</v>
          </cell>
          <cell r="E13916" t="str">
            <v>Callable</v>
          </cell>
        </row>
        <row r="13917">
          <cell r="A13917" t="str">
            <v>3136F6Y52</v>
          </cell>
          <cell r="B13917" t="str">
            <v>x3136F6Y52</v>
          </cell>
          <cell r="C13917" t="str">
            <v>Match</v>
          </cell>
          <cell r="D13917" t="str">
            <v>iStar</v>
          </cell>
          <cell r="E13917" t="str">
            <v>Callable</v>
          </cell>
        </row>
        <row r="13918">
          <cell r="A13918" t="str">
            <v>3136F6Y60</v>
          </cell>
          <cell r="B13918" t="str">
            <v>x3136F6Y60</v>
          </cell>
          <cell r="C13918" t="str">
            <v>Match</v>
          </cell>
          <cell r="D13918" t="str">
            <v>iStar</v>
          </cell>
          <cell r="E13918" t="str">
            <v>Callable</v>
          </cell>
        </row>
        <row r="13919">
          <cell r="A13919" t="str">
            <v>3136F6Y78</v>
          </cell>
          <cell r="B13919" t="str">
            <v>x3136F6Y78</v>
          </cell>
          <cell r="C13919" t="str">
            <v>Match</v>
          </cell>
          <cell r="D13919" t="str">
            <v>iStar</v>
          </cell>
          <cell r="E13919" t="str">
            <v>Step-Up</v>
          </cell>
        </row>
        <row r="13920">
          <cell r="A13920" t="str">
            <v>3136F6Y86</v>
          </cell>
          <cell r="B13920" t="str">
            <v>x3136F6Y86</v>
          </cell>
          <cell r="C13920" t="str">
            <v>Match</v>
          </cell>
          <cell r="D13920" t="str">
            <v>iStar</v>
          </cell>
          <cell r="E13920" t="str">
            <v>Callable</v>
          </cell>
        </row>
        <row r="13921">
          <cell r="A13921" t="str">
            <v>3136F6Y94</v>
          </cell>
          <cell r="B13921" t="str">
            <v>x3136F6Y94</v>
          </cell>
          <cell r="C13921" t="str">
            <v>Match</v>
          </cell>
          <cell r="D13921" t="str">
            <v>iStar</v>
          </cell>
          <cell r="E13921" t="str">
            <v>Callable</v>
          </cell>
        </row>
        <row r="13922">
          <cell r="A13922" t="str">
            <v>3136F6YA1</v>
          </cell>
          <cell r="B13922" t="str">
            <v>x3136F6YA1</v>
          </cell>
          <cell r="C13922" t="str">
            <v>Match</v>
          </cell>
          <cell r="D13922" t="str">
            <v>iStar</v>
          </cell>
          <cell r="E13922" t="str">
            <v>Callable</v>
          </cell>
        </row>
        <row r="13923">
          <cell r="A13923" t="str">
            <v>3136F6YB9</v>
          </cell>
          <cell r="B13923" t="str">
            <v>x3136F6YB9</v>
          </cell>
          <cell r="C13923" t="str">
            <v>Match</v>
          </cell>
          <cell r="D13923" t="str">
            <v>iStar</v>
          </cell>
          <cell r="E13923" t="str">
            <v>Callable</v>
          </cell>
        </row>
        <row r="13924">
          <cell r="A13924" t="str">
            <v>3136F6YC7</v>
          </cell>
          <cell r="B13924" t="str">
            <v>x3136F6YC7</v>
          </cell>
          <cell r="C13924" t="str">
            <v>Match</v>
          </cell>
          <cell r="D13924" t="str">
            <v>iStar</v>
          </cell>
          <cell r="E13924" t="str">
            <v>Callable</v>
          </cell>
        </row>
        <row r="13925">
          <cell r="A13925" t="str">
            <v>3136F6YD5</v>
          </cell>
          <cell r="B13925" t="str">
            <v>x3136F6YD5</v>
          </cell>
          <cell r="C13925" t="str">
            <v>Match</v>
          </cell>
          <cell r="D13925" t="str">
            <v>iStar</v>
          </cell>
          <cell r="E13925" t="str">
            <v>Callable</v>
          </cell>
        </row>
        <row r="13926">
          <cell r="A13926" t="str">
            <v>3136F6YE3</v>
          </cell>
          <cell r="B13926" t="str">
            <v>x3136F6YE3</v>
          </cell>
          <cell r="C13926" t="str">
            <v>Match</v>
          </cell>
          <cell r="D13926" t="str">
            <v>iStar</v>
          </cell>
          <cell r="E13926" t="str">
            <v>Callable</v>
          </cell>
        </row>
        <row r="13927">
          <cell r="A13927" t="str">
            <v>3136F6YE3</v>
          </cell>
          <cell r="B13927" t="str">
            <v>x3136F6YE3</v>
          </cell>
          <cell r="C13927" t="str">
            <v>Match</v>
          </cell>
          <cell r="D13927" t="str">
            <v>iStar</v>
          </cell>
          <cell r="E13927" t="str">
            <v>Callable</v>
          </cell>
        </row>
        <row r="13928">
          <cell r="A13928" t="str">
            <v>3136F6YF0</v>
          </cell>
          <cell r="B13928" t="str">
            <v>x3136F6YF0</v>
          </cell>
          <cell r="C13928" t="str">
            <v>Match</v>
          </cell>
          <cell r="D13928" t="str">
            <v>iStar</v>
          </cell>
          <cell r="E13928" t="str">
            <v>Step-Up</v>
          </cell>
        </row>
        <row r="13929">
          <cell r="A13929" t="str">
            <v>3136F6YG8</v>
          </cell>
          <cell r="B13929" t="str">
            <v>x3136F6YG8</v>
          </cell>
          <cell r="C13929" t="str">
            <v>Match</v>
          </cell>
          <cell r="D13929" t="str">
            <v>iStar</v>
          </cell>
          <cell r="E13929" t="str">
            <v>Callable</v>
          </cell>
        </row>
        <row r="13930">
          <cell r="A13930" t="str">
            <v>3136F6YH6</v>
          </cell>
          <cell r="B13930" t="str">
            <v>x3136F6YH6</v>
          </cell>
          <cell r="C13930" t="str">
            <v>Match</v>
          </cell>
          <cell r="D13930" t="str">
            <v>iStar</v>
          </cell>
          <cell r="E13930" t="str">
            <v>Callable</v>
          </cell>
        </row>
        <row r="13931">
          <cell r="A13931" t="str">
            <v>3136F6YJ2</v>
          </cell>
          <cell r="B13931" t="str">
            <v>x3136F6YJ2</v>
          </cell>
          <cell r="C13931" t="str">
            <v>Match</v>
          </cell>
          <cell r="D13931" t="str">
            <v>iStar</v>
          </cell>
          <cell r="E13931" t="str">
            <v>Callable</v>
          </cell>
        </row>
        <row r="13932">
          <cell r="A13932" t="str">
            <v>3136F6YK9</v>
          </cell>
          <cell r="B13932" t="str">
            <v>x3136F6YK9</v>
          </cell>
          <cell r="C13932" t="str">
            <v>Match</v>
          </cell>
          <cell r="D13932" t="str">
            <v>iStar</v>
          </cell>
          <cell r="E13932" t="str">
            <v>Callable</v>
          </cell>
        </row>
        <row r="13933">
          <cell r="A13933" t="str">
            <v>3136F6YL7</v>
          </cell>
          <cell r="B13933" t="str">
            <v>x3136F6YL7</v>
          </cell>
          <cell r="C13933" t="str">
            <v>Match</v>
          </cell>
          <cell r="D13933" t="str">
            <v>iStar</v>
          </cell>
          <cell r="E13933" t="str">
            <v>Callable</v>
          </cell>
        </row>
        <row r="13934">
          <cell r="A13934" t="str">
            <v>3136F6YL7</v>
          </cell>
          <cell r="B13934" t="str">
            <v>x3136F6YL7</v>
          </cell>
          <cell r="C13934" t="str">
            <v>Match</v>
          </cell>
          <cell r="D13934" t="str">
            <v>iStar</v>
          </cell>
          <cell r="E13934" t="str">
            <v>Callable</v>
          </cell>
        </row>
        <row r="13935">
          <cell r="A13935" t="str">
            <v>3136F6YM5</v>
          </cell>
          <cell r="B13935" t="str">
            <v>x3136F6YM5</v>
          </cell>
          <cell r="C13935" t="str">
            <v>Match</v>
          </cell>
          <cell r="D13935" t="str">
            <v>iStar</v>
          </cell>
          <cell r="E13935" t="str">
            <v>Callable</v>
          </cell>
        </row>
        <row r="13936">
          <cell r="A13936" t="str">
            <v>3136F6YN3</v>
          </cell>
          <cell r="B13936" t="str">
            <v>x3136F6YN3</v>
          </cell>
          <cell r="C13936" t="str">
            <v>Match</v>
          </cell>
          <cell r="D13936" t="str">
            <v>iStar</v>
          </cell>
          <cell r="E13936" t="str">
            <v>Callable</v>
          </cell>
        </row>
        <row r="13937">
          <cell r="A13937" t="str">
            <v>3136F6YP8</v>
          </cell>
          <cell r="B13937" t="str">
            <v>x3136F6YP8</v>
          </cell>
          <cell r="C13937" t="str">
            <v>Match</v>
          </cell>
          <cell r="D13937" t="str">
            <v>iStar</v>
          </cell>
          <cell r="E13937" t="str">
            <v>Callable</v>
          </cell>
        </row>
        <row r="13938">
          <cell r="A13938" t="str">
            <v>3136F6YP8</v>
          </cell>
          <cell r="B13938" t="str">
            <v>x3136F6YP8</v>
          </cell>
          <cell r="C13938" t="str">
            <v>Match</v>
          </cell>
          <cell r="D13938" t="str">
            <v>iStar</v>
          </cell>
          <cell r="E13938" t="str">
            <v>Callable</v>
          </cell>
        </row>
        <row r="13939">
          <cell r="A13939" t="str">
            <v>3136F6YQ6</v>
          </cell>
          <cell r="B13939" t="str">
            <v>x3136F6YQ6</v>
          </cell>
          <cell r="C13939" t="str">
            <v>Match</v>
          </cell>
          <cell r="D13939" t="str">
            <v>iStar</v>
          </cell>
          <cell r="E13939" t="str">
            <v>Callable</v>
          </cell>
        </row>
        <row r="13940">
          <cell r="A13940" t="str">
            <v>3136F6YR4</v>
          </cell>
          <cell r="B13940" t="str">
            <v>x3136F6YR4</v>
          </cell>
          <cell r="C13940" t="str">
            <v>Match</v>
          </cell>
          <cell r="D13940" t="str">
            <v>iStar</v>
          </cell>
          <cell r="E13940" t="str">
            <v>Callable</v>
          </cell>
        </row>
        <row r="13941">
          <cell r="A13941" t="str">
            <v>3136F6YR4</v>
          </cell>
          <cell r="B13941" t="str">
            <v>x3136F6YR4</v>
          </cell>
          <cell r="C13941" t="str">
            <v>Match</v>
          </cell>
          <cell r="D13941" t="str">
            <v>iStar</v>
          </cell>
          <cell r="E13941" t="str">
            <v>Callable</v>
          </cell>
        </row>
        <row r="13942">
          <cell r="A13942" t="str">
            <v>3136F6YR4</v>
          </cell>
          <cell r="B13942" t="str">
            <v>x3136F6YR4</v>
          </cell>
          <cell r="C13942" t="str">
            <v>Match</v>
          </cell>
          <cell r="D13942" t="str">
            <v>iStar</v>
          </cell>
          <cell r="E13942" t="str">
            <v>Step-Up</v>
          </cell>
        </row>
        <row r="13943">
          <cell r="A13943" t="str">
            <v>3136F6YR4</v>
          </cell>
          <cell r="B13943" t="str">
            <v>x3136F6YR4</v>
          </cell>
          <cell r="C13943" t="str">
            <v>Match</v>
          </cell>
          <cell r="D13943" t="str">
            <v>iStar</v>
          </cell>
          <cell r="E13943" t="str">
            <v>Step-Up</v>
          </cell>
        </row>
        <row r="13944">
          <cell r="A13944" t="str">
            <v>3136F6YS2</v>
          </cell>
          <cell r="B13944" t="str">
            <v>x3136F6YS2</v>
          </cell>
          <cell r="C13944" t="str">
            <v>Match</v>
          </cell>
          <cell r="D13944" t="str">
            <v>iStar</v>
          </cell>
          <cell r="E13944" t="str">
            <v>Zero-Coupon</v>
          </cell>
        </row>
        <row r="13945">
          <cell r="A13945" t="str">
            <v>3136F6YS2</v>
          </cell>
          <cell r="B13945" t="str">
            <v>x3136F6YS2</v>
          </cell>
          <cell r="C13945" t="str">
            <v>Match</v>
          </cell>
          <cell r="D13945" t="str">
            <v>iStar</v>
          </cell>
          <cell r="E13945" t="str">
            <v>Callable</v>
          </cell>
        </row>
        <row r="13946">
          <cell r="A13946" t="str">
            <v>3136F6YS2</v>
          </cell>
          <cell r="B13946" t="str">
            <v>x3136F6YS2</v>
          </cell>
          <cell r="C13946" t="str">
            <v>Match</v>
          </cell>
          <cell r="D13946" t="str">
            <v>iStar</v>
          </cell>
          <cell r="E13946" t="str">
            <v>Callable</v>
          </cell>
        </row>
        <row r="13947">
          <cell r="A13947" t="str">
            <v>3136F6YT0</v>
          </cell>
          <cell r="B13947" t="str">
            <v>x3136F6YT0</v>
          </cell>
          <cell r="C13947" t="str">
            <v>Match</v>
          </cell>
          <cell r="D13947" t="str">
            <v>iStar</v>
          </cell>
          <cell r="E13947" t="str">
            <v>Callable</v>
          </cell>
        </row>
        <row r="13948">
          <cell r="A13948" t="str">
            <v>3136F6YU7</v>
          </cell>
          <cell r="B13948" t="str">
            <v>x3136F6YU7</v>
          </cell>
          <cell r="C13948" t="str">
            <v>Match</v>
          </cell>
          <cell r="D13948" t="str">
            <v>iStar</v>
          </cell>
          <cell r="E13948" t="str">
            <v>Step-Up</v>
          </cell>
        </row>
        <row r="13949">
          <cell r="A13949" t="str">
            <v>3136F6YV5</v>
          </cell>
          <cell r="B13949" t="str">
            <v>x3136F6YV5</v>
          </cell>
          <cell r="C13949" t="str">
            <v>Match</v>
          </cell>
          <cell r="D13949" t="str">
            <v>iStar</v>
          </cell>
          <cell r="E13949" t="str">
            <v>Step-Up</v>
          </cell>
        </row>
        <row r="13950">
          <cell r="A13950" t="str">
            <v>3136F6YW3</v>
          </cell>
          <cell r="B13950" t="str">
            <v>x3136F6YW3</v>
          </cell>
          <cell r="C13950" t="str">
            <v>Match</v>
          </cell>
          <cell r="D13950" t="str">
            <v>iStar</v>
          </cell>
          <cell r="E13950" t="str">
            <v>Step-Up</v>
          </cell>
        </row>
        <row r="13951">
          <cell r="A13951" t="str">
            <v>3136F6YX1</v>
          </cell>
          <cell r="B13951" t="str">
            <v>x3136F6YX1</v>
          </cell>
          <cell r="C13951" t="str">
            <v>Match</v>
          </cell>
          <cell r="D13951" t="str">
            <v>iStar</v>
          </cell>
          <cell r="E13951" t="str">
            <v>Step-Up</v>
          </cell>
        </row>
        <row r="13952">
          <cell r="A13952" t="str">
            <v>3136F6YY9</v>
          </cell>
          <cell r="B13952" t="str">
            <v>x3136F6YY9</v>
          </cell>
          <cell r="C13952" t="str">
            <v>Match</v>
          </cell>
          <cell r="D13952" t="str">
            <v>iStar</v>
          </cell>
          <cell r="E13952" t="str">
            <v>Bullet</v>
          </cell>
        </row>
        <row r="13953">
          <cell r="A13953" t="str">
            <v>3136F6YZ6</v>
          </cell>
          <cell r="B13953" t="str">
            <v>x3136F6YZ6</v>
          </cell>
          <cell r="C13953" t="str">
            <v>Match</v>
          </cell>
          <cell r="D13953" t="str">
            <v>iStar</v>
          </cell>
          <cell r="E13953" t="str">
            <v>Callable</v>
          </cell>
        </row>
        <row r="13954">
          <cell r="A13954" t="str">
            <v>3136F6Z28</v>
          </cell>
          <cell r="B13954" t="str">
            <v>x3136F6Z28</v>
          </cell>
          <cell r="C13954" t="str">
            <v>Match</v>
          </cell>
          <cell r="D13954" t="str">
            <v>iStar</v>
          </cell>
          <cell r="E13954" t="str">
            <v>Callable</v>
          </cell>
        </row>
        <row r="13955">
          <cell r="A13955" t="str">
            <v>3136F6Z51</v>
          </cell>
          <cell r="B13955" t="str">
            <v>x3136F6Z51</v>
          </cell>
          <cell r="C13955" t="str">
            <v>Match</v>
          </cell>
          <cell r="D13955" t="str">
            <v>iStar</v>
          </cell>
          <cell r="E13955" t="str">
            <v>Callable</v>
          </cell>
        </row>
        <row r="13956">
          <cell r="A13956" t="str">
            <v>3136F6Z69</v>
          </cell>
          <cell r="B13956" t="str">
            <v>x3136F6Z69</v>
          </cell>
          <cell r="C13956" t="str">
            <v>Match</v>
          </cell>
          <cell r="D13956" t="str">
            <v>iStar</v>
          </cell>
          <cell r="E13956" t="str">
            <v>Callable</v>
          </cell>
        </row>
        <row r="13957">
          <cell r="A13957" t="str">
            <v>3136F6Z77</v>
          </cell>
          <cell r="B13957" t="str">
            <v>x3136F6Z77</v>
          </cell>
          <cell r="C13957" t="str">
            <v>Match</v>
          </cell>
          <cell r="D13957" t="str">
            <v>iStar</v>
          </cell>
          <cell r="E13957" t="str">
            <v>Floater</v>
          </cell>
        </row>
        <row r="13958">
          <cell r="A13958" t="str">
            <v>3136F6ZA0</v>
          </cell>
          <cell r="B13958" t="str">
            <v>x3136F6ZA0</v>
          </cell>
          <cell r="C13958" t="str">
            <v>Match</v>
          </cell>
          <cell r="D13958" t="str">
            <v>iStar</v>
          </cell>
          <cell r="E13958" t="str">
            <v>Callable</v>
          </cell>
        </row>
        <row r="13959">
          <cell r="A13959" t="str">
            <v>3136F6ZB8</v>
          </cell>
          <cell r="B13959" t="str">
            <v>x3136F6ZB8</v>
          </cell>
          <cell r="C13959" t="str">
            <v>Match</v>
          </cell>
          <cell r="D13959" t="str">
            <v>iStar</v>
          </cell>
          <cell r="E13959" t="str">
            <v>Callable</v>
          </cell>
        </row>
        <row r="13960">
          <cell r="A13960" t="str">
            <v>3136F6ZC6</v>
          </cell>
          <cell r="B13960" t="str">
            <v>x3136F6ZC6</v>
          </cell>
          <cell r="C13960" t="str">
            <v>Match</v>
          </cell>
          <cell r="D13960" t="str">
            <v>iStar</v>
          </cell>
          <cell r="E13960" t="str">
            <v>Callable</v>
          </cell>
        </row>
        <row r="13961">
          <cell r="A13961" t="str">
            <v>3136F6ZD4</v>
          </cell>
          <cell r="B13961" t="str">
            <v>x3136F6ZD4</v>
          </cell>
          <cell r="C13961" t="str">
            <v>Match</v>
          </cell>
          <cell r="D13961" t="str">
            <v>iStar</v>
          </cell>
          <cell r="E13961" t="str">
            <v>Callable</v>
          </cell>
        </row>
        <row r="13962">
          <cell r="A13962" t="str">
            <v>3136F6ZD4</v>
          </cell>
          <cell r="B13962" t="str">
            <v>x3136F6ZD4</v>
          </cell>
          <cell r="C13962" t="str">
            <v>Match</v>
          </cell>
          <cell r="D13962" t="str">
            <v>iStar</v>
          </cell>
          <cell r="E13962" t="str">
            <v>Callable</v>
          </cell>
        </row>
        <row r="13963">
          <cell r="A13963" t="str">
            <v>3136F6ZE2</v>
          </cell>
          <cell r="B13963" t="str">
            <v>x3136F6ZE2</v>
          </cell>
          <cell r="C13963" t="str">
            <v>Match</v>
          </cell>
          <cell r="D13963" t="str">
            <v>iStar</v>
          </cell>
          <cell r="E13963" t="str">
            <v>Callable</v>
          </cell>
        </row>
        <row r="13964">
          <cell r="A13964" t="str">
            <v>3136F6ZF9</v>
          </cell>
          <cell r="B13964" t="str">
            <v>x3136F6ZF9</v>
          </cell>
          <cell r="C13964" t="str">
            <v>Match</v>
          </cell>
          <cell r="D13964" t="str">
            <v>iStar</v>
          </cell>
          <cell r="E13964" t="str">
            <v>Callable</v>
          </cell>
        </row>
        <row r="13965">
          <cell r="A13965" t="str">
            <v>3136F6ZF9</v>
          </cell>
          <cell r="B13965" t="str">
            <v>x3136F6ZF9</v>
          </cell>
          <cell r="C13965" t="str">
            <v>Match</v>
          </cell>
          <cell r="D13965" t="str">
            <v>iStar</v>
          </cell>
          <cell r="E13965" t="str">
            <v>Callable</v>
          </cell>
        </row>
        <row r="13966">
          <cell r="A13966" t="str">
            <v>3136F6ZG7</v>
          </cell>
          <cell r="B13966" t="str">
            <v>x3136F6ZG7</v>
          </cell>
          <cell r="C13966" t="str">
            <v>Match</v>
          </cell>
          <cell r="D13966" t="str">
            <v>iStar</v>
          </cell>
          <cell r="E13966" t="str">
            <v>Callable</v>
          </cell>
        </row>
        <row r="13967">
          <cell r="A13967" t="str">
            <v>3136F6ZH5</v>
          </cell>
          <cell r="B13967" t="str">
            <v>x3136F6ZH5</v>
          </cell>
          <cell r="C13967" t="str">
            <v>Match</v>
          </cell>
          <cell r="D13967" t="str">
            <v>iStar</v>
          </cell>
          <cell r="E13967" t="str">
            <v>Callable</v>
          </cell>
        </row>
        <row r="13968">
          <cell r="A13968" t="str">
            <v>3136F6ZH5</v>
          </cell>
          <cell r="B13968" t="str">
            <v>x3136F6ZH5</v>
          </cell>
          <cell r="C13968" t="str">
            <v>Match</v>
          </cell>
          <cell r="D13968" t="str">
            <v>iStar</v>
          </cell>
          <cell r="E13968" t="str">
            <v>Callable</v>
          </cell>
        </row>
        <row r="13969">
          <cell r="A13969" t="str">
            <v>3136F6ZJ1</v>
          </cell>
          <cell r="B13969" t="str">
            <v>x3136F6ZJ1</v>
          </cell>
          <cell r="C13969" t="str">
            <v>Match</v>
          </cell>
          <cell r="D13969" t="str">
            <v>iStar</v>
          </cell>
          <cell r="E13969" t="str">
            <v>Callable</v>
          </cell>
        </row>
        <row r="13970">
          <cell r="A13970" t="str">
            <v>3136F6ZK8</v>
          </cell>
          <cell r="B13970" t="str">
            <v>x3136F6ZK8</v>
          </cell>
          <cell r="C13970" t="str">
            <v>Match</v>
          </cell>
          <cell r="D13970" t="str">
            <v>iStar</v>
          </cell>
          <cell r="E13970" t="str">
            <v>Callable</v>
          </cell>
        </row>
        <row r="13971">
          <cell r="A13971" t="str">
            <v>3136F6ZL6</v>
          </cell>
          <cell r="B13971" t="str">
            <v>x3136F6ZL6</v>
          </cell>
          <cell r="C13971" t="str">
            <v>Match</v>
          </cell>
          <cell r="D13971" t="str">
            <v>iStar</v>
          </cell>
          <cell r="E13971" t="str">
            <v>Callable</v>
          </cell>
        </row>
        <row r="13972">
          <cell r="A13972" t="str">
            <v>3136F6ZM4</v>
          </cell>
          <cell r="B13972" t="str">
            <v>x3136F6ZM4</v>
          </cell>
          <cell r="C13972" t="str">
            <v>Match</v>
          </cell>
          <cell r="D13972" t="str">
            <v>iStar</v>
          </cell>
          <cell r="E13972" t="str">
            <v>Callable</v>
          </cell>
        </row>
        <row r="13973">
          <cell r="A13973" t="str">
            <v>3136F6ZN2</v>
          </cell>
          <cell r="B13973" t="str">
            <v>x3136F6ZN2</v>
          </cell>
          <cell r="C13973" t="str">
            <v>Match</v>
          </cell>
          <cell r="D13973" t="str">
            <v>iStar</v>
          </cell>
          <cell r="E13973" t="str">
            <v>Callable</v>
          </cell>
        </row>
        <row r="13974">
          <cell r="A13974" t="str">
            <v>3136F6ZP7</v>
          </cell>
          <cell r="B13974" t="str">
            <v>x3136F6ZP7</v>
          </cell>
          <cell r="C13974" t="str">
            <v>Match</v>
          </cell>
          <cell r="D13974" t="str">
            <v>iStar</v>
          </cell>
          <cell r="E13974" t="str">
            <v>Bullet</v>
          </cell>
        </row>
        <row r="13975">
          <cell r="A13975" t="str">
            <v>3136F6ZQ5</v>
          </cell>
          <cell r="B13975" t="str">
            <v>x3136F6ZQ5</v>
          </cell>
          <cell r="C13975" t="str">
            <v>Match</v>
          </cell>
          <cell r="D13975" t="str">
            <v>iStar</v>
          </cell>
          <cell r="E13975" t="str">
            <v>Callable</v>
          </cell>
        </row>
        <row r="13976">
          <cell r="A13976" t="str">
            <v>3136F6ZR3</v>
          </cell>
          <cell r="B13976" t="str">
            <v>x3136F6ZR3</v>
          </cell>
          <cell r="C13976" t="str">
            <v>Match</v>
          </cell>
          <cell r="D13976" t="str">
            <v>iStar</v>
          </cell>
          <cell r="E13976" t="str">
            <v>Callable</v>
          </cell>
        </row>
        <row r="13977">
          <cell r="A13977" t="str">
            <v>3136F6ZS1</v>
          </cell>
          <cell r="B13977" t="str">
            <v>x3136F6ZS1</v>
          </cell>
          <cell r="C13977" t="str">
            <v>Match</v>
          </cell>
          <cell r="D13977" t="str">
            <v>iStar</v>
          </cell>
          <cell r="E13977" t="str">
            <v>Callable</v>
          </cell>
        </row>
        <row r="13978">
          <cell r="A13978" t="str">
            <v>3136F6ZT9</v>
          </cell>
          <cell r="B13978" t="str">
            <v>x3136F6ZT9</v>
          </cell>
          <cell r="C13978" t="str">
            <v>Match</v>
          </cell>
          <cell r="D13978" t="str">
            <v>iStar</v>
          </cell>
          <cell r="E13978" t="str">
            <v>Callable</v>
          </cell>
        </row>
        <row r="13979">
          <cell r="A13979" t="str">
            <v>3136F6ZU6</v>
          </cell>
          <cell r="B13979" t="str">
            <v>x3136F6ZU6</v>
          </cell>
          <cell r="C13979" t="str">
            <v>Match</v>
          </cell>
          <cell r="D13979" t="str">
            <v>iStar</v>
          </cell>
          <cell r="E13979" t="str">
            <v>Step-Up</v>
          </cell>
        </row>
        <row r="13980">
          <cell r="A13980" t="str">
            <v>3136F6ZV4</v>
          </cell>
          <cell r="B13980" t="str">
            <v>x3136F6ZV4</v>
          </cell>
          <cell r="C13980" t="str">
            <v>Match</v>
          </cell>
          <cell r="D13980" t="str">
            <v>iStar</v>
          </cell>
          <cell r="E13980" t="str">
            <v>Callable</v>
          </cell>
        </row>
        <row r="13981">
          <cell r="A13981" t="str">
            <v>3136F6ZW2</v>
          </cell>
          <cell r="B13981" t="str">
            <v>x3136F6ZW2</v>
          </cell>
          <cell r="C13981" t="str">
            <v>Match</v>
          </cell>
          <cell r="D13981" t="str">
            <v>iStar</v>
          </cell>
          <cell r="E13981" t="str">
            <v>Callable</v>
          </cell>
        </row>
        <row r="13982">
          <cell r="A13982" t="str">
            <v>3136F6ZX0</v>
          </cell>
          <cell r="B13982" t="str">
            <v>x3136F6ZX0</v>
          </cell>
          <cell r="C13982" t="str">
            <v>Match</v>
          </cell>
          <cell r="D13982" t="str">
            <v>iStar</v>
          </cell>
          <cell r="E13982" t="str">
            <v>Callable</v>
          </cell>
        </row>
        <row r="13983">
          <cell r="A13983" t="str">
            <v>3136F6ZY8</v>
          </cell>
          <cell r="B13983" t="str">
            <v>x3136F6ZY8</v>
          </cell>
          <cell r="C13983" t="str">
            <v>Match</v>
          </cell>
          <cell r="D13983" t="str">
            <v>iStar</v>
          </cell>
          <cell r="E13983" t="str">
            <v>Step-Up</v>
          </cell>
        </row>
        <row r="13984">
          <cell r="A13984" t="str">
            <v>3136F6ZZ5</v>
          </cell>
          <cell r="B13984" t="str">
            <v>x3136F6ZZ5</v>
          </cell>
          <cell r="C13984" t="str">
            <v>Match</v>
          </cell>
          <cell r="D13984" t="str">
            <v>iStar</v>
          </cell>
          <cell r="E13984" t="str">
            <v>Step-Up</v>
          </cell>
        </row>
        <row r="13985">
          <cell r="A13985" t="str">
            <v>3136F7AA5</v>
          </cell>
          <cell r="B13985" t="str">
            <v>x3136F7AA5</v>
          </cell>
          <cell r="C13985" t="str">
            <v>Match</v>
          </cell>
          <cell r="D13985" t="str">
            <v>iStar</v>
          </cell>
          <cell r="E13985" t="str">
            <v>Callable</v>
          </cell>
        </row>
        <row r="13986">
          <cell r="A13986" t="str">
            <v>3136F7AA5</v>
          </cell>
          <cell r="B13986" t="str">
            <v>x3136F7AA5</v>
          </cell>
          <cell r="C13986" t="str">
            <v>Match</v>
          </cell>
          <cell r="D13986" t="str">
            <v>iStar</v>
          </cell>
          <cell r="E13986" t="str">
            <v>Step-Up</v>
          </cell>
        </row>
        <row r="13987">
          <cell r="A13987" t="str">
            <v>3136F7AA5</v>
          </cell>
          <cell r="B13987" t="str">
            <v>x3136F7AA5</v>
          </cell>
          <cell r="C13987" t="str">
            <v>Match</v>
          </cell>
          <cell r="D13987" t="str">
            <v>iStar</v>
          </cell>
          <cell r="E13987" t="str">
            <v>Step-Up</v>
          </cell>
        </row>
        <row r="13988">
          <cell r="A13988" t="str">
            <v>3136F7AB3</v>
          </cell>
          <cell r="B13988" t="str">
            <v>x3136F7AB3</v>
          </cell>
          <cell r="C13988" t="str">
            <v>Match</v>
          </cell>
          <cell r="D13988" t="str">
            <v>iStar</v>
          </cell>
          <cell r="E13988" t="str">
            <v>Callable</v>
          </cell>
        </row>
        <row r="13989">
          <cell r="A13989" t="str">
            <v>3136F7AD9</v>
          </cell>
          <cell r="B13989" t="str">
            <v>x3136F7AD9</v>
          </cell>
          <cell r="C13989" t="str">
            <v>Match</v>
          </cell>
          <cell r="D13989" t="str">
            <v>iStar</v>
          </cell>
          <cell r="E13989" t="str">
            <v>Callable</v>
          </cell>
        </row>
        <row r="13990">
          <cell r="A13990" t="str">
            <v>3136F7AE7</v>
          </cell>
          <cell r="B13990" t="str">
            <v>x3136F7AE7</v>
          </cell>
          <cell r="C13990" t="str">
            <v>Match</v>
          </cell>
          <cell r="D13990" t="str">
            <v>iStar</v>
          </cell>
          <cell r="E13990" t="str">
            <v>Callable</v>
          </cell>
        </row>
        <row r="13991">
          <cell r="A13991" t="str">
            <v>3136F7AE7</v>
          </cell>
          <cell r="B13991" t="str">
            <v>x3136F7AE7</v>
          </cell>
          <cell r="C13991" t="str">
            <v>Match</v>
          </cell>
          <cell r="D13991" t="str">
            <v>iStar</v>
          </cell>
          <cell r="E13991" t="str">
            <v>Step-Up</v>
          </cell>
        </row>
        <row r="13992">
          <cell r="A13992" t="str">
            <v>3136F7AF4</v>
          </cell>
          <cell r="B13992" t="str">
            <v>x3136F7AF4</v>
          </cell>
          <cell r="C13992" t="str">
            <v>Match</v>
          </cell>
          <cell r="D13992" t="str">
            <v>iStar</v>
          </cell>
          <cell r="E13992" t="str">
            <v>Callable</v>
          </cell>
        </row>
        <row r="13993">
          <cell r="A13993" t="str">
            <v>3136F7AG2</v>
          </cell>
          <cell r="B13993" t="str">
            <v>x3136F7AG2</v>
          </cell>
          <cell r="C13993" t="str">
            <v>Match</v>
          </cell>
          <cell r="D13993" t="str">
            <v>iStar</v>
          </cell>
          <cell r="E13993" t="str">
            <v>Callable</v>
          </cell>
        </row>
        <row r="13994">
          <cell r="A13994" t="str">
            <v>3136F7AH0</v>
          </cell>
          <cell r="B13994" t="str">
            <v>x3136F7AH0</v>
          </cell>
          <cell r="C13994" t="str">
            <v>Match</v>
          </cell>
          <cell r="D13994" t="str">
            <v>iStar</v>
          </cell>
          <cell r="E13994" t="str">
            <v>Callable</v>
          </cell>
        </row>
        <row r="13995">
          <cell r="A13995" t="str">
            <v>3136F7AJ6</v>
          </cell>
          <cell r="B13995" t="str">
            <v>x3136F7AJ6</v>
          </cell>
          <cell r="C13995" t="str">
            <v>Match</v>
          </cell>
          <cell r="D13995" t="str">
            <v>iStar</v>
          </cell>
          <cell r="E13995" t="str">
            <v>Callable</v>
          </cell>
        </row>
        <row r="13996">
          <cell r="A13996" t="str">
            <v>3136F7AK3</v>
          </cell>
          <cell r="B13996" t="str">
            <v>x3136F7AK3</v>
          </cell>
          <cell r="C13996" t="str">
            <v>Match</v>
          </cell>
          <cell r="D13996" t="str">
            <v>iStar</v>
          </cell>
          <cell r="E13996" t="str">
            <v>Callable</v>
          </cell>
        </row>
        <row r="13997">
          <cell r="A13997" t="str">
            <v>3136F7AL1</v>
          </cell>
          <cell r="B13997" t="str">
            <v>x3136F7AL1</v>
          </cell>
          <cell r="C13997" t="str">
            <v>Match</v>
          </cell>
          <cell r="D13997" t="str">
            <v>iStar</v>
          </cell>
          <cell r="E13997" t="str">
            <v>Callable</v>
          </cell>
        </row>
        <row r="13998">
          <cell r="A13998" t="str">
            <v>3136F7AM9</v>
          </cell>
          <cell r="B13998" t="str">
            <v>x3136F7AM9</v>
          </cell>
          <cell r="C13998" t="str">
            <v>Match</v>
          </cell>
          <cell r="D13998" t="str">
            <v>iStar</v>
          </cell>
          <cell r="E13998" t="str">
            <v>Callable</v>
          </cell>
        </row>
        <row r="13999">
          <cell r="A13999" t="str">
            <v>3136F7AM9</v>
          </cell>
          <cell r="B13999" t="str">
            <v>x3136F7AM9</v>
          </cell>
          <cell r="C13999" t="str">
            <v>Match</v>
          </cell>
          <cell r="D13999" t="str">
            <v>iStar</v>
          </cell>
          <cell r="E13999" t="str">
            <v>Callable</v>
          </cell>
        </row>
        <row r="14000">
          <cell r="A14000" t="str">
            <v>3136F7AN7</v>
          </cell>
          <cell r="B14000" t="str">
            <v>x3136F7AN7</v>
          </cell>
          <cell r="C14000" t="str">
            <v>Match</v>
          </cell>
          <cell r="D14000" t="str">
            <v>iStar</v>
          </cell>
          <cell r="E14000" t="str">
            <v>Callable</v>
          </cell>
        </row>
        <row r="14001">
          <cell r="A14001" t="str">
            <v>3136F7AP2</v>
          </cell>
          <cell r="B14001" t="str">
            <v>x3136F7AP2</v>
          </cell>
          <cell r="C14001" t="str">
            <v>Match</v>
          </cell>
          <cell r="D14001" t="str">
            <v>iStar</v>
          </cell>
          <cell r="E14001" t="str">
            <v>Callable</v>
          </cell>
        </row>
        <row r="14002">
          <cell r="A14002" t="str">
            <v>3136F7AP2</v>
          </cell>
          <cell r="B14002" t="str">
            <v>x3136F7AP2</v>
          </cell>
          <cell r="C14002" t="str">
            <v>Match</v>
          </cell>
          <cell r="D14002" t="str">
            <v>iStar</v>
          </cell>
          <cell r="E14002" t="str">
            <v>Callable</v>
          </cell>
        </row>
        <row r="14003">
          <cell r="A14003" t="str">
            <v>3136F7AQ0</v>
          </cell>
          <cell r="B14003" t="str">
            <v>x3136F7AQ0</v>
          </cell>
          <cell r="C14003" t="str">
            <v>Match</v>
          </cell>
          <cell r="D14003" t="str">
            <v>iStar</v>
          </cell>
          <cell r="E14003" t="str">
            <v>Callable</v>
          </cell>
        </row>
        <row r="14004">
          <cell r="A14004" t="str">
            <v>3136F7AR8</v>
          </cell>
          <cell r="B14004" t="str">
            <v>x3136F7AR8</v>
          </cell>
          <cell r="C14004" t="str">
            <v>Match</v>
          </cell>
          <cell r="D14004" t="str">
            <v>iStar</v>
          </cell>
          <cell r="E14004" t="str">
            <v>Step-Up</v>
          </cell>
        </row>
        <row r="14005">
          <cell r="A14005" t="str">
            <v>3136F7AS6</v>
          </cell>
          <cell r="B14005" t="str">
            <v>x3136F7AS6</v>
          </cell>
          <cell r="C14005" t="str">
            <v>Match</v>
          </cell>
          <cell r="D14005" t="str">
            <v>iStar</v>
          </cell>
          <cell r="E14005" t="str">
            <v>Step-Up</v>
          </cell>
        </row>
        <row r="14006">
          <cell r="A14006" t="str">
            <v>3136F7AT4</v>
          </cell>
          <cell r="B14006" t="str">
            <v>x3136F7AT4</v>
          </cell>
          <cell r="C14006" t="str">
            <v>Match</v>
          </cell>
          <cell r="D14006" t="str">
            <v>iStar</v>
          </cell>
          <cell r="E14006" t="str">
            <v>Step-Up</v>
          </cell>
        </row>
        <row r="14007">
          <cell r="A14007" t="str">
            <v>3136F7AU1</v>
          </cell>
          <cell r="B14007" t="str">
            <v>x3136F7AU1</v>
          </cell>
          <cell r="C14007" t="str">
            <v>Match</v>
          </cell>
          <cell r="D14007" t="str">
            <v>iStar</v>
          </cell>
          <cell r="E14007" t="str">
            <v>Callable</v>
          </cell>
        </row>
        <row r="14008">
          <cell r="A14008" t="str">
            <v>3136F7AV9</v>
          </cell>
          <cell r="B14008" t="str">
            <v>x3136F7AV9</v>
          </cell>
          <cell r="C14008" t="str">
            <v>Match</v>
          </cell>
          <cell r="D14008" t="str">
            <v>iStar</v>
          </cell>
          <cell r="E14008" t="str">
            <v>Callable</v>
          </cell>
        </row>
        <row r="14009">
          <cell r="A14009" t="str">
            <v>3136F7AW7</v>
          </cell>
          <cell r="B14009" t="str">
            <v>x3136F7AW7</v>
          </cell>
          <cell r="C14009" t="str">
            <v>Match</v>
          </cell>
          <cell r="D14009" t="str">
            <v>iStar</v>
          </cell>
          <cell r="E14009" t="str">
            <v>Callable</v>
          </cell>
        </row>
        <row r="14010">
          <cell r="A14010" t="str">
            <v>3136F7AX5</v>
          </cell>
          <cell r="B14010" t="str">
            <v>x3136F7AX5</v>
          </cell>
          <cell r="C14010" t="str">
            <v>Match</v>
          </cell>
          <cell r="D14010" t="str">
            <v>iStar</v>
          </cell>
          <cell r="E14010" t="str">
            <v>Callable</v>
          </cell>
        </row>
        <row r="14011">
          <cell r="A14011" t="str">
            <v>3136F7AY3</v>
          </cell>
          <cell r="B14011" t="str">
            <v>x3136F7AY3</v>
          </cell>
          <cell r="C14011" t="str">
            <v>Match</v>
          </cell>
          <cell r="D14011" t="str">
            <v>iStar</v>
          </cell>
          <cell r="E14011" t="str">
            <v>Step-Up</v>
          </cell>
        </row>
        <row r="14012">
          <cell r="A14012" t="str">
            <v>3136F7AZ0</v>
          </cell>
          <cell r="B14012" t="str">
            <v>x3136F7AZ0</v>
          </cell>
          <cell r="C14012" t="str">
            <v>Match</v>
          </cell>
          <cell r="D14012" t="str">
            <v>iStar</v>
          </cell>
          <cell r="E14012" t="str">
            <v>Step-Up</v>
          </cell>
        </row>
        <row r="14013">
          <cell r="A14013" t="str">
            <v>3136F7BA4</v>
          </cell>
          <cell r="B14013" t="str">
            <v>x3136F7BA4</v>
          </cell>
          <cell r="C14013" t="str">
            <v>Match</v>
          </cell>
          <cell r="D14013" t="str">
            <v>iStar</v>
          </cell>
          <cell r="E14013" t="str">
            <v>Bullet</v>
          </cell>
        </row>
        <row r="14014">
          <cell r="A14014" t="str">
            <v>3136F7BB2</v>
          </cell>
          <cell r="B14014" t="str">
            <v>x3136F7BB2</v>
          </cell>
          <cell r="C14014" t="str">
            <v>Match</v>
          </cell>
          <cell r="D14014" t="str">
            <v>iStar</v>
          </cell>
          <cell r="E14014" t="str">
            <v>Callable</v>
          </cell>
        </row>
        <row r="14015">
          <cell r="A14015" t="str">
            <v>3136F7BC0</v>
          </cell>
          <cell r="B14015" t="str">
            <v>x3136F7BC0</v>
          </cell>
          <cell r="C14015" t="str">
            <v>Match</v>
          </cell>
          <cell r="D14015" t="str">
            <v>iStar</v>
          </cell>
          <cell r="E14015" t="str">
            <v>Callable</v>
          </cell>
        </row>
        <row r="14016">
          <cell r="A14016" t="str">
            <v>3136F7BC0</v>
          </cell>
          <cell r="B14016" t="str">
            <v>x3136F7BC0</v>
          </cell>
          <cell r="C14016" t="str">
            <v>Match</v>
          </cell>
          <cell r="D14016" t="str">
            <v>iStar</v>
          </cell>
          <cell r="E14016" t="str">
            <v>Floater</v>
          </cell>
        </row>
        <row r="14017">
          <cell r="A14017" t="str">
            <v>3136F7BC0</v>
          </cell>
          <cell r="B14017" t="str">
            <v>x3136F7BC0</v>
          </cell>
          <cell r="C14017" t="str">
            <v>Match</v>
          </cell>
          <cell r="D14017" t="str">
            <v>iStar</v>
          </cell>
          <cell r="E14017" t="str">
            <v>Callable</v>
          </cell>
        </row>
        <row r="14018">
          <cell r="A14018" t="str">
            <v>3136F7BD8</v>
          </cell>
          <cell r="B14018" t="str">
            <v>x3136F7BD8</v>
          </cell>
          <cell r="C14018" t="str">
            <v>Match</v>
          </cell>
          <cell r="D14018" t="str">
            <v>iStar</v>
          </cell>
          <cell r="E14018" t="str">
            <v>Callable</v>
          </cell>
        </row>
        <row r="14019">
          <cell r="A14019" t="str">
            <v>3136F7BE6</v>
          </cell>
          <cell r="B14019" t="str">
            <v>x3136F7BE6</v>
          </cell>
          <cell r="C14019" t="str">
            <v>Match</v>
          </cell>
          <cell r="D14019" t="str">
            <v>iStar</v>
          </cell>
          <cell r="E14019" t="str">
            <v>Callable</v>
          </cell>
        </row>
        <row r="14020">
          <cell r="A14020" t="str">
            <v>3136F7BE6</v>
          </cell>
          <cell r="B14020" t="str">
            <v>x3136F7BE6</v>
          </cell>
          <cell r="C14020" t="str">
            <v>Match</v>
          </cell>
          <cell r="D14020" t="str">
            <v>iStar</v>
          </cell>
          <cell r="E14020" t="str">
            <v>Callable</v>
          </cell>
        </row>
        <row r="14021">
          <cell r="A14021" t="str">
            <v>3136F7BF3</v>
          </cell>
          <cell r="B14021" t="str">
            <v>x3136F7BF3</v>
          </cell>
          <cell r="C14021" t="str">
            <v>Match</v>
          </cell>
          <cell r="D14021" t="str">
            <v>iStar</v>
          </cell>
          <cell r="E14021" t="str">
            <v>Callable</v>
          </cell>
        </row>
        <row r="14022">
          <cell r="A14022" t="str">
            <v>3136F7BG1</v>
          </cell>
          <cell r="B14022" t="str">
            <v>x3136F7BG1</v>
          </cell>
          <cell r="C14022" t="str">
            <v>Match</v>
          </cell>
          <cell r="D14022" t="str">
            <v>iStar</v>
          </cell>
          <cell r="E14022" t="str">
            <v>Callable</v>
          </cell>
        </row>
        <row r="14023">
          <cell r="A14023" t="str">
            <v>3136F7BH9</v>
          </cell>
          <cell r="B14023" t="str">
            <v>x3136F7BH9</v>
          </cell>
          <cell r="C14023" t="str">
            <v>Match</v>
          </cell>
          <cell r="D14023" t="str">
            <v>iStar</v>
          </cell>
          <cell r="E14023" t="str">
            <v>Callable</v>
          </cell>
        </row>
        <row r="14024">
          <cell r="A14024" t="str">
            <v>3136F7BJ5</v>
          </cell>
          <cell r="B14024" t="str">
            <v>x3136F7BJ5</v>
          </cell>
          <cell r="C14024" t="str">
            <v>Match</v>
          </cell>
          <cell r="D14024" t="str">
            <v>iStar</v>
          </cell>
          <cell r="E14024" t="str">
            <v>Step-Up</v>
          </cell>
        </row>
        <row r="14025">
          <cell r="A14025" t="str">
            <v>3136F7BK2</v>
          </cell>
          <cell r="B14025" t="str">
            <v>x3136F7BK2</v>
          </cell>
          <cell r="C14025" t="str">
            <v>Match</v>
          </cell>
          <cell r="D14025" t="str">
            <v>iStar</v>
          </cell>
          <cell r="E14025" t="str">
            <v>Callable</v>
          </cell>
        </row>
        <row r="14026">
          <cell r="A14026" t="str">
            <v>3136F7BL0</v>
          </cell>
          <cell r="B14026" t="str">
            <v>x3136F7BL0</v>
          </cell>
          <cell r="C14026" t="str">
            <v>Match</v>
          </cell>
          <cell r="D14026" t="str">
            <v>iStar</v>
          </cell>
          <cell r="E14026" t="str">
            <v>Callable</v>
          </cell>
        </row>
        <row r="14027">
          <cell r="A14027" t="str">
            <v>3136F7BM8</v>
          </cell>
          <cell r="B14027" t="str">
            <v>x3136F7BM8</v>
          </cell>
          <cell r="C14027" t="str">
            <v>Match</v>
          </cell>
          <cell r="D14027" t="str">
            <v>iStar</v>
          </cell>
          <cell r="E14027" t="str">
            <v>Callable</v>
          </cell>
        </row>
        <row r="14028">
          <cell r="A14028" t="str">
            <v>3136F7BN6</v>
          </cell>
          <cell r="B14028" t="str">
            <v>x3136F7BN6</v>
          </cell>
          <cell r="C14028" t="str">
            <v>Match</v>
          </cell>
          <cell r="D14028" t="str">
            <v>iStar</v>
          </cell>
          <cell r="E14028" t="str">
            <v>Callable</v>
          </cell>
        </row>
        <row r="14029">
          <cell r="A14029" t="str">
            <v>3136F7BP1</v>
          </cell>
          <cell r="B14029" t="str">
            <v>x3136F7BP1</v>
          </cell>
          <cell r="C14029" t="str">
            <v>Match</v>
          </cell>
          <cell r="D14029" t="str">
            <v>iStar</v>
          </cell>
          <cell r="E14029" t="str">
            <v>Callable</v>
          </cell>
        </row>
        <row r="14030">
          <cell r="A14030" t="str">
            <v>3136F7BQ9</v>
          </cell>
          <cell r="B14030" t="str">
            <v>x3136F7BQ9</v>
          </cell>
          <cell r="C14030" t="str">
            <v>Match</v>
          </cell>
          <cell r="D14030" t="str">
            <v>iStar</v>
          </cell>
          <cell r="E14030" t="str">
            <v>Step-Up</v>
          </cell>
        </row>
        <row r="14031">
          <cell r="A14031" t="str">
            <v>3136F7BR7</v>
          </cell>
          <cell r="B14031" t="str">
            <v>x3136F7BR7</v>
          </cell>
          <cell r="C14031" t="str">
            <v>Match</v>
          </cell>
          <cell r="D14031" t="str">
            <v>iStar</v>
          </cell>
          <cell r="E14031" t="str">
            <v>Callable</v>
          </cell>
        </row>
        <row r="14032">
          <cell r="A14032" t="str">
            <v>3136F7BS5</v>
          </cell>
          <cell r="B14032" t="str">
            <v>x3136F7BS5</v>
          </cell>
          <cell r="C14032" t="str">
            <v>Match</v>
          </cell>
          <cell r="D14032" t="str">
            <v>iStar</v>
          </cell>
          <cell r="E14032" t="str">
            <v>Callable</v>
          </cell>
        </row>
        <row r="14033">
          <cell r="A14033" t="str">
            <v>3136F7BT3</v>
          </cell>
          <cell r="B14033" t="str">
            <v>x3136F7BT3</v>
          </cell>
          <cell r="C14033" t="str">
            <v>Match</v>
          </cell>
          <cell r="D14033" t="str">
            <v>iStar</v>
          </cell>
          <cell r="E14033" t="str">
            <v>Callable</v>
          </cell>
        </row>
        <row r="14034">
          <cell r="A14034" t="str">
            <v>3136F7BU0</v>
          </cell>
          <cell r="B14034" t="str">
            <v>x3136F7BU0</v>
          </cell>
          <cell r="C14034" t="str">
            <v>Match</v>
          </cell>
          <cell r="D14034" t="str">
            <v>iStar</v>
          </cell>
          <cell r="E14034" t="str">
            <v>Callable</v>
          </cell>
        </row>
        <row r="14035">
          <cell r="A14035" t="str">
            <v>3136F7BV8</v>
          </cell>
          <cell r="B14035" t="str">
            <v>x3136F7BV8</v>
          </cell>
          <cell r="C14035" t="str">
            <v>Match</v>
          </cell>
          <cell r="D14035" t="str">
            <v>iStar</v>
          </cell>
          <cell r="E14035" t="str">
            <v>Callable</v>
          </cell>
        </row>
        <row r="14036">
          <cell r="A14036" t="str">
            <v>3136F7BW6</v>
          </cell>
          <cell r="B14036" t="str">
            <v>x3136F7BW6</v>
          </cell>
          <cell r="C14036" t="str">
            <v>Match</v>
          </cell>
          <cell r="D14036" t="str">
            <v>iStar</v>
          </cell>
          <cell r="E14036" t="str">
            <v>Callable</v>
          </cell>
        </row>
        <row r="14037">
          <cell r="A14037" t="str">
            <v>3136F7BX4</v>
          </cell>
          <cell r="B14037" t="str">
            <v>x3136F7BX4</v>
          </cell>
          <cell r="C14037" t="str">
            <v>Match</v>
          </cell>
          <cell r="D14037" t="str">
            <v>iStar</v>
          </cell>
          <cell r="E14037" t="str">
            <v>Callable</v>
          </cell>
        </row>
        <row r="14038">
          <cell r="A14038" t="str">
            <v>3136F7BY2</v>
          </cell>
          <cell r="B14038" t="str">
            <v>x3136F7BY2</v>
          </cell>
          <cell r="C14038" t="str">
            <v>Match</v>
          </cell>
          <cell r="D14038" t="str">
            <v>iStar</v>
          </cell>
          <cell r="E14038" t="str">
            <v>Callable</v>
          </cell>
        </row>
        <row r="14039">
          <cell r="A14039" t="str">
            <v>3136F7BZ9</v>
          </cell>
          <cell r="B14039" t="str">
            <v>x3136F7BZ9</v>
          </cell>
          <cell r="C14039" t="str">
            <v>Match</v>
          </cell>
          <cell r="D14039" t="str">
            <v>iStar</v>
          </cell>
          <cell r="E14039" t="str">
            <v>Callable</v>
          </cell>
        </row>
        <row r="14040">
          <cell r="A14040" t="str">
            <v>3136F7CA3</v>
          </cell>
          <cell r="B14040" t="str">
            <v>x3136F7CA3</v>
          </cell>
          <cell r="C14040" t="str">
            <v>Match</v>
          </cell>
          <cell r="D14040" t="str">
            <v>iStar</v>
          </cell>
          <cell r="E14040" t="str">
            <v>Callable</v>
          </cell>
        </row>
        <row r="14041">
          <cell r="A14041" t="str">
            <v>3136F7CA3</v>
          </cell>
          <cell r="B14041" t="str">
            <v>x3136F7CA3</v>
          </cell>
          <cell r="C14041" t="str">
            <v>Match</v>
          </cell>
          <cell r="D14041" t="str">
            <v>iStar</v>
          </cell>
          <cell r="E14041" t="str">
            <v>Callable</v>
          </cell>
        </row>
        <row r="14042">
          <cell r="A14042" t="str">
            <v>3136F7CB1</v>
          </cell>
          <cell r="B14042" t="str">
            <v>x3136F7CB1</v>
          </cell>
          <cell r="C14042" t="str">
            <v>Match</v>
          </cell>
          <cell r="D14042" t="str">
            <v>iStar</v>
          </cell>
          <cell r="E14042" t="str">
            <v>Callable</v>
          </cell>
        </row>
        <row r="14043">
          <cell r="A14043" t="str">
            <v>3136F7CC9</v>
          </cell>
          <cell r="B14043" t="str">
            <v>x3136F7CC9</v>
          </cell>
          <cell r="C14043" t="str">
            <v>Match</v>
          </cell>
          <cell r="D14043" t="str">
            <v>iStar</v>
          </cell>
          <cell r="E14043" t="str">
            <v>Callable</v>
          </cell>
        </row>
        <row r="14044">
          <cell r="A14044" t="str">
            <v>3136F7CE5</v>
          </cell>
          <cell r="B14044" t="str">
            <v>x3136F7CE5</v>
          </cell>
          <cell r="C14044" t="str">
            <v>Match</v>
          </cell>
          <cell r="D14044" t="str">
            <v>iStar</v>
          </cell>
          <cell r="E14044" t="str">
            <v>Callable</v>
          </cell>
        </row>
        <row r="14045">
          <cell r="A14045" t="str">
            <v>3136F7CF2</v>
          </cell>
          <cell r="B14045" t="str">
            <v>x3136F7CF2</v>
          </cell>
          <cell r="C14045" t="str">
            <v>Match</v>
          </cell>
          <cell r="D14045" t="str">
            <v>iStar</v>
          </cell>
          <cell r="E14045" t="str">
            <v>Step-Up</v>
          </cell>
        </row>
        <row r="14046">
          <cell r="A14046" t="str">
            <v>3136F7CG0</v>
          </cell>
          <cell r="B14046" t="str">
            <v>x3136F7CG0</v>
          </cell>
          <cell r="C14046" t="str">
            <v>Match</v>
          </cell>
          <cell r="D14046" t="str">
            <v>iStar</v>
          </cell>
          <cell r="E14046" t="str">
            <v>Callable</v>
          </cell>
        </row>
        <row r="14047">
          <cell r="A14047" t="str">
            <v>3136F7CH8</v>
          </cell>
          <cell r="B14047" t="str">
            <v>x3136F7CH8</v>
          </cell>
          <cell r="C14047" t="str">
            <v>Match</v>
          </cell>
          <cell r="D14047" t="str">
            <v>iStar</v>
          </cell>
          <cell r="E14047" t="str">
            <v>Callable</v>
          </cell>
        </row>
        <row r="14048">
          <cell r="A14048" t="str">
            <v>3136F7CJ4</v>
          </cell>
          <cell r="B14048" t="str">
            <v>x3136F7CJ4</v>
          </cell>
          <cell r="C14048" t="str">
            <v>Match</v>
          </cell>
          <cell r="D14048" t="str">
            <v>iStar</v>
          </cell>
          <cell r="E14048" t="str">
            <v>Callable</v>
          </cell>
        </row>
        <row r="14049">
          <cell r="A14049" t="str">
            <v>3136F7CK1</v>
          </cell>
          <cell r="B14049" t="str">
            <v>x3136F7CK1</v>
          </cell>
          <cell r="C14049" t="str">
            <v>Match</v>
          </cell>
          <cell r="D14049" t="str">
            <v>iStar</v>
          </cell>
          <cell r="E14049" t="str">
            <v>Callable</v>
          </cell>
        </row>
        <row r="14050">
          <cell r="A14050" t="str">
            <v>3136F7CL9</v>
          </cell>
          <cell r="B14050" t="str">
            <v>x3136F7CL9</v>
          </cell>
          <cell r="C14050" t="str">
            <v>Match</v>
          </cell>
          <cell r="D14050" t="str">
            <v>iStar</v>
          </cell>
          <cell r="E14050" t="str">
            <v>Callable</v>
          </cell>
        </row>
        <row r="14051">
          <cell r="A14051" t="str">
            <v>3136F7CM7</v>
          </cell>
          <cell r="B14051" t="str">
            <v>x3136F7CM7</v>
          </cell>
          <cell r="C14051" t="str">
            <v>Match</v>
          </cell>
          <cell r="D14051" t="str">
            <v>iStar</v>
          </cell>
          <cell r="E14051" t="str">
            <v>Callable</v>
          </cell>
        </row>
        <row r="14052">
          <cell r="A14052" t="str">
            <v>3136F7CN5</v>
          </cell>
          <cell r="B14052" t="str">
            <v>x3136F7CN5</v>
          </cell>
          <cell r="C14052" t="str">
            <v>Match</v>
          </cell>
          <cell r="D14052" t="str">
            <v>iStar</v>
          </cell>
          <cell r="E14052" t="str">
            <v>Callable</v>
          </cell>
        </row>
        <row r="14053">
          <cell r="A14053" t="str">
            <v>3136F7CP0</v>
          </cell>
          <cell r="B14053" t="str">
            <v>x3136F7CP0</v>
          </cell>
          <cell r="C14053" t="str">
            <v>Match</v>
          </cell>
          <cell r="D14053" t="str">
            <v>iStar</v>
          </cell>
          <cell r="E14053" t="str">
            <v>Callable</v>
          </cell>
        </row>
        <row r="14054">
          <cell r="A14054" t="str">
            <v>3136F7CQ8</v>
          </cell>
          <cell r="B14054" t="str">
            <v>x3136F7CQ8</v>
          </cell>
          <cell r="C14054" t="str">
            <v>Match</v>
          </cell>
          <cell r="D14054" t="str">
            <v>iStar</v>
          </cell>
          <cell r="E14054" t="str">
            <v>Bullet</v>
          </cell>
        </row>
        <row r="14055">
          <cell r="A14055" t="str">
            <v>3136F7CR6</v>
          </cell>
          <cell r="B14055" t="str">
            <v>x3136F7CR6</v>
          </cell>
          <cell r="C14055" t="str">
            <v>Match</v>
          </cell>
          <cell r="D14055" t="str">
            <v>iStar</v>
          </cell>
          <cell r="E14055" t="str">
            <v>Step-Up</v>
          </cell>
        </row>
        <row r="14056">
          <cell r="A14056" t="str">
            <v>3136F7CS4</v>
          </cell>
          <cell r="B14056" t="str">
            <v>x3136F7CS4</v>
          </cell>
          <cell r="C14056" t="str">
            <v>Match</v>
          </cell>
          <cell r="D14056" t="str">
            <v>iStar</v>
          </cell>
          <cell r="E14056" t="str">
            <v>Callable</v>
          </cell>
        </row>
        <row r="14057">
          <cell r="A14057" t="str">
            <v>3136F7CT2</v>
          </cell>
          <cell r="B14057" t="str">
            <v>x3136F7CT2</v>
          </cell>
          <cell r="C14057" t="str">
            <v>Match</v>
          </cell>
          <cell r="D14057" t="str">
            <v>iStar</v>
          </cell>
          <cell r="E14057" t="str">
            <v>Callable</v>
          </cell>
        </row>
        <row r="14058">
          <cell r="A14058" t="str">
            <v>3136F7CU9</v>
          </cell>
          <cell r="B14058" t="str">
            <v>x3136F7CU9</v>
          </cell>
          <cell r="C14058" t="str">
            <v>Match</v>
          </cell>
          <cell r="D14058" t="str">
            <v>iStar</v>
          </cell>
          <cell r="E14058" t="str">
            <v>Callable</v>
          </cell>
        </row>
        <row r="14059">
          <cell r="A14059" t="str">
            <v>3136F7CV7</v>
          </cell>
          <cell r="B14059" t="str">
            <v>x3136F7CV7</v>
          </cell>
          <cell r="C14059" t="str">
            <v>Match</v>
          </cell>
          <cell r="D14059" t="str">
            <v>iStar</v>
          </cell>
          <cell r="E14059" t="str">
            <v>Callable</v>
          </cell>
        </row>
        <row r="14060">
          <cell r="A14060" t="str">
            <v>3136F7CV7</v>
          </cell>
          <cell r="B14060" t="str">
            <v>x3136F7CV7</v>
          </cell>
          <cell r="C14060" t="str">
            <v>Match</v>
          </cell>
          <cell r="D14060" t="str">
            <v>iStar</v>
          </cell>
          <cell r="E14060" t="str">
            <v>Step-Up</v>
          </cell>
        </row>
        <row r="14061">
          <cell r="A14061" t="str">
            <v>3136F7CW5</v>
          </cell>
          <cell r="B14061" t="str">
            <v>x3136F7CW5</v>
          </cell>
          <cell r="C14061" t="str">
            <v>Match</v>
          </cell>
          <cell r="D14061" t="str">
            <v>iStar</v>
          </cell>
          <cell r="E14061" t="str">
            <v>Callable</v>
          </cell>
        </row>
        <row r="14062">
          <cell r="A14062" t="str">
            <v>3136F7CX3</v>
          </cell>
          <cell r="B14062" t="str">
            <v>x3136F7CX3</v>
          </cell>
          <cell r="C14062" t="str">
            <v>Match</v>
          </cell>
          <cell r="D14062" t="str">
            <v>iStar</v>
          </cell>
          <cell r="E14062" t="str">
            <v>Step-Up</v>
          </cell>
        </row>
        <row r="14063">
          <cell r="A14063" t="str">
            <v>3136F7CY1</v>
          </cell>
          <cell r="B14063" t="str">
            <v>x3136F7CY1</v>
          </cell>
          <cell r="C14063" t="str">
            <v>Match</v>
          </cell>
          <cell r="D14063" t="str">
            <v>iStar</v>
          </cell>
          <cell r="E14063" t="str">
            <v>Step-Up</v>
          </cell>
        </row>
        <row r="14064">
          <cell r="A14064" t="str">
            <v>3136F7CZ8</v>
          </cell>
          <cell r="B14064" t="str">
            <v>x3136F7CZ8</v>
          </cell>
          <cell r="C14064" t="str">
            <v>Match</v>
          </cell>
          <cell r="D14064" t="str">
            <v>iStar</v>
          </cell>
          <cell r="E14064" t="str">
            <v>Step-Up</v>
          </cell>
        </row>
        <row r="14065">
          <cell r="A14065" t="str">
            <v>3136F7DA2</v>
          </cell>
          <cell r="B14065" t="str">
            <v>x3136F7DA2</v>
          </cell>
          <cell r="C14065" t="str">
            <v>Match</v>
          </cell>
          <cell r="D14065" t="str">
            <v>iStar</v>
          </cell>
          <cell r="E14065" t="str">
            <v>Callable</v>
          </cell>
        </row>
        <row r="14066">
          <cell r="A14066" t="str">
            <v>3136F7DB0</v>
          </cell>
          <cell r="B14066" t="str">
            <v>x3136F7DB0</v>
          </cell>
          <cell r="C14066" t="str">
            <v>Match</v>
          </cell>
          <cell r="D14066" t="str">
            <v>iStar</v>
          </cell>
          <cell r="E14066" t="str">
            <v>Callable</v>
          </cell>
        </row>
        <row r="14067">
          <cell r="A14067" t="str">
            <v>3136F7DC8</v>
          </cell>
          <cell r="B14067" t="str">
            <v>x3136F7DC8</v>
          </cell>
          <cell r="C14067" t="str">
            <v>Match</v>
          </cell>
          <cell r="D14067" t="str">
            <v>iStar</v>
          </cell>
          <cell r="E14067" t="str">
            <v>Callable</v>
          </cell>
        </row>
        <row r="14068">
          <cell r="A14068" t="str">
            <v>3136F7DD6</v>
          </cell>
          <cell r="B14068" t="str">
            <v>x3136F7DD6</v>
          </cell>
          <cell r="C14068" t="str">
            <v>Match</v>
          </cell>
          <cell r="D14068" t="str">
            <v>iStar</v>
          </cell>
          <cell r="E14068" t="str">
            <v>Callable</v>
          </cell>
        </row>
        <row r="14069">
          <cell r="A14069" t="str">
            <v>3136F7DE4</v>
          </cell>
          <cell r="B14069" t="str">
            <v>x3136F7DE4</v>
          </cell>
          <cell r="C14069" t="str">
            <v>Match</v>
          </cell>
          <cell r="D14069" t="str">
            <v>iStar</v>
          </cell>
          <cell r="E14069" t="str">
            <v>Callable</v>
          </cell>
        </row>
        <row r="14070">
          <cell r="A14070" t="str">
            <v>3136F7DF1</v>
          </cell>
          <cell r="B14070" t="str">
            <v>x3136F7DF1</v>
          </cell>
          <cell r="C14070" t="str">
            <v>Match</v>
          </cell>
          <cell r="D14070" t="str">
            <v>iStar</v>
          </cell>
          <cell r="E14070" t="str">
            <v>Callable</v>
          </cell>
        </row>
        <row r="14071">
          <cell r="A14071" t="str">
            <v>3136F7DG9</v>
          </cell>
          <cell r="B14071" t="str">
            <v>x3136F7DG9</v>
          </cell>
          <cell r="C14071" t="str">
            <v>Match</v>
          </cell>
          <cell r="D14071" t="str">
            <v>iStar</v>
          </cell>
          <cell r="E14071" t="str">
            <v>Step-Up</v>
          </cell>
        </row>
        <row r="14072">
          <cell r="A14072" t="str">
            <v>3136F7DH7</v>
          </cell>
          <cell r="B14072" t="str">
            <v>x3136F7DH7</v>
          </cell>
          <cell r="C14072" t="str">
            <v>Match</v>
          </cell>
          <cell r="D14072" t="str">
            <v>iStar</v>
          </cell>
          <cell r="E14072" t="str">
            <v>Bullet</v>
          </cell>
        </row>
        <row r="14073">
          <cell r="A14073" t="str">
            <v>3136F7DK0</v>
          </cell>
          <cell r="B14073" t="str">
            <v>x3136F7DK0</v>
          </cell>
          <cell r="C14073" t="str">
            <v>Match</v>
          </cell>
          <cell r="D14073" t="str">
            <v>iStar</v>
          </cell>
          <cell r="E14073" t="str">
            <v>Step-Up</v>
          </cell>
        </row>
        <row r="14074">
          <cell r="A14074" t="str">
            <v>3136F7DK0</v>
          </cell>
          <cell r="B14074" t="str">
            <v>x3136F7DK0</v>
          </cell>
          <cell r="C14074" t="str">
            <v>Match</v>
          </cell>
          <cell r="D14074" t="str">
            <v>iStar</v>
          </cell>
          <cell r="E14074" t="str">
            <v>Callable</v>
          </cell>
        </row>
        <row r="14075">
          <cell r="A14075" t="str">
            <v>3136F7DL8</v>
          </cell>
          <cell r="B14075" t="str">
            <v>x3136F7DL8</v>
          </cell>
          <cell r="C14075" t="str">
            <v>Match</v>
          </cell>
          <cell r="D14075" t="str">
            <v>iStar</v>
          </cell>
          <cell r="E14075" t="str">
            <v>Callable</v>
          </cell>
        </row>
        <row r="14076">
          <cell r="A14076" t="str">
            <v>3136F7DM6</v>
          </cell>
          <cell r="B14076" t="str">
            <v>x3136F7DM6</v>
          </cell>
          <cell r="C14076" t="str">
            <v>Match</v>
          </cell>
          <cell r="D14076" t="str">
            <v>iStar</v>
          </cell>
          <cell r="E14076" t="str">
            <v>Callable</v>
          </cell>
        </row>
        <row r="14077">
          <cell r="A14077" t="str">
            <v>3136F7DN4</v>
          </cell>
          <cell r="B14077" t="str">
            <v>x3136F7DN4</v>
          </cell>
          <cell r="C14077" t="str">
            <v>Match</v>
          </cell>
          <cell r="D14077" t="str">
            <v>iStar</v>
          </cell>
          <cell r="E14077" t="str">
            <v>Callable</v>
          </cell>
        </row>
        <row r="14078">
          <cell r="A14078" t="str">
            <v>3136F7DP9</v>
          </cell>
          <cell r="B14078" t="str">
            <v>x3136F7DP9</v>
          </cell>
          <cell r="C14078" t="str">
            <v>Match</v>
          </cell>
          <cell r="D14078" t="str">
            <v>iStar</v>
          </cell>
          <cell r="E14078" t="str">
            <v>Callable</v>
          </cell>
        </row>
        <row r="14079">
          <cell r="A14079" t="str">
            <v>3136F7DR5</v>
          </cell>
          <cell r="B14079" t="str">
            <v>x3136F7DR5</v>
          </cell>
          <cell r="C14079" t="str">
            <v>Match</v>
          </cell>
          <cell r="D14079" t="str">
            <v>iStar</v>
          </cell>
          <cell r="E14079" t="str">
            <v>Callable</v>
          </cell>
        </row>
        <row r="14080">
          <cell r="A14080" t="str">
            <v>3136F7DS3</v>
          </cell>
          <cell r="B14080" t="str">
            <v>x3136F7DS3</v>
          </cell>
          <cell r="C14080" t="str">
            <v>Match</v>
          </cell>
          <cell r="D14080" t="str">
            <v>iStar</v>
          </cell>
          <cell r="E14080" t="str">
            <v>Callable</v>
          </cell>
        </row>
        <row r="14081">
          <cell r="A14081" t="str">
            <v>3136F7DT1</v>
          </cell>
          <cell r="B14081" t="str">
            <v>x3136F7DT1</v>
          </cell>
          <cell r="C14081" t="str">
            <v>Match</v>
          </cell>
          <cell r="D14081" t="str">
            <v>iStar</v>
          </cell>
          <cell r="E14081" t="str">
            <v>Callable</v>
          </cell>
        </row>
        <row r="14082">
          <cell r="A14082" t="str">
            <v>3136F7DU8</v>
          </cell>
          <cell r="B14082" t="str">
            <v>x3136F7DU8</v>
          </cell>
          <cell r="C14082" t="str">
            <v>Match</v>
          </cell>
          <cell r="D14082" t="str">
            <v>iStar</v>
          </cell>
          <cell r="E14082" t="str">
            <v>Callable</v>
          </cell>
        </row>
        <row r="14083">
          <cell r="A14083" t="str">
            <v>3136F7DV6</v>
          </cell>
          <cell r="B14083" t="str">
            <v>x3136F7DV6</v>
          </cell>
          <cell r="C14083" t="str">
            <v>Match</v>
          </cell>
          <cell r="D14083" t="str">
            <v>iStar</v>
          </cell>
          <cell r="E14083" t="str">
            <v>Callable</v>
          </cell>
        </row>
        <row r="14084">
          <cell r="A14084" t="str">
            <v>3136F7DW4</v>
          </cell>
          <cell r="B14084" t="str">
            <v>x3136F7DW4</v>
          </cell>
          <cell r="C14084" t="str">
            <v>Match</v>
          </cell>
          <cell r="D14084" t="str">
            <v>iStar</v>
          </cell>
          <cell r="E14084" t="str">
            <v>Callable</v>
          </cell>
        </row>
        <row r="14085">
          <cell r="A14085" t="str">
            <v>3136F7DX2</v>
          </cell>
          <cell r="B14085" t="str">
            <v>x3136F7DX2</v>
          </cell>
          <cell r="C14085" t="str">
            <v>Match</v>
          </cell>
          <cell r="D14085" t="str">
            <v>iStar</v>
          </cell>
          <cell r="E14085" t="str">
            <v>Step-Up</v>
          </cell>
        </row>
        <row r="14086">
          <cell r="A14086" t="str">
            <v>3136F7DY0</v>
          </cell>
          <cell r="B14086" t="str">
            <v>x3136F7DY0</v>
          </cell>
          <cell r="C14086" t="str">
            <v>Match</v>
          </cell>
          <cell r="D14086" t="str">
            <v>iStar</v>
          </cell>
          <cell r="E14086" t="str">
            <v>Callable</v>
          </cell>
        </row>
        <row r="14087">
          <cell r="A14087" t="str">
            <v>3136F7DZ7</v>
          </cell>
          <cell r="B14087" t="str">
            <v>x3136F7DZ7</v>
          </cell>
          <cell r="C14087" t="str">
            <v>Match</v>
          </cell>
          <cell r="D14087" t="str">
            <v>iStar</v>
          </cell>
          <cell r="E14087" t="str">
            <v>Callable</v>
          </cell>
        </row>
        <row r="14088">
          <cell r="A14088" t="str">
            <v>3136F7EA1</v>
          </cell>
          <cell r="B14088" t="str">
            <v>x3136F7EA1</v>
          </cell>
          <cell r="C14088" t="str">
            <v>Match</v>
          </cell>
          <cell r="D14088" t="str">
            <v>iStar</v>
          </cell>
          <cell r="E14088" t="str">
            <v>Callable</v>
          </cell>
        </row>
        <row r="14089">
          <cell r="A14089" t="str">
            <v>3136F7EB9</v>
          </cell>
          <cell r="B14089" t="str">
            <v>x3136F7EB9</v>
          </cell>
          <cell r="C14089" t="str">
            <v>Match</v>
          </cell>
          <cell r="D14089" t="str">
            <v>iStar</v>
          </cell>
          <cell r="E14089" t="str">
            <v>Callable</v>
          </cell>
        </row>
        <row r="14090">
          <cell r="A14090" t="str">
            <v>3136F7EB9</v>
          </cell>
          <cell r="B14090" t="str">
            <v>x3136F7EB9</v>
          </cell>
          <cell r="C14090" t="str">
            <v>Match</v>
          </cell>
          <cell r="D14090" t="str">
            <v>iStar</v>
          </cell>
          <cell r="E14090" t="str">
            <v>Callable</v>
          </cell>
        </row>
        <row r="14091">
          <cell r="A14091" t="str">
            <v>3136F7EB9</v>
          </cell>
          <cell r="B14091" t="str">
            <v>x3136F7EB9</v>
          </cell>
          <cell r="C14091" t="str">
            <v>Match</v>
          </cell>
          <cell r="D14091" t="str">
            <v>iStar</v>
          </cell>
          <cell r="E14091" t="str">
            <v>Callable</v>
          </cell>
        </row>
        <row r="14092">
          <cell r="A14092" t="str">
            <v>3136F7EC7</v>
          </cell>
          <cell r="B14092" t="str">
            <v>x3136F7EC7</v>
          </cell>
          <cell r="C14092" t="str">
            <v>Match</v>
          </cell>
          <cell r="D14092" t="str">
            <v>iStar</v>
          </cell>
          <cell r="E14092" t="str">
            <v>Callable</v>
          </cell>
        </row>
        <row r="14093">
          <cell r="A14093" t="str">
            <v>3136F7EC7</v>
          </cell>
          <cell r="B14093" t="str">
            <v>x3136F7EC7</v>
          </cell>
          <cell r="C14093" t="str">
            <v>Match</v>
          </cell>
          <cell r="D14093" t="str">
            <v>iStar</v>
          </cell>
          <cell r="E14093" t="str">
            <v>Callable</v>
          </cell>
        </row>
        <row r="14094">
          <cell r="A14094" t="str">
            <v>3136F7EC7</v>
          </cell>
          <cell r="B14094" t="str">
            <v>x3136F7EC7</v>
          </cell>
          <cell r="C14094" t="str">
            <v>Match</v>
          </cell>
          <cell r="D14094" t="str">
            <v>iStar</v>
          </cell>
          <cell r="E14094" t="str">
            <v>Callable</v>
          </cell>
        </row>
        <row r="14095">
          <cell r="A14095" t="str">
            <v>3136F7EC7</v>
          </cell>
          <cell r="B14095" t="str">
            <v>x3136F7EC7</v>
          </cell>
          <cell r="C14095" t="str">
            <v>Match</v>
          </cell>
          <cell r="D14095" t="str">
            <v>iStar</v>
          </cell>
          <cell r="E14095" t="str">
            <v>Callable</v>
          </cell>
        </row>
        <row r="14096">
          <cell r="A14096" t="str">
            <v>3136F7ED5</v>
          </cell>
          <cell r="B14096" t="str">
            <v>x3136F7ED5</v>
          </cell>
          <cell r="C14096" t="str">
            <v>Match</v>
          </cell>
          <cell r="D14096" t="str">
            <v>iStar</v>
          </cell>
          <cell r="E14096" t="str">
            <v>Step-Up</v>
          </cell>
        </row>
        <row r="14097">
          <cell r="A14097" t="str">
            <v>3136F7EE3</v>
          </cell>
          <cell r="B14097" t="str">
            <v>x3136F7EE3</v>
          </cell>
          <cell r="C14097" t="str">
            <v>Match</v>
          </cell>
          <cell r="D14097" t="str">
            <v>iStar</v>
          </cell>
          <cell r="E14097" t="str">
            <v>Callable</v>
          </cell>
        </row>
        <row r="14098">
          <cell r="A14098" t="str">
            <v>3136F7EF0</v>
          </cell>
          <cell r="B14098" t="str">
            <v>x3136F7EF0</v>
          </cell>
          <cell r="C14098" t="str">
            <v>Match</v>
          </cell>
          <cell r="D14098" t="str">
            <v>iStar</v>
          </cell>
          <cell r="E14098" t="str">
            <v>Step-Up</v>
          </cell>
        </row>
        <row r="14099">
          <cell r="A14099" t="str">
            <v>3136F7EG8</v>
          </cell>
          <cell r="B14099" t="str">
            <v>x3136F7EG8</v>
          </cell>
          <cell r="C14099" t="str">
            <v>Match</v>
          </cell>
          <cell r="D14099" t="str">
            <v>iStar</v>
          </cell>
          <cell r="E14099" t="str">
            <v>Callable</v>
          </cell>
        </row>
        <row r="14100">
          <cell r="A14100" t="str">
            <v>3136F7EH6</v>
          </cell>
          <cell r="B14100" t="str">
            <v>x3136F7EH6</v>
          </cell>
          <cell r="C14100" t="str">
            <v>Match</v>
          </cell>
          <cell r="D14100" t="str">
            <v>iStar</v>
          </cell>
          <cell r="E14100" t="str">
            <v>Callable</v>
          </cell>
        </row>
        <row r="14101">
          <cell r="A14101" t="str">
            <v>3136F7EJ2</v>
          </cell>
          <cell r="B14101" t="str">
            <v>x3136F7EJ2</v>
          </cell>
          <cell r="C14101" t="str">
            <v>Match</v>
          </cell>
          <cell r="D14101" t="str">
            <v>iStar</v>
          </cell>
          <cell r="E14101" t="str">
            <v>Step-Up</v>
          </cell>
        </row>
        <row r="14102">
          <cell r="A14102" t="str">
            <v>3136F7EK9</v>
          </cell>
          <cell r="B14102" t="str">
            <v>x3136F7EK9</v>
          </cell>
          <cell r="C14102" t="str">
            <v>Match</v>
          </cell>
          <cell r="D14102" t="str">
            <v>iStar</v>
          </cell>
          <cell r="E14102" t="str">
            <v>Step-Up</v>
          </cell>
        </row>
        <row r="14103">
          <cell r="A14103" t="str">
            <v>3136F7EL7</v>
          </cell>
          <cell r="B14103" t="str">
            <v>x3136F7EL7</v>
          </cell>
          <cell r="C14103" t="str">
            <v>Match</v>
          </cell>
          <cell r="D14103" t="str">
            <v>iStar</v>
          </cell>
          <cell r="E14103" t="str">
            <v>Callable</v>
          </cell>
        </row>
        <row r="14104">
          <cell r="A14104" t="str">
            <v>3136F7EM5</v>
          </cell>
          <cell r="B14104" t="str">
            <v>x3136F7EM5</v>
          </cell>
          <cell r="C14104" t="str">
            <v>Match</v>
          </cell>
          <cell r="D14104" t="str">
            <v>iStar</v>
          </cell>
          <cell r="E14104" t="str">
            <v>Step-Up</v>
          </cell>
        </row>
        <row r="14105">
          <cell r="A14105" t="str">
            <v>3136F7EN3</v>
          </cell>
          <cell r="B14105" t="str">
            <v>x3136F7EN3</v>
          </cell>
          <cell r="C14105" t="str">
            <v>Match</v>
          </cell>
          <cell r="D14105" t="str">
            <v>iStar</v>
          </cell>
          <cell r="E14105" t="str">
            <v>Callable</v>
          </cell>
        </row>
        <row r="14106">
          <cell r="A14106" t="str">
            <v>3136F7EP8</v>
          </cell>
          <cell r="B14106" t="str">
            <v>x3136F7EP8</v>
          </cell>
          <cell r="C14106" t="str">
            <v>Match</v>
          </cell>
          <cell r="D14106" t="str">
            <v>iStar</v>
          </cell>
          <cell r="E14106" t="str">
            <v>Callable</v>
          </cell>
        </row>
        <row r="14107">
          <cell r="A14107" t="str">
            <v>3136F7EQ6</v>
          </cell>
          <cell r="B14107" t="str">
            <v>x3136F7EQ6</v>
          </cell>
          <cell r="C14107" t="str">
            <v>Match</v>
          </cell>
          <cell r="D14107" t="str">
            <v>iStar</v>
          </cell>
          <cell r="E14107" t="str">
            <v>Step-Up</v>
          </cell>
        </row>
        <row r="14108">
          <cell r="A14108" t="str">
            <v>3136F7ER4</v>
          </cell>
          <cell r="B14108" t="str">
            <v>x3136F7ER4</v>
          </cell>
          <cell r="C14108" t="str">
            <v>Match</v>
          </cell>
          <cell r="D14108" t="str">
            <v>iStar</v>
          </cell>
          <cell r="E14108" t="str">
            <v>Step-Up</v>
          </cell>
        </row>
        <row r="14109">
          <cell r="A14109" t="str">
            <v>3136F7ES2</v>
          </cell>
          <cell r="B14109" t="str">
            <v>x3136F7ES2</v>
          </cell>
          <cell r="C14109" t="str">
            <v>Match</v>
          </cell>
          <cell r="D14109" t="str">
            <v>iStar</v>
          </cell>
          <cell r="E14109" t="str">
            <v>Step-Up</v>
          </cell>
        </row>
        <row r="14110">
          <cell r="A14110" t="str">
            <v>3136F7ET0</v>
          </cell>
          <cell r="B14110" t="str">
            <v>x3136F7ET0</v>
          </cell>
          <cell r="C14110" t="str">
            <v>Match</v>
          </cell>
          <cell r="D14110" t="str">
            <v>iStar</v>
          </cell>
          <cell r="E14110" t="str">
            <v>Callable</v>
          </cell>
        </row>
        <row r="14111">
          <cell r="A14111" t="str">
            <v>3136F7EU7</v>
          </cell>
          <cell r="B14111" t="str">
            <v>x3136F7EU7</v>
          </cell>
          <cell r="C14111" t="str">
            <v>Match</v>
          </cell>
          <cell r="D14111" t="str">
            <v>iStar</v>
          </cell>
          <cell r="E14111" t="str">
            <v>Callable</v>
          </cell>
        </row>
        <row r="14112">
          <cell r="A14112" t="str">
            <v>3136F7EV5</v>
          </cell>
          <cell r="B14112" t="str">
            <v>x3136F7EV5</v>
          </cell>
          <cell r="C14112" t="str">
            <v>Match</v>
          </cell>
          <cell r="D14112" t="str">
            <v>iStar</v>
          </cell>
          <cell r="E14112" t="str">
            <v>Step-Up</v>
          </cell>
        </row>
        <row r="14113">
          <cell r="A14113" t="str">
            <v>3136F7EW3</v>
          </cell>
          <cell r="B14113" t="str">
            <v>x3136F7EW3</v>
          </cell>
          <cell r="C14113" t="str">
            <v>Match</v>
          </cell>
          <cell r="D14113" t="str">
            <v>iStar</v>
          </cell>
          <cell r="E14113" t="str">
            <v>Callable</v>
          </cell>
        </row>
        <row r="14114">
          <cell r="A14114" t="str">
            <v>3136F7EX1</v>
          </cell>
          <cell r="B14114" t="str">
            <v>x3136F7EX1</v>
          </cell>
          <cell r="C14114" t="str">
            <v>Match</v>
          </cell>
          <cell r="D14114" t="str">
            <v>iStar</v>
          </cell>
          <cell r="E14114" t="str">
            <v>Callable</v>
          </cell>
        </row>
        <row r="14115">
          <cell r="A14115" t="str">
            <v>3136F7EY9</v>
          </cell>
          <cell r="B14115" t="str">
            <v>x3136F7EY9</v>
          </cell>
          <cell r="C14115" t="str">
            <v>Match</v>
          </cell>
          <cell r="D14115" t="str">
            <v>iStar</v>
          </cell>
          <cell r="E14115" t="str">
            <v>Callable</v>
          </cell>
        </row>
        <row r="14116">
          <cell r="A14116" t="str">
            <v>3136F7EZ6</v>
          </cell>
          <cell r="B14116" t="str">
            <v>x3136F7EZ6</v>
          </cell>
          <cell r="C14116" t="str">
            <v>Match</v>
          </cell>
          <cell r="D14116" t="str">
            <v>iStar</v>
          </cell>
          <cell r="E14116" t="str">
            <v>Callable</v>
          </cell>
        </row>
        <row r="14117">
          <cell r="A14117" t="str">
            <v>3136F7FA0</v>
          </cell>
          <cell r="B14117" t="str">
            <v>x3136F7FA0</v>
          </cell>
          <cell r="C14117" t="str">
            <v>Match</v>
          </cell>
          <cell r="D14117" t="str">
            <v>iStar</v>
          </cell>
          <cell r="E14117" t="str">
            <v>Callable</v>
          </cell>
        </row>
        <row r="14118">
          <cell r="A14118" t="str">
            <v>3136F7FA0</v>
          </cell>
          <cell r="B14118" t="str">
            <v>x3136F7FA0</v>
          </cell>
          <cell r="C14118" t="str">
            <v>Match</v>
          </cell>
          <cell r="D14118" t="str">
            <v>iStar</v>
          </cell>
          <cell r="E14118" t="str">
            <v>Callable</v>
          </cell>
        </row>
        <row r="14119">
          <cell r="A14119" t="str">
            <v>3136F7FA0</v>
          </cell>
          <cell r="B14119" t="str">
            <v>x3136F7FA0</v>
          </cell>
          <cell r="C14119" t="str">
            <v>Match</v>
          </cell>
          <cell r="D14119" t="str">
            <v>iStar</v>
          </cell>
          <cell r="E14119" t="str">
            <v>Callable</v>
          </cell>
        </row>
        <row r="14120">
          <cell r="A14120" t="str">
            <v>3136F7FA0</v>
          </cell>
          <cell r="B14120" t="str">
            <v>x3136F7FA0</v>
          </cell>
          <cell r="C14120" t="str">
            <v>Match</v>
          </cell>
          <cell r="D14120" t="str">
            <v>iStar</v>
          </cell>
          <cell r="E14120" t="str">
            <v>Callable</v>
          </cell>
        </row>
        <row r="14121">
          <cell r="A14121" t="str">
            <v>3136F7FB8</v>
          </cell>
          <cell r="B14121" t="str">
            <v>x3136F7FB8</v>
          </cell>
          <cell r="C14121" t="str">
            <v>Match</v>
          </cell>
          <cell r="D14121" t="str">
            <v>iStar</v>
          </cell>
          <cell r="E14121" t="str">
            <v>Callable</v>
          </cell>
        </row>
        <row r="14122">
          <cell r="A14122" t="str">
            <v>3136F7FC6</v>
          </cell>
          <cell r="B14122" t="str">
            <v>x3136F7FC6</v>
          </cell>
          <cell r="C14122" t="str">
            <v>Match</v>
          </cell>
          <cell r="D14122" t="str">
            <v>iStar</v>
          </cell>
          <cell r="E14122" t="str">
            <v>Step-Up</v>
          </cell>
        </row>
        <row r="14123">
          <cell r="A14123" t="str">
            <v>3136F7FD4</v>
          </cell>
          <cell r="B14123" t="str">
            <v>x3136F7FD4</v>
          </cell>
          <cell r="C14123" t="str">
            <v>Match</v>
          </cell>
          <cell r="D14123" t="str">
            <v>iStar</v>
          </cell>
          <cell r="E14123" t="str">
            <v>Callable</v>
          </cell>
        </row>
        <row r="14124">
          <cell r="A14124" t="str">
            <v>3136F7FD4</v>
          </cell>
          <cell r="B14124" t="str">
            <v>x3136F7FD4</v>
          </cell>
          <cell r="C14124" t="str">
            <v>Match</v>
          </cell>
          <cell r="D14124" t="str">
            <v>iStar</v>
          </cell>
          <cell r="E14124" t="str">
            <v>Callable</v>
          </cell>
        </row>
        <row r="14125">
          <cell r="A14125" t="str">
            <v>3136F7FE2</v>
          </cell>
          <cell r="B14125" t="str">
            <v>x3136F7FE2</v>
          </cell>
          <cell r="C14125" t="str">
            <v>Match</v>
          </cell>
          <cell r="D14125" t="str">
            <v>iStar</v>
          </cell>
          <cell r="E14125" t="str">
            <v>Callable</v>
          </cell>
        </row>
        <row r="14126">
          <cell r="A14126" t="str">
            <v>3136F7FF9</v>
          </cell>
          <cell r="B14126" t="str">
            <v>x3136F7FF9</v>
          </cell>
          <cell r="C14126" t="str">
            <v>Match</v>
          </cell>
          <cell r="D14126" t="str">
            <v>iStar</v>
          </cell>
          <cell r="E14126" t="str">
            <v>Callable</v>
          </cell>
        </row>
        <row r="14127">
          <cell r="A14127" t="str">
            <v>3136F7FG7</v>
          </cell>
          <cell r="B14127" t="str">
            <v>x3136F7FG7</v>
          </cell>
          <cell r="C14127" t="str">
            <v>Match</v>
          </cell>
          <cell r="D14127" t="str">
            <v>iStar</v>
          </cell>
          <cell r="E14127" t="str">
            <v>Callable</v>
          </cell>
        </row>
        <row r="14128">
          <cell r="A14128" t="str">
            <v>3136F7FG7</v>
          </cell>
          <cell r="B14128" t="str">
            <v>x3136F7FG7</v>
          </cell>
          <cell r="C14128" t="str">
            <v>Match</v>
          </cell>
          <cell r="D14128" t="str">
            <v>iStar</v>
          </cell>
          <cell r="E14128" t="str">
            <v>Callable</v>
          </cell>
        </row>
        <row r="14129">
          <cell r="A14129" t="str">
            <v>3136F7FG7</v>
          </cell>
          <cell r="B14129" t="str">
            <v>x3136F7FG7</v>
          </cell>
          <cell r="C14129" t="str">
            <v>Match</v>
          </cell>
          <cell r="D14129" t="str">
            <v>iStar</v>
          </cell>
          <cell r="E14129" t="str">
            <v>Callable</v>
          </cell>
        </row>
        <row r="14130">
          <cell r="A14130" t="str">
            <v>3136F7FH5</v>
          </cell>
          <cell r="B14130" t="str">
            <v>x3136F7FH5</v>
          </cell>
          <cell r="C14130" t="str">
            <v>Match</v>
          </cell>
          <cell r="D14130" t="str">
            <v>iStar</v>
          </cell>
          <cell r="E14130" t="str">
            <v>Callable</v>
          </cell>
        </row>
        <row r="14131">
          <cell r="A14131" t="str">
            <v>3136F7FJ1</v>
          </cell>
          <cell r="B14131" t="str">
            <v>x3136F7FJ1</v>
          </cell>
          <cell r="C14131" t="str">
            <v>Match</v>
          </cell>
          <cell r="D14131" t="str">
            <v>iStar</v>
          </cell>
          <cell r="E14131" t="str">
            <v>Callable</v>
          </cell>
        </row>
        <row r="14132">
          <cell r="A14132" t="str">
            <v>3136F7FK8</v>
          </cell>
          <cell r="B14132" t="str">
            <v>x3136F7FK8</v>
          </cell>
          <cell r="C14132" t="str">
            <v>Match</v>
          </cell>
          <cell r="D14132" t="str">
            <v>iStar</v>
          </cell>
          <cell r="E14132" t="str">
            <v>Callable</v>
          </cell>
        </row>
        <row r="14133">
          <cell r="A14133" t="str">
            <v>3136F7FL6</v>
          </cell>
          <cell r="B14133" t="str">
            <v>x3136F7FL6</v>
          </cell>
          <cell r="C14133" t="str">
            <v>Match</v>
          </cell>
          <cell r="D14133" t="str">
            <v>iStar</v>
          </cell>
          <cell r="E14133" t="str">
            <v>Callable</v>
          </cell>
        </row>
        <row r="14134">
          <cell r="A14134" t="str">
            <v>3136F7FM4</v>
          </cell>
          <cell r="B14134" t="str">
            <v>x3136F7FM4</v>
          </cell>
          <cell r="C14134" t="str">
            <v>Match</v>
          </cell>
          <cell r="D14134" t="str">
            <v>iStar</v>
          </cell>
          <cell r="E14134" t="str">
            <v>Callable</v>
          </cell>
        </row>
        <row r="14135">
          <cell r="A14135" t="str">
            <v>3136F7FN2</v>
          </cell>
          <cell r="B14135" t="str">
            <v>x3136F7FN2</v>
          </cell>
          <cell r="C14135" t="str">
            <v>Match</v>
          </cell>
          <cell r="D14135" t="str">
            <v>iStar</v>
          </cell>
          <cell r="E14135" t="str">
            <v>Callable</v>
          </cell>
        </row>
        <row r="14136">
          <cell r="A14136" t="str">
            <v>3136F7FP7</v>
          </cell>
          <cell r="B14136" t="str">
            <v>x3136F7FP7</v>
          </cell>
          <cell r="C14136" t="str">
            <v>Match</v>
          </cell>
          <cell r="D14136" t="str">
            <v>iStar</v>
          </cell>
          <cell r="E14136" t="str">
            <v>Step-Up</v>
          </cell>
        </row>
        <row r="14137">
          <cell r="A14137" t="str">
            <v>3136F7FQ5</v>
          </cell>
          <cell r="B14137" t="str">
            <v>x3136F7FQ5</v>
          </cell>
          <cell r="C14137" t="str">
            <v>Match</v>
          </cell>
          <cell r="D14137" t="str">
            <v>iStar</v>
          </cell>
          <cell r="E14137" t="str">
            <v>Callable</v>
          </cell>
        </row>
        <row r="14138">
          <cell r="A14138" t="str">
            <v>3136F7FR3</v>
          </cell>
          <cell r="B14138" t="str">
            <v>x3136F7FR3</v>
          </cell>
          <cell r="C14138" t="str">
            <v>Match</v>
          </cell>
          <cell r="D14138" t="str">
            <v>iStar</v>
          </cell>
          <cell r="E14138" t="str">
            <v>Step-Up</v>
          </cell>
        </row>
        <row r="14139">
          <cell r="A14139" t="str">
            <v>3136F7FS1</v>
          </cell>
          <cell r="B14139" t="str">
            <v>x3136F7FS1</v>
          </cell>
          <cell r="C14139" t="str">
            <v>Match</v>
          </cell>
          <cell r="D14139" t="str">
            <v>iStar</v>
          </cell>
          <cell r="E14139" t="str">
            <v>Callable</v>
          </cell>
        </row>
        <row r="14140">
          <cell r="A14140" t="str">
            <v>3136F7FT9</v>
          </cell>
          <cell r="B14140" t="str">
            <v>x3136F7FT9</v>
          </cell>
          <cell r="C14140" t="str">
            <v>Match</v>
          </cell>
          <cell r="D14140" t="str">
            <v>iStar</v>
          </cell>
          <cell r="E14140" t="str">
            <v>Callable</v>
          </cell>
        </row>
        <row r="14141">
          <cell r="A14141" t="str">
            <v>3136F7FU6</v>
          </cell>
          <cell r="B14141" t="str">
            <v>x3136F7FU6</v>
          </cell>
          <cell r="C14141" t="str">
            <v>Match</v>
          </cell>
          <cell r="D14141" t="str">
            <v>iStar</v>
          </cell>
          <cell r="E14141" t="str">
            <v>Callable</v>
          </cell>
        </row>
        <row r="14142">
          <cell r="A14142" t="str">
            <v>3136F7FV4</v>
          </cell>
          <cell r="B14142" t="str">
            <v>x3136F7FV4</v>
          </cell>
          <cell r="C14142" t="str">
            <v>Match</v>
          </cell>
          <cell r="D14142" t="str">
            <v>iStar</v>
          </cell>
          <cell r="E14142" t="str">
            <v>Callable</v>
          </cell>
        </row>
        <row r="14143">
          <cell r="A14143" t="str">
            <v>3136F7FV4</v>
          </cell>
          <cell r="B14143" t="str">
            <v>x3136F7FV4</v>
          </cell>
          <cell r="C14143" t="str">
            <v>Match</v>
          </cell>
          <cell r="D14143" t="str">
            <v>iStar</v>
          </cell>
          <cell r="E14143" t="str">
            <v>Callable</v>
          </cell>
        </row>
        <row r="14144">
          <cell r="A14144" t="str">
            <v>3136F7FW2</v>
          </cell>
          <cell r="B14144" t="str">
            <v>x3136F7FW2</v>
          </cell>
          <cell r="C14144" t="str">
            <v>Match</v>
          </cell>
          <cell r="D14144" t="str">
            <v>iStar</v>
          </cell>
          <cell r="E14144" t="str">
            <v>Step-Up</v>
          </cell>
        </row>
        <row r="14145">
          <cell r="A14145" t="str">
            <v>3136F7FX0</v>
          </cell>
          <cell r="B14145" t="str">
            <v>x3136F7FX0</v>
          </cell>
          <cell r="C14145" t="str">
            <v>Match</v>
          </cell>
          <cell r="D14145" t="str">
            <v>iStar</v>
          </cell>
          <cell r="E14145" t="str">
            <v>Callable</v>
          </cell>
        </row>
        <row r="14146">
          <cell r="A14146" t="str">
            <v>3136F7FZ5</v>
          </cell>
          <cell r="B14146" t="str">
            <v>x3136F7FZ5</v>
          </cell>
          <cell r="C14146" t="str">
            <v>Match</v>
          </cell>
          <cell r="D14146" t="str">
            <v>iStar</v>
          </cell>
          <cell r="E14146" t="str">
            <v>Callable</v>
          </cell>
        </row>
        <row r="14147">
          <cell r="A14147" t="str">
            <v>3136F7GA9</v>
          </cell>
          <cell r="B14147" t="str">
            <v>x3136F7GA9</v>
          </cell>
          <cell r="C14147" t="str">
            <v>Match</v>
          </cell>
          <cell r="D14147" t="str">
            <v>iStar</v>
          </cell>
          <cell r="E14147" t="str">
            <v>Callable</v>
          </cell>
        </row>
        <row r="14148">
          <cell r="A14148" t="str">
            <v>3136F7GB7</v>
          </cell>
          <cell r="B14148" t="str">
            <v>x3136F7GB7</v>
          </cell>
          <cell r="C14148" t="str">
            <v>Match</v>
          </cell>
          <cell r="D14148" t="str">
            <v>iStar</v>
          </cell>
          <cell r="E14148" t="str">
            <v>Callable</v>
          </cell>
        </row>
        <row r="14149">
          <cell r="A14149" t="str">
            <v>3136F7GC5</v>
          </cell>
          <cell r="B14149" t="str">
            <v>x3136F7GC5</v>
          </cell>
          <cell r="C14149" t="str">
            <v>Match</v>
          </cell>
          <cell r="D14149" t="str">
            <v>iStar</v>
          </cell>
          <cell r="E14149" t="str">
            <v>Callable</v>
          </cell>
        </row>
        <row r="14150">
          <cell r="A14150" t="str">
            <v>3136F7GD3</v>
          </cell>
          <cell r="B14150" t="str">
            <v>x3136F7GD3</v>
          </cell>
          <cell r="C14150" t="str">
            <v>Match</v>
          </cell>
          <cell r="D14150" t="str">
            <v>iStar</v>
          </cell>
          <cell r="E14150" t="str">
            <v>Callable</v>
          </cell>
        </row>
        <row r="14151">
          <cell r="A14151" t="str">
            <v>3136F7GE1</v>
          </cell>
          <cell r="B14151" t="str">
            <v>x3136F7GE1</v>
          </cell>
          <cell r="C14151" t="str">
            <v>Match</v>
          </cell>
          <cell r="D14151" t="str">
            <v>iStar</v>
          </cell>
          <cell r="E14151" t="str">
            <v>Step-Up</v>
          </cell>
        </row>
        <row r="14152">
          <cell r="A14152" t="str">
            <v>3136F7GF8</v>
          </cell>
          <cell r="B14152" t="str">
            <v>x3136F7GF8</v>
          </cell>
          <cell r="C14152" t="str">
            <v>Match</v>
          </cell>
          <cell r="D14152" t="str">
            <v>iStar</v>
          </cell>
          <cell r="E14152" t="str">
            <v>Step-Up</v>
          </cell>
        </row>
        <row r="14153">
          <cell r="A14153" t="str">
            <v>3136F7GG6</v>
          </cell>
          <cell r="B14153" t="str">
            <v>x3136F7GG6</v>
          </cell>
          <cell r="C14153" t="str">
            <v>Match</v>
          </cell>
          <cell r="D14153" t="str">
            <v>iStar</v>
          </cell>
          <cell r="E14153" t="str">
            <v>Step-Up</v>
          </cell>
        </row>
        <row r="14154">
          <cell r="A14154" t="str">
            <v>3136F7GH4</v>
          </cell>
          <cell r="B14154" t="str">
            <v>x3136F7GH4</v>
          </cell>
          <cell r="C14154" t="str">
            <v>Match</v>
          </cell>
          <cell r="D14154" t="str">
            <v>iStar</v>
          </cell>
          <cell r="E14154" t="str">
            <v>Callable</v>
          </cell>
        </row>
        <row r="14155">
          <cell r="A14155" t="str">
            <v>3136F7GH4</v>
          </cell>
          <cell r="B14155" t="str">
            <v>x3136F7GH4</v>
          </cell>
          <cell r="C14155" t="str">
            <v>Match</v>
          </cell>
          <cell r="D14155" t="str">
            <v>iStar</v>
          </cell>
          <cell r="E14155" t="str">
            <v>Step-Up</v>
          </cell>
        </row>
        <row r="14156">
          <cell r="A14156" t="str">
            <v>3136F7GJ0</v>
          </cell>
          <cell r="B14156" t="str">
            <v>x3136F7GJ0</v>
          </cell>
          <cell r="C14156" t="str">
            <v>Match</v>
          </cell>
          <cell r="D14156" t="str">
            <v>iStar</v>
          </cell>
          <cell r="E14156" t="str">
            <v>Callable</v>
          </cell>
        </row>
        <row r="14157">
          <cell r="A14157" t="str">
            <v>3136F7GK7</v>
          </cell>
          <cell r="B14157" t="str">
            <v>x3136F7GK7</v>
          </cell>
          <cell r="C14157" t="str">
            <v>Match</v>
          </cell>
          <cell r="D14157" t="str">
            <v>iStar</v>
          </cell>
          <cell r="E14157" t="str">
            <v>Callable</v>
          </cell>
        </row>
        <row r="14158">
          <cell r="A14158" t="str">
            <v>3136F7GL5</v>
          </cell>
          <cell r="B14158" t="str">
            <v>x3136F7GL5</v>
          </cell>
          <cell r="C14158" t="str">
            <v>Match</v>
          </cell>
          <cell r="D14158" t="str">
            <v>iStar</v>
          </cell>
          <cell r="E14158" t="str">
            <v>Zero-Coupon</v>
          </cell>
        </row>
        <row r="14159">
          <cell r="A14159" t="str">
            <v>3136F7GM3</v>
          </cell>
          <cell r="B14159" t="str">
            <v>x3136F7GM3</v>
          </cell>
          <cell r="C14159" t="str">
            <v>Match</v>
          </cell>
          <cell r="D14159" t="str">
            <v>iStar</v>
          </cell>
          <cell r="E14159" t="str">
            <v>Callable</v>
          </cell>
        </row>
        <row r="14160">
          <cell r="A14160" t="str">
            <v>3136F7GN1</v>
          </cell>
          <cell r="B14160" t="str">
            <v>x3136F7GN1</v>
          </cell>
          <cell r="C14160" t="str">
            <v>Match</v>
          </cell>
          <cell r="D14160" t="str">
            <v>iStar</v>
          </cell>
          <cell r="E14160" t="str">
            <v>Callable</v>
          </cell>
        </row>
        <row r="14161">
          <cell r="A14161" t="str">
            <v>3136F7GN1</v>
          </cell>
          <cell r="B14161" t="str">
            <v>x3136F7GN1</v>
          </cell>
          <cell r="C14161" t="str">
            <v>Match</v>
          </cell>
          <cell r="D14161" t="str">
            <v>iStar</v>
          </cell>
          <cell r="E14161" t="str">
            <v>Callable</v>
          </cell>
        </row>
        <row r="14162">
          <cell r="A14162" t="str">
            <v>3136F7GN1</v>
          </cell>
          <cell r="B14162" t="str">
            <v>x3136F7GN1</v>
          </cell>
          <cell r="C14162" t="str">
            <v>Match</v>
          </cell>
          <cell r="D14162" t="str">
            <v>iStar</v>
          </cell>
          <cell r="E14162" t="str">
            <v>Callable</v>
          </cell>
        </row>
        <row r="14163">
          <cell r="A14163" t="str">
            <v>3136F7GN1</v>
          </cell>
          <cell r="B14163" t="str">
            <v>x3136F7GN1</v>
          </cell>
          <cell r="C14163" t="str">
            <v>Match</v>
          </cell>
          <cell r="D14163" t="str">
            <v>iStar</v>
          </cell>
          <cell r="E14163" t="str">
            <v>Callable</v>
          </cell>
        </row>
        <row r="14164">
          <cell r="A14164" t="str">
            <v>3136F7GN1</v>
          </cell>
          <cell r="B14164" t="str">
            <v>x3136F7GN1</v>
          </cell>
          <cell r="C14164" t="str">
            <v>Match</v>
          </cell>
          <cell r="D14164" t="str">
            <v>iStar</v>
          </cell>
          <cell r="E14164" t="str">
            <v>Callable</v>
          </cell>
        </row>
        <row r="14165">
          <cell r="A14165" t="str">
            <v>3136F7GN1</v>
          </cell>
          <cell r="B14165" t="str">
            <v>x3136F7GN1</v>
          </cell>
          <cell r="C14165" t="str">
            <v>Match</v>
          </cell>
          <cell r="D14165" t="str">
            <v>iStar</v>
          </cell>
          <cell r="E14165" t="str">
            <v>Callable</v>
          </cell>
        </row>
        <row r="14166">
          <cell r="A14166" t="str">
            <v>3136F7GP6</v>
          </cell>
          <cell r="B14166" t="str">
            <v>x3136F7GP6</v>
          </cell>
          <cell r="C14166" t="str">
            <v>Match</v>
          </cell>
          <cell r="D14166" t="str">
            <v>iStar</v>
          </cell>
          <cell r="E14166" t="str">
            <v>Callable</v>
          </cell>
        </row>
        <row r="14167">
          <cell r="A14167" t="str">
            <v>3136F7GR2</v>
          </cell>
          <cell r="B14167" t="str">
            <v>x3136F7GR2</v>
          </cell>
          <cell r="C14167" t="str">
            <v>Match</v>
          </cell>
          <cell r="D14167" t="str">
            <v>iStar</v>
          </cell>
          <cell r="E14167" t="str">
            <v>Callable</v>
          </cell>
        </row>
        <row r="14168">
          <cell r="A14168" t="str">
            <v>3136F7GS0</v>
          </cell>
          <cell r="B14168" t="str">
            <v>x3136F7GS0</v>
          </cell>
          <cell r="C14168" t="str">
            <v>Match</v>
          </cell>
          <cell r="D14168" t="str">
            <v>iStar</v>
          </cell>
          <cell r="E14168" t="str">
            <v>Callable</v>
          </cell>
        </row>
        <row r="14169">
          <cell r="A14169" t="str">
            <v>3136F7GT8</v>
          </cell>
          <cell r="B14169" t="str">
            <v>x3136F7GT8</v>
          </cell>
          <cell r="C14169" t="str">
            <v>Match</v>
          </cell>
          <cell r="D14169" t="str">
            <v>iStar</v>
          </cell>
          <cell r="E14169" t="str">
            <v>Callable</v>
          </cell>
        </row>
        <row r="14170">
          <cell r="A14170" t="str">
            <v>3136F7GU5</v>
          </cell>
          <cell r="B14170" t="str">
            <v>x3136F7GU5</v>
          </cell>
          <cell r="C14170" t="str">
            <v>Match</v>
          </cell>
          <cell r="D14170" t="str">
            <v>iStar</v>
          </cell>
          <cell r="E14170" t="str">
            <v>Step-Up</v>
          </cell>
        </row>
        <row r="14171">
          <cell r="A14171" t="str">
            <v>3136F7GU5</v>
          </cell>
          <cell r="B14171" t="str">
            <v>x3136F7GU5</v>
          </cell>
          <cell r="C14171" t="str">
            <v>Match</v>
          </cell>
          <cell r="D14171" t="str">
            <v>iStar</v>
          </cell>
          <cell r="E14171" t="str">
            <v>Step-Up</v>
          </cell>
        </row>
        <row r="14172">
          <cell r="A14172" t="str">
            <v>3136F7GV3</v>
          </cell>
          <cell r="B14172" t="str">
            <v>x3136F7GV3</v>
          </cell>
          <cell r="C14172" t="str">
            <v>Match</v>
          </cell>
          <cell r="D14172" t="str">
            <v>iStar</v>
          </cell>
          <cell r="E14172" t="str">
            <v>Callable</v>
          </cell>
        </row>
        <row r="14173">
          <cell r="A14173" t="str">
            <v>3136F7GV3</v>
          </cell>
          <cell r="B14173" t="str">
            <v>x3136F7GV3</v>
          </cell>
          <cell r="C14173" t="str">
            <v>Match</v>
          </cell>
          <cell r="D14173" t="str">
            <v>iStar</v>
          </cell>
          <cell r="E14173" t="str">
            <v>Step-Up</v>
          </cell>
        </row>
        <row r="14174">
          <cell r="A14174" t="str">
            <v>3136F7GW1</v>
          </cell>
          <cell r="B14174" t="str">
            <v>x3136F7GW1</v>
          </cell>
          <cell r="C14174" t="str">
            <v>Match</v>
          </cell>
          <cell r="D14174" t="str">
            <v>iStar</v>
          </cell>
          <cell r="E14174" t="str">
            <v>Step-Up</v>
          </cell>
        </row>
        <row r="14175">
          <cell r="A14175" t="str">
            <v>3136F7GX9</v>
          </cell>
          <cell r="B14175" t="str">
            <v>x3136F7GX9</v>
          </cell>
          <cell r="C14175" t="str">
            <v>Match</v>
          </cell>
          <cell r="D14175" t="str">
            <v>iStar</v>
          </cell>
          <cell r="E14175" t="str">
            <v>Callable</v>
          </cell>
        </row>
        <row r="14176">
          <cell r="A14176" t="str">
            <v>3136F7GY7</v>
          </cell>
          <cell r="B14176" t="str">
            <v>x3136F7GY7</v>
          </cell>
          <cell r="C14176" t="str">
            <v>Match</v>
          </cell>
          <cell r="D14176" t="str">
            <v>iStar</v>
          </cell>
          <cell r="E14176" t="str">
            <v>Callable</v>
          </cell>
        </row>
        <row r="14177">
          <cell r="A14177" t="str">
            <v>3136F7GZ4</v>
          </cell>
          <cell r="B14177" t="str">
            <v>x3136F7GZ4</v>
          </cell>
          <cell r="C14177" t="str">
            <v>Match</v>
          </cell>
          <cell r="D14177" t="str">
            <v>iStar</v>
          </cell>
          <cell r="E14177" t="str">
            <v>Callable</v>
          </cell>
        </row>
        <row r="14178">
          <cell r="A14178" t="str">
            <v>3136F7HA8</v>
          </cell>
          <cell r="B14178" t="str">
            <v>x3136F7HA8</v>
          </cell>
          <cell r="C14178" t="str">
            <v>Match</v>
          </cell>
          <cell r="D14178" t="str">
            <v>iStar</v>
          </cell>
          <cell r="E14178" t="str">
            <v>Callable</v>
          </cell>
        </row>
        <row r="14179">
          <cell r="A14179" t="str">
            <v>3136F7HB6</v>
          </cell>
          <cell r="B14179" t="str">
            <v>x3136F7HB6</v>
          </cell>
          <cell r="C14179" t="str">
            <v>Match</v>
          </cell>
          <cell r="D14179" t="str">
            <v>iStar</v>
          </cell>
          <cell r="E14179" t="str">
            <v>Callable</v>
          </cell>
        </row>
        <row r="14180">
          <cell r="A14180" t="str">
            <v>3136F7HC4</v>
          </cell>
          <cell r="B14180" t="str">
            <v>x3136F7HC4</v>
          </cell>
          <cell r="C14180" t="str">
            <v>Match</v>
          </cell>
          <cell r="D14180" t="str">
            <v>iStar</v>
          </cell>
          <cell r="E14180" t="str">
            <v>Callable</v>
          </cell>
        </row>
        <row r="14181">
          <cell r="A14181" t="str">
            <v>3136F7HD2</v>
          </cell>
          <cell r="B14181" t="str">
            <v>x3136F7HD2</v>
          </cell>
          <cell r="C14181" t="str">
            <v>Match</v>
          </cell>
          <cell r="D14181" t="str">
            <v>iStar</v>
          </cell>
          <cell r="E14181" t="str">
            <v>Callable</v>
          </cell>
        </row>
        <row r="14182">
          <cell r="A14182" t="str">
            <v>3136F7HE0</v>
          </cell>
          <cell r="B14182" t="str">
            <v>x3136F7HE0</v>
          </cell>
          <cell r="C14182" t="str">
            <v>Match</v>
          </cell>
          <cell r="D14182" t="str">
            <v>iStar</v>
          </cell>
          <cell r="E14182" t="str">
            <v>Callable</v>
          </cell>
        </row>
        <row r="14183">
          <cell r="A14183" t="str">
            <v>3136F7HF7</v>
          </cell>
          <cell r="B14183" t="str">
            <v>x3136F7HF7</v>
          </cell>
          <cell r="C14183" t="str">
            <v>Match</v>
          </cell>
          <cell r="D14183" t="str">
            <v>iStar</v>
          </cell>
          <cell r="E14183" t="str">
            <v>Step-Up</v>
          </cell>
        </row>
        <row r="14184">
          <cell r="A14184" t="str">
            <v>3136F7HG5</v>
          </cell>
          <cell r="B14184" t="str">
            <v>x3136F7HG5</v>
          </cell>
          <cell r="C14184" t="str">
            <v>Match</v>
          </cell>
          <cell r="D14184" t="str">
            <v>iStar</v>
          </cell>
          <cell r="E14184" t="str">
            <v>Step-Up</v>
          </cell>
        </row>
        <row r="14185">
          <cell r="A14185" t="str">
            <v>3136F7HH3</v>
          </cell>
          <cell r="B14185" t="str">
            <v>x3136F7HH3</v>
          </cell>
          <cell r="C14185" t="str">
            <v>Match</v>
          </cell>
          <cell r="D14185" t="str">
            <v>iStar</v>
          </cell>
          <cell r="E14185" t="str">
            <v>Step-Up</v>
          </cell>
        </row>
        <row r="14186">
          <cell r="A14186" t="str">
            <v>3136F7HH3</v>
          </cell>
          <cell r="B14186" t="str">
            <v>x3136F7HH3</v>
          </cell>
          <cell r="C14186" t="str">
            <v>Match</v>
          </cell>
          <cell r="D14186" t="str">
            <v>iStar</v>
          </cell>
          <cell r="E14186" t="str">
            <v>Callable</v>
          </cell>
        </row>
        <row r="14187">
          <cell r="A14187" t="str">
            <v>3136F7HH3</v>
          </cell>
          <cell r="B14187" t="str">
            <v>x3136F7HH3</v>
          </cell>
          <cell r="C14187" t="str">
            <v>Match</v>
          </cell>
          <cell r="D14187" t="str">
            <v>iStar</v>
          </cell>
          <cell r="E14187" t="str">
            <v>Callable</v>
          </cell>
        </row>
        <row r="14188">
          <cell r="A14188" t="str">
            <v>3136F7HJ9</v>
          </cell>
          <cell r="B14188" t="str">
            <v>x3136F7HJ9</v>
          </cell>
          <cell r="C14188" t="str">
            <v>Match</v>
          </cell>
          <cell r="D14188" t="str">
            <v>iStar</v>
          </cell>
          <cell r="E14188" t="str">
            <v>Callable</v>
          </cell>
        </row>
        <row r="14189">
          <cell r="A14189" t="str">
            <v>3136F7HK6</v>
          </cell>
          <cell r="B14189" t="str">
            <v>x3136F7HK6</v>
          </cell>
          <cell r="C14189" t="str">
            <v>Match</v>
          </cell>
          <cell r="D14189" t="str">
            <v>iStar</v>
          </cell>
          <cell r="E14189" t="str">
            <v>Callable</v>
          </cell>
        </row>
        <row r="14190">
          <cell r="A14190" t="str">
            <v>3136F7HL4</v>
          </cell>
          <cell r="B14190" t="str">
            <v>x3136F7HL4</v>
          </cell>
          <cell r="C14190" t="str">
            <v>Match</v>
          </cell>
          <cell r="D14190" t="str">
            <v>iStar</v>
          </cell>
          <cell r="E14190" t="str">
            <v>Callable</v>
          </cell>
        </row>
        <row r="14191">
          <cell r="A14191" t="str">
            <v>3136F7HM2</v>
          </cell>
          <cell r="B14191" t="str">
            <v>x3136F7HM2</v>
          </cell>
          <cell r="C14191" t="str">
            <v>Match</v>
          </cell>
          <cell r="D14191" t="str">
            <v>iStar</v>
          </cell>
          <cell r="E14191" t="str">
            <v>Callable</v>
          </cell>
        </row>
        <row r="14192">
          <cell r="A14192" t="str">
            <v>3136F7HN0</v>
          </cell>
          <cell r="B14192" t="str">
            <v>x3136F7HN0</v>
          </cell>
          <cell r="C14192" t="str">
            <v>Match</v>
          </cell>
          <cell r="D14192" t="str">
            <v>iStar</v>
          </cell>
          <cell r="E14192" t="str">
            <v>Step-Up</v>
          </cell>
        </row>
        <row r="14193">
          <cell r="A14193" t="str">
            <v>3136F7HP5</v>
          </cell>
          <cell r="B14193" t="str">
            <v>x3136F7HP5</v>
          </cell>
          <cell r="C14193" t="str">
            <v>Match</v>
          </cell>
          <cell r="D14193" t="str">
            <v>iStar</v>
          </cell>
          <cell r="E14193" t="str">
            <v>Callable</v>
          </cell>
        </row>
        <row r="14194">
          <cell r="A14194" t="str">
            <v>3136F7HQ3</v>
          </cell>
          <cell r="B14194" t="str">
            <v>x3136F7HQ3</v>
          </cell>
          <cell r="C14194" t="str">
            <v>Match</v>
          </cell>
          <cell r="D14194" t="str">
            <v>iStar</v>
          </cell>
          <cell r="E14194" t="str">
            <v>Step-Up</v>
          </cell>
        </row>
        <row r="14195">
          <cell r="A14195" t="str">
            <v>3136F7HR1</v>
          </cell>
          <cell r="B14195" t="str">
            <v>x3136F7HR1</v>
          </cell>
          <cell r="C14195" t="str">
            <v>Match</v>
          </cell>
          <cell r="D14195" t="str">
            <v>iStar</v>
          </cell>
          <cell r="E14195" t="str">
            <v>Zero-Coupon</v>
          </cell>
        </row>
        <row r="14196">
          <cell r="A14196" t="str">
            <v>3136F7HS9</v>
          </cell>
          <cell r="B14196" t="str">
            <v>x3136F7HS9</v>
          </cell>
          <cell r="C14196" t="str">
            <v>Match</v>
          </cell>
          <cell r="D14196" t="str">
            <v>iStar</v>
          </cell>
          <cell r="E14196" t="str">
            <v>Callable</v>
          </cell>
        </row>
        <row r="14197">
          <cell r="A14197" t="str">
            <v>3136F7HU4</v>
          </cell>
          <cell r="B14197" t="str">
            <v>x3136F7HU4</v>
          </cell>
          <cell r="C14197" t="str">
            <v>Match</v>
          </cell>
          <cell r="D14197" t="str">
            <v>iStar</v>
          </cell>
          <cell r="E14197" t="str">
            <v>Step-Up</v>
          </cell>
        </row>
        <row r="14198">
          <cell r="A14198" t="str">
            <v>3136F7HV2</v>
          </cell>
          <cell r="B14198" t="str">
            <v>x3136F7HV2</v>
          </cell>
          <cell r="C14198" t="str">
            <v>Match</v>
          </cell>
          <cell r="D14198" t="str">
            <v>iStar</v>
          </cell>
          <cell r="E14198" t="str">
            <v>Zero-Coupon</v>
          </cell>
        </row>
        <row r="14199">
          <cell r="A14199" t="str">
            <v>3136F7HW0</v>
          </cell>
          <cell r="B14199" t="str">
            <v>x3136F7HW0</v>
          </cell>
          <cell r="C14199" t="str">
            <v>Match</v>
          </cell>
          <cell r="D14199" t="str">
            <v>iStar</v>
          </cell>
          <cell r="E14199" t="str">
            <v>Callable</v>
          </cell>
        </row>
        <row r="14200">
          <cell r="A14200" t="str">
            <v>3136F7HY6</v>
          </cell>
          <cell r="B14200" t="str">
            <v>x3136F7HY6</v>
          </cell>
          <cell r="C14200" t="str">
            <v>Match</v>
          </cell>
          <cell r="D14200" t="str">
            <v>iStar</v>
          </cell>
          <cell r="E14200" t="str">
            <v>Callable</v>
          </cell>
        </row>
        <row r="14201">
          <cell r="A14201" t="str">
            <v>3136F7HZ3</v>
          </cell>
          <cell r="B14201" t="str">
            <v>x3136F7HZ3</v>
          </cell>
          <cell r="C14201" t="str">
            <v>Match</v>
          </cell>
          <cell r="D14201" t="str">
            <v>iStar</v>
          </cell>
          <cell r="E14201" t="str">
            <v>Zero-Coupon</v>
          </cell>
        </row>
        <row r="14202">
          <cell r="A14202" t="str">
            <v>3136F7JA6</v>
          </cell>
          <cell r="B14202" t="str">
            <v>x3136F7JA6</v>
          </cell>
          <cell r="C14202" t="str">
            <v>Match</v>
          </cell>
          <cell r="D14202" t="str">
            <v>iStar</v>
          </cell>
          <cell r="E14202" t="str">
            <v>Callable</v>
          </cell>
        </row>
        <row r="14203">
          <cell r="A14203" t="str">
            <v>3136F7JB4</v>
          </cell>
          <cell r="B14203" t="str">
            <v>x3136F7JB4</v>
          </cell>
          <cell r="C14203" t="str">
            <v>Match</v>
          </cell>
          <cell r="D14203" t="str">
            <v>iStar</v>
          </cell>
          <cell r="E14203" t="str">
            <v>Callable</v>
          </cell>
        </row>
        <row r="14204">
          <cell r="A14204" t="str">
            <v>3136F7JC2</v>
          </cell>
          <cell r="B14204" t="str">
            <v>x3136F7JC2</v>
          </cell>
          <cell r="C14204" t="str">
            <v>Match</v>
          </cell>
          <cell r="D14204" t="str">
            <v>iStar</v>
          </cell>
          <cell r="E14204" t="str">
            <v>Callable</v>
          </cell>
        </row>
        <row r="14205">
          <cell r="A14205" t="str">
            <v>3136F7JD0</v>
          </cell>
          <cell r="B14205" t="str">
            <v>x3136F7JD0</v>
          </cell>
          <cell r="C14205" t="str">
            <v>Match</v>
          </cell>
          <cell r="D14205" t="str">
            <v>iStar</v>
          </cell>
          <cell r="E14205" t="str">
            <v>Callable</v>
          </cell>
        </row>
        <row r="14206">
          <cell r="A14206" t="str">
            <v>3136F7JD0</v>
          </cell>
          <cell r="B14206" t="str">
            <v>x3136F7JD0</v>
          </cell>
          <cell r="C14206" t="str">
            <v>Match</v>
          </cell>
          <cell r="D14206" t="str">
            <v>iStar</v>
          </cell>
          <cell r="E14206" t="str">
            <v>Callable</v>
          </cell>
        </row>
        <row r="14207">
          <cell r="A14207" t="str">
            <v>3136F7JE8</v>
          </cell>
          <cell r="B14207" t="str">
            <v>x3136F7JE8</v>
          </cell>
          <cell r="C14207" t="str">
            <v>Match</v>
          </cell>
          <cell r="D14207" t="str">
            <v>iStar</v>
          </cell>
          <cell r="E14207" t="str">
            <v>Callable</v>
          </cell>
        </row>
        <row r="14208">
          <cell r="A14208" t="str">
            <v>3136F7JF5</v>
          </cell>
          <cell r="B14208" t="str">
            <v>x3136F7JF5</v>
          </cell>
          <cell r="C14208" t="str">
            <v>Match</v>
          </cell>
          <cell r="D14208" t="str">
            <v>iStar</v>
          </cell>
          <cell r="E14208" t="str">
            <v>Callable</v>
          </cell>
        </row>
        <row r="14209">
          <cell r="A14209" t="str">
            <v>3136F7JH1</v>
          </cell>
          <cell r="B14209" t="str">
            <v>x3136F7JH1</v>
          </cell>
          <cell r="C14209" t="str">
            <v>Match</v>
          </cell>
          <cell r="D14209" t="str">
            <v>iStar</v>
          </cell>
          <cell r="E14209" t="str">
            <v>Callable</v>
          </cell>
        </row>
        <row r="14210">
          <cell r="A14210" t="str">
            <v>3136F7JJ7</v>
          </cell>
          <cell r="B14210" t="str">
            <v>x3136F7JJ7</v>
          </cell>
          <cell r="C14210" t="str">
            <v>Match</v>
          </cell>
          <cell r="D14210" t="str">
            <v>iStar</v>
          </cell>
          <cell r="E14210" t="str">
            <v>Step-Up</v>
          </cell>
        </row>
        <row r="14211">
          <cell r="A14211" t="str">
            <v>3136F7JK4</v>
          </cell>
          <cell r="B14211" t="str">
            <v>x3136F7JK4</v>
          </cell>
          <cell r="C14211" t="str">
            <v>Match</v>
          </cell>
          <cell r="D14211" t="str">
            <v>iStar</v>
          </cell>
          <cell r="E14211" t="str">
            <v>Zero-Coupon</v>
          </cell>
        </row>
        <row r="14212">
          <cell r="A14212" t="str">
            <v>3136F7JL2</v>
          </cell>
          <cell r="B14212" t="str">
            <v>x3136F7JL2</v>
          </cell>
          <cell r="C14212" t="str">
            <v>Match</v>
          </cell>
          <cell r="D14212" t="str">
            <v>iStar</v>
          </cell>
          <cell r="E14212" t="str">
            <v>Callable</v>
          </cell>
        </row>
        <row r="14213">
          <cell r="A14213" t="str">
            <v>3136F7JM0</v>
          </cell>
          <cell r="B14213" t="str">
            <v>x3136F7JM0</v>
          </cell>
          <cell r="C14213" t="str">
            <v>Match</v>
          </cell>
          <cell r="D14213" t="str">
            <v>iStar</v>
          </cell>
          <cell r="E14213" t="str">
            <v>Callable</v>
          </cell>
        </row>
        <row r="14214">
          <cell r="A14214" t="str">
            <v>3136F7JN8</v>
          </cell>
          <cell r="B14214" t="str">
            <v>x3136F7JN8</v>
          </cell>
          <cell r="C14214" t="str">
            <v>Match</v>
          </cell>
          <cell r="D14214" t="str">
            <v>iStar</v>
          </cell>
          <cell r="E14214" t="str">
            <v>Callable</v>
          </cell>
        </row>
        <row r="14215">
          <cell r="A14215" t="str">
            <v>3136F7JP3</v>
          </cell>
          <cell r="B14215" t="str">
            <v>x3136F7JP3</v>
          </cell>
          <cell r="C14215" t="str">
            <v>Match</v>
          </cell>
          <cell r="D14215" t="str">
            <v>iStar</v>
          </cell>
          <cell r="E14215" t="str">
            <v>Callable</v>
          </cell>
        </row>
        <row r="14216">
          <cell r="A14216" t="str">
            <v>3136F7JQ1</v>
          </cell>
          <cell r="B14216" t="str">
            <v>x3136F7JQ1</v>
          </cell>
          <cell r="C14216" t="str">
            <v>Match</v>
          </cell>
          <cell r="D14216" t="str">
            <v>iStar</v>
          </cell>
          <cell r="E14216" t="str">
            <v>Callable</v>
          </cell>
        </row>
        <row r="14217">
          <cell r="A14217" t="str">
            <v>3136F7JR9</v>
          </cell>
          <cell r="B14217" t="str">
            <v>x3136F7JR9</v>
          </cell>
          <cell r="C14217" t="str">
            <v>Match</v>
          </cell>
          <cell r="D14217" t="str">
            <v>iStar</v>
          </cell>
          <cell r="E14217" t="str">
            <v>Callable</v>
          </cell>
        </row>
        <row r="14218">
          <cell r="A14218" t="str">
            <v>3136F7JS7</v>
          </cell>
          <cell r="B14218" t="str">
            <v>x3136F7JS7</v>
          </cell>
          <cell r="C14218" t="str">
            <v>Match</v>
          </cell>
          <cell r="D14218" t="str">
            <v>iStar</v>
          </cell>
          <cell r="E14218" t="str">
            <v>Zero-Coupon</v>
          </cell>
        </row>
        <row r="14219">
          <cell r="A14219" t="str">
            <v>3136F7JT5</v>
          </cell>
          <cell r="B14219" t="str">
            <v>x3136F7JT5</v>
          </cell>
          <cell r="C14219" t="str">
            <v>Match</v>
          </cell>
          <cell r="D14219" t="str">
            <v>iStar</v>
          </cell>
          <cell r="E14219" t="str">
            <v>Callable</v>
          </cell>
        </row>
        <row r="14220">
          <cell r="A14220" t="str">
            <v>3136F7JU2</v>
          </cell>
          <cell r="B14220" t="str">
            <v>x3136F7JU2</v>
          </cell>
          <cell r="C14220" t="str">
            <v>Match</v>
          </cell>
          <cell r="D14220" t="str">
            <v>iStar</v>
          </cell>
          <cell r="E14220" t="str">
            <v>Callable</v>
          </cell>
        </row>
        <row r="14221">
          <cell r="A14221" t="str">
            <v>3136F7JV0</v>
          </cell>
          <cell r="B14221" t="str">
            <v>x3136F7JV0</v>
          </cell>
          <cell r="C14221" t="str">
            <v>Match</v>
          </cell>
          <cell r="D14221" t="str">
            <v>iStar</v>
          </cell>
          <cell r="E14221" t="str">
            <v>Callable</v>
          </cell>
        </row>
        <row r="14222">
          <cell r="A14222" t="str">
            <v>3136F7JW8</v>
          </cell>
          <cell r="B14222" t="str">
            <v>x3136F7JW8</v>
          </cell>
          <cell r="C14222" t="str">
            <v>Match</v>
          </cell>
          <cell r="D14222" t="str">
            <v>iStar</v>
          </cell>
          <cell r="E14222" t="str">
            <v>Callable</v>
          </cell>
        </row>
        <row r="14223">
          <cell r="A14223" t="str">
            <v>3136F7JX6</v>
          </cell>
          <cell r="B14223" t="str">
            <v>x3136F7JX6</v>
          </cell>
          <cell r="C14223" t="str">
            <v>Match</v>
          </cell>
          <cell r="D14223" t="str">
            <v>iStar</v>
          </cell>
          <cell r="E14223" t="str">
            <v>Callable</v>
          </cell>
        </row>
        <row r="14224">
          <cell r="A14224" t="str">
            <v>3136F7JY4</v>
          </cell>
          <cell r="B14224" t="str">
            <v>x3136F7JY4</v>
          </cell>
          <cell r="C14224" t="str">
            <v>Match</v>
          </cell>
          <cell r="D14224" t="str">
            <v>iStar</v>
          </cell>
          <cell r="E14224" t="str">
            <v>Callable</v>
          </cell>
        </row>
        <row r="14225">
          <cell r="A14225" t="str">
            <v>3136F7JZ1</v>
          </cell>
          <cell r="B14225" t="str">
            <v>x3136F7JZ1</v>
          </cell>
          <cell r="C14225" t="str">
            <v>Match</v>
          </cell>
          <cell r="D14225" t="str">
            <v>iStar</v>
          </cell>
          <cell r="E14225" t="str">
            <v>Callable</v>
          </cell>
        </row>
        <row r="14226">
          <cell r="A14226" t="str">
            <v>3136F7KA4</v>
          </cell>
          <cell r="B14226" t="str">
            <v>x3136F7KA4</v>
          </cell>
          <cell r="C14226" t="str">
            <v>Match</v>
          </cell>
          <cell r="D14226" t="str">
            <v>iStar</v>
          </cell>
          <cell r="E14226" t="str">
            <v>Callable</v>
          </cell>
        </row>
        <row r="14227">
          <cell r="A14227" t="str">
            <v>3136F7KB2</v>
          </cell>
          <cell r="B14227" t="str">
            <v>x3136F7KB2</v>
          </cell>
          <cell r="C14227" t="str">
            <v>Match</v>
          </cell>
          <cell r="D14227" t="str">
            <v>iStar</v>
          </cell>
          <cell r="E14227" t="str">
            <v>Callable</v>
          </cell>
        </row>
        <row r="14228">
          <cell r="A14228" t="str">
            <v>3136F7KC0</v>
          </cell>
          <cell r="B14228" t="str">
            <v>x3136F7KC0</v>
          </cell>
          <cell r="C14228" t="str">
            <v>Match</v>
          </cell>
          <cell r="D14228" t="str">
            <v>iStar</v>
          </cell>
          <cell r="E14228" t="str">
            <v>Callable</v>
          </cell>
        </row>
        <row r="14229">
          <cell r="A14229" t="str">
            <v>3136F7KD8</v>
          </cell>
          <cell r="B14229" t="str">
            <v>x3136F7KD8</v>
          </cell>
          <cell r="C14229" t="str">
            <v>Match</v>
          </cell>
          <cell r="D14229" t="str">
            <v>iStar</v>
          </cell>
          <cell r="E14229" t="str">
            <v>Callable</v>
          </cell>
        </row>
        <row r="14230">
          <cell r="A14230" t="str">
            <v>3136F7KE6</v>
          </cell>
          <cell r="B14230" t="str">
            <v>x3136F7KE6</v>
          </cell>
          <cell r="C14230" t="str">
            <v>Match</v>
          </cell>
          <cell r="D14230" t="str">
            <v>iStar</v>
          </cell>
          <cell r="E14230" t="str">
            <v>Callable</v>
          </cell>
        </row>
        <row r="14231">
          <cell r="A14231" t="str">
            <v>3136F7KF3</v>
          </cell>
          <cell r="B14231" t="str">
            <v>x3136F7KF3</v>
          </cell>
          <cell r="C14231" t="str">
            <v>Match</v>
          </cell>
          <cell r="D14231" t="str">
            <v>iStar</v>
          </cell>
          <cell r="E14231" t="str">
            <v>Callable</v>
          </cell>
        </row>
        <row r="14232">
          <cell r="A14232" t="str">
            <v>3136F7KG1</v>
          </cell>
          <cell r="B14232" t="str">
            <v>x3136F7KG1</v>
          </cell>
          <cell r="C14232" t="str">
            <v>Match</v>
          </cell>
          <cell r="D14232" t="str">
            <v>iStar</v>
          </cell>
          <cell r="E14232" t="str">
            <v>Callable</v>
          </cell>
        </row>
        <row r="14233">
          <cell r="A14233" t="str">
            <v>3136F7KH9</v>
          </cell>
          <cell r="B14233" t="str">
            <v>x3136F7KH9</v>
          </cell>
          <cell r="C14233" t="str">
            <v>Match</v>
          </cell>
          <cell r="D14233" t="str">
            <v>iStar</v>
          </cell>
          <cell r="E14233" t="str">
            <v>Callable</v>
          </cell>
        </row>
        <row r="14234">
          <cell r="A14234" t="str">
            <v>3136F7KJ5</v>
          </cell>
          <cell r="B14234" t="str">
            <v>x3136F7KJ5</v>
          </cell>
          <cell r="C14234" t="str">
            <v>Match</v>
          </cell>
          <cell r="D14234" t="str">
            <v>iStar</v>
          </cell>
          <cell r="E14234" t="str">
            <v>Callable</v>
          </cell>
        </row>
        <row r="14235">
          <cell r="A14235" t="str">
            <v>3136F7KK2</v>
          </cell>
          <cell r="B14235" t="str">
            <v>x3136F7KK2</v>
          </cell>
          <cell r="C14235" t="str">
            <v>Match</v>
          </cell>
          <cell r="D14235" t="str">
            <v>iStar</v>
          </cell>
          <cell r="E14235" t="str">
            <v>Step-Up</v>
          </cell>
        </row>
        <row r="14236">
          <cell r="A14236" t="str">
            <v>3136F7KL0</v>
          </cell>
          <cell r="B14236" t="str">
            <v>x3136F7KL0</v>
          </cell>
          <cell r="C14236" t="str">
            <v>Match</v>
          </cell>
          <cell r="D14236" t="str">
            <v>iStar</v>
          </cell>
          <cell r="E14236" t="str">
            <v>Callable</v>
          </cell>
        </row>
        <row r="14237">
          <cell r="A14237" t="str">
            <v>3136F7KM8</v>
          </cell>
          <cell r="B14237" t="str">
            <v>x3136F7KM8</v>
          </cell>
          <cell r="C14237" t="str">
            <v>Match</v>
          </cell>
          <cell r="D14237" t="str">
            <v>iStar</v>
          </cell>
          <cell r="E14237" t="str">
            <v>Callable</v>
          </cell>
        </row>
        <row r="14238">
          <cell r="A14238" t="str">
            <v>3136F7KN6</v>
          </cell>
          <cell r="B14238" t="str">
            <v>x3136F7KN6</v>
          </cell>
          <cell r="C14238" t="str">
            <v>Match</v>
          </cell>
          <cell r="D14238" t="str">
            <v>iStar</v>
          </cell>
          <cell r="E14238" t="str">
            <v>Callable</v>
          </cell>
        </row>
        <row r="14239">
          <cell r="A14239" t="str">
            <v>3136F7KN6</v>
          </cell>
          <cell r="B14239" t="str">
            <v>x3136F7KN6</v>
          </cell>
          <cell r="C14239" t="str">
            <v>Match</v>
          </cell>
          <cell r="D14239" t="str">
            <v>iStar</v>
          </cell>
          <cell r="E14239" t="str">
            <v>Callable</v>
          </cell>
        </row>
        <row r="14240">
          <cell r="A14240" t="str">
            <v>3136F7KP1</v>
          </cell>
          <cell r="B14240" t="str">
            <v>x3136F7KP1</v>
          </cell>
          <cell r="C14240" t="str">
            <v>Match</v>
          </cell>
          <cell r="D14240" t="str">
            <v>iStar</v>
          </cell>
          <cell r="E14240" t="str">
            <v>Callable</v>
          </cell>
        </row>
        <row r="14241">
          <cell r="A14241" t="str">
            <v>3136F7KQ9</v>
          </cell>
          <cell r="B14241" t="str">
            <v>x3136F7KQ9</v>
          </cell>
          <cell r="C14241" t="str">
            <v>Match</v>
          </cell>
          <cell r="D14241" t="str">
            <v>iStar</v>
          </cell>
          <cell r="E14241" t="str">
            <v>Callable</v>
          </cell>
        </row>
        <row r="14242">
          <cell r="A14242" t="str">
            <v>3136F7KR7</v>
          </cell>
          <cell r="B14242" t="str">
            <v>x3136F7KR7</v>
          </cell>
          <cell r="C14242" t="str">
            <v>Match</v>
          </cell>
          <cell r="D14242" t="str">
            <v>iStar</v>
          </cell>
          <cell r="E14242" t="str">
            <v>Callable</v>
          </cell>
        </row>
        <row r="14243">
          <cell r="A14243" t="str">
            <v>3136F7KS5</v>
          </cell>
          <cell r="B14243" t="str">
            <v>x3136F7KS5</v>
          </cell>
          <cell r="C14243" t="str">
            <v>Match</v>
          </cell>
          <cell r="D14243" t="str">
            <v>iStar</v>
          </cell>
          <cell r="E14243" t="str">
            <v>Step-Up</v>
          </cell>
        </row>
        <row r="14244">
          <cell r="A14244" t="str">
            <v>3136F7KT3</v>
          </cell>
          <cell r="B14244" t="str">
            <v>x3136F7KT3</v>
          </cell>
          <cell r="C14244" t="str">
            <v>Match</v>
          </cell>
          <cell r="D14244" t="str">
            <v>iStar</v>
          </cell>
          <cell r="E14244" t="str">
            <v>Callable</v>
          </cell>
        </row>
        <row r="14245">
          <cell r="A14245" t="str">
            <v>3136F7KU0</v>
          </cell>
          <cell r="B14245" t="str">
            <v>x3136F7KU0</v>
          </cell>
          <cell r="C14245" t="str">
            <v>Match</v>
          </cell>
          <cell r="D14245" t="str">
            <v>iStar</v>
          </cell>
          <cell r="E14245" t="str">
            <v>Callable</v>
          </cell>
        </row>
        <row r="14246">
          <cell r="A14246" t="str">
            <v>3136F7KV8</v>
          </cell>
          <cell r="B14246" t="str">
            <v>x3136F7KV8</v>
          </cell>
          <cell r="C14246" t="str">
            <v>Match</v>
          </cell>
          <cell r="D14246" t="str">
            <v>iStar</v>
          </cell>
          <cell r="E14246" t="str">
            <v>Callable</v>
          </cell>
        </row>
        <row r="14247">
          <cell r="A14247" t="str">
            <v>3136F7KW6</v>
          </cell>
          <cell r="B14247" t="str">
            <v>x3136F7KW6</v>
          </cell>
          <cell r="C14247" t="str">
            <v>Match</v>
          </cell>
          <cell r="D14247" t="str">
            <v>iStar</v>
          </cell>
          <cell r="E14247" t="str">
            <v>Callable</v>
          </cell>
        </row>
        <row r="14248">
          <cell r="A14248" t="str">
            <v>3136F7KX4</v>
          </cell>
          <cell r="B14248" t="str">
            <v>x3136F7KX4</v>
          </cell>
          <cell r="C14248" t="str">
            <v>Match</v>
          </cell>
          <cell r="D14248" t="str">
            <v>iStar</v>
          </cell>
          <cell r="E14248" t="str">
            <v>Callable</v>
          </cell>
        </row>
        <row r="14249">
          <cell r="A14249" t="str">
            <v>3136F7KY2</v>
          </cell>
          <cell r="B14249" t="str">
            <v>x3136F7KY2</v>
          </cell>
          <cell r="C14249" t="str">
            <v>Match</v>
          </cell>
          <cell r="D14249" t="str">
            <v>iStar</v>
          </cell>
          <cell r="E14249" t="str">
            <v>Zero-Coupon</v>
          </cell>
        </row>
        <row r="14250">
          <cell r="A14250" t="str">
            <v>3136F7KZ9</v>
          </cell>
          <cell r="B14250" t="str">
            <v>x3136F7KZ9</v>
          </cell>
          <cell r="C14250" t="str">
            <v>Match</v>
          </cell>
          <cell r="D14250" t="str">
            <v>iStar</v>
          </cell>
          <cell r="E14250" t="str">
            <v>Callable</v>
          </cell>
        </row>
        <row r="14251">
          <cell r="A14251" t="str">
            <v>3136F7LA3</v>
          </cell>
          <cell r="B14251" t="str">
            <v>x3136F7LA3</v>
          </cell>
          <cell r="C14251" t="str">
            <v>Match</v>
          </cell>
          <cell r="D14251" t="str">
            <v>iStar</v>
          </cell>
          <cell r="E14251" t="str">
            <v>Zero-Coupon</v>
          </cell>
        </row>
        <row r="14252">
          <cell r="A14252" t="str">
            <v>3136F7LB1</v>
          </cell>
          <cell r="B14252" t="str">
            <v>x3136F7LB1</v>
          </cell>
          <cell r="C14252" t="str">
            <v>Match</v>
          </cell>
          <cell r="D14252" t="str">
            <v>iStar</v>
          </cell>
          <cell r="E14252" t="str">
            <v>Zero-Coupon</v>
          </cell>
        </row>
        <row r="14253">
          <cell r="A14253" t="str">
            <v>3136F7LC9</v>
          </cell>
          <cell r="B14253" t="str">
            <v>x3136F7LC9</v>
          </cell>
          <cell r="C14253" t="str">
            <v>Match</v>
          </cell>
          <cell r="D14253" t="str">
            <v>iStar</v>
          </cell>
          <cell r="E14253" t="str">
            <v>Zero-Coupon</v>
          </cell>
        </row>
        <row r="14254">
          <cell r="A14254" t="str">
            <v>3136F7LC9</v>
          </cell>
          <cell r="B14254" t="str">
            <v>x3136F7LC9</v>
          </cell>
          <cell r="C14254" t="str">
            <v>Match</v>
          </cell>
          <cell r="D14254" t="str">
            <v>iStar</v>
          </cell>
          <cell r="E14254" t="str">
            <v>Zero-Coupon</v>
          </cell>
        </row>
        <row r="14255">
          <cell r="A14255" t="str">
            <v>3136F7LD7</v>
          </cell>
          <cell r="B14255" t="str">
            <v>x3136F7LD7</v>
          </cell>
          <cell r="C14255" t="str">
            <v>Match</v>
          </cell>
          <cell r="D14255" t="str">
            <v>iStar</v>
          </cell>
          <cell r="E14255" t="str">
            <v>Zero-Coupon</v>
          </cell>
        </row>
        <row r="14256">
          <cell r="A14256" t="str">
            <v>3136F7LE5</v>
          </cell>
          <cell r="B14256" t="str">
            <v>x3136F7LE5</v>
          </cell>
          <cell r="C14256" t="str">
            <v>Match</v>
          </cell>
          <cell r="D14256" t="str">
            <v>iStar</v>
          </cell>
          <cell r="E14256" t="str">
            <v>Zero-Coupon</v>
          </cell>
        </row>
        <row r="14257">
          <cell r="A14257" t="str">
            <v>3136F7LF2</v>
          </cell>
          <cell r="B14257" t="str">
            <v>x3136F7LF2</v>
          </cell>
          <cell r="C14257" t="str">
            <v>Match</v>
          </cell>
          <cell r="D14257" t="str">
            <v>iStar</v>
          </cell>
          <cell r="E14257" t="str">
            <v>Zero-Coupon</v>
          </cell>
        </row>
        <row r="14258">
          <cell r="A14258" t="str">
            <v>3136F7LG0</v>
          </cell>
          <cell r="B14258" t="str">
            <v>x3136F7LG0</v>
          </cell>
          <cell r="C14258" t="str">
            <v>Match</v>
          </cell>
          <cell r="D14258" t="str">
            <v>iStar</v>
          </cell>
          <cell r="E14258" t="str">
            <v>Zero-Coupon</v>
          </cell>
        </row>
        <row r="14259">
          <cell r="A14259" t="str">
            <v>3136F7LH8</v>
          </cell>
          <cell r="B14259" t="str">
            <v>x3136F7LH8</v>
          </cell>
          <cell r="C14259" t="str">
            <v>Match</v>
          </cell>
          <cell r="D14259" t="str">
            <v>iStar</v>
          </cell>
          <cell r="E14259" t="str">
            <v>Zero-Coupon</v>
          </cell>
        </row>
        <row r="14260">
          <cell r="A14260" t="str">
            <v>3136F7LJ4</v>
          </cell>
          <cell r="B14260" t="str">
            <v>x3136F7LJ4</v>
          </cell>
          <cell r="C14260" t="str">
            <v>Match</v>
          </cell>
          <cell r="D14260" t="str">
            <v>iStar</v>
          </cell>
          <cell r="E14260" t="str">
            <v>Zero-Coupon</v>
          </cell>
        </row>
        <row r="14261">
          <cell r="A14261" t="str">
            <v>3136F7LK1</v>
          </cell>
          <cell r="B14261" t="str">
            <v>x3136F7LK1</v>
          </cell>
          <cell r="C14261" t="str">
            <v>Match</v>
          </cell>
          <cell r="D14261" t="str">
            <v>iStar</v>
          </cell>
          <cell r="E14261" t="str">
            <v>Zero-Coupon</v>
          </cell>
        </row>
        <row r="14262">
          <cell r="A14262" t="str">
            <v>3136F7LL9</v>
          </cell>
          <cell r="B14262" t="str">
            <v>x3136F7LL9</v>
          </cell>
          <cell r="C14262" t="str">
            <v>Match</v>
          </cell>
          <cell r="D14262" t="str">
            <v>iStar</v>
          </cell>
          <cell r="E14262" t="str">
            <v>Zero-Coupon</v>
          </cell>
        </row>
        <row r="14263">
          <cell r="A14263" t="str">
            <v>3136F7LL9</v>
          </cell>
          <cell r="B14263" t="str">
            <v>x3136F7LL9</v>
          </cell>
          <cell r="C14263" t="str">
            <v>Match</v>
          </cell>
          <cell r="D14263" t="str">
            <v>iStar</v>
          </cell>
          <cell r="E14263" t="str">
            <v>Zero-Coupon</v>
          </cell>
        </row>
        <row r="14264">
          <cell r="A14264" t="str">
            <v>3136F7LM7</v>
          </cell>
          <cell r="B14264" t="str">
            <v>x3136F7LM7</v>
          </cell>
          <cell r="C14264" t="str">
            <v>Match</v>
          </cell>
          <cell r="D14264" t="str">
            <v>iStar</v>
          </cell>
          <cell r="E14264" t="str">
            <v>Zero-Coupon</v>
          </cell>
        </row>
        <row r="14265">
          <cell r="A14265" t="str">
            <v>3136F7LM7</v>
          </cell>
          <cell r="B14265" t="str">
            <v>x3136F7LM7</v>
          </cell>
          <cell r="C14265" t="str">
            <v>Match</v>
          </cell>
          <cell r="D14265" t="str">
            <v>iStar</v>
          </cell>
          <cell r="E14265" t="str">
            <v>Zero-Coupon</v>
          </cell>
        </row>
        <row r="14266">
          <cell r="A14266" t="str">
            <v>3136F7LN5</v>
          </cell>
          <cell r="B14266" t="str">
            <v>x3136F7LN5</v>
          </cell>
          <cell r="C14266" t="str">
            <v>Match</v>
          </cell>
          <cell r="D14266" t="str">
            <v>iStar</v>
          </cell>
          <cell r="E14266" t="str">
            <v>Zero-Coupon</v>
          </cell>
        </row>
        <row r="14267">
          <cell r="A14267" t="str">
            <v>3136F7LP0</v>
          </cell>
          <cell r="B14267" t="str">
            <v>x3136F7LP0</v>
          </cell>
          <cell r="C14267" t="str">
            <v>Match</v>
          </cell>
          <cell r="D14267" t="str">
            <v>iStar</v>
          </cell>
          <cell r="E14267" t="str">
            <v>Zero-Coupon</v>
          </cell>
        </row>
        <row r="14268">
          <cell r="A14268" t="str">
            <v>3136F7LQ8</v>
          </cell>
          <cell r="B14268" t="str">
            <v>x3136F7LQ8</v>
          </cell>
          <cell r="C14268" t="str">
            <v>Match</v>
          </cell>
          <cell r="D14268" t="str">
            <v>iStar</v>
          </cell>
          <cell r="E14268" t="str">
            <v>Zero-Coupon</v>
          </cell>
        </row>
        <row r="14269">
          <cell r="A14269" t="str">
            <v>3136F7LR6</v>
          </cell>
          <cell r="B14269" t="str">
            <v>x3136F7LR6</v>
          </cell>
          <cell r="C14269" t="str">
            <v>Match</v>
          </cell>
          <cell r="D14269" t="str">
            <v>iStar</v>
          </cell>
          <cell r="E14269" t="str">
            <v>Zero-Coupon</v>
          </cell>
        </row>
        <row r="14270">
          <cell r="A14270" t="str">
            <v>3136F7LR6</v>
          </cell>
          <cell r="B14270" t="str">
            <v>x3136F7LR6</v>
          </cell>
          <cell r="C14270" t="str">
            <v>Match</v>
          </cell>
          <cell r="D14270" t="str">
            <v>iStar</v>
          </cell>
          <cell r="E14270" t="str">
            <v>Zero-Coupon</v>
          </cell>
        </row>
        <row r="14271">
          <cell r="A14271" t="str">
            <v>3136F7LS4</v>
          </cell>
          <cell r="B14271" t="str">
            <v>x3136F7LS4</v>
          </cell>
          <cell r="C14271" t="str">
            <v>Match</v>
          </cell>
          <cell r="D14271" t="str">
            <v>iStar</v>
          </cell>
          <cell r="E14271" t="str">
            <v>Zero-Coupon</v>
          </cell>
        </row>
        <row r="14272">
          <cell r="A14272" t="str">
            <v>3136F7LS4</v>
          </cell>
          <cell r="B14272" t="str">
            <v>x3136F7LS4</v>
          </cell>
          <cell r="C14272" t="str">
            <v>Match</v>
          </cell>
          <cell r="D14272" t="str">
            <v>iStar</v>
          </cell>
          <cell r="E14272" t="str">
            <v>Zero-Coupon</v>
          </cell>
        </row>
        <row r="14273">
          <cell r="A14273" t="str">
            <v>3136F7LT2</v>
          </cell>
          <cell r="B14273" t="str">
            <v>x3136F7LT2</v>
          </cell>
          <cell r="C14273" t="str">
            <v>Match</v>
          </cell>
          <cell r="D14273" t="str">
            <v>iStar</v>
          </cell>
          <cell r="E14273" t="str">
            <v>Zero-Coupon</v>
          </cell>
        </row>
        <row r="14274">
          <cell r="A14274" t="str">
            <v>3136F7LU9</v>
          </cell>
          <cell r="B14274" t="str">
            <v>x3136F7LU9</v>
          </cell>
          <cell r="C14274" t="str">
            <v>Match</v>
          </cell>
          <cell r="D14274" t="str">
            <v>iStar</v>
          </cell>
          <cell r="E14274" t="str">
            <v>Zero-Coupon</v>
          </cell>
        </row>
        <row r="14275">
          <cell r="A14275" t="str">
            <v>3136F7LV7</v>
          </cell>
          <cell r="B14275" t="str">
            <v>x3136F7LV7</v>
          </cell>
          <cell r="C14275" t="str">
            <v>Match</v>
          </cell>
          <cell r="D14275" t="str">
            <v>iStar</v>
          </cell>
          <cell r="E14275" t="str">
            <v>Zero-Coupon</v>
          </cell>
        </row>
        <row r="14276">
          <cell r="A14276" t="str">
            <v>3136F7LW5</v>
          </cell>
          <cell r="B14276" t="str">
            <v>x3136F7LW5</v>
          </cell>
          <cell r="C14276" t="str">
            <v>Match</v>
          </cell>
          <cell r="D14276" t="str">
            <v>iStar</v>
          </cell>
          <cell r="E14276" t="str">
            <v>Zero-Coupon</v>
          </cell>
        </row>
        <row r="14277">
          <cell r="A14277" t="str">
            <v>3136F7LX3</v>
          </cell>
          <cell r="B14277" t="str">
            <v>x3136F7LX3</v>
          </cell>
          <cell r="C14277" t="str">
            <v>Match</v>
          </cell>
          <cell r="D14277" t="str">
            <v>iStar</v>
          </cell>
          <cell r="E14277" t="str">
            <v>Zero-Coupon</v>
          </cell>
        </row>
        <row r="14278">
          <cell r="A14278" t="str">
            <v>3136F7LY1</v>
          </cell>
          <cell r="B14278" t="str">
            <v>x3136F7LY1</v>
          </cell>
          <cell r="C14278" t="str">
            <v>Match</v>
          </cell>
          <cell r="D14278" t="str">
            <v>iStar</v>
          </cell>
          <cell r="E14278" t="str">
            <v>Zero-Coupon</v>
          </cell>
        </row>
        <row r="14279">
          <cell r="A14279" t="str">
            <v>3136F7LZ8</v>
          </cell>
          <cell r="B14279" t="str">
            <v>x3136F7LZ8</v>
          </cell>
          <cell r="C14279" t="str">
            <v>Match</v>
          </cell>
          <cell r="D14279" t="str">
            <v>iStar</v>
          </cell>
          <cell r="E14279" t="str">
            <v>Zero-Coupon</v>
          </cell>
        </row>
        <row r="14280">
          <cell r="A14280" t="str">
            <v>3136F7MA2</v>
          </cell>
          <cell r="B14280" t="str">
            <v>x3136F7MA2</v>
          </cell>
          <cell r="C14280" t="str">
            <v>Match</v>
          </cell>
          <cell r="D14280" t="str">
            <v>iStar</v>
          </cell>
          <cell r="E14280" t="str">
            <v>Zero-Coupon</v>
          </cell>
        </row>
        <row r="14281">
          <cell r="A14281" t="str">
            <v>3136F7MB0</v>
          </cell>
          <cell r="B14281" t="str">
            <v>x3136F7MB0</v>
          </cell>
          <cell r="C14281" t="str">
            <v>Match</v>
          </cell>
          <cell r="D14281" t="str">
            <v>iStar</v>
          </cell>
          <cell r="E14281" t="str">
            <v>Zero-Coupon</v>
          </cell>
        </row>
        <row r="14282">
          <cell r="A14282" t="str">
            <v>3136F7MC8</v>
          </cell>
          <cell r="B14282" t="str">
            <v>x3136F7MC8</v>
          </cell>
          <cell r="C14282" t="str">
            <v>Match</v>
          </cell>
          <cell r="D14282" t="str">
            <v>iStar</v>
          </cell>
          <cell r="E14282" t="str">
            <v>Zero-Coupon</v>
          </cell>
        </row>
        <row r="14283">
          <cell r="A14283" t="str">
            <v>3136F7MD6</v>
          </cell>
          <cell r="B14283" t="str">
            <v>x3136F7MD6</v>
          </cell>
          <cell r="C14283" t="str">
            <v>Match</v>
          </cell>
          <cell r="D14283" t="str">
            <v>iStar</v>
          </cell>
          <cell r="E14283" t="str">
            <v>Zero-Coupon</v>
          </cell>
        </row>
        <row r="14284">
          <cell r="A14284" t="str">
            <v>3136F7ME4</v>
          </cell>
          <cell r="B14284" t="str">
            <v>x3136F7ME4</v>
          </cell>
          <cell r="C14284" t="str">
            <v>Match</v>
          </cell>
          <cell r="D14284" t="str">
            <v>iStar</v>
          </cell>
          <cell r="E14284" t="str">
            <v>Zero-Coupon</v>
          </cell>
        </row>
        <row r="14285">
          <cell r="A14285" t="str">
            <v>3136F7ME4</v>
          </cell>
          <cell r="B14285" t="str">
            <v>x3136F7ME4</v>
          </cell>
          <cell r="C14285" t="str">
            <v>Match</v>
          </cell>
          <cell r="D14285" t="str">
            <v>iStar</v>
          </cell>
          <cell r="E14285" t="str">
            <v>Zero-Coupon</v>
          </cell>
        </row>
        <row r="14286">
          <cell r="A14286" t="str">
            <v>3136F7MF1</v>
          </cell>
          <cell r="B14286" t="str">
            <v>x3136F7MF1</v>
          </cell>
          <cell r="C14286" t="str">
            <v>Match</v>
          </cell>
          <cell r="D14286" t="str">
            <v>iStar</v>
          </cell>
          <cell r="E14286" t="str">
            <v>Zero-Coupon</v>
          </cell>
        </row>
        <row r="14287">
          <cell r="A14287" t="str">
            <v>3136F7MG9</v>
          </cell>
          <cell r="B14287" t="str">
            <v>x3136F7MG9</v>
          </cell>
          <cell r="C14287" t="str">
            <v>Match</v>
          </cell>
          <cell r="D14287" t="str">
            <v>iStar</v>
          </cell>
          <cell r="E14287" t="str">
            <v>Zero-Coupon</v>
          </cell>
        </row>
        <row r="14288">
          <cell r="A14288" t="str">
            <v>3136F7MH7</v>
          </cell>
          <cell r="B14288" t="str">
            <v>x3136F7MH7</v>
          </cell>
          <cell r="C14288" t="str">
            <v>Match</v>
          </cell>
          <cell r="D14288" t="str">
            <v>iStar</v>
          </cell>
          <cell r="E14288" t="str">
            <v>Zero-Coupon</v>
          </cell>
        </row>
        <row r="14289">
          <cell r="A14289" t="str">
            <v>3136F7MJ3</v>
          </cell>
          <cell r="B14289" t="str">
            <v>x3136F7MJ3</v>
          </cell>
          <cell r="C14289" t="str">
            <v>Match</v>
          </cell>
          <cell r="D14289" t="str">
            <v>iStar</v>
          </cell>
          <cell r="E14289" t="str">
            <v>Zero-Coupon</v>
          </cell>
        </row>
        <row r="14290">
          <cell r="A14290" t="str">
            <v>3136F7MK0</v>
          </cell>
          <cell r="B14290" t="str">
            <v>x3136F7MK0</v>
          </cell>
          <cell r="C14290" t="str">
            <v>Match</v>
          </cell>
          <cell r="D14290" t="str">
            <v>iStar</v>
          </cell>
          <cell r="E14290" t="str">
            <v>Zero-Coupon</v>
          </cell>
        </row>
        <row r="14291">
          <cell r="A14291" t="str">
            <v>3136F7MK0</v>
          </cell>
          <cell r="B14291" t="str">
            <v>x3136F7MK0</v>
          </cell>
          <cell r="C14291" t="str">
            <v>Match</v>
          </cell>
          <cell r="D14291" t="str">
            <v>iStar</v>
          </cell>
          <cell r="E14291" t="str">
            <v>Zero-Coupon</v>
          </cell>
        </row>
        <row r="14292">
          <cell r="A14292" t="str">
            <v>3136F7ML8</v>
          </cell>
          <cell r="B14292" t="str">
            <v>x3136F7ML8</v>
          </cell>
          <cell r="C14292" t="str">
            <v>Match</v>
          </cell>
          <cell r="D14292" t="str">
            <v>iStar</v>
          </cell>
          <cell r="E14292" t="str">
            <v>Zero-Coupon</v>
          </cell>
        </row>
        <row r="14293">
          <cell r="A14293" t="str">
            <v>3136F7MM6</v>
          </cell>
          <cell r="B14293" t="str">
            <v>x3136F7MM6</v>
          </cell>
          <cell r="C14293" t="str">
            <v>Match</v>
          </cell>
          <cell r="D14293" t="str">
            <v>iStar</v>
          </cell>
          <cell r="E14293" t="str">
            <v>Zero-Coupon</v>
          </cell>
        </row>
        <row r="14294">
          <cell r="A14294" t="str">
            <v>3136F7MN4</v>
          </cell>
          <cell r="B14294" t="str">
            <v>x3136F7MN4</v>
          </cell>
          <cell r="C14294" t="str">
            <v>Match</v>
          </cell>
          <cell r="D14294" t="str">
            <v>iStar</v>
          </cell>
          <cell r="E14294" t="str">
            <v>Zero-Coupon</v>
          </cell>
        </row>
        <row r="14295">
          <cell r="A14295" t="str">
            <v>3136F7MP9</v>
          </cell>
          <cell r="B14295" t="str">
            <v>x3136F7MP9</v>
          </cell>
          <cell r="C14295" t="str">
            <v>Match</v>
          </cell>
          <cell r="D14295" t="str">
            <v>iStar</v>
          </cell>
          <cell r="E14295" t="str">
            <v>Zero-Coupon</v>
          </cell>
        </row>
        <row r="14296">
          <cell r="A14296" t="str">
            <v>3136F7MQ7</v>
          </cell>
          <cell r="B14296" t="str">
            <v>x3136F7MQ7</v>
          </cell>
          <cell r="C14296" t="str">
            <v>Match</v>
          </cell>
          <cell r="D14296" t="str">
            <v>iStar</v>
          </cell>
          <cell r="E14296" t="str">
            <v>Zero-Coupon</v>
          </cell>
        </row>
        <row r="14297">
          <cell r="A14297" t="str">
            <v>3136F7MQ7</v>
          </cell>
          <cell r="B14297" t="str">
            <v>x3136F7MQ7</v>
          </cell>
          <cell r="C14297" t="str">
            <v>Match</v>
          </cell>
          <cell r="D14297" t="str">
            <v>iStar</v>
          </cell>
          <cell r="E14297" t="str">
            <v>Zero-Coupon</v>
          </cell>
        </row>
        <row r="14298">
          <cell r="A14298" t="str">
            <v>3136F7MR5</v>
          </cell>
          <cell r="B14298" t="str">
            <v>x3136F7MR5</v>
          </cell>
          <cell r="C14298" t="str">
            <v>Match</v>
          </cell>
          <cell r="D14298" t="str">
            <v>iStar</v>
          </cell>
          <cell r="E14298" t="str">
            <v>Zero-Coupon</v>
          </cell>
        </row>
        <row r="14299">
          <cell r="A14299" t="str">
            <v>3136F7MS3</v>
          </cell>
          <cell r="B14299" t="str">
            <v>x3136F7MS3</v>
          </cell>
          <cell r="C14299" t="str">
            <v>Match</v>
          </cell>
          <cell r="D14299" t="str">
            <v>iStar</v>
          </cell>
          <cell r="E14299" t="str">
            <v>Zero-Coupon</v>
          </cell>
        </row>
        <row r="14300">
          <cell r="A14300" t="str">
            <v>3136F7MT1</v>
          </cell>
          <cell r="B14300" t="str">
            <v>x3136F7MT1</v>
          </cell>
          <cell r="C14300" t="str">
            <v>Match</v>
          </cell>
          <cell r="D14300" t="str">
            <v>iStar</v>
          </cell>
          <cell r="E14300" t="str">
            <v>Zero-Coupon</v>
          </cell>
        </row>
        <row r="14301">
          <cell r="A14301" t="str">
            <v>3136F7MT1</v>
          </cell>
          <cell r="B14301" t="str">
            <v>x3136F7MT1</v>
          </cell>
          <cell r="C14301" t="str">
            <v>Match</v>
          </cell>
          <cell r="D14301" t="str">
            <v>iStar</v>
          </cell>
          <cell r="E14301" t="str">
            <v>Zero-Coupon</v>
          </cell>
        </row>
        <row r="14302">
          <cell r="A14302" t="str">
            <v>3136F7MU8</v>
          </cell>
          <cell r="B14302" t="str">
            <v>x3136F7MU8</v>
          </cell>
          <cell r="C14302" t="str">
            <v>Match</v>
          </cell>
          <cell r="D14302" t="str">
            <v>iStar</v>
          </cell>
          <cell r="E14302" t="str">
            <v>Zero-Coupon</v>
          </cell>
        </row>
        <row r="14303">
          <cell r="A14303" t="str">
            <v>3136F7MV6</v>
          </cell>
          <cell r="B14303" t="str">
            <v>x3136F7MV6</v>
          </cell>
          <cell r="C14303" t="str">
            <v>Match</v>
          </cell>
          <cell r="D14303" t="str">
            <v>iStar</v>
          </cell>
          <cell r="E14303" t="str">
            <v>Zero-Coupon</v>
          </cell>
        </row>
        <row r="14304">
          <cell r="A14304" t="str">
            <v>3136F7MW4</v>
          </cell>
          <cell r="B14304" t="str">
            <v>x3136F7MW4</v>
          </cell>
          <cell r="C14304" t="str">
            <v>Match</v>
          </cell>
          <cell r="D14304" t="str">
            <v>iStar</v>
          </cell>
          <cell r="E14304" t="str">
            <v>Zero-Coupon</v>
          </cell>
        </row>
        <row r="14305">
          <cell r="A14305" t="str">
            <v>3136F7MW4</v>
          </cell>
          <cell r="B14305" t="str">
            <v>x3136F7MW4</v>
          </cell>
          <cell r="C14305" t="str">
            <v>Match</v>
          </cell>
          <cell r="D14305" t="str">
            <v>iStar</v>
          </cell>
          <cell r="E14305" t="str">
            <v>Zero-Coupon</v>
          </cell>
        </row>
        <row r="14306">
          <cell r="A14306" t="str">
            <v>3136F7MX2</v>
          </cell>
          <cell r="B14306" t="str">
            <v>x3136F7MX2</v>
          </cell>
          <cell r="C14306" t="str">
            <v>Match</v>
          </cell>
          <cell r="D14306" t="str">
            <v>iStar</v>
          </cell>
          <cell r="E14306" t="str">
            <v>Zero-Coupon</v>
          </cell>
        </row>
        <row r="14307">
          <cell r="A14307" t="str">
            <v>3136F7MY0</v>
          </cell>
          <cell r="B14307" t="str">
            <v>x3136F7MY0</v>
          </cell>
          <cell r="C14307" t="str">
            <v>Match</v>
          </cell>
          <cell r="D14307" t="str">
            <v>iStar</v>
          </cell>
          <cell r="E14307" t="str">
            <v>Zero-Coupon</v>
          </cell>
        </row>
        <row r="14308">
          <cell r="A14308" t="str">
            <v>3136F7MY0</v>
          </cell>
          <cell r="B14308" t="str">
            <v>x3136F7MY0</v>
          </cell>
          <cell r="C14308" t="str">
            <v>Match</v>
          </cell>
          <cell r="D14308" t="str">
            <v>iStar</v>
          </cell>
          <cell r="E14308" t="str">
            <v>Zero-Coupon</v>
          </cell>
        </row>
        <row r="14309">
          <cell r="A14309" t="str">
            <v>3136F7MZ7</v>
          </cell>
          <cell r="B14309" t="str">
            <v>x3136F7MZ7</v>
          </cell>
          <cell r="C14309" t="str">
            <v>Match</v>
          </cell>
          <cell r="D14309" t="str">
            <v>iStar</v>
          </cell>
          <cell r="E14309" t="str">
            <v>Zero-Coupon</v>
          </cell>
        </row>
        <row r="14310">
          <cell r="A14310" t="str">
            <v>3136F7NA1</v>
          </cell>
          <cell r="B14310" t="str">
            <v>x3136F7NA1</v>
          </cell>
          <cell r="C14310" t="str">
            <v>Match</v>
          </cell>
          <cell r="D14310" t="str">
            <v>iStar</v>
          </cell>
          <cell r="E14310" t="str">
            <v>Zero-Coupon</v>
          </cell>
        </row>
        <row r="14311">
          <cell r="A14311" t="str">
            <v>3136F7NB9</v>
          </cell>
          <cell r="B14311" t="str">
            <v>x3136F7NB9</v>
          </cell>
          <cell r="C14311" t="str">
            <v>Match</v>
          </cell>
          <cell r="D14311" t="str">
            <v>iStar</v>
          </cell>
          <cell r="E14311" t="str">
            <v>Zero-Coupon</v>
          </cell>
        </row>
        <row r="14312">
          <cell r="A14312" t="str">
            <v>3136F7NC7</v>
          </cell>
          <cell r="B14312" t="str">
            <v>x3136F7NC7</v>
          </cell>
          <cell r="C14312" t="str">
            <v>Match</v>
          </cell>
          <cell r="D14312" t="str">
            <v>iStar</v>
          </cell>
          <cell r="E14312" t="str">
            <v>Zero-Coupon</v>
          </cell>
        </row>
        <row r="14313">
          <cell r="A14313" t="str">
            <v>3136F7ND5</v>
          </cell>
          <cell r="B14313" t="str">
            <v>x3136F7ND5</v>
          </cell>
          <cell r="C14313" t="str">
            <v>Match</v>
          </cell>
          <cell r="D14313" t="str">
            <v>iStar</v>
          </cell>
          <cell r="E14313" t="str">
            <v>Zero-Coupon</v>
          </cell>
        </row>
        <row r="14314">
          <cell r="A14314" t="str">
            <v>3136F7NE3</v>
          </cell>
          <cell r="B14314" t="str">
            <v>x3136F7NE3</v>
          </cell>
          <cell r="C14314" t="str">
            <v>Match</v>
          </cell>
          <cell r="D14314" t="str">
            <v>iStar</v>
          </cell>
          <cell r="E14314" t="str">
            <v>Zero-Coupon</v>
          </cell>
        </row>
        <row r="14315">
          <cell r="A14315" t="str">
            <v>3136F7NF0</v>
          </cell>
          <cell r="B14315" t="str">
            <v>x3136F7NF0</v>
          </cell>
          <cell r="C14315" t="str">
            <v>Match</v>
          </cell>
          <cell r="D14315" t="str">
            <v>iStar</v>
          </cell>
          <cell r="E14315" t="str">
            <v>Zero-Coupon</v>
          </cell>
        </row>
        <row r="14316">
          <cell r="A14316" t="str">
            <v>3136F7NG8</v>
          </cell>
          <cell r="B14316" t="str">
            <v>x3136F7NG8</v>
          </cell>
          <cell r="C14316" t="str">
            <v>Match</v>
          </cell>
          <cell r="D14316" t="str">
            <v>iStar</v>
          </cell>
          <cell r="E14316" t="str">
            <v>Zero-Coupon</v>
          </cell>
        </row>
        <row r="14317">
          <cell r="A14317" t="str">
            <v>3136F7NH6</v>
          </cell>
          <cell r="B14317" t="str">
            <v>x3136F7NH6</v>
          </cell>
          <cell r="C14317" t="str">
            <v>Match</v>
          </cell>
          <cell r="D14317" t="str">
            <v>iStar</v>
          </cell>
          <cell r="E14317" t="str">
            <v>Zero-Coupon</v>
          </cell>
        </row>
        <row r="14318">
          <cell r="A14318" t="str">
            <v>3136F7NJ2</v>
          </cell>
          <cell r="B14318" t="str">
            <v>x3136F7NJ2</v>
          </cell>
          <cell r="C14318" t="str">
            <v>Match</v>
          </cell>
          <cell r="D14318" t="str">
            <v>iStar</v>
          </cell>
          <cell r="E14318" t="str">
            <v>Zero-Coupon</v>
          </cell>
        </row>
        <row r="14319">
          <cell r="A14319" t="str">
            <v>3136F7NK9</v>
          </cell>
          <cell r="B14319" t="str">
            <v>x3136F7NK9</v>
          </cell>
          <cell r="C14319" t="str">
            <v>Match</v>
          </cell>
          <cell r="D14319" t="str">
            <v>iStar</v>
          </cell>
          <cell r="E14319" t="str">
            <v>Zero-Coupon</v>
          </cell>
        </row>
        <row r="14320">
          <cell r="A14320" t="str">
            <v>3136F7NL7</v>
          </cell>
          <cell r="B14320" t="str">
            <v>x3136F7NL7</v>
          </cell>
          <cell r="C14320" t="str">
            <v>Match</v>
          </cell>
          <cell r="D14320" t="str">
            <v>iStar</v>
          </cell>
          <cell r="E14320" t="str">
            <v>Zero-Coupon</v>
          </cell>
        </row>
        <row r="14321">
          <cell r="A14321" t="str">
            <v>3136F7NM5</v>
          </cell>
          <cell r="B14321" t="str">
            <v>x3136F7NM5</v>
          </cell>
          <cell r="C14321" t="str">
            <v>Match</v>
          </cell>
          <cell r="D14321" t="str">
            <v>iStar</v>
          </cell>
          <cell r="E14321" t="str">
            <v>Zero-Coupon</v>
          </cell>
        </row>
        <row r="14322">
          <cell r="A14322" t="str">
            <v>3136F7NN3</v>
          </cell>
          <cell r="B14322" t="str">
            <v>x3136F7NN3</v>
          </cell>
          <cell r="C14322" t="str">
            <v>Match</v>
          </cell>
          <cell r="D14322" t="str">
            <v>iStar</v>
          </cell>
          <cell r="E14322" t="str">
            <v>Zero-Coupon</v>
          </cell>
        </row>
        <row r="14323">
          <cell r="A14323" t="str">
            <v>3136F7NP8</v>
          </cell>
          <cell r="B14323" t="str">
            <v>x3136F7NP8</v>
          </cell>
          <cell r="C14323" t="str">
            <v>Match</v>
          </cell>
          <cell r="D14323" t="str">
            <v>iStar</v>
          </cell>
          <cell r="E14323" t="str">
            <v>Zero-Coupon</v>
          </cell>
        </row>
        <row r="14324">
          <cell r="A14324" t="str">
            <v>3136F7NQ6</v>
          </cell>
          <cell r="B14324" t="str">
            <v>x3136F7NQ6</v>
          </cell>
          <cell r="C14324" t="str">
            <v>Match</v>
          </cell>
          <cell r="D14324" t="str">
            <v>iStar</v>
          </cell>
          <cell r="E14324" t="str">
            <v>Zero-Coupon</v>
          </cell>
        </row>
        <row r="14325">
          <cell r="A14325" t="str">
            <v>3136F7NR4</v>
          </cell>
          <cell r="B14325" t="str">
            <v>x3136F7NR4</v>
          </cell>
          <cell r="C14325" t="str">
            <v>Match</v>
          </cell>
          <cell r="D14325" t="str">
            <v>iStar</v>
          </cell>
          <cell r="E14325" t="str">
            <v>Zero-Coupon</v>
          </cell>
        </row>
        <row r="14326">
          <cell r="A14326" t="str">
            <v>3136F7NS2</v>
          </cell>
          <cell r="B14326" t="str">
            <v>x3136F7NS2</v>
          </cell>
          <cell r="C14326" t="str">
            <v>Match</v>
          </cell>
          <cell r="D14326" t="str">
            <v>iStar</v>
          </cell>
          <cell r="E14326" t="str">
            <v>Zero-Coupon</v>
          </cell>
        </row>
        <row r="14327">
          <cell r="A14327" t="str">
            <v>3136F7NT0</v>
          </cell>
          <cell r="B14327" t="str">
            <v>x3136F7NT0</v>
          </cell>
          <cell r="C14327" t="str">
            <v>Match</v>
          </cell>
          <cell r="D14327" t="str">
            <v>iStar</v>
          </cell>
          <cell r="E14327" t="str">
            <v>Zero-Coupon</v>
          </cell>
        </row>
        <row r="14328">
          <cell r="A14328" t="str">
            <v>3136F7NU7</v>
          </cell>
          <cell r="B14328" t="str">
            <v>x3136F7NU7</v>
          </cell>
          <cell r="C14328" t="str">
            <v>Match</v>
          </cell>
          <cell r="D14328" t="str">
            <v>iStar</v>
          </cell>
          <cell r="E14328" t="str">
            <v>Zero-Coupon</v>
          </cell>
        </row>
        <row r="14329">
          <cell r="A14329" t="str">
            <v>3136F7NV5</v>
          </cell>
          <cell r="B14329" t="str">
            <v>x3136F7NV5</v>
          </cell>
          <cell r="C14329" t="str">
            <v>Match</v>
          </cell>
          <cell r="D14329" t="str">
            <v>iStar</v>
          </cell>
          <cell r="E14329" t="str">
            <v>Zero-Coupon</v>
          </cell>
        </row>
        <row r="14330">
          <cell r="A14330" t="str">
            <v>3136F7NW3</v>
          </cell>
          <cell r="B14330" t="str">
            <v>x3136F7NW3</v>
          </cell>
          <cell r="C14330" t="str">
            <v>Match</v>
          </cell>
          <cell r="D14330" t="str">
            <v>iStar</v>
          </cell>
          <cell r="E14330" t="str">
            <v>Zero-Coupon</v>
          </cell>
        </row>
        <row r="14331">
          <cell r="A14331" t="str">
            <v>3136F7NX1</v>
          </cell>
          <cell r="B14331" t="str">
            <v>x3136F7NX1</v>
          </cell>
          <cell r="C14331" t="str">
            <v>Match</v>
          </cell>
          <cell r="D14331" t="str">
            <v>iStar</v>
          </cell>
          <cell r="E14331" t="str">
            <v>Zero-Coupon</v>
          </cell>
        </row>
        <row r="14332">
          <cell r="A14332" t="str">
            <v>3136F7NY9</v>
          </cell>
          <cell r="B14332" t="str">
            <v>x3136F7NY9</v>
          </cell>
          <cell r="C14332" t="str">
            <v>Match</v>
          </cell>
          <cell r="D14332" t="str">
            <v>iStar</v>
          </cell>
          <cell r="E14332" t="str">
            <v>Zero-Coupon</v>
          </cell>
        </row>
        <row r="14333">
          <cell r="A14333" t="str">
            <v>3136F7NZ6</v>
          </cell>
          <cell r="B14333" t="str">
            <v>x3136F7NZ6</v>
          </cell>
          <cell r="C14333" t="str">
            <v>Match</v>
          </cell>
          <cell r="D14333" t="str">
            <v>iStar</v>
          </cell>
          <cell r="E14333" t="str">
            <v>Zero-Coupon</v>
          </cell>
        </row>
        <row r="14334">
          <cell r="A14334" t="str">
            <v>3136F7PA9</v>
          </cell>
          <cell r="B14334" t="str">
            <v>x3136F7PA9</v>
          </cell>
          <cell r="C14334" t="str">
            <v>Match</v>
          </cell>
          <cell r="D14334" t="str">
            <v>iStar</v>
          </cell>
          <cell r="E14334" t="str">
            <v>Zero-Coupon</v>
          </cell>
        </row>
        <row r="14335">
          <cell r="A14335" t="str">
            <v>3136F7PB7</v>
          </cell>
          <cell r="B14335" t="str">
            <v>x3136F7PB7</v>
          </cell>
          <cell r="C14335" t="str">
            <v>Match</v>
          </cell>
          <cell r="D14335" t="str">
            <v>iStar</v>
          </cell>
          <cell r="E14335" t="str">
            <v>Zero-Coupon</v>
          </cell>
        </row>
        <row r="14336">
          <cell r="A14336" t="str">
            <v>3136F7PC5</v>
          </cell>
          <cell r="B14336" t="str">
            <v>x3136F7PC5</v>
          </cell>
          <cell r="C14336" t="str">
            <v>Match</v>
          </cell>
          <cell r="D14336" t="str">
            <v>iStar</v>
          </cell>
          <cell r="E14336" t="str">
            <v>Zero-Coupon</v>
          </cell>
        </row>
        <row r="14337">
          <cell r="A14337" t="str">
            <v>3136F7PC5</v>
          </cell>
          <cell r="B14337" t="str">
            <v>x3136F7PC5</v>
          </cell>
          <cell r="C14337" t="str">
            <v>Match</v>
          </cell>
          <cell r="D14337" t="str">
            <v>iStar</v>
          </cell>
          <cell r="E14337" t="str">
            <v>Zero-Coupon</v>
          </cell>
        </row>
        <row r="14338">
          <cell r="A14338" t="str">
            <v>3136F7PD3</v>
          </cell>
          <cell r="B14338" t="str">
            <v>x3136F7PD3</v>
          </cell>
          <cell r="C14338" t="str">
            <v>Match</v>
          </cell>
          <cell r="D14338" t="str">
            <v>iStar</v>
          </cell>
          <cell r="E14338" t="str">
            <v>Zero-Coupon</v>
          </cell>
        </row>
        <row r="14339">
          <cell r="A14339" t="str">
            <v>3136F7PE1</v>
          </cell>
          <cell r="B14339" t="str">
            <v>x3136F7PE1</v>
          </cell>
          <cell r="C14339" t="str">
            <v>Match</v>
          </cell>
          <cell r="D14339" t="str">
            <v>iStar</v>
          </cell>
          <cell r="E14339" t="str">
            <v>Zero-Coupon</v>
          </cell>
        </row>
        <row r="14340">
          <cell r="A14340" t="str">
            <v>3136F7PF8</v>
          </cell>
          <cell r="B14340" t="str">
            <v>x3136F7PF8</v>
          </cell>
          <cell r="C14340" t="str">
            <v>Match</v>
          </cell>
          <cell r="D14340" t="str">
            <v>iStar</v>
          </cell>
          <cell r="E14340" t="str">
            <v>Zero-Coupon</v>
          </cell>
        </row>
        <row r="14341">
          <cell r="A14341" t="str">
            <v>3136F7PG6</v>
          </cell>
          <cell r="B14341" t="str">
            <v>x3136F7PG6</v>
          </cell>
          <cell r="C14341" t="str">
            <v>Match</v>
          </cell>
          <cell r="D14341" t="str">
            <v>iStar</v>
          </cell>
          <cell r="E14341" t="str">
            <v>Zero-Coupon</v>
          </cell>
        </row>
        <row r="14342">
          <cell r="A14342" t="str">
            <v>3136F7PH4</v>
          </cell>
          <cell r="B14342" t="str">
            <v>x3136F7PH4</v>
          </cell>
          <cell r="C14342" t="str">
            <v>Match</v>
          </cell>
          <cell r="D14342" t="str">
            <v>iStar</v>
          </cell>
          <cell r="E14342" t="str">
            <v>Zero-Coupon</v>
          </cell>
        </row>
        <row r="14343">
          <cell r="A14343" t="str">
            <v>3136F7PJ0</v>
          </cell>
          <cell r="B14343" t="str">
            <v>x3136F7PJ0</v>
          </cell>
          <cell r="C14343" t="str">
            <v>Match</v>
          </cell>
          <cell r="D14343" t="str">
            <v>iStar</v>
          </cell>
          <cell r="E14343" t="str">
            <v>Zero-Coupon</v>
          </cell>
        </row>
        <row r="14344">
          <cell r="A14344" t="str">
            <v>3136F7PK7</v>
          </cell>
          <cell r="B14344" t="str">
            <v>x3136F7PK7</v>
          </cell>
          <cell r="C14344" t="str">
            <v>Match</v>
          </cell>
          <cell r="D14344" t="str">
            <v>iStar</v>
          </cell>
          <cell r="E14344" t="str">
            <v>Zero-Coupon</v>
          </cell>
        </row>
        <row r="14345">
          <cell r="A14345" t="str">
            <v>3136F7PL5</v>
          </cell>
          <cell r="B14345" t="str">
            <v>x3136F7PL5</v>
          </cell>
          <cell r="C14345" t="str">
            <v>Match</v>
          </cell>
          <cell r="D14345" t="str">
            <v>iStar</v>
          </cell>
          <cell r="E14345" t="str">
            <v>Zero-Coupon</v>
          </cell>
        </row>
        <row r="14346">
          <cell r="A14346" t="str">
            <v>3136F7PM3</v>
          </cell>
          <cell r="B14346" t="str">
            <v>x3136F7PM3</v>
          </cell>
          <cell r="C14346" t="str">
            <v>Match</v>
          </cell>
          <cell r="D14346" t="str">
            <v>iStar</v>
          </cell>
          <cell r="E14346" t="str">
            <v>Zero-Coupon</v>
          </cell>
        </row>
        <row r="14347">
          <cell r="A14347" t="str">
            <v>3136F7PM3</v>
          </cell>
          <cell r="B14347" t="str">
            <v>x3136F7PM3</v>
          </cell>
          <cell r="C14347" t="str">
            <v>Match</v>
          </cell>
          <cell r="D14347" t="str">
            <v>iStar</v>
          </cell>
          <cell r="E14347" t="str">
            <v>Zero-Coupon</v>
          </cell>
        </row>
        <row r="14348">
          <cell r="A14348" t="str">
            <v>3136F7PN1</v>
          </cell>
          <cell r="B14348" t="str">
            <v>x3136F7PN1</v>
          </cell>
          <cell r="C14348" t="str">
            <v>Match</v>
          </cell>
          <cell r="D14348" t="str">
            <v>iStar</v>
          </cell>
          <cell r="E14348" t="str">
            <v>Zero-Coupon</v>
          </cell>
        </row>
        <row r="14349">
          <cell r="A14349" t="str">
            <v>3136F7PP6</v>
          </cell>
          <cell r="B14349" t="str">
            <v>x3136F7PP6</v>
          </cell>
          <cell r="C14349" t="str">
            <v>Match</v>
          </cell>
          <cell r="D14349" t="str">
            <v>iStar</v>
          </cell>
          <cell r="E14349" t="str">
            <v>Zero-Coupon</v>
          </cell>
        </row>
        <row r="14350">
          <cell r="A14350" t="str">
            <v>3136F7PQ4</v>
          </cell>
          <cell r="B14350" t="str">
            <v>x3136F7PQ4</v>
          </cell>
          <cell r="C14350" t="str">
            <v>Match</v>
          </cell>
          <cell r="D14350" t="str">
            <v>iStar</v>
          </cell>
          <cell r="E14350" t="str">
            <v>Zero-Coupon</v>
          </cell>
        </row>
        <row r="14351">
          <cell r="A14351" t="str">
            <v>3136F7PQ4</v>
          </cell>
          <cell r="B14351" t="str">
            <v>x3136F7PQ4</v>
          </cell>
          <cell r="C14351" t="str">
            <v>Match</v>
          </cell>
          <cell r="D14351" t="str">
            <v>iStar</v>
          </cell>
          <cell r="E14351" t="str">
            <v>Zero-Coupon</v>
          </cell>
        </row>
        <row r="14352">
          <cell r="A14352" t="str">
            <v>3136F7PR2</v>
          </cell>
          <cell r="B14352" t="str">
            <v>x3136F7PR2</v>
          </cell>
          <cell r="C14352" t="str">
            <v>Match</v>
          </cell>
          <cell r="D14352" t="str">
            <v>iStar</v>
          </cell>
          <cell r="E14352" t="str">
            <v>Zero-Coupon</v>
          </cell>
        </row>
        <row r="14353">
          <cell r="A14353" t="str">
            <v>3136F7PS0</v>
          </cell>
          <cell r="B14353" t="str">
            <v>x3136F7PS0</v>
          </cell>
          <cell r="C14353" t="str">
            <v>Match</v>
          </cell>
          <cell r="D14353" t="str">
            <v>iStar</v>
          </cell>
          <cell r="E14353" t="str">
            <v>Zero-Coupon</v>
          </cell>
        </row>
        <row r="14354">
          <cell r="A14354" t="str">
            <v>3136F7PT8</v>
          </cell>
          <cell r="B14354" t="str">
            <v>x3136F7PT8</v>
          </cell>
          <cell r="C14354" t="str">
            <v>Match</v>
          </cell>
          <cell r="D14354" t="str">
            <v>iStar</v>
          </cell>
          <cell r="E14354" t="str">
            <v>Zero-Coupon</v>
          </cell>
        </row>
        <row r="14355">
          <cell r="A14355" t="str">
            <v>3136F7PV3</v>
          </cell>
          <cell r="B14355" t="str">
            <v>x3136F7PV3</v>
          </cell>
          <cell r="C14355" t="str">
            <v>Match</v>
          </cell>
          <cell r="D14355" t="str">
            <v>iStar</v>
          </cell>
          <cell r="E14355" t="str">
            <v>Zero-Coupon</v>
          </cell>
        </row>
        <row r="14356">
          <cell r="A14356" t="str">
            <v>3136F7PW1</v>
          </cell>
          <cell r="B14356" t="str">
            <v>x3136F7PW1</v>
          </cell>
          <cell r="C14356" t="str">
            <v>Match</v>
          </cell>
          <cell r="D14356" t="str">
            <v>iStar</v>
          </cell>
          <cell r="E14356" t="str">
            <v>Zero-Coupon</v>
          </cell>
        </row>
        <row r="14357">
          <cell r="A14357" t="str">
            <v>3136F7PY7</v>
          </cell>
          <cell r="B14357" t="str">
            <v>x3136F7PY7</v>
          </cell>
          <cell r="C14357" t="str">
            <v>Match</v>
          </cell>
          <cell r="D14357" t="str">
            <v>iStar</v>
          </cell>
          <cell r="E14357" t="str">
            <v>Zero-Coupon</v>
          </cell>
        </row>
        <row r="14358">
          <cell r="A14358" t="str">
            <v>3136F7PZ4</v>
          </cell>
          <cell r="B14358" t="str">
            <v>x3136F7PZ4</v>
          </cell>
          <cell r="C14358" t="str">
            <v>Match</v>
          </cell>
          <cell r="D14358" t="str">
            <v>iStar</v>
          </cell>
          <cell r="E14358" t="str">
            <v>Zero-Coupon</v>
          </cell>
        </row>
        <row r="14359">
          <cell r="A14359" t="str">
            <v>3136F7QA8</v>
          </cell>
          <cell r="B14359" t="str">
            <v>x3136F7QA8</v>
          </cell>
          <cell r="C14359" t="str">
            <v>Match</v>
          </cell>
          <cell r="D14359" t="str">
            <v>iStar</v>
          </cell>
          <cell r="E14359" t="str">
            <v>Zero-Coupon</v>
          </cell>
        </row>
        <row r="14360">
          <cell r="A14360" t="str">
            <v>3136F7QB6</v>
          </cell>
          <cell r="B14360" t="str">
            <v>x3136F7QB6</v>
          </cell>
          <cell r="C14360" t="str">
            <v>Match</v>
          </cell>
          <cell r="D14360" t="str">
            <v>iStar</v>
          </cell>
          <cell r="E14360" t="str">
            <v>Zero-Coupon</v>
          </cell>
        </row>
        <row r="14361">
          <cell r="A14361" t="str">
            <v>3136F7QC4</v>
          </cell>
          <cell r="B14361" t="str">
            <v>x3136F7QC4</v>
          </cell>
          <cell r="C14361" t="str">
            <v>Match</v>
          </cell>
          <cell r="D14361" t="str">
            <v>iStar</v>
          </cell>
          <cell r="E14361" t="str">
            <v>Zero-Coupon</v>
          </cell>
        </row>
        <row r="14362">
          <cell r="A14362" t="str">
            <v>3136F7QD2</v>
          </cell>
          <cell r="B14362" t="str">
            <v>x3136F7QD2</v>
          </cell>
          <cell r="C14362" t="str">
            <v>Match</v>
          </cell>
          <cell r="D14362" t="str">
            <v>iStar</v>
          </cell>
          <cell r="E14362" t="str">
            <v>Zero-Coupon</v>
          </cell>
        </row>
        <row r="14363">
          <cell r="A14363" t="str">
            <v>3136F7QE0</v>
          </cell>
          <cell r="B14363" t="str">
            <v>x3136F7QE0</v>
          </cell>
          <cell r="C14363" t="str">
            <v>Match</v>
          </cell>
          <cell r="D14363" t="str">
            <v>iStar</v>
          </cell>
          <cell r="E14363" t="str">
            <v>Zero-Coupon</v>
          </cell>
        </row>
        <row r="14364">
          <cell r="A14364" t="str">
            <v>3136F7QE0</v>
          </cell>
          <cell r="B14364" t="str">
            <v>x3136F7QE0</v>
          </cell>
          <cell r="C14364" t="str">
            <v>Match</v>
          </cell>
          <cell r="D14364" t="str">
            <v>iStar</v>
          </cell>
          <cell r="E14364" t="str">
            <v>Zero-Coupon</v>
          </cell>
        </row>
        <row r="14365">
          <cell r="A14365" t="str">
            <v>3136F7QG5</v>
          </cell>
          <cell r="B14365" t="str">
            <v>x3136F7QG5</v>
          </cell>
          <cell r="C14365" t="str">
            <v>Match</v>
          </cell>
          <cell r="D14365" t="str">
            <v>iStar</v>
          </cell>
          <cell r="E14365" t="str">
            <v>Zero-Coupon</v>
          </cell>
        </row>
        <row r="14366">
          <cell r="A14366" t="str">
            <v>3136F7QH3</v>
          </cell>
          <cell r="B14366" t="str">
            <v>x3136F7QH3</v>
          </cell>
          <cell r="C14366" t="str">
            <v>Match</v>
          </cell>
          <cell r="D14366" t="str">
            <v>iStar</v>
          </cell>
          <cell r="E14366" t="str">
            <v>Zero-Coupon</v>
          </cell>
        </row>
        <row r="14367">
          <cell r="A14367" t="str">
            <v>3136F7QJ9</v>
          </cell>
          <cell r="B14367" t="str">
            <v>x3136F7QJ9</v>
          </cell>
          <cell r="C14367" t="str">
            <v>Match</v>
          </cell>
          <cell r="D14367" t="str">
            <v>iStar</v>
          </cell>
          <cell r="E14367" t="str">
            <v>Zero-Coupon</v>
          </cell>
        </row>
        <row r="14368">
          <cell r="A14368" t="str">
            <v>3136F7QK6</v>
          </cell>
          <cell r="B14368" t="str">
            <v>x3136F7QK6</v>
          </cell>
          <cell r="C14368" t="str">
            <v>Match</v>
          </cell>
          <cell r="D14368" t="str">
            <v>iStar</v>
          </cell>
          <cell r="E14368" t="str">
            <v>Zero-Coupon</v>
          </cell>
        </row>
        <row r="14369">
          <cell r="A14369" t="str">
            <v>3136F7QN0</v>
          </cell>
          <cell r="B14369" t="str">
            <v>x3136F7QN0</v>
          </cell>
          <cell r="C14369" t="str">
            <v>Match</v>
          </cell>
          <cell r="D14369" t="str">
            <v>iStar</v>
          </cell>
          <cell r="E14369" t="str">
            <v>Zero-Coupon</v>
          </cell>
        </row>
        <row r="14370">
          <cell r="A14370" t="str">
            <v>3136F7QN0</v>
          </cell>
          <cell r="B14370" t="str">
            <v>x3136F7QN0</v>
          </cell>
          <cell r="C14370" t="str">
            <v>Match</v>
          </cell>
          <cell r="D14370" t="str">
            <v>iStar</v>
          </cell>
          <cell r="E14370" t="str">
            <v>Zero-Coupon</v>
          </cell>
        </row>
        <row r="14371">
          <cell r="A14371" t="str">
            <v>3136F7QN0</v>
          </cell>
          <cell r="B14371" t="str">
            <v>x3136F7QN0</v>
          </cell>
          <cell r="C14371" t="str">
            <v>Match</v>
          </cell>
          <cell r="D14371" t="str">
            <v>iStar</v>
          </cell>
          <cell r="E14371" t="str">
            <v>Zero-Coupon</v>
          </cell>
        </row>
        <row r="14372">
          <cell r="A14372" t="str">
            <v>3136F7QP5</v>
          </cell>
          <cell r="B14372" t="str">
            <v>x3136F7QP5</v>
          </cell>
          <cell r="C14372" t="str">
            <v>Match</v>
          </cell>
          <cell r="D14372" t="str">
            <v>iStar</v>
          </cell>
          <cell r="E14372" t="str">
            <v>Zero-Coupon</v>
          </cell>
        </row>
        <row r="14373">
          <cell r="A14373" t="str">
            <v>3136F7QR1</v>
          </cell>
          <cell r="B14373" t="str">
            <v>x3136F7QR1</v>
          </cell>
          <cell r="C14373" t="str">
            <v>Match</v>
          </cell>
          <cell r="D14373" t="str">
            <v>iStar</v>
          </cell>
          <cell r="E14373" t="str">
            <v>Zero-Coupon</v>
          </cell>
        </row>
        <row r="14374">
          <cell r="A14374" t="str">
            <v>313DB0029</v>
          </cell>
          <cell r="B14374" t="str">
            <v>x31359MCQ4</v>
          </cell>
          <cell r="C14374" t="str">
            <v>Match</v>
          </cell>
          <cell r="D14374" t="str">
            <v>iStar</v>
          </cell>
          <cell r="E14374" t="str">
            <v>Zero-Coupon</v>
          </cell>
        </row>
        <row r="14375">
          <cell r="A14375" t="str">
            <v>313DB0029</v>
          </cell>
          <cell r="B14375" t="str">
            <v>x31359MCQ4</v>
          </cell>
          <cell r="C14375" t="str">
            <v>Match</v>
          </cell>
          <cell r="D14375" t="str">
            <v>iStar</v>
          </cell>
          <cell r="E14375" t="str">
            <v>Zero-Coupon</v>
          </cell>
        </row>
        <row r="14376">
          <cell r="A14376" t="str">
            <v>313DB0029</v>
          </cell>
          <cell r="B14376" t="str">
            <v>x31359MCQ4</v>
          </cell>
          <cell r="C14376" t="str">
            <v>Match</v>
          </cell>
          <cell r="D14376" t="str">
            <v>iStar</v>
          </cell>
          <cell r="E14376" t="str">
            <v>Zero-Coupon</v>
          </cell>
        </row>
        <row r="14377">
          <cell r="A14377" t="str">
            <v>313DB0030</v>
          </cell>
          <cell r="B14377" t="str">
            <v>x31359MCQ4</v>
          </cell>
          <cell r="C14377" t="str">
            <v>Match</v>
          </cell>
          <cell r="D14377" t="str">
            <v>iStar</v>
          </cell>
          <cell r="E14377" t="str">
            <v>Zero-Coupon</v>
          </cell>
        </row>
        <row r="14378">
          <cell r="A14378" t="str">
            <v>313DB0030</v>
          </cell>
          <cell r="B14378" t="str">
            <v>x31359MCQ4</v>
          </cell>
          <cell r="C14378" t="str">
            <v>Match</v>
          </cell>
          <cell r="D14378" t="str">
            <v>iStar</v>
          </cell>
          <cell r="E14378" t="str">
            <v>Zero-Coupon</v>
          </cell>
        </row>
        <row r="14379">
          <cell r="A14379" t="str">
            <v>313DB0030</v>
          </cell>
          <cell r="B14379" t="str">
            <v>x31359MCQ4</v>
          </cell>
          <cell r="C14379" t="str">
            <v>Match</v>
          </cell>
          <cell r="D14379" t="str">
            <v>iStar</v>
          </cell>
          <cell r="E14379" t="str">
            <v>Zero-Coupon</v>
          </cell>
        </row>
        <row r="14380">
          <cell r="A14380" t="str">
            <v>313DB0035</v>
          </cell>
          <cell r="B14380" t="str">
            <v>x313SWC055</v>
          </cell>
          <cell r="C14380" t="str">
            <v>Match</v>
          </cell>
          <cell r="D14380" t="str">
            <v>iStar</v>
          </cell>
          <cell r="E14380" t="str">
            <v>Zero-Coupon</v>
          </cell>
        </row>
        <row r="14381">
          <cell r="A14381" t="str">
            <v>313DB0035</v>
          </cell>
          <cell r="B14381" t="str">
            <v>x313SWC055</v>
          </cell>
          <cell r="C14381" t="str">
            <v>Match</v>
          </cell>
          <cell r="D14381" t="str">
            <v>iStar</v>
          </cell>
          <cell r="E14381" t="str">
            <v>Zero-Coupon</v>
          </cell>
        </row>
        <row r="14382">
          <cell r="A14382" t="str">
            <v>313DB0035</v>
          </cell>
          <cell r="B14382" t="str">
            <v>x313SWC055</v>
          </cell>
          <cell r="C14382" t="str">
            <v>Match</v>
          </cell>
          <cell r="D14382" t="str">
            <v>iStar</v>
          </cell>
          <cell r="E14382" t="str">
            <v>Zero-Coupon</v>
          </cell>
        </row>
        <row r="14383">
          <cell r="A14383" t="str">
            <v>313DB0036</v>
          </cell>
          <cell r="B14383" t="str">
            <v>x313SWC056</v>
          </cell>
          <cell r="C14383" t="str">
            <v>Match</v>
          </cell>
          <cell r="D14383" t="str">
            <v>iStar</v>
          </cell>
          <cell r="E14383" t="str">
            <v>Zero-Coupon</v>
          </cell>
        </row>
        <row r="14384">
          <cell r="A14384" t="str">
            <v>313DB0036</v>
          </cell>
          <cell r="B14384" t="str">
            <v>x313SWC056</v>
          </cell>
          <cell r="C14384" t="str">
            <v>Match</v>
          </cell>
          <cell r="D14384" t="str">
            <v>iStar</v>
          </cell>
          <cell r="E14384" t="str">
            <v>Zero-Coupon</v>
          </cell>
        </row>
        <row r="14385">
          <cell r="A14385" t="str">
            <v>313DB0036</v>
          </cell>
          <cell r="B14385" t="str">
            <v>x313SWC056</v>
          </cell>
          <cell r="C14385" t="str">
            <v>Match</v>
          </cell>
          <cell r="D14385" t="str">
            <v>iStar</v>
          </cell>
          <cell r="E14385" t="str">
            <v>Zero-Coupon</v>
          </cell>
        </row>
        <row r="14386">
          <cell r="A14386" t="str">
            <v>313DB0037</v>
          </cell>
          <cell r="B14386" t="str">
            <v>x313SWC057</v>
          </cell>
          <cell r="C14386" t="str">
            <v>Match</v>
          </cell>
          <cell r="D14386" t="str">
            <v>iStar</v>
          </cell>
          <cell r="E14386" t="str">
            <v>Zero-Coupon</v>
          </cell>
        </row>
        <row r="14387">
          <cell r="A14387" t="str">
            <v>313DB0037</v>
          </cell>
          <cell r="B14387" t="str">
            <v>x313SWC057</v>
          </cell>
          <cell r="C14387" t="str">
            <v>Match</v>
          </cell>
          <cell r="D14387" t="str">
            <v>iStar</v>
          </cell>
          <cell r="E14387" t="str">
            <v>Zero-Coupon</v>
          </cell>
        </row>
        <row r="14388">
          <cell r="A14388" t="str">
            <v>313DB0037</v>
          </cell>
          <cell r="B14388" t="str">
            <v>x313SWC057</v>
          </cell>
          <cell r="C14388" t="str">
            <v>Match</v>
          </cell>
          <cell r="D14388" t="str">
            <v>iStar</v>
          </cell>
          <cell r="E14388" t="str">
            <v>Zero-Coupon</v>
          </cell>
        </row>
        <row r="14389">
          <cell r="A14389" t="str">
            <v>313DB0038</v>
          </cell>
          <cell r="B14389" t="str">
            <v>x313SWC058</v>
          </cell>
          <cell r="C14389" t="str">
            <v>Match</v>
          </cell>
          <cell r="D14389" t="str">
            <v>iStar</v>
          </cell>
          <cell r="E14389" t="str">
            <v>Zero-Coupon</v>
          </cell>
        </row>
        <row r="14390">
          <cell r="A14390" t="str">
            <v>313DB0038</v>
          </cell>
          <cell r="B14390" t="str">
            <v>x313SWC058</v>
          </cell>
          <cell r="C14390" t="str">
            <v>Match</v>
          </cell>
          <cell r="D14390" t="str">
            <v>iStar</v>
          </cell>
          <cell r="E14390" t="str">
            <v>Zero-Coupon</v>
          </cell>
        </row>
        <row r="14391">
          <cell r="A14391" t="str">
            <v>313DB0038</v>
          </cell>
          <cell r="B14391" t="str">
            <v>x313SWC058</v>
          </cell>
          <cell r="C14391" t="str">
            <v>Match</v>
          </cell>
          <cell r="D14391" t="str">
            <v>iStar</v>
          </cell>
          <cell r="E14391" t="str">
            <v>Zero-Coupon</v>
          </cell>
        </row>
        <row r="14392">
          <cell r="A14392" t="str">
            <v>313DB0046</v>
          </cell>
          <cell r="B14392" t="str">
            <v>x313SWC070</v>
          </cell>
          <cell r="C14392" t="str">
            <v>Match</v>
          </cell>
          <cell r="D14392" t="str">
            <v>iStar</v>
          </cell>
          <cell r="E14392" t="str">
            <v>Zero-Coupon</v>
          </cell>
        </row>
        <row r="14393">
          <cell r="A14393" t="str">
            <v>313DB0046</v>
          </cell>
          <cell r="B14393" t="str">
            <v>x313SWC070</v>
          </cell>
          <cell r="C14393" t="str">
            <v>Match</v>
          </cell>
          <cell r="D14393" t="str">
            <v>iStar</v>
          </cell>
          <cell r="E14393" t="str">
            <v>Zero-Coupon</v>
          </cell>
        </row>
        <row r="14394">
          <cell r="A14394" t="str">
            <v>313DB0046</v>
          </cell>
          <cell r="B14394" t="str">
            <v>x313SWC070</v>
          </cell>
          <cell r="C14394" t="str">
            <v>Match</v>
          </cell>
          <cell r="D14394" t="str">
            <v>iStar</v>
          </cell>
          <cell r="E14394" t="str">
            <v>Zero-Coupon</v>
          </cell>
        </row>
        <row r="14395">
          <cell r="A14395" t="str">
            <v>313DB0046</v>
          </cell>
          <cell r="B14395" t="str">
            <v>x313SWC070</v>
          </cell>
          <cell r="C14395" t="str">
            <v>Match</v>
          </cell>
          <cell r="D14395" t="str">
            <v>iStar</v>
          </cell>
          <cell r="E14395" t="str">
            <v>Zero-Coupon</v>
          </cell>
        </row>
        <row r="14396">
          <cell r="A14396" t="str">
            <v>313DB0047</v>
          </cell>
          <cell r="B14396" t="str">
            <v>x313SWC072</v>
          </cell>
          <cell r="C14396" t="str">
            <v>Match</v>
          </cell>
          <cell r="D14396" t="str">
            <v>iStar</v>
          </cell>
          <cell r="E14396" t="str">
            <v>Zero-Coupon</v>
          </cell>
        </row>
        <row r="14397">
          <cell r="A14397" t="str">
            <v>313DB0047</v>
          </cell>
          <cell r="B14397" t="str">
            <v>x313SWC072</v>
          </cell>
          <cell r="C14397" t="str">
            <v>Match</v>
          </cell>
          <cell r="D14397" t="str">
            <v>iStar</v>
          </cell>
          <cell r="E14397" t="str">
            <v>Zero-Coupon</v>
          </cell>
        </row>
        <row r="14398">
          <cell r="A14398" t="str">
            <v>313DB0047</v>
          </cell>
          <cell r="B14398" t="str">
            <v>x313SWC072</v>
          </cell>
          <cell r="C14398" t="str">
            <v>Match</v>
          </cell>
          <cell r="D14398" t="str">
            <v>iStar</v>
          </cell>
          <cell r="E14398" t="str">
            <v>Zero-Coupon</v>
          </cell>
        </row>
        <row r="14399">
          <cell r="A14399" t="str">
            <v>313DB0047</v>
          </cell>
          <cell r="B14399" t="str">
            <v>x313SWC072</v>
          </cell>
          <cell r="C14399" t="str">
            <v>Match</v>
          </cell>
          <cell r="D14399" t="str">
            <v>iStar</v>
          </cell>
          <cell r="E14399" t="str">
            <v>Zero-Coupon</v>
          </cell>
        </row>
        <row r="14400">
          <cell r="A14400" t="str">
            <v>313DB0048</v>
          </cell>
          <cell r="B14400" t="str">
            <v>x313SWC081</v>
          </cell>
          <cell r="C14400" t="str">
            <v>Match</v>
          </cell>
          <cell r="D14400" t="str">
            <v>iStar</v>
          </cell>
          <cell r="E14400" t="str">
            <v>Zero-Coupon</v>
          </cell>
        </row>
        <row r="14401">
          <cell r="A14401" t="str">
            <v>313DB0048</v>
          </cell>
          <cell r="B14401" t="str">
            <v>x313SWC081</v>
          </cell>
          <cell r="C14401" t="str">
            <v>Match</v>
          </cell>
          <cell r="D14401" t="str">
            <v>iStar</v>
          </cell>
          <cell r="E14401" t="str">
            <v>Zero-Coupon</v>
          </cell>
        </row>
        <row r="14402">
          <cell r="A14402" t="str">
            <v>313DFX056</v>
          </cell>
          <cell r="B14402" t="str">
            <v>x313DFX056</v>
          </cell>
          <cell r="C14402" t="str">
            <v>Match</v>
          </cell>
          <cell r="D14402" t="str">
            <v>iStar</v>
          </cell>
          <cell r="E14402" t="str">
            <v>Zero-Coupon</v>
          </cell>
        </row>
        <row r="14403">
          <cell r="A14403" t="str">
            <v>313DFX057</v>
          </cell>
          <cell r="B14403" t="str">
            <v>x313DFX057</v>
          </cell>
          <cell r="C14403" t="str">
            <v>Match</v>
          </cell>
          <cell r="D14403" t="str">
            <v>iStar</v>
          </cell>
          <cell r="E14403" t="str">
            <v>Zero-Coupon</v>
          </cell>
        </row>
        <row r="14404">
          <cell r="A14404" t="str">
            <v>313DFX058</v>
          </cell>
          <cell r="B14404" t="str">
            <v>x313DFX058</v>
          </cell>
          <cell r="C14404" t="str">
            <v>Match</v>
          </cell>
          <cell r="D14404" t="str">
            <v>iStar</v>
          </cell>
          <cell r="E14404" t="str">
            <v>Zero-Coupon</v>
          </cell>
        </row>
        <row r="14405">
          <cell r="A14405" t="str">
            <v>313DFX061</v>
          </cell>
          <cell r="B14405" t="str">
            <v>x313DFX061</v>
          </cell>
          <cell r="C14405" t="str">
            <v>Match</v>
          </cell>
          <cell r="D14405" t="str">
            <v>iStar</v>
          </cell>
          <cell r="E14405" t="str">
            <v>Zero-Coupon</v>
          </cell>
        </row>
        <row r="14406">
          <cell r="A14406" t="str">
            <v>313DFX065</v>
          </cell>
          <cell r="B14406" t="str">
            <v>x313DFX065</v>
          </cell>
          <cell r="C14406" t="str">
            <v>Match</v>
          </cell>
          <cell r="D14406" t="str">
            <v>iStar</v>
          </cell>
          <cell r="E14406" t="str">
            <v>Zero-Coupon</v>
          </cell>
        </row>
        <row r="14407">
          <cell r="A14407" t="str">
            <v>313DFX069</v>
          </cell>
          <cell r="B14407" t="str">
            <v>x313DFX069</v>
          </cell>
          <cell r="C14407" t="str">
            <v>Match</v>
          </cell>
          <cell r="D14407" t="str">
            <v>iStar</v>
          </cell>
          <cell r="E14407" t="str">
            <v>Zero-Coupon</v>
          </cell>
        </row>
        <row r="14408">
          <cell r="A14408" t="str">
            <v>313DFX075</v>
          </cell>
          <cell r="B14408" t="str">
            <v>x313DFX075</v>
          </cell>
          <cell r="C14408" t="str">
            <v>Match</v>
          </cell>
          <cell r="D14408" t="str">
            <v>iStar</v>
          </cell>
          <cell r="E14408" t="str">
            <v>Zero-Coupon</v>
          </cell>
        </row>
        <row r="14409">
          <cell r="A14409" t="str">
            <v>313DFX077</v>
          </cell>
          <cell r="B14409" t="str">
            <v>x313DFX077</v>
          </cell>
          <cell r="C14409" t="str">
            <v>Match</v>
          </cell>
          <cell r="D14409" t="str">
            <v>iStar</v>
          </cell>
          <cell r="E14409" t="str">
            <v>Zero-Coupon</v>
          </cell>
        </row>
        <row r="14410">
          <cell r="A14410" t="str">
            <v>313DFX078</v>
          </cell>
          <cell r="B14410" t="str">
            <v>x313DFX078</v>
          </cell>
          <cell r="C14410" t="str">
            <v>Match</v>
          </cell>
          <cell r="D14410" t="str">
            <v>iStar</v>
          </cell>
          <cell r="E14410" t="str">
            <v>Zero-Coupon</v>
          </cell>
        </row>
        <row r="14411">
          <cell r="A14411" t="str">
            <v>313DFX079</v>
          </cell>
          <cell r="B14411" t="str">
            <v>x313DFX079</v>
          </cell>
          <cell r="C14411" t="str">
            <v>Match</v>
          </cell>
          <cell r="D14411" t="str">
            <v>iStar</v>
          </cell>
          <cell r="E14411" t="str">
            <v>Zero-Coupon</v>
          </cell>
        </row>
        <row r="14412">
          <cell r="A14412" t="str">
            <v>313DFX080</v>
          </cell>
          <cell r="B14412" t="str">
            <v>x313DFX080</v>
          </cell>
          <cell r="C14412" t="str">
            <v>Match</v>
          </cell>
          <cell r="D14412" t="str">
            <v>iStar</v>
          </cell>
          <cell r="E14412" t="str">
            <v>Zero-Coupon</v>
          </cell>
        </row>
        <row r="14413">
          <cell r="A14413" t="str">
            <v>313DFX083</v>
          </cell>
          <cell r="B14413" t="str">
            <v>x313DFX083</v>
          </cell>
          <cell r="C14413" t="str">
            <v>Match</v>
          </cell>
          <cell r="D14413" t="str">
            <v>iStar</v>
          </cell>
          <cell r="E14413" t="str">
            <v>Zero-Coupon</v>
          </cell>
        </row>
        <row r="14414">
          <cell r="A14414" t="str">
            <v>313DFX084</v>
          </cell>
          <cell r="B14414" t="str">
            <v>x313DFX084</v>
          </cell>
          <cell r="C14414" t="str">
            <v>Match</v>
          </cell>
          <cell r="D14414" t="str">
            <v>iStar</v>
          </cell>
          <cell r="E14414" t="str">
            <v>Zero-Coupon</v>
          </cell>
        </row>
        <row r="14415">
          <cell r="A14415" t="str">
            <v>313DFX085</v>
          </cell>
          <cell r="B14415" t="str">
            <v>x313DFX085</v>
          </cell>
          <cell r="C14415" t="str">
            <v>Match</v>
          </cell>
          <cell r="D14415" t="str">
            <v>iStar</v>
          </cell>
          <cell r="E14415" t="str">
            <v>Zero-Coupon</v>
          </cell>
        </row>
        <row r="14416">
          <cell r="A14416" t="str">
            <v>313DFX086</v>
          </cell>
          <cell r="B14416" t="str">
            <v>x313DFX086</v>
          </cell>
          <cell r="C14416" t="str">
            <v>Match</v>
          </cell>
          <cell r="D14416" t="str">
            <v>iStar</v>
          </cell>
          <cell r="E14416" t="str">
            <v>Zero-Coupon</v>
          </cell>
        </row>
        <row r="14417">
          <cell r="A14417" t="str">
            <v>313DFX088</v>
          </cell>
          <cell r="B14417" t="str">
            <v>x313DFX088</v>
          </cell>
          <cell r="C14417" t="str">
            <v>Match</v>
          </cell>
          <cell r="D14417" t="str">
            <v>iStar</v>
          </cell>
          <cell r="E14417" t="str">
            <v>Zero-Coupon</v>
          </cell>
        </row>
        <row r="14418">
          <cell r="A14418" t="str">
            <v>313DFX089</v>
          </cell>
          <cell r="B14418" t="str">
            <v>x313DFX089</v>
          </cell>
          <cell r="C14418" t="str">
            <v>Match</v>
          </cell>
          <cell r="D14418" t="str">
            <v>iStar</v>
          </cell>
          <cell r="E14418" t="str">
            <v>Zero-Coupon</v>
          </cell>
        </row>
        <row r="14419">
          <cell r="A14419" t="str">
            <v>313DFX090</v>
          </cell>
          <cell r="B14419" t="str">
            <v>x313DFX090</v>
          </cell>
          <cell r="C14419" t="str">
            <v>Match</v>
          </cell>
          <cell r="D14419" t="str">
            <v>iStar</v>
          </cell>
          <cell r="E14419" t="str">
            <v>Zero-Coupon</v>
          </cell>
        </row>
        <row r="14420">
          <cell r="A14420" t="str">
            <v>313DFX091</v>
          </cell>
          <cell r="B14420" t="str">
            <v>x313DFX091</v>
          </cell>
          <cell r="C14420" t="str">
            <v>Match</v>
          </cell>
          <cell r="D14420" t="str">
            <v>iStar</v>
          </cell>
          <cell r="E14420" t="str">
            <v>Zero-Coupon</v>
          </cell>
        </row>
        <row r="14421">
          <cell r="A14421" t="str">
            <v>313DFX092</v>
          </cell>
          <cell r="B14421" t="str">
            <v>x313DFX092</v>
          </cell>
          <cell r="C14421" t="str">
            <v>Match</v>
          </cell>
          <cell r="D14421" t="str">
            <v>iStar</v>
          </cell>
          <cell r="E14421" t="str">
            <v>Zero-Coupon</v>
          </cell>
        </row>
        <row r="14422">
          <cell r="A14422" t="str">
            <v>313DFX093</v>
          </cell>
          <cell r="B14422" t="str">
            <v>x313DFX093</v>
          </cell>
          <cell r="C14422" t="str">
            <v>Match</v>
          </cell>
          <cell r="D14422" t="str">
            <v>iStar</v>
          </cell>
          <cell r="E14422" t="str">
            <v>Zero-Coupon</v>
          </cell>
        </row>
        <row r="14423">
          <cell r="A14423" t="str">
            <v>313DFX094</v>
          </cell>
          <cell r="B14423" t="str">
            <v>x313DFX094</v>
          </cell>
          <cell r="C14423" t="str">
            <v>Match</v>
          </cell>
          <cell r="D14423" t="str">
            <v>iStar</v>
          </cell>
          <cell r="E14423" t="str">
            <v>Zero-Coupon</v>
          </cell>
        </row>
        <row r="14424">
          <cell r="A14424" t="str">
            <v>313DFX095</v>
          </cell>
          <cell r="B14424" t="str">
            <v>x313DFX095</v>
          </cell>
          <cell r="C14424" t="str">
            <v>Match</v>
          </cell>
          <cell r="D14424" t="str">
            <v>iStar</v>
          </cell>
          <cell r="E14424" t="str">
            <v>Zero-Coupon</v>
          </cell>
        </row>
        <row r="14425">
          <cell r="A14425" t="str">
            <v>313DFX096</v>
          </cell>
          <cell r="B14425" t="str">
            <v>x313DFX096</v>
          </cell>
          <cell r="C14425" t="str">
            <v>Match</v>
          </cell>
          <cell r="D14425" t="str">
            <v>iStar</v>
          </cell>
          <cell r="E14425" t="str">
            <v>Zero-Coupon</v>
          </cell>
        </row>
        <row r="14426">
          <cell r="A14426" t="str">
            <v>313DFX097</v>
          </cell>
          <cell r="B14426" t="str">
            <v>x313DFX097</v>
          </cell>
          <cell r="C14426" t="str">
            <v>Match</v>
          </cell>
          <cell r="D14426" t="str">
            <v>iStar</v>
          </cell>
          <cell r="E14426" t="str">
            <v>Zero-Coupon</v>
          </cell>
        </row>
        <row r="14427">
          <cell r="A14427" t="str">
            <v>313DFX098</v>
          </cell>
          <cell r="B14427" t="str">
            <v>x313DFX098</v>
          </cell>
          <cell r="C14427" t="str">
            <v>Match</v>
          </cell>
          <cell r="D14427" t="str">
            <v>iStar</v>
          </cell>
          <cell r="E14427" t="str">
            <v>Zero-Coupon</v>
          </cell>
        </row>
        <row r="14428">
          <cell r="A14428" t="str">
            <v>313DFX099</v>
          </cell>
          <cell r="B14428" t="str">
            <v>x313DFX099</v>
          </cell>
          <cell r="C14428" t="str">
            <v>Match</v>
          </cell>
          <cell r="D14428" t="str">
            <v>iStar</v>
          </cell>
          <cell r="E14428" t="str">
            <v>Zero-Coupon</v>
          </cell>
        </row>
        <row r="14429">
          <cell r="A14429" t="str">
            <v>313DFX100</v>
          </cell>
          <cell r="B14429" t="str">
            <v>x313DFX100</v>
          </cell>
          <cell r="C14429" t="str">
            <v>Match</v>
          </cell>
          <cell r="D14429" t="str">
            <v>iStar</v>
          </cell>
          <cell r="E14429" t="str">
            <v>Zero-Coupon</v>
          </cell>
        </row>
        <row r="14430">
          <cell r="A14430" t="str">
            <v>313DFX101</v>
          </cell>
          <cell r="B14430" t="str">
            <v>x313DFX101</v>
          </cell>
          <cell r="C14430" t="str">
            <v>Match</v>
          </cell>
          <cell r="D14430" t="str">
            <v>iStar</v>
          </cell>
          <cell r="E14430" t="str">
            <v>Zero-Coupon</v>
          </cell>
        </row>
        <row r="14431">
          <cell r="A14431" t="str">
            <v>313DFX110</v>
          </cell>
          <cell r="B14431" t="str">
            <v>x313DFX110</v>
          </cell>
          <cell r="C14431" t="str">
            <v>Match</v>
          </cell>
          <cell r="D14431" t="str">
            <v>iStar</v>
          </cell>
          <cell r="E14431" t="str">
            <v>Zero-Coupon</v>
          </cell>
        </row>
        <row r="14432">
          <cell r="A14432" t="str">
            <v>313DFX126</v>
          </cell>
          <cell r="B14432" t="str">
            <v>x313DFX126</v>
          </cell>
          <cell r="C14432" t="str">
            <v>Match</v>
          </cell>
          <cell r="D14432" t="str">
            <v>iStar</v>
          </cell>
          <cell r="E14432" t="str">
            <v>Zero-Coupon</v>
          </cell>
        </row>
        <row r="14433">
          <cell r="A14433" t="str">
            <v>313DFX142</v>
          </cell>
          <cell r="B14433" t="str">
            <v>x313DFX142</v>
          </cell>
          <cell r="C14433" t="str">
            <v>Match</v>
          </cell>
          <cell r="D14433" t="str">
            <v>iStar</v>
          </cell>
          <cell r="E14433" t="str">
            <v>Zero-Coupon</v>
          </cell>
        </row>
        <row r="14434">
          <cell r="A14434" t="str">
            <v>313DFX156</v>
          </cell>
          <cell r="B14434" t="str">
            <v>x313DFX156</v>
          </cell>
          <cell r="C14434" t="str">
            <v>Match</v>
          </cell>
          <cell r="D14434" t="str">
            <v>iStar</v>
          </cell>
          <cell r="E14434" t="str">
            <v>Zero-Coupon</v>
          </cell>
        </row>
        <row r="14435">
          <cell r="A14435" t="str">
            <v>313DFX161</v>
          </cell>
          <cell r="B14435" t="str">
            <v>x313DFX161</v>
          </cell>
          <cell r="C14435" t="str">
            <v>Match</v>
          </cell>
          <cell r="D14435" t="str">
            <v>iStar</v>
          </cell>
          <cell r="E14435" t="str">
            <v>Zero-Coupon</v>
          </cell>
        </row>
        <row r="14436">
          <cell r="A14436" t="str">
            <v>313DFX163</v>
          </cell>
          <cell r="B14436" t="str">
            <v>x313DFX163</v>
          </cell>
          <cell r="C14436" t="str">
            <v>Match</v>
          </cell>
          <cell r="D14436" t="str">
            <v>iStar</v>
          </cell>
          <cell r="E14436" t="str">
            <v>Zero-Coupon</v>
          </cell>
        </row>
        <row r="14437">
          <cell r="A14437" t="str">
            <v>313DFX176</v>
          </cell>
          <cell r="B14437" t="str">
            <v>x313DFX176</v>
          </cell>
          <cell r="C14437" t="str">
            <v>Match</v>
          </cell>
          <cell r="D14437" t="str">
            <v>iStar</v>
          </cell>
          <cell r="E14437" t="str">
            <v>Zero-Coupon</v>
          </cell>
        </row>
        <row r="14438">
          <cell r="A14438" t="str">
            <v>313DFX177</v>
          </cell>
          <cell r="B14438" t="str">
            <v>x313DFX177</v>
          </cell>
          <cell r="C14438" t="str">
            <v>Match</v>
          </cell>
          <cell r="D14438" t="str">
            <v>iStar</v>
          </cell>
          <cell r="E14438" t="str">
            <v>Zero-Coupon</v>
          </cell>
        </row>
        <row r="14439">
          <cell r="A14439" t="str">
            <v>313DFX178</v>
          </cell>
          <cell r="B14439" t="str">
            <v>x313DFX178</v>
          </cell>
          <cell r="C14439" t="str">
            <v>Match</v>
          </cell>
          <cell r="D14439" t="str">
            <v>iStar</v>
          </cell>
          <cell r="E14439" t="str">
            <v>Zero-Coupon</v>
          </cell>
        </row>
        <row r="14440">
          <cell r="A14440" t="str">
            <v>313DFX179</v>
          </cell>
          <cell r="B14440" t="str">
            <v>x313DFX179</v>
          </cell>
          <cell r="C14440" t="str">
            <v>Match</v>
          </cell>
          <cell r="D14440" t="str">
            <v>iStar</v>
          </cell>
          <cell r="E14440" t="str">
            <v>Zero-Coupon</v>
          </cell>
        </row>
        <row r="14441">
          <cell r="A14441" t="str">
            <v>313DFX182</v>
          </cell>
          <cell r="B14441" t="str">
            <v>x313DFX182</v>
          </cell>
          <cell r="C14441" t="str">
            <v>Match</v>
          </cell>
          <cell r="D14441" t="str">
            <v>iStar</v>
          </cell>
          <cell r="E14441" t="str">
            <v>Zero-Coupon</v>
          </cell>
        </row>
        <row r="14442">
          <cell r="A14442" t="str">
            <v>313DFX183</v>
          </cell>
          <cell r="B14442" t="str">
            <v>x313DFX183</v>
          </cell>
          <cell r="C14442" t="str">
            <v>Match</v>
          </cell>
          <cell r="D14442" t="str">
            <v>iStar</v>
          </cell>
          <cell r="E14442" t="str">
            <v>Zero-Coupon</v>
          </cell>
        </row>
        <row r="14443">
          <cell r="A14443" t="str">
            <v>313DFX184</v>
          </cell>
          <cell r="B14443" t="str">
            <v>x313DFX184</v>
          </cell>
          <cell r="C14443" t="str">
            <v>Match</v>
          </cell>
          <cell r="D14443" t="str">
            <v>iStar</v>
          </cell>
          <cell r="E14443" t="str">
            <v>Zero-Coupon</v>
          </cell>
        </row>
        <row r="14444">
          <cell r="A14444" t="str">
            <v>313DFX190</v>
          </cell>
          <cell r="B14444" t="str">
            <v>x313DFX190</v>
          </cell>
          <cell r="C14444" t="str">
            <v>Match</v>
          </cell>
          <cell r="D14444" t="str">
            <v>iStar</v>
          </cell>
          <cell r="E14444" t="str">
            <v>Zero-Coupon</v>
          </cell>
        </row>
        <row r="14445">
          <cell r="A14445" t="str">
            <v>313DFX201</v>
          </cell>
          <cell r="B14445" t="str">
            <v>x313DFX201</v>
          </cell>
          <cell r="C14445" t="str">
            <v>Match</v>
          </cell>
          <cell r="D14445" t="str">
            <v>iStar</v>
          </cell>
          <cell r="E14445" t="str">
            <v>Zero-Coupon</v>
          </cell>
        </row>
        <row r="14446">
          <cell r="A14446" t="str">
            <v>313DFX202</v>
          </cell>
          <cell r="B14446" t="str">
            <v>x313DFX202</v>
          </cell>
          <cell r="C14446" t="str">
            <v>Match</v>
          </cell>
          <cell r="D14446" t="str">
            <v>iStar</v>
          </cell>
          <cell r="E14446" t="str">
            <v>Zero-Coupon</v>
          </cell>
        </row>
        <row r="14447">
          <cell r="A14447" t="str">
            <v>313DFX205</v>
          </cell>
          <cell r="B14447" t="str">
            <v>x313DFX205</v>
          </cell>
          <cell r="C14447" t="str">
            <v>Match</v>
          </cell>
          <cell r="D14447" t="str">
            <v>iStar</v>
          </cell>
          <cell r="E14447" t="str">
            <v>Zero-Coupon</v>
          </cell>
        </row>
        <row r="14448">
          <cell r="A14448" t="str">
            <v>313DFX207</v>
          </cell>
          <cell r="B14448" t="str">
            <v>x313DFX207</v>
          </cell>
          <cell r="C14448" t="str">
            <v>Match</v>
          </cell>
          <cell r="D14448" t="str">
            <v>iStar</v>
          </cell>
          <cell r="E14448" t="str">
            <v>Zero-Coupon</v>
          </cell>
        </row>
        <row r="14449">
          <cell r="A14449" t="str">
            <v>313DFX208</v>
          </cell>
          <cell r="B14449" t="str">
            <v>x313DFX208</v>
          </cell>
          <cell r="C14449" t="str">
            <v>Match</v>
          </cell>
          <cell r="D14449" t="str">
            <v>iStar</v>
          </cell>
          <cell r="E14449" t="str">
            <v>Zero-Coupon</v>
          </cell>
        </row>
        <row r="14450">
          <cell r="A14450" t="str">
            <v>313DFX210</v>
          </cell>
          <cell r="B14450" t="str">
            <v>x313DFX210</v>
          </cell>
          <cell r="C14450" t="str">
            <v>Match</v>
          </cell>
          <cell r="D14450" t="str">
            <v>iStar</v>
          </cell>
          <cell r="E14450" t="str">
            <v>Zero-Coupon</v>
          </cell>
        </row>
        <row r="14451">
          <cell r="A14451" t="str">
            <v>313DFX213</v>
          </cell>
          <cell r="B14451" t="str">
            <v>x313DFX213</v>
          </cell>
          <cell r="C14451" t="str">
            <v>Match</v>
          </cell>
          <cell r="D14451" t="str">
            <v>iStar</v>
          </cell>
          <cell r="E14451" t="str">
            <v>Zero-Coupon</v>
          </cell>
        </row>
        <row r="14452">
          <cell r="A14452" t="str">
            <v>313DFX217</v>
          </cell>
          <cell r="B14452" t="str">
            <v>x313DFX217</v>
          </cell>
          <cell r="C14452" t="str">
            <v>Match</v>
          </cell>
          <cell r="D14452" t="str">
            <v>iStar</v>
          </cell>
          <cell r="E14452" t="str">
            <v>Zero-Coupon</v>
          </cell>
        </row>
        <row r="14453">
          <cell r="A14453" t="str">
            <v>313DFX224</v>
          </cell>
          <cell r="B14453" t="str">
            <v>x313DFX224</v>
          </cell>
          <cell r="C14453" t="str">
            <v>Match</v>
          </cell>
          <cell r="D14453" t="str">
            <v>iStar</v>
          </cell>
          <cell r="E14453" t="str">
            <v>VariableRateBond</v>
          </cell>
        </row>
        <row r="14454">
          <cell r="A14454" t="str">
            <v>313DFX226</v>
          </cell>
          <cell r="B14454" t="str">
            <v>x313DFX226</v>
          </cell>
          <cell r="C14454" t="str">
            <v>Match</v>
          </cell>
          <cell r="D14454" t="str">
            <v>iStar</v>
          </cell>
          <cell r="E14454" t="str">
            <v>VariableRateBond</v>
          </cell>
        </row>
        <row r="14455">
          <cell r="A14455" t="str">
            <v>313DFX227</v>
          </cell>
          <cell r="B14455" t="str">
            <v>x313DFX227</v>
          </cell>
          <cell r="C14455" t="str">
            <v>Match</v>
          </cell>
          <cell r="D14455" t="str">
            <v>iStar</v>
          </cell>
          <cell r="E14455" t="str">
            <v>VariableRateBond</v>
          </cell>
        </row>
        <row r="14456">
          <cell r="A14456" t="str">
            <v>313DFX228</v>
          </cell>
          <cell r="B14456" t="str">
            <v>x313DFX228</v>
          </cell>
          <cell r="C14456" t="str">
            <v>Match</v>
          </cell>
          <cell r="D14456" t="str">
            <v>iStar</v>
          </cell>
          <cell r="E14456" t="str">
            <v>VariableRateBond</v>
          </cell>
        </row>
        <row r="14457">
          <cell r="A14457" t="str">
            <v>313DFX229</v>
          </cell>
          <cell r="B14457" t="str">
            <v>x313DFX229</v>
          </cell>
          <cell r="C14457" t="str">
            <v>Match</v>
          </cell>
          <cell r="D14457" t="str">
            <v>iStar</v>
          </cell>
          <cell r="E14457" t="str">
            <v>VariableRateBond</v>
          </cell>
        </row>
        <row r="14458">
          <cell r="A14458" t="str">
            <v>313DFX232</v>
          </cell>
          <cell r="B14458" t="str">
            <v>x313DFX232</v>
          </cell>
          <cell r="C14458" t="str">
            <v>Match</v>
          </cell>
          <cell r="D14458" t="str">
            <v>iStar</v>
          </cell>
          <cell r="E14458" t="str">
            <v>VariableRateBond</v>
          </cell>
        </row>
        <row r="14459">
          <cell r="A14459" t="str">
            <v>313DFX233</v>
          </cell>
          <cell r="B14459" t="str">
            <v>x313DFX233</v>
          </cell>
          <cell r="C14459" t="str">
            <v>Match</v>
          </cell>
          <cell r="D14459" t="str">
            <v>iStar</v>
          </cell>
          <cell r="E14459" t="str">
            <v>VariableRateBond</v>
          </cell>
        </row>
        <row r="14460">
          <cell r="A14460" t="str">
            <v>313DFX234</v>
          </cell>
          <cell r="B14460" t="str">
            <v>x313DFX234</v>
          </cell>
          <cell r="C14460" t="str">
            <v>Match</v>
          </cell>
          <cell r="D14460" t="str">
            <v>iStar</v>
          </cell>
          <cell r="E14460" t="str">
            <v>VariableRateBond</v>
          </cell>
        </row>
        <row r="14461">
          <cell r="A14461" t="str">
            <v>313DFX235</v>
          </cell>
          <cell r="B14461" t="str">
            <v>x313DFX235</v>
          </cell>
          <cell r="C14461" t="str">
            <v>Match</v>
          </cell>
          <cell r="D14461" t="str">
            <v>iStar</v>
          </cell>
          <cell r="E14461" t="str">
            <v>VariableRateBond</v>
          </cell>
        </row>
        <row r="14462">
          <cell r="A14462" t="str">
            <v>313DFX237</v>
          </cell>
          <cell r="B14462" t="str">
            <v>x313DFX237</v>
          </cell>
          <cell r="C14462" t="str">
            <v>Match</v>
          </cell>
          <cell r="D14462" t="str">
            <v>iStar</v>
          </cell>
          <cell r="E14462" t="str">
            <v>VariableRateBond</v>
          </cell>
        </row>
        <row r="14463">
          <cell r="A14463" t="str">
            <v>313DFX238</v>
          </cell>
          <cell r="B14463" t="str">
            <v>x313DFX238</v>
          </cell>
          <cell r="C14463" t="str">
            <v>Match</v>
          </cell>
          <cell r="D14463" t="str">
            <v>iStar</v>
          </cell>
          <cell r="E14463" t="str">
            <v>VariableRateBond</v>
          </cell>
        </row>
        <row r="14464">
          <cell r="A14464" t="str">
            <v>313DFX239</v>
          </cell>
          <cell r="B14464" t="str">
            <v>x313DFX239</v>
          </cell>
          <cell r="C14464" t="str">
            <v>Match</v>
          </cell>
          <cell r="D14464" t="str">
            <v>iStar</v>
          </cell>
          <cell r="E14464" t="str">
            <v>VariableRateBond</v>
          </cell>
        </row>
        <row r="14465">
          <cell r="A14465" t="str">
            <v>313DFX240</v>
          </cell>
          <cell r="B14465" t="str">
            <v>x313DFX240</v>
          </cell>
          <cell r="C14465" t="str">
            <v>Match</v>
          </cell>
          <cell r="D14465" t="str">
            <v>iStar</v>
          </cell>
          <cell r="E14465" t="str">
            <v>VariableRateBond</v>
          </cell>
        </row>
        <row r="14466">
          <cell r="A14466" t="str">
            <v>313DFX241</v>
          </cell>
          <cell r="B14466" t="str">
            <v>x313DFX241</v>
          </cell>
          <cell r="C14466" t="str">
            <v>Match</v>
          </cell>
          <cell r="D14466" t="str">
            <v>iStar</v>
          </cell>
          <cell r="E14466" t="str">
            <v>VariableRateBond</v>
          </cell>
        </row>
        <row r="14467">
          <cell r="A14467" t="str">
            <v>313DFX242</v>
          </cell>
          <cell r="B14467" t="str">
            <v>x313DFX242</v>
          </cell>
          <cell r="C14467" t="str">
            <v>Match</v>
          </cell>
          <cell r="D14467" t="str">
            <v>iStar</v>
          </cell>
          <cell r="E14467" t="str">
            <v>VariableRateBond</v>
          </cell>
        </row>
        <row r="14468">
          <cell r="A14468" t="str">
            <v>313DFX243</v>
          </cell>
          <cell r="B14468" t="str">
            <v>x313DFX243</v>
          </cell>
          <cell r="C14468" t="str">
            <v>Match</v>
          </cell>
          <cell r="D14468" t="str">
            <v>iStar</v>
          </cell>
          <cell r="E14468" t="str">
            <v>VariableRateBond</v>
          </cell>
        </row>
        <row r="14469">
          <cell r="A14469" t="str">
            <v>313DFX245</v>
          </cell>
          <cell r="B14469" t="str">
            <v>x313DFX245</v>
          </cell>
          <cell r="C14469" t="str">
            <v>Match</v>
          </cell>
          <cell r="D14469" t="str">
            <v>iStar</v>
          </cell>
          <cell r="E14469" t="str">
            <v>VariableRateBond</v>
          </cell>
        </row>
        <row r="14470">
          <cell r="A14470" t="str">
            <v>313DFX246</v>
          </cell>
          <cell r="B14470" t="str">
            <v>x313DFX246</v>
          </cell>
          <cell r="C14470" t="str">
            <v>Match</v>
          </cell>
          <cell r="D14470" t="str">
            <v>iStar</v>
          </cell>
          <cell r="E14470" t="str">
            <v>VariableRateBond</v>
          </cell>
        </row>
        <row r="14471">
          <cell r="A14471" t="str">
            <v>313DFX247</v>
          </cell>
          <cell r="B14471" t="str">
            <v>x313DFX247</v>
          </cell>
          <cell r="C14471" t="str">
            <v>Match</v>
          </cell>
          <cell r="D14471" t="str">
            <v>iStar</v>
          </cell>
          <cell r="E14471" t="str">
            <v>VariableRateBond</v>
          </cell>
        </row>
        <row r="14472">
          <cell r="A14472" t="str">
            <v>313DFX248</v>
          </cell>
          <cell r="B14472" t="str">
            <v>x313DFX248</v>
          </cell>
          <cell r="C14472" t="str">
            <v>Match</v>
          </cell>
          <cell r="D14472" t="str">
            <v>iStar</v>
          </cell>
          <cell r="E14472" t="str">
            <v>VariableRateBond</v>
          </cell>
        </row>
        <row r="14473">
          <cell r="A14473" t="str">
            <v>313DFX249</v>
          </cell>
          <cell r="B14473" t="str">
            <v>x313DFX249</v>
          </cell>
          <cell r="C14473" t="str">
            <v>Match</v>
          </cell>
          <cell r="D14473" t="str">
            <v>iStar</v>
          </cell>
          <cell r="E14473" t="str">
            <v>VariableRateBond</v>
          </cell>
        </row>
        <row r="14474">
          <cell r="A14474" t="str">
            <v>313DFX250</v>
          </cell>
          <cell r="B14474" t="str">
            <v>x313DFX250</v>
          </cell>
          <cell r="C14474" t="str">
            <v>Match</v>
          </cell>
          <cell r="D14474" t="str">
            <v>iStar</v>
          </cell>
          <cell r="E14474" t="str">
            <v>VariableRateBond</v>
          </cell>
        </row>
        <row r="14475">
          <cell r="A14475" t="str">
            <v>313DFX251</v>
          </cell>
          <cell r="B14475" t="str">
            <v>x313DFX251</v>
          </cell>
          <cell r="C14475" t="str">
            <v>Match</v>
          </cell>
          <cell r="D14475" t="str">
            <v>iStar</v>
          </cell>
          <cell r="E14475" t="str">
            <v>VariableRateBond</v>
          </cell>
        </row>
        <row r="14476">
          <cell r="A14476" t="str">
            <v>313DFX252</v>
          </cell>
          <cell r="B14476" t="str">
            <v>x313DFX252</v>
          </cell>
          <cell r="C14476" t="str">
            <v>Match</v>
          </cell>
          <cell r="D14476" t="str">
            <v>iStar</v>
          </cell>
          <cell r="E14476" t="str">
            <v>VariableRateBond</v>
          </cell>
        </row>
        <row r="14477">
          <cell r="A14477" t="str">
            <v>313DFX253</v>
          </cell>
          <cell r="B14477" t="str">
            <v>x313DFX253</v>
          </cell>
          <cell r="C14477" t="str">
            <v>Match</v>
          </cell>
          <cell r="D14477" t="str">
            <v>iStar</v>
          </cell>
          <cell r="E14477" t="str">
            <v>Bullet</v>
          </cell>
        </row>
        <row r="14478">
          <cell r="A14478" t="str">
            <v>313DFX254</v>
          </cell>
          <cell r="B14478" t="str">
            <v>x313DFX254</v>
          </cell>
          <cell r="C14478" t="str">
            <v>Match</v>
          </cell>
          <cell r="D14478" t="str">
            <v>iStar</v>
          </cell>
          <cell r="E14478" t="str">
            <v>Bullet</v>
          </cell>
        </row>
        <row r="14479">
          <cell r="A14479" t="str">
            <v>313DFX255</v>
          </cell>
          <cell r="B14479" t="str">
            <v>x313DFX255</v>
          </cell>
          <cell r="C14479" t="str">
            <v>Match</v>
          </cell>
          <cell r="D14479" t="str">
            <v>iStar</v>
          </cell>
          <cell r="E14479" t="str">
            <v>Bullet</v>
          </cell>
        </row>
        <row r="14480">
          <cell r="A14480" t="str">
            <v>313DFX256</v>
          </cell>
          <cell r="B14480" t="str">
            <v>x313DFX256</v>
          </cell>
          <cell r="C14480" t="str">
            <v>Match</v>
          </cell>
          <cell r="D14480" t="str">
            <v>iStar</v>
          </cell>
          <cell r="E14480" t="str">
            <v>Bullet</v>
          </cell>
        </row>
        <row r="14481">
          <cell r="A14481" t="str">
            <v>313DFX257</v>
          </cell>
          <cell r="B14481" t="str">
            <v>x313DFX257</v>
          </cell>
          <cell r="C14481" t="str">
            <v>Match</v>
          </cell>
          <cell r="D14481" t="str">
            <v>iStar</v>
          </cell>
          <cell r="E14481" t="str">
            <v>Bullet</v>
          </cell>
        </row>
        <row r="14482">
          <cell r="A14482" t="str">
            <v>313DFX258</v>
          </cell>
          <cell r="B14482" t="str">
            <v>x313DFX258</v>
          </cell>
          <cell r="C14482" t="str">
            <v>Match</v>
          </cell>
          <cell r="D14482" t="str">
            <v>iStar</v>
          </cell>
          <cell r="E14482" t="str">
            <v>Bullet</v>
          </cell>
        </row>
        <row r="14483">
          <cell r="A14483" t="str">
            <v>313DFX259</v>
          </cell>
          <cell r="B14483" t="str">
            <v>x313DFX259</v>
          </cell>
          <cell r="C14483" t="str">
            <v>Match</v>
          </cell>
          <cell r="D14483" t="str">
            <v>iStar</v>
          </cell>
          <cell r="E14483" t="str">
            <v>VariableRateBond</v>
          </cell>
        </row>
        <row r="14484">
          <cell r="A14484" t="str">
            <v>313DFX260</v>
          </cell>
          <cell r="B14484" t="str">
            <v>x313DFX260</v>
          </cell>
          <cell r="C14484" t="str">
            <v>Match</v>
          </cell>
          <cell r="D14484" t="str">
            <v>iStar</v>
          </cell>
          <cell r="E14484" t="str">
            <v>VariableRateBond</v>
          </cell>
        </row>
        <row r="14485">
          <cell r="A14485" t="str">
            <v>313DFX261</v>
          </cell>
          <cell r="B14485" t="str">
            <v>x313DFX261</v>
          </cell>
          <cell r="C14485" t="str">
            <v>Match</v>
          </cell>
          <cell r="D14485" t="str">
            <v>iStar</v>
          </cell>
          <cell r="E14485" t="str">
            <v>VariableRateBond</v>
          </cell>
        </row>
        <row r="14486">
          <cell r="A14486" t="str">
            <v>313DFX262</v>
          </cell>
          <cell r="B14486" t="str">
            <v>x313DFX262</v>
          </cell>
          <cell r="C14486" t="str">
            <v>Match</v>
          </cell>
          <cell r="D14486" t="str">
            <v>iStar</v>
          </cell>
          <cell r="E14486" t="str">
            <v>Floater</v>
          </cell>
        </row>
        <row r="14487">
          <cell r="A14487" t="str">
            <v>313DFX263</v>
          </cell>
          <cell r="B14487" t="str">
            <v>x313DFX263</v>
          </cell>
          <cell r="C14487" t="str">
            <v>Match</v>
          </cell>
          <cell r="D14487" t="str">
            <v>iStar</v>
          </cell>
          <cell r="E14487" t="str">
            <v>VariableRateBond</v>
          </cell>
        </row>
        <row r="14488">
          <cell r="A14488" t="str">
            <v>313DFX264</v>
          </cell>
          <cell r="B14488" t="str">
            <v>x313DFX264</v>
          </cell>
          <cell r="C14488" t="str">
            <v>Match</v>
          </cell>
          <cell r="D14488" t="str">
            <v>iStar</v>
          </cell>
          <cell r="E14488" t="str">
            <v>VariableRateBond</v>
          </cell>
        </row>
        <row r="14489">
          <cell r="A14489" t="str">
            <v>313DFX265</v>
          </cell>
          <cell r="B14489" t="str">
            <v>x313DFX265</v>
          </cell>
          <cell r="C14489" t="str">
            <v>Match</v>
          </cell>
          <cell r="D14489" t="str">
            <v>iStar</v>
          </cell>
          <cell r="E14489" t="str">
            <v>Floater</v>
          </cell>
        </row>
        <row r="14490">
          <cell r="A14490" t="str">
            <v>313DFX266</v>
          </cell>
          <cell r="B14490" t="str">
            <v>x313DFX266</v>
          </cell>
          <cell r="C14490" t="str">
            <v>Match</v>
          </cell>
          <cell r="D14490" t="str">
            <v>iStar</v>
          </cell>
          <cell r="E14490" t="str">
            <v>VariableRateBond</v>
          </cell>
        </row>
        <row r="14491">
          <cell r="A14491" t="str">
            <v>313DFX267</v>
          </cell>
          <cell r="B14491" t="str">
            <v>x313DFX267</v>
          </cell>
          <cell r="C14491" t="str">
            <v>Match</v>
          </cell>
          <cell r="D14491" t="str">
            <v>iStar</v>
          </cell>
          <cell r="E14491" t="str">
            <v>Floater</v>
          </cell>
        </row>
        <row r="14492">
          <cell r="A14492" t="str">
            <v>313DFX268</v>
          </cell>
          <cell r="B14492" t="str">
            <v>x313DFX268</v>
          </cell>
          <cell r="C14492" t="str">
            <v>Match</v>
          </cell>
          <cell r="D14492" t="str">
            <v>iStar</v>
          </cell>
          <cell r="E14492" t="str">
            <v>VariableRateBond</v>
          </cell>
        </row>
        <row r="14493">
          <cell r="A14493" t="str">
            <v>313DFX269</v>
          </cell>
          <cell r="B14493" t="str">
            <v>x313DFX269</v>
          </cell>
          <cell r="C14493" t="str">
            <v>Match</v>
          </cell>
          <cell r="D14493" t="str">
            <v>iStar</v>
          </cell>
          <cell r="E14493" t="str">
            <v>Floater</v>
          </cell>
        </row>
        <row r="14494">
          <cell r="A14494" t="str">
            <v>313DFX270</v>
          </cell>
          <cell r="B14494" t="str">
            <v>x313DFX270</v>
          </cell>
          <cell r="C14494" t="str">
            <v>Man Map</v>
          </cell>
          <cell r="D14494" t="str">
            <v>iStar</v>
          </cell>
          <cell r="E14494" t="str">
            <v>Callable</v>
          </cell>
        </row>
        <row r="14495">
          <cell r="A14495" t="str">
            <v>313DFX271</v>
          </cell>
          <cell r="B14495" t="str">
            <v>x313DFX271</v>
          </cell>
          <cell r="C14495" t="str">
            <v>Man Map</v>
          </cell>
          <cell r="D14495" t="str">
            <v>iStar</v>
          </cell>
          <cell r="E14495" t="str">
            <v>Callable</v>
          </cell>
        </row>
        <row r="14496">
          <cell r="A14496" t="str">
            <v>313DFX272</v>
          </cell>
          <cell r="B14496" t="str">
            <v>x313DFX272</v>
          </cell>
          <cell r="C14496" t="str">
            <v>Man Map</v>
          </cell>
          <cell r="D14496" t="str">
            <v>iStar</v>
          </cell>
          <cell r="E14496" t="str">
            <v>Callable</v>
          </cell>
        </row>
        <row r="14497">
          <cell r="A14497" t="str">
            <v>313DFX273</v>
          </cell>
          <cell r="B14497" t="str">
            <v>x313DFX273</v>
          </cell>
          <cell r="C14497" t="str">
            <v>Man Map</v>
          </cell>
          <cell r="D14497" t="str">
            <v>iStar</v>
          </cell>
          <cell r="E14497" t="str">
            <v>Callable</v>
          </cell>
        </row>
        <row r="14498">
          <cell r="A14498" t="str">
            <v>313DFX274</v>
          </cell>
          <cell r="B14498" t="str">
            <v>x313DFX274</v>
          </cell>
          <cell r="C14498" t="str">
            <v>Man Map</v>
          </cell>
          <cell r="D14498" t="str">
            <v>iStar</v>
          </cell>
          <cell r="E14498" t="str">
            <v>Callable</v>
          </cell>
        </row>
        <row r="14499">
          <cell r="A14499" t="str">
            <v>313DFX275</v>
          </cell>
          <cell r="B14499" t="str">
            <v>x313DFX275</v>
          </cell>
          <cell r="C14499" t="str">
            <v>Man Map</v>
          </cell>
          <cell r="D14499" t="str">
            <v>iStar</v>
          </cell>
          <cell r="E14499" t="str">
            <v>Callable</v>
          </cell>
        </row>
        <row r="14500">
          <cell r="A14500" t="str">
            <v>313DFX276</v>
          </cell>
          <cell r="B14500" t="str">
            <v>x313DFX276</v>
          </cell>
          <cell r="C14500" t="str">
            <v>Man Map</v>
          </cell>
          <cell r="D14500" t="str">
            <v>iStar</v>
          </cell>
          <cell r="E14500" t="str">
            <v>Callable</v>
          </cell>
        </row>
        <row r="14501">
          <cell r="A14501" t="str">
            <v>313DFX277</v>
          </cell>
          <cell r="B14501" t="str">
            <v>x313DFX277</v>
          </cell>
          <cell r="C14501" t="str">
            <v>Man Map</v>
          </cell>
          <cell r="D14501" t="str">
            <v>iStar</v>
          </cell>
          <cell r="E14501" t="str">
            <v>Callable</v>
          </cell>
        </row>
        <row r="14502">
          <cell r="A14502" t="str">
            <v>313DFX278</v>
          </cell>
          <cell r="B14502" t="str">
            <v>x313DFX278</v>
          </cell>
          <cell r="C14502" t="str">
            <v>Man Map</v>
          </cell>
          <cell r="D14502" t="str">
            <v>iStar</v>
          </cell>
          <cell r="E14502" t="str">
            <v>Callable</v>
          </cell>
        </row>
        <row r="14503">
          <cell r="A14503" t="str">
            <v>313DFX279</v>
          </cell>
          <cell r="B14503" t="str">
            <v>x313DFX279</v>
          </cell>
          <cell r="C14503" t="str">
            <v>Man Map</v>
          </cell>
          <cell r="D14503" t="str">
            <v>iStar</v>
          </cell>
          <cell r="E14503" t="str">
            <v>Callable</v>
          </cell>
        </row>
        <row r="14504">
          <cell r="A14504" t="str">
            <v>313DFX280</v>
          </cell>
          <cell r="B14504" t="str">
            <v>x313DFX280</v>
          </cell>
          <cell r="C14504" t="str">
            <v>Man Map</v>
          </cell>
          <cell r="D14504" t="str">
            <v>iStar</v>
          </cell>
          <cell r="E14504" t="str">
            <v>Callable</v>
          </cell>
        </row>
        <row r="14505">
          <cell r="A14505" t="str">
            <v>313DFX281</v>
          </cell>
          <cell r="B14505" t="str">
            <v>x313DFX281</v>
          </cell>
          <cell r="C14505" t="str">
            <v>Man Map</v>
          </cell>
          <cell r="D14505" t="str">
            <v>iStar</v>
          </cell>
          <cell r="E14505" t="str">
            <v>Callable</v>
          </cell>
        </row>
        <row r="14506">
          <cell r="A14506" t="str">
            <v>313DFX282</v>
          </cell>
          <cell r="B14506" t="str">
            <v>x313DFX282</v>
          </cell>
          <cell r="C14506" t="str">
            <v>Man Map</v>
          </cell>
          <cell r="D14506" t="str">
            <v>iStar</v>
          </cell>
          <cell r="E14506" t="str">
            <v>Callable</v>
          </cell>
        </row>
        <row r="14507">
          <cell r="A14507" t="str">
            <v>313DFX283</v>
          </cell>
          <cell r="B14507" t="str">
            <v>x313DFX283</v>
          </cell>
          <cell r="C14507" t="str">
            <v>Man Map</v>
          </cell>
          <cell r="D14507" t="str">
            <v>iStar</v>
          </cell>
          <cell r="E14507" t="str">
            <v>Callable</v>
          </cell>
        </row>
        <row r="14508">
          <cell r="A14508" t="str">
            <v>313DFX284</v>
          </cell>
          <cell r="B14508" t="str">
            <v>x313DFX284</v>
          </cell>
          <cell r="C14508" t="str">
            <v>Man Map</v>
          </cell>
          <cell r="D14508" t="str">
            <v>iStar</v>
          </cell>
          <cell r="E14508" t="str">
            <v>Callable</v>
          </cell>
        </row>
        <row r="14509">
          <cell r="A14509" t="str">
            <v>313DFX285</v>
          </cell>
          <cell r="B14509" t="str">
            <v>x313DFX285</v>
          </cell>
          <cell r="C14509" t="str">
            <v>Man Map</v>
          </cell>
          <cell r="D14509" t="str">
            <v>iStar</v>
          </cell>
          <cell r="E14509" t="str">
            <v>Callable</v>
          </cell>
        </row>
        <row r="14510">
          <cell r="A14510" t="str">
            <v>313DFX286</v>
          </cell>
          <cell r="B14510" t="str">
            <v>x313DFX286</v>
          </cell>
          <cell r="C14510" t="str">
            <v>Man Map</v>
          </cell>
          <cell r="D14510" t="str">
            <v>iStar</v>
          </cell>
          <cell r="E14510" t="str">
            <v>Callable</v>
          </cell>
        </row>
        <row r="14511">
          <cell r="A14511" t="str">
            <v>313DFX287</v>
          </cell>
          <cell r="B14511" t="str">
            <v>x313DFX287</v>
          </cell>
          <cell r="C14511" t="str">
            <v>Man Map</v>
          </cell>
          <cell r="D14511" t="str">
            <v>iStar</v>
          </cell>
          <cell r="E14511" t="str">
            <v>Callable</v>
          </cell>
        </row>
        <row r="14512">
          <cell r="A14512" t="str">
            <v>313DFX288</v>
          </cell>
          <cell r="B14512" t="str">
            <v>x313DFX288</v>
          </cell>
          <cell r="C14512" t="str">
            <v>Man Map</v>
          </cell>
          <cell r="D14512" t="str">
            <v>iStar</v>
          </cell>
          <cell r="E14512" t="str">
            <v>Callable</v>
          </cell>
        </row>
        <row r="14513">
          <cell r="A14513" t="str">
            <v>313DFX289</v>
          </cell>
          <cell r="B14513" t="str">
            <v>x313DFX289</v>
          </cell>
          <cell r="C14513" t="str">
            <v>Man Map</v>
          </cell>
          <cell r="D14513" t="str">
            <v>iStar</v>
          </cell>
          <cell r="E14513" t="str">
            <v>Callable</v>
          </cell>
        </row>
        <row r="14514">
          <cell r="A14514" t="str">
            <v>313DFX290</v>
          </cell>
          <cell r="B14514" t="str">
            <v>x313DFX290</v>
          </cell>
          <cell r="C14514" t="str">
            <v>Man Map</v>
          </cell>
          <cell r="D14514" t="str">
            <v>iStar</v>
          </cell>
          <cell r="E14514" t="str">
            <v>Callable</v>
          </cell>
        </row>
        <row r="14515">
          <cell r="A14515" t="str">
            <v>313DFX291</v>
          </cell>
          <cell r="B14515" t="str">
            <v>x313DFX291</v>
          </cell>
          <cell r="C14515" t="str">
            <v>Man Map</v>
          </cell>
          <cell r="D14515" t="str">
            <v>iStar</v>
          </cell>
          <cell r="E14515" t="str">
            <v>Callable</v>
          </cell>
        </row>
        <row r="14516">
          <cell r="A14516" t="str">
            <v>313DFX292</v>
          </cell>
          <cell r="B14516" t="str">
            <v>x313DFX292</v>
          </cell>
          <cell r="C14516" t="str">
            <v>Man Map</v>
          </cell>
          <cell r="D14516" t="str">
            <v>iStar</v>
          </cell>
          <cell r="E14516" t="str">
            <v>Callable</v>
          </cell>
        </row>
        <row r="14517">
          <cell r="A14517" t="str">
            <v>313DFX293</v>
          </cell>
          <cell r="B14517" t="str">
            <v>x313DFX293</v>
          </cell>
          <cell r="C14517" t="str">
            <v>Man Map</v>
          </cell>
          <cell r="D14517" t="str">
            <v>iStar</v>
          </cell>
          <cell r="E14517" t="str">
            <v>Callable</v>
          </cell>
        </row>
        <row r="14518">
          <cell r="A14518" t="str">
            <v>313DFX294</v>
          </cell>
          <cell r="B14518" t="str">
            <v>x313DFX294</v>
          </cell>
          <cell r="C14518" t="str">
            <v>Man Map</v>
          </cell>
          <cell r="D14518" t="str">
            <v>iStar</v>
          </cell>
          <cell r="E14518" t="str">
            <v>Callable</v>
          </cell>
        </row>
        <row r="14519">
          <cell r="A14519" t="str">
            <v>313DFX295</v>
          </cell>
          <cell r="B14519" t="str">
            <v>x313DFX295</v>
          </cell>
          <cell r="C14519" t="str">
            <v>Man Map</v>
          </cell>
          <cell r="D14519" t="str">
            <v>iStar</v>
          </cell>
          <cell r="E14519" t="str">
            <v>VariableRateBondSW</v>
          </cell>
        </row>
        <row r="14520">
          <cell r="A14520" t="str">
            <v>313DFX296</v>
          </cell>
          <cell r="B14520" t="str">
            <v>x313DFX296</v>
          </cell>
          <cell r="C14520" t="str">
            <v>Man Map</v>
          </cell>
          <cell r="D14520" t="str">
            <v>iStar</v>
          </cell>
          <cell r="E14520" t="str">
            <v>VariableRateBondSW</v>
          </cell>
        </row>
        <row r="14521">
          <cell r="A14521" t="str">
            <v>313DFX297</v>
          </cell>
          <cell r="B14521" t="str">
            <v>x313DFX297</v>
          </cell>
          <cell r="C14521" t="str">
            <v>Man Map</v>
          </cell>
          <cell r="D14521" t="str">
            <v>iStar</v>
          </cell>
          <cell r="E14521" t="str">
            <v>Callable</v>
          </cell>
        </row>
        <row r="14522">
          <cell r="A14522" t="str">
            <v>313DFX299</v>
          </cell>
          <cell r="B14522" t="str">
            <v>x313DFX299</v>
          </cell>
          <cell r="C14522" t="str">
            <v>Man Map</v>
          </cell>
          <cell r="D14522" t="str">
            <v>iStar</v>
          </cell>
          <cell r="E14522" t="str">
            <v>VariableRateBondSW</v>
          </cell>
        </row>
        <row r="14523">
          <cell r="A14523" t="str">
            <v>313DFX300</v>
          </cell>
          <cell r="B14523" t="str">
            <v>x313DFX300</v>
          </cell>
          <cell r="C14523" t="str">
            <v>Man Map</v>
          </cell>
          <cell r="D14523" t="str">
            <v>iStar</v>
          </cell>
          <cell r="E14523" t="str">
            <v>VariableRateBondSW</v>
          </cell>
        </row>
        <row r="14524">
          <cell r="A14524" t="str">
            <v>313DFX301</v>
          </cell>
          <cell r="B14524" t="str">
            <v>x313DFX301</v>
          </cell>
          <cell r="C14524" t="str">
            <v>Man Map</v>
          </cell>
          <cell r="D14524" t="str">
            <v>iStar</v>
          </cell>
          <cell r="E14524" t="str">
            <v>Callable</v>
          </cell>
        </row>
        <row r="14525">
          <cell r="A14525" t="str">
            <v>313DFX302</v>
          </cell>
          <cell r="B14525" t="str">
            <v>x313DFX302</v>
          </cell>
          <cell r="C14525" t="str">
            <v>Man Map</v>
          </cell>
          <cell r="D14525" t="str">
            <v>iStar</v>
          </cell>
          <cell r="E14525" t="str">
            <v>VariableRateBondSW</v>
          </cell>
        </row>
        <row r="14526">
          <cell r="A14526" t="str">
            <v>313DFX303</v>
          </cell>
          <cell r="B14526" t="str">
            <v>x313DFX303</v>
          </cell>
          <cell r="C14526" t="str">
            <v>Man Map</v>
          </cell>
          <cell r="D14526" t="str">
            <v>iStar</v>
          </cell>
          <cell r="E14526" t="str">
            <v>VariableRateBondSW</v>
          </cell>
        </row>
        <row r="14527">
          <cell r="A14527" t="str">
            <v>313DFX304</v>
          </cell>
          <cell r="B14527" t="str">
            <v>x313DFX304</v>
          </cell>
          <cell r="C14527" t="str">
            <v>Man Map</v>
          </cell>
          <cell r="D14527" t="str">
            <v>iStar</v>
          </cell>
          <cell r="E14527" t="str">
            <v>Callable</v>
          </cell>
        </row>
        <row r="14528">
          <cell r="A14528" t="str">
            <v>313DFX317</v>
          </cell>
          <cell r="B14528" t="str">
            <v>x313DFX317</v>
          </cell>
          <cell r="C14528" t="str">
            <v>Man Map</v>
          </cell>
          <cell r="D14528" t="str">
            <v>iStar</v>
          </cell>
          <cell r="E14528" t="str">
            <v>VariableRateBondSW</v>
          </cell>
        </row>
        <row r="14529">
          <cell r="A14529" t="str">
            <v>313DFX360</v>
          </cell>
          <cell r="B14529" t="str">
            <v>x313DFX360</v>
          </cell>
          <cell r="C14529" t="str">
            <v>Man Map</v>
          </cell>
          <cell r="D14529" t="str">
            <v>iStar</v>
          </cell>
          <cell r="E14529" t="str">
            <v>VariableRateBondSW</v>
          </cell>
        </row>
        <row r="14530">
          <cell r="A14530" t="str">
            <v>313DFX371</v>
          </cell>
          <cell r="B14530" t="str">
            <v>x313DFX371</v>
          </cell>
          <cell r="C14530" t="str">
            <v>Man Map</v>
          </cell>
          <cell r="D14530" t="str">
            <v>iStar</v>
          </cell>
          <cell r="E14530" t="str">
            <v>VariableRateBondSW</v>
          </cell>
        </row>
        <row r="14531">
          <cell r="A14531" t="str">
            <v>313DFX379</v>
          </cell>
          <cell r="B14531" t="str">
            <v>x313DFX379</v>
          </cell>
          <cell r="C14531" t="str">
            <v>Man Map</v>
          </cell>
          <cell r="D14531" t="str">
            <v>iStar</v>
          </cell>
          <cell r="E14531" t="str">
            <v>VariableRateBondSW</v>
          </cell>
        </row>
        <row r="14532">
          <cell r="A14532" t="str">
            <v>313DFX400</v>
          </cell>
          <cell r="B14532" t="str">
            <v>x313DFX400</v>
          </cell>
          <cell r="C14532" t="str">
            <v>Man Map</v>
          </cell>
          <cell r="D14532" t="str">
            <v>iStar</v>
          </cell>
          <cell r="E14532" t="str">
            <v>VariableRateBondSW</v>
          </cell>
        </row>
        <row r="14533">
          <cell r="A14533" t="str">
            <v>313DFX401</v>
          </cell>
          <cell r="B14533" t="str">
            <v>x313DFX401</v>
          </cell>
          <cell r="C14533" t="str">
            <v>Man Map</v>
          </cell>
          <cell r="D14533" t="str">
            <v>iStar</v>
          </cell>
          <cell r="E14533" t="str">
            <v>Callable</v>
          </cell>
        </row>
        <row r="14534">
          <cell r="A14534" t="str">
            <v>313DFX402</v>
          </cell>
          <cell r="B14534" t="str">
            <v>x313DFX402</v>
          </cell>
          <cell r="C14534" t="str">
            <v>Man Map</v>
          </cell>
          <cell r="D14534" t="str">
            <v>iStar</v>
          </cell>
          <cell r="E14534" t="str">
            <v>VariableRateBondSW</v>
          </cell>
        </row>
        <row r="14535">
          <cell r="A14535" t="str">
            <v>313DFX403</v>
          </cell>
          <cell r="B14535" t="str">
            <v>x313DFX403</v>
          </cell>
          <cell r="C14535" t="str">
            <v>Man Map</v>
          </cell>
          <cell r="D14535" t="str">
            <v>iStar</v>
          </cell>
          <cell r="E14535" t="str">
            <v>Callable</v>
          </cell>
        </row>
        <row r="14536">
          <cell r="A14536" t="str">
            <v>313DFX404</v>
          </cell>
          <cell r="B14536" t="str">
            <v>x313DFX404</v>
          </cell>
          <cell r="C14536" t="str">
            <v>Man Map</v>
          </cell>
          <cell r="D14536" t="str">
            <v>iStar</v>
          </cell>
          <cell r="E14536" t="str">
            <v>VariableRateBondSW</v>
          </cell>
        </row>
        <row r="14537">
          <cell r="A14537" t="str">
            <v>313DFX405</v>
          </cell>
          <cell r="B14537" t="str">
            <v>x313DFX405</v>
          </cell>
          <cell r="C14537" t="str">
            <v>Man Map</v>
          </cell>
          <cell r="D14537" t="str">
            <v>iStar</v>
          </cell>
          <cell r="E14537" t="str">
            <v>VariableRateBondSW</v>
          </cell>
        </row>
        <row r="14538">
          <cell r="A14538" t="str">
            <v>313DFX406</v>
          </cell>
          <cell r="B14538" t="str">
            <v>x313DFX406</v>
          </cell>
          <cell r="C14538" t="str">
            <v>Man Map</v>
          </cell>
          <cell r="D14538" t="str">
            <v>iStar</v>
          </cell>
          <cell r="E14538" t="str">
            <v>VariableRateBondSW</v>
          </cell>
        </row>
        <row r="14539">
          <cell r="A14539" t="str">
            <v>313DFX407</v>
          </cell>
          <cell r="B14539" t="str">
            <v>x313DFX407</v>
          </cell>
          <cell r="C14539" t="str">
            <v>Man Map</v>
          </cell>
          <cell r="D14539" t="str">
            <v>iStar</v>
          </cell>
          <cell r="E14539" t="str">
            <v>Callable</v>
          </cell>
        </row>
        <row r="14540">
          <cell r="A14540" t="str">
            <v>313DFX408</v>
          </cell>
          <cell r="B14540" t="str">
            <v>x313DFX408</v>
          </cell>
          <cell r="C14540" t="str">
            <v>Man Map</v>
          </cell>
          <cell r="D14540" t="str">
            <v>iStar</v>
          </cell>
          <cell r="E14540" t="str">
            <v>VariableRateBondSW</v>
          </cell>
        </row>
        <row r="14541">
          <cell r="A14541" t="str">
            <v>313DFX409</v>
          </cell>
          <cell r="B14541" t="str">
            <v>x313DFX409</v>
          </cell>
          <cell r="C14541" t="str">
            <v>Man Map</v>
          </cell>
          <cell r="D14541" t="str">
            <v>iStar</v>
          </cell>
          <cell r="E14541" t="str">
            <v>Callable</v>
          </cell>
        </row>
        <row r="14542">
          <cell r="A14542" t="str">
            <v>313DFX410</v>
          </cell>
          <cell r="B14542" t="str">
            <v>x313DFX410</v>
          </cell>
          <cell r="C14542" t="str">
            <v>Man Map</v>
          </cell>
          <cell r="D14542" t="str">
            <v>iStar</v>
          </cell>
          <cell r="E14542" t="str">
            <v>VariableRateBondSW</v>
          </cell>
        </row>
        <row r="14543">
          <cell r="A14543" t="str">
            <v>313DFX411</v>
          </cell>
          <cell r="B14543" t="str">
            <v>x313DFX411</v>
          </cell>
          <cell r="C14543" t="str">
            <v>Man Map</v>
          </cell>
          <cell r="D14543" t="str">
            <v>iStar</v>
          </cell>
          <cell r="E14543" t="str">
            <v>Callable</v>
          </cell>
        </row>
        <row r="14544">
          <cell r="A14544" t="str">
            <v>313DFX414</v>
          </cell>
          <cell r="B14544" t="str">
            <v>x313DFX414</v>
          </cell>
          <cell r="C14544" t="str">
            <v>Man Map</v>
          </cell>
          <cell r="D14544" t="str">
            <v>iStar</v>
          </cell>
          <cell r="E14544" t="str">
            <v>VariableRateBondSW</v>
          </cell>
        </row>
        <row r="14545">
          <cell r="A14545" t="str">
            <v>313DFX415</v>
          </cell>
          <cell r="B14545" t="str">
            <v>x313DFX415</v>
          </cell>
          <cell r="C14545" t="str">
            <v>Man Map</v>
          </cell>
          <cell r="D14545" t="str">
            <v>iStar</v>
          </cell>
          <cell r="E14545" t="str">
            <v>Callable</v>
          </cell>
        </row>
        <row r="14546">
          <cell r="A14546" t="str">
            <v>313DFX416</v>
          </cell>
          <cell r="B14546" t="str">
            <v>x313DFX416</v>
          </cell>
          <cell r="C14546" t="str">
            <v>Man Map</v>
          </cell>
          <cell r="D14546" t="str">
            <v>iStar</v>
          </cell>
          <cell r="E14546" t="str">
            <v>VariableRateBondSW</v>
          </cell>
        </row>
        <row r="14547">
          <cell r="A14547" t="str">
            <v>313DFX417</v>
          </cell>
          <cell r="B14547" t="str">
            <v>x313DFX417</v>
          </cell>
          <cell r="C14547" t="str">
            <v>Man Map</v>
          </cell>
          <cell r="D14547" t="str">
            <v>iStar</v>
          </cell>
          <cell r="E14547" t="str">
            <v>Callable</v>
          </cell>
        </row>
        <row r="14548">
          <cell r="A14548" t="str">
            <v>313DFX418</v>
          </cell>
          <cell r="B14548" t="str">
            <v>x313DFX418</v>
          </cell>
          <cell r="C14548" t="str">
            <v>Man Map</v>
          </cell>
          <cell r="D14548" t="str">
            <v>iStar</v>
          </cell>
          <cell r="E14548" t="str">
            <v>Callable</v>
          </cell>
        </row>
        <row r="14549">
          <cell r="A14549" t="str">
            <v>313DFX419</v>
          </cell>
          <cell r="B14549" t="str">
            <v>x313DFX419</v>
          </cell>
          <cell r="C14549" t="str">
            <v>Man Map</v>
          </cell>
          <cell r="D14549" t="str">
            <v>iStar</v>
          </cell>
          <cell r="E14549" t="str">
            <v>VariableRateBondSW</v>
          </cell>
        </row>
        <row r="14550">
          <cell r="A14550" t="str">
            <v>313DFX420</v>
          </cell>
          <cell r="B14550" t="str">
            <v>x313DFX420</v>
          </cell>
          <cell r="C14550" t="str">
            <v>Man Map</v>
          </cell>
          <cell r="D14550" t="str">
            <v>iStar</v>
          </cell>
          <cell r="E14550" t="str">
            <v>Callable</v>
          </cell>
        </row>
        <row r="14551">
          <cell r="A14551" t="str">
            <v>313DFX421</v>
          </cell>
          <cell r="B14551" t="str">
            <v>x313DFX421</v>
          </cell>
          <cell r="C14551" t="str">
            <v>Man Map</v>
          </cell>
          <cell r="D14551" t="str">
            <v>iStar</v>
          </cell>
          <cell r="E14551" t="str">
            <v>VariableRateBondSW</v>
          </cell>
        </row>
        <row r="14552">
          <cell r="A14552" t="str">
            <v>313DFX422</v>
          </cell>
          <cell r="B14552" t="str">
            <v>x313DFX422</v>
          </cell>
          <cell r="C14552" t="str">
            <v>Man Map</v>
          </cell>
          <cell r="D14552" t="str">
            <v>iStar</v>
          </cell>
          <cell r="E14552" t="str">
            <v>VariableRateBondSW</v>
          </cell>
        </row>
        <row r="14553">
          <cell r="A14553" t="str">
            <v>313DFX423</v>
          </cell>
          <cell r="B14553" t="str">
            <v>x313DFX423</v>
          </cell>
          <cell r="C14553" t="str">
            <v>Man Map</v>
          </cell>
          <cell r="D14553" t="str">
            <v>iStar</v>
          </cell>
          <cell r="E14553" t="str">
            <v>Callable</v>
          </cell>
        </row>
        <row r="14554">
          <cell r="A14554" t="str">
            <v>313DFX424</v>
          </cell>
          <cell r="B14554" t="str">
            <v>x313DFX424</v>
          </cell>
          <cell r="C14554" t="str">
            <v>Man Map</v>
          </cell>
          <cell r="D14554" t="str">
            <v>iStar</v>
          </cell>
          <cell r="E14554" t="str">
            <v>VariableRateBondSW</v>
          </cell>
        </row>
        <row r="14555">
          <cell r="A14555" t="str">
            <v>313DFX425</v>
          </cell>
          <cell r="B14555" t="str">
            <v>x313DFX425</v>
          </cell>
          <cell r="C14555" t="str">
            <v>Man Map</v>
          </cell>
          <cell r="D14555" t="str">
            <v>iStar</v>
          </cell>
          <cell r="E14555" t="str">
            <v>Callable</v>
          </cell>
        </row>
        <row r="14556">
          <cell r="A14556" t="str">
            <v>313DFX426</v>
          </cell>
          <cell r="B14556" t="str">
            <v>x313DFX426</v>
          </cell>
          <cell r="C14556" t="str">
            <v>Man Map</v>
          </cell>
          <cell r="D14556" t="str">
            <v>iStar</v>
          </cell>
          <cell r="E14556" t="str">
            <v>VariableRateBondSW</v>
          </cell>
        </row>
        <row r="14557">
          <cell r="A14557" t="str">
            <v>313DFX427</v>
          </cell>
          <cell r="B14557" t="str">
            <v>x313DFX427</v>
          </cell>
          <cell r="C14557" t="str">
            <v>Man Map</v>
          </cell>
          <cell r="D14557" t="str">
            <v>iStar</v>
          </cell>
          <cell r="E14557" t="str">
            <v>VariableRateBondSW</v>
          </cell>
        </row>
        <row r="14558">
          <cell r="A14558" t="str">
            <v>313DFX428</v>
          </cell>
          <cell r="B14558" t="str">
            <v>x313DFX428</v>
          </cell>
          <cell r="C14558" t="str">
            <v>Man Map</v>
          </cell>
          <cell r="D14558" t="str">
            <v>iStar</v>
          </cell>
          <cell r="E14558" t="str">
            <v>Callable</v>
          </cell>
        </row>
        <row r="14559">
          <cell r="A14559" t="str">
            <v>313DFX429</v>
          </cell>
          <cell r="B14559" t="str">
            <v>x313DFX429</v>
          </cell>
          <cell r="C14559" t="str">
            <v>Man Map</v>
          </cell>
          <cell r="D14559" t="str">
            <v>iStar</v>
          </cell>
          <cell r="E14559" t="str">
            <v>VariableRateBondSW</v>
          </cell>
        </row>
        <row r="14560">
          <cell r="A14560" t="str">
            <v>313DFX430</v>
          </cell>
          <cell r="B14560" t="str">
            <v>x313DFX430</v>
          </cell>
          <cell r="C14560" t="str">
            <v>Man Map</v>
          </cell>
          <cell r="D14560" t="str">
            <v>iStar</v>
          </cell>
          <cell r="E14560" t="str">
            <v>VariableRateBondSW</v>
          </cell>
        </row>
        <row r="14561">
          <cell r="A14561" t="str">
            <v>313DFX431</v>
          </cell>
          <cell r="B14561" t="str">
            <v>x313DFX431</v>
          </cell>
          <cell r="C14561" t="str">
            <v>Man Map</v>
          </cell>
          <cell r="D14561" t="str">
            <v>iStar</v>
          </cell>
          <cell r="E14561" t="str">
            <v>Callable</v>
          </cell>
        </row>
        <row r="14562">
          <cell r="A14562" t="str">
            <v>313DFX432</v>
          </cell>
          <cell r="B14562" t="str">
            <v>x313DFX432</v>
          </cell>
          <cell r="C14562" t="str">
            <v>Man Map</v>
          </cell>
          <cell r="D14562" t="str">
            <v>iStar</v>
          </cell>
          <cell r="E14562" t="str">
            <v>VariableRateBondSW</v>
          </cell>
        </row>
        <row r="14563">
          <cell r="A14563" t="str">
            <v>313DFX433</v>
          </cell>
          <cell r="B14563" t="str">
            <v>x313DFX433</v>
          </cell>
          <cell r="C14563" t="str">
            <v>Man Map</v>
          </cell>
          <cell r="D14563" t="str">
            <v>iStar</v>
          </cell>
          <cell r="E14563" t="str">
            <v>VariableRateBondSW</v>
          </cell>
        </row>
        <row r="14564">
          <cell r="A14564" t="str">
            <v>313DFX434</v>
          </cell>
          <cell r="B14564" t="str">
            <v>x313DFX434</v>
          </cell>
          <cell r="C14564" t="str">
            <v>Man Map</v>
          </cell>
          <cell r="D14564" t="str">
            <v>iStar</v>
          </cell>
          <cell r="E14564" t="str">
            <v>Callable</v>
          </cell>
        </row>
        <row r="14565">
          <cell r="A14565" t="str">
            <v>313DFX435</v>
          </cell>
          <cell r="B14565" t="str">
            <v>x313DFX435</v>
          </cell>
          <cell r="C14565" t="str">
            <v>Man Map</v>
          </cell>
          <cell r="D14565" t="str">
            <v>iStar</v>
          </cell>
          <cell r="E14565" t="str">
            <v>VariableRateBondSW</v>
          </cell>
        </row>
        <row r="14566">
          <cell r="A14566" t="str">
            <v>313DUS001</v>
          </cell>
          <cell r="B14566" t="str">
            <v>x313DUS001</v>
          </cell>
          <cell r="C14566" t="str">
            <v>Man Map</v>
          </cell>
          <cell r="D14566" t="str">
            <v>iStar</v>
          </cell>
          <cell r="E14566" t="str">
            <v>VariableRateBondSW</v>
          </cell>
        </row>
        <row r="14567">
          <cell r="A14567" t="str">
            <v>313DUS002</v>
          </cell>
          <cell r="B14567" t="str">
            <v>x313DUS002</v>
          </cell>
          <cell r="C14567" t="str">
            <v>Man Map</v>
          </cell>
          <cell r="D14567" t="str">
            <v>iStar</v>
          </cell>
          <cell r="E14567" t="str">
            <v>VariableRateBondSW</v>
          </cell>
        </row>
        <row r="14568">
          <cell r="A14568" t="str">
            <v>313DUS003</v>
          </cell>
          <cell r="B14568" t="str">
            <v>x313DUS003</v>
          </cell>
          <cell r="C14568" t="str">
            <v>Man Map</v>
          </cell>
          <cell r="D14568" t="str">
            <v>iStar</v>
          </cell>
          <cell r="E14568" t="str">
            <v>VariableRateBondSW</v>
          </cell>
        </row>
        <row r="14569">
          <cell r="A14569" t="str">
            <v>313DUS004</v>
          </cell>
          <cell r="B14569" t="str">
            <v>x313DUS004</v>
          </cell>
          <cell r="C14569" t="str">
            <v>Man Map</v>
          </cell>
          <cell r="D14569" t="str">
            <v>iStar</v>
          </cell>
          <cell r="E14569" t="str">
            <v>VariableRateBondSW</v>
          </cell>
        </row>
        <row r="14570">
          <cell r="A14570" t="str">
            <v>313DUS005</v>
          </cell>
          <cell r="B14570" t="str">
            <v>x313DUS005</v>
          </cell>
          <cell r="C14570" t="str">
            <v>Man Map</v>
          </cell>
          <cell r="D14570" t="str">
            <v>iStar</v>
          </cell>
          <cell r="E14570" t="str">
            <v>Callable</v>
          </cell>
        </row>
        <row r="14571">
          <cell r="A14571" t="str">
            <v>313DUS006</v>
          </cell>
          <cell r="B14571" t="str">
            <v>x313DUS006</v>
          </cell>
          <cell r="C14571" t="str">
            <v>Man Map</v>
          </cell>
          <cell r="D14571" t="str">
            <v>iStar</v>
          </cell>
          <cell r="E14571" t="str">
            <v>VariableRateBondSW</v>
          </cell>
        </row>
        <row r="14572">
          <cell r="A14572" t="str">
            <v>313DUS007</v>
          </cell>
          <cell r="B14572" t="str">
            <v>x313DUS007</v>
          </cell>
          <cell r="C14572" t="str">
            <v>Man Map</v>
          </cell>
          <cell r="D14572" t="str">
            <v>iStar</v>
          </cell>
          <cell r="E14572" t="str">
            <v>VariableRateBondSW</v>
          </cell>
        </row>
        <row r="14573">
          <cell r="A14573" t="str">
            <v>313DUS008</v>
          </cell>
          <cell r="B14573" t="str">
            <v>x313DUS008</v>
          </cell>
          <cell r="C14573" t="str">
            <v>Man Map</v>
          </cell>
          <cell r="D14573" t="str">
            <v>iStar</v>
          </cell>
          <cell r="E14573" t="str">
            <v>Callable</v>
          </cell>
        </row>
        <row r="14574">
          <cell r="A14574" t="str">
            <v>313DUS009</v>
          </cell>
          <cell r="B14574" t="str">
            <v>x313DUS009</v>
          </cell>
          <cell r="C14574" t="str">
            <v>Man Map</v>
          </cell>
          <cell r="D14574" t="str">
            <v>iStar</v>
          </cell>
          <cell r="E14574" t="str">
            <v>VariableRateBondSW</v>
          </cell>
        </row>
        <row r="14575">
          <cell r="A14575" t="str">
            <v>313DUS010</v>
          </cell>
          <cell r="B14575" t="str">
            <v>x313DUS010</v>
          </cell>
          <cell r="C14575" t="str">
            <v>Man Map</v>
          </cell>
          <cell r="D14575" t="str">
            <v>iStar</v>
          </cell>
          <cell r="E14575" t="str">
            <v>VariableRateBondSW</v>
          </cell>
        </row>
        <row r="14576">
          <cell r="A14576" t="str">
            <v>313DUS012</v>
          </cell>
          <cell r="B14576" t="str">
            <v>x313DUS012</v>
          </cell>
          <cell r="C14576" t="str">
            <v>Man Map</v>
          </cell>
          <cell r="D14576" t="str">
            <v>iStar</v>
          </cell>
          <cell r="E14576" t="str">
            <v>Callable</v>
          </cell>
        </row>
        <row r="14577">
          <cell r="A14577" t="str">
            <v>313DUS020</v>
          </cell>
          <cell r="B14577" t="str">
            <v>x313DUS020</v>
          </cell>
          <cell r="C14577" t="str">
            <v>Man Map</v>
          </cell>
          <cell r="D14577" t="str">
            <v>iStar</v>
          </cell>
          <cell r="E14577" t="str">
            <v>VariableRateBondSW</v>
          </cell>
        </row>
        <row r="14578">
          <cell r="A14578" t="str">
            <v>313DUS021</v>
          </cell>
          <cell r="B14578" t="str">
            <v>x313DUS021</v>
          </cell>
          <cell r="C14578" t="str">
            <v>Man Map</v>
          </cell>
          <cell r="D14578" t="str">
            <v>iStar</v>
          </cell>
          <cell r="E14578" t="str">
            <v>VariableRateBondSW</v>
          </cell>
        </row>
        <row r="14579">
          <cell r="A14579" t="str">
            <v>313DUS023</v>
          </cell>
          <cell r="B14579" t="str">
            <v>x313DUS023</v>
          </cell>
          <cell r="C14579" t="str">
            <v>Man Map</v>
          </cell>
          <cell r="D14579" t="str">
            <v>iStar</v>
          </cell>
          <cell r="E14579" t="str">
            <v>VariableRateBondSW</v>
          </cell>
        </row>
        <row r="14580">
          <cell r="A14580" t="str">
            <v>313DUS029</v>
          </cell>
          <cell r="B14580" t="str">
            <v>x313DUS029</v>
          </cell>
          <cell r="C14580" t="str">
            <v>Man Map</v>
          </cell>
          <cell r="D14580" t="str">
            <v>iStar</v>
          </cell>
          <cell r="E14580" t="str">
            <v>Callable</v>
          </cell>
        </row>
        <row r="14581">
          <cell r="A14581" t="str">
            <v>313DUS032</v>
          </cell>
          <cell r="B14581" t="str">
            <v>x313DUS032</v>
          </cell>
          <cell r="C14581" t="str">
            <v>Man Map</v>
          </cell>
          <cell r="D14581" t="str">
            <v>iStar</v>
          </cell>
          <cell r="E14581" t="str">
            <v>VariableRateBondSW</v>
          </cell>
        </row>
        <row r="14582">
          <cell r="A14582" t="str">
            <v>313DUS034</v>
          </cell>
          <cell r="B14582" t="str">
            <v>x313DUS034</v>
          </cell>
          <cell r="C14582" t="str">
            <v>Man Map</v>
          </cell>
          <cell r="D14582" t="str">
            <v>iStar</v>
          </cell>
          <cell r="E14582" t="str">
            <v>VariableRateBondSW</v>
          </cell>
        </row>
        <row r="14583">
          <cell r="A14583" t="str">
            <v>313DUS036</v>
          </cell>
          <cell r="B14583" t="str">
            <v>x313DUS036</v>
          </cell>
          <cell r="C14583" t="str">
            <v>Man Map</v>
          </cell>
          <cell r="D14583" t="str">
            <v>iStar</v>
          </cell>
          <cell r="E14583" t="str">
            <v>Callable</v>
          </cell>
        </row>
        <row r="14584">
          <cell r="A14584" t="str">
            <v>313DUS038</v>
          </cell>
          <cell r="B14584" t="str">
            <v>x313DUS038</v>
          </cell>
          <cell r="C14584" t="str">
            <v>Man Map</v>
          </cell>
          <cell r="D14584" t="str">
            <v>iStar</v>
          </cell>
          <cell r="E14584" t="str">
            <v>VariableRateBondSW</v>
          </cell>
        </row>
        <row r="14585">
          <cell r="A14585" t="str">
            <v>313DUS039</v>
          </cell>
          <cell r="B14585" t="str">
            <v>x313DUS039</v>
          </cell>
          <cell r="C14585" t="str">
            <v>Man Map</v>
          </cell>
          <cell r="D14585" t="str">
            <v>iStar</v>
          </cell>
          <cell r="E14585" t="str">
            <v>VariableRateBondSW</v>
          </cell>
        </row>
        <row r="14586">
          <cell r="A14586" t="str">
            <v>313DUS040</v>
          </cell>
          <cell r="B14586" t="str">
            <v>x313DUS040</v>
          </cell>
          <cell r="C14586" t="str">
            <v>Man Map</v>
          </cell>
          <cell r="D14586" t="str">
            <v>iStar</v>
          </cell>
          <cell r="E14586" t="str">
            <v>Callable</v>
          </cell>
        </row>
        <row r="14587">
          <cell r="A14587" t="str">
            <v>313DUS041</v>
          </cell>
          <cell r="B14587" t="str">
            <v>x313DUS041</v>
          </cell>
          <cell r="C14587" t="str">
            <v>Man Map</v>
          </cell>
          <cell r="D14587" t="str">
            <v>iStar</v>
          </cell>
          <cell r="E14587" t="str">
            <v>VariableRateBondSW</v>
          </cell>
        </row>
        <row r="14588">
          <cell r="A14588" t="str">
            <v>313DUS042</v>
          </cell>
          <cell r="B14588" t="str">
            <v>x313DUS042</v>
          </cell>
          <cell r="C14588" t="str">
            <v>Man Map</v>
          </cell>
          <cell r="D14588" t="str">
            <v>iStar</v>
          </cell>
          <cell r="E14588" t="str">
            <v>VariableRateBondSW</v>
          </cell>
        </row>
        <row r="14589">
          <cell r="A14589" t="str">
            <v>313DUS044</v>
          </cell>
          <cell r="B14589" t="str">
            <v>x313DUS044</v>
          </cell>
          <cell r="C14589" t="str">
            <v>Man Map</v>
          </cell>
          <cell r="D14589" t="str">
            <v>iStar</v>
          </cell>
          <cell r="E14589" t="str">
            <v>Callable</v>
          </cell>
        </row>
        <row r="14590">
          <cell r="A14590" t="str">
            <v>313DUS045</v>
          </cell>
          <cell r="B14590" t="str">
            <v>x313DUS045</v>
          </cell>
          <cell r="C14590" t="str">
            <v>Man Map</v>
          </cell>
          <cell r="D14590" t="str">
            <v>iStar</v>
          </cell>
          <cell r="E14590" t="str">
            <v>VariableRateBondSW</v>
          </cell>
        </row>
        <row r="14591">
          <cell r="A14591" t="str">
            <v>313DUS046</v>
          </cell>
          <cell r="B14591" t="str">
            <v>x313DUS046</v>
          </cell>
          <cell r="C14591" t="str">
            <v>Man Map</v>
          </cell>
          <cell r="D14591" t="str">
            <v>iStar</v>
          </cell>
          <cell r="E14591" t="str">
            <v>VariableRateBondSW</v>
          </cell>
        </row>
        <row r="14592">
          <cell r="A14592" t="str">
            <v>313DUS049</v>
          </cell>
          <cell r="B14592" t="str">
            <v>x313DUS049</v>
          </cell>
          <cell r="C14592" t="str">
            <v>Man Map</v>
          </cell>
          <cell r="D14592" t="str">
            <v>iStar</v>
          </cell>
          <cell r="E14592" t="str">
            <v>Callable</v>
          </cell>
        </row>
        <row r="14593">
          <cell r="A14593" t="str">
            <v>313DUS050</v>
          </cell>
          <cell r="B14593" t="str">
            <v>x313DUS050</v>
          </cell>
          <cell r="C14593" t="str">
            <v>Man Map</v>
          </cell>
          <cell r="D14593" t="str">
            <v>iStar</v>
          </cell>
          <cell r="E14593" t="str">
            <v>VariableRateBondSW</v>
          </cell>
        </row>
        <row r="14594">
          <cell r="A14594" t="str">
            <v>313DUS051</v>
          </cell>
          <cell r="B14594" t="str">
            <v>x313DUS051</v>
          </cell>
          <cell r="C14594" t="str">
            <v>Man Map</v>
          </cell>
          <cell r="D14594" t="str">
            <v>iStar</v>
          </cell>
          <cell r="E14594" t="str">
            <v>Callable</v>
          </cell>
        </row>
        <row r="14595">
          <cell r="A14595" t="str">
            <v>313DUS052</v>
          </cell>
          <cell r="B14595" t="str">
            <v>x313DUS052</v>
          </cell>
          <cell r="C14595" t="str">
            <v>Man Map</v>
          </cell>
          <cell r="D14595" t="str">
            <v>iStar</v>
          </cell>
          <cell r="E14595" t="str">
            <v>VariableRateBondSW</v>
          </cell>
        </row>
        <row r="14596">
          <cell r="A14596" t="str">
            <v>313DUS053</v>
          </cell>
          <cell r="B14596" t="str">
            <v>x313DUS053</v>
          </cell>
          <cell r="C14596" t="str">
            <v>Man Map</v>
          </cell>
          <cell r="D14596" t="str">
            <v>iStar</v>
          </cell>
          <cell r="E14596" t="str">
            <v>VariableRateBondSW</v>
          </cell>
        </row>
        <row r="14597">
          <cell r="A14597" t="str">
            <v>313DUS054</v>
          </cell>
          <cell r="B14597" t="str">
            <v>x313DUS054</v>
          </cell>
          <cell r="C14597" t="str">
            <v>Man Map</v>
          </cell>
          <cell r="D14597" t="str">
            <v>iStar</v>
          </cell>
          <cell r="E14597" t="str">
            <v>Callable</v>
          </cell>
        </row>
        <row r="14598">
          <cell r="A14598" t="str">
            <v>313DUS055</v>
          </cell>
          <cell r="B14598" t="str">
            <v>x313DUS055</v>
          </cell>
          <cell r="C14598" t="str">
            <v>Man Map</v>
          </cell>
          <cell r="D14598" t="str">
            <v>iStar</v>
          </cell>
          <cell r="E14598" t="str">
            <v>VariableRateBondSW</v>
          </cell>
        </row>
        <row r="14599">
          <cell r="A14599" t="str">
            <v>313DUS059</v>
          </cell>
          <cell r="B14599" t="str">
            <v>x313DUS059</v>
          </cell>
          <cell r="C14599" t="str">
            <v>Man Map</v>
          </cell>
          <cell r="D14599" t="str">
            <v>iStar</v>
          </cell>
          <cell r="E14599" t="str">
            <v>Callable</v>
          </cell>
        </row>
        <row r="14600">
          <cell r="A14600" t="str">
            <v>313DUS064</v>
          </cell>
          <cell r="B14600" t="str">
            <v>x313DUS064</v>
          </cell>
          <cell r="C14600" t="str">
            <v>Man Map</v>
          </cell>
          <cell r="D14600" t="str">
            <v>iStar</v>
          </cell>
          <cell r="E14600" t="str">
            <v>VariableRateBondSW</v>
          </cell>
        </row>
        <row r="14601">
          <cell r="A14601" t="str">
            <v>313DUS067</v>
          </cell>
          <cell r="B14601" t="str">
            <v>x313DUS067</v>
          </cell>
          <cell r="C14601" t="str">
            <v>Man Map</v>
          </cell>
          <cell r="D14601" t="str">
            <v>iStar</v>
          </cell>
          <cell r="E14601" t="str">
            <v>Callable</v>
          </cell>
        </row>
        <row r="14602">
          <cell r="A14602" t="str">
            <v>313DUS078</v>
          </cell>
          <cell r="B14602" t="str">
            <v>x313DUS078</v>
          </cell>
          <cell r="C14602" t="str">
            <v>Man Map</v>
          </cell>
          <cell r="D14602" t="str">
            <v>iStar</v>
          </cell>
          <cell r="E14602" t="str">
            <v>VariableRateBondSW</v>
          </cell>
        </row>
        <row r="14603">
          <cell r="A14603" t="str">
            <v>313DUS079</v>
          </cell>
          <cell r="B14603" t="str">
            <v>x313DUS079</v>
          </cell>
          <cell r="C14603" t="str">
            <v>Man Map</v>
          </cell>
          <cell r="D14603" t="str">
            <v>iStar</v>
          </cell>
          <cell r="E14603" t="str">
            <v>Callable</v>
          </cell>
        </row>
        <row r="14604">
          <cell r="A14604" t="str">
            <v>313RM8920</v>
          </cell>
          <cell r="B14604" t="str">
            <v>Remic 89-20</v>
          </cell>
          <cell r="C14604" t="str">
            <v>Man Map</v>
          </cell>
          <cell r="D14604" t="str">
            <v>iStar</v>
          </cell>
          <cell r="E14604" t="str">
            <v>VariableRateBondSW</v>
          </cell>
        </row>
        <row r="14605">
          <cell r="A14605" t="str">
            <v>313RM8920</v>
          </cell>
          <cell r="B14605" t="str">
            <v>Remic 89-20</v>
          </cell>
          <cell r="C14605" t="str">
            <v>Man Map</v>
          </cell>
          <cell r="D14605" t="str">
            <v>iStar</v>
          </cell>
          <cell r="E14605" t="str">
            <v>Callable</v>
          </cell>
        </row>
        <row r="14606">
          <cell r="A14606" t="str">
            <v>313RM8920</v>
          </cell>
          <cell r="B14606" t="str">
            <v>Remic 89-20</v>
          </cell>
          <cell r="C14606" t="str">
            <v>Man Map</v>
          </cell>
          <cell r="D14606" t="str">
            <v>iStar</v>
          </cell>
          <cell r="E14606" t="str">
            <v>VariableRateBondSW</v>
          </cell>
        </row>
        <row r="14607">
          <cell r="A14607" t="str">
            <v>313SWC055</v>
          </cell>
          <cell r="B14607" t="str">
            <v>x31359MDR1</v>
          </cell>
          <cell r="C14607" t="str">
            <v>Man Map</v>
          </cell>
          <cell r="D14607" t="str">
            <v>iStar</v>
          </cell>
          <cell r="E14607" t="str">
            <v>Callable</v>
          </cell>
        </row>
        <row r="14608">
          <cell r="A14608" t="str">
            <v>313SWC056</v>
          </cell>
          <cell r="B14608" t="str">
            <v>x31359MDR1</v>
          </cell>
          <cell r="C14608" t="str">
            <v>Man Map</v>
          </cell>
          <cell r="D14608" t="str">
            <v>iStar</v>
          </cell>
          <cell r="E14608" t="str">
            <v>VariableRateBondSW</v>
          </cell>
        </row>
        <row r="14609">
          <cell r="A14609" t="str">
            <v>313SWC057</v>
          </cell>
          <cell r="B14609" t="str">
            <v>x31359MDR1</v>
          </cell>
          <cell r="C14609" t="str">
            <v>Man Map</v>
          </cell>
          <cell r="D14609" t="str">
            <v>iStar</v>
          </cell>
          <cell r="E14609" t="str">
            <v>Callable</v>
          </cell>
        </row>
        <row r="14610">
          <cell r="A14610" t="str">
            <v>313SWC058</v>
          </cell>
          <cell r="B14610" t="str">
            <v>x31359MDR1</v>
          </cell>
          <cell r="C14610" t="str">
            <v>Man Map</v>
          </cell>
          <cell r="D14610" t="str">
            <v>iStar</v>
          </cell>
          <cell r="E14610" t="str">
            <v>VariableRateBondSW</v>
          </cell>
        </row>
        <row r="14611">
          <cell r="A14611" t="str">
            <v>313SWD200</v>
          </cell>
          <cell r="B14611" t="str">
            <v>x31364A4J8</v>
          </cell>
          <cell r="C14611" t="str">
            <v>Man Map</v>
          </cell>
          <cell r="D14611" t="str">
            <v>iStar</v>
          </cell>
          <cell r="E14611" t="str">
            <v>Callable</v>
          </cell>
        </row>
        <row r="14612">
          <cell r="A14612" t="str">
            <v>314SWD897</v>
          </cell>
          <cell r="B14612" t="str">
            <v>x3136F2RN0</v>
          </cell>
          <cell r="C14612" t="str">
            <v>Man Map</v>
          </cell>
          <cell r="D14612" t="str">
            <v>iStar</v>
          </cell>
          <cell r="E14612" t="str">
            <v>Callable</v>
          </cell>
        </row>
        <row r="14613">
          <cell r="A14613" t="str">
            <v>315SWD036</v>
          </cell>
          <cell r="B14613" t="str">
            <v>x31359MRZ8</v>
          </cell>
          <cell r="C14613" t="str">
            <v>Man Map</v>
          </cell>
          <cell r="D14613" t="str">
            <v>iStar</v>
          </cell>
          <cell r="E14613" t="str">
            <v>Callable</v>
          </cell>
        </row>
        <row r="14614">
          <cell r="A14614" t="str">
            <v>315SWD037</v>
          </cell>
          <cell r="B14614" t="str">
            <v>x31359MSA2</v>
          </cell>
          <cell r="C14614" t="str">
            <v>Man Map</v>
          </cell>
          <cell r="D14614" t="str">
            <v>iStar</v>
          </cell>
          <cell r="E14614" t="str">
            <v>Callable</v>
          </cell>
        </row>
        <row r="14615">
          <cell r="A14615" t="str">
            <v>315SWD076</v>
          </cell>
          <cell r="B14615" t="str">
            <v>x3136F3DQ6</v>
          </cell>
          <cell r="C14615" t="str">
            <v>Man Map</v>
          </cell>
          <cell r="D14615" t="str">
            <v>iStar</v>
          </cell>
          <cell r="E14615" t="str">
            <v>Callable</v>
          </cell>
        </row>
        <row r="14616">
          <cell r="A14616" t="str">
            <v>315SWD101</v>
          </cell>
          <cell r="B14616" t="str">
            <v>x31359MRH8</v>
          </cell>
          <cell r="C14616" t="str">
            <v>Man Map</v>
          </cell>
          <cell r="D14616" t="str">
            <v>iStar</v>
          </cell>
          <cell r="E14616" t="str">
            <v>Callable</v>
          </cell>
        </row>
        <row r="14617">
          <cell r="A14617" t="str">
            <v>315SWD123</v>
          </cell>
          <cell r="B14617" t="str">
            <v>x3136F3NV4</v>
          </cell>
          <cell r="C14617" t="str">
            <v>Man Map</v>
          </cell>
          <cell r="D14617" t="str">
            <v>iStar</v>
          </cell>
          <cell r="E14617" t="str">
            <v>Callable</v>
          </cell>
        </row>
        <row r="14618">
          <cell r="A14618" t="str">
            <v>315SWD130</v>
          </cell>
          <cell r="B14618" t="str">
            <v>x31359MRQ8</v>
          </cell>
          <cell r="C14618" t="str">
            <v>Man Map</v>
          </cell>
          <cell r="D14618" t="str">
            <v>iStar</v>
          </cell>
          <cell r="E14618" t="str">
            <v>VariableRateBondSW</v>
          </cell>
        </row>
        <row r="14619">
          <cell r="A14619" t="str">
            <v>315SWD130</v>
          </cell>
          <cell r="B14619" t="str">
            <v>x31359MRQ8</v>
          </cell>
        </row>
        <row r="14620">
          <cell r="A14620" t="str">
            <v>315SWD195</v>
          </cell>
          <cell r="B14620" t="str">
            <v>x3136F3XL5</v>
          </cell>
          <cell r="C14620" t="str">
            <v>Man Map</v>
          </cell>
          <cell r="D14620" t="str">
            <v>iStar</v>
          </cell>
          <cell r="E14620" t="str">
            <v>Zero-Coupon</v>
          </cell>
        </row>
        <row r="14621">
          <cell r="A14621" t="str">
            <v>315SWD200</v>
          </cell>
          <cell r="B14621" t="str">
            <v>x3136F3YE0</v>
          </cell>
          <cell r="C14621" t="str">
            <v>Man Map</v>
          </cell>
          <cell r="D14621" t="str">
            <v>iStar</v>
          </cell>
          <cell r="E14621" t="str">
            <v>Zero-Coupon</v>
          </cell>
        </row>
        <row r="14622">
          <cell r="A14622" t="str">
            <v>315SWD205</v>
          </cell>
          <cell r="B14622" t="str">
            <v>x3136F3YU4</v>
          </cell>
          <cell r="C14622" t="str">
            <v>Man Map</v>
          </cell>
          <cell r="D14622" t="str">
            <v>iStar</v>
          </cell>
          <cell r="E14622" t="str">
            <v>Zero-Coupon</v>
          </cell>
        </row>
        <row r="14623">
          <cell r="A14623" t="str">
            <v>315SWD245</v>
          </cell>
          <cell r="B14623" t="str">
            <v>x31359MSF1</v>
          </cell>
          <cell r="C14623" t="str">
            <v>Man Map</v>
          </cell>
          <cell r="D14623" t="str">
            <v>iStar</v>
          </cell>
          <cell r="E14623" t="str">
            <v>Zero-Coupon</v>
          </cell>
        </row>
        <row r="14624">
          <cell r="A14624" t="str">
            <v>315SWD259</v>
          </cell>
          <cell r="B14624" t="str">
            <v>x31359MSH7</v>
          </cell>
          <cell r="C14624" t="str">
            <v>Man Map</v>
          </cell>
          <cell r="D14624" t="str">
            <v>iStar</v>
          </cell>
          <cell r="E14624" t="str">
            <v>Zero-Coupon</v>
          </cell>
        </row>
        <row r="14625">
          <cell r="A14625" t="str">
            <v>315SWD264</v>
          </cell>
          <cell r="B14625" t="str">
            <v>x31359MSJ3</v>
          </cell>
          <cell r="C14625" t="str">
            <v>Man Map</v>
          </cell>
          <cell r="D14625" t="str">
            <v>iStar</v>
          </cell>
          <cell r="E14625" t="str">
            <v>Zero-Coupon</v>
          </cell>
        </row>
        <row r="14626">
          <cell r="A14626" t="str">
            <v>315SWD265</v>
          </cell>
          <cell r="B14626" t="str">
            <v>x3136F3E51</v>
          </cell>
          <cell r="C14626" t="str">
            <v>Man Map</v>
          </cell>
          <cell r="D14626" t="str">
            <v>iStar</v>
          </cell>
          <cell r="E14626" t="str">
            <v>Zero-Coupon</v>
          </cell>
        </row>
        <row r="14627">
          <cell r="A14627" t="str">
            <v>315SWD331</v>
          </cell>
          <cell r="B14627" t="str">
            <v>x3136F4GD0</v>
          </cell>
          <cell r="C14627" t="str">
            <v>Man Map</v>
          </cell>
          <cell r="D14627" t="str">
            <v>iStar</v>
          </cell>
          <cell r="E14627" t="str">
            <v>Zero-Coupon</v>
          </cell>
        </row>
        <row r="14628">
          <cell r="A14628" t="str">
            <v>315SWD331</v>
          </cell>
          <cell r="B14628" t="str">
            <v>x3136F4GD0</v>
          </cell>
          <cell r="C14628" t="str">
            <v>Man Map</v>
          </cell>
          <cell r="D14628" t="str">
            <v>iStar</v>
          </cell>
          <cell r="E14628" t="str">
            <v>Zero-Coupon</v>
          </cell>
        </row>
        <row r="14629">
          <cell r="A14629" t="str">
            <v>315SWD331</v>
          </cell>
          <cell r="B14629" t="str">
            <v>x3136F4GD0</v>
          </cell>
        </row>
        <row r="14630">
          <cell r="A14630" t="str">
            <v>315SWD369</v>
          </cell>
          <cell r="B14630" t="str">
            <v>x3136F4RD8</v>
          </cell>
          <cell r="C14630" t="str">
            <v>Man Map</v>
          </cell>
          <cell r="D14630" t="str">
            <v>iStar</v>
          </cell>
          <cell r="E14630" t="str">
            <v>Zero-Coupon</v>
          </cell>
        </row>
        <row r="14631">
          <cell r="A14631" t="str">
            <v>315SWD394</v>
          </cell>
          <cell r="B14631" t="str">
            <v>x3136F4WJ9</v>
          </cell>
          <cell r="C14631" t="str">
            <v>Man Map</v>
          </cell>
          <cell r="D14631" t="str">
            <v>iStar</v>
          </cell>
          <cell r="E14631" t="str">
            <v>Zero-Coupon</v>
          </cell>
        </row>
        <row r="14632">
          <cell r="A14632" t="str">
            <v>315SWD400</v>
          </cell>
          <cell r="B14632" t="str">
            <v>x3136F4A95</v>
          </cell>
          <cell r="C14632" t="str">
            <v>Man Map</v>
          </cell>
          <cell r="D14632" t="str">
            <v>iStar</v>
          </cell>
          <cell r="E14632" t="str">
            <v>Zero-Coupon</v>
          </cell>
        </row>
        <row r="14633">
          <cell r="A14633" t="str">
            <v>315SWD406</v>
          </cell>
          <cell r="B14633" t="str">
            <v>x3136F4G73</v>
          </cell>
          <cell r="C14633" t="str">
            <v>Man Map</v>
          </cell>
          <cell r="D14633" t="str">
            <v>iStar</v>
          </cell>
          <cell r="E14633" t="str">
            <v>Zero-Coupon</v>
          </cell>
        </row>
        <row r="14634">
          <cell r="A14634" t="str">
            <v>359MSX2_B</v>
          </cell>
          <cell r="B14634" t="str">
            <v>x31359MSX2</v>
          </cell>
          <cell r="C14634" t="str">
            <v>Man Map</v>
          </cell>
          <cell r="D14634" t="str">
            <v>iStar</v>
          </cell>
          <cell r="E14634" t="str">
            <v>Zero-Coupon</v>
          </cell>
        </row>
        <row r="14635">
          <cell r="A14635" t="str">
            <v>359MSX2_S</v>
          </cell>
          <cell r="B14635" t="str">
            <v>x31359MSX2</v>
          </cell>
          <cell r="C14635" t="str">
            <v>Man Map</v>
          </cell>
          <cell r="D14635" t="str">
            <v>iStar</v>
          </cell>
          <cell r="E14635" t="str">
            <v>Zero-Coupon</v>
          </cell>
        </row>
        <row r="14636">
          <cell r="A14636" t="str">
            <v>359MWF6_B</v>
          </cell>
          <cell r="B14636" t="str">
            <v>x31359MWF6</v>
          </cell>
          <cell r="C14636" t="str">
            <v>Man Map</v>
          </cell>
          <cell r="D14636" t="str">
            <v>iStar</v>
          </cell>
          <cell r="E14636" t="str">
            <v>Zero-Coupon</v>
          </cell>
        </row>
        <row r="14637">
          <cell r="A14637" t="str">
            <v>359MWF6_S</v>
          </cell>
          <cell r="B14637" t="str">
            <v>x31359MWF6</v>
          </cell>
          <cell r="C14637" t="str">
            <v>Man Map</v>
          </cell>
          <cell r="D14637" t="str">
            <v>iStar</v>
          </cell>
          <cell r="E14637" t="str">
            <v>Zero-Coupon</v>
          </cell>
        </row>
        <row r="14638">
          <cell r="A14638" t="str">
            <v>36F1JZ4_B</v>
          </cell>
          <cell r="B14638" t="str">
            <v>x3136F1JZ4</v>
          </cell>
          <cell r="C14638" t="str">
            <v>Man Map</v>
          </cell>
          <cell r="D14638" t="str">
            <v>iStar</v>
          </cell>
          <cell r="E14638" t="str">
            <v>Zero-Coupon</v>
          </cell>
        </row>
        <row r="14639">
          <cell r="A14639" t="str">
            <v>36F1JZ4_S</v>
          </cell>
          <cell r="B14639" t="str">
            <v>x3136F1JZ4</v>
          </cell>
          <cell r="C14639" t="str">
            <v>Man Map</v>
          </cell>
          <cell r="D14639" t="str">
            <v>iStar</v>
          </cell>
          <cell r="E14639" t="str">
            <v>Zero-Coupon</v>
          </cell>
        </row>
        <row r="14640">
          <cell r="A14640" t="str">
            <v>36F1PB0_B</v>
          </cell>
          <cell r="B14640" t="str">
            <v>x3136F1PB0</v>
          </cell>
          <cell r="C14640" t="str">
            <v>Man Map</v>
          </cell>
          <cell r="D14640" t="str">
            <v>iStar</v>
          </cell>
          <cell r="E14640" t="str">
            <v>Zero-Coupon</v>
          </cell>
        </row>
        <row r="14641">
          <cell r="A14641" t="str">
            <v>36F1PB0_S</v>
          </cell>
          <cell r="B14641" t="str">
            <v>x3136F1PB0</v>
          </cell>
          <cell r="C14641" t="str">
            <v>Man Map</v>
          </cell>
          <cell r="D14641" t="str">
            <v>iStar</v>
          </cell>
          <cell r="E14641" t="str">
            <v>Zero-Coupon</v>
          </cell>
        </row>
        <row r="14642">
          <cell r="A14642" t="str">
            <v>36F2L30_B</v>
          </cell>
          <cell r="B14642" t="str">
            <v>x3136F2L30</v>
          </cell>
          <cell r="C14642" t="str">
            <v>Man Map</v>
          </cell>
          <cell r="D14642" t="str">
            <v>iStar</v>
          </cell>
          <cell r="E14642" t="str">
            <v>Zero-Coupon</v>
          </cell>
        </row>
        <row r="14643">
          <cell r="A14643" t="str">
            <v>36F2L30_S</v>
          </cell>
          <cell r="B14643" t="str">
            <v>x3136F2L30</v>
          </cell>
          <cell r="C14643" t="str">
            <v>Man Map</v>
          </cell>
          <cell r="D14643" t="str">
            <v>iStar</v>
          </cell>
          <cell r="E14643" t="str">
            <v>Zero-Coupon</v>
          </cell>
        </row>
        <row r="14644">
          <cell r="A14644" t="str">
            <v>36F32B1_B</v>
          </cell>
          <cell r="B14644" t="str">
            <v>x3136F32B1</v>
          </cell>
          <cell r="C14644" t="str">
            <v>Man Map</v>
          </cell>
          <cell r="D14644" t="str">
            <v>iStar</v>
          </cell>
          <cell r="E14644" t="str">
            <v>Zero-Coupon</v>
          </cell>
        </row>
        <row r="14645">
          <cell r="A14645" t="str">
            <v>36F32B1_S</v>
          </cell>
          <cell r="B14645" t="str">
            <v>x3136F32B1</v>
          </cell>
          <cell r="C14645" t="str">
            <v>Man Map</v>
          </cell>
          <cell r="D14645" t="str">
            <v>iStar</v>
          </cell>
          <cell r="E14645" t="str">
            <v>Zero-Coupon</v>
          </cell>
        </row>
        <row r="14646">
          <cell r="A14646" t="str">
            <v>36F37F7_B</v>
          </cell>
          <cell r="B14646" t="str">
            <v>x3136F37F7</v>
          </cell>
          <cell r="C14646" t="str">
            <v>Man Map</v>
          </cell>
          <cell r="D14646" t="str">
            <v>iStar</v>
          </cell>
          <cell r="E14646" t="str">
            <v>Zero-Coupon</v>
          </cell>
        </row>
        <row r="14647">
          <cell r="A14647" t="str">
            <v>36F37F7_S</v>
          </cell>
          <cell r="B14647" t="str">
            <v>x3136F37F7</v>
          </cell>
          <cell r="C14647" t="str">
            <v>Man Map</v>
          </cell>
          <cell r="D14647" t="str">
            <v>iStar</v>
          </cell>
          <cell r="E14647" t="str">
            <v>Zero-Coupon</v>
          </cell>
        </row>
        <row r="14648">
          <cell r="A14648" t="str">
            <v>36F3DL7_B</v>
          </cell>
          <cell r="B14648" t="str">
            <v>x3136F3DL7</v>
          </cell>
          <cell r="C14648" t="str">
            <v>Man Map</v>
          </cell>
          <cell r="D14648" t="str">
            <v>iStar</v>
          </cell>
          <cell r="E14648" t="str">
            <v>Zero-Coupon</v>
          </cell>
        </row>
        <row r="14649">
          <cell r="A14649" t="str">
            <v>36F3DL7_S</v>
          </cell>
          <cell r="B14649" t="str">
            <v>x3136F3DL7</v>
          </cell>
          <cell r="C14649" t="str">
            <v>Man Map</v>
          </cell>
          <cell r="D14649" t="str">
            <v>iStar</v>
          </cell>
          <cell r="E14649" t="str">
            <v>Zero-Coupon</v>
          </cell>
        </row>
        <row r="14650">
          <cell r="A14650" t="str">
            <v>36F3J49_B</v>
          </cell>
          <cell r="B14650" t="str">
            <v>x3136F3J49</v>
          </cell>
          <cell r="C14650" t="str">
            <v>Man Map</v>
          </cell>
          <cell r="D14650" t="str">
            <v>iStar</v>
          </cell>
          <cell r="E14650" t="str">
            <v>Zero-Coupon</v>
          </cell>
        </row>
        <row r="14651">
          <cell r="A14651" t="str">
            <v>36F3J49_S</v>
          </cell>
          <cell r="B14651" t="str">
            <v>x3136F3J49</v>
          </cell>
          <cell r="C14651" t="str">
            <v>Man Map</v>
          </cell>
          <cell r="D14651" t="str">
            <v>iStar</v>
          </cell>
          <cell r="E14651" t="str">
            <v>Zero-Coupon</v>
          </cell>
        </row>
        <row r="14652">
          <cell r="A14652" t="str">
            <v>36F3LU8_B</v>
          </cell>
          <cell r="B14652" t="str">
            <v>x3136F3LU8</v>
          </cell>
          <cell r="C14652" t="str">
            <v>Man Map</v>
          </cell>
          <cell r="D14652" t="str">
            <v>iStar</v>
          </cell>
          <cell r="E14652" t="str">
            <v>Zero-Coupon</v>
          </cell>
        </row>
        <row r="14653">
          <cell r="A14653" t="str">
            <v>36F3LU8_S</v>
          </cell>
          <cell r="B14653" t="str">
            <v>x3136F3LU8</v>
          </cell>
          <cell r="C14653" t="str">
            <v>Man Map</v>
          </cell>
          <cell r="D14653" t="str">
            <v>iStar</v>
          </cell>
          <cell r="E14653" t="str">
            <v>Zero-Coupon</v>
          </cell>
        </row>
        <row r="14654">
          <cell r="A14654" t="str">
            <v>36F3QL3_B</v>
          </cell>
          <cell r="B14654" t="str">
            <v>x3136F3QL3</v>
          </cell>
          <cell r="C14654" t="str">
            <v>Man Map</v>
          </cell>
          <cell r="D14654" t="str">
            <v>iStar</v>
          </cell>
          <cell r="E14654" t="str">
            <v>Zero-Coupon</v>
          </cell>
        </row>
        <row r="14655">
          <cell r="A14655" t="str">
            <v>36F3QL3_B</v>
          </cell>
          <cell r="B14655" t="str">
            <v>x3136F3QL3</v>
          </cell>
          <cell r="C14655" t="str">
            <v>Man Map</v>
          </cell>
          <cell r="D14655" t="str">
            <v>iStar</v>
          </cell>
          <cell r="E14655" t="str">
            <v>Zero-Coupon</v>
          </cell>
        </row>
        <row r="14656">
          <cell r="A14656" t="str">
            <v>36F3QL3_S</v>
          </cell>
          <cell r="B14656" t="str">
            <v>x3136F3QL3</v>
          </cell>
          <cell r="C14656" t="str">
            <v>Man Map</v>
          </cell>
          <cell r="D14656" t="str">
            <v>iStar</v>
          </cell>
          <cell r="E14656" t="str">
            <v>Zero-Coupon</v>
          </cell>
        </row>
        <row r="14657">
          <cell r="A14657" t="str">
            <v>36F3QL3_S</v>
          </cell>
          <cell r="B14657" t="str">
            <v>x3136F3QL3</v>
          </cell>
          <cell r="C14657" t="str">
            <v>Man Map</v>
          </cell>
          <cell r="D14657" t="str">
            <v>iStar</v>
          </cell>
          <cell r="E14657" t="str">
            <v>Zero-Coupon</v>
          </cell>
        </row>
        <row r="14658">
          <cell r="A14658" t="str">
            <v>36F3UP9_B</v>
          </cell>
          <cell r="B14658" t="str">
            <v>x3136F3UP9</v>
          </cell>
          <cell r="C14658" t="str">
            <v>Man Map</v>
          </cell>
          <cell r="D14658" t="str">
            <v>iStar</v>
          </cell>
          <cell r="E14658" t="str">
            <v>Zero-Coupon</v>
          </cell>
        </row>
        <row r="14659">
          <cell r="A14659" t="str">
            <v>36F3UP9_S</v>
          </cell>
          <cell r="B14659" t="str">
            <v>x3136F3UP9</v>
          </cell>
          <cell r="C14659" t="str">
            <v>Man Map</v>
          </cell>
          <cell r="D14659" t="str">
            <v>iStar</v>
          </cell>
          <cell r="E14659" t="str">
            <v>Zero-Coupon</v>
          </cell>
        </row>
        <row r="14660">
          <cell r="A14660" t="str">
            <v>36F3W36_B</v>
          </cell>
          <cell r="B14660" t="str">
            <v>x3136F3W36</v>
          </cell>
          <cell r="C14660" t="str">
            <v>Man Map</v>
          </cell>
          <cell r="D14660" t="str">
            <v>iStar</v>
          </cell>
          <cell r="E14660" t="str">
            <v>Zero-Coupon</v>
          </cell>
        </row>
        <row r="14661">
          <cell r="A14661" t="str">
            <v>36F3W36_B</v>
          </cell>
          <cell r="B14661" t="str">
            <v>x3136F3W36</v>
          </cell>
          <cell r="C14661" t="str">
            <v>Man Map</v>
          </cell>
          <cell r="D14661" t="str">
            <v>iStar</v>
          </cell>
          <cell r="E14661" t="str">
            <v>Zero-Coupon</v>
          </cell>
        </row>
        <row r="14662">
          <cell r="A14662" t="str">
            <v>36F3W36_S</v>
          </cell>
          <cell r="B14662" t="str">
            <v>x3136F3W36</v>
          </cell>
          <cell r="C14662" t="str">
            <v>Man Map</v>
          </cell>
          <cell r="D14662" t="str">
            <v>iStar</v>
          </cell>
          <cell r="E14662" t="str">
            <v>Zero-Coupon</v>
          </cell>
        </row>
        <row r="14663">
          <cell r="A14663" t="str">
            <v>36F3W36_S</v>
          </cell>
          <cell r="B14663" t="str">
            <v>x3136F3W36</v>
          </cell>
          <cell r="C14663" t="str">
            <v>Man Map</v>
          </cell>
          <cell r="D14663" t="str">
            <v>iStar</v>
          </cell>
          <cell r="E14663" t="str">
            <v>Zero-Coupon</v>
          </cell>
        </row>
        <row r="14664">
          <cell r="A14664" t="str">
            <v>36F3W69_B</v>
          </cell>
          <cell r="B14664" t="str">
            <v>x3136F3W69</v>
          </cell>
          <cell r="C14664" t="str">
            <v>Man Map</v>
          </cell>
          <cell r="D14664" t="str">
            <v>iStar</v>
          </cell>
          <cell r="E14664" t="str">
            <v>Zero-Coupon</v>
          </cell>
        </row>
        <row r="14665">
          <cell r="A14665" t="str">
            <v>36F3W69_S</v>
          </cell>
          <cell r="B14665" t="str">
            <v>x3136F3W69</v>
          </cell>
          <cell r="C14665" t="str">
            <v>Man Map</v>
          </cell>
          <cell r="D14665" t="str">
            <v>iStar</v>
          </cell>
          <cell r="E14665" t="str">
            <v>Zero-Coupon</v>
          </cell>
        </row>
        <row r="14666">
          <cell r="A14666" t="str">
            <v>36F3XA9_B</v>
          </cell>
          <cell r="B14666" t="str">
            <v>x3136F3XA9</v>
          </cell>
          <cell r="C14666" t="str">
            <v>Man Map</v>
          </cell>
          <cell r="D14666" t="str">
            <v>iStar</v>
          </cell>
          <cell r="E14666" t="str">
            <v>Zero-Coupon</v>
          </cell>
        </row>
        <row r="14667">
          <cell r="A14667" t="str">
            <v>36F3XA9_S</v>
          </cell>
          <cell r="B14667" t="str">
            <v>x3136F3XA9</v>
          </cell>
          <cell r="C14667" t="str">
            <v>Man Map</v>
          </cell>
          <cell r="D14667" t="str">
            <v>iStar</v>
          </cell>
          <cell r="E14667" t="str">
            <v>Zero-Coupon</v>
          </cell>
        </row>
        <row r="14668">
          <cell r="A14668" t="str">
            <v>36F42F0_B</v>
          </cell>
          <cell r="B14668" t="str">
            <v>x3136F42F0</v>
          </cell>
          <cell r="C14668" t="str">
            <v>Man Map</v>
          </cell>
          <cell r="D14668" t="str">
            <v>iStar</v>
          </cell>
          <cell r="E14668" t="str">
            <v>Zero-Coupon</v>
          </cell>
        </row>
        <row r="14669">
          <cell r="A14669" t="str">
            <v>36F42F0_S</v>
          </cell>
          <cell r="B14669" t="str">
            <v>x3136F42F0</v>
          </cell>
          <cell r="C14669" t="str">
            <v>Man Map</v>
          </cell>
          <cell r="D14669" t="str">
            <v>iStar</v>
          </cell>
          <cell r="E14669" t="str">
            <v>Zero-Coupon</v>
          </cell>
        </row>
        <row r="14670">
          <cell r="A14670" t="str">
            <v>36F44V3_B</v>
          </cell>
          <cell r="B14670" t="str">
            <v>x3136F44V3</v>
          </cell>
          <cell r="C14670" t="str">
            <v>Man Map</v>
          </cell>
          <cell r="D14670" t="str">
            <v>iStar</v>
          </cell>
          <cell r="E14670" t="str">
            <v>Zero-Coupon</v>
          </cell>
        </row>
        <row r="14671">
          <cell r="A14671" t="str">
            <v>36F44V3_S</v>
          </cell>
          <cell r="B14671" t="str">
            <v>x3136F44V3</v>
          </cell>
          <cell r="C14671" t="str">
            <v>Man Map</v>
          </cell>
          <cell r="D14671" t="str">
            <v>iStar</v>
          </cell>
          <cell r="E14671" t="str">
            <v>Zero-Coupon</v>
          </cell>
        </row>
        <row r="14672">
          <cell r="A14672" t="str">
            <v>36F45U4_B</v>
          </cell>
          <cell r="B14672" t="str">
            <v>x3136F45U4</v>
          </cell>
          <cell r="C14672" t="str">
            <v>Man Map</v>
          </cell>
          <cell r="D14672" t="str">
            <v>iStar</v>
          </cell>
          <cell r="E14672" t="str">
            <v>Zero-Coupon</v>
          </cell>
        </row>
        <row r="14673">
          <cell r="A14673" t="str">
            <v>36F45U4_S</v>
          </cell>
          <cell r="B14673" t="str">
            <v>x3136F45U4</v>
          </cell>
          <cell r="C14673" t="str">
            <v>Man Map</v>
          </cell>
          <cell r="D14673" t="str">
            <v>iStar</v>
          </cell>
          <cell r="E14673" t="str">
            <v>Zero-Coupon</v>
          </cell>
        </row>
        <row r="14674">
          <cell r="A14674" t="str">
            <v>36F45W0_B</v>
          </cell>
          <cell r="B14674" t="str">
            <v>x3136F45W0</v>
          </cell>
          <cell r="C14674" t="str">
            <v>Man Map</v>
          </cell>
          <cell r="D14674" t="str">
            <v>iStar</v>
          </cell>
          <cell r="E14674" t="str">
            <v>Zero-Coupon</v>
          </cell>
        </row>
        <row r="14675">
          <cell r="A14675" t="str">
            <v>36F45W0_S</v>
          </cell>
          <cell r="B14675" t="str">
            <v>x3136F45W0</v>
          </cell>
          <cell r="C14675" t="str">
            <v>Man Map</v>
          </cell>
          <cell r="D14675" t="str">
            <v>iStar</v>
          </cell>
          <cell r="E14675" t="str">
            <v>Zero-Coupon</v>
          </cell>
        </row>
        <row r="14676">
          <cell r="A14676" t="str">
            <v>36F46N9_B</v>
          </cell>
          <cell r="B14676" t="str">
            <v>x3136F46N9</v>
          </cell>
          <cell r="C14676" t="str">
            <v>Man Map</v>
          </cell>
          <cell r="D14676" t="str">
            <v>iStar</v>
          </cell>
          <cell r="E14676" t="str">
            <v>Zero-Coupon</v>
          </cell>
        </row>
        <row r="14677">
          <cell r="A14677" t="str">
            <v>36F46N9_S</v>
          </cell>
          <cell r="B14677" t="str">
            <v>x3136F46N9</v>
          </cell>
          <cell r="C14677" t="str">
            <v>Man Map</v>
          </cell>
          <cell r="D14677" t="str">
            <v>iStar</v>
          </cell>
          <cell r="E14677" t="str">
            <v>Zero-Coupon</v>
          </cell>
        </row>
        <row r="14678">
          <cell r="A14678" t="str">
            <v>36F47J7_B</v>
          </cell>
          <cell r="B14678" t="str">
            <v>x3136F47J7</v>
          </cell>
          <cell r="C14678" t="str">
            <v>Man Map</v>
          </cell>
          <cell r="D14678" t="str">
            <v>iStar</v>
          </cell>
          <cell r="E14678" t="str">
            <v>Zero-Coupon</v>
          </cell>
        </row>
        <row r="14679">
          <cell r="A14679" t="str">
            <v>36F47J7_S</v>
          </cell>
          <cell r="B14679" t="str">
            <v>x3136F47J7</v>
          </cell>
          <cell r="C14679" t="str">
            <v>Man Map</v>
          </cell>
          <cell r="D14679" t="str">
            <v>iStar</v>
          </cell>
          <cell r="E14679" t="str">
            <v>Zero-Coupon</v>
          </cell>
        </row>
        <row r="14680">
          <cell r="A14680" t="str">
            <v>36F4A38_B</v>
          </cell>
          <cell r="B14680" t="str">
            <v>x3136F4A38</v>
          </cell>
          <cell r="C14680" t="str">
            <v>Man Map</v>
          </cell>
          <cell r="D14680" t="str">
            <v>iStar</v>
          </cell>
          <cell r="E14680" t="str">
            <v>Zero-Coupon</v>
          </cell>
        </row>
        <row r="14681">
          <cell r="A14681" t="str">
            <v>36F4A38_B</v>
          </cell>
          <cell r="B14681" t="str">
            <v>x3136F4A38</v>
          </cell>
          <cell r="C14681" t="str">
            <v>Man Map</v>
          </cell>
          <cell r="D14681" t="str">
            <v>iStar</v>
          </cell>
          <cell r="E14681" t="str">
            <v>Zero-Coupon</v>
          </cell>
        </row>
        <row r="14682">
          <cell r="A14682" t="str">
            <v>36F4A38_S</v>
          </cell>
          <cell r="B14682" t="str">
            <v>x3136F4A38</v>
          </cell>
          <cell r="C14682" t="str">
            <v>Man Map</v>
          </cell>
          <cell r="D14682" t="str">
            <v>iStar</v>
          </cell>
          <cell r="E14682" t="str">
            <v>Zero-Coupon</v>
          </cell>
        </row>
        <row r="14683">
          <cell r="A14683" t="str">
            <v>36F4A38_S</v>
          </cell>
          <cell r="B14683" t="str">
            <v>x3136F4A38</v>
          </cell>
          <cell r="C14683" t="str">
            <v>Man Map</v>
          </cell>
          <cell r="D14683" t="str">
            <v>iStar</v>
          </cell>
          <cell r="E14683" t="str">
            <v>Zero-Coupon</v>
          </cell>
        </row>
        <row r="14684">
          <cell r="A14684" t="str">
            <v>36F4A53_B</v>
          </cell>
          <cell r="B14684" t="str">
            <v>x3136F4A53</v>
          </cell>
          <cell r="C14684" t="str">
            <v>Man Map</v>
          </cell>
          <cell r="D14684" t="str">
            <v>iStar</v>
          </cell>
          <cell r="E14684" t="str">
            <v>Zero-Coupon</v>
          </cell>
        </row>
        <row r="14685">
          <cell r="A14685" t="str">
            <v>36F4A53_B</v>
          </cell>
          <cell r="B14685" t="str">
            <v>x3136F4A53</v>
          </cell>
          <cell r="C14685" t="str">
            <v>Man Map</v>
          </cell>
          <cell r="D14685" t="str">
            <v>iStar</v>
          </cell>
          <cell r="E14685" t="str">
            <v>Zero-Coupon</v>
          </cell>
        </row>
        <row r="14686">
          <cell r="A14686" t="str">
            <v>36F4A53_S</v>
          </cell>
          <cell r="B14686" t="str">
            <v>x3136F4A53</v>
          </cell>
          <cell r="C14686" t="str">
            <v>Man Map</v>
          </cell>
          <cell r="D14686" t="str">
            <v>iStar</v>
          </cell>
          <cell r="E14686" t="str">
            <v>Zero-Coupon</v>
          </cell>
        </row>
        <row r="14687">
          <cell r="A14687" t="str">
            <v>36F4A53_S</v>
          </cell>
          <cell r="B14687" t="str">
            <v>x3136F4A53</v>
          </cell>
          <cell r="C14687" t="str">
            <v>Man Map</v>
          </cell>
          <cell r="D14687" t="str">
            <v>iStar</v>
          </cell>
          <cell r="E14687" t="str">
            <v>Zero-Coupon</v>
          </cell>
        </row>
        <row r="14688">
          <cell r="A14688" t="str">
            <v>36F4B60_B</v>
          </cell>
          <cell r="B14688" t="str">
            <v>x3136F4B60</v>
          </cell>
          <cell r="C14688" t="str">
            <v>Man Map</v>
          </cell>
          <cell r="D14688" t="str">
            <v>iStar</v>
          </cell>
          <cell r="E14688" t="str">
            <v>Zero-Coupon</v>
          </cell>
        </row>
        <row r="14689">
          <cell r="A14689" t="str">
            <v>36F4B60_S</v>
          </cell>
          <cell r="B14689" t="str">
            <v>x3136F4B60</v>
          </cell>
          <cell r="C14689" t="str">
            <v>Man Map</v>
          </cell>
          <cell r="D14689" t="str">
            <v>iStar</v>
          </cell>
          <cell r="E14689" t="str">
            <v>Zero-Coupon</v>
          </cell>
        </row>
        <row r="14690">
          <cell r="A14690" t="str">
            <v>36F4E91_B</v>
          </cell>
          <cell r="B14690" t="str">
            <v>x3136F4E91</v>
          </cell>
          <cell r="C14690" t="str">
            <v>Man Map</v>
          </cell>
          <cell r="D14690" t="str">
            <v>iStar</v>
          </cell>
          <cell r="E14690" t="str">
            <v>Zero-Coupon</v>
          </cell>
        </row>
        <row r="14691">
          <cell r="A14691" t="str">
            <v>36F4E91_S</v>
          </cell>
          <cell r="B14691" t="str">
            <v>x3136F4E91</v>
          </cell>
          <cell r="C14691" t="str">
            <v>Man Map</v>
          </cell>
          <cell r="D14691" t="str">
            <v>iStar</v>
          </cell>
          <cell r="E14691" t="str">
            <v>Zero-Coupon</v>
          </cell>
        </row>
        <row r="14692">
          <cell r="A14692" t="str">
            <v>36F4F74_B</v>
          </cell>
          <cell r="B14692" t="str">
            <v>x3136F4F74</v>
          </cell>
          <cell r="C14692" t="str">
            <v>Man Map</v>
          </cell>
          <cell r="D14692" t="str">
            <v>iStar</v>
          </cell>
          <cell r="E14692" t="str">
            <v>Zero-Coupon</v>
          </cell>
        </row>
        <row r="14693">
          <cell r="A14693" t="str">
            <v>36F4F74_S</v>
          </cell>
          <cell r="B14693" t="str">
            <v>x3136F4F74</v>
          </cell>
          <cell r="C14693" t="str">
            <v>Man Map</v>
          </cell>
          <cell r="D14693" t="str">
            <v>iStar</v>
          </cell>
          <cell r="E14693" t="str">
            <v>Zero-Coupon</v>
          </cell>
        </row>
        <row r="14694">
          <cell r="A14694" t="str">
            <v>36F4F90_B</v>
          </cell>
          <cell r="B14694" t="str">
            <v>x3136F4F90</v>
          </cell>
          <cell r="C14694" t="str">
            <v>Man Map</v>
          </cell>
          <cell r="D14694" t="str">
            <v>iStar</v>
          </cell>
          <cell r="E14694" t="str">
            <v>Zero-Coupon</v>
          </cell>
        </row>
        <row r="14695">
          <cell r="A14695" t="str">
            <v>36F4F90_S</v>
          </cell>
          <cell r="B14695" t="str">
            <v>x3136F4F90</v>
          </cell>
          <cell r="C14695" t="str">
            <v>Man Map</v>
          </cell>
          <cell r="D14695" t="str">
            <v>iStar</v>
          </cell>
          <cell r="E14695" t="str">
            <v>Zero-Coupon</v>
          </cell>
        </row>
        <row r="14696">
          <cell r="A14696" t="str">
            <v>36F4H31_B</v>
          </cell>
          <cell r="B14696" t="str">
            <v>x3136F4H31</v>
          </cell>
          <cell r="C14696" t="str">
            <v>Man Map</v>
          </cell>
          <cell r="D14696" t="str">
            <v>iStar</v>
          </cell>
          <cell r="E14696" t="str">
            <v>Zero-Coupon</v>
          </cell>
        </row>
        <row r="14697">
          <cell r="A14697" t="str">
            <v>36F4H31_S</v>
          </cell>
          <cell r="B14697" t="str">
            <v>x3136F4H31</v>
          </cell>
          <cell r="C14697" t="str">
            <v>Man Map</v>
          </cell>
          <cell r="D14697" t="str">
            <v>iStar</v>
          </cell>
          <cell r="E14697" t="str">
            <v>Zero-Coupon</v>
          </cell>
        </row>
        <row r="14698">
          <cell r="A14698" t="str">
            <v>36F4HG2_B</v>
          </cell>
          <cell r="B14698" t="str">
            <v>x3136F4HG2</v>
          </cell>
          <cell r="C14698" t="str">
            <v>Man Map</v>
          </cell>
          <cell r="D14698" t="str">
            <v>iStar</v>
          </cell>
          <cell r="E14698" t="str">
            <v>Zero-Coupon</v>
          </cell>
        </row>
        <row r="14699">
          <cell r="A14699" t="str">
            <v>36F4HG2_B</v>
          </cell>
          <cell r="B14699" t="str">
            <v>x3136F4HG2</v>
          </cell>
          <cell r="C14699" t="str">
            <v>Man Map</v>
          </cell>
          <cell r="D14699" t="str">
            <v>iStar</v>
          </cell>
          <cell r="E14699" t="str">
            <v>Zero-Coupon</v>
          </cell>
        </row>
        <row r="14700">
          <cell r="A14700" t="str">
            <v>36F4HG2_S</v>
          </cell>
          <cell r="B14700" t="str">
            <v>x3136F4HG2</v>
          </cell>
          <cell r="C14700" t="str">
            <v>Man Map</v>
          </cell>
          <cell r="D14700" t="str">
            <v>iStar</v>
          </cell>
          <cell r="E14700" t="str">
            <v>Zero-Coupon</v>
          </cell>
        </row>
        <row r="14701">
          <cell r="A14701" t="str">
            <v>36F4HG2_S</v>
          </cell>
          <cell r="B14701" t="str">
            <v>x3136F4HG2</v>
          </cell>
          <cell r="C14701" t="str">
            <v>Man Map</v>
          </cell>
          <cell r="D14701" t="str">
            <v>iStar</v>
          </cell>
          <cell r="E14701" t="str">
            <v>Zero-Coupon</v>
          </cell>
        </row>
        <row r="14702">
          <cell r="A14702" t="str">
            <v>36F4HQ0_B</v>
          </cell>
          <cell r="B14702" t="str">
            <v>x3136F4HQ0</v>
          </cell>
          <cell r="C14702" t="str">
            <v>Man Map</v>
          </cell>
          <cell r="D14702" t="str">
            <v>iStar</v>
          </cell>
          <cell r="E14702" t="str">
            <v>Zero-Coupon</v>
          </cell>
        </row>
        <row r="14703">
          <cell r="A14703" t="str">
            <v>36F4HQ0_B</v>
          </cell>
          <cell r="B14703" t="str">
            <v>x3136F4HQ0</v>
          </cell>
          <cell r="C14703" t="str">
            <v>Man Map</v>
          </cell>
          <cell r="D14703" t="str">
            <v>iStar</v>
          </cell>
          <cell r="E14703" t="str">
            <v>Zero-Coupon</v>
          </cell>
        </row>
        <row r="14704">
          <cell r="A14704" t="str">
            <v>36F4HQ0_S</v>
          </cell>
          <cell r="B14704" t="str">
            <v>x3136F4HQ0</v>
          </cell>
          <cell r="C14704" t="str">
            <v>Man Map</v>
          </cell>
          <cell r="D14704" t="str">
            <v>iStar</v>
          </cell>
          <cell r="E14704" t="str">
            <v>Zero-Coupon</v>
          </cell>
        </row>
        <row r="14705">
          <cell r="A14705" t="str">
            <v>36F4HQ0_S</v>
          </cell>
          <cell r="B14705" t="str">
            <v>x3136F4HQ0</v>
          </cell>
          <cell r="C14705" t="str">
            <v>Man Map</v>
          </cell>
          <cell r="D14705" t="str">
            <v>iStar</v>
          </cell>
          <cell r="E14705" t="str">
            <v>Zero-Coupon</v>
          </cell>
        </row>
        <row r="14706">
          <cell r="A14706" t="str">
            <v>36F4K86_B</v>
          </cell>
          <cell r="B14706" t="str">
            <v>x3136F4K86</v>
          </cell>
          <cell r="C14706" t="str">
            <v>Man Map</v>
          </cell>
          <cell r="D14706" t="str">
            <v>iStar</v>
          </cell>
          <cell r="E14706" t="str">
            <v>Zero-Coupon</v>
          </cell>
        </row>
        <row r="14707">
          <cell r="A14707" t="str">
            <v>36F4K86_S</v>
          </cell>
          <cell r="B14707" t="str">
            <v>x3136F4K86</v>
          </cell>
          <cell r="C14707" t="str">
            <v>Man Map</v>
          </cell>
          <cell r="D14707" t="str">
            <v>iStar</v>
          </cell>
          <cell r="E14707" t="str">
            <v>Zero-Coupon</v>
          </cell>
        </row>
        <row r="14708">
          <cell r="A14708" t="str">
            <v>36F4NJ9_B</v>
          </cell>
          <cell r="B14708" t="str">
            <v>x3136F4NJ9</v>
          </cell>
          <cell r="C14708" t="str">
            <v>Man Map</v>
          </cell>
          <cell r="D14708" t="str">
            <v>iStar</v>
          </cell>
          <cell r="E14708" t="str">
            <v>Zero-Coupon</v>
          </cell>
        </row>
        <row r="14709">
          <cell r="A14709" t="str">
            <v>36F4NJ9_S</v>
          </cell>
          <cell r="B14709" t="str">
            <v>x3136F4NJ9</v>
          </cell>
          <cell r="C14709" t="str">
            <v>Man Map</v>
          </cell>
          <cell r="D14709" t="str">
            <v>iStar</v>
          </cell>
          <cell r="E14709" t="str">
            <v>Zero-Coupon</v>
          </cell>
        </row>
        <row r="14710">
          <cell r="A14710" t="str">
            <v>36F4NP5_B</v>
          </cell>
          <cell r="B14710" t="str">
            <v>x3136F4NP5</v>
          </cell>
          <cell r="C14710" t="str">
            <v>Man Map</v>
          </cell>
          <cell r="D14710" t="str">
            <v>iStar</v>
          </cell>
          <cell r="E14710" t="str">
            <v>Zero-Coupon</v>
          </cell>
        </row>
        <row r="14711">
          <cell r="A14711" t="str">
            <v>36F4NP5_S</v>
          </cell>
          <cell r="B14711" t="str">
            <v>x3136F4NP5</v>
          </cell>
          <cell r="C14711" t="str">
            <v>Man Map</v>
          </cell>
          <cell r="D14711" t="str">
            <v>iStar</v>
          </cell>
          <cell r="E14711" t="str">
            <v>Zero-Coupon</v>
          </cell>
        </row>
        <row r="14712">
          <cell r="A14712" t="str">
            <v>36F4PQ1_B</v>
          </cell>
          <cell r="B14712" t="str">
            <v>x3136F4PQ1</v>
          </cell>
          <cell r="C14712" t="str">
            <v>Man Map</v>
          </cell>
          <cell r="D14712" t="str">
            <v>iStar</v>
          </cell>
          <cell r="E14712" t="str">
            <v>Zero-Coupon</v>
          </cell>
        </row>
        <row r="14713">
          <cell r="A14713" t="str">
            <v>36F4PQ1_B</v>
          </cell>
          <cell r="B14713" t="str">
            <v>x3136F4PQ1</v>
          </cell>
          <cell r="C14713" t="str">
            <v>Man Map</v>
          </cell>
          <cell r="D14713" t="str">
            <v>iStar</v>
          </cell>
          <cell r="E14713" t="str">
            <v>Zero-Coupon</v>
          </cell>
        </row>
        <row r="14714">
          <cell r="A14714" t="str">
            <v>36F4PQ1_S</v>
          </cell>
          <cell r="B14714" t="str">
            <v>x3136F4PQ1</v>
          </cell>
          <cell r="C14714" t="str">
            <v>Man Map</v>
          </cell>
          <cell r="D14714" t="str">
            <v>iStar</v>
          </cell>
          <cell r="E14714" t="str">
            <v>Zero-Coupon</v>
          </cell>
        </row>
        <row r="14715">
          <cell r="A14715" t="str">
            <v>36F4PQ1_S</v>
          </cell>
          <cell r="B14715" t="str">
            <v>x3136F4PQ1</v>
          </cell>
          <cell r="C14715" t="str">
            <v>Man Map</v>
          </cell>
          <cell r="D14715" t="str">
            <v>iStar</v>
          </cell>
          <cell r="E14715" t="str">
            <v>Zero-Coupon</v>
          </cell>
        </row>
        <row r="14716">
          <cell r="A14716" t="str">
            <v>36F4PR9_B</v>
          </cell>
          <cell r="B14716" t="str">
            <v>x3136F4PR9</v>
          </cell>
          <cell r="C14716" t="str">
            <v>Man Map</v>
          </cell>
          <cell r="D14716" t="str">
            <v>iStar</v>
          </cell>
          <cell r="E14716" t="str">
            <v>Zero-Coupon</v>
          </cell>
        </row>
        <row r="14717">
          <cell r="A14717" t="str">
            <v>36F4PR9_B</v>
          </cell>
          <cell r="B14717" t="str">
            <v>x3136F4PR9</v>
          </cell>
          <cell r="C14717" t="str">
            <v>Man Map</v>
          </cell>
          <cell r="D14717" t="str">
            <v>iStar</v>
          </cell>
          <cell r="E14717" t="str">
            <v>Zero-Coupon</v>
          </cell>
        </row>
        <row r="14718">
          <cell r="A14718" t="str">
            <v>36F4PR9_S</v>
          </cell>
          <cell r="B14718" t="str">
            <v>x3136F4PR9</v>
          </cell>
          <cell r="C14718" t="str">
            <v>Man Map</v>
          </cell>
          <cell r="D14718" t="str">
            <v>iStar</v>
          </cell>
          <cell r="E14718" t="str">
            <v>Zero-Coupon</v>
          </cell>
        </row>
        <row r="14719">
          <cell r="A14719" t="str">
            <v>36F4PR9_S</v>
          </cell>
          <cell r="B14719" t="str">
            <v>x3136F4PR9</v>
          </cell>
          <cell r="C14719" t="str">
            <v>Man Map</v>
          </cell>
          <cell r="D14719" t="str">
            <v>iStar</v>
          </cell>
          <cell r="E14719" t="str">
            <v>Zero-Coupon</v>
          </cell>
        </row>
        <row r="14720">
          <cell r="A14720" t="str">
            <v>36F4RE6_B</v>
          </cell>
          <cell r="B14720" t="str">
            <v>x3136F4RE6</v>
          </cell>
          <cell r="C14720" t="str">
            <v>Man Map</v>
          </cell>
          <cell r="D14720" t="str">
            <v>iStar</v>
          </cell>
          <cell r="E14720" t="str">
            <v>Zero-Coupon</v>
          </cell>
        </row>
        <row r="14721">
          <cell r="A14721" t="str">
            <v>36F4RE6_S</v>
          </cell>
          <cell r="B14721" t="str">
            <v>x3136F4RE6</v>
          </cell>
          <cell r="C14721" t="str">
            <v>Man Map</v>
          </cell>
          <cell r="D14721" t="str">
            <v>iStar</v>
          </cell>
          <cell r="E14721" t="str">
            <v>Zero-Coupon</v>
          </cell>
        </row>
        <row r="14722">
          <cell r="A14722" t="str">
            <v>36F4SW5_B</v>
          </cell>
          <cell r="B14722" t="str">
            <v>x3136F4SW5</v>
          </cell>
          <cell r="C14722" t="str">
            <v>Man Map</v>
          </cell>
          <cell r="D14722" t="str">
            <v>iStar</v>
          </cell>
          <cell r="E14722" t="str">
            <v>Zero-Coupon</v>
          </cell>
        </row>
        <row r="14723">
          <cell r="A14723" t="str">
            <v>36F4SW5_S</v>
          </cell>
          <cell r="B14723" t="str">
            <v>x3136F4SW5</v>
          </cell>
          <cell r="C14723" t="str">
            <v>Man Map</v>
          </cell>
          <cell r="D14723" t="str">
            <v>iStar</v>
          </cell>
          <cell r="E14723" t="str">
            <v>Zero-Coupon</v>
          </cell>
        </row>
        <row r="14724">
          <cell r="A14724" t="str">
            <v>36F4VJ0_B</v>
          </cell>
          <cell r="B14724" t="str">
            <v>x3136F4VJ0</v>
          </cell>
          <cell r="C14724" t="str">
            <v>Man Map</v>
          </cell>
          <cell r="D14724" t="str">
            <v>iStar</v>
          </cell>
          <cell r="E14724" t="str">
            <v>Zero-Coupon</v>
          </cell>
        </row>
        <row r="14725">
          <cell r="A14725" t="str">
            <v>36F4VJ0_B</v>
          </cell>
          <cell r="B14725" t="str">
            <v>x3136F4VJ0</v>
          </cell>
          <cell r="C14725" t="str">
            <v>Man Map</v>
          </cell>
          <cell r="D14725" t="str">
            <v>iStar</v>
          </cell>
          <cell r="E14725" t="str">
            <v>Zero-Coupon</v>
          </cell>
        </row>
        <row r="14726">
          <cell r="A14726" t="str">
            <v>36F4VJ0_S</v>
          </cell>
          <cell r="B14726" t="str">
            <v>x3136F4VJ0</v>
          </cell>
          <cell r="C14726" t="str">
            <v>Man Map</v>
          </cell>
          <cell r="D14726" t="str">
            <v>iStar</v>
          </cell>
          <cell r="E14726" t="str">
            <v>Zero-Coupon</v>
          </cell>
        </row>
        <row r="14727">
          <cell r="A14727" t="str">
            <v>36F4VJ0_S</v>
          </cell>
          <cell r="B14727" t="str">
            <v>x3136F4VJ0</v>
          </cell>
          <cell r="C14727" t="str">
            <v>Man Map</v>
          </cell>
          <cell r="D14727" t="str">
            <v>iStar</v>
          </cell>
          <cell r="E14727" t="str">
            <v>Zero-Coupon</v>
          </cell>
        </row>
        <row r="14728">
          <cell r="A14728" t="str">
            <v>36F4ZD9_B</v>
          </cell>
          <cell r="B14728" t="str">
            <v>x3136F4ZD9</v>
          </cell>
          <cell r="C14728" t="str">
            <v>Man Map</v>
          </cell>
          <cell r="D14728" t="str">
            <v>iStar</v>
          </cell>
          <cell r="E14728" t="str">
            <v>Zero-Coupon</v>
          </cell>
        </row>
        <row r="14729">
          <cell r="A14729" t="str">
            <v>36F4ZD9_B</v>
          </cell>
          <cell r="B14729" t="str">
            <v>x3136F4ZD9</v>
          </cell>
          <cell r="C14729" t="str">
            <v>Man Map</v>
          </cell>
          <cell r="D14729" t="str">
            <v>iStar</v>
          </cell>
          <cell r="E14729" t="str">
            <v>Zero-Coupon</v>
          </cell>
        </row>
        <row r="14730">
          <cell r="A14730" t="str">
            <v>36F4ZD9_S</v>
          </cell>
          <cell r="B14730" t="str">
            <v>x3136F4ZD9</v>
          </cell>
          <cell r="C14730" t="str">
            <v>Man Map</v>
          </cell>
          <cell r="D14730" t="str">
            <v>iStar</v>
          </cell>
          <cell r="E14730" t="str">
            <v>Zero-Coupon</v>
          </cell>
        </row>
        <row r="14731">
          <cell r="A14731" t="str">
            <v>36F4ZD9_S</v>
          </cell>
          <cell r="B14731" t="str">
            <v>x3136F4ZD9</v>
          </cell>
          <cell r="C14731" t="str">
            <v>Man Map</v>
          </cell>
          <cell r="D14731" t="str">
            <v>iStar</v>
          </cell>
          <cell r="E14731" t="str">
            <v>Zero-Coupon</v>
          </cell>
        </row>
        <row r="14732">
          <cell r="A14732" t="str">
            <v>36F4ZJ6_B</v>
          </cell>
          <cell r="B14732" t="str">
            <v>x3136F4ZJ6</v>
          </cell>
          <cell r="C14732" t="str">
            <v>Man Map</v>
          </cell>
          <cell r="D14732" t="str">
            <v>iStar</v>
          </cell>
          <cell r="E14732" t="str">
            <v>Zero-Coupon</v>
          </cell>
        </row>
        <row r="14733">
          <cell r="A14733" t="str">
            <v>36F4ZJ6_S</v>
          </cell>
          <cell r="B14733" t="str">
            <v>x3136F4ZJ6</v>
          </cell>
          <cell r="C14733" t="str">
            <v>Man Map</v>
          </cell>
          <cell r="D14733" t="str">
            <v>iStar</v>
          </cell>
          <cell r="E14733" t="str">
            <v>Zero-Coupon</v>
          </cell>
        </row>
        <row r="14734">
          <cell r="A14734" t="str">
            <v>36F4ZK3_B</v>
          </cell>
          <cell r="B14734" t="str">
            <v>x3136F4ZK3</v>
          </cell>
          <cell r="C14734" t="str">
            <v>Man Map</v>
          </cell>
          <cell r="D14734" t="str">
            <v>iStar</v>
          </cell>
          <cell r="E14734" t="str">
            <v>Zero-Coupon</v>
          </cell>
        </row>
        <row r="14735">
          <cell r="A14735" t="str">
            <v>36F4ZK3_B</v>
          </cell>
          <cell r="B14735" t="str">
            <v>x3136F4ZK3</v>
          </cell>
          <cell r="C14735" t="str">
            <v>Man Map</v>
          </cell>
          <cell r="D14735" t="str">
            <v>iStar</v>
          </cell>
          <cell r="E14735" t="str">
            <v>Zero-Coupon</v>
          </cell>
        </row>
        <row r="14736">
          <cell r="A14736" t="str">
            <v>36F4ZK3_S</v>
          </cell>
          <cell r="B14736" t="str">
            <v>x3136F4ZK3</v>
          </cell>
          <cell r="C14736" t="str">
            <v>Man Map</v>
          </cell>
          <cell r="D14736" t="str">
            <v>iStar</v>
          </cell>
          <cell r="E14736" t="str">
            <v>Zero-Coupon</v>
          </cell>
        </row>
        <row r="14737">
          <cell r="A14737" t="str">
            <v>36F4ZK3_S</v>
          </cell>
          <cell r="B14737" t="str">
            <v>x3136F4ZK3</v>
          </cell>
          <cell r="C14737" t="str">
            <v>Man Map</v>
          </cell>
          <cell r="D14737" t="str">
            <v>iStar</v>
          </cell>
          <cell r="E14737" t="str">
            <v>Zero-Coupon</v>
          </cell>
        </row>
        <row r="14738">
          <cell r="A14738" t="str">
            <v>36F52B6_B</v>
          </cell>
          <cell r="B14738" t="str">
            <v>x3136F52B6</v>
          </cell>
          <cell r="C14738" t="str">
            <v>Man Map</v>
          </cell>
          <cell r="D14738" t="str">
            <v>iStar</v>
          </cell>
          <cell r="E14738" t="str">
            <v>Zero-Coupon</v>
          </cell>
        </row>
        <row r="14739">
          <cell r="A14739" t="str">
            <v>36F52B6_S</v>
          </cell>
          <cell r="B14739" t="str">
            <v>x3136F52B6</v>
          </cell>
          <cell r="C14739" t="str">
            <v>Man Map</v>
          </cell>
          <cell r="D14739" t="str">
            <v>iStar</v>
          </cell>
          <cell r="E14739" t="str">
            <v>Zero-Coupon</v>
          </cell>
        </row>
        <row r="14740">
          <cell r="A14740" t="str">
            <v>36F57J4_B</v>
          </cell>
          <cell r="B14740" t="str">
            <v>x3136F57J4</v>
          </cell>
          <cell r="C14740" t="str">
            <v>Man Map</v>
          </cell>
          <cell r="D14740" t="str">
            <v>iStar</v>
          </cell>
          <cell r="E14740" t="str">
            <v>Zero-Coupon</v>
          </cell>
        </row>
        <row r="14741">
          <cell r="A14741" t="str">
            <v>36F57J4_S</v>
          </cell>
          <cell r="B14741" t="str">
            <v>x3136F57J4</v>
          </cell>
          <cell r="C14741" t="str">
            <v>Man Map</v>
          </cell>
          <cell r="D14741" t="str">
            <v>iStar</v>
          </cell>
          <cell r="E14741" t="str">
            <v>Zero-Coupon</v>
          </cell>
        </row>
        <row r="14742">
          <cell r="A14742" t="str">
            <v>36F5AR2_B</v>
          </cell>
          <cell r="B14742" t="str">
            <v>x3136F5AR2</v>
          </cell>
          <cell r="C14742" t="str">
            <v>Man Map</v>
          </cell>
          <cell r="D14742" t="str">
            <v>iStar</v>
          </cell>
          <cell r="E14742" t="str">
            <v>Zero-Coupon</v>
          </cell>
        </row>
        <row r="14743">
          <cell r="A14743" t="str">
            <v>36F5AR2_S</v>
          </cell>
          <cell r="B14743" t="str">
            <v>x3136F5AR2</v>
          </cell>
          <cell r="C14743" t="str">
            <v>Man Map</v>
          </cell>
          <cell r="D14743" t="str">
            <v>iStar</v>
          </cell>
          <cell r="E14743" t="str">
            <v>Zero-Coupon</v>
          </cell>
        </row>
        <row r="14744">
          <cell r="A14744" t="str">
            <v>36F5BA8_B</v>
          </cell>
          <cell r="B14744" t="str">
            <v>x3136F5BA8</v>
          </cell>
          <cell r="C14744" t="str">
            <v>Man Map</v>
          </cell>
          <cell r="D14744" t="str">
            <v>iStar</v>
          </cell>
          <cell r="E14744" t="str">
            <v>Zero-Coupon</v>
          </cell>
        </row>
        <row r="14745">
          <cell r="A14745" t="str">
            <v>36F5BA8_S</v>
          </cell>
          <cell r="B14745" t="str">
            <v>x3136F5BA8</v>
          </cell>
          <cell r="C14745" t="str">
            <v>Man Map</v>
          </cell>
          <cell r="D14745" t="str">
            <v>iStar</v>
          </cell>
          <cell r="E14745" t="str">
            <v>Zero-Coupon</v>
          </cell>
        </row>
        <row r="14746">
          <cell r="A14746" t="str">
            <v>36F5BN0_B</v>
          </cell>
          <cell r="B14746" t="str">
            <v>x3136F5BN0</v>
          </cell>
          <cell r="C14746" t="str">
            <v>Man Map</v>
          </cell>
          <cell r="D14746" t="str">
            <v>iStar</v>
          </cell>
          <cell r="E14746" t="str">
            <v>Zero-Coupon</v>
          </cell>
        </row>
        <row r="14747">
          <cell r="A14747" t="str">
            <v>36F5BN0_S</v>
          </cell>
          <cell r="B14747" t="str">
            <v>x3136F5BN0</v>
          </cell>
          <cell r="C14747" t="str">
            <v>Man Map</v>
          </cell>
          <cell r="D14747" t="str">
            <v>iStar</v>
          </cell>
          <cell r="E14747" t="str">
            <v>Zero-Coupon</v>
          </cell>
        </row>
        <row r="14748">
          <cell r="A14748" t="str">
            <v>36F5BQ3_B</v>
          </cell>
          <cell r="B14748" t="str">
            <v>x3136F5BQ3</v>
          </cell>
          <cell r="C14748" t="str">
            <v>Man Map</v>
          </cell>
          <cell r="D14748" t="str">
            <v>iStar</v>
          </cell>
          <cell r="E14748" t="str">
            <v>Zero-Coupon</v>
          </cell>
        </row>
        <row r="14749">
          <cell r="A14749" t="str">
            <v>36F5BQ3_S</v>
          </cell>
          <cell r="B14749" t="str">
            <v>x3136F5BQ3</v>
          </cell>
          <cell r="C14749" t="str">
            <v>Man Map</v>
          </cell>
          <cell r="D14749" t="str">
            <v>iStar</v>
          </cell>
          <cell r="E14749" t="str">
            <v>Zero-Coupon</v>
          </cell>
        </row>
        <row r="14750">
          <cell r="A14750" t="str">
            <v>36F5HJ3_B</v>
          </cell>
          <cell r="B14750" t="str">
            <v>x3136F5HJ3</v>
          </cell>
          <cell r="C14750" t="str">
            <v>Man Map</v>
          </cell>
          <cell r="D14750" t="str">
            <v>iStar</v>
          </cell>
          <cell r="E14750" t="str">
            <v>Zero-Coupon</v>
          </cell>
        </row>
        <row r="14751">
          <cell r="A14751" t="str">
            <v>36F5HJ3_S</v>
          </cell>
          <cell r="B14751" t="str">
            <v>x3136F5HJ3</v>
          </cell>
          <cell r="C14751" t="str">
            <v>Man Map</v>
          </cell>
          <cell r="D14751" t="str">
            <v>iStar</v>
          </cell>
          <cell r="E14751" t="str">
            <v>Zero-Coupon</v>
          </cell>
        </row>
        <row r="14752">
          <cell r="A14752" t="str">
            <v>36F5HM6_B</v>
          </cell>
          <cell r="B14752" t="str">
            <v>x3136F5HM6</v>
          </cell>
          <cell r="C14752" t="str">
            <v>Man Map</v>
          </cell>
          <cell r="D14752" t="str">
            <v>iStar</v>
          </cell>
          <cell r="E14752" t="str">
            <v>Zero-Coupon</v>
          </cell>
        </row>
        <row r="14753">
          <cell r="A14753" t="str">
            <v>36F5HM6_S</v>
          </cell>
          <cell r="B14753" t="str">
            <v>x3136F5HM6</v>
          </cell>
          <cell r="C14753" t="str">
            <v>Man Map</v>
          </cell>
          <cell r="D14753" t="str">
            <v>iStar</v>
          </cell>
          <cell r="E14753" t="str">
            <v>Zero-Coupon</v>
          </cell>
        </row>
        <row r="14754">
          <cell r="A14754" t="str">
            <v>36F5T27_B</v>
          </cell>
          <cell r="B14754" t="str">
            <v>x3136F5T27</v>
          </cell>
          <cell r="C14754" t="str">
            <v>Man Map</v>
          </cell>
          <cell r="D14754" t="str">
            <v>iStar</v>
          </cell>
          <cell r="E14754" t="str">
            <v>Zero-Coupon</v>
          </cell>
        </row>
        <row r="14755">
          <cell r="A14755" t="str">
            <v>36F5T27_S</v>
          </cell>
          <cell r="B14755" t="str">
            <v>x3136F5T27</v>
          </cell>
          <cell r="C14755" t="str">
            <v>Man Map</v>
          </cell>
          <cell r="D14755" t="str">
            <v>iStar</v>
          </cell>
          <cell r="E14755" t="str">
            <v>Zero-Coupon</v>
          </cell>
        </row>
        <row r="14756">
          <cell r="A14756" t="str">
            <v>36F5UD1_B</v>
          </cell>
          <cell r="B14756" t="str">
            <v>x3136F5UD1</v>
          </cell>
          <cell r="C14756" t="str">
            <v>Man Map</v>
          </cell>
          <cell r="D14756" t="str">
            <v>iStar</v>
          </cell>
          <cell r="E14756" t="str">
            <v>Zero-Coupon</v>
          </cell>
        </row>
        <row r="14757">
          <cell r="A14757" t="str">
            <v>36F5UD1_S</v>
          </cell>
          <cell r="B14757" t="str">
            <v>x3136F5UD1</v>
          </cell>
          <cell r="C14757" t="str">
            <v>Man Map</v>
          </cell>
          <cell r="D14757" t="str">
            <v>iStar</v>
          </cell>
          <cell r="E14757" t="str">
            <v>Zero-Coupon</v>
          </cell>
        </row>
        <row r="14758">
          <cell r="A14758" t="str">
            <v>36F5YX3_B</v>
          </cell>
          <cell r="B14758" t="str">
            <v>x3136F5YX3</v>
          </cell>
          <cell r="C14758" t="str">
            <v>Man Map</v>
          </cell>
          <cell r="D14758" t="str">
            <v>iStar</v>
          </cell>
          <cell r="E14758" t="str">
            <v>Zero-Coupon</v>
          </cell>
        </row>
        <row r="14759">
          <cell r="A14759" t="str">
            <v>36F5YX3_S</v>
          </cell>
          <cell r="B14759" t="str">
            <v>x3136F5YX3</v>
          </cell>
          <cell r="C14759" t="str">
            <v>Man Map</v>
          </cell>
          <cell r="D14759" t="str">
            <v>iStar</v>
          </cell>
          <cell r="E14759" t="str">
            <v>Zero-Coupon</v>
          </cell>
        </row>
        <row r="14760">
          <cell r="A14760" t="str">
            <v>36F6JY6_B</v>
          </cell>
          <cell r="B14760" t="str">
            <v>x3136F6JY6</v>
          </cell>
          <cell r="C14760" t="str">
            <v>Man Map</v>
          </cell>
          <cell r="D14760" t="str">
            <v>iStar</v>
          </cell>
          <cell r="E14760" t="str">
            <v>Zero-Coupon</v>
          </cell>
        </row>
        <row r="14761">
          <cell r="A14761" t="str">
            <v>36F6JY6_S</v>
          </cell>
          <cell r="B14761" t="str">
            <v>x3136F6JY6</v>
          </cell>
          <cell r="C14761" t="str">
            <v>Man Map</v>
          </cell>
          <cell r="D14761" t="str">
            <v>iStar</v>
          </cell>
          <cell r="E14761" t="str">
            <v>Zero-Coupon</v>
          </cell>
        </row>
        <row r="14762">
          <cell r="A14762" t="str">
            <v>36F6LH0_B</v>
          </cell>
          <cell r="B14762" t="str">
            <v>x3136F6LH0</v>
          </cell>
          <cell r="C14762" t="str">
            <v>Man Map</v>
          </cell>
          <cell r="D14762" t="str">
            <v>iStar</v>
          </cell>
          <cell r="E14762" t="str">
            <v>Zero-Coupon</v>
          </cell>
        </row>
        <row r="14763">
          <cell r="A14763" t="str">
            <v>36F6LH0_S</v>
          </cell>
          <cell r="B14763" t="str">
            <v>x3136F6LH0</v>
          </cell>
          <cell r="C14763" t="str">
            <v>Man Map</v>
          </cell>
          <cell r="D14763" t="str">
            <v>iStar</v>
          </cell>
          <cell r="E14763" t="str">
            <v>Zero-Coupon</v>
          </cell>
        </row>
        <row r="14764">
          <cell r="A14764" t="str">
            <v>36F6MC0_B</v>
          </cell>
          <cell r="B14764" t="str">
            <v>x3136F6MC0</v>
          </cell>
          <cell r="C14764" t="str">
            <v>Man Map</v>
          </cell>
          <cell r="D14764" t="str">
            <v>iStar</v>
          </cell>
          <cell r="E14764" t="str">
            <v>Zero-Coupon</v>
          </cell>
        </row>
        <row r="14765">
          <cell r="A14765" t="str">
            <v>36F6MC0_S</v>
          </cell>
          <cell r="B14765" t="str">
            <v>x3136F6MC0</v>
          </cell>
          <cell r="C14765" t="str">
            <v>Man Map</v>
          </cell>
          <cell r="D14765" t="str">
            <v>iStar</v>
          </cell>
          <cell r="E14765" t="str">
            <v>Zero-Coupon</v>
          </cell>
        </row>
        <row r="14766">
          <cell r="A14766" t="str">
            <v>36F6MG1_B</v>
          </cell>
          <cell r="B14766" t="str">
            <v>x3136F6MG1</v>
          </cell>
          <cell r="C14766" t="str">
            <v>Man Map</v>
          </cell>
          <cell r="D14766" t="str">
            <v>iStar</v>
          </cell>
          <cell r="E14766" t="str">
            <v>Zero-Coupon</v>
          </cell>
        </row>
        <row r="14767">
          <cell r="A14767" t="str">
            <v>36F6MG1_S</v>
          </cell>
          <cell r="B14767" t="str">
            <v>x3136F6MG1</v>
          </cell>
          <cell r="C14767" t="str">
            <v>Man Map</v>
          </cell>
          <cell r="D14767" t="str">
            <v>iStar</v>
          </cell>
          <cell r="E14767" t="str">
            <v>Zero-Coupon</v>
          </cell>
        </row>
        <row r="14768">
          <cell r="A14768" t="str">
            <v>4R55_1001</v>
          </cell>
          <cell r="B14768" t="str">
            <v>x3136F4R55</v>
          </cell>
          <cell r="C14768" t="str">
            <v>Man Map</v>
          </cell>
          <cell r="D14768" t="str">
            <v>iStar</v>
          </cell>
          <cell r="E14768" t="str">
            <v>Zero-Coupon</v>
          </cell>
        </row>
        <row r="14769">
          <cell r="A14769" t="str">
            <v>4R55_1002</v>
          </cell>
          <cell r="B14769" t="str">
            <v>x3136F4R55</v>
          </cell>
          <cell r="C14769" t="str">
            <v>Man Map</v>
          </cell>
          <cell r="D14769" t="str">
            <v>iStar</v>
          </cell>
          <cell r="E14769" t="str">
            <v>Zero-Coupon</v>
          </cell>
        </row>
        <row r="14770">
          <cell r="A14770" t="str">
            <v>4R55_1003</v>
          </cell>
          <cell r="B14770" t="str">
            <v>x3136F4R55</v>
          </cell>
          <cell r="C14770" t="str">
            <v>Man Map</v>
          </cell>
          <cell r="D14770" t="str">
            <v>iStar</v>
          </cell>
          <cell r="E14770" t="str">
            <v>Zero-Coupon</v>
          </cell>
        </row>
        <row r="14771">
          <cell r="A14771" t="str">
            <v>KF21_1008</v>
          </cell>
          <cell r="B14771" t="str">
            <v>x31364KF21</v>
          </cell>
          <cell r="C14771" t="str">
            <v>Man Map</v>
          </cell>
          <cell r="D14771" t="str">
            <v>iStar</v>
          </cell>
          <cell r="E14771" t="str">
            <v>Zero-Coupon</v>
          </cell>
        </row>
        <row r="14772">
          <cell r="A14772" t="str">
            <v>KF21_1009</v>
          </cell>
          <cell r="B14772" t="str">
            <v>x31364KF21</v>
          </cell>
          <cell r="C14772" t="str">
            <v>Man Map</v>
          </cell>
          <cell r="D14772" t="str">
            <v>iStar</v>
          </cell>
          <cell r="E14772" t="str">
            <v>Zero-Coupon</v>
          </cell>
        </row>
        <row r="14773">
          <cell r="A14773" t="str">
            <v>KF21_1010</v>
          </cell>
          <cell r="B14773" t="str">
            <v>x31364KF21</v>
          </cell>
          <cell r="C14773" t="str">
            <v>Man Map</v>
          </cell>
          <cell r="D14773" t="str">
            <v>iStar</v>
          </cell>
          <cell r="E14773" t="str">
            <v>Zero-Coupon</v>
          </cell>
        </row>
        <row r="14774">
          <cell r="A14774" t="str">
            <v>KF21_1010</v>
          </cell>
          <cell r="B14774" t="str">
            <v>x31364KF21</v>
          </cell>
          <cell r="C14774" t="str">
            <v>Man Map</v>
          </cell>
          <cell r="D14774" t="str">
            <v>iStar</v>
          </cell>
          <cell r="E14774" t="str">
            <v>Zero-Coupon</v>
          </cell>
        </row>
        <row r="14775">
          <cell r="A14775" t="str">
            <v>KF21_1011</v>
          </cell>
          <cell r="B14775" t="str">
            <v>x31364KF21</v>
          </cell>
          <cell r="C14775" t="str">
            <v>Man Map</v>
          </cell>
          <cell r="D14775" t="str">
            <v>iStar</v>
          </cell>
          <cell r="E14775" t="str">
            <v>Zero-Coupon</v>
          </cell>
        </row>
        <row r="14776">
          <cell r="A14776" t="str">
            <v>KF21_1011</v>
          </cell>
          <cell r="B14776" t="str">
            <v>x31364KF21</v>
          </cell>
          <cell r="C14776" t="str">
            <v>Man Map</v>
          </cell>
          <cell r="D14776" t="str">
            <v>iStar</v>
          </cell>
          <cell r="E14776" t="str">
            <v>Zero-Coupon</v>
          </cell>
        </row>
        <row r="14777">
          <cell r="A14777" t="str">
            <v>KF21_1012</v>
          </cell>
          <cell r="B14777" t="str">
            <v>x31364KF21</v>
          </cell>
          <cell r="C14777" t="str">
            <v>Man Map</v>
          </cell>
          <cell r="D14777" t="str">
            <v>iStar</v>
          </cell>
          <cell r="E14777" t="str">
            <v>Zero-Coupon</v>
          </cell>
        </row>
        <row r="14778">
          <cell r="A14778" t="str">
            <v>KF21_1012</v>
          </cell>
          <cell r="B14778" t="str">
            <v>x31364KF21</v>
          </cell>
          <cell r="C14778" t="str">
            <v>Man Map</v>
          </cell>
          <cell r="D14778" t="str">
            <v>iStar</v>
          </cell>
          <cell r="E14778" t="str">
            <v>Zero-Coupon</v>
          </cell>
        </row>
        <row r="14779">
          <cell r="A14779" t="str">
            <v>KF21_1013</v>
          </cell>
          <cell r="B14779" t="str">
            <v>x31364KF21</v>
          </cell>
          <cell r="C14779" t="str">
            <v>Man Map</v>
          </cell>
          <cell r="D14779" t="str">
            <v>iStar</v>
          </cell>
          <cell r="E14779" t="str">
            <v>Zero-Coupon</v>
          </cell>
        </row>
        <row r="14780">
          <cell r="A14780" t="str">
            <v>KF21_1013</v>
          </cell>
          <cell r="B14780" t="str">
            <v>x31364KF21</v>
          </cell>
          <cell r="C14780" t="str">
            <v>Man Map</v>
          </cell>
          <cell r="D14780" t="str">
            <v>iStar</v>
          </cell>
          <cell r="E14780" t="str">
            <v>Zero-Coupon</v>
          </cell>
        </row>
        <row r="14781">
          <cell r="A14781" t="str">
            <v>KF21_1014</v>
          </cell>
          <cell r="B14781" t="str">
            <v>x31364KF21</v>
          </cell>
          <cell r="C14781" t="str">
            <v>Man Map</v>
          </cell>
          <cell r="D14781" t="str">
            <v>iStar</v>
          </cell>
          <cell r="E14781" t="str">
            <v>Zero-Coupon</v>
          </cell>
        </row>
        <row r="14782">
          <cell r="A14782" t="str">
            <v>KF21_1014</v>
          </cell>
          <cell r="B14782" t="str">
            <v>x31364KF21</v>
          </cell>
          <cell r="C14782" t="str">
            <v>Man Map</v>
          </cell>
          <cell r="D14782" t="str">
            <v>iStar</v>
          </cell>
          <cell r="E14782" t="str">
            <v>Zero-Coupon</v>
          </cell>
        </row>
        <row r="14783">
          <cell r="A14783" t="str">
            <v>KF21_1015</v>
          </cell>
          <cell r="B14783" t="str">
            <v>x31364KF21</v>
          </cell>
          <cell r="C14783" t="str">
            <v>Man Map</v>
          </cell>
          <cell r="D14783" t="str">
            <v>iStar</v>
          </cell>
          <cell r="E14783" t="str">
            <v>Zero-Coupon</v>
          </cell>
        </row>
        <row r="14784">
          <cell r="A14784" t="str">
            <v>KF21_1015</v>
          </cell>
          <cell r="B14784" t="str">
            <v>x31364KF21</v>
          </cell>
          <cell r="C14784" t="str">
            <v>Man Map</v>
          </cell>
          <cell r="D14784" t="str">
            <v>iStar</v>
          </cell>
          <cell r="E14784" t="str">
            <v>Zero-Coupon</v>
          </cell>
        </row>
        <row r="14785">
          <cell r="A14785" t="str">
            <v>KQF0_1008</v>
          </cell>
          <cell r="B14785" t="str">
            <v>x31364KQF0</v>
          </cell>
          <cell r="C14785" t="str">
            <v>Man Map</v>
          </cell>
          <cell r="D14785" t="str">
            <v>iStar</v>
          </cell>
          <cell r="E14785" t="str">
            <v>Zero-Coupon</v>
          </cell>
        </row>
        <row r="14786">
          <cell r="A14786" t="str">
            <v>KQG8_1007</v>
          </cell>
          <cell r="B14786" t="str">
            <v>x31364KQG8</v>
          </cell>
          <cell r="C14786" t="str">
            <v>Man Map</v>
          </cell>
          <cell r="D14786" t="str">
            <v>iStar</v>
          </cell>
          <cell r="E14786" t="str">
            <v>Zero-Coupon</v>
          </cell>
        </row>
        <row r="14787">
          <cell r="A14787" t="str">
            <v>KQG8_1009</v>
          </cell>
          <cell r="B14787" t="str">
            <v>x31364KQG8</v>
          </cell>
          <cell r="C14787" t="str">
            <v>Man Map</v>
          </cell>
          <cell r="D14787" t="str">
            <v>iStar</v>
          </cell>
          <cell r="E14787" t="str">
            <v>Zero-Coupon</v>
          </cell>
        </row>
        <row r="14788">
          <cell r="A14788" t="str">
            <v>KQG8_1009</v>
          </cell>
          <cell r="B14788" t="str">
            <v>x31364KQG8</v>
          </cell>
          <cell r="C14788" t="str">
            <v>Man Map</v>
          </cell>
          <cell r="D14788" t="str">
            <v>iStar</v>
          </cell>
          <cell r="E14788" t="str">
            <v>Zero-Coupon</v>
          </cell>
        </row>
        <row r="14789">
          <cell r="A14789" t="str">
            <v>KQG8_1010</v>
          </cell>
          <cell r="B14789" t="str">
            <v>x31364KQG8</v>
          </cell>
          <cell r="C14789" t="str">
            <v>Man Map</v>
          </cell>
          <cell r="D14789" t="str">
            <v>iStar</v>
          </cell>
          <cell r="E14789" t="str">
            <v>Zero-Coupon</v>
          </cell>
        </row>
        <row r="14790">
          <cell r="A14790" t="str">
            <v>KQG8_1010</v>
          </cell>
          <cell r="B14790" t="str">
            <v>x31364KQG8</v>
          </cell>
          <cell r="C14790" t="str">
            <v>Man Map</v>
          </cell>
          <cell r="D14790" t="str">
            <v>iStar</v>
          </cell>
          <cell r="E14790" t="str">
            <v>Zero-Coupon</v>
          </cell>
        </row>
        <row r="14791">
          <cell r="A14791" t="str">
            <v>KQG8_1011</v>
          </cell>
          <cell r="B14791" t="str">
            <v>x31364KQG8</v>
          </cell>
          <cell r="C14791" t="str">
            <v>Man Map</v>
          </cell>
          <cell r="D14791" t="str">
            <v>iStar</v>
          </cell>
          <cell r="E14791" t="str">
            <v>Zero-Coupon</v>
          </cell>
        </row>
        <row r="14792">
          <cell r="A14792" t="str">
            <v>KQG8_1011</v>
          </cell>
          <cell r="B14792" t="str">
            <v>x31364KQG8</v>
          </cell>
          <cell r="C14792" t="str">
            <v>Man Map</v>
          </cell>
          <cell r="D14792" t="str">
            <v>iStar</v>
          </cell>
          <cell r="E14792" t="str">
            <v>Zero-Coupon</v>
          </cell>
        </row>
        <row r="14793">
          <cell r="A14793" t="str">
            <v>KQG8_1012</v>
          </cell>
          <cell r="B14793" t="str">
            <v>x31364KQG8</v>
          </cell>
          <cell r="C14793" t="str">
            <v>Man Map</v>
          </cell>
          <cell r="D14793" t="str">
            <v>iStar</v>
          </cell>
          <cell r="E14793" t="str">
            <v>Zero-Coupon</v>
          </cell>
        </row>
        <row r="14794">
          <cell r="A14794" t="str">
            <v>KQG8_1012</v>
          </cell>
          <cell r="B14794" t="str">
            <v>x31364KQG8</v>
          </cell>
          <cell r="C14794" t="str">
            <v>Man Map</v>
          </cell>
          <cell r="D14794" t="str">
            <v>iStar</v>
          </cell>
          <cell r="E14794" t="str">
            <v>Zero-Coupon</v>
          </cell>
        </row>
        <row r="14795">
          <cell r="A14795" t="str">
            <v>KQG8_1013</v>
          </cell>
          <cell r="B14795" t="str">
            <v>x31364KQG8</v>
          </cell>
          <cell r="C14795" t="str">
            <v>Man Map</v>
          </cell>
          <cell r="D14795" t="str">
            <v>iStar</v>
          </cell>
          <cell r="E14795" t="str">
            <v>Zero-Coupon</v>
          </cell>
        </row>
        <row r="14796">
          <cell r="A14796" t="str">
            <v>KQG8_1013</v>
          </cell>
          <cell r="B14796" t="str">
            <v>x31364KQG8</v>
          </cell>
          <cell r="C14796" t="str">
            <v>Man Map</v>
          </cell>
          <cell r="D14796" t="str">
            <v>iStar</v>
          </cell>
          <cell r="E14796" t="str">
            <v>Zero-Coupon</v>
          </cell>
        </row>
        <row r="14797">
          <cell r="A14797" t="str">
            <v>KQG8_1014</v>
          </cell>
          <cell r="B14797" t="str">
            <v>x31364KQG8</v>
          </cell>
          <cell r="C14797" t="str">
            <v>Man Map</v>
          </cell>
          <cell r="D14797" t="str">
            <v>iStar</v>
          </cell>
          <cell r="E14797" t="str">
            <v>Zero-Coupon</v>
          </cell>
        </row>
        <row r="14798">
          <cell r="A14798" t="str">
            <v>KQG8_1014</v>
          </cell>
          <cell r="B14798" t="str">
            <v>x31364KQG8</v>
          </cell>
          <cell r="C14798" t="str">
            <v>Man Map</v>
          </cell>
          <cell r="D14798" t="str">
            <v>iStar</v>
          </cell>
          <cell r="E14798" t="str">
            <v>Zero-Coupon</v>
          </cell>
        </row>
        <row r="14799">
          <cell r="A14799" t="str">
            <v>KQG8_1015</v>
          </cell>
          <cell r="B14799" t="str">
            <v>x31364KQG8</v>
          </cell>
          <cell r="C14799" t="str">
            <v>Man Map</v>
          </cell>
          <cell r="D14799" t="str">
            <v>iStar</v>
          </cell>
          <cell r="E14799" t="str">
            <v>Zero-Coupon</v>
          </cell>
        </row>
        <row r="14800">
          <cell r="A14800" t="str">
            <v>KQG8_1015</v>
          </cell>
          <cell r="B14800" t="str">
            <v>x31364KQG8</v>
          </cell>
          <cell r="C14800" t="str">
            <v>Man Map</v>
          </cell>
          <cell r="D14800" t="str">
            <v>iStar</v>
          </cell>
          <cell r="E14800" t="str">
            <v>Zero-Coupon</v>
          </cell>
        </row>
        <row r="14801">
          <cell r="A14801" t="str">
            <v>KQG8_1016</v>
          </cell>
          <cell r="B14801" t="str">
            <v>x31364KQG8</v>
          </cell>
          <cell r="C14801" t="str">
            <v>Man Map</v>
          </cell>
          <cell r="D14801" t="str">
            <v>iStar</v>
          </cell>
          <cell r="E14801" t="str">
            <v>Zero-Coupon</v>
          </cell>
        </row>
        <row r="14802">
          <cell r="A14802" t="str">
            <v>KQG8_1016</v>
          </cell>
          <cell r="B14802" t="str">
            <v>x31364KQG8</v>
          </cell>
          <cell r="C14802" t="str">
            <v>Man Map</v>
          </cell>
          <cell r="D14802" t="str">
            <v>iStar</v>
          </cell>
          <cell r="E14802" t="str">
            <v>Zero-Coupon</v>
          </cell>
        </row>
        <row r="14803">
          <cell r="A14803" t="str">
            <v>KQG8_1017</v>
          </cell>
          <cell r="B14803" t="str">
            <v>x31364KQG8</v>
          </cell>
          <cell r="C14803" t="str">
            <v>Man Map</v>
          </cell>
          <cell r="D14803" t="str">
            <v>iStar</v>
          </cell>
          <cell r="E14803" t="str">
            <v>Zero-Coupon</v>
          </cell>
        </row>
        <row r="14804">
          <cell r="A14804" t="str">
            <v>KQG8_1017</v>
          </cell>
          <cell r="B14804" t="str">
            <v>x31364KQG8</v>
          </cell>
          <cell r="C14804" t="str">
            <v>Man Map</v>
          </cell>
          <cell r="D14804" t="str">
            <v>iStar</v>
          </cell>
          <cell r="E14804" t="str">
            <v>Zero-Coupon</v>
          </cell>
        </row>
        <row r="14805">
          <cell r="A14805" t="str">
            <v>KQG8_1018</v>
          </cell>
          <cell r="B14805" t="str">
            <v>x31364KQG8</v>
          </cell>
          <cell r="C14805" t="str">
            <v>Man Map</v>
          </cell>
          <cell r="D14805" t="str">
            <v>iStar</v>
          </cell>
          <cell r="E14805" t="str">
            <v>Zero-Coupon</v>
          </cell>
        </row>
        <row r="14806">
          <cell r="A14806" t="str">
            <v>KQG8_1018</v>
          </cell>
          <cell r="B14806" t="str">
            <v>x31364KQG8</v>
          </cell>
          <cell r="C14806" t="str">
            <v>Man Map</v>
          </cell>
          <cell r="D14806" t="str">
            <v>iStar</v>
          </cell>
          <cell r="E14806" t="str">
            <v>Zero-Coupon</v>
          </cell>
        </row>
        <row r="14807">
          <cell r="A14807" t="str">
            <v>KQG8_1019</v>
          </cell>
          <cell r="B14807" t="str">
            <v>x31364KQG8</v>
          </cell>
          <cell r="C14807" t="str">
            <v>Man Map</v>
          </cell>
          <cell r="D14807" t="str">
            <v>iStar</v>
          </cell>
          <cell r="E14807" t="str">
            <v>Zero-Coupon</v>
          </cell>
        </row>
        <row r="14808">
          <cell r="A14808" t="str">
            <v>KQG8_1019</v>
          </cell>
          <cell r="B14808" t="str">
            <v>x31364KQG8</v>
          </cell>
          <cell r="C14808" t="str">
            <v>Man Map</v>
          </cell>
          <cell r="D14808" t="str">
            <v>iStar</v>
          </cell>
          <cell r="E14808" t="str">
            <v>Zero-Coupon</v>
          </cell>
        </row>
        <row r="14809">
          <cell r="A14809" t="str">
            <v>KQG8_1020</v>
          </cell>
          <cell r="B14809" t="str">
            <v>x31364KQG8</v>
          </cell>
          <cell r="C14809" t="str">
            <v>Man Map</v>
          </cell>
          <cell r="D14809" t="str">
            <v>iStar</v>
          </cell>
          <cell r="E14809" t="str">
            <v>Zero-Coupon</v>
          </cell>
        </row>
        <row r="14810">
          <cell r="A14810" t="str">
            <v>KQG8_1020</v>
          </cell>
          <cell r="B14810" t="str">
            <v>x31364KQG8</v>
          </cell>
          <cell r="C14810" t="str">
            <v>Man Map</v>
          </cell>
          <cell r="D14810" t="str">
            <v>iStar</v>
          </cell>
          <cell r="E14810" t="str">
            <v>Zero-Coupon</v>
          </cell>
        </row>
        <row r="14811">
          <cell r="A14811" t="str">
            <v>KQG8_1022</v>
          </cell>
          <cell r="B14811" t="str">
            <v>x31364KQG8</v>
          </cell>
          <cell r="C14811" t="str">
            <v>Man Map</v>
          </cell>
          <cell r="D14811" t="str">
            <v>iStar</v>
          </cell>
          <cell r="E14811" t="str">
            <v>Zero-Coupon</v>
          </cell>
        </row>
        <row r="14812">
          <cell r="A14812" t="str">
            <v>KQG8_1022</v>
          </cell>
          <cell r="B14812" t="str">
            <v>x31364KQG8</v>
          </cell>
          <cell r="C14812" t="str">
            <v>Man Map</v>
          </cell>
          <cell r="D14812" t="str">
            <v>iStar</v>
          </cell>
          <cell r="E14812" t="str">
            <v>Zero-Coupon</v>
          </cell>
        </row>
        <row r="14813">
          <cell r="A14813" t="str">
            <v>KQG8_1024</v>
          </cell>
          <cell r="B14813" t="str">
            <v>x31364KQG8</v>
          </cell>
          <cell r="C14813" t="str">
            <v>Man Map</v>
          </cell>
          <cell r="D14813" t="str">
            <v>iStar</v>
          </cell>
          <cell r="E14813" t="str">
            <v>Zero-Coupon</v>
          </cell>
        </row>
        <row r="14814">
          <cell r="A14814" t="str">
            <v>KQG8_1024</v>
          </cell>
          <cell r="B14814" t="str">
            <v>x31364KQG8</v>
          </cell>
          <cell r="C14814" t="str">
            <v>Man Map</v>
          </cell>
          <cell r="D14814" t="str">
            <v>iStar</v>
          </cell>
          <cell r="E14814" t="str">
            <v>Zero-Coupon</v>
          </cell>
        </row>
        <row r="14815">
          <cell r="A14815" t="str">
            <v>KQG8_1026</v>
          </cell>
          <cell r="B14815" t="str">
            <v>x31364KQG8</v>
          </cell>
          <cell r="C14815" t="str">
            <v>Man Map</v>
          </cell>
          <cell r="D14815" t="str">
            <v>iStar</v>
          </cell>
          <cell r="E14815" t="str">
            <v>Zero-Coupon</v>
          </cell>
        </row>
        <row r="14816">
          <cell r="A14816" t="str">
            <v>KQG8_1026</v>
          </cell>
          <cell r="B14816" t="str">
            <v>x31364KQG8</v>
          </cell>
          <cell r="C14816" t="str">
            <v>Man Map</v>
          </cell>
          <cell r="D14816" t="str">
            <v>iStar</v>
          </cell>
          <cell r="E14816" t="str">
            <v>Zero-Coupon</v>
          </cell>
        </row>
        <row r="14817">
          <cell r="A14817" t="str">
            <v>KQG8_1028</v>
          </cell>
          <cell r="B14817" t="str">
            <v>x31364KQG8</v>
          </cell>
          <cell r="C14817" t="str">
            <v>Man Map</v>
          </cell>
          <cell r="D14817" t="str">
            <v>iStar</v>
          </cell>
          <cell r="E14817" t="str">
            <v>Zero-Coupon</v>
          </cell>
        </row>
        <row r="14818">
          <cell r="A14818" t="str">
            <v>KQG8_1028</v>
          </cell>
          <cell r="B14818" t="str">
            <v>x31364KQG8</v>
          </cell>
          <cell r="C14818" t="str">
            <v>Man Map</v>
          </cell>
          <cell r="D14818" t="str">
            <v>iStar</v>
          </cell>
          <cell r="E14818" t="str">
            <v>Zero-Coupon</v>
          </cell>
        </row>
        <row r="14819">
          <cell r="A14819" t="str">
            <v>KQG8_1030</v>
          </cell>
          <cell r="B14819" t="str">
            <v>x31364KQG8</v>
          </cell>
          <cell r="C14819" t="str">
            <v>Man Map</v>
          </cell>
          <cell r="D14819" t="str">
            <v>iStar</v>
          </cell>
          <cell r="E14819" t="str">
            <v>Zero-Coupon</v>
          </cell>
        </row>
        <row r="14820">
          <cell r="A14820" t="str">
            <v>KQG8_1030</v>
          </cell>
          <cell r="B14820" t="str">
            <v>x31364KQG8</v>
          </cell>
          <cell r="C14820" t="str">
            <v>Man Map</v>
          </cell>
          <cell r="D14820" t="str">
            <v>iStar</v>
          </cell>
          <cell r="E14820" t="str">
            <v>Zero-Coupon</v>
          </cell>
        </row>
        <row r="14821">
          <cell r="A14821" t="str">
            <v>KQG8_1032</v>
          </cell>
          <cell r="B14821" t="str">
            <v>x31364KQG8</v>
          </cell>
          <cell r="C14821" t="str">
            <v>Man Map</v>
          </cell>
          <cell r="D14821" t="str">
            <v>iStar</v>
          </cell>
          <cell r="E14821" t="str">
            <v>Zero-Coupon</v>
          </cell>
        </row>
        <row r="14822">
          <cell r="A14822" t="str">
            <v>KQG8_1032</v>
          </cell>
          <cell r="B14822" t="str">
            <v>x31364KQG8</v>
          </cell>
          <cell r="C14822" t="str">
            <v>Man Map</v>
          </cell>
          <cell r="D14822" t="str">
            <v>iStar</v>
          </cell>
          <cell r="E14822" t="str">
            <v>Zero-Coupon</v>
          </cell>
        </row>
        <row r="14823">
          <cell r="A14823" t="str">
            <v>KQH6_1007</v>
          </cell>
          <cell r="B14823" t="str">
            <v>x31364KQH6</v>
          </cell>
          <cell r="C14823" t="str">
            <v>Man Map</v>
          </cell>
          <cell r="D14823" t="str">
            <v>iStar</v>
          </cell>
          <cell r="E14823" t="str">
            <v>Zero-Coupon</v>
          </cell>
        </row>
        <row r="14824">
          <cell r="A14824" t="str">
            <v>KQH6_1009</v>
          </cell>
          <cell r="B14824" t="str">
            <v>x31364KQH6</v>
          </cell>
          <cell r="C14824" t="str">
            <v>Man Map</v>
          </cell>
          <cell r="D14824" t="str">
            <v>iStar</v>
          </cell>
          <cell r="E14824" t="str">
            <v>Zero-Coupon</v>
          </cell>
        </row>
        <row r="14825">
          <cell r="A14825" t="str">
            <v>KQH6_1009</v>
          </cell>
          <cell r="B14825" t="str">
            <v>x31364KQH6</v>
          </cell>
          <cell r="C14825" t="str">
            <v>Man Map</v>
          </cell>
          <cell r="D14825" t="str">
            <v>iStar</v>
          </cell>
          <cell r="E14825" t="str">
            <v>Zero-Coupon</v>
          </cell>
        </row>
        <row r="14826">
          <cell r="A14826" t="str">
            <v>KQH6_1010</v>
          </cell>
          <cell r="B14826" t="str">
            <v>x31364KQH6</v>
          </cell>
          <cell r="C14826" t="str">
            <v>Man Map</v>
          </cell>
          <cell r="D14826" t="str">
            <v>iStar</v>
          </cell>
          <cell r="E14826" t="str">
            <v>Zero-Coupon</v>
          </cell>
        </row>
        <row r="14827">
          <cell r="A14827" t="str">
            <v>KQH6_1010</v>
          </cell>
          <cell r="B14827" t="str">
            <v>x31364KQH6</v>
          </cell>
          <cell r="C14827" t="str">
            <v>Man Map</v>
          </cell>
          <cell r="D14827" t="str">
            <v>iStar</v>
          </cell>
          <cell r="E14827" t="str">
            <v>Zero-Coupon</v>
          </cell>
        </row>
        <row r="14828">
          <cell r="A14828" t="str">
            <v>KQH6_1011</v>
          </cell>
          <cell r="B14828" t="str">
            <v>x31364KQH6</v>
          </cell>
          <cell r="C14828" t="str">
            <v>Man Map</v>
          </cell>
          <cell r="D14828" t="str">
            <v>iStar</v>
          </cell>
          <cell r="E14828" t="str">
            <v>Zero-Coupon</v>
          </cell>
        </row>
        <row r="14829">
          <cell r="A14829" t="str">
            <v>KQH6_1011</v>
          </cell>
          <cell r="B14829" t="str">
            <v>x31364KQH6</v>
          </cell>
          <cell r="C14829" t="str">
            <v>Man Map</v>
          </cell>
          <cell r="D14829" t="str">
            <v>iStar</v>
          </cell>
          <cell r="E14829" t="str">
            <v>Zero-Coupon</v>
          </cell>
        </row>
        <row r="14830">
          <cell r="A14830" t="str">
            <v>KQH6_1012</v>
          </cell>
          <cell r="B14830" t="str">
            <v>x31364KQH6</v>
          </cell>
          <cell r="C14830" t="str">
            <v>Man Map</v>
          </cell>
          <cell r="D14830" t="str">
            <v>iStar</v>
          </cell>
          <cell r="E14830" t="str">
            <v>Zero-Coupon</v>
          </cell>
        </row>
        <row r="14831">
          <cell r="A14831" t="str">
            <v>KQH6_1012</v>
          </cell>
          <cell r="B14831" t="str">
            <v>x31364KQH6</v>
          </cell>
          <cell r="C14831" t="str">
            <v>Man Map</v>
          </cell>
          <cell r="D14831" t="str">
            <v>iStar</v>
          </cell>
          <cell r="E14831" t="str">
            <v>Zero-Coupon</v>
          </cell>
        </row>
        <row r="14832">
          <cell r="A14832" t="str">
            <v>KQH6_1013</v>
          </cell>
          <cell r="B14832" t="str">
            <v>x31364KQH6</v>
          </cell>
          <cell r="C14832" t="str">
            <v>Man Map</v>
          </cell>
          <cell r="D14832" t="str">
            <v>iStar</v>
          </cell>
          <cell r="E14832" t="str">
            <v>Zero-Coupon</v>
          </cell>
        </row>
        <row r="14833">
          <cell r="A14833" t="str">
            <v>KQH6_1013</v>
          </cell>
          <cell r="B14833" t="str">
            <v>x31364KQH6</v>
          </cell>
          <cell r="C14833" t="str">
            <v>Man Map</v>
          </cell>
          <cell r="D14833" t="str">
            <v>iStar</v>
          </cell>
          <cell r="E14833" t="str">
            <v>Zero-Coupon</v>
          </cell>
        </row>
        <row r="14834">
          <cell r="A14834" t="str">
            <v>KQH6_1014</v>
          </cell>
          <cell r="B14834" t="str">
            <v>x31364KQH6</v>
          </cell>
          <cell r="C14834" t="str">
            <v>Man Map</v>
          </cell>
          <cell r="D14834" t="str">
            <v>iStar</v>
          </cell>
          <cell r="E14834" t="str">
            <v>Zero-Coupon</v>
          </cell>
        </row>
        <row r="14835">
          <cell r="A14835" t="str">
            <v>KQH6_1014</v>
          </cell>
          <cell r="B14835" t="str">
            <v>x31364KQH6</v>
          </cell>
          <cell r="C14835" t="str">
            <v>Man Map</v>
          </cell>
          <cell r="D14835" t="str">
            <v>iStar</v>
          </cell>
          <cell r="E14835" t="str">
            <v>Zero-Coupon</v>
          </cell>
        </row>
        <row r="14836">
          <cell r="A14836" t="str">
            <v>KQH6_1015</v>
          </cell>
          <cell r="B14836" t="str">
            <v>x31364KQH6</v>
          </cell>
          <cell r="C14836" t="str">
            <v>Man Map</v>
          </cell>
          <cell r="D14836" t="str">
            <v>iStar</v>
          </cell>
          <cell r="E14836" t="str">
            <v>Zero-Coupon</v>
          </cell>
        </row>
        <row r="14837">
          <cell r="A14837" t="str">
            <v>KQH6_1015</v>
          </cell>
          <cell r="B14837" t="str">
            <v>x31364KQH6</v>
          </cell>
          <cell r="C14837" t="str">
            <v>Man Map</v>
          </cell>
          <cell r="D14837" t="str">
            <v>iStar</v>
          </cell>
          <cell r="E14837" t="str">
            <v>Zero-Coupon</v>
          </cell>
        </row>
        <row r="14838">
          <cell r="A14838" t="str">
            <v>KQH6_1016</v>
          </cell>
          <cell r="B14838" t="str">
            <v>x31364KQH6</v>
          </cell>
          <cell r="C14838" t="str">
            <v>Man Map</v>
          </cell>
          <cell r="D14838" t="str">
            <v>iStar</v>
          </cell>
          <cell r="E14838" t="str">
            <v>Zero-Coupon</v>
          </cell>
        </row>
        <row r="14839">
          <cell r="A14839" t="str">
            <v>KQH6_1016</v>
          </cell>
          <cell r="B14839" t="str">
            <v>x31364KQH6</v>
          </cell>
          <cell r="C14839" t="str">
            <v>Man Map</v>
          </cell>
          <cell r="D14839" t="str">
            <v>iStar</v>
          </cell>
          <cell r="E14839" t="str">
            <v>Zero-Coupon</v>
          </cell>
        </row>
        <row r="14840">
          <cell r="A14840" t="str">
            <v>KQH6_1017</v>
          </cell>
          <cell r="B14840" t="str">
            <v>x31364KQH6</v>
          </cell>
          <cell r="C14840" t="str">
            <v>Man Map</v>
          </cell>
          <cell r="D14840" t="str">
            <v>iStar</v>
          </cell>
          <cell r="E14840" t="str">
            <v>Bullet</v>
          </cell>
        </row>
        <row r="14841">
          <cell r="A14841" t="str">
            <v>KQH6_1017</v>
          </cell>
          <cell r="B14841" t="str">
            <v>x31364KQH6</v>
          </cell>
          <cell r="C14841" t="str">
            <v>Man Map</v>
          </cell>
          <cell r="D14841" t="str">
            <v>iStar</v>
          </cell>
          <cell r="E14841" t="str">
            <v>Bullet</v>
          </cell>
        </row>
        <row r="14842">
          <cell r="A14842" t="str">
            <v>KQH6_1018</v>
          </cell>
          <cell r="B14842" t="str">
            <v>x31364KQH6</v>
          </cell>
          <cell r="C14842" t="str">
            <v>Man Map</v>
          </cell>
          <cell r="D14842" t="str">
            <v>iStar</v>
          </cell>
          <cell r="E14842" t="str">
            <v>Bullet</v>
          </cell>
        </row>
        <row r="14843">
          <cell r="A14843" t="str">
            <v>KQH6_1018</v>
          </cell>
          <cell r="B14843" t="str">
            <v>x31364KQH6</v>
          </cell>
          <cell r="C14843" t="str">
            <v>Man Map</v>
          </cell>
          <cell r="D14843" t="str">
            <v>iStar</v>
          </cell>
          <cell r="E14843" t="str">
            <v>Bullet</v>
          </cell>
        </row>
        <row r="14844">
          <cell r="A14844" t="str">
            <v>KQH6_1020</v>
          </cell>
          <cell r="B14844" t="str">
            <v>x31364KQH6</v>
          </cell>
          <cell r="C14844" t="str">
            <v>Man Map</v>
          </cell>
          <cell r="D14844" t="str">
            <v>iStar</v>
          </cell>
          <cell r="E14844" t="str">
            <v>Bullet</v>
          </cell>
        </row>
        <row r="14845">
          <cell r="A14845" t="str">
            <v>KQH6_1020</v>
          </cell>
          <cell r="B14845" t="str">
            <v>x31364KQH6</v>
          </cell>
          <cell r="C14845" t="str">
            <v>Man Map</v>
          </cell>
          <cell r="D14845" t="str">
            <v>iStar</v>
          </cell>
          <cell r="E14845" t="str">
            <v>Bullet</v>
          </cell>
        </row>
        <row r="14846">
          <cell r="A14846" t="str">
            <v>KQH6_1022</v>
          </cell>
          <cell r="B14846" t="str">
            <v>x31364KQH6</v>
          </cell>
          <cell r="C14846" t="str">
            <v>Man Map</v>
          </cell>
          <cell r="D14846" t="str">
            <v>iStar</v>
          </cell>
          <cell r="E14846" t="str">
            <v>VariableRateBond</v>
          </cell>
        </row>
        <row r="14847">
          <cell r="A14847" t="str">
            <v>KQH6_1022</v>
          </cell>
          <cell r="B14847" t="str">
            <v>x31364KQH6</v>
          </cell>
          <cell r="C14847" t="str">
            <v>Man Map</v>
          </cell>
          <cell r="D14847" t="str">
            <v>iStar</v>
          </cell>
          <cell r="E14847" t="str">
            <v>VariableRateBond</v>
          </cell>
        </row>
        <row r="14848">
          <cell r="A14848" t="str">
            <v>KQH6_1024</v>
          </cell>
          <cell r="B14848" t="str">
            <v>x31364KQH6</v>
          </cell>
          <cell r="C14848" t="str">
            <v>Man Map</v>
          </cell>
          <cell r="D14848" t="str">
            <v>iStar</v>
          </cell>
          <cell r="E14848" t="str">
            <v>Floater</v>
          </cell>
        </row>
        <row r="14849">
          <cell r="A14849" t="str">
            <v>KQH6_1024</v>
          </cell>
          <cell r="B14849" t="str">
            <v>x31364KQH6</v>
          </cell>
          <cell r="C14849" t="str">
            <v>Man Map</v>
          </cell>
          <cell r="D14849" t="str">
            <v>iStar</v>
          </cell>
          <cell r="E14849" t="str">
            <v>VariableRateBond</v>
          </cell>
        </row>
        <row r="14850">
          <cell r="A14850" t="str">
            <v>KQH6_1026</v>
          </cell>
          <cell r="B14850" t="str">
            <v>x31364KQH6</v>
          </cell>
          <cell r="C14850" t="str">
            <v>Man Map</v>
          </cell>
          <cell r="D14850" t="str">
            <v>iStar</v>
          </cell>
          <cell r="E14850" t="str">
            <v>VariableRateBond</v>
          </cell>
        </row>
        <row r="14851">
          <cell r="A14851" t="str">
            <v>KQH6_1026</v>
          </cell>
          <cell r="B14851" t="str">
            <v>x31364KQH6</v>
          </cell>
          <cell r="C14851" t="str">
            <v>Man Map</v>
          </cell>
          <cell r="D14851" t="str">
            <v>iStar</v>
          </cell>
          <cell r="E14851" t="str">
            <v>Floater</v>
          </cell>
        </row>
        <row r="14852">
          <cell r="A14852" t="str">
            <v>KQH6_1028</v>
          </cell>
          <cell r="B14852" t="str">
            <v>x31364KQH6</v>
          </cell>
          <cell r="C14852" t="str">
            <v>Man Map</v>
          </cell>
          <cell r="D14852" t="str">
            <v>iStar</v>
          </cell>
          <cell r="E14852" t="str">
            <v>VariableRateBond</v>
          </cell>
        </row>
        <row r="14853">
          <cell r="A14853" t="str">
            <v>KQH6_1028</v>
          </cell>
          <cell r="B14853" t="str">
            <v>x31364KQH6</v>
          </cell>
          <cell r="C14853" t="str">
            <v>Man Map</v>
          </cell>
          <cell r="D14853" t="str">
            <v>iStar</v>
          </cell>
          <cell r="E14853" t="str">
            <v>VariableRateBond</v>
          </cell>
        </row>
        <row r="14854">
          <cell r="A14854" t="str">
            <v>KQH6_1030</v>
          </cell>
          <cell r="B14854" t="str">
            <v>x31364KQH6</v>
          </cell>
          <cell r="C14854" t="str">
            <v>Man Map</v>
          </cell>
          <cell r="D14854" t="str">
            <v>iStar</v>
          </cell>
          <cell r="E14854" t="str">
            <v>Floater</v>
          </cell>
        </row>
        <row r="14855">
          <cell r="A14855" t="str">
            <v>KQH6_1030</v>
          </cell>
          <cell r="B14855" t="str">
            <v>x31364KQH6</v>
          </cell>
          <cell r="C14855" t="str">
            <v>Man Map</v>
          </cell>
          <cell r="D14855" t="str">
            <v>iStar</v>
          </cell>
          <cell r="E14855" t="str">
            <v>VariableRateBond</v>
          </cell>
        </row>
        <row r="14856">
          <cell r="A14856" t="str">
            <v>KQH6_1032</v>
          </cell>
          <cell r="B14856" t="str">
            <v>x31364KQH6</v>
          </cell>
          <cell r="C14856" t="str">
            <v>Man Map</v>
          </cell>
          <cell r="D14856" t="str">
            <v>iStar</v>
          </cell>
          <cell r="E14856" t="str">
            <v>VariableRateBond</v>
          </cell>
        </row>
        <row r="14857">
          <cell r="A14857" t="str">
            <v>KQH6_1032</v>
          </cell>
          <cell r="B14857" t="str">
            <v>x31364KQH6</v>
          </cell>
          <cell r="C14857" t="str">
            <v>Man Map</v>
          </cell>
          <cell r="D14857" t="str">
            <v>iStar</v>
          </cell>
          <cell r="E14857" t="str">
            <v>Floater</v>
          </cell>
        </row>
        <row r="14858">
          <cell r="A14858" t="str">
            <v>KQH6_1034</v>
          </cell>
          <cell r="B14858" t="str">
            <v>x31364KQH6</v>
          </cell>
          <cell r="C14858" t="str">
            <v>Man Map</v>
          </cell>
          <cell r="D14858" t="str">
            <v>iStar</v>
          </cell>
          <cell r="E14858" t="str">
            <v>VariableRateBond</v>
          </cell>
        </row>
        <row r="14859">
          <cell r="A14859" t="str">
            <v>KQH6_1034</v>
          </cell>
          <cell r="B14859" t="str">
            <v>x31364KQH6</v>
          </cell>
          <cell r="C14859" t="str">
            <v>Man Map</v>
          </cell>
          <cell r="D14859" t="str">
            <v>iStar</v>
          </cell>
          <cell r="E14859" t="str">
            <v>VariableRateBond</v>
          </cell>
        </row>
        <row r="14860">
          <cell r="A14860" t="str">
            <v>KQH6_1036</v>
          </cell>
          <cell r="B14860" t="str">
            <v>x31364KQH6</v>
          </cell>
          <cell r="C14860" t="str">
            <v>Man Map</v>
          </cell>
          <cell r="D14860" t="str">
            <v>iStar</v>
          </cell>
          <cell r="E14860" t="str">
            <v>Floater</v>
          </cell>
        </row>
        <row r="14861">
          <cell r="A14861" t="str">
            <v>KQH6_1036</v>
          </cell>
          <cell r="B14861" t="str">
            <v>x31364KQH6</v>
          </cell>
          <cell r="C14861" t="str">
            <v>Man Map</v>
          </cell>
          <cell r="D14861" t="str">
            <v>iStar</v>
          </cell>
          <cell r="E14861" t="str">
            <v>Floater</v>
          </cell>
        </row>
        <row r="14862">
          <cell r="A14862" t="str">
            <v>KQH6_1038</v>
          </cell>
          <cell r="B14862" t="str">
            <v>x31364KQH6</v>
          </cell>
          <cell r="C14862" t="str">
            <v>Man Map</v>
          </cell>
          <cell r="D14862" t="str">
            <v>iStar</v>
          </cell>
          <cell r="E14862" t="str">
            <v>Bullet</v>
          </cell>
        </row>
        <row r="14863">
          <cell r="A14863" t="str">
            <v>KQH6_1038</v>
          </cell>
          <cell r="B14863" t="str">
            <v>x31364KQH6</v>
          </cell>
          <cell r="C14863" t="str">
            <v>Man Map</v>
          </cell>
          <cell r="D14863" t="str">
            <v>iStar</v>
          </cell>
          <cell r="E14863" t="str">
            <v>Bullet</v>
          </cell>
        </row>
        <row r="14864">
          <cell r="A14864" t="str">
            <v>KQH6_1040</v>
          </cell>
          <cell r="B14864" t="str">
            <v>x31364KQH6</v>
          </cell>
          <cell r="C14864" t="str">
            <v>Man Map</v>
          </cell>
          <cell r="D14864" t="str">
            <v>iStar</v>
          </cell>
          <cell r="E14864" t="str">
            <v>Bullet</v>
          </cell>
        </row>
        <row r="14865">
          <cell r="A14865" t="str">
            <v>KQH6_1040</v>
          </cell>
          <cell r="B14865" t="str">
            <v>x31364KQH6</v>
          </cell>
          <cell r="C14865" t="str">
            <v>Man Map</v>
          </cell>
          <cell r="D14865" t="str">
            <v>iStar</v>
          </cell>
          <cell r="E14865" t="str">
            <v>Bullet</v>
          </cell>
        </row>
        <row r="14866">
          <cell r="A14866" t="str">
            <v>KQH6_1042</v>
          </cell>
          <cell r="B14866" t="str">
            <v>x31364KQH6</v>
          </cell>
          <cell r="C14866" t="str">
            <v>Man Map</v>
          </cell>
          <cell r="D14866" t="str">
            <v>iStar</v>
          </cell>
          <cell r="E14866" t="str">
            <v>VariableRateBond</v>
          </cell>
        </row>
        <row r="14867">
          <cell r="A14867" t="str">
            <v>KQH6_1042</v>
          </cell>
          <cell r="B14867" t="str">
            <v>x31364KQH6</v>
          </cell>
          <cell r="C14867" t="str">
            <v>Man Map</v>
          </cell>
          <cell r="D14867" t="str">
            <v>iStar</v>
          </cell>
          <cell r="E14867" t="str">
            <v>Floater</v>
          </cell>
        </row>
        <row r="14868">
          <cell r="A14868" t="str">
            <v>KTK6_1042</v>
          </cell>
          <cell r="B14868" t="str">
            <v>x31364KTK6</v>
          </cell>
          <cell r="C14868" t="str">
            <v>Man Map</v>
          </cell>
          <cell r="D14868" t="str">
            <v>Non iStar</v>
          </cell>
          <cell r="E14868" t="str">
            <v>Bullet</v>
          </cell>
        </row>
        <row r="14869">
          <cell r="A14869" t="str">
            <v>KTK6_1043</v>
          </cell>
          <cell r="B14869" t="str">
            <v>x31364KTK6</v>
          </cell>
          <cell r="C14869" t="str">
            <v>Man Map</v>
          </cell>
          <cell r="D14869" t="str">
            <v>Non iStar</v>
          </cell>
          <cell r="E14869" t="str">
            <v>Bullet</v>
          </cell>
        </row>
        <row r="14870">
          <cell r="A14870" t="str">
            <v>KTK6_1044</v>
          </cell>
          <cell r="B14870" t="str">
            <v>x31364KTK6</v>
          </cell>
          <cell r="C14870" t="str">
            <v>Man Map</v>
          </cell>
          <cell r="D14870" t="str">
            <v>Non iStar</v>
          </cell>
          <cell r="E14870" t="str">
            <v>Bullet</v>
          </cell>
        </row>
        <row r="14871">
          <cell r="A14871" t="str">
            <v>KTK6_1045</v>
          </cell>
          <cell r="B14871" t="str">
            <v>x31364KTK6</v>
          </cell>
          <cell r="C14871" t="str">
            <v>Man Map</v>
          </cell>
          <cell r="D14871" t="str">
            <v>Non iStar</v>
          </cell>
          <cell r="E14871" t="str">
            <v>Bullet</v>
          </cell>
        </row>
        <row r="14872">
          <cell r="A14872" t="str">
            <v>KTK6_1046</v>
          </cell>
          <cell r="B14872" t="str">
            <v>x31364KTK6</v>
          </cell>
          <cell r="C14872" t="str">
            <v>Man Map</v>
          </cell>
          <cell r="D14872" t="str">
            <v>Non iStar</v>
          </cell>
          <cell r="E14872" t="str">
            <v>Bullet</v>
          </cell>
        </row>
        <row r="14873">
          <cell r="A14873" t="str">
            <v>KTK6_1047</v>
          </cell>
          <cell r="B14873" t="str">
            <v>x31364KTK6</v>
          </cell>
          <cell r="C14873" t="str">
            <v>Man Map</v>
          </cell>
          <cell r="D14873" t="str">
            <v>Non iStar</v>
          </cell>
          <cell r="E14873" t="str">
            <v>VariableRateBond</v>
          </cell>
        </row>
        <row r="14874">
          <cell r="A14874" t="str">
            <v>MDR200312</v>
          </cell>
          <cell r="B14874" t="str">
            <v>Dollar Rolls</v>
          </cell>
          <cell r="C14874" t="str">
            <v>Man Map</v>
          </cell>
          <cell r="D14874" t="str">
            <v>Non iStar</v>
          </cell>
          <cell r="E14874" t="str">
            <v>VariableRateBond</v>
          </cell>
        </row>
        <row r="14875">
          <cell r="A14875" t="str">
            <v>MDR200412</v>
          </cell>
          <cell r="B14875" t="str">
            <v>Dollar Rolls</v>
          </cell>
          <cell r="C14875" t="str">
            <v>Man Map</v>
          </cell>
          <cell r="D14875" t="str">
            <v>Non iStar</v>
          </cell>
          <cell r="E14875" t="str">
            <v>Bullet</v>
          </cell>
        </row>
        <row r="14876">
          <cell r="A14876" t="str">
            <v>MFF200312</v>
          </cell>
          <cell r="B14876" t="str">
            <v>Fed Funds</v>
          </cell>
          <cell r="C14876" t="str">
            <v>Man Map</v>
          </cell>
          <cell r="D14876" t="str">
            <v>Non iStar</v>
          </cell>
          <cell r="E14876" t="str">
            <v>Bullet</v>
          </cell>
        </row>
        <row r="14877">
          <cell r="A14877" t="str">
            <v>MFF200412</v>
          </cell>
          <cell r="B14877" t="str">
            <v>Fed Funds</v>
          </cell>
          <cell r="C14877" t="str">
            <v>Man Map</v>
          </cell>
          <cell r="D14877" t="str">
            <v>Non iStar</v>
          </cell>
          <cell r="E14877" t="str">
            <v>Bullet</v>
          </cell>
        </row>
        <row r="14878">
          <cell r="A14878" t="str">
            <v>MFF200512</v>
          </cell>
          <cell r="B14878" t="str">
            <v>Fed Funds</v>
          </cell>
          <cell r="C14878" t="str">
            <v>Man Map</v>
          </cell>
          <cell r="D14878" t="str">
            <v>Non iStar</v>
          </cell>
          <cell r="E14878" t="str">
            <v>Bullet</v>
          </cell>
        </row>
        <row r="14879">
          <cell r="A14879" t="str">
            <v>MIA200512</v>
          </cell>
          <cell r="B14879" t="str">
            <v>Investment Agreements</v>
          </cell>
          <cell r="C14879" t="str">
            <v>Man Map</v>
          </cell>
          <cell r="D14879" t="str">
            <v>Non iStar</v>
          </cell>
          <cell r="E14879" t="str">
            <v>Bullet</v>
          </cell>
        </row>
        <row r="14880">
          <cell r="A14880" t="str">
            <v>MIN200312</v>
          </cell>
          <cell r="B14880" t="str">
            <v>Investment Agreements</v>
          </cell>
        </row>
        <row r="14881">
          <cell r="A14881" t="str">
            <v>MIN200412</v>
          </cell>
          <cell r="B14881" t="str">
            <v>Investment Agreements</v>
          </cell>
        </row>
        <row r="14882">
          <cell r="A14882" t="str">
            <v>New_Bullet_Bond</v>
          </cell>
          <cell r="B14882" t="str">
            <v>New_Bullet_Bond</v>
          </cell>
        </row>
        <row r="14883">
          <cell r="A14883" t="str">
            <v>Object_Name</v>
          </cell>
          <cell r="B14883" t="str">
            <v>Lookup</v>
          </cell>
        </row>
        <row r="14884">
          <cell r="A14884" t="str">
            <v>U31356AE5</v>
          </cell>
          <cell r="B14884" t="str">
            <v>xU31356AE5</v>
          </cell>
        </row>
        <row r="14885">
          <cell r="A14885" t="str">
            <v>U31356AE5</v>
          </cell>
          <cell r="B14885" t="str">
            <v>xU31356AE5</v>
          </cell>
        </row>
        <row r="14886">
          <cell r="A14886" t="str">
            <v>U31356AE5</v>
          </cell>
          <cell r="B14886" t="str">
            <v>xU31356AE5</v>
          </cell>
        </row>
        <row r="14887">
          <cell r="A14887" t="str">
            <v>U31356AF2</v>
          </cell>
          <cell r="B14887" t="str">
            <v>xU31356AF2</v>
          </cell>
        </row>
        <row r="14888">
          <cell r="A14888" t="str">
            <v>U31356AF2</v>
          </cell>
          <cell r="B14888" t="str">
            <v>xU31356AF2</v>
          </cell>
        </row>
        <row r="14889">
          <cell r="A14889" t="str">
            <v>U31356AF2</v>
          </cell>
          <cell r="B14889" t="str">
            <v>xU31356AF2</v>
          </cell>
        </row>
        <row r="14890">
          <cell r="A14890" t="str">
            <v>U31356AW5</v>
          </cell>
          <cell r="B14890" t="str">
            <v>xU31356AW5</v>
          </cell>
        </row>
        <row r="14891">
          <cell r="A14891" t="str">
            <v>U31356AW5</v>
          </cell>
          <cell r="B14891" t="str">
            <v>xU31356AW5</v>
          </cell>
        </row>
        <row r="14892">
          <cell r="A14892" t="str">
            <v>U31356AZ8</v>
          </cell>
          <cell r="B14892" t="str">
            <v>xU31356AZ8</v>
          </cell>
        </row>
        <row r="14893">
          <cell r="A14893" t="str">
            <v>U31356AZ8</v>
          </cell>
          <cell r="B14893" t="str">
            <v>xU31356AZ8</v>
          </cell>
        </row>
        <row r="14894">
          <cell r="A14894" t="str">
            <v>U31356BA2</v>
          </cell>
          <cell r="B14894" t="str">
            <v>xU31356BA2</v>
          </cell>
        </row>
        <row r="14895">
          <cell r="A14895" t="str">
            <v>U31356BB0</v>
          </cell>
          <cell r="B14895" t="str">
            <v>xU31356BB0</v>
          </cell>
        </row>
        <row r="14896">
          <cell r="A14896" t="str">
            <v>U31356BB0</v>
          </cell>
          <cell r="B14896" t="str">
            <v>xU31356BB0</v>
          </cell>
        </row>
        <row r="14897">
          <cell r="A14897" t="str">
            <v>U31356BC8</v>
          </cell>
          <cell r="B14897" t="str">
            <v>xU31356BC8</v>
          </cell>
        </row>
        <row r="14898">
          <cell r="A14898" t="str">
            <v>U31356BC8</v>
          </cell>
          <cell r="B14898" t="str">
            <v>xU31356BC8</v>
          </cell>
        </row>
        <row r="14899">
          <cell r="A14899" t="str">
            <v>U31356BF1</v>
          </cell>
          <cell r="B14899" t="str">
            <v>xU31356BF1</v>
          </cell>
        </row>
        <row r="14900">
          <cell r="A14900" t="str">
            <v>U31356BF1</v>
          </cell>
          <cell r="B14900" t="str">
            <v>xU31356BF1</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y's accounts"/>
      <sheetName val="SCBSL accounts"/>
      <sheetName val="Balance Sheet_Essbase"/>
      <sheetName val="04-30-08 Roll - with final (2)"/>
      <sheetName val="Entries for Acct_Pos"/>
      <sheetName val="Pivot Entries for Acct_Pos"/>
      <sheetName val="POS.Pivot"/>
      <sheetName val="Pivot Entries for ICP"/>
      <sheetName val="Entries for ICP"/>
      <sheetName val="ICP.Pivot"/>
      <sheetName val="OT.PIV"/>
      <sheetName val="Instructions"/>
      <sheetName val="ICP.Pivot (2)"/>
      <sheetName val="04-30-08 Roll - with final"/>
      <sheetName val="GL.Balance"/>
      <sheetName val="totl.bal.var"/>
      <sheetName val="Non_IG4"/>
      <sheetName val="NonIG4 Pivot"/>
      <sheetName val="Non IG4 Data"/>
      <sheetName val="Pivot On Tops"/>
      <sheetName val="On-Top Entries "/>
      <sheetName val="111301"/>
      <sheetName val="168960"/>
      <sheetName val="Dec.revrsing"/>
      <sheetName val="other.on.tops"/>
      <sheetName val="Sheet1"/>
      <sheetName val="On Balance Sheet"/>
      <sheetName val="DOB-APRIL"/>
      <sheetName val="sedason"/>
      <sheetName val="Summary"/>
      <sheetName val="Data Quant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5">
          <cell r="A5">
            <v>110000</v>
          </cell>
          <cell r="B5">
            <v>0</v>
          </cell>
          <cell r="D5">
            <v>110000</v>
          </cell>
          <cell r="E5">
            <v>0</v>
          </cell>
        </row>
        <row r="6">
          <cell r="A6">
            <v>110260</v>
          </cell>
          <cell r="B6">
            <v>-36.56</v>
          </cell>
          <cell r="D6">
            <v>110260</v>
          </cell>
          <cell r="E6">
            <v>-36.56</v>
          </cell>
        </row>
        <row r="7">
          <cell r="A7">
            <v>110262</v>
          </cell>
          <cell r="B7">
            <v>-43951807</v>
          </cell>
          <cell r="D7">
            <v>110262</v>
          </cell>
          <cell r="E7">
            <v>-43951807</v>
          </cell>
        </row>
        <row r="8">
          <cell r="A8">
            <v>110263</v>
          </cell>
          <cell r="B8">
            <v>43951807</v>
          </cell>
          <cell r="D8">
            <v>110263</v>
          </cell>
          <cell r="E8">
            <v>43951807</v>
          </cell>
        </row>
        <row r="9">
          <cell r="A9">
            <v>110264</v>
          </cell>
          <cell r="B9">
            <v>224518.09</v>
          </cell>
          <cell r="D9">
            <v>110264</v>
          </cell>
          <cell r="E9">
            <v>224518.09</v>
          </cell>
        </row>
        <row r="10">
          <cell r="A10">
            <v>110266</v>
          </cell>
          <cell r="B10">
            <v>-1.93</v>
          </cell>
          <cell r="D10">
            <v>110266</v>
          </cell>
          <cell r="E10">
            <v>-1.93</v>
          </cell>
        </row>
        <row r="11">
          <cell r="A11">
            <v>110273</v>
          </cell>
          <cell r="B11">
            <v>1.59</v>
          </cell>
          <cell r="D11">
            <v>110273</v>
          </cell>
          <cell r="E11">
            <v>1.59</v>
          </cell>
        </row>
        <row r="12">
          <cell r="A12">
            <v>110816</v>
          </cell>
          <cell r="B12">
            <v>2.4500000000000002</v>
          </cell>
          <cell r="D12">
            <v>110816</v>
          </cell>
          <cell r="E12">
            <v>2.4500000000000002</v>
          </cell>
        </row>
        <row r="13">
          <cell r="A13">
            <v>111010</v>
          </cell>
          <cell r="B13">
            <v>122393.15</v>
          </cell>
          <cell r="D13">
            <v>111450</v>
          </cell>
          <cell r="E13">
            <v>2867843</v>
          </cell>
        </row>
        <row r="14">
          <cell r="A14">
            <v>111305</v>
          </cell>
          <cell r="B14">
            <v>32647491.909999985</v>
          </cell>
          <cell r="D14">
            <v>112806</v>
          </cell>
          <cell r="E14">
            <v>-3.15</v>
          </cell>
        </row>
        <row r="15">
          <cell r="A15">
            <v>111321</v>
          </cell>
          <cell r="B15">
            <v>0</v>
          </cell>
          <cell r="D15">
            <v>112813</v>
          </cell>
          <cell r="E15">
            <v>-22969</v>
          </cell>
        </row>
        <row r="16">
          <cell r="A16">
            <v>111322</v>
          </cell>
          <cell r="B16">
            <v>1713398.66</v>
          </cell>
          <cell r="D16">
            <v>112816</v>
          </cell>
          <cell r="E16">
            <v>0.51</v>
          </cell>
        </row>
        <row r="17">
          <cell r="A17">
            <v>111401</v>
          </cell>
          <cell r="B17">
            <v>-5893823.6500000004</v>
          </cell>
          <cell r="D17">
            <v>112823</v>
          </cell>
          <cell r="E17">
            <v>-6260494.4199999999</v>
          </cell>
        </row>
        <row r="18">
          <cell r="A18">
            <v>111450</v>
          </cell>
          <cell r="B18">
            <v>2867843</v>
          </cell>
          <cell r="D18">
            <v>112836</v>
          </cell>
          <cell r="E18">
            <v>-2.23</v>
          </cell>
        </row>
        <row r="19">
          <cell r="A19">
            <v>111510</v>
          </cell>
          <cell r="B19">
            <v>57836967.419999994</v>
          </cell>
          <cell r="D19">
            <v>113501</v>
          </cell>
          <cell r="E19">
            <v>-0.77</v>
          </cell>
        </row>
        <row r="20">
          <cell r="A20">
            <v>111601</v>
          </cell>
          <cell r="B20">
            <v>0</v>
          </cell>
          <cell r="D20">
            <v>113502</v>
          </cell>
          <cell r="E20">
            <v>1</v>
          </cell>
        </row>
        <row r="21">
          <cell r="A21">
            <v>112806</v>
          </cell>
          <cell r="B21">
            <v>-3.15</v>
          </cell>
          <cell r="D21">
            <v>113503</v>
          </cell>
          <cell r="E21">
            <v>-1.36</v>
          </cell>
        </row>
        <row r="22">
          <cell r="A22">
            <v>112813</v>
          </cell>
          <cell r="B22">
            <v>-22969</v>
          </cell>
          <cell r="D22">
            <v>114706</v>
          </cell>
          <cell r="E22">
            <v>-0.56999999999999995</v>
          </cell>
        </row>
        <row r="23">
          <cell r="A23">
            <v>112816</v>
          </cell>
          <cell r="B23">
            <v>0.51</v>
          </cell>
          <cell r="D23">
            <v>114736</v>
          </cell>
          <cell r="E23">
            <v>4.2300000000000004</v>
          </cell>
        </row>
        <row r="24">
          <cell r="A24">
            <v>112818</v>
          </cell>
          <cell r="B24">
            <v>1361921.66</v>
          </cell>
          <cell r="D24">
            <v>114816</v>
          </cell>
          <cell r="E24">
            <v>6260501.1100000003</v>
          </cell>
        </row>
        <row r="25">
          <cell r="A25">
            <v>112823</v>
          </cell>
          <cell r="B25">
            <v>-6260494.4199999999</v>
          </cell>
          <cell r="D25">
            <v>116009</v>
          </cell>
          <cell r="E25">
            <v>963750.71</v>
          </cell>
        </row>
        <row r="26">
          <cell r="A26">
            <v>112827</v>
          </cell>
          <cell r="B26">
            <v>0</v>
          </cell>
          <cell r="D26">
            <v>117323</v>
          </cell>
          <cell r="E26">
            <v>-2.39</v>
          </cell>
        </row>
        <row r="27">
          <cell r="A27">
            <v>112836</v>
          </cell>
          <cell r="B27">
            <v>-2.23</v>
          </cell>
          <cell r="D27">
            <v>117429</v>
          </cell>
          <cell r="E27">
            <v>8781.65</v>
          </cell>
        </row>
        <row r="28">
          <cell r="A28">
            <v>113130</v>
          </cell>
          <cell r="B28">
            <v>8544956.4099999964</v>
          </cell>
          <cell r="D28">
            <v>117433</v>
          </cell>
          <cell r="E28">
            <v>1811530</v>
          </cell>
        </row>
        <row r="29">
          <cell r="A29">
            <v>113501</v>
          </cell>
          <cell r="B29">
            <v>-0.77</v>
          </cell>
          <cell r="D29">
            <v>117434</v>
          </cell>
          <cell r="E29">
            <v>-1811530</v>
          </cell>
        </row>
        <row r="30">
          <cell r="A30">
            <v>113502</v>
          </cell>
          <cell r="B30">
            <v>1</v>
          </cell>
          <cell r="D30">
            <v>117436</v>
          </cell>
          <cell r="E30">
            <v>-2.73</v>
          </cell>
        </row>
        <row r="31">
          <cell r="A31">
            <v>113503</v>
          </cell>
          <cell r="B31">
            <v>-1.36</v>
          </cell>
          <cell r="D31">
            <v>117442</v>
          </cell>
          <cell r="E31">
            <v>0.35</v>
          </cell>
        </row>
        <row r="32">
          <cell r="A32">
            <v>114706</v>
          </cell>
          <cell r="B32">
            <v>-0.56999999999999995</v>
          </cell>
          <cell r="D32">
            <v>120711</v>
          </cell>
          <cell r="E32">
            <v>-34356569.129999995</v>
          </cell>
        </row>
        <row r="33">
          <cell r="A33">
            <v>114736</v>
          </cell>
          <cell r="B33">
            <v>4.2300000000000004</v>
          </cell>
          <cell r="D33">
            <v>120712</v>
          </cell>
          <cell r="E33">
            <v>0.03</v>
          </cell>
        </row>
        <row r="34">
          <cell r="A34">
            <v>114816</v>
          </cell>
          <cell r="B34">
            <v>6260501.1100000003</v>
          </cell>
          <cell r="D34">
            <v>120801</v>
          </cell>
          <cell r="E34">
            <v>-298981825.7100001</v>
          </cell>
        </row>
        <row r="35">
          <cell r="A35">
            <v>116009</v>
          </cell>
          <cell r="B35">
            <v>963750.71</v>
          </cell>
          <cell r="D35">
            <v>120804</v>
          </cell>
          <cell r="E35">
            <v>0.26</v>
          </cell>
        </row>
        <row r="36">
          <cell r="A36">
            <v>116010</v>
          </cell>
          <cell r="B36">
            <v>0</v>
          </cell>
          <cell r="D36">
            <v>120805</v>
          </cell>
          <cell r="E36">
            <v>0.91</v>
          </cell>
        </row>
        <row r="37">
          <cell r="A37">
            <v>116020</v>
          </cell>
          <cell r="B37">
            <v>5771430.5</v>
          </cell>
          <cell r="D37">
            <v>120811</v>
          </cell>
          <cell r="E37">
            <v>-518572215.72999996</v>
          </cell>
        </row>
        <row r="38">
          <cell r="A38">
            <v>117323</v>
          </cell>
          <cell r="B38">
            <v>-2.39</v>
          </cell>
          <cell r="D38">
            <v>120821</v>
          </cell>
          <cell r="E38">
            <v>-1532330859.01</v>
          </cell>
        </row>
        <row r="39">
          <cell r="A39">
            <v>117327</v>
          </cell>
          <cell r="B39">
            <v>250186869.76999998</v>
          </cell>
          <cell r="D39">
            <v>120826</v>
          </cell>
          <cell r="E39">
            <v>-414327827.09999996</v>
          </cell>
        </row>
        <row r="40">
          <cell r="A40">
            <v>117328</v>
          </cell>
          <cell r="B40">
            <v>-24460892.890000001</v>
          </cell>
          <cell r="D40">
            <v>120841</v>
          </cell>
          <cell r="E40">
            <v>2713084588.3499999</v>
          </cell>
        </row>
        <row r="41">
          <cell r="A41">
            <v>117365</v>
          </cell>
          <cell r="B41">
            <v>-227428546.80000001</v>
          </cell>
          <cell r="D41">
            <v>120857</v>
          </cell>
          <cell r="E41">
            <v>0.01</v>
          </cell>
        </row>
        <row r="42">
          <cell r="A42">
            <v>117366</v>
          </cell>
          <cell r="B42">
            <v>5862539.3200000003</v>
          </cell>
          <cell r="D42">
            <v>121315</v>
          </cell>
          <cell r="E42">
            <v>-1.0000000000005116E-2</v>
          </cell>
        </row>
        <row r="43">
          <cell r="A43">
            <v>117375</v>
          </cell>
          <cell r="B43">
            <v>1961313.28</v>
          </cell>
          <cell r="D43">
            <v>121512</v>
          </cell>
          <cell r="E43">
            <v>0</v>
          </cell>
        </row>
        <row r="44">
          <cell r="A44">
            <v>117429</v>
          </cell>
          <cell r="B44">
            <v>8781.65</v>
          </cell>
          <cell r="D44">
            <v>121625</v>
          </cell>
          <cell r="E44">
            <v>1125000</v>
          </cell>
        </row>
        <row r="45">
          <cell r="A45">
            <v>117433</v>
          </cell>
          <cell r="B45">
            <v>1811530</v>
          </cell>
          <cell r="D45">
            <v>121841</v>
          </cell>
          <cell r="E45">
            <v>22124719.199999999</v>
          </cell>
        </row>
        <row r="46">
          <cell r="A46">
            <v>117434</v>
          </cell>
          <cell r="B46">
            <v>-1811530</v>
          </cell>
          <cell r="D46">
            <v>122771</v>
          </cell>
          <cell r="E46">
            <v>-7.0000000000000007E-2</v>
          </cell>
        </row>
        <row r="47">
          <cell r="A47">
            <v>117436</v>
          </cell>
          <cell r="B47">
            <v>-2.73</v>
          </cell>
          <cell r="D47">
            <v>122801</v>
          </cell>
          <cell r="E47">
            <v>71215239.409999996</v>
          </cell>
        </row>
        <row r="48">
          <cell r="A48">
            <v>117442</v>
          </cell>
          <cell r="B48">
            <v>0.35</v>
          </cell>
          <cell r="D48">
            <v>122821</v>
          </cell>
          <cell r="E48">
            <v>-883.89</v>
          </cell>
        </row>
        <row r="49">
          <cell r="A49">
            <v>118301</v>
          </cell>
          <cell r="B49">
            <v>20513327.460000001</v>
          </cell>
          <cell r="D49">
            <v>122869</v>
          </cell>
          <cell r="E49">
            <v>129414186.90000001</v>
          </cell>
        </row>
        <row r="50">
          <cell r="A50">
            <v>118501</v>
          </cell>
          <cell r="B50">
            <v>-44463737</v>
          </cell>
          <cell r="D50">
            <v>122873</v>
          </cell>
          <cell r="E50">
            <v>-17627183.300000001</v>
          </cell>
        </row>
        <row r="51">
          <cell r="A51">
            <v>119900</v>
          </cell>
          <cell r="B51">
            <v>-424690724</v>
          </cell>
          <cell r="D51">
            <v>122874</v>
          </cell>
          <cell r="E51">
            <v>-111787003.59999999</v>
          </cell>
        </row>
        <row r="52">
          <cell r="A52">
            <v>120711</v>
          </cell>
          <cell r="B52">
            <v>-34356569.129999995</v>
          </cell>
          <cell r="D52">
            <v>124711</v>
          </cell>
          <cell r="E52">
            <v>104627542.03</v>
          </cell>
        </row>
        <row r="53">
          <cell r="A53">
            <v>120712</v>
          </cell>
          <cell r="B53">
            <v>0.03</v>
          </cell>
          <cell r="D53">
            <v>124741</v>
          </cell>
          <cell r="E53">
            <v>32278846.040000003</v>
          </cell>
        </row>
        <row r="54">
          <cell r="A54">
            <v>120801</v>
          </cell>
          <cell r="B54">
            <v>-298981825.7100001</v>
          </cell>
          <cell r="D54">
            <v>124745</v>
          </cell>
          <cell r="E54">
            <v>-143810.23999999999</v>
          </cell>
        </row>
        <row r="55">
          <cell r="A55">
            <v>120804</v>
          </cell>
          <cell r="B55">
            <v>0.26</v>
          </cell>
          <cell r="D55">
            <v>127111</v>
          </cell>
          <cell r="E55">
            <v>10795748</v>
          </cell>
        </row>
        <row r="56">
          <cell r="A56">
            <v>120805</v>
          </cell>
          <cell r="B56">
            <v>0.91</v>
          </cell>
          <cell r="D56">
            <v>127141</v>
          </cell>
          <cell r="E56">
            <v>-6826096.0500000017</v>
          </cell>
        </row>
        <row r="57">
          <cell r="A57">
            <v>120811</v>
          </cell>
          <cell r="B57">
            <v>-518572215.72999996</v>
          </cell>
          <cell r="D57">
            <v>127511</v>
          </cell>
          <cell r="E57">
            <v>-407581.26</v>
          </cell>
        </row>
        <row r="58">
          <cell r="A58">
            <v>120821</v>
          </cell>
          <cell r="B58">
            <v>-1532330859.01</v>
          </cell>
          <cell r="D58">
            <v>127541</v>
          </cell>
          <cell r="E58">
            <v>52920</v>
          </cell>
        </row>
        <row r="59">
          <cell r="A59">
            <v>120826</v>
          </cell>
          <cell r="B59">
            <v>-414324693.58999997</v>
          </cell>
          <cell r="D59">
            <v>130103</v>
          </cell>
          <cell r="E59">
            <v>-3</v>
          </cell>
        </row>
        <row r="60">
          <cell r="A60">
            <v>120841</v>
          </cell>
          <cell r="B60">
            <v>2713084588.3499999</v>
          </cell>
          <cell r="D60">
            <v>138341</v>
          </cell>
          <cell r="E60">
            <v>-1.4551915228366852E-10</v>
          </cell>
        </row>
        <row r="61">
          <cell r="A61">
            <v>120857</v>
          </cell>
          <cell r="B61">
            <v>0.01</v>
          </cell>
          <cell r="D61">
            <v>138342</v>
          </cell>
          <cell r="E61">
            <v>0</v>
          </cell>
        </row>
        <row r="62">
          <cell r="A62">
            <v>121310</v>
          </cell>
          <cell r="B62">
            <v>-16080919.620000007</v>
          </cell>
          <cell r="D62">
            <v>138541</v>
          </cell>
          <cell r="E62">
            <v>0</v>
          </cell>
        </row>
        <row r="63">
          <cell r="A63">
            <v>121315</v>
          </cell>
          <cell r="B63">
            <v>-1.0000000000005116E-2</v>
          </cell>
          <cell r="D63">
            <v>138542</v>
          </cell>
          <cell r="E63">
            <v>8.7311408103474264E-13</v>
          </cell>
        </row>
        <row r="64">
          <cell r="A64">
            <v>121401</v>
          </cell>
          <cell r="B64">
            <v>0</v>
          </cell>
          <cell r="D64">
            <v>138561</v>
          </cell>
          <cell r="E64">
            <v>-1693440</v>
          </cell>
        </row>
        <row r="65">
          <cell r="A65">
            <v>121402</v>
          </cell>
          <cell r="B65">
            <v>0</v>
          </cell>
          <cell r="D65">
            <v>138591</v>
          </cell>
          <cell r="E65">
            <v>0</v>
          </cell>
        </row>
        <row r="66">
          <cell r="A66">
            <v>121509</v>
          </cell>
          <cell r="B66">
            <v>-37610575.599999987</v>
          </cell>
          <cell r="D66">
            <v>138592</v>
          </cell>
          <cell r="E66">
            <v>2.1827852025868566E-13</v>
          </cell>
        </row>
        <row r="67">
          <cell r="A67">
            <v>121512</v>
          </cell>
          <cell r="B67">
            <v>0</v>
          </cell>
          <cell r="D67">
            <v>138595</v>
          </cell>
          <cell r="E67">
            <v>-5.8207660913467407E-11</v>
          </cell>
        </row>
        <row r="68">
          <cell r="A68">
            <v>121601</v>
          </cell>
          <cell r="B68">
            <v>0</v>
          </cell>
          <cell r="D68">
            <v>161026</v>
          </cell>
          <cell r="E68">
            <v>-81661.600000000006</v>
          </cell>
        </row>
        <row r="69">
          <cell r="A69">
            <v>121602</v>
          </cell>
          <cell r="B69">
            <v>0</v>
          </cell>
          <cell r="D69">
            <v>162719</v>
          </cell>
          <cell r="E69">
            <v>-0.03</v>
          </cell>
        </row>
        <row r="70">
          <cell r="A70">
            <v>121610</v>
          </cell>
          <cell r="B70">
            <v>0</v>
          </cell>
          <cell r="D70">
            <v>166002</v>
          </cell>
          <cell r="E70">
            <v>143803.91</v>
          </cell>
        </row>
        <row r="71">
          <cell r="A71">
            <v>121615</v>
          </cell>
          <cell r="B71">
            <v>0</v>
          </cell>
          <cell r="D71">
            <v>168949</v>
          </cell>
          <cell r="E71">
            <v>-13150.59</v>
          </cell>
        </row>
        <row r="72">
          <cell r="A72">
            <v>121620</v>
          </cell>
          <cell r="B72">
            <v>2265707.2200000002</v>
          </cell>
          <cell r="D72">
            <v>168950</v>
          </cell>
          <cell r="E72">
            <v>7614284.3100000005</v>
          </cell>
        </row>
        <row r="73">
          <cell r="A73">
            <v>121625</v>
          </cell>
          <cell r="B73">
            <v>-1145670.8500000001</v>
          </cell>
          <cell r="D73">
            <v>168960</v>
          </cell>
          <cell r="E73">
            <v>-194050550.00999999</v>
          </cell>
        </row>
        <row r="74">
          <cell r="A74">
            <v>121841</v>
          </cell>
          <cell r="B74">
            <v>22124719.199999999</v>
          </cell>
          <cell r="D74">
            <v>168974</v>
          </cell>
          <cell r="E74">
            <v>-1894552.63</v>
          </cell>
        </row>
        <row r="75">
          <cell r="A75">
            <v>122771</v>
          </cell>
          <cell r="B75">
            <v>-7.0000000000000007E-2</v>
          </cell>
          <cell r="D75">
            <v>169120</v>
          </cell>
          <cell r="E75">
            <v>-68715.360000000001</v>
          </cell>
        </row>
        <row r="76">
          <cell r="A76">
            <v>122801</v>
          </cell>
          <cell r="B76">
            <v>71215239.409999996</v>
          </cell>
          <cell r="D76">
            <v>195032</v>
          </cell>
          <cell r="E76">
            <v>973707050</v>
          </cell>
        </row>
        <row r="77">
          <cell r="A77">
            <v>122821</v>
          </cell>
          <cell r="B77">
            <v>-883.89</v>
          </cell>
          <cell r="D77">
            <v>211021</v>
          </cell>
          <cell r="E77">
            <v>-2867843</v>
          </cell>
        </row>
        <row r="78">
          <cell r="A78">
            <v>122869</v>
          </cell>
          <cell r="B78">
            <v>129414186.90000001</v>
          </cell>
          <cell r="D78">
            <v>252813</v>
          </cell>
          <cell r="E78">
            <v>-15699087</v>
          </cell>
        </row>
        <row r="79">
          <cell r="A79">
            <v>122873</v>
          </cell>
          <cell r="B79">
            <v>-17627183.300000001</v>
          </cell>
          <cell r="D79">
            <v>252843</v>
          </cell>
          <cell r="E79">
            <v>-973707050</v>
          </cell>
        </row>
        <row r="80">
          <cell r="A80">
            <v>122874</v>
          </cell>
          <cell r="B80">
            <v>-111787003.59999999</v>
          </cell>
          <cell r="D80">
            <v>275160</v>
          </cell>
          <cell r="E80">
            <v>26250</v>
          </cell>
        </row>
        <row r="81">
          <cell r="A81">
            <v>124711</v>
          </cell>
          <cell r="B81">
            <v>104627542.03</v>
          </cell>
          <cell r="D81">
            <v>275165</v>
          </cell>
          <cell r="E81">
            <v>-1877</v>
          </cell>
        </row>
        <row r="82">
          <cell r="A82">
            <v>124741</v>
          </cell>
          <cell r="B82">
            <v>32278846.040000003</v>
          </cell>
          <cell r="D82">
            <v>275261</v>
          </cell>
          <cell r="E82">
            <v>-3525000</v>
          </cell>
        </row>
        <row r="83">
          <cell r="A83">
            <v>124745</v>
          </cell>
          <cell r="B83">
            <v>-143810.23999999999</v>
          </cell>
          <cell r="D83">
            <v>275266</v>
          </cell>
          <cell r="E83">
            <v>4580312.93</v>
          </cell>
        </row>
        <row r="84">
          <cell r="A84">
            <v>126635</v>
          </cell>
          <cell r="B84">
            <v>114356.95</v>
          </cell>
          <cell r="D84">
            <v>275360</v>
          </cell>
          <cell r="E84">
            <v>150000</v>
          </cell>
        </row>
        <row r="85">
          <cell r="A85">
            <v>126640</v>
          </cell>
          <cell r="B85">
            <v>0</v>
          </cell>
          <cell r="D85">
            <v>275365</v>
          </cell>
          <cell r="E85">
            <v>89125</v>
          </cell>
        </row>
        <row r="86">
          <cell r="A86">
            <v>127111</v>
          </cell>
          <cell r="B86">
            <v>10795748</v>
          </cell>
          <cell r="D86">
            <v>290335</v>
          </cell>
          <cell r="E86">
            <v>28081317.640000004</v>
          </cell>
        </row>
        <row r="87">
          <cell r="A87">
            <v>127141</v>
          </cell>
          <cell r="B87">
            <v>-6826096.0500000017</v>
          </cell>
          <cell r="D87">
            <v>330201</v>
          </cell>
          <cell r="E87">
            <v>-151645.64000000001</v>
          </cell>
        </row>
        <row r="88">
          <cell r="A88">
            <v>127511</v>
          </cell>
          <cell r="B88">
            <v>-407581.26</v>
          </cell>
          <cell r="D88">
            <v>333316</v>
          </cell>
          <cell r="E88">
            <v>-27</v>
          </cell>
        </row>
        <row r="89">
          <cell r="A89">
            <v>127541</v>
          </cell>
          <cell r="B89">
            <v>52920</v>
          </cell>
          <cell r="D89">
            <v>410003</v>
          </cell>
          <cell r="E89">
            <v>2201199405.7999997</v>
          </cell>
        </row>
        <row r="90">
          <cell r="A90">
            <v>130103</v>
          </cell>
          <cell r="B90">
            <v>-3</v>
          </cell>
          <cell r="D90">
            <v>410832</v>
          </cell>
          <cell r="E90">
            <v>-73920</v>
          </cell>
        </row>
        <row r="91">
          <cell r="A91">
            <v>131401</v>
          </cell>
          <cell r="B91">
            <v>0</v>
          </cell>
          <cell r="D91">
            <v>411504</v>
          </cell>
          <cell r="E91">
            <v>-1969175637.5899999</v>
          </cell>
        </row>
        <row r="92">
          <cell r="A92">
            <v>131402</v>
          </cell>
          <cell r="B92">
            <v>0</v>
          </cell>
          <cell r="D92">
            <v>420364</v>
          </cell>
          <cell r="E92">
            <v>-13521569.1</v>
          </cell>
        </row>
        <row r="93">
          <cell r="A93">
            <v>131601</v>
          </cell>
          <cell r="B93">
            <v>0</v>
          </cell>
          <cell r="D93">
            <v>420411</v>
          </cell>
          <cell r="E93">
            <v>-49622064.950000003</v>
          </cell>
        </row>
        <row r="94">
          <cell r="A94">
            <v>131602</v>
          </cell>
          <cell r="B94">
            <v>0</v>
          </cell>
          <cell r="D94">
            <v>420412</v>
          </cell>
          <cell r="E94">
            <v>44306086.189999998</v>
          </cell>
        </row>
        <row r="95">
          <cell r="A95">
            <v>138331</v>
          </cell>
          <cell r="B95">
            <v>-0.39</v>
          </cell>
          <cell r="D95">
            <v>420420</v>
          </cell>
          <cell r="E95">
            <v>-157960871.46000001</v>
          </cell>
        </row>
        <row r="96">
          <cell r="A96">
            <v>138341</v>
          </cell>
          <cell r="B96">
            <v>-1.4551915228366852E-10</v>
          </cell>
          <cell r="D96">
            <v>420430</v>
          </cell>
          <cell r="E96">
            <v>2262962.73</v>
          </cell>
        </row>
        <row r="97">
          <cell r="A97">
            <v>138342</v>
          </cell>
          <cell r="B97">
            <v>0</v>
          </cell>
          <cell r="D97">
            <v>420432</v>
          </cell>
          <cell r="E97">
            <v>2635461.4900000002</v>
          </cell>
        </row>
        <row r="98">
          <cell r="A98">
            <v>138371</v>
          </cell>
          <cell r="B98">
            <v>-0.21</v>
          </cell>
          <cell r="D98">
            <v>420440</v>
          </cell>
          <cell r="E98">
            <v>-2398508.16</v>
          </cell>
        </row>
        <row r="99">
          <cell r="A99">
            <v>138431</v>
          </cell>
          <cell r="B99">
            <v>0</v>
          </cell>
          <cell r="D99">
            <v>421302</v>
          </cell>
          <cell r="E99">
            <v>-142229265.31999999</v>
          </cell>
        </row>
        <row r="100">
          <cell r="A100">
            <v>138432</v>
          </cell>
          <cell r="B100">
            <v>0</v>
          </cell>
          <cell r="D100">
            <v>421312</v>
          </cell>
          <cell r="E100">
            <v>-2929225.98</v>
          </cell>
        </row>
        <row r="101">
          <cell r="A101">
            <v>138441</v>
          </cell>
          <cell r="B101">
            <v>0</v>
          </cell>
          <cell r="D101">
            <v>421502</v>
          </cell>
          <cell r="E101">
            <v>-3663093.56</v>
          </cell>
        </row>
        <row r="102">
          <cell r="A102">
            <v>138442</v>
          </cell>
          <cell r="B102">
            <v>0</v>
          </cell>
          <cell r="D102">
            <v>421504</v>
          </cell>
          <cell r="E102">
            <v>-10883.69</v>
          </cell>
        </row>
        <row r="103">
          <cell r="A103">
            <v>138451</v>
          </cell>
          <cell r="B103">
            <v>0</v>
          </cell>
          <cell r="D103">
            <v>422852</v>
          </cell>
          <cell r="E103">
            <v>-983504.07</v>
          </cell>
        </row>
        <row r="104">
          <cell r="A104">
            <v>138461</v>
          </cell>
          <cell r="B104">
            <v>0</v>
          </cell>
          <cell r="D104">
            <v>428323</v>
          </cell>
          <cell r="E104">
            <v>-1942426.67</v>
          </cell>
        </row>
        <row r="105">
          <cell r="A105">
            <v>138462</v>
          </cell>
          <cell r="B105">
            <v>0</v>
          </cell>
          <cell r="D105">
            <v>428332</v>
          </cell>
          <cell r="E105">
            <v>-972771.14</v>
          </cell>
        </row>
        <row r="106">
          <cell r="A106">
            <v>138471</v>
          </cell>
          <cell r="B106">
            <v>0</v>
          </cell>
          <cell r="D106">
            <v>428342</v>
          </cell>
          <cell r="E106">
            <v>1963212.59</v>
          </cell>
        </row>
        <row r="107">
          <cell r="A107">
            <v>138472</v>
          </cell>
          <cell r="B107">
            <v>0</v>
          </cell>
          <cell r="D107">
            <v>428362</v>
          </cell>
          <cell r="E107">
            <v>6.33</v>
          </cell>
        </row>
        <row r="108">
          <cell r="A108">
            <v>138491</v>
          </cell>
          <cell r="B108">
            <v>-2380064.17</v>
          </cell>
          <cell r="D108">
            <v>428372</v>
          </cell>
          <cell r="E108">
            <v>-1687.7</v>
          </cell>
        </row>
        <row r="109">
          <cell r="A109">
            <v>138492</v>
          </cell>
          <cell r="B109">
            <v>2270670.85</v>
          </cell>
          <cell r="D109">
            <v>428392</v>
          </cell>
          <cell r="E109">
            <v>-974854.79</v>
          </cell>
        </row>
        <row r="110">
          <cell r="A110">
            <v>138541</v>
          </cell>
          <cell r="B110">
            <v>0</v>
          </cell>
          <cell r="D110">
            <v>428532</v>
          </cell>
          <cell r="E110">
            <v>-3755.91</v>
          </cell>
        </row>
        <row r="111">
          <cell r="A111">
            <v>138542</v>
          </cell>
          <cell r="B111">
            <v>8.7311408103474264E-13</v>
          </cell>
          <cell r="D111">
            <v>428542</v>
          </cell>
          <cell r="E111">
            <v>526912.42000000004</v>
          </cell>
        </row>
        <row r="112">
          <cell r="A112">
            <v>138561</v>
          </cell>
          <cell r="B112">
            <v>-1693440</v>
          </cell>
          <cell r="D112">
            <v>428552</v>
          </cell>
          <cell r="E112">
            <v>-3.72</v>
          </cell>
        </row>
        <row r="113">
          <cell r="A113">
            <v>138571</v>
          </cell>
          <cell r="B113">
            <v>-0.01</v>
          </cell>
          <cell r="D113">
            <v>428562</v>
          </cell>
          <cell r="E113">
            <v>1355.88</v>
          </cell>
        </row>
        <row r="114">
          <cell r="A114">
            <v>138591</v>
          </cell>
          <cell r="B114">
            <v>0</v>
          </cell>
          <cell r="D114">
            <v>428572</v>
          </cell>
          <cell r="E114">
            <v>851.91</v>
          </cell>
        </row>
        <row r="115">
          <cell r="A115">
            <v>138592</v>
          </cell>
          <cell r="B115">
            <v>2.1827852025868566E-13</v>
          </cell>
          <cell r="D115">
            <v>428592</v>
          </cell>
          <cell r="E115">
            <v>-1099361.22</v>
          </cell>
        </row>
        <row r="116">
          <cell r="A116">
            <v>138595</v>
          </cell>
          <cell r="B116">
            <v>-5.8207660913467407E-11</v>
          </cell>
          <cell r="D116">
            <v>511515</v>
          </cell>
          <cell r="E116">
            <v>-41744934.769999996</v>
          </cell>
        </row>
        <row r="117">
          <cell r="A117">
            <v>138631</v>
          </cell>
          <cell r="B117">
            <v>0</v>
          </cell>
          <cell r="D117">
            <v>529153</v>
          </cell>
          <cell r="E117">
            <v>-10919262.699999999</v>
          </cell>
        </row>
        <row r="118">
          <cell r="A118">
            <v>138632</v>
          </cell>
          <cell r="B118">
            <v>0</v>
          </cell>
          <cell r="D118">
            <v>641301</v>
          </cell>
          <cell r="E118">
            <v>-19179775.469999999</v>
          </cell>
        </row>
        <row r="119">
          <cell r="A119">
            <v>138641</v>
          </cell>
          <cell r="B119">
            <v>0</v>
          </cell>
          <cell r="D119">
            <v>718502</v>
          </cell>
          <cell r="E119">
            <v>0</v>
          </cell>
        </row>
        <row r="120">
          <cell r="A120">
            <v>138642</v>
          </cell>
          <cell r="B120">
            <v>0</v>
          </cell>
          <cell r="D120">
            <v>718503</v>
          </cell>
          <cell r="E120">
            <v>22969</v>
          </cell>
        </row>
        <row r="121">
          <cell r="A121">
            <v>138651</v>
          </cell>
          <cell r="B121">
            <v>0</v>
          </cell>
          <cell r="D121">
            <v>718504</v>
          </cell>
          <cell r="E121">
            <v>1693440</v>
          </cell>
        </row>
        <row r="122">
          <cell r="A122">
            <v>138652</v>
          </cell>
          <cell r="B122">
            <v>0</v>
          </cell>
          <cell r="D122">
            <v>721001</v>
          </cell>
          <cell r="E122">
            <v>15699087</v>
          </cell>
        </row>
        <row r="123">
          <cell r="A123">
            <v>138661</v>
          </cell>
          <cell r="B123">
            <v>0</v>
          </cell>
          <cell r="D123">
            <v>721111</v>
          </cell>
          <cell r="E123">
            <v>26830410.800000001</v>
          </cell>
        </row>
        <row r="124">
          <cell r="A124">
            <v>138662</v>
          </cell>
          <cell r="B124">
            <v>0</v>
          </cell>
          <cell r="D124">
            <v>721126</v>
          </cell>
          <cell r="E124">
            <v>302906.19000000134</v>
          </cell>
        </row>
        <row r="125">
          <cell r="A125">
            <v>138671</v>
          </cell>
          <cell r="B125">
            <v>0</v>
          </cell>
          <cell r="D125">
            <v>721128</v>
          </cell>
          <cell r="E125">
            <v>-695511.39999999106</v>
          </cell>
        </row>
        <row r="126">
          <cell r="A126">
            <v>138672</v>
          </cell>
          <cell r="B126">
            <v>0</v>
          </cell>
          <cell r="D126">
            <v>721129</v>
          </cell>
          <cell r="E126">
            <v>-102109.51</v>
          </cell>
        </row>
        <row r="127">
          <cell r="A127">
            <v>138691</v>
          </cell>
          <cell r="B127">
            <v>0</v>
          </cell>
          <cell r="D127">
            <v>721132</v>
          </cell>
          <cell r="E127">
            <v>-8523608.9700000007</v>
          </cell>
        </row>
        <row r="128">
          <cell r="A128">
            <v>138692</v>
          </cell>
          <cell r="B128">
            <v>0</v>
          </cell>
          <cell r="D128">
            <v>721134</v>
          </cell>
          <cell r="E128">
            <v>19305347.91</v>
          </cell>
        </row>
        <row r="129">
          <cell r="A129">
            <v>139000</v>
          </cell>
          <cell r="B129">
            <v>0</v>
          </cell>
          <cell r="D129">
            <v>721136</v>
          </cell>
          <cell r="E129">
            <v>-26841496.550000001</v>
          </cell>
        </row>
        <row r="130">
          <cell r="A130">
            <v>139010</v>
          </cell>
          <cell r="B130">
            <v>14456740</v>
          </cell>
          <cell r="D130">
            <v>721138</v>
          </cell>
          <cell r="E130">
            <v>107822.56</v>
          </cell>
        </row>
        <row r="131">
          <cell r="A131">
            <v>139040</v>
          </cell>
          <cell r="B131">
            <v>0</v>
          </cell>
          <cell r="D131">
            <v>729382</v>
          </cell>
          <cell r="E131">
            <v>1942426.67</v>
          </cell>
        </row>
        <row r="132">
          <cell r="A132">
            <v>149014</v>
          </cell>
          <cell r="B132">
            <v>424690724</v>
          </cell>
          <cell r="D132">
            <v>731216</v>
          </cell>
          <cell r="E132">
            <v>-2561151.42</v>
          </cell>
        </row>
        <row r="133">
          <cell r="A133">
            <v>149015</v>
          </cell>
          <cell r="B133">
            <v>-14456740</v>
          </cell>
          <cell r="D133">
            <v>741019</v>
          </cell>
          <cell r="E133">
            <v>177</v>
          </cell>
        </row>
        <row r="134">
          <cell r="A134">
            <v>161026</v>
          </cell>
          <cell r="B134">
            <v>-81661.600000000006</v>
          </cell>
          <cell r="D134">
            <v>742716</v>
          </cell>
          <cell r="E134">
            <v>-356968.98</v>
          </cell>
        </row>
        <row r="135">
          <cell r="A135">
            <v>162719</v>
          </cell>
          <cell r="B135">
            <v>-0.03</v>
          </cell>
          <cell r="D135">
            <v>742921</v>
          </cell>
          <cell r="E135">
            <v>30982.77</v>
          </cell>
        </row>
        <row r="136">
          <cell r="A136">
            <v>166002</v>
          </cell>
          <cell r="B136">
            <v>143803.91</v>
          </cell>
          <cell r="D136">
            <v>744513</v>
          </cell>
          <cell r="E136">
            <v>-107822.56</v>
          </cell>
        </row>
        <row r="137">
          <cell r="A137">
            <v>168930</v>
          </cell>
          <cell r="B137">
            <v>20369.16</v>
          </cell>
          <cell r="D137">
            <v>744611</v>
          </cell>
          <cell r="E137">
            <v>-3730054.44</v>
          </cell>
        </row>
        <row r="138">
          <cell r="A138">
            <v>168932</v>
          </cell>
          <cell r="B138">
            <v>-2.27</v>
          </cell>
          <cell r="D138">
            <v>744612</v>
          </cell>
          <cell r="E138">
            <v>-464125</v>
          </cell>
        </row>
        <row r="139">
          <cell r="A139">
            <v>168949</v>
          </cell>
          <cell r="B139">
            <v>-4747805.1399999997</v>
          </cell>
          <cell r="D139">
            <v>745162</v>
          </cell>
          <cell r="E139">
            <v>-24373</v>
          </cell>
        </row>
        <row r="140">
          <cell r="A140">
            <v>168950</v>
          </cell>
          <cell r="B140">
            <v>20959627.960000005</v>
          </cell>
          <cell r="D140">
            <v>745260</v>
          </cell>
          <cell r="E140">
            <v>-20824853</v>
          </cell>
        </row>
        <row r="141">
          <cell r="A141">
            <v>168954</v>
          </cell>
          <cell r="B141">
            <v>200297</v>
          </cell>
          <cell r="D141">
            <v>745264</v>
          </cell>
          <cell r="E141">
            <v>-4580312.93</v>
          </cell>
        </row>
        <row r="142">
          <cell r="A142">
            <v>168960</v>
          </cell>
          <cell r="B142">
            <v>-194050549.63</v>
          </cell>
          <cell r="D142">
            <v>747850</v>
          </cell>
          <cell r="E142">
            <v>-2635461.4900000002</v>
          </cell>
        </row>
        <row r="143">
          <cell r="A143">
            <v>168970</v>
          </cell>
          <cell r="B143">
            <v>1498.84</v>
          </cell>
          <cell r="D143">
            <v>747901</v>
          </cell>
          <cell r="E143">
            <v>1665210.45</v>
          </cell>
        </row>
        <row r="144">
          <cell r="A144">
            <v>168974</v>
          </cell>
          <cell r="B144">
            <v>-1889755.06</v>
          </cell>
          <cell r="D144">
            <v>950510</v>
          </cell>
          <cell r="E144">
            <v>0</v>
          </cell>
        </row>
        <row r="145">
          <cell r="A145">
            <v>168985</v>
          </cell>
          <cell r="B145">
            <v>2270080</v>
          </cell>
          <cell r="D145">
            <v>950906</v>
          </cell>
          <cell r="E145">
            <v>0</v>
          </cell>
        </row>
        <row r="146">
          <cell r="A146">
            <v>168991</v>
          </cell>
          <cell r="B146">
            <v>-165243440</v>
          </cell>
          <cell r="D146">
            <v>952390</v>
          </cell>
          <cell r="E146">
            <v>0</v>
          </cell>
        </row>
        <row r="147">
          <cell r="A147">
            <v>168992</v>
          </cell>
          <cell r="B147">
            <v>165243440</v>
          </cell>
          <cell r="D147" t="str">
            <v>110000</v>
          </cell>
          <cell r="E147">
            <v>0</v>
          </cell>
        </row>
        <row r="148">
          <cell r="A148">
            <v>168995</v>
          </cell>
          <cell r="B148">
            <v>-2539220.31</v>
          </cell>
          <cell r="D148" t="str">
            <v>110260</v>
          </cell>
          <cell r="E148">
            <v>-47528240.280000001</v>
          </cell>
        </row>
        <row r="149">
          <cell r="A149">
            <v>169120</v>
          </cell>
          <cell r="B149">
            <v>-68716.36</v>
          </cell>
          <cell r="D149" t="str">
            <v>110802</v>
          </cell>
          <cell r="E149">
            <v>48023835.380000003</v>
          </cell>
        </row>
        <row r="150">
          <cell r="A150">
            <v>195032</v>
          </cell>
          <cell r="B150">
            <v>973707050</v>
          </cell>
          <cell r="D150" t="str">
            <v>111010</v>
          </cell>
          <cell r="E150">
            <v>3589966.42</v>
          </cell>
        </row>
        <row r="151">
          <cell r="A151">
            <v>211021</v>
          </cell>
          <cell r="B151">
            <v>-2867843</v>
          </cell>
          <cell r="D151" t="str">
            <v>111015</v>
          </cell>
          <cell r="E151">
            <v>-3471161</v>
          </cell>
        </row>
        <row r="152">
          <cell r="A152">
            <v>211500</v>
          </cell>
          <cell r="B152">
            <v>15393377.279999992</v>
          </cell>
          <cell r="D152" t="str">
            <v>111301</v>
          </cell>
          <cell r="E152">
            <v>-4959937779.5500002</v>
          </cell>
        </row>
        <row r="153">
          <cell r="A153">
            <v>211530</v>
          </cell>
          <cell r="B153">
            <v>36688531.179999985</v>
          </cell>
          <cell r="D153" t="str">
            <v>111323</v>
          </cell>
          <cell r="E153">
            <v>-30401495</v>
          </cell>
        </row>
        <row r="154">
          <cell r="A154">
            <v>223006</v>
          </cell>
          <cell r="B154">
            <v>12531.12</v>
          </cell>
          <cell r="D154" t="str">
            <v>111401</v>
          </cell>
          <cell r="E154">
            <v>-5807214.4199999999</v>
          </cell>
        </row>
        <row r="155">
          <cell r="A155">
            <v>223007</v>
          </cell>
          <cell r="B155">
            <v>-6133813.7999999998</v>
          </cell>
          <cell r="D155" t="str">
            <v>111601</v>
          </cell>
          <cell r="E155">
            <v>-0.04</v>
          </cell>
        </row>
        <row r="156">
          <cell r="A156">
            <v>223010</v>
          </cell>
          <cell r="B156">
            <v>-1362351.31</v>
          </cell>
          <cell r="D156" t="str">
            <v>113002</v>
          </cell>
          <cell r="E156">
            <v>11390.42</v>
          </cell>
        </row>
        <row r="157">
          <cell r="A157">
            <v>223011</v>
          </cell>
          <cell r="B157">
            <v>-1667015.7</v>
          </cell>
          <cell r="D157" t="str">
            <v>113003</v>
          </cell>
          <cell r="E157">
            <v>5815161.7699999996</v>
          </cell>
        </row>
        <row r="158">
          <cell r="A158">
            <v>245001</v>
          </cell>
          <cell r="B158">
            <v>-7393265.5499999998</v>
          </cell>
          <cell r="D158" t="str">
            <v>113006</v>
          </cell>
          <cell r="E158">
            <v>129634.99</v>
          </cell>
        </row>
        <row r="159">
          <cell r="A159">
            <v>252813</v>
          </cell>
          <cell r="B159">
            <v>-15699087</v>
          </cell>
          <cell r="D159" t="str">
            <v>113007</v>
          </cell>
          <cell r="E159">
            <v>4814.63</v>
          </cell>
        </row>
        <row r="160">
          <cell r="A160">
            <v>252843</v>
          </cell>
          <cell r="B160">
            <v>-973707050</v>
          </cell>
          <cell r="D160" t="str">
            <v>113130</v>
          </cell>
          <cell r="E160">
            <v>0.67</v>
          </cell>
        </row>
        <row r="161">
          <cell r="A161">
            <v>275160</v>
          </cell>
          <cell r="B161">
            <v>26250</v>
          </cell>
          <cell r="D161" t="str">
            <v>116009</v>
          </cell>
          <cell r="E161">
            <v>-63260.46</v>
          </cell>
        </row>
        <row r="162">
          <cell r="A162">
            <v>275165</v>
          </cell>
          <cell r="B162">
            <v>-1877</v>
          </cell>
          <cell r="D162" t="str">
            <v>116010</v>
          </cell>
          <cell r="E162">
            <v>0.03</v>
          </cell>
        </row>
        <row r="163">
          <cell r="A163">
            <v>275261</v>
          </cell>
          <cell r="B163">
            <v>-3525000</v>
          </cell>
          <cell r="D163" t="str">
            <v>116012</v>
          </cell>
          <cell r="E163">
            <v>-1704958366.5899999</v>
          </cell>
        </row>
        <row r="164">
          <cell r="A164">
            <v>275266</v>
          </cell>
          <cell r="B164">
            <v>4580312.93</v>
          </cell>
          <cell r="D164" t="str">
            <v>116020</v>
          </cell>
          <cell r="E164">
            <v>5688409</v>
          </cell>
        </row>
        <row r="165">
          <cell r="A165">
            <v>275360</v>
          </cell>
          <cell r="B165">
            <v>150000.22</v>
          </cell>
          <cell r="D165" t="str">
            <v>117320</v>
          </cell>
          <cell r="E165">
            <v>-7938.04</v>
          </cell>
        </row>
        <row r="166">
          <cell r="A166">
            <v>275365</v>
          </cell>
          <cell r="B166">
            <v>89125</v>
          </cell>
          <cell r="D166" t="str">
            <v>117327</v>
          </cell>
          <cell r="E166">
            <v>108059.22</v>
          </cell>
        </row>
        <row r="167">
          <cell r="A167">
            <v>290335</v>
          </cell>
          <cell r="B167">
            <v>28081317.640000004</v>
          </cell>
          <cell r="D167" t="str">
            <v>117328</v>
          </cell>
          <cell r="E167">
            <v>0.11</v>
          </cell>
        </row>
        <row r="168">
          <cell r="A168">
            <v>290525</v>
          </cell>
          <cell r="B168">
            <v>-32647491.909999985</v>
          </cell>
          <cell r="D168" t="str">
            <v>117365</v>
          </cell>
          <cell r="E168">
            <v>-0.11</v>
          </cell>
        </row>
        <row r="169">
          <cell r="A169">
            <v>290527</v>
          </cell>
          <cell r="B169">
            <v>-57836967.419999994</v>
          </cell>
          <cell r="D169" t="str">
            <v>117368</v>
          </cell>
          <cell r="E169">
            <v>-8825146.7400000002</v>
          </cell>
        </row>
        <row r="170">
          <cell r="A170">
            <v>318302</v>
          </cell>
          <cell r="B170">
            <v>-13333662.84</v>
          </cell>
          <cell r="D170" t="str">
            <v>118301</v>
          </cell>
          <cell r="E170">
            <v>-254382184.75</v>
          </cell>
        </row>
        <row r="171">
          <cell r="A171">
            <v>330201</v>
          </cell>
          <cell r="B171">
            <v>-151645.64000000001</v>
          </cell>
          <cell r="D171" t="str">
            <v>118311</v>
          </cell>
          <cell r="E171">
            <v>148524.85</v>
          </cell>
        </row>
        <row r="172">
          <cell r="A172">
            <v>333316</v>
          </cell>
          <cell r="B172">
            <v>-27</v>
          </cell>
          <cell r="D172" t="str">
            <v>118501</v>
          </cell>
          <cell r="E172">
            <v>-40745327.240000002</v>
          </cell>
        </row>
        <row r="173">
          <cell r="A173">
            <v>410003</v>
          </cell>
          <cell r="B173">
            <v>2168318165.6500001</v>
          </cell>
          <cell r="D173" t="str">
            <v>121301</v>
          </cell>
          <cell r="E173">
            <v>-35093598.939999998</v>
          </cell>
        </row>
        <row r="174">
          <cell r="A174">
            <v>410832</v>
          </cell>
          <cell r="B174">
            <v>-73920</v>
          </cell>
          <cell r="D174" t="str">
            <v>121302</v>
          </cell>
          <cell r="E174">
            <v>601464.74</v>
          </cell>
        </row>
        <row r="175">
          <cell r="A175">
            <v>411504</v>
          </cell>
          <cell r="B175">
            <v>-1969175637.5899999</v>
          </cell>
          <cell r="D175" t="str">
            <v>121330</v>
          </cell>
          <cell r="E175">
            <v>-110460.28</v>
          </cell>
        </row>
        <row r="176">
          <cell r="A176">
            <v>420364</v>
          </cell>
          <cell r="B176">
            <v>-14607146.439999999</v>
          </cell>
          <cell r="D176" t="str">
            <v>121610</v>
          </cell>
          <cell r="E176">
            <v>-332297.89</v>
          </cell>
        </row>
        <row r="177">
          <cell r="A177">
            <v>420411</v>
          </cell>
          <cell r="B177">
            <v>-52992624.650000006</v>
          </cell>
          <cell r="D177" t="str">
            <v>121616</v>
          </cell>
          <cell r="E177">
            <v>-10777302.869999999</v>
          </cell>
        </row>
        <row r="178">
          <cell r="A178">
            <v>420412</v>
          </cell>
          <cell r="B178">
            <v>44306086.189999998</v>
          </cell>
          <cell r="D178" t="str">
            <v>121618</v>
          </cell>
          <cell r="E178">
            <v>6271358.9800000004</v>
          </cell>
        </row>
        <row r="179">
          <cell r="A179">
            <v>420420</v>
          </cell>
          <cell r="B179">
            <v>-162070188.17999998</v>
          </cell>
          <cell r="D179" t="str">
            <v>121620</v>
          </cell>
          <cell r="E179">
            <v>2292700.44</v>
          </cell>
        </row>
        <row r="180">
          <cell r="A180">
            <v>420430</v>
          </cell>
          <cell r="B180">
            <v>2262962.73</v>
          </cell>
          <cell r="D180" t="str">
            <v>121625</v>
          </cell>
          <cell r="E180">
            <v>-2303310.52</v>
          </cell>
        </row>
        <row r="181">
          <cell r="A181">
            <v>420432</v>
          </cell>
          <cell r="B181">
            <v>2635461.4900000002</v>
          </cell>
          <cell r="D181" t="str">
            <v>126635</v>
          </cell>
          <cell r="E181">
            <v>196436.87</v>
          </cell>
        </row>
        <row r="182">
          <cell r="A182">
            <v>420440</v>
          </cell>
          <cell r="B182">
            <v>-2398508.16</v>
          </cell>
          <cell r="D182" t="str">
            <v>126636</v>
          </cell>
          <cell r="E182">
            <v>14639.86</v>
          </cell>
        </row>
        <row r="183">
          <cell r="A183">
            <v>421302</v>
          </cell>
          <cell r="B183">
            <v>-148519167.03000003</v>
          </cell>
          <cell r="D183" t="str">
            <v>130103</v>
          </cell>
          <cell r="E183">
            <v>380088.02</v>
          </cell>
        </row>
        <row r="184">
          <cell r="A184">
            <v>421312</v>
          </cell>
          <cell r="B184">
            <v>-2929225.98</v>
          </cell>
          <cell r="D184" t="str">
            <v>138341</v>
          </cell>
          <cell r="E184">
            <v>0.03</v>
          </cell>
        </row>
        <row r="185">
          <cell r="A185">
            <v>421502</v>
          </cell>
          <cell r="B185">
            <v>-5253163.07</v>
          </cell>
          <cell r="D185" t="str">
            <v>138345</v>
          </cell>
          <cell r="E185">
            <v>-0.01</v>
          </cell>
        </row>
        <row r="186">
          <cell r="A186">
            <v>421504</v>
          </cell>
          <cell r="B186">
            <v>-10883.69</v>
          </cell>
          <cell r="D186" t="str">
            <v>138361</v>
          </cell>
          <cell r="E186">
            <v>-971925.28</v>
          </cell>
        </row>
        <row r="187">
          <cell r="A187">
            <v>422852</v>
          </cell>
          <cell r="B187">
            <v>-983504.07</v>
          </cell>
          <cell r="D187" t="str">
            <v>138391</v>
          </cell>
          <cell r="E187">
            <v>-21177195.25</v>
          </cell>
        </row>
        <row r="188">
          <cell r="A188">
            <v>428323</v>
          </cell>
          <cell r="B188">
            <v>-1942426.67</v>
          </cell>
          <cell r="D188" t="str">
            <v>138395</v>
          </cell>
          <cell r="E188">
            <v>-0.01</v>
          </cell>
        </row>
        <row r="189">
          <cell r="A189">
            <v>428332</v>
          </cell>
          <cell r="B189">
            <v>-972771.14</v>
          </cell>
          <cell r="D189" t="str">
            <v>138491</v>
          </cell>
          <cell r="E189">
            <v>-2407878.1</v>
          </cell>
        </row>
        <row r="190">
          <cell r="A190">
            <v>428342</v>
          </cell>
          <cell r="B190">
            <v>1963212.59</v>
          </cell>
          <cell r="D190" t="str">
            <v>138492</v>
          </cell>
          <cell r="E190">
            <v>2303310.52</v>
          </cell>
        </row>
        <row r="191">
          <cell r="A191">
            <v>428362</v>
          </cell>
          <cell r="B191">
            <v>6.33</v>
          </cell>
          <cell r="D191" t="str">
            <v>138541</v>
          </cell>
          <cell r="E191">
            <v>-2.74</v>
          </cell>
        </row>
        <row r="192">
          <cell r="A192">
            <v>428372</v>
          </cell>
          <cell r="B192">
            <v>-1687.7</v>
          </cell>
          <cell r="D192" t="str">
            <v>138565</v>
          </cell>
          <cell r="E192">
            <v>-0.01</v>
          </cell>
        </row>
        <row r="193">
          <cell r="A193">
            <v>428392</v>
          </cell>
          <cell r="B193">
            <v>-974854.79</v>
          </cell>
          <cell r="D193" t="str">
            <v>138591</v>
          </cell>
          <cell r="E193">
            <v>-7865.26</v>
          </cell>
        </row>
        <row r="194">
          <cell r="A194">
            <v>428532</v>
          </cell>
          <cell r="B194">
            <v>-3755.91</v>
          </cell>
          <cell r="D194" t="str">
            <v>138694</v>
          </cell>
          <cell r="E194">
            <v>7865.26</v>
          </cell>
        </row>
        <row r="195">
          <cell r="A195">
            <v>428542</v>
          </cell>
          <cell r="B195">
            <v>526912.42000000004</v>
          </cell>
          <cell r="D195" t="str">
            <v>149014</v>
          </cell>
          <cell r="E195">
            <v>28187346</v>
          </cell>
        </row>
        <row r="196">
          <cell r="A196">
            <v>428552</v>
          </cell>
          <cell r="B196">
            <v>-3.72</v>
          </cell>
          <cell r="D196" t="str">
            <v>149015</v>
          </cell>
          <cell r="E196">
            <v>-56310.99</v>
          </cell>
        </row>
        <row r="197">
          <cell r="A197">
            <v>428562</v>
          </cell>
          <cell r="B197">
            <v>1355.88</v>
          </cell>
          <cell r="D197" t="str">
            <v>152822</v>
          </cell>
          <cell r="E197">
            <v>-347207.61</v>
          </cell>
        </row>
        <row r="198">
          <cell r="A198">
            <v>428572</v>
          </cell>
          <cell r="B198">
            <v>851.91</v>
          </cell>
          <cell r="D198" t="str">
            <v>152823</v>
          </cell>
          <cell r="E198">
            <v>76881.789999999994</v>
          </cell>
        </row>
        <row r="199">
          <cell r="A199">
            <v>428592</v>
          </cell>
          <cell r="B199">
            <v>-1099361.22</v>
          </cell>
          <cell r="D199" t="str">
            <v>152824</v>
          </cell>
          <cell r="E199">
            <v>-8358085.0199999996</v>
          </cell>
        </row>
        <row r="200">
          <cell r="A200">
            <v>511515</v>
          </cell>
          <cell r="B200">
            <v>-41744934.769999996</v>
          </cell>
          <cell r="D200" t="str">
            <v>152825</v>
          </cell>
          <cell r="E200">
            <v>25197456.559999999</v>
          </cell>
        </row>
        <row r="201">
          <cell r="A201">
            <v>529153</v>
          </cell>
          <cell r="B201">
            <v>19709516.510000002</v>
          </cell>
          <cell r="D201" t="str">
            <v>152828</v>
          </cell>
          <cell r="E201">
            <v>-104208.48</v>
          </cell>
        </row>
        <row r="202">
          <cell r="A202">
            <v>529154</v>
          </cell>
          <cell r="B202">
            <v>2252460.94</v>
          </cell>
          <cell r="D202" t="str">
            <v>152829</v>
          </cell>
          <cell r="E202">
            <v>532176.93999999994</v>
          </cell>
        </row>
        <row r="203">
          <cell r="A203">
            <v>529155</v>
          </cell>
          <cell r="B203">
            <v>7888628.5899999989</v>
          </cell>
          <cell r="D203" t="str">
            <v>152830</v>
          </cell>
          <cell r="E203">
            <v>-3845.12</v>
          </cell>
        </row>
        <row r="204">
          <cell r="A204">
            <v>641301</v>
          </cell>
          <cell r="B204">
            <v>-27724731.879999999</v>
          </cell>
          <cell r="D204" t="str">
            <v>152834</v>
          </cell>
          <cell r="E204">
            <v>26196.799999999999</v>
          </cell>
        </row>
        <row r="205">
          <cell r="A205">
            <v>718502</v>
          </cell>
          <cell r="B205">
            <v>44463737</v>
          </cell>
          <cell r="D205" t="str">
            <v>161026</v>
          </cell>
          <cell r="E205">
            <v>96834078.5</v>
          </cell>
        </row>
        <row r="206">
          <cell r="A206">
            <v>718503</v>
          </cell>
          <cell r="B206">
            <v>22969</v>
          </cell>
          <cell r="D206" t="str">
            <v>163115</v>
          </cell>
          <cell r="E206">
            <v>0</v>
          </cell>
        </row>
        <row r="207">
          <cell r="A207">
            <v>718504</v>
          </cell>
          <cell r="B207">
            <v>1693440</v>
          </cell>
          <cell r="D207" t="str">
            <v>168930</v>
          </cell>
          <cell r="E207">
            <v>213013.05</v>
          </cell>
        </row>
        <row r="208">
          <cell r="A208">
            <v>721001</v>
          </cell>
          <cell r="B208">
            <v>15699087</v>
          </cell>
          <cell r="D208" t="str">
            <v>168945</v>
          </cell>
          <cell r="E208">
            <v>-16077.41</v>
          </cell>
        </row>
        <row r="209">
          <cell r="A209">
            <v>721111</v>
          </cell>
          <cell r="B209">
            <v>23103976.640000001</v>
          </cell>
          <cell r="D209" t="str">
            <v>168949</v>
          </cell>
          <cell r="E209">
            <v>-2413043.6800000002</v>
          </cell>
        </row>
        <row r="210">
          <cell r="A210">
            <v>721126</v>
          </cell>
          <cell r="B210">
            <v>302906.19000000134</v>
          </cell>
          <cell r="D210" t="str">
            <v>168950</v>
          </cell>
          <cell r="E210">
            <v>2406959.65</v>
          </cell>
        </row>
        <row r="211">
          <cell r="A211">
            <v>721128</v>
          </cell>
          <cell r="B211">
            <v>8302739.9699999988</v>
          </cell>
          <cell r="D211" t="str">
            <v>168954</v>
          </cell>
          <cell r="E211">
            <v>16162.17</v>
          </cell>
        </row>
        <row r="212">
          <cell r="A212">
            <v>721129</v>
          </cell>
          <cell r="B212">
            <v>-102109.51</v>
          </cell>
          <cell r="D212" t="str">
            <v>168972</v>
          </cell>
          <cell r="E212">
            <v>61826.31</v>
          </cell>
        </row>
        <row r="213">
          <cell r="A213">
            <v>721132</v>
          </cell>
          <cell r="B213">
            <v>-8525108.2800000012</v>
          </cell>
          <cell r="D213" t="str">
            <v>168973</v>
          </cell>
          <cell r="E213">
            <v>-108059.22</v>
          </cell>
        </row>
        <row r="214">
          <cell r="A214">
            <v>721134</v>
          </cell>
          <cell r="B214">
            <v>19305347.91</v>
          </cell>
          <cell r="D214" t="str">
            <v>168991</v>
          </cell>
          <cell r="E214">
            <v>110460.28</v>
          </cell>
        </row>
        <row r="215">
          <cell r="A215">
            <v>721136</v>
          </cell>
          <cell r="B215">
            <v>-26846294.350000005</v>
          </cell>
          <cell r="D215" t="str">
            <v>169120</v>
          </cell>
          <cell r="E215">
            <v>-0.01</v>
          </cell>
        </row>
        <row r="216">
          <cell r="A216">
            <v>721138</v>
          </cell>
          <cell r="B216">
            <v>107822.56</v>
          </cell>
          <cell r="D216" t="str">
            <v>195032</v>
          </cell>
          <cell r="E216">
            <v>6073231324.5299997</v>
          </cell>
        </row>
        <row r="217">
          <cell r="A217">
            <v>729382</v>
          </cell>
          <cell r="B217">
            <v>1942426.67</v>
          </cell>
          <cell r="D217" t="str">
            <v>195033</v>
          </cell>
          <cell r="E217">
            <v>5819316.8799999999</v>
          </cell>
        </row>
        <row r="218">
          <cell r="A218">
            <v>731216</v>
          </cell>
          <cell r="B218">
            <v>-2561151.42</v>
          </cell>
          <cell r="D218" t="str">
            <v>211021</v>
          </cell>
          <cell r="E218">
            <v>-27060881.48</v>
          </cell>
        </row>
        <row r="219">
          <cell r="A219">
            <v>741019</v>
          </cell>
          <cell r="B219">
            <v>-200120</v>
          </cell>
          <cell r="D219" t="str">
            <v>211022</v>
          </cell>
          <cell r="E219">
            <v>-35300.43</v>
          </cell>
        </row>
        <row r="220">
          <cell r="A220">
            <v>742716</v>
          </cell>
          <cell r="B220">
            <v>-356968.98</v>
          </cell>
          <cell r="D220" t="str">
            <v>211422</v>
          </cell>
          <cell r="E220">
            <v>1704958366.5899999</v>
          </cell>
        </row>
        <row r="221">
          <cell r="A221">
            <v>742921</v>
          </cell>
          <cell r="B221">
            <v>30982.77</v>
          </cell>
          <cell r="D221" t="str">
            <v>223022</v>
          </cell>
          <cell r="E221">
            <v>8825146.7400000002</v>
          </cell>
        </row>
        <row r="222">
          <cell r="A222">
            <v>744513</v>
          </cell>
          <cell r="B222">
            <v>-153057.9</v>
          </cell>
          <cell r="D222" t="str">
            <v>245001</v>
          </cell>
          <cell r="E222">
            <v>-7832587.580000001</v>
          </cell>
        </row>
        <row r="223">
          <cell r="A223">
            <v>744611</v>
          </cell>
          <cell r="B223">
            <v>-3730054.44</v>
          </cell>
          <cell r="D223" t="str">
            <v>252813</v>
          </cell>
          <cell r="E223">
            <v>1779604.05</v>
          </cell>
        </row>
        <row r="224">
          <cell r="A224">
            <v>744612</v>
          </cell>
          <cell r="B224">
            <v>-464125</v>
          </cell>
          <cell r="D224" t="str">
            <v>252843</v>
          </cell>
          <cell r="E224">
            <v>-1092054748.75</v>
          </cell>
        </row>
        <row r="225">
          <cell r="A225">
            <v>745162</v>
          </cell>
          <cell r="B225">
            <v>-24373</v>
          </cell>
          <cell r="D225" t="str">
            <v>253016</v>
          </cell>
          <cell r="E225">
            <v>-88272.21</v>
          </cell>
        </row>
        <row r="226">
          <cell r="A226">
            <v>745260</v>
          </cell>
          <cell r="B226">
            <v>-20824853</v>
          </cell>
          <cell r="D226" t="str">
            <v>253017</v>
          </cell>
          <cell r="E226">
            <v>-31012618.329999998</v>
          </cell>
        </row>
        <row r="227">
          <cell r="A227">
            <v>745264</v>
          </cell>
          <cell r="B227">
            <v>-4580312.93</v>
          </cell>
          <cell r="D227" t="str">
            <v>253020</v>
          </cell>
          <cell r="E227">
            <v>-661811.93000000005</v>
          </cell>
        </row>
        <row r="228">
          <cell r="A228">
            <v>747850</v>
          </cell>
          <cell r="B228">
            <v>-2635461.4900000002</v>
          </cell>
          <cell r="D228" t="str">
            <v>253021</v>
          </cell>
          <cell r="E228">
            <v>-31011.43</v>
          </cell>
        </row>
        <row r="229">
          <cell r="A229">
            <v>747901</v>
          </cell>
          <cell r="B229">
            <v>1645735.45</v>
          </cell>
          <cell r="D229" t="str">
            <v>275165</v>
          </cell>
          <cell r="E229">
            <v>3125</v>
          </cell>
        </row>
        <row r="230">
          <cell r="A230">
            <v>748016</v>
          </cell>
          <cell r="B230">
            <v>269140.31</v>
          </cell>
          <cell r="D230" t="str">
            <v>275261</v>
          </cell>
          <cell r="E230">
            <v>-600000</v>
          </cell>
        </row>
        <row r="231">
          <cell r="A231">
            <v>950510</v>
          </cell>
          <cell r="B231">
            <v>0</v>
          </cell>
          <cell r="D231" t="str">
            <v>275266</v>
          </cell>
          <cell r="E231">
            <v>442187.5</v>
          </cell>
        </row>
        <row r="232">
          <cell r="A232">
            <v>950906</v>
          </cell>
          <cell r="B232">
            <v>0</v>
          </cell>
          <cell r="D232" t="str">
            <v>275360</v>
          </cell>
          <cell r="E232">
            <v>150000</v>
          </cell>
        </row>
        <row r="233">
          <cell r="A233">
            <v>952390</v>
          </cell>
          <cell r="B233">
            <v>0</v>
          </cell>
          <cell r="D233" t="str">
            <v>275365</v>
          </cell>
          <cell r="E233">
            <v>-44375</v>
          </cell>
        </row>
        <row r="234">
          <cell r="A234" t="str">
            <v>110000</v>
          </cell>
          <cell r="B234">
            <v>0</v>
          </cell>
          <cell r="D234" t="str">
            <v>290335</v>
          </cell>
          <cell r="E234">
            <v>7735518.0199999996</v>
          </cell>
        </row>
        <row r="235">
          <cell r="A235" t="str">
            <v>110260</v>
          </cell>
          <cell r="B235">
            <v>-47528240.280000001</v>
          </cell>
          <cell r="D235" t="str">
            <v>318302</v>
          </cell>
          <cell r="E235">
            <v>165251877.82999998</v>
          </cell>
        </row>
        <row r="236">
          <cell r="A236" t="str">
            <v>110802</v>
          </cell>
          <cell r="B236">
            <v>48023835.380000003</v>
          </cell>
          <cell r="D236" t="str">
            <v>318312</v>
          </cell>
          <cell r="E236">
            <v>36602.14</v>
          </cell>
        </row>
        <row r="237">
          <cell r="A237" t="str">
            <v>111010</v>
          </cell>
          <cell r="B237">
            <v>3589966.42</v>
          </cell>
          <cell r="D237" t="str">
            <v>410003</v>
          </cell>
          <cell r="E237">
            <v>320099800.20999998</v>
          </cell>
        </row>
        <row r="238">
          <cell r="A238" t="str">
            <v>111015</v>
          </cell>
          <cell r="B238">
            <v>-3471161</v>
          </cell>
          <cell r="D238" t="str">
            <v>411504</v>
          </cell>
          <cell r="E238">
            <v>-320161626.51999998</v>
          </cell>
        </row>
        <row r="239">
          <cell r="A239" t="str">
            <v>111301</v>
          </cell>
          <cell r="B239">
            <v>-4959937779.5500002</v>
          </cell>
          <cell r="D239" t="str">
            <v>412801</v>
          </cell>
          <cell r="E239">
            <v>12985540.24</v>
          </cell>
        </row>
        <row r="240">
          <cell r="A240" t="str">
            <v>111305</v>
          </cell>
          <cell r="B240">
            <v>567225.96</v>
          </cell>
          <cell r="D240" t="str">
            <v>414091</v>
          </cell>
          <cell r="E240">
            <v>347207.61</v>
          </cell>
        </row>
        <row r="241">
          <cell r="A241" t="str">
            <v>111322</v>
          </cell>
          <cell r="B241">
            <v>119903.94</v>
          </cell>
          <cell r="D241" t="str">
            <v>414092</v>
          </cell>
          <cell r="E241">
            <v>8358085.0199999996</v>
          </cell>
        </row>
        <row r="242">
          <cell r="A242" t="str">
            <v>111323</v>
          </cell>
          <cell r="B242">
            <v>-30401495</v>
          </cell>
          <cell r="D242" t="str">
            <v>414094</v>
          </cell>
          <cell r="E242">
            <v>104208.48</v>
          </cell>
        </row>
        <row r="243">
          <cell r="A243" t="str">
            <v>111401</v>
          </cell>
          <cell r="B243">
            <v>-5807214.4199999999</v>
          </cell>
          <cell r="D243" t="str">
            <v>414095</v>
          </cell>
          <cell r="E243">
            <v>3845.12</v>
          </cell>
        </row>
        <row r="244">
          <cell r="A244" t="str">
            <v>111510</v>
          </cell>
          <cell r="B244">
            <v>5840044.1299999999</v>
          </cell>
          <cell r="D244" t="str">
            <v>420412</v>
          </cell>
          <cell r="E244">
            <v>9307794.5700000003</v>
          </cell>
        </row>
        <row r="245">
          <cell r="A245" t="str">
            <v>111601</v>
          </cell>
          <cell r="B245">
            <v>-0.04</v>
          </cell>
          <cell r="D245" t="str">
            <v>420420</v>
          </cell>
          <cell r="E245">
            <v>-1068.51</v>
          </cell>
        </row>
        <row r="246">
          <cell r="A246" t="str">
            <v>112818</v>
          </cell>
          <cell r="B246">
            <v>139456.28</v>
          </cell>
          <cell r="D246" t="str">
            <v>420432</v>
          </cell>
          <cell r="E246">
            <v>4564826.1900000004</v>
          </cell>
        </row>
        <row r="247">
          <cell r="A247" t="str">
            <v>113002</v>
          </cell>
          <cell r="B247">
            <v>11390.42</v>
          </cell>
          <cell r="D247" t="str">
            <v>421302</v>
          </cell>
          <cell r="E247">
            <v>-601464.74</v>
          </cell>
        </row>
        <row r="248">
          <cell r="A248" t="str">
            <v>113003</v>
          </cell>
          <cell r="B248">
            <v>5815161.7699999996</v>
          </cell>
          <cell r="D248" t="str">
            <v>422852</v>
          </cell>
          <cell r="E248">
            <v>63260.46</v>
          </cell>
        </row>
        <row r="249">
          <cell r="A249" t="str">
            <v>113006</v>
          </cell>
          <cell r="B249">
            <v>129634.99</v>
          </cell>
          <cell r="D249" t="str">
            <v>449033</v>
          </cell>
          <cell r="E249">
            <v>-4649149.84</v>
          </cell>
        </row>
        <row r="250">
          <cell r="A250" t="str">
            <v>113007</v>
          </cell>
          <cell r="B250">
            <v>4814.63</v>
          </cell>
          <cell r="D250" t="str">
            <v>511022</v>
          </cell>
          <cell r="E250">
            <v>-47978.01</v>
          </cell>
        </row>
        <row r="251">
          <cell r="A251" t="str">
            <v>113130</v>
          </cell>
          <cell r="B251">
            <v>0.67</v>
          </cell>
          <cell r="D251" t="str">
            <v>511515</v>
          </cell>
          <cell r="E251">
            <v>-8766375.8699999992</v>
          </cell>
        </row>
        <row r="252">
          <cell r="A252" t="str">
            <v>116009</v>
          </cell>
          <cell r="B252">
            <v>-63260.46</v>
          </cell>
          <cell r="D252" t="str">
            <v>641301</v>
          </cell>
          <cell r="E252">
            <v>632046.49</v>
          </cell>
        </row>
        <row r="253">
          <cell r="A253" t="str">
            <v>116010</v>
          </cell>
          <cell r="B253">
            <v>0.03</v>
          </cell>
          <cell r="D253" t="str">
            <v>718502</v>
          </cell>
          <cell r="E253">
            <v>40745327.240000002</v>
          </cell>
        </row>
        <row r="254">
          <cell r="A254" t="str">
            <v>116012</v>
          </cell>
          <cell r="B254">
            <v>-1704958366.5899999</v>
          </cell>
          <cell r="D254" t="str">
            <v>718506</v>
          </cell>
          <cell r="E254">
            <v>-811737.59</v>
          </cell>
        </row>
        <row r="255">
          <cell r="A255" t="str">
            <v>116020</v>
          </cell>
          <cell r="B255">
            <v>5688409</v>
          </cell>
          <cell r="D255" t="str">
            <v>718507</v>
          </cell>
          <cell r="E255">
            <v>-4409935.2</v>
          </cell>
        </row>
        <row r="256">
          <cell r="A256" t="str">
            <v>117320</v>
          </cell>
          <cell r="B256">
            <v>-7938.04</v>
          </cell>
          <cell r="D256" t="str">
            <v>721001</v>
          </cell>
          <cell r="E256">
            <v>-1779604.05</v>
          </cell>
        </row>
        <row r="257">
          <cell r="A257" t="str">
            <v>117327</v>
          </cell>
          <cell r="B257">
            <v>108059.22</v>
          </cell>
          <cell r="D257" t="str">
            <v>721111</v>
          </cell>
          <cell r="E257">
            <v>87581.84</v>
          </cell>
        </row>
        <row r="258">
          <cell r="A258" t="str">
            <v>117328</v>
          </cell>
          <cell r="B258">
            <v>0.11</v>
          </cell>
          <cell r="D258" t="str">
            <v>721126</v>
          </cell>
          <cell r="E258">
            <v>41355240.390000001</v>
          </cell>
        </row>
        <row r="259">
          <cell r="A259" t="str">
            <v>117365</v>
          </cell>
          <cell r="B259">
            <v>-0.11</v>
          </cell>
          <cell r="D259" t="str">
            <v>721128</v>
          </cell>
          <cell r="E259">
            <v>-20766047.219999999</v>
          </cell>
        </row>
        <row r="260">
          <cell r="A260" t="str">
            <v>117368</v>
          </cell>
          <cell r="B260">
            <v>-8825146.7400000002</v>
          </cell>
          <cell r="D260" t="str">
            <v>721129</v>
          </cell>
          <cell r="E260">
            <v>-36106.370000000003</v>
          </cell>
        </row>
        <row r="261">
          <cell r="A261" t="str">
            <v>118301</v>
          </cell>
          <cell r="B261">
            <v>-254382184.75</v>
          </cell>
          <cell r="D261" t="str">
            <v>721130</v>
          </cell>
          <cell r="E261">
            <v>-5692.55</v>
          </cell>
        </row>
        <row r="262">
          <cell r="A262" t="str">
            <v>118311</v>
          </cell>
          <cell r="B262">
            <v>148524.85</v>
          </cell>
          <cell r="D262" t="str">
            <v>721132</v>
          </cell>
          <cell r="E262">
            <v>27648227.600000001</v>
          </cell>
        </row>
        <row r="263">
          <cell r="A263" t="str">
            <v>118501</v>
          </cell>
          <cell r="B263">
            <v>-40745327.240000002</v>
          </cell>
          <cell r="D263" t="str">
            <v>721134</v>
          </cell>
          <cell r="E263">
            <v>-66039.350000000006</v>
          </cell>
        </row>
        <row r="264">
          <cell r="A264" t="str">
            <v>121301</v>
          </cell>
          <cell r="B264">
            <v>-35093598.939999998</v>
          </cell>
          <cell r="D264" t="str">
            <v>731216</v>
          </cell>
          <cell r="E264">
            <v>-541418.69999999995</v>
          </cell>
        </row>
        <row r="265">
          <cell r="A265" t="str">
            <v>121302</v>
          </cell>
          <cell r="B265">
            <v>601464.74</v>
          </cell>
          <cell r="D265" t="str">
            <v>741019</v>
          </cell>
          <cell r="E265">
            <v>-56487.53</v>
          </cell>
        </row>
        <row r="266">
          <cell r="A266" t="str">
            <v>121310</v>
          </cell>
          <cell r="B266">
            <v>-293381.26</v>
          </cell>
          <cell r="D266" t="str">
            <v>744513</v>
          </cell>
          <cell r="E266">
            <v>3540295.32</v>
          </cell>
        </row>
        <row r="267">
          <cell r="A267" t="str">
            <v>121330</v>
          </cell>
          <cell r="B267">
            <v>-110460.28</v>
          </cell>
          <cell r="D267" t="str">
            <v>744612</v>
          </cell>
          <cell r="E267">
            <v>-105625</v>
          </cell>
        </row>
        <row r="268">
          <cell r="A268" t="str">
            <v>121509</v>
          </cell>
          <cell r="B268">
            <v>-3526831.54</v>
          </cell>
          <cell r="D268" t="str">
            <v>745162</v>
          </cell>
          <cell r="E268">
            <v>-3125</v>
          </cell>
        </row>
        <row r="269">
          <cell r="A269" t="str">
            <v>121610</v>
          </cell>
          <cell r="B269">
            <v>-332297.89</v>
          </cell>
          <cell r="D269" t="str">
            <v>745260</v>
          </cell>
          <cell r="E269">
            <v>-6910518.0199999996</v>
          </cell>
        </row>
        <row r="270">
          <cell r="A270" t="str">
            <v>121616</v>
          </cell>
          <cell r="B270">
            <v>-10777302.869999999</v>
          </cell>
          <cell r="D270" t="str">
            <v>745264</v>
          </cell>
          <cell r="E270">
            <v>-667187.5</v>
          </cell>
        </row>
        <row r="271">
          <cell r="A271" t="str">
            <v>121618</v>
          </cell>
          <cell r="B271">
            <v>6271358.9800000004</v>
          </cell>
          <cell r="D271" t="str">
            <v>747850</v>
          </cell>
          <cell r="E271">
            <v>-58882.3</v>
          </cell>
        </row>
        <row r="272">
          <cell r="A272" t="str">
            <v>121620</v>
          </cell>
          <cell r="B272">
            <v>2292700.44</v>
          </cell>
          <cell r="D272" t="str">
            <v>747901</v>
          </cell>
          <cell r="E272">
            <v>-213271.39</v>
          </cell>
        </row>
        <row r="273">
          <cell r="A273" t="str">
            <v>121625</v>
          </cell>
          <cell r="B273">
            <v>-2303310.52</v>
          </cell>
          <cell r="D273" t="str">
            <v>748016</v>
          </cell>
          <cell r="E273">
            <v>3471161</v>
          </cell>
        </row>
        <row r="274">
          <cell r="A274" t="str">
            <v>126635</v>
          </cell>
          <cell r="B274">
            <v>196436.87</v>
          </cell>
          <cell r="D274" t="str">
            <v>(blank)</v>
          </cell>
        </row>
        <row r="275">
          <cell r="A275" t="str">
            <v>126636</v>
          </cell>
          <cell r="B275">
            <v>14639.86</v>
          </cell>
          <cell r="D275" t="str">
            <v>Grand Total</v>
          </cell>
          <cell r="E275">
            <v>-196321824.98000076</v>
          </cell>
        </row>
        <row r="276">
          <cell r="A276" t="str">
            <v>130103</v>
          </cell>
          <cell r="B276">
            <v>380088.02</v>
          </cell>
        </row>
        <row r="277">
          <cell r="A277" t="str">
            <v>138341</v>
          </cell>
          <cell r="B277">
            <v>0.03</v>
          </cell>
        </row>
        <row r="278">
          <cell r="A278" t="str">
            <v>138345</v>
          </cell>
          <cell r="B278">
            <v>-0.01</v>
          </cell>
        </row>
        <row r="279">
          <cell r="A279" t="str">
            <v>138361</v>
          </cell>
          <cell r="B279">
            <v>-971925.28</v>
          </cell>
        </row>
        <row r="280">
          <cell r="A280" t="str">
            <v>138391</v>
          </cell>
          <cell r="B280">
            <v>-21177195.25</v>
          </cell>
        </row>
        <row r="281">
          <cell r="A281" t="str">
            <v>138395</v>
          </cell>
          <cell r="B281">
            <v>-0.01</v>
          </cell>
        </row>
        <row r="282">
          <cell r="A282" t="str">
            <v>138491</v>
          </cell>
          <cell r="B282">
            <v>-2407878.1</v>
          </cell>
        </row>
        <row r="283">
          <cell r="A283" t="str">
            <v>138492</v>
          </cell>
          <cell r="B283">
            <v>2303310.52</v>
          </cell>
        </row>
        <row r="284">
          <cell r="A284" t="str">
            <v>138541</v>
          </cell>
          <cell r="B284">
            <v>-2.74</v>
          </cell>
        </row>
        <row r="285">
          <cell r="A285" t="str">
            <v>138565</v>
          </cell>
          <cell r="B285">
            <v>-0.01</v>
          </cell>
        </row>
        <row r="286">
          <cell r="A286" t="str">
            <v>138591</v>
          </cell>
          <cell r="B286">
            <v>-7865.26</v>
          </cell>
        </row>
        <row r="287">
          <cell r="A287" t="str">
            <v>138694</v>
          </cell>
          <cell r="B287">
            <v>7865.26</v>
          </cell>
        </row>
        <row r="288">
          <cell r="A288" t="str">
            <v>149014</v>
          </cell>
          <cell r="B288">
            <v>28187346</v>
          </cell>
        </row>
        <row r="289">
          <cell r="A289" t="str">
            <v>149015</v>
          </cell>
          <cell r="B289">
            <v>-56310.99</v>
          </cell>
        </row>
        <row r="290">
          <cell r="A290" t="str">
            <v>152822</v>
          </cell>
          <cell r="B290">
            <v>-347207.61</v>
          </cell>
        </row>
        <row r="291">
          <cell r="A291" t="str">
            <v>152823</v>
          </cell>
          <cell r="B291">
            <v>76881.789999999994</v>
          </cell>
        </row>
        <row r="292">
          <cell r="A292" t="str">
            <v>152824</v>
          </cell>
          <cell r="B292">
            <v>-8358085.0199999996</v>
          </cell>
        </row>
        <row r="293">
          <cell r="A293" t="str">
            <v>152825</v>
          </cell>
          <cell r="B293">
            <v>25197456.559999999</v>
          </cell>
        </row>
        <row r="294">
          <cell r="A294" t="str">
            <v>152828</v>
          </cell>
          <cell r="B294">
            <v>-104208.48</v>
          </cell>
        </row>
        <row r="295">
          <cell r="A295" t="str">
            <v>152829</v>
          </cell>
          <cell r="B295">
            <v>532176.93999999994</v>
          </cell>
        </row>
        <row r="296">
          <cell r="A296" t="str">
            <v>152830</v>
          </cell>
          <cell r="B296">
            <v>-3845.12</v>
          </cell>
        </row>
        <row r="297">
          <cell r="A297" t="str">
            <v>152834</v>
          </cell>
          <cell r="B297">
            <v>26196.799999999999</v>
          </cell>
        </row>
        <row r="298">
          <cell r="A298" t="str">
            <v>161026</v>
          </cell>
          <cell r="B298">
            <v>96834078.5</v>
          </cell>
        </row>
        <row r="299">
          <cell r="A299" t="str">
            <v>163115</v>
          </cell>
          <cell r="B299">
            <v>0</v>
          </cell>
        </row>
        <row r="300">
          <cell r="A300" t="str">
            <v>168930</v>
          </cell>
          <cell r="B300">
            <v>213013.05</v>
          </cell>
        </row>
        <row r="301">
          <cell r="A301" t="str">
            <v>168945</v>
          </cell>
          <cell r="B301">
            <v>-16077.41</v>
          </cell>
        </row>
        <row r="302">
          <cell r="A302" t="str">
            <v>168949</v>
          </cell>
          <cell r="B302">
            <v>-2413043.6800000002</v>
          </cell>
        </row>
        <row r="303">
          <cell r="A303" t="str">
            <v>168950</v>
          </cell>
          <cell r="B303">
            <v>2406959.65</v>
          </cell>
        </row>
        <row r="304">
          <cell r="A304" t="str">
            <v>168954</v>
          </cell>
          <cell r="B304">
            <v>16162.17</v>
          </cell>
        </row>
        <row r="305">
          <cell r="A305" t="str">
            <v>168972</v>
          </cell>
          <cell r="B305">
            <v>61826.31</v>
          </cell>
        </row>
        <row r="306">
          <cell r="A306" t="str">
            <v>168973</v>
          </cell>
          <cell r="B306">
            <v>-108059.22</v>
          </cell>
        </row>
        <row r="307">
          <cell r="A307" t="str">
            <v>168991</v>
          </cell>
          <cell r="B307">
            <v>110460.28</v>
          </cell>
        </row>
        <row r="308">
          <cell r="A308" t="str">
            <v>169120</v>
          </cell>
          <cell r="B308">
            <v>-0.01</v>
          </cell>
        </row>
        <row r="309">
          <cell r="A309" t="str">
            <v>195032</v>
          </cell>
          <cell r="B309">
            <v>6073231324.5299997</v>
          </cell>
        </row>
        <row r="310">
          <cell r="A310" t="str">
            <v>195033</v>
          </cell>
          <cell r="B310">
            <v>5819316.8799999999</v>
          </cell>
        </row>
        <row r="311">
          <cell r="A311" t="str">
            <v>211021</v>
          </cell>
          <cell r="B311">
            <v>-27060881.48</v>
          </cell>
        </row>
        <row r="312">
          <cell r="A312" t="str">
            <v>211022</v>
          </cell>
          <cell r="B312">
            <v>-35300.43</v>
          </cell>
        </row>
        <row r="313">
          <cell r="A313" t="str">
            <v>211422</v>
          </cell>
          <cell r="B313">
            <v>1704958366.5899999</v>
          </cell>
        </row>
        <row r="314">
          <cell r="A314" t="str">
            <v>211500</v>
          </cell>
          <cell r="B314">
            <v>293381.26</v>
          </cell>
        </row>
        <row r="315">
          <cell r="A315" t="str">
            <v>211530</v>
          </cell>
          <cell r="B315">
            <v>3526831.54</v>
          </cell>
        </row>
        <row r="316">
          <cell r="A316" t="str">
            <v>223010</v>
          </cell>
          <cell r="B316">
            <v>-139264.20000000001</v>
          </cell>
        </row>
        <row r="317">
          <cell r="A317" t="str">
            <v>223011</v>
          </cell>
          <cell r="B317">
            <v>-116667.33</v>
          </cell>
        </row>
        <row r="318">
          <cell r="A318" t="str">
            <v>223022</v>
          </cell>
          <cell r="B318">
            <v>8825146.7400000002</v>
          </cell>
        </row>
        <row r="319">
          <cell r="A319" t="str">
            <v>245001</v>
          </cell>
          <cell r="B319">
            <v>-7832587.580000001</v>
          </cell>
        </row>
        <row r="320">
          <cell r="A320" t="str">
            <v>252813</v>
          </cell>
          <cell r="B320">
            <v>1779604.05</v>
          </cell>
        </row>
        <row r="321">
          <cell r="A321" t="str">
            <v>252843</v>
          </cell>
          <cell r="B321">
            <v>-1092054748.75</v>
          </cell>
        </row>
        <row r="322">
          <cell r="A322" t="str">
            <v>253016</v>
          </cell>
          <cell r="B322">
            <v>-88272.21</v>
          </cell>
        </row>
        <row r="323">
          <cell r="A323" t="str">
            <v>253017</v>
          </cell>
          <cell r="B323">
            <v>-31012618.329999998</v>
          </cell>
        </row>
        <row r="324">
          <cell r="A324" t="str">
            <v>253020</v>
          </cell>
          <cell r="B324">
            <v>-661811.93000000005</v>
          </cell>
        </row>
        <row r="325">
          <cell r="A325" t="str">
            <v>253021</v>
          </cell>
          <cell r="B325">
            <v>-31011.43</v>
          </cell>
        </row>
        <row r="326">
          <cell r="A326" t="str">
            <v>275165</v>
          </cell>
          <cell r="B326">
            <v>3125</v>
          </cell>
        </row>
        <row r="327">
          <cell r="A327" t="str">
            <v>275261</v>
          </cell>
          <cell r="B327">
            <v>-600000</v>
          </cell>
        </row>
        <row r="328">
          <cell r="A328" t="str">
            <v>275266</v>
          </cell>
          <cell r="B328">
            <v>442187.5</v>
          </cell>
        </row>
        <row r="329">
          <cell r="A329" t="str">
            <v>275360</v>
          </cell>
          <cell r="B329">
            <v>150000</v>
          </cell>
        </row>
        <row r="330">
          <cell r="A330" t="str">
            <v>275365</v>
          </cell>
          <cell r="B330">
            <v>-44375</v>
          </cell>
        </row>
        <row r="331">
          <cell r="A331" t="str">
            <v>290335</v>
          </cell>
          <cell r="B331">
            <v>7735518.0199999996</v>
          </cell>
        </row>
        <row r="332">
          <cell r="A332" t="str">
            <v>290525</v>
          </cell>
          <cell r="B332">
            <v>-567225.96</v>
          </cell>
        </row>
        <row r="333">
          <cell r="A333" t="str">
            <v>290527</v>
          </cell>
          <cell r="B333">
            <v>-5840044.1299999999</v>
          </cell>
        </row>
        <row r="334">
          <cell r="A334" t="str">
            <v>318302</v>
          </cell>
          <cell r="B334">
            <v>165251877.82999998</v>
          </cell>
        </row>
        <row r="335">
          <cell r="A335" t="str">
            <v>318312</v>
          </cell>
          <cell r="B335">
            <v>36602.14</v>
          </cell>
        </row>
        <row r="336">
          <cell r="A336" t="str">
            <v>410003</v>
          </cell>
          <cell r="B336">
            <v>320099800.20999998</v>
          </cell>
        </row>
        <row r="337">
          <cell r="A337" t="str">
            <v>411504</v>
          </cell>
          <cell r="B337">
            <v>-320161626.51999998</v>
          </cell>
        </row>
        <row r="338">
          <cell r="A338" t="str">
            <v>412801</v>
          </cell>
          <cell r="B338">
            <v>12985540.24</v>
          </cell>
        </row>
        <row r="339">
          <cell r="A339" t="str">
            <v>414091</v>
          </cell>
          <cell r="B339">
            <v>347207.61</v>
          </cell>
        </row>
        <row r="340">
          <cell r="A340" t="str">
            <v>414092</v>
          </cell>
          <cell r="B340">
            <v>8358085.0199999996</v>
          </cell>
        </row>
        <row r="341">
          <cell r="A341" t="str">
            <v>414094</v>
          </cell>
          <cell r="B341">
            <v>104208.48</v>
          </cell>
        </row>
        <row r="342">
          <cell r="A342" t="str">
            <v>414095</v>
          </cell>
          <cell r="B342">
            <v>3845.12</v>
          </cell>
        </row>
        <row r="343">
          <cell r="A343" t="str">
            <v>420412</v>
          </cell>
          <cell r="B343">
            <v>9307794.5700000003</v>
          </cell>
        </row>
        <row r="344">
          <cell r="A344" t="str">
            <v>420420</v>
          </cell>
          <cell r="B344">
            <v>-1068.51</v>
          </cell>
        </row>
        <row r="345">
          <cell r="A345" t="str">
            <v>420432</v>
          </cell>
          <cell r="B345">
            <v>4564826.1900000004</v>
          </cell>
        </row>
        <row r="346">
          <cell r="A346" t="str">
            <v>421302</v>
          </cell>
          <cell r="B346">
            <v>-722625.77</v>
          </cell>
        </row>
        <row r="347">
          <cell r="A347" t="str">
            <v>421502</v>
          </cell>
          <cell r="B347">
            <v>-139456.28</v>
          </cell>
        </row>
        <row r="348">
          <cell r="A348" t="str">
            <v>422852</v>
          </cell>
          <cell r="B348">
            <v>63260.46</v>
          </cell>
        </row>
        <row r="349">
          <cell r="A349" t="str">
            <v>449033</v>
          </cell>
          <cell r="B349">
            <v>-4649149.84</v>
          </cell>
        </row>
        <row r="350">
          <cell r="A350" t="str">
            <v>511022</v>
          </cell>
          <cell r="B350">
            <v>-47978.01</v>
          </cell>
        </row>
        <row r="351">
          <cell r="A351" t="str">
            <v>511515</v>
          </cell>
          <cell r="B351">
            <v>-8766375.8699999992</v>
          </cell>
        </row>
        <row r="352">
          <cell r="A352" t="str">
            <v>529155</v>
          </cell>
          <cell r="B352">
            <v>257188.62</v>
          </cell>
        </row>
        <row r="353">
          <cell r="A353" t="str">
            <v>641301</v>
          </cell>
          <cell r="B353">
            <v>632046.49</v>
          </cell>
        </row>
        <row r="354">
          <cell r="A354" t="str">
            <v>718502</v>
          </cell>
          <cell r="B354">
            <v>40745327.240000002</v>
          </cell>
        </row>
        <row r="355">
          <cell r="A355" t="str">
            <v>718506</v>
          </cell>
          <cell r="B355">
            <v>-811737.59</v>
          </cell>
        </row>
        <row r="356">
          <cell r="A356" t="str">
            <v>718507</v>
          </cell>
          <cell r="B356">
            <v>-4409935.2</v>
          </cell>
        </row>
        <row r="357">
          <cell r="A357" t="str">
            <v>721001</v>
          </cell>
          <cell r="B357">
            <v>-1779604.05</v>
          </cell>
        </row>
        <row r="358">
          <cell r="A358" t="str">
            <v>721111</v>
          </cell>
          <cell r="B358">
            <v>87581.84</v>
          </cell>
        </row>
        <row r="359">
          <cell r="A359" t="str">
            <v>721126</v>
          </cell>
          <cell r="B359">
            <v>41355240.390000001</v>
          </cell>
        </row>
        <row r="360">
          <cell r="A360" t="str">
            <v>721128</v>
          </cell>
          <cell r="B360">
            <v>-20766047.219999999</v>
          </cell>
        </row>
        <row r="361">
          <cell r="A361" t="str">
            <v>721129</v>
          </cell>
          <cell r="B361">
            <v>-36106.370000000003</v>
          </cell>
        </row>
        <row r="362">
          <cell r="A362" t="str">
            <v>721130</v>
          </cell>
          <cell r="B362">
            <v>-5692.55</v>
          </cell>
        </row>
        <row r="363">
          <cell r="A363" t="str">
            <v>721132</v>
          </cell>
          <cell r="B363">
            <v>27648227.600000001</v>
          </cell>
        </row>
        <row r="364">
          <cell r="A364" t="str">
            <v>721134</v>
          </cell>
          <cell r="B364">
            <v>-66039.350000000006</v>
          </cell>
        </row>
        <row r="365">
          <cell r="A365" t="str">
            <v>731216</v>
          </cell>
          <cell r="B365">
            <v>-541418.69999999995</v>
          </cell>
        </row>
        <row r="366">
          <cell r="A366" t="str">
            <v>741019</v>
          </cell>
          <cell r="B366">
            <v>-56487.53</v>
          </cell>
        </row>
        <row r="367">
          <cell r="A367" t="str">
            <v>744513</v>
          </cell>
          <cell r="B367">
            <v>3540295.32</v>
          </cell>
        </row>
        <row r="368">
          <cell r="A368" t="str">
            <v>744612</v>
          </cell>
          <cell r="B368">
            <v>-105625</v>
          </cell>
        </row>
        <row r="369">
          <cell r="A369" t="str">
            <v>745162</v>
          </cell>
          <cell r="B369">
            <v>-3125</v>
          </cell>
        </row>
        <row r="370">
          <cell r="A370" t="str">
            <v>745260</v>
          </cell>
          <cell r="B370">
            <v>-6910518.0199999996</v>
          </cell>
        </row>
        <row r="371">
          <cell r="A371" t="str">
            <v>745264</v>
          </cell>
          <cell r="B371">
            <v>-667187.5</v>
          </cell>
        </row>
        <row r="372">
          <cell r="A372" t="str">
            <v>747850</v>
          </cell>
          <cell r="B372">
            <v>-58882.3</v>
          </cell>
        </row>
        <row r="373">
          <cell r="A373" t="str">
            <v>747901</v>
          </cell>
          <cell r="B373">
            <v>-213271.39</v>
          </cell>
        </row>
        <row r="374">
          <cell r="A374" t="str">
            <v>748016</v>
          </cell>
          <cell r="B374">
            <v>3471161</v>
          </cell>
        </row>
        <row r="375">
          <cell r="A375" t="str">
            <v>(blank)</v>
          </cell>
        </row>
        <row r="376">
          <cell r="A376" t="str">
            <v>Grand Total</v>
          </cell>
          <cell r="B376">
            <v>-192814561.09000126</v>
          </cell>
        </row>
      </sheetData>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on Exception "/>
      <sheetName val="iStar Pmt Info"/>
      <sheetName val="Pivot Exceptions Swaps Only"/>
      <sheetName val="Data Quantum"/>
      <sheetName val="Pivot On Tops"/>
    </sheetNames>
    <sheetDataSet>
      <sheetData sheetId="0" refreshError="1"/>
      <sheetData sheetId="1" refreshError="1">
        <row r="2">
          <cell r="A2" t="str">
            <v>3135A0AM1</v>
          </cell>
          <cell r="B2">
            <v>22062</v>
          </cell>
          <cell r="C2">
            <v>38837</v>
          </cell>
          <cell r="D2">
            <v>38838</v>
          </cell>
          <cell r="E2">
            <v>0</v>
          </cell>
          <cell r="F2" t="str">
            <v>PAY</v>
          </cell>
          <cell r="G2">
            <v>1</v>
          </cell>
        </row>
        <row r="3">
          <cell r="A3" t="str">
            <v>3135A0BF5</v>
          </cell>
          <cell r="B3">
            <v>22252</v>
          </cell>
          <cell r="C3">
            <v>38836</v>
          </cell>
          <cell r="D3">
            <v>38838</v>
          </cell>
          <cell r="E3">
            <v>0</v>
          </cell>
          <cell r="F3" t="str">
            <v>PAY</v>
          </cell>
          <cell r="G3">
            <v>1</v>
          </cell>
        </row>
        <row r="4">
          <cell r="A4" t="str">
            <v>3135A0GD5</v>
          </cell>
          <cell r="B4">
            <v>24153</v>
          </cell>
          <cell r="C4">
            <v>38836</v>
          </cell>
          <cell r="D4">
            <v>38838</v>
          </cell>
          <cell r="E4">
            <v>0</v>
          </cell>
          <cell r="F4" t="str">
            <v>PAY</v>
          </cell>
          <cell r="G4">
            <v>1</v>
          </cell>
        </row>
        <row r="5">
          <cell r="A5" t="str">
            <v>3135A0JE0</v>
          </cell>
          <cell r="B5">
            <v>24782</v>
          </cell>
          <cell r="C5">
            <v>38837</v>
          </cell>
          <cell r="D5">
            <v>38838</v>
          </cell>
          <cell r="E5">
            <v>0</v>
          </cell>
          <cell r="F5" t="str">
            <v>PAY</v>
          </cell>
          <cell r="G5">
            <v>1</v>
          </cell>
        </row>
        <row r="6">
          <cell r="A6" t="str">
            <v>3135A0KC2</v>
          </cell>
          <cell r="B6">
            <v>25061</v>
          </cell>
          <cell r="C6">
            <v>38836</v>
          </cell>
          <cell r="D6">
            <v>38838</v>
          </cell>
          <cell r="E6">
            <v>0</v>
          </cell>
          <cell r="F6" t="str">
            <v>PAY</v>
          </cell>
          <cell r="G6">
            <v>1</v>
          </cell>
        </row>
        <row r="7">
          <cell r="A7" t="str">
            <v>3135A0MB2</v>
          </cell>
          <cell r="B7">
            <v>70369</v>
          </cell>
          <cell r="C7">
            <v>38836</v>
          </cell>
          <cell r="D7">
            <v>38838</v>
          </cell>
          <cell r="E7">
            <v>0</v>
          </cell>
          <cell r="F7" t="str">
            <v>PAY</v>
          </cell>
          <cell r="G7">
            <v>1</v>
          </cell>
        </row>
        <row r="8">
          <cell r="A8" t="str">
            <v>3135A0ME6</v>
          </cell>
          <cell r="B8">
            <v>70372</v>
          </cell>
          <cell r="C8">
            <v>38837</v>
          </cell>
          <cell r="D8">
            <v>38838</v>
          </cell>
          <cell r="E8">
            <v>0</v>
          </cell>
          <cell r="F8" t="str">
            <v>PAY</v>
          </cell>
          <cell r="G8">
            <v>1</v>
          </cell>
        </row>
        <row r="9">
          <cell r="A9" t="str">
            <v>31364CCC0</v>
          </cell>
          <cell r="B9">
            <v>2812</v>
          </cell>
          <cell r="C9">
            <v>38837</v>
          </cell>
          <cell r="D9">
            <v>38838</v>
          </cell>
          <cell r="E9">
            <v>0</v>
          </cell>
          <cell r="F9" t="str">
            <v>PAY</v>
          </cell>
          <cell r="G9">
            <v>1</v>
          </cell>
        </row>
        <row r="10">
          <cell r="A10" t="str">
            <v>31364CCC0</v>
          </cell>
          <cell r="B10">
            <v>2812</v>
          </cell>
          <cell r="C10">
            <v>38837</v>
          </cell>
          <cell r="D10">
            <v>38838</v>
          </cell>
          <cell r="E10">
            <v>0</v>
          </cell>
          <cell r="F10" t="str">
            <v>PAY</v>
          </cell>
          <cell r="G10">
            <v>2</v>
          </cell>
        </row>
        <row r="11">
          <cell r="A11" t="str">
            <v>31364CCC0</v>
          </cell>
          <cell r="B11">
            <v>2812</v>
          </cell>
          <cell r="C11">
            <v>38837</v>
          </cell>
          <cell r="D11">
            <v>38838</v>
          </cell>
          <cell r="E11">
            <v>0</v>
          </cell>
          <cell r="F11" t="str">
            <v>PAY</v>
          </cell>
          <cell r="G11">
            <v>3</v>
          </cell>
        </row>
        <row r="12">
          <cell r="A12" t="str">
            <v>31364CCC0</v>
          </cell>
          <cell r="B12">
            <v>2812</v>
          </cell>
          <cell r="C12">
            <v>38837</v>
          </cell>
          <cell r="D12">
            <v>38838</v>
          </cell>
          <cell r="E12">
            <v>0</v>
          </cell>
          <cell r="F12" t="str">
            <v>PAY</v>
          </cell>
          <cell r="G12">
            <v>4</v>
          </cell>
        </row>
        <row r="13">
          <cell r="A13" t="str">
            <v>31364KCA6</v>
          </cell>
          <cell r="B13">
            <v>5509</v>
          </cell>
          <cell r="C13">
            <v>38837</v>
          </cell>
          <cell r="D13">
            <v>38838</v>
          </cell>
          <cell r="E13">
            <v>0</v>
          </cell>
          <cell r="F13" t="str">
            <v>PAY</v>
          </cell>
          <cell r="G13">
            <v>1</v>
          </cell>
        </row>
        <row r="14">
          <cell r="A14" t="str">
            <v>31364KXM7</v>
          </cell>
          <cell r="B14">
            <v>6128</v>
          </cell>
          <cell r="C14">
            <v>38837</v>
          </cell>
          <cell r="D14">
            <v>38838</v>
          </cell>
          <cell r="E14">
            <v>0</v>
          </cell>
          <cell r="F14" t="str">
            <v>PAY</v>
          </cell>
          <cell r="G14">
            <v>1</v>
          </cell>
        </row>
        <row r="15">
          <cell r="A15" t="str">
            <v>3136F2ZP6</v>
          </cell>
          <cell r="B15">
            <v>8583</v>
          </cell>
          <cell r="C15">
            <v>38836</v>
          </cell>
          <cell r="D15">
            <v>38838</v>
          </cell>
          <cell r="E15">
            <v>0</v>
          </cell>
          <cell r="F15" t="str">
            <v>PAY</v>
          </cell>
          <cell r="G15">
            <v>1</v>
          </cell>
        </row>
        <row r="16">
          <cell r="A16" t="str">
            <v>3136F33F1</v>
          </cell>
          <cell r="B16">
            <v>17244</v>
          </cell>
          <cell r="C16">
            <v>38836</v>
          </cell>
          <cell r="D16">
            <v>38838</v>
          </cell>
          <cell r="E16">
            <v>0</v>
          </cell>
          <cell r="F16" t="str">
            <v>PAY</v>
          </cell>
          <cell r="G16">
            <v>1</v>
          </cell>
        </row>
        <row r="17">
          <cell r="A17" t="str">
            <v>3136F3KF2</v>
          </cell>
          <cell r="B17">
            <v>15493</v>
          </cell>
          <cell r="C17">
            <v>38836</v>
          </cell>
          <cell r="D17">
            <v>38838</v>
          </cell>
          <cell r="E17">
            <v>0</v>
          </cell>
          <cell r="F17" t="str">
            <v>PAY</v>
          </cell>
          <cell r="G17">
            <v>1</v>
          </cell>
        </row>
        <row r="18">
          <cell r="A18" t="str">
            <v>3136F3KJ4</v>
          </cell>
          <cell r="B18">
            <v>15505</v>
          </cell>
          <cell r="C18">
            <v>38837</v>
          </cell>
          <cell r="D18">
            <v>38838</v>
          </cell>
          <cell r="E18">
            <v>0</v>
          </cell>
          <cell r="F18" t="str">
            <v>PAY</v>
          </cell>
          <cell r="G18">
            <v>1</v>
          </cell>
        </row>
        <row r="19">
          <cell r="A19" t="str">
            <v>3136F3LQ7</v>
          </cell>
          <cell r="B19">
            <v>15495</v>
          </cell>
          <cell r="C19">
            <v>38836</v>
          </cell>
          <cell r="D19">
            <v>38838</v>
          </cell>
          <cell r="E19">
            <v>0</v>
          </cell>
          <cell r="F19" t="str">
            <v>PAY</v>
          </cell>
          <cell r="G19">
            <v>1</v>
          </cell>
        </row>
        <row r="20">
          <cell r="A20" t="str">
            <v>3136F3MG8</v>
          </cell>
          <cell r="B20">
            <v>15507</v>
          </cell>
          <cell r="C20">
            <v>38837</v>
          </cell>
          <cell r="D20">
            <v>38838</v>
          </cell>
          <cell r="E20">
            <v>0</v>
          </cell>
          <cell r="F20" t="str">
            <v>PAY</v>
          </cell>
          <cell r="G20">
            <v>1</v>
          </cell>
        </row>
        <row r="21">
          <cell r="A21" t="str">
            <v>3136F3ND4</v>
          </cell>
          <cell r="B21">
            <v>15498</v>
          </cell>
          <cell r="C21">
            <v>38836</v>
          </cell>
          <cell r="D21">
            <v>38838</v>
          </cell>
          <cell r="E21">
            <v>0</v>
          </cell>
          <cell r="F21" t="str">
            <v>PAY</v>
          </cell>
          <cell r="G21">
            <v>1</v>
          </cell>
        </row>
        <row r="22">
          <cell r="A22" t="str">
            <v>3136F3NH5</v>
          </cell>
          <cell r="B22">
            <v>15510</v>
          </cell>
          <cell r="C22">
            <v>38837</v>
          </cell>
          <cell r="D22">
            <v>38838</v>
          </cell>
          <cell r="E22">
            <v>0</v>
          </cell>
          <cell r="F22" t="str">
            <v>PAY</v>
          </cell>
          <cell r="G22">
            <v>1</v>
          </cell>
        </row>
        <row r="23">
          <cell r="A23" t="str">
            <v>3136F3PD2</v>
          </cell>
          <cell r="B23">
            <v>15511</v>
          </cell>
          <cell r="C23">
            <v>38837</v>
          </cell>
          <cell r="D23">
            <v>38838</v>
          </cell>
          <cell r="E23">
            <v>0</v>
          </cell>
          <cell r="F23" t="str">
            <v>PAY</v>
          </cell>
          <cell r="G23">
            <v>1</v>
          </cell>
        </row>
        <row r="24">
          <cell r="A24" t="str">
            <v>3136F3PV2</v>
          </cell>
          <cell r="B24">
            <v>15514</v>
          </cell>
          <cell r="C24">
            <v>38837</v>
          </cell>
          <cell r="D24">
            <v>38838</v>
          </cell>
          <cell r="E24">
            <v>0</v>
          </cell>
          <cell r="F24" t="str">
            <v>PAY</v>
          </cell>
          <cell r="G24">
            <v>1</v>
          </cell>
        </row>
        <row r="25">
          <cell r="A25" t="str">
            <v>3136F3PY6</v>
          </cell>
          <cell r="B25">
            <v>15515</v>
          </cell>
          <cell r="C25">
            <v>38837</v>
          </cell>
          <cell r="D25">
            <v>38838</v>
          </cell>
          <cell r="E25">
            <v>0</v>
          </cell>
          <cell r="F25" t="str">
            <v>PAY</v>
          </cell>
          <cell r="G25">
            <v>1</v>
          </cell>
        </row>
        <row r="26">
          <cell r="A26" t="str">
            <v>3136F42R4</v>
          </cell>
          <cell r="B26">
            <v>19128</v>
          </cell>
          <cell r="C26">
            <v>38837</v>
          </cell>
          <cell r="D26">
            <v>38838</v>
          </cell>
          <cell r="E26">
            <v>0</v>
          </cell>
          <cell r="F26" t="str">
            <v>PAY</v>
          </cell>
          <cell r="G26">
            <v>1</v>
          </cell>
        </row>
        <row r="27">
          <cell r="A27" t="str">
            <v>3136F4MH4</v>
          </cell>
          <cell r="B27">
            <v>18258</v>
          </cell>
          <cell r="C27">
            <v>38836</v>
          </cell>
          <cell r="D27">
            <v>38838</v>
          </cell>
          <cell r="E27">
            <v>0</v>
          </cell>
          <cell r="F27" t="str">
            <v>PAY</v>
          </cell>
          <cell r="G27">
            <v>1</v>
          </cell>
        </row>
        <row r="28">
          <cell r="A28" t="str">
            <v>3136F4MM3</v>
          </cell>
          <cell r="B28">
            <v>18265</v>
          </cell>
          <cell r="C28">
            <v>38837</v>
          </cell>
          <cell r="D28">
            <v>38838</v>
          </cell>
          <cell r="E28">
            <v>0</v>
          </cell>
          <cell r="F28" t="str">
            <v>PAY</v>
          </cell>
          <cell r="G28">
            <v>1</v>
          </cell>
        </row>
        <row r="29">
          <cell r="A29" t="str">
            <v>3136F4MM3</v>
          </cell>
          <cell r="B29">
            <v>18265</v>
          </cell>
          <cell r="C29">
            <v>38837</v>
          </cell>
          <cell r="D29">
            <v>38838</v>
          </cell>
          <cell r="E29">
            <v>0</v>
          </cell>
          <cell r="F29" t="str">
            <v>PAY</v>
          </cell>
          <cell r="G29">
            <v>2</v>
          </cell>
        </row>
        <row r="30">
          <cell r="A30" t="str">
            <v>3136F4MM3</v>
          </cell>
          <cell r="B30">
            <v>18265</v>
          </cell>
          <cell r="C30">
            <v>38837</v>
          </cell>
          <cell r="D30">
            <v>38838</v>
          </cell>
          <cell r="E30">
            <v>0</v>
          </cell>
          <cell r="F30" t="str">
            <v>PAY</v>
          </cell>
          <cell r="G30">
            <v>3</v>
          </cell>
        </row>
        <row r="31">
          <cell r="A31" t="str">
            <v>3136F4MN1</v>
          </cell>
          <cell r="B31">
            <v>18266</v>
          </cell>
          <cell r="C31">
            <v>38837</v>
          </cell>
          <cell r="D31">
            <v>38838</v>
          </cell>
          <cell r="E31">
            <v>0</v>
          </cell>
          <cell r="F31" t="str">
            <v>PAY</v>
          </cell>
          <cell r="G31">
            <v>1</v>
          </cell>
        </row>
        <row r="32">
          <cell r="A32" t="str">
            <v>3136F4PN8</v>
          </cell>
          <cell r="B32">
            <v>18269</v>
          </cell>
          <cell r="C32">
            <v>38837</v>
          </cell>
          <cell r="D32">
            <v>38838</v>
          </cell>
          <cell r="E32">
            <v>0</v>
          </cell>
          <cell r="F32" t="str">
            <v>PAY</v>
          </cell>
          <cell r="G32">
            <v>1</v>
          </cell>
        </row>
        <row r="33">
          <cell r="A33" t="str">
            <v>3136F4QN7</v>
          </cell>
          <cell r="B33">
            <v>18281</v>
          </cell>
          <cell r="C33">
            <v>38836</v>
          </cell>
          <cell r="D33">
            <v>38838</v>
          </cell>
          <cell r="E33">
            <v>0</v>
          </cell>
          <cell r="F33" t="str">
            <v>PAY</v>
          </cell>
          <cell r="G33">
            <v>1</v>
          </cell>
        </row>
        <row r="34">
          <cell r="A34" t="str">
            <v>3136F4QQ0</v>
          </cell>
          <cell r="B34">
            <v>18283</v>
          </cell>
          <cell r="C34">
            <v>38836</v>
          </cell>
          <cell r="D34">
            <v>38838</v>
          </cell>
          <cell r="E34">
            <v>0</v>
          </cell>
          <cell r="F34" t="str">
            <v>PAY</v>
          </cell>
          <cell r="G34">
            <v>1</v>
          </cell>
        </row>
        <row r="35">
          <cell r="A35" t="str">
            <v>3136F4QR8</v>
          </cell>
          <cell r="B35">
            <v>18284</v>
          </cell>
          <cell r="C35">
            <v>38836</v>
          </cell>
          <cell r="D35">
            <v>38838</v>
          </cell>
          <cell r="E35">
            <v>0</v>
          </cell>
          <cell r="F35" t="str">
            <v>PAY</v>
          </cell>
          <cell r="G35">
            <v>1</v>
          </cell>
        </row>
        <row r="36">
          <cell r="A36" t="str">
            <v>3136F4QS6</v>
          </cell>
          <cell r="B36">
            <v>18285</v>
          </cell>
          <cell r="C36">
            <v>38836</v>
          </cell>
          <cell r="D36">
            <v>38838</v>
          </cell>
          <cell r="E36">
            <v>0</v>
          </cell>
          <cell r="F36" t="str">
            <v>PAY</v>
          </cell>
          <cell r="G36">
            <v>1</v>
          </cell>
        </row>
        <row r="37">
          <cell r="A37" t="str">
            <v>3136F4QT4</v>
          </cell>
          <cell r="B37">
            <v>18286</v>
          </cell>
          <cell r="C37">
            <v>38836</v>
          </cell>
          <cell r="D37">
            <v>38838</v>
          </cell>
          <cell r="E37">
            <v>0</v>
          </cell>
          <cell r="F37" t="str">
            <v>PAY</v>
          </cell>
          <cell r="G37">
            <v>1</v>
          </cell>
        </row>
        <row r="38">
          <cell r="A38" t="str">
            <v>3136F5PG0</v>
          </cell>
          <cell r="B38">
            <v>20289</v>
          </cell>
          <cell r="C38">
            <v>38837</v>
          </cell>
          <cell r="D38">
            <v>38838</v>
          </cell>
          <cell r="E38">
            <v>0</v>
          </cell>
          <cell r="F38" t="str">
            <v>PAY</v>
          </cell>
          <cell r="G38">
            <v>1</v>
          </cell>
        </row>
        <row r="39">
          <cell r="A39" t="str">
            <v>3136F5PL9</v>
          </cell>
          <cell r="B39">
            <v>20243</v>
          </cell>
          <cell r="C39">
            <v>38836</v>
          </cell>
          <cell r="D39">
            <v>38838</v>
          </cell>
          <cell r="E39">
            <v>0</v>
          </cell>
          <cell r="F39" t="str">
            <v>PAY</v>
          </cell>
          <cell r="G39">
            <v>1</v>
          </cell>
        </row>
        <row r="40">
          <cell r="A40" t="str">
            <v>3136F5QB0</v>
          </cell>
          <cell r="B40">
            <v>20246</v>
          </cell>
          <cell r="C40">
            <v>38836</v>
          </cell>
          <cell r="D40">
            <v>38838</v>
          </cell>
          <cell r="E40">
            <v>0</v>
          </cell>
          <cell r="F40" t="str">
            <v>PAY</v>
          </cell>
          <cell r="G40">
            <v>1</v>
          </cell>
        </row>
        <row r="41">
          <cell r="A41" t="str">
            <v>3136F5QE4</v>
          </cell>
          <cell r="B41">
            <v>20247</v>
          </cell>
          <cell r="C41">
            <v>38836</v>
          </cell>
          <cell r="D41">
            <v>38838</v>
          </cell>
          <cell r="E41">
            <v>0</v>
          </cell>
          <cell r="F41" t="str">
            <v>PAY</v>
          </cell>
          <cell r="G41">
            <v>1</v>
          </cell>
        </row>
        <row r="42">
          <cell r="A42" t="str">
            <v>3136F5QR5</v>
          </cell>
          <cell r="B42">
            <v>20290</v>
          </cell>
          <cell r="C42">
            <v>38837</v>
          </cell>
          <cell r="D42">
            <v>38838</v>
          </cell>
          <cell r="E42">
            <v>0</v>
          </cell>
          <cell r="F42" t="str">
            <v>PAY</v>
          </cell>
          <cell r="G42">
            <v>1</v>
          </cell>
        </row>
        <row r="43">
          <cell r="A43" t="str">
            <v>3136F5QU8</v>
          </cell>
          <cell r="B43">
            <v>20249</v>
          </cell>
          <cell r="C43">
            <v>38836</v>
          </cell>
          <cell r="D43">
            <v>38838</v>
          </cell>
          <cell r="E43">
            <v>0</v>
          </cell>
          <cell r="F43" t="str">
            <v>PAY</v>
          </cell>
          <cell r="G43">
            <v>1</v>
          </cell>
        </row>
        <row r="44">
          <cell r="A44" t="str">
            <v>3136F5QW4</v>
          </cell>
          <cell r="B44">
            <v>20250</v>
          </cell>
          <cell r="C44">
            <v>38836</v>
          </cell>
          <cell r="D44">
            <v>38838</v>
          </cell>
          <cell r="E44">
            <v>0</v>
          </cell>
          <cell r="F44" t="str">
            <v>PAY</v>
          </cell>
          <cell r="G44">
            <v>1</v>
          </cell>
        </row>
        <row r="45">
          <cell r="A45" t="str">
            <v>3136F5RA1</v>
          </cell>
          <cell r="B45">
            <v>20251</v>
          </cell>
          <cell r="C45">
            <v>38836</v>
          </cell>
          <cell r="D45">
            <v>38838</v>
          </cell>
          <cell r="E45">
            <v>0</v>
          </cell>
          <cell r="F45" t="str">
            <v>PAY</v>
          </cell>
          <cell r="G45">
            <v>1</v>
          </cell>
        </row>
        <row r="46">
          <cell r="A46" t="str">
            <v>3136F5RA1</v>
          </cell>
          <cell r="B46">
            <v>20251</v>
          </cell>
          <cell r="C46">
            <v>38836</v>
          </cell>
          <cell r="D46">
            <v>38838</v>
          </cell>
          <cell r="E46">
            <v>0</v>
          </cell>
          <cell r="F46" t="str">
            <v>PAY</v>
          </cell>
          <cell r="G46">
            <v>2</v>
          </cell>
        </row>
        <row r="47">
          <cell r="A47" t="str">
            <v>3136F5RG8</v>
          </cell>
          <cell r="B47">
            <v>20252</v>
          </cell>
          <cell r="C47">
            <v>38836</v>
          </cell>
          <cell r="D47">
            <v>38838</v>
          </cell>
          <cell r="E47">
            <v>0</v>
          </cell>
          <cell r="F47" t="str">
            <v>PAY</v>
          </cell>
          <cell r="G47">
            <v>1</v>
          </cell>
        </row>
        <row r="48">
          <cell r="A48" t="str">
            <v>3136F5RP8</v>
          </cell>
          <cell r="B48">
            <v>20253</v>
          </cell>
          <cell r="C48">
            <v>38836</v>
          </cell>
          <cell r="D48">
            <v>38838</v>
          </cell>
          <cell r="E48">
            <v>0</v>
          </cell>
          <cell r="F48" t="str">
            <v>PAY</v>
          </cell>
          <cell r="G48">
            <v>1</v>
          </cell>
        </row>
        <row r="49">
          <cell r="A49" t="str">
            <v>3136F5RR4</v>
          </cell>
          <cell r="B49">
            <v>20254</v>
          </cell>
          <cell r="C49">
            <v>38836</v>
          </cell>
          <cell r="D49">
            <v>38838</v>
          </cell>
          <cell r="E49">
            <v>0</v>
          </cell>
          <cell r="F49" t="str">
            <v>PAY</v>
          </cell>
          <cell r="G49">
            <v>1</v>
          </cell>
        </row>
        <row r="50">
          <cell r="A50" t="str">
            <v>3136F5RS2</v>
          </cell>
          <cell r="B50">
            <v>20255</v>
          </cell>
          <cell r="C50">
            <v>38836</v>
          </cell>
          <cell r="D50">
            <v>38838</v>
          </cell>
          <cell r="E50">
            <v>0</v>
          </cell>
          <cell r="F50" t="str">
            <v>PAY</v>
          </cell>
          <cell r="G50">
            <v>1</v>
          </cell>
        </row>
        <row r="51">
          <cell r="A51" t="str">
            <v>3136F5RS2</v>
          </cell>
          <cell r="B51">
            <v>20255</v>
          </cell>
          <cell r="C51">
            <v>38836</v>
          </cell>
          <cell r="D51">
            <v>38838</v>
          </cell>
          <cell r="E51">
            <v>0</v>
          </cell>
          <cell r="F51" t="str">
            <v>PAY</v>
          </cell>
          <cell r="G51">
            <v>2</v>
          </cell>
        </row>
        <row r="52">
          <cell r="A52" t="str">
            <v>3136F5SA0</v>
          </cell>
          <cell r="B52">
            <v>20256</v>
          </cell>
          <cell r="C52">
            <v>38836</v>
          </cell>
          <cell r="D52">
            <v>38838</v>
          </cell>
          <cell r="E52">
            <v>0</v>
          </cell>
          <cell r="F52" t="str">
            <v>PAY</v>
          </cell>
          <cell r="G52">
            <v>1</v>
          </cell>
        </row>
        <row r="53">
          <cell r="A53" t="str">
            <v>3136F5SM4</v>
          </cell>
          <cell r="B53">
            <v>20257</v>
          </cell>
          <cell r="C53">
            <v>38836</v>
          </cell>
          <cell r="D53">
            <v>38838</v>
          </cell>
          <cell r="E53">
            <v>0</v>
          </cell>
          <cell r="F53" t="str">
            <v>PAY</v>
          </cell>
          <cell r="G53">
            <v>1</v>
          </cell>
        </row>
        <row r="54">
          <cell r="A54" t="str">
            <v>3136F5ST9</v>
          </cell>
          <cell r="B54">
            <v>20259</v>
          </cell>
          <cell r="C54">
            <v>38836</v>
          </cell>
          <cell r="D54">
            <v>38838</v>
          </cell>
          <cell r="E54">
            <v>0</v>
          </cell>
          <cell r="F54" t="str">
            <v>PAY</v>
          </cell>
          <cell r="G54">
            <v>1</v>
          </cell>
        </row>
        <row r="55">
          <cell r="A55" t="str">
            <v>3136F5SY8</v>
          </cell>
          <cell r="B55">
            <v>20294</v>
          </cell>
          <cell r="C55">
            <v>38837</v>
          </cell>
          <cell r="D55">
            <v>38838</v>
          </cell>
          <cell r="E55">
            <v>0</v>
          </cell>
          <cell r="F55" t="str">
            <v>PAY</v>
          </cell>
          <cell r="G55">
            <v>1</v>
          </cell>
        </row>
        <row r="56">
          <cell r="A56" t="str">
            <v>3136F5TE1</v>
          </cell>
          <cell r="B56">
            <v>20260</v>
          </cell>
          <cell r="C56">
            <v>38836</v>
          </cell>
          <cell r="D56">
            <v>38838</v>
          </cell>
          <cell r="E56">
            <v>0</v>
          </cell>
          <cell r="F56" t="str">
            <v>PAY</v>
          </cell>
          <cell r="G56">
            <v>1</v>
          </cell>
        </row>
        <row r="57">
          <cell r="A57" t="str">
            <v>3136F5TG6</v>
          </cell>
          <cell r="B57">
            <v>20261</v>
          </cell>
          <cell r="C57">
            <v>38836</v>
          </cell>
          <cell r="D57">
            <v>38838</v>
          </cell>
          <cell r="E57">
            <v>0</v>
          </cell>
          <cell r="F57" t="str">
            <v>PAY</v>
          </cell>
          <cell r="G57">
            <v>1</v>
          </cell>
        </row>
        <row r="58">
          <cell r="A58" t="str">
            <v>3136F5TG6</v>
          </cell>
          <cell r="B58">
            <v>20261</v>
          </cell>
          <cell r="C58">
            <v>38836</v>
          </cell>
          <cell r="D58">
            <v>38838</v>
          </cell>
          <cell r="E58">
            <v>0</v>
          </cell>
          <cell r="F58" t="str">
            <v>PAY</v>
          </cell>
          <cell r="G58">
            <v>2</v>
          </cell>
        </row>
        <row r="59">
          <cell r="A59" t="str">
            <v>3136F5TG6</v>
          </cell>
          <cell r="B59">
            <v>20261</v>
          </cell>
          <cell r="C59">
            <v>38836</v>
          </cell>
          <cell r="D59">
            <v>38838</v>
          </cell>
          <cell r="E59">
            <v>0</v>
          </cell>
          <cell r="F59" t="str">
            <v>PAY</v>
          </cell>
          <cell r="G59">
            <v>3</v>
          </cell>
        </row>
        <row r="60">
          <cell r="A60" t="str">
            <v>3136F5TX9</v>
          </cell>
          <cell r="B60">
            <v>20262</v>
          </cell>
          <cell r="C60">
            <v>38836</v>
          </cell>
          <cell r="D60">
            <v>38838</v>
          </cell>
          <cell r="E60">
            <v>0</v>
          </cell>
          <cell r="F60" t="str">
            <v>PAY</v>
          </cell>
          <cell r="G60">
            <v>1</v>
          </cell>
        </row>
        <row r="61">
          <cell r="A61" t="str">
            <v>3136F5TX9</v>
          </cell>
          <cell r="B61">
            <v>20262</v>
          </cell>
          <cell r="C61">
            <v>38836</v>
          </cell>
          <cell r="D61">
            <v>38838</v>
          </cell>
          <cell r="E61">
            <v>0</v>
          </cell>
          <cell r="F61" t="str">
            <v>PAY</v>
          </cell>
          <cell r="G61">
            <v>2</v>
          </cell>
        </row>
        <row r="62">
          <cell r="A62" t="str">
            <v>3136F5TX9</v>
          </cell>
          <cell r="B62">
            <v>20262</v>
          </cell>
          <cell r="C62">
            <v>38836</v>
          </cell>
          <cell r="D62">
            <v>38838</v>
          </cell>
          <cell r="E62">
            <v>0</v>
          </cell>
          <cell r="F62" t="str">
            <v>PAY</v>
          </cell>
          <cell r="G62">
            <v>3</v>
          </cell>
        </row>
        <row r="63">
          <cell r="A63" t="str">
            <v>3136F5UQ2</v>
          </cell>
          <cell r="B63">
            <v>20263</v>
          </cell>
          <cell r="C63">
            <v>38836</v>
          </cell>
          <cell r="D63">
            <v>38838</v>
          </cell>
          <cell r="E63">
            <v>0</v>
          </cell>
          <cell r="F63" t="str">
            <v>PAY</v>
          </cell>
          <cell r="G63">
            <v>1</v>
          </cell>
        </row>
        <row r="64">
          <cell r="A64" t="str">
            <v>3136F5UR0</v>
          </cell>
          <cell r="B64">
            <v>20264</v>
          </cell>
          <cell r="C64">
            <v>38836</v>
          </cell>
          <cell r="D64">
            <v>38838</v>
          </cell>
          <cell r="E64">
            <v>0</v>
          </cell>
          <cell r="F64" t="str">
            <v>PAY</v>
          </cell>
          <cell r="G64">
            <v>1</v>
          </cell>
        </row>
        <row r="65">
          <cell r="A65" t="str">
            <v>3136F5UT6</v>
          </cell>
          <cell r="B65">
            <v>20266</v>
          </cell>
          <cell r="C65">
            <v>38836</v>
          </cell>
          <cell r="D65">
            <v>38838</v>
          </cell>
          <cell r="E65">
            <v>0</v>
          </cell>
          <cell r="F65" t="str">
            <v>PAY</v>
          </cell>
          <cell r="G65">
            <v>1</v>
          </cell>
        </row>
        <row r="66">
          <cell r="A66" t="str">
            <v>3136F5V99</v>
          </cell>
          <cell r="B66">
            <v>21117</v>
          </cell>
          <cell r="C66">
            <v>38837</v>
          </cell>
          <cell r="D66">
            <v>38838</v>
          </cell>
          <cell r="E66">
            <v>0</v>
          </cell>
          <cell r="F66" t="str">
            <v>PAY</v>
          </cell>
          <cell r="G66">
            <v>1</v>
          </cell>
        </row>
        <row r="67">
          <cell r="A67" t="str">
            <v>3136F5VV0</v>
          </cell>
          <cell r="B67">
            <v>20268</v>
          </cell>
          <cell r="C67">
            <v>38836</v>
          </cell>
          <cell r="D67">
            <v>38838</v>
          </cell>
          <cell r="E67">
            <v>0</v>
          </cell>
          <cell r="F67" t="str">
            <v>PAY</v>
          </cell>
          <cell r="G67">
            <v>1</v>
          </cell>
        </row>
        <row r="68">
          <cell r="A68" t="str">
            <v>3136F63C1</v>
          </cell>
          <cell r="B68">
            <v>24154</v>
          </cell>
          <cell r="C68">
            <v>38836</v>
          </cell>
          <cell r="D68">
            <v>38838</v>
          </cell>
          <cell r="E68">
            <v>0</v>
          </cell>
          <cell r="F68" t="str">
            <v>PAY</v>
          </cell>
          <cell r="G68">
            <v>1</v>
          </cell>
        </row>
        <row r="69">
          <cell r="A69" t="str">
            <v>3136F63G2</v>
          </cell>
          <cell r="B69">
            <v>24155</v>
          </cell>
          <cell r="C69">
            <v>38836</v>
          </cell>
          <cell r="D69">
            <v>38838</v>
          </cell>
          <cell r="E69">
            <v>0</v>
          </cell>
          <cell r="F69" t="str">
            <v>PAY</v>
          </cell>
          <cell r="G69">
            <v>1</v>
          </cell>
        </row>
        <row r="70">
          <cell r="A70" t="str">
            <v>3136F64V8</v>
          </cell>
          <cell r="B70">
            <v>24157</v>
          </cell>
          <cell r="C70">
            <v>38836</v>
          </cell>
          <cell r="D70">
            <v>38838</v>
          </cell>
          <cell r="E70">
            <v>0</v>
          </cell>
          <cell r="F70" t="str">
            <v>PAY</v>
          </cell>
          <cell r="G70">
            <v>1</v>
          </cell>
        </row>
        <row r="71">
          <cell r="A71" t="str">
            <v>3136F6GY9</v>
          </cell>
          <cell r="B71">
            <v>22254</v>
          </cell>
          <cell r="C71">
            <v>38836</v>
          </cell>
          <cell r="D71">
            <v>38838</v>
          </cell>
          <cell r="E71">
            <v>0</v>
          </cell>
          <cell r="F71" t="str">
            <v>PAY</v>
          </cell>
          <cell r="G71">
            <v>1</v>
          </cell>
        </row>
        <row r="72">
          <cell r="A72" t="str">
            <v>3136F6GY9</v>
          </cell>
          <cell r="B72">
            <v>22254</v>
          </cell>
          <cell r="C72">
            <v>38836</v>
          </cell>
          <cell r="D72">
            <v>38838</v>
          </cell>
          <cell r="E72">
            <v>0</v>
          </cell>
          <cell r="F72" t="str">
            <v>PAY</v>
          </cell>
          <cell r="G72">
            <v>2</v>
          </cell>
        </row>
        <row r="73">
          <cell r="A73" t="str">
            <v>3136F6JG5</v>
          </cell>
          <cell r="B73">
            <v>22255</v>
          </cell>
          <cell r="C73">
            <v>38836</v>
          </cell>
          <cell r="D73">
            <v>38838</v>
          </cell>
          <cell r="E73">
            <v>0</v>
          </cell>
          <cell r="F73" t="str">
            <v>PAY</v>
          </cell>
          <cell r="G73">
            <v>1</v>
          </cell>
        </row>
        <row r="74">
          <cell r="A74" t="str">
            <v>313SWI418</v>
          </cell>
          <cell r="B74">
            <v>11245</v>
          </cell>
          <cell r="C74">
            <v>38836</v>
          </cell>
          <cell r="D74">
            <v>38838</v>
          </cell>
          <cell r="E74">
            <v>0</v>
          </cell>
          <cell r="F74" t="str">
            <v>PAY</v>
          </cell>
          <cell r="G74">
            <v>1</v>
          </cell>
        </row>
        <row r="75">
          <cell r="A75" t="str">
            <v>313SWI418</v>
          </cell>
          <cell r="B75">
            <v>11245</v>
          </cell>
          <cell r="C75">
            <v>38836</v>
          </cell>
          <cell r="D75">
            <v>38838</v>
          </cell>
          <cell r="E75">
            <v>0</v>
          </cell>
          <cell r="F75" t="str">
            <v>PAY</v>
          </cell>
          <cell r="G75">
            <v>2</v>
          </cell>
        </row>
        <row r="76">
          <cell r="A76" t="str">
            <v>313SWI418</v>
          </cell>
          <cell r="B76">
            <v>11245</v>
          </cell>
          <cell r="C76">
            <v>38836</v>
          </cell>
          <cell r="D76">
            <v>38838</v>
          </cell>
          <cell r="E76">
            <v>0</v>
          </cell>
          <cell r="F76" t="str">
            <v>PAY</v>
          </cell>
          <cell r="G76">
            <v>3</v>
          </cell>
        </row>
        <row r="77">
          <cell r="A77" t="str">
            <v>314SWI485</v>
          </cell>
          <cell r="B77">
            <v>14076</v>
          </cell>
          <cell r="C77">
            <v>38836</v>
          </cell>
          <cell r="D77">
            <v>38838</v>
          </cell>
          <cell r="E77">
            <v>0</v>
          </cell>
          <cell r="F77" t="str">
            <v>PAY</v>
          </cell>
          <cell r="G77">
            <v>1</v>
          </cell>
        </row>
        <row r="78">
          <cell r="A78" t="str">
            <v>314SWI485</v>
          </cell>
          <cell r="B78">
            <v>14076</v>
          </cell>
          <cell r="C78">
            <v>38836</v>
          </cell>
          <cell r="D78">
            <v>38838</v>
          </cell>
          <cell r="E78">
            <v>0</v>
          </cell>
          <cell r="F78" t="str">
            <v>PAY</v>
          </cell>
          <cell r="G78">
            <v>2</v>
          </cell>
        </row>
        <row r="79">
          <cell r="A79" t="str">
            <v>314SWI485</v>
          </cell>
          <cell r="B79">
            <v>14076</v>
          </cell>
          <cell r="C79">
            <v>38836</v>
          </cell>
          <cell r="D79">
            <v>38838</v>
          </cell>
          <cell r="E79">
            <v>0</v>
          </cell>
          <cell r="F79" t="str">
            <v>PAY</v>
          </cell>
          <cell r="G79">
            <v>3</v>
          </cell>
        </row>
        <row r="80">
          <cell r="A80" t="str">
            <v>314SWI487</v>
          </cell>
          <cell r="B80">
            <v>14078</v>
          </cell>
          <cell r="C80">
            <v>38837</v>
          </cell>
          <cell r="D80">
            <v>38838</v>
          </cell>
          <cell r="E80">
            <v>0</v>
          </cell>
          <cell r="F80" t="str">
            <v>PAY</v>
          </cell>
          <cell r="G80">
            <v>1</v>
          </cell>
        </row>
        <row r="81">
          <cell r="A81" t="str">
            <v>314SWI487</v>
          </cell>
          <cell r="B81">
            <v>14078</v>
          </cell>
          <cell r="C81">
            <v>38837</v>
          </cell>
          <cell r="D81">
            <v>38838</v>
          </cell>
          <cell r="E81">
            <v>0</v>
          </cell>
          <cell r="F81" t="str">
            <v>PAY</v>
          </cell>
          <cell r="G81">
            <v>2</v>
          </cell>
        </row>
        <row r="82">
          <cell r="A82" t="str">
            <v>314SWI487</v>
          </cell>
          <cell r="B82">
            <v>14078</v>
          </cell>
          <cell r="C82">
            <v>38837</v>
          </cell>
          <cell r="D82">
            <v>38838</v>
          </cell>
          <cell r="E82">
            <v>0</v>
          </cell>
          <cell r="F82" t="str">
            <v>PAY</v>
          </cell>
          <cell r="G82">
            <v>3</v>
          </cell>
        </row>
        <row r="83">
          <cell r="A83" t="str">
            <v>314SWI760</v>
          </cell>
          <cell r="B83">
            <v>15501</v>
          </cell>
          <cell r="C83">
            <v>38836</v>
          </cell>
          <cell r="D83">
            <v>38838</v>
          </cell>
          <cell r="E83">
            <v>0</v>
          </cell>
          <cell r="F83" t="str">
            <v>PAY</v>
          </cell>
          <cell r="G83">
            <v>1</v>
          </cell>
        </row>
        <row r="84">
          <cell r="A84" t="str">
            <v>314SWI760</v>
          </cell>
          <cell r="B84">
            <v>15501</v>
          </cell>
          <cell r="C84">
            <v>38836</v>
          </cell>
          <cell r="D84">
            <v>38838</v>
          </cell>
          <cell r="E84">
            <v>0</v>
          </cell>
          <cell r="F84" t="str">
            <v>PAY</v>
          </cell>
          <cell r="G84">
            <v>2</v>
          </cell>
        </row>
        <row r="85">
          <cell r="A85" t="str">
            <v>314SWI760</v>
          </cell>
          <cell r="B85">
            <v>15501</v>
          </cell>
          <cell r="C85">
            <v>38836</v>
          </cell>
          <cell r="D85">
            <v>38838</v>
          </cell>
          <cell r="E85">
            <v>0</v>
          </cell>
          <cell r="F85" t="str">
            <v>PAY</v>
          </cell>
          <cell r="G85">
            <v>3</v>
          </cell>
        </row>
        <row r="86">
          <cell r="A86" t="str">
            <v>314SWI761</v>
          </cell>
          <cell r="B86">
            <v>15520</v>
          </cell>
          <cell r="C86">
            <v>38837</v>
          </cell>
          <cell r="D86">
            <v>38838</v>
          </cell>
          <cell r="E86">
            <v>0</v>
          </cell>
          <cell r="F86" t="str">
            <v>PAY</v>
          </cell>
          <cell r="G86">
            <v>1</v>
          </cell>
        </row>
        <row r="87">
          <cell r="A87" t="str">
            <v>314SWI761</v>
          </cell>
          <cell r="B87">
            <v>15520</v>
          </cell>
          <cell r="C87">
            <v>38837</v>
          </cell>
          <cell r="D87">
            <v>38838</v>
          </cell>
          <cell r="E87">
            <v>0</v>
          </cell>
          <cell r="F87" t="str">
            <v>PAY</v>
          </cell>
          <cell r="G87">
            <v>2</v>
          </cell>
        </row>
        <row r="88">
          <cell r="A88" t="str">
            <v>314SWI761</v>
          </cell>
          <cell r="B88">
            <v>15520</v>
          </cell>
          <cell r="C88">
            <v>38837</v>
          </cell>
          <cell r="D88">
            <v>38838</v>
          </cell>
          <cell r="E88">
            <v>0</v>
          </cell>
          <cell r="F88" t="str">
            <v>PAY</v>
          </cell>
          <cell r="G88">
            <v>3</v>
          </cell>
        </row>
        <row r="89">
          <cell r="A89" t="str">
            <v>315SWI450</v>
          </cell>
          <cell r="B89">
            <v>20308</v>
          </cell>
          <cell r="C89">
            <v>38837</v>
          </cell>
          <cell r="D89">
            <v>38838</v>
          </cell>
          <cell r="E89">
            <v>0</v>
          </cell>
          <cell r="F89" t="str">
            <v>PAY</v>
          </cell>
          <cell r="G89">
            <v>1</v>
          </cell>
        </row>
        <row r="90">
          <cell r="A90" t="str">
            <v>315SWI450</v>
          </cell>
          <cell r="B90">
            <v>20308</v>
          </cell>
          <cell r="C90">
            <v>38837</v>
          </cell>
          <cell r="D90">
            <v>38838</v>
          </cell>
          <cell r="E90">
            <v>0</v>
          </cell>
          <cell r="F90" t="str">
            <v>PAY</v>
          </cell>
          <cell r="G90">
            <v>2</v>
          </cell>
        </row>
        <row r="91">
          <cell r="A91" t="str">
            <v>315SWI450</v>
          </cell>
          <cell r="B91">
            <v>20308</v>
          </cell>
          <cell r="C91">
            <v>38837</v>
          </cell>
          <cell r="D91">
            <v>38838</v>
          </cell>
          <cell r="E91">
            <v>0</v>
          </cell>
          <cell r="F91" t="str">
            <v>PAY</v>
          </cell>
          <cell r="G91">
            <v>3</v>
          </cell>
        </row>
        <row r="92">
          <cell r="A92" t="str">
            <v>315SWI455</v>
          </cell>
          <cell r="B92">
            <v>20312</v>
          </cell>
          <cell r="C92">
            <v>38837</v>
          </cell>
          <cell r="D92">
            <v>38838</v>
          </cell>
          <cell r="E92">
            <v>0</v>
          </cell>
          <cell r="F92" t="str">
            <v>PAY</v>
          </cell>
          <cell r="G92">
            <v>1</v>
          </cell>
        </row>
        <row r="93">
          <cell r="A93" t="str">
            <v>315SWI455</v>
          </cell>
          <cell r="B93">
            <v>20312</v>
          </cell>
          <cell r="C93">
            <v>38837</v>
          </cell>
          <cell r="D93">
            <v>38838</v>
          </cell>
          <cell r="E93">
            <v>0</v>
          </cell>
          <cell r="F93" t="str">
            <v>PAY</v>
          </cell>
          <cell r="G93">
            <v>2</v>
          </cell>
        </row>
        <row r="94">
          <cell r="A94" t="str">
            <v>315SWI455</v>
          </cell>
          <cell r="B94">
            <v>20312</v>
          </cell>
          <cell r="C94">
            <v>38837</v>
          </cell>
          <cell r="D94">
            <v>38838</v>
          </cell>
          <cell r="E94">
            <v>0</v>
          </cell>
          <cell r="F94" t="str">
            <v>PAY</v>
          </cell>
          <cell r="G94">
            <v>3</v>
          </cell>
        </row>
        <row r="95">
          <cell r="A95" t="str">
            <v>315SWI456</v>
          </cell>
          <cell r="B95">
            <v>20313</v>
          </cell>
          <cell r="C95">
            <v>38837</v>
          </cell>
          <cell r="D95">
            <v>38838</v>
          </cell>
          <cell r="E95">
            <v>0</v>
          </cell>
          <cell r="F95" t="str">
            <v>PAY</v>
          </cell>
          <cell r="G95">
            <v>1</v>
          </cell>
        </row>
        <row r="96">
          <cell r="A96" t="str">
            <v>315SWI456</v>
          </cell>
          <cell r="B96">
            <v>20313</v>
          </cell>
          <cell r="C96">
            <v>38837</v>
          </cell>
          <cell r="D96">
            <v>38838</v>
          </cell>
          <cell r="E96">
            <v>0</v>
          </cell>
          <cell r="F96" t="str">
            <v>PAY</v>
          </cell>
          <cell r="G96">
            <v>2</v>
          </cell>
        </row>
        <row r="97">
          <cell r="A97" t="str">
            <v>315SWI456</v>
          </cell>
          <cell r="B97">
            <v>20313</v>
          </cell>
          <cell r="C97">
            <v>38837</v>
          </cell>
          <cell r="D97">
            <v>38838</v>
          </cell>
          <cell r="E97">
            <v>0</v>
          </cell>
          <cell r="F97" t="str">
            <v>PAY</v>
          </cell>
          <cell r="G97">
            <v>3</v>
          </cell>
        </row>
        <row r="98">
          <cell r="A98" t="str">
            <v>315SWI788</v>
          </cell>
          <cell r="B98">
            <v>22258</v>
          </cell>
          <cell r="C98">
            <v>38836</v>
          </cell>
          <cell r="D98">
            <v>38838</v>
          </cell>
          <cell r="E98">
            <v>0</v>
          </cell>
          <cell r="F98" t="str">
            <v>PAY</v>
          </cell>
          <cell r="G98">
            <v>1</v>
          </cell>
        </row>
        <row r="99">
          <cell r="A99" t="str">
            <v>315SWI788</v>
          </cell>
          <cell r="B99">
            <v>22258</v>
          </cell>
          <cell r="C99">
            <v>38836</v>
          </cell>
          <cell r="D99">
            <v>38838</v>
          </cell>
          <cell r="E99">
            <v>0</v>
          </cell>
          <cell r="F99" t="str">
            <v>PAY</v>
          </cell>
          <cell r="G99">
            <v>2</v>
          </cell>
        </row>
        <row r="100">
          <cell r="A100" t="str">
            <v>315SWI788</v>
          </cell>
          <cell r="B100">
            <v>22258</v>
          </cell>
          <cell r="C100">
            <v>38836</v>
          </cell>
          <cell r="D100">
            <v>38838</v>
          </cell>
          <cell r="E100">
            <v>0</v>
          </cell>
          <cell r="F100" t="str">
            <v>PAY</v>
          </cell>
          <cell r="G100">
            <v>3</v>
          </cell>
        </row>
        <row r="101">
          <cell r="A101" t="str">
            <v>315SWI789</v>
          </cell>
          <cell r="B101">
            <v>22259</v>
          </cell>
          <cell r="C101">
            <v>38836</v>
          </cell>
          <cell r="D101">
            <v>38838</v>
          </cell>
          <cell r="E101">
            <v>0</v>
          </cell>
          <cell r="F101" t="str">
            <v>PAY</v>
          </cell>
          <cell r="G101">
            <v>1</v>
          </cell>
        </row>
        <row r="102">
          <cell r="A102" t="str">
            <v>315SWI789</v>
          </cell>
          <cell r="B102">
            <v>22259</v>
          </cell>
          <cell r="C102">
            <v>38836</v>
          </cell>
          <cell r="D102">
            <v>38838</v>
          </cell>
          <cell r="E102">
            <v>0</v>
          </cell>
          <cell r="F102" t="str">
            <v>PAY</v>
          </cell>
          <cell r="G102">
            <v>2</v>
          </cell>
        </row>
        <row r="103">
          <cell r="A103" t="str">
            <v>315SWI789</v>
          </cell>
          <cell r="B103">
            <v>22259</v>
          </cell>
          <cell r="C103">
            <v>38836</v>
          </cell>
          <cell r="D103">
            <v>38838</v>
          </cell>
          <cell r="E103">
            <v>0</v>
          </cell>
          <cell r="F103" t="str">
            <v>PAY</v>
          </cell>
          <cell r="G103">
            <v>3</v>
          </cell>
        </row>
      </sheetData>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ocus Client Historical Status"/>
      <sheetName val="Accounts"/>
      <sheetName val="Summary Export"/>
      <sheetName val="Deal Summary"/>
      <sheetName val="Sheet2"/>
      <sheetName val="Enhancement Export"/>
      <sheetName val="Enhancement"/>
      <sheetName val="Sheet1"/>
      <sheetName val="Collateral Export"/>
      <sheetName val="collateral1"/>
      <sheetName val="Mortgage Insurnace"/>
      <sheetName val="Lookup"/>
    </sheetNames>
    <sheetDataSet>
      <sheetData sheetId="0" refreshError="1"/>
      <sheetData sheetId="1" refreshError="1"/>
      <sheetData sheetId="2" refreshError="1"/>
      <sheetData sheetId="3" refreshError="1"/>
      <sheetData sheetId="4">
        <row r="2">
          <cell r="A2" t="str">
            <v>ABFC 2002-SB1</v>
          </cell>
          <cell r="B2">
            <v>37389</v>
          </cell>
          <cell r="C2">
            <v>311.01</v>
          </cell>
          <cell r="D2">
            <v>1</v>
          </cell>
          <cell r="E2">
            <v>2</v>
          </cell>
          <cell r="F2" t="str">
            <v>BOA</v>
          </cell>
          <cell r="G2" t="str">
            <v>None</v>
          </cell>
          <cell r="H2" t="str">
            <v>JPM</v>
          </cell>
          <cell r="I2" t="str">
            <v>GW</v>
          </cell>
          <cell r="J2" t="str">
            <v>None</v>
          </cell>
          <cell r="K2" t="str">
            <v>None</v>
          </cell>
          <cell r="L2" t="str">
            <v>None</v>
          </cell>
          <cell r="P2" t="str">
            <v>Superior Bank</v>
          </cell>
        </row>
        <row r="3">
          <cell r="A3" t="str">
            <v>ABFC 2002-WF1</v>
          </cell>
          <cell r="B3">
            <v>37330</v>
          </cell>
          <cell r="C3">
            <v>340.25</v>
          </cell>
          <cell r="D3">
            <v>1</v>
          </cell>
          <cell r="E3">
            <v>2</v>
          </cell>
          <cell r="F3" t="str">
            <v>BOA</v>
          </cell>
          <cell r="G3" t="str">
            <v>None</v>
          </cell>
          <cell r="H3" t="str">
            <v>CWSC</v>
          </cell>
          <cell r="I3" t="str">
            <v>WFB</v>
          </cell>
          <cell r="J3" t="str">
            <v>None</v>
          </cell>
          <cell r="K3" t="str">
            <v>None</v>
          </cell>
          <cell r="L3" t="str">
            <v>None</v>
          </cell>
          <cell r="P3" t="str">
            <v>Wells Fargo collateral, Murray Hill</v>
          </cell>
        </row>
        <row r="4">
          <cell r="A4" t="str">
            <v>ABFC 2002-WF2</v>
          </cell>
          <cell r="B4">
            <v>37522</v>
          </cell>
          <cell r="C4">
            <v>258.86</v>
          </cell>
          <cell r="D4">
            <v>1</v>
          </cell>
          <cell r="F4" t="str">
            <v>BOA</v>
          </cell>
          <cell r="G4" t="str">
            <v>None</v>
          </cell>
          <cell r="H4" t="str">
            <v>CWSC</v>
          </cell>
          <cell r="I4" t="str">
            <v>GW</v>
          </cell>
          <cell r="J4" t="str">
            <v>None</v>
          </cell>
          <cell r="K4" t="str">
            <v>None</v>
          </cell>
          <cell r="L4" t="str">
            <v>None</v>
          </cell>
        </row>
        <row r="5">
          <cell r="A5" t="str">
            <v>ABSHE 2002-HE1</v>
          </cell>
          <cell r="B5">
            <v>37281</v>
          </cell>
          <cell r="C5">
            <v>950</v>
          </cell>
          <cell r="D5">
            <v>2</v>
          </cell>
          <cell r="E5">
            <v>2</v>
          </cell>
          <cell r="F5" t="str">
            <v>CSFB</v>
          </cell>
          <cell r="G5" t="str">
            <v>None</v>
          </cell>
          <cell r="H5" t="str">
            <v>JPM</v>
          </cell>
          <cell r="I5" t="str">
            <v>CWSC</v>
          </cell>
          <cell r="J5" t="str">
            <v>None</v>
          </cell>
          <cell r="K5" t="str">
            <v>None</v>
          </cell>
          <cell r="L5" t="str">
            <v>None</v>
          </cell>
          <cell r="P5" t="str">
            <v>New Century 47%, WMC 34%, Long Beach 19%</v>
          </cell>
        </row>
        <row r="6">
          <cell r="A6" t="str">
            <v>ABSHE 2002-HE2</v>
          </cell>
          <cell r="B6">
            <v>37400</v>
          </cell>
          <cell r="C6">
            <v>825</v>
          </cell>
          <cell r="D6">
            <v>1</v>
          </cell>
          <cell r="E6">
            <v>2</v>
          </cell>
          <cell r="F6" t="str">
            <v>CSFB</v>
          </cell>
          <cell r="G6" t="str">
            <v>None</v>
          </cell>
          <cell r="H6" t="str">
            <v>JPM</v>
          </cell>
          <cell r="I6" t="str">
            <v>CWSC</v>
          </cell>
          <cell r="J6" t="str">
            <v>None</v>
          </cell>
          <cell r="K6" t="str">
            <v>None</v>
          </cell>
          <cell r="L6" t="str">
            <v>None</v>
          </cell>
          <cell r="P6" t="str">
            <v>67% New Century, 30% WMC</v>
          </cell>
        </row>
        <row r="7">
          <cell r="A7" t="str">
            <v>AMSI 2000-1</v>
          </cell>
          <cell r="B7">
            <v>36651</v>
          </cell>
          <cell r="C7">
            <v>704.46299999999997</v>
          </cell>
          <cell r="D7">
            <v>1</v>
          </cell>
          <cell r="E7">
            <v>1</v>
          </cell>
          <cell r="F7" t="str">
            <v>SSB</v>
          </cell>
          <cell r="G7" t="str">
            <v>None</v>
          </cell>
          <cell r="H7" t="str">
            <v>None</v>
          </cell>
          <cell r="I7" t="str">
            <v>None</v>
          </cell>
          <cell r="J7" t="str">
            <v>None</v>
          </cell>
          <cell r="K7" t="str">
            <v>None</v>
          </cell>
          <cell r="L7" t="str">
            <v>None</v>
          </cell>
        </row>
        <row r="8">
          <cell r="A8" t="str">
            <v>AMSI 2000-2</v>
          </cell>
          <cell r="B8">
            <v>36698</v>
          </cell>
          <cell r="C8">
            <v>655</v>
          </cell>
          <cell r="D8">
            <v>1</v>
          </cell>
          <cell r="E8">
            <v>1</v>
          </cell>
          <cell r="F8" t="str">
            <v>SSB</v>
          </cell>
          <cell r="G8" t="str">
            <v>None</v>
          </cell>
          <cell r="H8" t="str">
            <v>None</v>
          </cell>
          <cell r="I8" t="str">
            <v>None</v>
          </cell>
          <cell r="J8" t="str">
            <v>None</v>
          </cell>
          <cell r="K8" t="str">
            <v>None</v>
          </cell>
          <cell r="L8" t="str">
            <v>None</v>
          </cell>
        </row>
        <row r="9">
          <cell r="A9" t="str">
            <v>AMSI 2001-1</v>
          </cell>
          <cell r="B9">
            <v>37063</v>
          </cell>
          <cell r="C9">
            <v>300</v>
          </cell>
          <cell r="D9">
            <v>1</v>
          </cell>
          <cell r="E9">
            <v>1</v>
          </cell>
          <cell r="F9" t="str">
            <v>SSB</v>
          </cell>
          <cell r="G9" t="str">
            <v>None</v>
          </cell>
          <cell r="H9" t="str">
            <v>BOA</v>
          </cell>
          <cell r="I9" t="str">
            <v>None</v>
          </cell>
          <cell r="J9" t="str">
            <v>None</v>
          </cell>
          <cell r="K9" t="str">
            <v>None</v>
          </cell>
          <cell r="L9" t="str">
            <v>None</v>
          </cell>
        </row>
        <row r="10">
          <cell r="A10" t="str">
            <v>AMSI 2001-2</v>
          </cell>
          <cell r="B10">
            <v>37155</v>
          </cell>
          <cell r="C10">
            <v>611.08000000000004</v>
          </cell>
          <cell r="D10">
            <v>1</v>
          </cell>
          <cell r="E10">
            <v>2</v>
          </cell>
          <cell r="F10" t="str">
            <v>DBAB</v>
          </cell>
          <cell r="G10" t="str">
            <v>None</v>
          </cell>
          <cell r="H10" t="str">
            <v>None</v>
          </cell>
          <cell r="I10" t="str">
            <v>None</v>
          </cell>
          <cell r="J10" t="str">
            <v>None</v>
          </cell>
          <cell r="K10" t="str">
            <v>None</v>
          </cell>
          <cell r="L10" t="str">
            <v>None</v>
          </cell>
        </row>
        <row r="11">
          <cell r="A11" t="str">
            <v>AMSI 2001-3</v>
          </cell>
          <cell r="B11">
            <v>37225</v>
          </cell>
          <cell r="C11">
            <v>98.5</v>
          </cell>
          <cell r="D11">
            <v>1</v>
          </cell>
          <cell r="E11">
            <v>1</v>
          </cell>
          <cell r="F11" t="str">
            <v>SSB</v>
          </cell>
          <cell r="G11" t="str">
            <v>BOA</v>
          </cell>
          <cell r="H11" t="str">
            <v>BOCM</v>
          </cell>
          <cell r="I11" t="str">
            <v>JPM</v>
          </cell>
          <cell r="J11" t="str">
            <v>None</v>
          </cell>
          <cell r="K11" t="str">
            <v>None</v>
          </cell>
          <cell r="L11" t="str">
            <v>None</v>
          </cell>
          <cell r="P11" t="str">
            <v>Non Conforming portion</v>
          </cell>
        </row>
        <row r="12">
          <cell r="A12" t="str">
            <v>AMSI 2002-1</v>
          </cell>
          <cell r="B12">
            <v>37328</v>
          </cell>
          <cell r="C12">
            <v>899.99900000000002</v>
          </cell>
          <cell r="D12">
            <v>2</v>
          </cell>
          <cell r="E12">
            <v>2</v>
          </cell>
          <cell r="F12" t="str">
            <v>SSB</v>
          </cell>
          <cell r="G12" t="str">
            <v>DBAB</v>
          </cell>
          <cell r="H12" t="str">
            <v>JPM</v>
          </cell>
          <cell r="I12" t="str">
            <v>MSDW</v>
          </cell>
          <cell r="J12" t="str">
            <v>None</v>
          </cell>
          <cell r="K12" t="str">
            <v>None</v>
          </cell>
          <cell r="L12" t="str">
            <v>None</v>
          </cell>
          <cell r="P12" t="str">
            <v>33% Fixed, 67% ARM "Y" Structure, NIM Friendly</v>
          </cell>
        </row>
        <row r="13">
          <cell r="A13" t="str">
            <v>AMSI 2002-2</v>
          </cell>
          <cell r="B13">
            <v>37410</v>
          </cell>
          <cell r="C13">
            <v>496.25</v>
          </cell>
          <cell r="D13">
            <v>2</v>
          </cell>
          <cell r="E13">
            <v>2</v>
          </cell>
          <cell r="F13" t="str">
            <v>DBAB</v>
          </cell>
          <cell r="G13" t="str">
            <v>BOA</v>
          </cell>
          <cell r="H13" t="str">
            <v>CSFB</v>
          </cell>
          <cell r="I13" t="str">
            <v>None</v>
          </cell>
          <cell r="J13" t="str">
            <v>None</v>
          </cell>
          <cell r="K13" t="str">
            <v>None</v>
          </cell>
          <cell r="L13" t="str">
            <v>None</v>
          </cell>
          <cell r="P13" t="str">
            <v>35% Fixed, 65% ARM "Y" Structure, NIM Friendly</v>
          </cell>
        </row>
        <row r="14">
          <cell r="A14" t="str">
            <v>AMSI 2002-3</v>
          </cell>
          <cell r="B14">
            <v>37476</v>
          </cell>
          <cell r="C14">
            <v>798.96199999999999</v>
          </cell>
          <cell r="D14">
            <v>2</v>
          </cell>
          <cell r="E14">
            <v>2</v>
          </cell>
          <cell r="F14" t="str">
            <v>DBAB</v>
          </cell>
          <cell r="G14" t="str">
            <v>UBS</v>
          </cell>
          <cell r="H14" t="str">
            <v>MDSW</v>
          </cell>
          <cell r="I14" t="str">
            <v>None</v>
          </cell>
          <cell r="J14" t="str">
            <v>None</v>
          </cell>
          <cell r="K14" t="str">
            <v>None</v>
          </cell>
          <cell r="L14" t="str">
            <v>None</v>
          </cell>
        </row>
        <row r="15">
          <cell r="A15" t="str">
            <v>AMSI 2002-4</v>
          </cell>
          <cell r="B15">
            <v>37564</v>
          </cell>
          <cell r="C15">
            <v>1290.25</v>
          </cell>
          <cell r="D15">
            <v>1</v>
          </cell>
          <cell r="E15">
            <v>3</v>
          </cell>
          <cell r="F15" t="str">
            <v>MSDW</v>
          </cell>
          <cell r="G15" t="str">
            <v>UBS</v>
          </cell>
          <cell r="H15" t="str">
            <v>ML</v>
          </cell>
          <cell r="I15" t="str">
            <v>SSB</v>
          </cell>
          <cell r="J15" t="str">
            <v>BOCM</v>
          </cell>
          <cell r="K15" t="str">
            <v>None</v>
          </cell>
          <cell r="L15" t="str">
            <v>None</v>
          </cell>
        </row>
        <row r="16">
          <cell r="A16" t="str">
            <v>ARC 2002-BC2</v>
          </cell>
          <cell r="B16">
            <v>37375</v>
          </cell>
          <cell r="C16">
            <v>659.18</v>
          </cell>
          <cell r="D16">
            <v>1</v>
          </cell>
          <cell r="E16">
            <v>1</v>
          </cell>
          <cell r="F16" t="str">
            <v>LB</v>
          </cell>
          <cell r="G16" t="str">
            <v>None</v>
          </cell>
          <cell r="H16" t="str">
            <v>None</v>
          </cell>
          <cell r="I16" t="str">
            <v>None</v>
          </cell>
          <cell r="J16" t="str">
            <v>None</v>
          </cell>
          <cell r="K16" t="str">
            <v>None</v>
          </cell>
          <cell r="L16" t="str">
            <v>None</v>
          </cell>
          <cell r="P16" t="str">
            <v>WMC 23%, Finance America 20%, Fremont 14%, Fieldstone 14%</v>
          </cell>
        </row>
        <row r="17">
          <cell r="A17" t="str">
            <v>ARC 2002-BC3</v>
          </cell>
          <cell r="B17">
            <v>37405</v>
          </cell>
          <cell r="C17">
            <v>790.65</v>
          </cell>
          <cell r="D17">
            <v>1</v>
          </cell>
          <cell r="E17">
            <v>1</v>
          </cell>
          <cell r="F17" t="str">
            <v>LB</v>
          </cell>
          <cell r="G17" t="str">
            <v>None</v>
          </cell>
          <cell r="H17" t="str">
            <v>None</v>
          </cell>
          <cell r="I17" t="str">
            <v>None</v>
          </cell>
          <cell r="J17" t="str">
            <v>None</v>
          </cell>
          <cell r="K17" t="str">
            <v>None</v>
          </cell>
          <cell r="L17" t="str">
            <v>None</v>
          </cell>
          <cell r="P17" t="str">
            <v>Wells Fargo 43%, WMC 23%, Finance America 14%, BNC 9%</v>
          </cell>
        </row>
        <row r="18">
          <cell r="A18" t="str">
            <v>ARC 2002-BC4</v>
          </cell>
          <cell r="B18">
            <v>37435</v>
          </cell>
          <cell r="C18">
            <v>705.1</v>
          </cell>
          <cell r="D18">
            <v>1</v>
          </cell>
          <cell r="E18">
            <v>1</v>
          </cell>
          <cell r="F18" t="str">
            <v>LB</v>
          </cell>
          <cell r="G18" t="str">
            <v>None</v>
          </cell>
          <cell r="H18" t="str">
            <v>None</v>
          </cell>
          <cell r="I18" t="str">
            <v>None</v>
          </cell>
          <cell r="J18" t="str">
            <v>None</v>
          </cell>
          <cell r="K18" t="str">
            <v>None</v>
          </cell>
          <cell r="L18" t="str">
            <v>None</v>
          </cell>
          <cell r="P18" t="str">
            <v>Wells Fargo 40.3%, Finance America 36%, BNC 20%</v>
          </cell>
        </row>
        <row r="19">
          <cell r="A19" t="str">
            <v>ARC 2002-BC5</v>
          </cell>
          <cell r="B19">
            <v>37466</v>
          </cell>
          <cell r="C19">
            <v>830.95</v>
          </cell>
          <cell r="D19">
            <v>1</v>
          </cell>
          <cell r="E19">
            <v>1</v>
          </cell>
          <cell r="F19" t="str">
            <v>LB</v>
          </cell>
          <cell r="G19" t="str">
            <v>None</v>
          </cell>
          <cell r="H19" t="str">
            <v>CWSC</v>
          </cell>
          <cell r="I19" t="str">
            <v>None</v>
          </cell>
          <cell r="J19" t="str">
            <v>None</v>
          </cell>
          <cell r="K19" t="str">
            <v>None</v>
          </cell>
          <cell r="L19" t="str">
            <v>None</v>
          </cell>
          <cell r="P19" t="str">
            <v>First Franklin 22%, BNC 17%, Fremont 14%, New Century 13.2%</v>
          </cell>
        </row>
        <row r="20">
          <cell r="A20" t="str">
            <v>ARC 2002-BC6</v>
          </cell>
          <cell r="B20">
            <v>37497</v>
          </cell>
          <cell r="C20">
            <v>1249.0999999999999</v>
          </cell>
          <cell r="D20">
            <v>1</v>
          </cell>
          <cell r="E20">
            <v>1</v>
          </cell>
          <cell r="F20" t="str">
            <v>LB</v>
          </cell>
          <cell r="G20" t="str">
            <v>None</v>
          </cell>
          <cell r="H20" t="str">
            <v>None</v>
          </cell>
          <cell r="I20" t="str">
            <v>None</v>
          </cell>
          <cell r="J20" t="str">
            <v>None</v>
          </cell>
          <cell r="K20" t="str">
            <v>None</v>
          </cell>
          <cell r="L20" t="str">
            <v>None</v>
          </cell>
          <cell r="P20" t="str">
            <v>Option One 30%, BNC 23%, Finance America 14%</v>
          </cell>
        </row>
        <row r="21">
          <cell r="A21" t="str">
            <v>BAYV 2002-A</v>
          </cell>
          <cell r="B21">
            <v>37291</v>
          </cell>
          <cell r="C21">
            <v>331.46</v>
          </cell>
          <cell r="D21">
            <v>1</v>
          </cell>
          <cell r="E21">
            <v>1</v>
          </cell>
          <cell r="F21" t="str">
            <v>LB</v>
          </cell>
          <cell r="G21" t="str">
            <v>None</v>
          </cell>
          <cell r="H21" t="str">
            <v>BS</v>
          </cell>
          <cell r="I21" t="str">
            <v>CSFB</v>
          </cell>
          <cell r="J21" t="str">
            <v>None</v>
          </cell>
          <cell r="K21" t="str">
            <v>None</v>
          </cell>
          <cell r="L21" t="str">
            <v>None</v>
          </cell>
          <cell r="P21" t="str">
            <v>Alt A, Insured and Sub-Prime</v>
          </cell>
        </row>
        <row r="22">
          <cell r="A22" t="str">
            <v>CBASS 2002-CB1</v>
          </cell>
          <cell r="B22">
            <v>37308</v>
          </cell>
          <cell r="C22">
            <v>232.48</v>
          </cell>
          <cell r="D22">
            <v>1</v>
          </cell>
          <cell r="E22">
            <v>2</v>
          </cell>
          <cell r="F22" t="str">
            <v>BOA</v>
          </cell>
          <cell r="G22" t="str">
            <v>None</v>
          </cell>
          <cell r="H22" t="str">
            <v>JPM</v>
          </cell>
          <cell r="I22" t="str">
            <v>ML</v>
          </cell>
          <cell r="J22" t="str">
            <v>None</v>
          </cell>
          <cell r="K22" t="str">
            <v>None</v>
          </cell>
          <cell r="L22" t="str">
            <v>None</v>
          </cell>
        </row>
        <row r="23">
          <cell r="A23" t="str">
            <v>CBASS 2002-CB2</v>
          </cell>
          <cell r="B23">
            <v>37369</v>
          </cell>
          <cell r="C23">
            <v>268.72000000000003</v>
          </cell>
          <cell r="D23">
            <v>1</v>
          </cell>
          <cell r="E23">
            <v>2</v>
          </cell>
          <cell r="F23" t="str">
            <v>GW</v>
          </cell>
          <cell r="G23" t="str">
            <v>None</v>
          </cell>
          <cell r="H23" t="str">
            <v>ML</v>
          </cell>
          <cell r="I23" t="str">
            <v>RFC</v>
          </cell>
          <cell r="J23" t="str">
            <v>None</v>
          </cell>
          <cell r="K23" t="str">
            <v>None</v>
          </cell>
          <cell r="L23" t="str">
            <v>None</v>
          </cell>
        </row>
        <row r="24">
          <cell r="A24" t="str">
            <v>CBASS 2002-CB3</v>
          </cell>
          <cell r="B24">
            <v>37425</v>
          </cell>
          <cell r="C24">
            <v>254.31</v>
          </cell>
          <cell r="D24">
            <v>1</v>
          </cell>
          <cell r="E24">
            <v>2</v>
          </cell>
          <cell r="F24" t="str">
            <v>SSB</v>
          </cell>
          <cell r="G24" t="str">
            <v>None</v>
          </cell>
          <cell r="H24" t="str">
            <v>RFC</v>
          </cell>
          <cell r="I24" t="str">
            <v>None</v>
          </cell>
          <cell r="J24" t="str">
            <v>None</v>
          </cell>
          <cell r="K24" t="str">
            <v>None</v>
          </cell>
          <cell r="L24" t="str">
            <v>None</v>
          </cell>
        </row>
        <row r="25">
          <cell r="A25" t="str">
            <v>CBASS 2002-CB4</v>
          </cell>
          <cell r="B25">
            <v>37482</v>
          </cell>
          <cell r="C25">
            <v>294.5</v>
          </cell>
          <cell r="D25">
            <v>2</v>
          </cell>
          <cell r="E25">
            <v>2</v>
          </cell>
          <cell r="F25" t="str">
            <v>WSI</v>
          </cell>
          <cell r="G25" t="str">
            <v>None</v>
          </cell>
          <cell r="H25" t="str">
            <v>GW</v>
          </cell>
          <cell r="I25" t="str">
            <v>BMC</v>
          </cell>
          <cell r="J25" t="str">
            <v>None</v>
          </cell>
          <cell r="K25" t="str">
            <v>None</v>
          </cell>
          <cell r="L25" t="str">
            <v>None</v>
          </cell>
          <cell r="P25" t="str">
            <v>FSPC 2002-T46, Depositor = Residential Asset Funding Corp</v>
          </cell>
        </row>
        <row r="26">
          <cell r="A26" t="str">
            <v>CFAB 1998-1</v>
          </cell>
          <cell r="B26">
            <v>36025</v>
          </cell>
          <cell r="C26">
            <v>350.53899999999999</v>
          </cell>
          <cell r="D26">
            <v>2</v>
          </cell>
          <cell r="E26">
            <v>2</v>
          </cell>
          <cell r="F26" t="str">
            <v>CHA</v>
          </cell>
          <cell r="G26" t="str">
            <v>PRU</v>
          </cell>
          <cell r="H26" t="str">
            <v>None</v>
          </cell>
          <cell r="I26" t="str">
            <v>None</v>
          </cell>
          <cell r="J26" t="str">
            <v>None</v>
          </cell>
          <cell r="K26" t="str">
            <v>None</v>
          </cell>
          <cell r="L26" t="str">
            <v>None</v>
          </cell>
        </row>
        <row r="27">
          <cell r="A27" t="str">
            <v>CFAB 1998-2</v>
          </cell>
          <cell r="B27">
            <v>36145</v>
          </cell>
          <cell r="C27">
            <v>575</v>
          </cell>
          <cell r="D27">
            <v>2</v>
          </cell>
          <cell r="E27">
            <v>2</v>
          </cell>
          <cell r="F27" t="str">
            <v>CHA</v>
          </cell>
          <cell r="G27" t="str">
            <v>PRU</v>
          </cell>
          <cell r="H27" t="str">
            <v>None</v>
          </cell>
          <cell r="I27" t="str">
            <v>None</v>
          </cell>
          <cell r="J27" t="str">
            <v>None</v>
          </cell>
          <cell r="K27" t="str">
            <v>None</v>
          </cell>
          <cell r="L27" t="str">
            <v>None</v>
          </cell>
        </row>
        <row r="28">
          <cell r="A28" t="str">
            <v>CFAB 1999-1</v>
          </cell>
          <cell r="B28">
            <v>36237</v>
          </cell>
          <cell r="C28">
            <v>365</v>
          </cell>
          <cell r="D28">
            <v>2</v>
          </cell>
          <cell r="E28">
            <v>2</v>
          </cell>
          <cell r="F28" t="str">
            <v>CHA</v>
          </cell>
          <cell r="G28" t="str">
            <v>None</v>
          </cell>
          <cell r="H28" t="str">
            <v>Lehman</v>
          </cell>
          <cell r="I28" t="str">
            <v>MSDW</v>
          </cell>
          <cell r="J28" t="str">
            <v>None</v>
          </cell>
          <cell r="K28" t="str">
            <v>None</v>
          </cell>
          <cell r="L28" t="str">
            <v>None</v>
          </cell>
        </row>
        <row r="29">
          <cell r="A29" t="str">
            <v>CFAB 1999-2</v>
          </cell>
          <cell r="B29">
            <v>36327</v>
          </cell>
          <cell r="C29">
            <v>580</v>
          </cell>
          <cell r="D29">
            <v>2</v>
          </cell>
          <cell r="E29">
            <v>2</v>
          </cell>
          <cell r="F29" t="str">
            <v>CHA</v>
          </cell>
          <cell r="G29" t="str">
            <v>None</v>
          </cell>
          <cell r="H29" t="str">
            <v>Lehman</v>
          </cell>
          <cell r="I29" t="str">
            <v>PRU</v>
          </cell>
          <cell r="J29" t="str">
            <v>None</v>
          </cell>
          <cell r="K29" t="str">
            <v>None</v>
          </cell>
          <cell r="L29" t="str">
            <v>None</v>
          </cell>
        </row>
        <row r="30">
          <cell r="A30" t="str">
            <v>CFAB 1999-3</v>
          </cell>
          <cell r="B30">
            <v>36425</v>
          </cell>
          <cell r="C30">
            <v>380</v>
          </cell>
          <cell r="D30">
            <v>2</v>
          </cell>
          <cell r="E30">
            <v>2</v>
          </cell>
          <cell r="F30" t="str">
            <v>CHA</v>
          </cell>
          <cell r="G30" t="str">
            <v>None</v>
          </cell>
          <cell r="H30" t="str">
            <v>PRU</v>
          </cell>
          <cell r="I30" t="str">
            <v>FUCM</v>
          </cell>
          <cell r="J30" t="str">
            <v>None</v>
          </cell>
          <cell r="K30" t="str">
            <v>None</v>
          </cell>
          <cell r="L30" t="str">
            <v>None</v>
          </cell>
        </row>
        <row r="31">
          <cell r="A31" t="str">
            <v>CFAB 1999-4</v>
          </cell>
          <cell r="B31">
            <v>36514</v>
          </cell>
          <cell r="C31">
            <v>370</v>
          </cell>
          <cell r="D31">
            <v>2</v>
          </cell>
          <cell r="E31">
            <v>2</v>
          </cell>
          <cell r="F31" t="str">
            <v>CHA</v>
          </cell>
          <cell r="G31" t="str">
            <v>None</v>
          </cell>
          <cell r="H31" t="str">
            <v>BS</v>
          </cell>
          <cell r="I31" t="str">
            <v>FUCM</v>
          </cell>
          <cell r="J31" t="str">
            <v>DLJ</v>
          </cell>
          <cell r="K31" t="str">
            <v>None</v>
          </cell>
          <cell r="L31" t="str">
            <v>None</v>
          </cell>
        </row>
        <row r="32">
          <cell r="A32" t="str">
            <v>CFAB 2000-1</v>
          </cell>
          <cell r="B32">
            <v>36605</v>
          </cell>
          <cell r="C32">
            <v>410</v>
          </cell>
          <cell r="D32">
            <v>2</v>
          </cell>
          <cell r="E32">
            <v>2</v>
          </cell>
          <cell r="F32" t="str">
            <v>CHA</v>
          </cell>
          <cell r="G32" t="str">
            <v>None</v>
          </cell>
          <cell r="H32" t="str">
            <v>FUCM</v>
          </cell>
          <cell r="I32" t="str">
            <v>PRU</v>
          </cell>
          <cell r="J32" t="str">
            <v>WACM</v>
          </cell>
          <cell r="K32" t="str">
            <v>None</v>
          </cell>
          <cell r="L32" t="str">
            <v>None</v>
          </cell>
        </row>
        <row r="33">
          <cell r="A33" t="str">
            <v>CFAB 2000-2</v>
          </cell>
          <cell r="B33">
            <v>36698</v>
          </cell>
          <cell r="C33">
            <v>460</v>
          </cell>
          <cell r="D33">
            <v>2</v>
          </cell>
          <cell r="E33">
            <v>2</v>
          </cell>
          <cell r="F33" t="str">
            <v>CHA</v>
          </cell>
          <cell r="G33" t="str">
            <v>None</v>
          </cell>
          <cell r="H33" t="str">
            <v>BS</v>
          </cell>
          <cell r="I33" t="str">
            <v>DBAB</v>
          </cell>
          <cell r="J33" t="str">
            <v>None</v>
          </cell>
          <cell r="K33" t="str">
            <v>None</v>
          </cell>
          <cell r="L33" t="str">
            <v>None</v>
          </cell>
        </row>
        <row r="34">
          <cell r="A34" t="str">
            <v>CFAB 2000-3</v>
          </cell>
          <cell r="B34">
            <v>36791</v>
          </cell>
          <cell r="C34">
            <v>720</v>
          </cell>
          <cell r="D34">
            <v>2</v>
          </cell>
          <cell r="E34">
            <v>2</v>
          </cell>
          <cell r="F34" t="str">
            <v>CHA</v>
          </cell>
          <cell r="G34" t="str">
            <v>None</v>
          </cell>
          <cell r="H34" t="str">
            <v>BS</v>
          </cell>
          <cell r="I34" t="str">
            <v>None</v>
          </cell>
          <cell r="J34" t="str">
            <v>None</v>
          </cell>
          <cell r="K34" t="str">
            <v>None</v>
          </cell>
          <cell r="L34" t="str">
            <v>None</v>
          </cell>
        </row>
        <row r="35">
          <cell r="A35" t="str">
            <v>CFAB 2001-1</v>
          </cell>
          <cell r="B35">
            <v>36944</v>
          </cell>
          <cell r="C35">
            <v>615</v>
          </cell>
          <cell r="D35">
            <v>2</v>
          </cell>
          <cell r="E35">
            <v>2</v>
          </cell>
          <cell r="F35" t="str">
            <v>JPM</v>
          </cell>
          <cell r="G35" t="str">
            <v>None</v>
          </cell>
          <cell r="H35" t="str">
            <v>BS</v>
          </cell>
          <cell r="I35" t="str">
            <v>CSFB</v>
          </cell>
          <cell r="J35" t="str">
            <v>None</v>
          </cell>
          <cell r="K35" t="str">
            <v>None</v>
          </cell>
          <cell r="L35" t="str">
            <v>None</v>
          </cell>
        </row>
        <row r="36">
          <cell r="A36" t="str">
            <v>CFAB 2001-2</v>
          </cell>
          <cell r="B36">
            <v>37033</v>
          </cell>
          <cell r="C36">
            <v>650</v>
          </cell>
          <cell r="D36">
            <v>2</v>
          </cell>
          <cell r="E36">
            <v>3</v>
          </cell>
          <cell r="F36" t="str">
            <v>JPM</v>
          </cell>
          <cell r="G36" t="str">
            <v>None</v>
          </cell>
          <cell r="H36" t="str">
            <v>CWSC</v>
          </cell>
          <cell r="I36" t="str">
            <v>BOA</v>
          </cell>
          <cell r="J36" t="str">
            <v>None</v>
          </cell>
          <cell r="K36" t="str">
            <v>None</v>
          </cell>
          <cell r="L36" t="str">
            <v>None</v>
          </cell>
        </row>
        <row r="37">
          <cell r="A37" t="str">
            <v>CFAB 2001-3</v>
          </cell>
          <cell r="B37">
            <v>37158</v>
          </cell>
          <cell r="C37">
            <v>1075</v>
          </cell>
          <cell r="D37">
            <v>2</v>
          </cell>
          <cell r="E37">
            <v>2</v>
          </cell>
          <cell r="F37" t="str">
            <v>JPM</v>
          </cell>
          <cell r="G37" t="str">
            <v>None</v>
          </cell>
          <cell r="H37" t="str">
            <v>CWSC</v>
          </cell>
          <cell r="I37" t="str">
            <v>BOA</v>
          </cell>
          <cell r="J37" t="str">
            <v>None</v>
          </cell>
          <cell r="K37" t="str">
            <v>None</v>
          </cell>
          <cell r="L37" t="str">
            <v>None</v>
          </cell>
        </row>
        <row r="38">
          <cell r="A38" t="str">
            <v>CFAB 2001-4</v>
          </cell>
          <cell r="B38">
            <v>37242</v>
          </cell>
          <cell r="C38">
            <v>665</v>
          </cell>
          <cell r="D38">
            <v>2</v>
          </cell>
          <cell r="E38">
            <v>2</v>
          </cell>
          <cell r="F38" t="str">
            <v>JPM</v>
          </cell>
          <cell r="G38" t="str">
            <v>None</v>
          </cell>
          <cell r="H38" t="str">
            <v>CWSC</v>
          </cell>
          <cell r="I38" t="str">
            <v>CSFB</v>
          </cell>
          <cell r="J38" t="str">
            <v>None</v>
          </cell>
          <cell r="K38" t="str">
            <v>None</v>
          </cell>
          <cell r="L38" t="str">
            <v>None</v>
          </cell>
        </row>
        <row r="39">
          <cell r="A39" t="str">
            <v>CFAB 2002-1</v>
          </cell>
          <cell r="B39">
            <v>37363</v>
          </cell>
          <cell r="C39">
            <v>1092.25</v>
          </cell>
          <cell r="D39">
            <v>2</v>
          </cell>
          <cell r="E39">
            <v>2</v>
          </cell>
          <cell r="F39" t="str">
            <v>JPM</v>
          </cell>
          <cell r="G39" t="str">
            <v>None</v>
          </cell>
          <cell r="H39" t="str">
            <v>UCP</v>
          </cell>
          <cell r="I39" t="str">
            <v>BMC</v>
          </cell>
          <cell r="J39" t="str">
            <v>None</v>
          </cell>
          <cell r="K39" t="str">
            <v>None</v>
          </cell>
          <cell r="L39" t="str">
            <v>None</v>
          </cell>
        </row>
        <row r="40">
          <cell r="A40" t="str">
            <v>CFAB 2002-2</v>
          </cell>
          <cell r="B40">
            <v>37453</v>
          </cell>
          <cell r="C40">
            <v>1093.5899999999999</v>
          </cell>
          <cell r="D40">
            <v>2</v>
          </cell>
          <cell r="E40">
            <v>2</v>
          </cell>
          <cell r="F40" t="str">
            <v>JPM</v>
          </cell>
          <cell r="G40" t="str">
            <v>None</v>
          </cell>
          <cell r="H40" t="str">
            <v>CWSC</v>
          </cell>
          <cell r="I40" t="str">
            <v>None</v>
          </cell>
          <cell r="J40" t="str">
            <v>None</v>
          </cell>
          <cell r="K40" t="str">
            <v>None</v>
          </cell>
          <cell r="L40" t="str">
            <v>None</v>
          </cell>
        </row>
        <row r="41">
          <cell r="A41" t="str">
            <v>CFAB 2002-3</v>
          </cell>
          <cell r="B41">
            <v>37517</v>
          </cell>
          <cell r="C41">
            <v>625.79999999999995</v>
          </cell>
          <cell r="D41">
            <v>2</v>
          </cell>
          <cell r="E41">
            <v>2</v>
          </cell>
          <cell r="F41" t="str">
            <v>JPM</v>
          </cell>
          <cell r="G41" t="str">
            <v>None</v>
          </cell>
          <cell r="H41" t="str">
            <v>CWSC</v>
          </cell>
          <cell r="I41" t="str">
            <v>LB</v>
          </cell>
          <cell r="J41" t="str">
            <v>None</v>
          </cell>
          <cell r="K41" t="str">
            <v>None</v>
          </cell>
          <cell r="L41" t="str">
            <v>None</v>
          </cell>
        </row>
        <row r="42">
          <cell r="A42" t="str">
            <v>CFAB 2002-4</v>
          </cell>
          <cell r="B42">
            <v>37566</v>
          </cell>
          <cell r="C42">
            <v>605.54999999999995</v>
          </cell>
          <cell r="D42">
            <v>2</v>
          </cell>
          <cell r="E42">
            <v>2</v>
          </cell>
          <cell r="F42" t="str">
            <v>JPM</v>
          </cell>
          <cell r="G42" t="str">
            <v>None</v>
          </cell>
          <cell r="H42" t="str">
            <v>LB</v>
          </cell>
          <cell r="I42" t="str">
            <v>WSI</v>
          </cell>
          <cell r="J42" t="str">
            <v>None</v>
          </cell>
          <cell r="K42" t="str">
            <v>None</v>
          </cell>
          <cell r="L42" t="str">
            <v>None</v>
          </cell>
          <cell r="M42">
            <v>1</v>
          </cell>
          <cell r="N42">
            <v>1</v>
          </cell>
          <cell r="O42">
            <v>1</v>
          </cell>
        </row>
        <row r="43">
          <cell r="A43" t="str">
            <v>CFLAT 2001 AD1</v>
          </cell>
          <cell r="B43">
            <v>37175</v>
          </cell>
          <cell r="C43">
            <v>798</v>
          </cell>
          <cell r="D43">
            <v>2</v>
          </cell>
          <cell r="E43">
            <v>2</v>
          </cell>
          <cell r="F43" t="str">
            <v>JPM</v>
          </cell>
          <cell r="G43" t="str">
            <v>None</v>
          </cell>
          <cell r="H43" t="str">
            <v>CWSC</v>
          </cell>
          <cell r="I43" t="str">
            <v>CSFB</v>
          </cell>
          <cell r="J43" t="str">
            <v>None</v>
          </cell>
          <cell r="K43" t="str">
            <v>None</v>
          </cell>
          <cell r="L43" t="str">
            <v>None</v>
          </cell>
        </row>
        <row r="44">
          <cell r="A44" t="str">
            <v>CFLAT 2001-C1</v>
          </cell>
          <cell r="B44">
            <v>36976</v>
          </cell>
          <cell r="C44">
            <v>367.86</v>
          </cell>
          <cell r="D44">
            <v>2</v>
          </cell>
          <cell r="E44">
            <v>2</v>
          </cell>
          <cell r="F44" t="str">
            <v>JPM</v>
          </cell>
          <cell r="G44" t="str">
            <v>None</v>
          </cell>
          <cell r="H44" t="str">
            <v>CWSC</v>
          </cell>
          <cell r="I44" t="str">
            <v>CSFB</v>
          </cell>
          <cell r="J44" t="str">
            <v>GW</v>
          </cell>
          <cell r="K44" t="str">
            <v>None</v>
          </cell>
          <cell r="L44" t="str">
            <v>None</v>
          </cell>
        </row>
        <row r="45">
          <cell r="A45" t="str">
            <v>CFLAT 2001-C2</v>
          </cell>
          <cell r="B45">
            <v>37067</v>
          </cell>
          <cell r="C45">
            <v>930.32500000000005</v>
          </cell>
          <cell r="D45">
            <v>2</v>
          </cell>
          <cell r="E45">
            <v>2</v>
          </cell>
          <cell r="F45" t="str">
            <v>JPM</v>
          </cell>
          <cell r="G45" t="str">
            <v>None</v>
          </cell>
          <cell r="H45" t="str">
            <v>CWSC</v>
          </cell>
          <cell r="I45" t="str">
            <v>BOA</v>
          </cell>
          <cell r="J45" t="str">
            <v>None</v>
          </cell>
          <cell r="K45" t="str">
            <v>None</v>
          </cell>
          <cell r="L45" t="str">
            <v>None</v>
          </cell>
        </row>
        <row r="46">
          <cell r="A46" t="str">
            <v>CFLAT 2001-C3</v>
          </cell>
          <cell r="B46">
            <v>37237</v>
          </cell>
          <cell r="C46">
            <v>312.63799999999998</v>
          </cell>
          <cell r="D46">
            <v>1</v>
          </cell>
          <cell r="E46">
            <v>1</v>
          </cell>
          <cell r="F46" t="str">
            <v>JPM</v>
          </cell>
          <cell r="G46" t="str">
            <v>None</v>
          </cell>
          <cell r="H46" t="str">
            <v>CWSC</v>
          </cell>
          <cell r="I46" t="str">
            <v>CSFB</v>
          </cell>
          <cell r="J46" t="str">
            <v>None</v>
          </cell>
          <cell r="K46" t="str">
            <v>None</v>
          </cell>
          <cell r="L46" t="str">
            <v>None</v>
          </cell>
        </row>
        <row r="47">
          <cell r="A47" t="str">
            <v>CFLAT 2001-FF1</v>
          </cell>
          <cell r="B47">
            <v>37124</v>
          </cell>
          <cell r="C47">
            <v>327.84</v>
          </cell>
          <cell r="D47">
            <v>2</v>
          </cell>
          <cell r="E47">
            <v>2</v>
          </cell>
          <cell r="F47" t="str">
            <v>JPM</v>
          </cell>
          <cell r="G47" t="str">
            <v>None</v>
          </cell>
          <cell r="H47" t="str">
            <v>CWSC</v>
          </cell>
          <cell r="I47" t="str">
            <v>BOA</v>
          </cell>
          <cell r="J47" t="str">
            <v>None</v>
          </cell>
          <cell r="K47" t="str">
            <v>None</v>
          </cell>
          <cell r="L47" t="str">
            <v>None</v>
          </cell>
          <cell r="P47" t="str">
            <v>First Franklin</v>
          </cell>
        </row>
        <row r="48">
          <cell r="A48" t="str">
            <v>CFLAT 2002-C1</v>
          </cell>
          <cell r="B48">
            <v>37340</v>
          </cell>
          <cell r="C48">
            <v>428.63299999999998</v>
          </cell>
          <cell r="D48">
            <v>2</v>
          </cell>
          <cell r="E48">
            <v>2</v>
          </cell>
          <cell r="F48" t="str">
            <v>JPM</v>
          </cell>
          <cell r="G48" t="str">
            <v>None</v>
          </cell>
          <cell r="H48" t="str">
            <v>CWSC</v>
          </cell>
          <cell r="I48" t="str">
            <v>CSFB</v>
          </cell>
          <cell r="J48" t="str">
            <v>None</v>
          </cell>
          <cell r="K48" t="str">
            <v>None</v>
          </cell>
          <cell r="L48" t="str">
            <v>None</v>
          </cell>
        </row>
        <row r="49">
          <cell r="A49" t="str">
            <v>CITHE 1997-1</v>
          </cell>
          <cell r="B49">
            <v>35627</v>
          </cell>
          <cell r="C49">
            <v>500</v>
          </cell>
          <cell r="D49">
            <v>2</v>
          </cell>
          <cell r="E49">
            <v>2</v>
          </cell>
          <cell r="F49" t="str">
            <v>MSDW</v>
          </cell>
          <cell r="G49" t="str">
            <v>None</v>
          </cell>
          <cell r="H49" t="str">
            <v>FCCM</v>
          </cell>
          <cell r="I49" t="str">
            <v>LB</v>
          </cell>
          <cell r="J49" t="str">
            <v>SSB</v>
          </cell>
          <cell r="K49" t="str">
            <v>None</v>
          </cell>
          <cell r="L49" t="str">
            <v>None</v>
          </cell>
          <cell r="P49" t="str">
            <v>Carved out 50bps WAC IO</v>
          </cell>
        </row>
        <row r="50">
          <cell r="A50" t="str">
            <v>CITHE 1998-1</v>
          </cell>
          <cell r="B50">
            <v>36007</v>
          </cell>
          <cell r="C50">
            <v>341</v>
          </cell>
          <cell r="D50">
            <v>1</v>
          </cell>
          <cell r="E50">
            <v>2</v>
          </cell>
          <cell r="F50" t="str">
            <v>MSDW</v>
          </cell>
          <cell r="G50" t="str">
            <v>None</v>
          </cell>
          <cell r="H50" t="str">
            <v>CSFB</v>
          </cell>
          <cell r="I50" t="str">
            <v>FCCM</v>
          </cell>
          <cell r="J50" t="str">
            <v>None</v>
          </cell>
          <cell r="K50" t="str">
            <v>None</v>
          </cell>
          <cell r="L50" t="str">
            <v>None</v>
          </cell>
          <cell r="P50" t="str">
            <v>down to unrated.  Un-subordinated IO MBS Structure</v>
          </cell>
        </row>
        <row r="51">
          <cell r="A51" t="str">
            <v>CITHE 2002-1</v>
          </cell>
          <cell r="B51">
            <v>37329</v>
          </cell>
          <cell r="C51">
            <v>1000</v>
          </cell>
          <cell r="D51">
            <v>2</v>
          </cell>
          <cell r="E51">
            <v>2</v>
          </cell>
          <cell r="F51" t="str">
            <v>CSFB</v>
          </cell>
          <cell r="G51" t="str">
            <v>None</v>
          </cell>
          <cell r="H51" t="str">
            <v>SSB</v>
          </cell>
          <cell r="I51" t="str">
            <v>BOCM</v>
          </cell>
          <cell r="J51" t="str">
            <v>GS</v>
          </cell>
          <cell r="K51" t="str">
            <v>None</v>
          </cell>
          <cell r="L51" t="str">
            <v>None</v>
          </cell>
        </row>
        <row r="52">
          <cell r="A52" t="str">
            <v>CITHE 2002-2</v>
          </cell>
          <cell r="B52">
            <v>37420</v>
          </cell>
          <cell r="C52">
            <v>980</v>
          </cell>
          <cell r="D52">
            <v>2</v>
          </cell>
          <cell r="E52">
            <v>2</v>
          </cell>
          <cell r="F52" t="str">
            <v>CSFB</v>
          </cell>
          <cell r="G52" t="str">
            <v>None</v>
          </cell>
          <cell r="H52" t="str">
            <v>SSB</v>
          </cell>
          <cell r="I52" t="str">
            <v>BOCM</v>
          </cell>
          <cell r="J52" t="str">
            <v>GS</v>
          </cell>
          <cell r="K52" t="str">
            <v>None</v>
          </cell>
          <cell r="L52" t="str">
            <v>None</v>
          </cell>
          <cell r="P52" t="str">
            <v>12 months IO sold for 88 bps to lead</v>
          </cell>
        </row>
        <row r="53">
          <cell r="A53" t="str">
            <v>CNFHE 2002-C</v>
          </cell>
          <cell r="B53">
            <v>37439</v>
          </cell>
          <cell r="C53">
            <v>475</v>
          </cell>
          <cell r="D53">
            <v>2</v>
          </cell>
          <cell r="E53">
            <v>2</v>
          </cell>
          <cell r="F53" t="str">
            <v>LB</v>
          </cell>
          <cell r="G53" t="str">
            <v>None</v>
          </cell>
          <cell r="H53" t="str">
            <v>CSFB</v>
          </cell>
          <cell r="I53" t="str">
            <v>DBAB</v>
          </cell>
          <cell r="J53" t="str">
            <v>ML</v>
          </cell>
          <cell r="K53" t="str">
            <v>None</v>
          </cell>
          <cell r="L53" t="str">
            <v>None</v>
          </cell>
        </row>
        <row r="54">
          <cell r="A54" t="str">
            <v>CWL 1996-1</v>
          </cell>
          <cell r="B54">
            <v>35382</v>
          </cell>
          <cell r="C54">
            <v>299.83499999999998</v>
          </cell>
          <cell r="D54">
            <v>2</v>
          </cell>
          <cell r="E54">
            <v>2</v>
          </cell>
          <cell r="F54" t="str">
            <v>PRU</v>
          </cell>
          <cell r="G54" t="str">
            <v>None</v>
          </cell>
          <cell r="H54" t="str">
            <v>CWSC</v>
          </cell>
          <cell r="I54" t="str">
            <v>None</v>
          </cell>
          <cell r="J54" t="str">
            <v>None</v>
          </cell>
          <cell r="K54" t="str">
            <v>None</v>
          </cell>
          <cell r="L54" t="str">
            <v>None</v>
          </cell>
        </row>
        <row r="55">
          <cell r="A55" t="str">
            <v>CWL 1997-1</v>
          </cell>
          <cell r="B55">
            <v>35482</v>
          </cell>
          <cell r="C55">
            <v>279</v>
          </cell>
          <cell r="D55">
            <v>2</v>
          </cell>
          <cell r="E55">
            <v>2</v>
          </cell>
          <cell r="F55" t="str">
            <v>PRU</v>
          </cell>
          <cell r="G55" t="str">
            <v>None</v>
          </cell>
          <cell r="H55" t="str">
            <v>CWSC</v>
          </cell>
          <cell r="I55" t="str">
            <v>None</v>
          </cell>
          <cell r="J55" t="str">
            <v>None</v>
          </cell>
          <cell r="K55" t="str">
            <v>None</v>
          </cell>
          <cell r="L55" t="str">
            <v>None</v>
          </cell>
        </row>
        <row r="56">
          <cell r="A56" t="str">
            <v>CWL 1997-2</v>
          </cell>
          <cell r="B56">
            <v>35482</v>
          </cell>
          <cell r="C56">
            <v>176</v>
          </cell>
          <cell r="D56">
            <v>1</v>
          </cell>
          <cell r="E56">
            <v>1</v>
          </cell>
          <cell r="F56" t="str">
            <v>LB</v>
          </cell>
          <cell r="G56" t="str">
            <v>None</v>
          </cell>
          <cell r="H56" t="str">
            <v>CWSC</v>
          </cell>
          <cell r="I56" t="str">
            <v>None</v>
          </cell>
          <cell r="J56" t="str">
            <v>None</v>
          </cell>
          <cell r="K56" t="str">
            <v>None</v>
          </cell>
          <cell r="L56" t="str">
            <v>None</v>
          </cell>
        </row>
        <row r="57">
          <cell r="A57" t="str">
            <v>CWL 1997-3</v>
          </cell>
          <cell r="B57">
            <v>35669</v>
          </cell>
          <cell r="C57">
            <v>276</v>
          </cell>
          <cell r="D57">
            <v>2</v>
          </cell>
          <cell r="E57">
            <v>2</v>
          </cell>
          <cell r="F57" t="str">
            <v>PRU</v>
          </cell>
          <cell r="G57" t="str">
            <v>None</v>
          </cell>
          <cell r="H57" t="str">
            <v>CWSC</v>
          </cell>
          <cell r="I57" t="str">
            <v>None</v>
          </cell>
          <cell r="J57" t="str">
            <v>None</v>
          </cell>
          <cell r="K57" t="str">
            <v>None</v>
          </cell>
          <cell r="L57" t="str">
            <v>None</v>
          </cell>
        </row>
        <row r="58">
          <cell r="A58" t="str">
            <v>CWL 1998-1</v>
          </cell>
          <cell r="B58">
            <v>35846</v>
          </cell>
          <cell r="C58">
            <v>262</v>
          </cell>
          <cell r="D58">
            <v>2</v>
          </cell>
          <cell r="E58">
            <v>2</v>
          </cell>
          <cell r="F58" t="str">
            <v>ML</v>
          </cell>
          <cell r="G58" t="str">
            <v>None</v>
          </cell>
          <cell r="H58" t="str">
            <v>CWSC</v>
          </cell>
          <cell r="I58" t="str">
            <v>None</v>
          </cell>
          <cell r="J58" t="str">
            <v>None</v>
          </cell>
          <cell r="K58" t="str">
            <v>None</v>
          </cell>
          <cell r="L58" t="str">
            <v>None</v>
          </cell>
        </row>
        <row r="59">
          <cell r="A59" t="str">
            <v>CWL 1998-2</v>
          </cell>
          <cell r="B59">
            <v>36027</v>
          </cell>
          <cell r="C59">
            <v>275.48</v>
          </cell>
          <cell r="D59">
            <v>2</v>
          </cell>
          <cell r="E59">
            <v>2</v>
          </cell>
          <cell r="F59" t="str">
            <v>PRU</v>
          </cell>
          <cell r="G59" t="str">
            <v>None</v>
          </cell>
          <cell r="H59" t="str">
            <v>CWSC</v>
          </cell>
          <cell r="I59" t="str">
            <v>None</v>
          </cell>
          <cell r="J59" t="str">
            <v>None</v>
          </cell>
          <cell r="K59" t="str">
            <v>None</v>
          </cell>
          <cell r="L59" t="str">
            <v>None</v>
          </cell>
        </row>
        <row r="60">
          <cell r="A60" t="str">
            <v>CWL 1998-3</v>
          </cell>
          <cell r="B60">
            <v>36094</v>
          </cell>
          <cell r="C60">
            <v>366.26600000000002</v>
          </cell>
          <cell r="D60">
            <v>2</v>
          </cell>
          <cell r="E60">
            <v>2</v>
          </cell>
          <cell r="F60" t="str">
            <v>PRU</v>
          </cell>
          <cell r="G60" t="str">
            <v>None</v>
          </cell>
          <cell r="H60" t="str">
            <v>CWSC</v>
          </cell>
          <cell r="I60" t="str">
            <v>NCMI</v>
          </cell>
          <cell r="J60" t="str">
            <v>None</v>
          </cell>
          <cell r="K60" t="str">
            <v>None</v>
          </cell>
          <cell r="L60" t="str">
            <v>None</v>
          </cell>
        </row>
        <row r="61">
          <cell r="A61" t="str">
            <v>CWL 1999-1</v>
          </cell>
          <cell r="B61">
            <v>36216</v>
          </cell>
          <cell r="C61">
            <v>420</v>
          </cell>
          <cell r="D61">
            <v>2</v>
          </cell>
          <cell r="E61">
            <v>2</v>
          </cell>
          <cell r="F61" t="str">
            <v>PRU</v>
          </cell>
          <cell r="G61" t="str">
            <v>None</v>
          </cell>
          <cell r="H61" t="str">
            <v>CWSC</v>
          </cell>
          <cell r="I61" t="str">
            <v>NCMI</v>
          </cell>
          <cell r="J61" t="str">
            <v>None</v>
          </cell>
          <cell r="K61" t="str">
            <v>None</v>
          </cell>
          <cell r="L61" t="str">
            <v>None</v>
          </cell>
        </row>
        <row r="62">
          <cell r="A62" t="str">
            <v>CWL 1999-2</v>
          </cell>
          <cell r="B62">
            <v>36299</v>
          </cell>
          <cell r="C62">
            <v>420</v>
          </cell>
          <cell r="D62">
            <v>2</v>
          </cell>
          <cell r="E62">
            <v>2</v>
          </cell>
          <cell r="F62" t="str">
            <v>LB</v>
          </cell>
          <cell r="G62" t="str">
            <v>None</v>
          </cell>
          <cell r="H62" t="str">
            <v>CWSC</v>
          </cell>
          <cell r="I62" t="str">
            <v>None</v>
          </cell>
          <cell r="J62" t="str">
            <v>None</v>
          </cell>
          <cell r="K62" t="str">
            <v>None</v>
          </cell>
          <cell r="L62" t="str">
            <v>None</v>
          </cell>
        </row>
        <row r="63">
          <cell r="A63" t="str">
            <v>CWL 1999-3</v>
          </cell>
          <cell r="B63">
            <v>36390</v>
          </cell>
          <cell r="C63">
            <v>847.26199999999994</v>
          </cell>
          <cell r="D63">
            <v>2</v>
          </cell>
          <cell r="E63">
            <v>2</v>
          </cell>
          <cell r="F63" t="str">
            <v>LB</v>
          </cell>
          <cell r="G63" t="str">
            <v>None</v>
          </cell>
          <cell r="H63" t="str">
            <v>CWSC</v>
          </cell>
          <cell r="I63" t="str">
            <v>None</v>
          </cell>
          <cell r="J63" t="str">
            <v>None</v>
          </cell>
          <cell r="K63" t="str">
            <v>None</v>
          </cell>
          <cell r="L63" t="str">
            <v>None</v>
          </cell>
        </row>
        <row r="64">
          <cell r="A64" t="str">
            <v>CWL 1999-4</v>
          </cell>
          <cell r="B64">
            <v>36487</v>
          </cell>
          <cell r="C64">
            <v>179.1</v>
          </cell>
          <cell r="D64">
            <v>1</v>
          </cell>
          <cell r="E64">
            <v>2</v>
          </cell>
          <cell r="F64" t="str">
            <v>GW</v>
          </cell>
          <cell r="G64" t="str">
            <v>None</v>
          </cell>
          <cell r="H64" t="str">
            <v>CWSC</v>
          </cell>
          <cell r="I64" t="str">
            <v>None</v>
          </cell>
          <cell r="J64" t="str">
            <v>None</v>
          </cell>
          <cell r="K64" t="str">
            <v>None</v>
          </cell>
          <cell r="L64" t="str">
            <v>None</v>
          </cell>
        </row>
        <row r="65">
          <cell r="A65" t="str">
            <v>CWL 2000-1</v>
          </cell>
          <cell r="B65">
            <v>36564</v>
          </cell>
          <cell r="C65">
            <v>1200</v>
          </cell>
          <cell r="D65">
            <v>2</v>
          </cell>
          <cell r="E65">
            <v>2</v>
          </cell>
          <cell r="F65" t="str">
            <v>SSB</v>
          </cell>
          <cell r="G65" t="str">
            <v>None</v>
          </cell>
          <cell r="H65" t="str">
            <v>CWSC</v>
          </cell>
          <cell r="I65" t="str">
            <v>None</v>
          </cell>
          <cell r="J65" t="str">
            <v>None</v>
          </cell>
          <cell r="K65" t="str">
            <v>None</v>
          </cell>
          <cell r="L65" t="str">
            <v>None</v>
          </cell>
        </row>
        <row r="66">
          <cell r="A66" t="str">
            <v>CWL 2000-2</v>
          </cell>
          <cell r="B66">
            <v>36658</v>
          </cell>
          <cell r="C66">
            <v>957.952</v>
          </cell>
          <cell r="D66">
            <v>3</v>
          </cell>
          <cell r="E66">
            <v>3</v>
          </cell>
          <cell r="F66" t="str">
            <v>CWSC</v>
          </cell>
          <cell r="G66" t="str">
            <v>BS</v>
          </cell>
          <cell r="H66" t="str">
            <v>CSFB</v>
          </cell>
          <cell r="I66" t="str">
            <v>None</v>
          </cell>
          <cell r="J66" t="str">
            <v>None</v>
          </cell>
          <cell r="K66" t="str">
            <v>None</v>
          </cell>
          <cell r="L66" t="str">
            <v>None</v>
          </cell>
        </row>
        <row r="67">
          <cell r="A67" t="str">
            <v>CWL 2000-3</v>
          </cell>
          <cell r="B67">
            <v>36756</v>
          </cell>
          <cell r="C67">
            <v>325</v>
          </cell>
          <cell r="D67">
            <v>1</v>
          </cell>
          <cell r="E67">
            <v>1</v>
          </cell>
          <cell r="F67" t="str">
            <v>CWSC</v>
          </cell>
          <cell r="G67" t="str">
            <v>GW</v>
          </cell>
          <cell r="H67" t="str">
            <v>None</v>
          </cell>
          <cell r="I67" t="str">
            <v>None</v>
          </cell>
          <cell r="J67" t="str">
            <v>None</v>
          </cell>
          <cell r="K67" t="str">
            <v>None</v>
          </cell>
          <cell r="L67" t="str">
            <v>None</v>
          </cell>
        </row>
        <row r="68">
          <cell r="A68" t="str">
            <v>CWL 2000-4</v>
          </cell>
          <cell r="B68">
            <v>36858</v>
          </cell>
          <cell r="C68">
            <v>1050</v>
          </cell>
          <cell r="D68">
            <v>2</v>
          </cell>
          <cell r="E68">
            <v>2</v>
          </cell>
          <cell r="F68" t="str">
            <v>CWSC</v>
          </cell>
          <cell r="G68" t="str">
            <v>GW</v>
          </cell>
          <cell r="H68" t="str">
            <v>None</v>
          </cell>
          <cell r="I68" t="str">
            <v>None</v>
          </cell>
          <cell r="J68" t="str">
            <v>None</v>
          </cell>
          <cell r="K68" t="str">
            <v>None</v>
          </cell>
          <cell r="L68" t="str">
            <v>None</v>
          </cell>
        </row>
        <row r="69">
          <cell r="A69" t="str">
            <v>CWL 2000-5</v>
          </cell>
          <cell r="B69">
            <v>36858</v>
          </cell>
          <cell r="C69">
            <v>305</v>
          </cell>
          <cell r="D69">
            <v>1</v>
          </cell>
          <cell r="E69">
            <v>2</v>
          </cell>
          <cell r="F69" t="str">
            <v>CWSC</v>
          </cell>
          <cell r="G69" t="str">
            <v>GW</v>
          </cell>
          <cell r="H69" t="str">
            <v>None</v>
          </cell>
          <cell r="I69" t="str">
            <v>None</v>
          </cell>
          <cell r="J69" t="str">
            <v>None</v>
          </cell>
          <cell r="K69" t="str">
            <v>None</v>
          </cell>
          <cell r="L69" t="str">
            <v>None</v>
          </cell>
        </row>
        <row r="70">
          <cell r="A70" t="str">
            <v>CWL 2001-1</v>
          </cell>
          <cell r="B70">
            <v>36924</v>
          </cell>
          <cell r="C70">
            <v>1100</v>
          </cell>
          <cell r="D70">
            <v>2</v>
          </cell>
          <cell r="E70">
            <v>2</v>
          </cell>
          <cell r="F70" t="str">
            <v>CWSC</v>
          </cell>
          <cell r="G70" t="str">
            <v>CSFB</v>
          </cell>
          <cell r="H70" t="str">
            <v>BOA</v>
          </cell>
          <cell r="I70" t="str">
            <v>None</v>
          </cell>
          <cell r="J70" t="str">
            <v>None</v>
          </cell>
          <cell r="K70" t="str">
            <v>None</v>
          </cell>
          <cell r="L70" t="str">
            <v>None</v>
          </cell>
        </row>
        <row r="71">
          <cell r="A71" t="str">
            <v>CWL 2001-2</v>
          </cell>
          <cell r="B71">
            <v>37022</v>
          </cell>
          <cell r="C71">
            <v>270</v>
          </cell>
          <cell r="D71">
            <v>1</v>
          </cell>
          <cell r="E71">
            <v>1</v>
          </cell>
          <cell r="F71" t="str">
            <v>CWSC</v>
          </cell>
          <cell r="G71" t="str">
            <v>None</v>
          </cell>
          <cell r="H71" t="str">
            <v>BOA</v>
          </cell>
          <cell r="I71" t="str">
            <v>JPM</v>
          </cell>
          <cell r="J71" t="str">
            <v>None</v>
          </cell>
          <cell r="K71" t="str">
            <v>None</v>
          </cell>
          <cell r="L71" t="str">
            <v>None</v>
          </cell>
        </row>
        <row r="72">
          <cell r="A72" t="str">
            <v>CWL 2001-3</v>
          </cell>
          <cell r="B72">
            <v>37110</v>
          </cell>
          <cell r="C72">
            <v>240</v>
          </cell>
          <cell r="D72">
            <v>1</v>
          </cell>
          <cell r="E72">
            <v>1</v>
          </cell>
          <cell r="F72" t="str">
            <v>CWSC</v>
          </cell>
          <cell r="G72" t="str">
            <v>None</v>
          </cell>
          <cell r="H72" t="str">
            <v>CSFB</v>
          </cell>
          <cell r="I72" t="str">
            <v>GW</v>
          </cell>
          <cell r="J72" t="str">
            <v>None</v>
          </cell>
          <cell r="K72" t="str">
            <v>None</v>
          </cell>
          <cell r="L72" t="str">
            <v>None</v>
          </cell>
        </row>
        <row r="73">
          <cell r="A73" t="str">
            <v>CWL 2001-4</v>
          </cell>
          <cell r="B73">
            <v>37209</v>
          </cell>
          <cell r="C73">
            <v>390</v>
          </cell>
          <cell r="D73">
            <v>1</v>
          </cell>
          <cell r="E73">
            <v>1</v>
          </cell>
          <cell r="F73" t="str">
            <v>CWSC</v>
          </cell>
          <cell r="G73" t="str">
            <v>None</v>
          </cell>
          <cell r="H73" t="str">
            <v>BOA</v>
          </cell>
          <cell r="I73" t="str">
            <v>JPM</v>
          </cell>
          <cell r="J73" t="str">
            <v>None</v>
          </cell>
          <cell r="K73" t="str">
            <v>None</v>
          </cell>
          <cell r="L73" t="str">
            <v>None</v>
          </cell>
        </row>
        <row r="74">
          <cell r="A74" t="str">
            <v>CWL 2001-BC1</v>
          </cell>
          <cell r="B74">
            <v>36917</v>
          </cell>
          <cell r="C74">
            <v>225</v>
          </cell>
          <cell r="D74">
            <v>1</v>
          </cell>
          <cell r="E74">
            <v>1</v>
          </cell>
          <cell r="F74" t="str">
            <v>CWSC</v>
          </cell>
          <cell r="G74" t="str">
            <v>None</v>
          </cell>
          <cell r="H74" t="str">
            <v>BS</v>
          </cell>
          <cell r="I74" t="str">
            <v>None</v>
          </cell>
          <cell r="J74" t="str">
            <v>None</v>
          </cell>
          <cell r="K74" t="str">
            <v>None</v>
          </cell>
          <cell r="L74" t="str">
            <v>None</v>
          </cell>
        </row>
        <row r="75">
          <cell r="A75" t="str">
            <v>CWL 2001-BC2</v>
          </cell>
          <cell r="B75">
            <v>37005</v>
          </cell>
          <cell r="C75">
            <v>400</v>
          </cell>
          <cell r="D75">
            <v>1</v>
          </cell>
          <cell r="E75">
            <v>2</v>
          </cell>
          <cell r="F75" t="str">
            <v>CWSC</v>
          </cell>
          <cell r="G75" t="str">
            <v>None</v>
          </cell>
          <cell r="H75" t="str">
            <v>JPM</v>
          </cell>
          <cell r="I75" t="str">
            <v>LB</v>
          </cell>
          <cell r="J75" t="str">
            <v>None</v>
          </cell>
          <cell r="K75" t="str">
            <v>None</v>
          </cell>
          <cell r="L75" t="str">
            <v>None</v>
          </cell>
        </row>
        <row r="76">
          <cell r="A76" t="str">
            <v>CWL 2001-BC3</v>
          </cell>
          <cell r="B76">
            <v>37127</v>
          </cell>
          <cell r="C76">
            <v>400</v>
          </cell>
          <cell r="D76">
            <v>1</v>
          </cell>
          <cell r="E76">
            <v>2</v>
          </cell>
          <cell r="F76" t="str">
            <v>CWSC</v>
          </cell>
          <cell r="G76" t="str">
            <v>None</v>
          </cell>
          <cell r="H76" t="str">
            <v>JPM</v>
          </cell>
          <cell r="I76" t="str">
            <v>GW</v>
          </cell>
          <cell r="J76" t="str">
            <v>None</v>
          </cell>
          <cell r="K76" t="str">
            <v>None</v>
          </cell>
          <cell r="L76" t="str">
            <v>None</v>
          </cell>
        </row>
        <row r="77">
          <cell r="A77" t="str">
            <v>CWL 2001-HLV1</v>
          </cell>
          <cell r="B77">
            <v>36917</v>
          </cell>
          <cell r="C77">
            <v>214.95099999999999</v>
          </cell>
          <cell r="D77">
            <v>1</v>
          </cell>
          <cell r="E77">
            <v>1</v>
          </cell>
          <cell r="F77" t="str">
            <v>CWSC</v>
          </cell>
          <cell r="G77" t="str">
            <v>None</v>
          </cell>
          <cell r="H77" t="str">
            <v>BS</v>
          </cell>
          <cell r="I77" t="str">
            <v>None</v>
          </cell>
          <cell r="J77" t="str">
            <v>None</v>
          </cell>
          <cell r="K77" t="str">
            <v>None</v>
          </cell>
          <cell r="L77" t="str">
            <v>None</v>
          </cell>
        </row>
        <row r="78">
          <cell r="A78" t="str">
            <v>CWL 2002-1</v>
          </cell>
          <cell r="B78">
            <v>37329</v>
          </cell>
          <cell r="C78">
            <v>460</v>
          </cell>
          <cell r="D78">
            <v>1</v>
          </cell>
          <cell r="E78">
            <v>1</v>
          </cell>
          <cell r="F78" t="str">
            <v>CWSC</v>
          </cell>
          <cell r="G78" t="str">
            <v>None</v>
          </cell>
          <cell r="H78" t="str">
            <v>BS</v>
          </cell>
          <cell r="I78" t="str">
            <v>JPM</v>
          </cell>
          <cell r="J78" t="str">
            <v>None</v>
          </cell>
          <cell r="K78" t="str">
            <v>None</v>
          </cell>
          <cell r="L78" t="str">
            <v>None</v>
          </cell>
        </row>
        <row r="79">
          <cell r="A79" t="str">
            <v>CWL 2002-2</v>
          </cell>
          <cell r="B79">
            <v>37426</v>
          </cell>
          <cell r="C79">
            <v>930</v>
          </cell>
          <cell r="D79">
            <v>2</v>
          </cell>
          <cell r="E79">
            <v>2</v>
          </cell>
          <cell r="F79" t="str">
            <v>CWSC</v>
          </cell>
          <cell r="G79" t="str">
            <v>None</v>
          </cell>
          <cell r="H79" t="str">
            <v>JPM</v>
          </cell>
          <cell r="I79" t="str">
            <v>None</v>
          </cell>
          <cell r="J79" t="str">
            <v>None</v>
          </cell>
          <cell r="K79" t="str">
            <v>None</v>
          </cell>
          <cell r="L79" t="str">
            <v>None</v>
          </cell>
          <cell r="P79" t="str">
            <v>FNMA Wrap FNGT 2002-T10</v>
          </cell>
        </row>
        <row r="80">
          <cell r="A80" t="str">
            <v>CWL 2002-3</v>
          </cell>
          <cell r="B80">
            <v>37497</v>
          </cell>
          <cell r="C80">
            <v>490</v>
          </cell>
          <cell r="F80" t="str">
            <v>CWSC</v>
          </cell>
        </row>
        <row r="81">
          <cell r="A81" t="str">
            <v>CWL 2002-4</v>
          </cell>
          <cell r="B81">
            <v>37524</v>
          </cell>
          <cell r="C81">
            <v>461.21600000000001</v>
          </cell>
          <cell r="D81">
            <v>1</v>
          </cell>
          <cell r="E81">
            <v>2</v>
          </cell>
          <cell r="F81" t="str">
            <v>CWSC</v>
          </cell>
          <cell r="G81" t="str">
            <v>None</v>
          </cell>
          <cell r="H81" t="str">
            <v>JPM</v>
          </cell>
          <cell r="I81" t="str">
            <v>BOA</v>
          </cell>
          <cell r="J81" t="str">
            <v>None</v>
          </cell>
          <cell r="K81" t="str">
            <v>None</v>
          </cell>
          <cell r="L81" t="str">
            <v>None</v>
          </cell>
        </row>
        <row r="82">
          <cell r="A82" t="str">
            <v>CWL 2002-BC1</v>
          </cell>
          <cell r="B82">
            <v>37266</v>
          </cell>
          <cell r="C82">
            <v>500</v>
          </cell>
          <cell r="D82">
            <v>1</v>
          </cell>
          <cell r="E82">
            <v>1</v>
          </cell>
          <cell r="F82" t="str">
            <v>CWSC</v>
          </cell>
          <cell r="G82" t="str">
            <v>None</v>
          </cell>
          <cell r="H82" t="str">
            <v>JPM</v>
          </cell>
          <cell r="I82" t="str">
            <v>SSB</v>
          </cell>
          <cell r="J82" t="str">
            <v>None</v>
          </cell>
          <cell r="K82" t="str">
            <v>None</v>
          </cell>
          <cell r="L82" t="str">
            <v>None</v>
          </cell>
        </row>
        <row r="83">
          <cell r="A83" t="str">
            <v>CWL 2002-BC2</v>
          </cell>
          <cell r="B83">
            <v>37372</v>
          </cell>
          <cell r="C83">
            <v>550</v>
          </cell>
          <cell r="D83">
            <v>1</v>
          </cell>
          <cell r="E83">
            <v>1</v>
          </cell>
          <cell r="F83" t="str">
            <v>CWSC</v>
          </cell>
          <cell r="G83" t="str">
            <v>None</v>
          </cell>
          <cell r="H83" t="str">
            <v>JPM</v>
          </cell>
          <cell r="I83" t="str">
            <v>UBS</v>
          </cell>
          <cell r="J83" t="str">
            <v>None</v>
          </cell>
          <cell r="K83" t="str">
            <v>None</v>
          </cell>
          <cell r="L83" t="str">
            <v>None</v>
          </cell>
        </row>
        <row r="84">
          <cell r="A84" t="str">
            <v>CWL 2002-BC3</v>
          </cell>
          <cell r="B84">
            <v>37453</v>
          </cell>
          <cell r="C84">
            <v>500</v>
          </cell>
          <cell r="D84">
            <v>1</v>
          </cell>
          <cell r="E84">
            <v>1</v>
          </cell>
          <cell r="F84" t="str">
            <v>CWSC</v>
          </cell>
          <cell r="G84" t="str">
            <v>None</v>
          </cell>
          <cell r="H84" t="str">
            <v>JPM</v>
          </cell>
          <cell r="I84" t="str">
            <v>LB</v>
          </cell>
          <cell r="J84" t="str">
            <v>BMC</v>
          </cell>
          <cell r="K84" t="str">
            <v>None</v>
          </cell>
          <cell r="L84" t="str">
            <v>None</v>
          </cell>
        </row>
        <row r="85">
          <cell r="A85" t="str">
            <v>CWL 2002-S1</v>
          </cell>
          <cell r="B85">
            <v>37372</v>
          </cell>
          <cell r="C85">
            <v>630</v>
          </cell>
          <cell r="D85">
            <v>1</v>
          </cell>
          <cell r="E85">
            <v>1</v>
          </cell>
          <cell r="F85" t="str">
            <v>CWSC</v>
          </cell>
          <cell r="G85" t="str">
            <v>None</v>
          </cell>
          <cell r="H85" t="str">
            <v>CSFB</v>
          </cell>
          <cell r="I85" t="str">
            <v>DB</v>
          </cell>
          <cell r="J85" t="str">
            <v>None</v>
          </cell>
          <cell r="K85" t="str">
            <v>None</v>
          </cell>
          <cell r="L85" t="str">
            <v>None</v>
          </cell>
        </row>
        <row r="86">
          <cell r="A86" t="str">
            <v>CWL 2002-S2</v>
          </cell>
          <cell r="B86">
            <v>37433</v>
          </cell>
          <cell r="C86">
            <v>430</v>
          </cell>
          <cell r="D86">
            <v>1</v>
          </cell>
          <cell r="E86">
            <v>1</v>
          </cell>
          <cell r="F86" t="str">
            <v>CWSC</v>
          </cell>
          <cell r="G86" t="str">
            <v>None</v>
          </cell>
          <cell r="H86" t="str">
            <v>BOA</v>
          </cell>
          <cell r="I86" t="str">
            <v>DBAB</v>
          </cell>
          <cell r="J86" t="str">
            <v>None</v>
          </cell>
          <cell r="K86" t="str">
            <v>None</v>
          </cell>
          <cell r="L86" t="str">
            <v>None</v>
          </cell>
          <cell r="P86" t="str">
            <v>Credit Insurance Policy covering up to 12.75% of OB and Corp Guarantee of 2.1%</v>
          </cell>
        </row>
        <row r="87">
          <cell r="A87" t="str">
            <v>CWL 2002-S2</v>
          </cell>
          <cell r="B87">
            <v>37433</v>
          </cell>
          <cell r="C87">
            <v>430</v>
          </cell>
          <cell r="D87">
            <v>1</v>
          </cell>
          <cell r="E87">
            <v>1</v>
          </cell>
          <cell r="F87" t="str">
            <v>CWSC</v>
          </cell>
          <cell r="G87" t="str">
            <v>None</v>
          </cell>
          <cell r="H87" t="str">
            <v>BOA</v>
          </cell>
          <cell r="I87" t="str">
            <v>DBAB</v>
          </cell>
          <cell r="J87" t="str">
            <v>None</v>
          </cell>
          <cell r="K87" t="str">
            <v>None</v>
          </cell>
          <cell r="L87" t="str">
            <v>None</v>
          </cell>
          <cell r="P87" t="str">
            <v>Credit Insurance Policy covering up to 12.75% of OB and Corp Guarantee of 2.1%</v>
          </cell>
        </row>
        <row r="88">
          <cell r="A88" t="str">
            <v>FFML 2001-FF1</v>
          </cell>
          <cell r="B88">
            <v>36943</v>
          </cell>
          <cell r="C88">
            <v>247.38</v>
          </cell>
          <cell r="D88">
            <v>2</v>
          </cell>
          <cell r="E88">
            <v>2</v>
          </cell>
          <cell r="F88" t="str">
            <v>GW</v>
          </cell>
          <cell r="G88" t="str">
            <v>None</v>
          </cell>
          <cell r="H88" t="str">
            <v>None</v>
          </cell>
          <cell r="I88" t="str">
            <v>None</v>
          </cell>
          <cell r="J88" t="str">
            <v>None</v>
          </cell>
          <cell r="K88" t="str">
            <v>None</v>
          </cell>
          <cell r="L88" t="str">
            <v>None</v>
          </cell>
          <cell r="P88" t="str">
            <v>MI</v>
          </cell>
        </row>
        <row r="89">
          <cell r="A89" t="str">
            <v>FFML 2001-FF2</v>
          </cell>
          <cell r="B89">
            <v>37209</v>
          </cell>
          <cell r="C89">
            <v>422.71</v>
          </cell>
          <cell r="D89">
            <v>2</v>
          </cell>
          <cell r="E89">
            <v>2</v>
          </cell>
          <cell r="F89" t="str">
            <v>GW</v>
          </cell>
          <cell r="G89" t="str">
            <v>None</v>
          </cell>
          <cell r="H89" t="str">
            <v>CWSC</v>
          </cell>
          <cell r="I89" t="str">
            <v>None</v>
          </cell>
          <cell r="J89" t="str">
            <v>None</v>
          </cell>
          <cell r="K89" t="str">
            <v>None</v>
          </cell>
          <cell r="L89" t="str">
            <v>None</v>
          </cell>
          <cell r="P89" t="str">
            <v>MI</v>
          </cell>
        </row>
        <row r="90">
          <cell r="A90" t="str">
            <v>FFML 2002-FF1</v>
          </cell>
          <cell r="B90">
            <v>37392</v>
          </cell>
          <cell r="C90">
            <v>632.37</v>
          </cell>
          <cell r="D90">
            <v>2</v>
          </cell>
          <cell r="E90">
            <v>2</v>
          </cell>
          <cell r="F90" t="str">
            <v>GW</v>
          </cell>
          <cell r="G90" t="str">
            <v>None</v>
          </cell>
          <cell r="H90" t="str">
            <v>CWSC</v>
          </cell>
          <cell r="I90" t="str">
            <v>None</v>
          </cell>
          <cell r="J90" t="str">
            <v>None</v>
          </cell>
          <cell r="K90" t="str">
            <v>None</v>
          </cell>
          <cell r="L90" t="str">
            <v>None</v>
          </cell>
          <cell r="P90" t="str">
            <v>Maturity guarantee</v>
          </cell>
        </row>
        <row r="91">
          <cell r="A91" t="str">
            <v>INHEL 1998-A</v>
          </cell>
          <cell r="B91">
            <v>36062</v>
          </cell>
          <cell r="C91">
            <v>871.09</v>
          </cell>
          <cell r="D91">
            <v>2</v>
          </cell>
          <cell r="E91">
            <v>2</v>
          </cell>
          <cell r="F91" t="str">
            <v>ML</v>
          </cell>
          <cell r="G91" t="str">
            <v>None</v>
          </cell>
          <cell r="H91" t="str">
            <v>NBMS</v>
          </cell>
          <cell r="I91" t="str">
            <v>CWSC</v>
          </cell>
          <cell r="J91" t="str">
            <v>None</v>
          </cell>
          <cell r="K91" t="str">
            <v>None</v>
          </cell>
          <cell r="L91" t="str">
            <v>None</v>
          </cell>
        </row>
        <row r="92">
          <cell r="A92" t="str">
            <v>INHEL 1999-A</v>
          </cell>
          <cell r="B92">
            <v>36242</v>
          </cell>
          <cell r="C92">
            <v>193.54</v>
          </cell>
          <cell r="D92">
            <v>2</v>
          </cell>
          <cell r="E92">
            <v>2</v>
          </cell>
          <cell r="F92" t="str">
            <v>NBMS</v>
          </cell>
          <cell r="G92" t="str">
            <v>None</v>
          </cell>
          <cell r="H92" t="str">
            <v>PW</v>
          </cell>
          <cell r="I92" t="str">
            <v>None</v>
          </cell>
          <cell r="J92" t="str">
            <v>None</v>
          </cell>
          <cell r="K92" t="str">
            <v>None</v>
          </cell>
          <cell r="L92" t="str">
            <v>None</v>
          </cell>
        </row>
        <row r="93">
          <cell r="A93" t="str">
            <v>INHEL 2000-A</v>
          </cell>
          <cell r="B93">
            <v>36640</v>
          </cell>
          <cell r="C93">
            <v>269.72000000000003</v>
          </cell>
          <cell r="D93">
            <v>2</v>
          </cell>
          <cell r="E93">
            <v>2</v>
          </cell>
          <cell r="F93" t="str">
            <v>ML</v>
          </cell>
          <cell r="G93" t="str">
            <v>None</v>
          </cell>
          <cell r="H93" t="str">
            <v>PW</v>
          </cell>
          <cell r="I93" t="str">
            <v>None</v>
          </cell>
          <cell r="J93" t="str">
            <v>None</v>
          </cell>
          <cell r="K93" t="str">
            <v>None</v>
          </cell>
          <cell r="L93" t="str">
            <v>None</v>
          </cell>
        </row>
        <row r="94">
          <cell r="A94" t="str">
            <v>INHEL 2000-B</v>
          </cell>
          <cell r="B94">
            <v>36733</v>
          </cell>
          <cell r="C94">
            <v>294.94</v>
          </cell>
          <cell r="D94">
            <v>2</v>
          </cell>
          <cell r="E94">
            <v>2</v>
          </cell>
          <cell r="F94" t="str">
            <v>BOA</v>
          </cell>
          <cell r="G94" t="str">
            <v>None</v>
          </cell>
          <cell r="H94" t="str">
            <v>MSDW</v>
          </cell>
          <cell r="I94" t="str">
            <v>None</v>
          </cell>
          <cell r="J94" t="str">
            <v>None</v>
          </cell>
          <cell r="K94" t="str">
            <v>None</v>
          </cell>
          <cell r="L94" t="str">
            <v>None</v>
          </cell>
        </row>
        <row r="95">
          <cell r="A95" t="str">
            <v>INHEL 2000-C</v>
          </cell>
          <cell r="B95">
            <v>36846</v>
          </cell>
          <cell r="C95">
            <v>450</v>
          </cell>
          <cell r="D95">
            <v>2</v>
          </cell>
          <cell r="E95">
            <v>2</v>
          </cell>
          <cell r="F95" t="str">
            <v>CSFB</v>
          </cell>
          <cell r="G95" t="str">
            <v>BOA</v>
          </cell>
          <cell r="H95" t="str">
            <v>None</v>
          </cell>
          <cell r="I95" t="str">
            <v>None</v>
          </cell>
          <cell r="J95" t="str">
            <v>None</v>
          </cell>
          <cell r="K95" t="str">
            <v>None</v>
          </cell>
          <cell r="L95" t="str">
            <v>None</v>
          </cell>
        </row>
        <row r="96">
          <cell r="A96" t="str">
            <v>INHEL 2001-A</v>
          </cell>
          <cell r="B96">
            <v>36945</v>
          </cell>
          <cell r="C96">
            <v>350</v>
          </cell>
          <cell r="D96">
            <v>2</v>
          </cell>
          <cell r="E96">
            <v>2</v>
          </cell>
          <cell r="F96" t="str">
            <v>BOA</v>
          </cell>
          <cell r="G96" t="str">
            <v>CSFB</v>
          </cell>
          <cell r="H96" t="str">
            <v>None</v>
          </cell>
          <cell r="I96" t="str">
            <v>None</v>
          </cell>
          <cell r="J96" t="str">
            <v>None</v>
          </cell>
          <cell r="K96" t="str">
            <v>None</v>
          </cell>
          <cell r="L96" t="str">
            <v>None</v>
          </cell>
        </row>
        <row r="97">
          <cell r="A97" t="str">
            <v>INHEL 2001-B</v>
          </cell>
          <cell r="B97">
            <v>37063</v>
          </cell>
          <cell r="C97">
            <v>348.25</v>
          </cell>
          <cell r="D97">
            <v>2</v>
          </cell>
          <cell r="E97">
            <v>2</v>
          </cell>
          <cell r="F97" t="str">
            <v>BOA</v>
          </cell>
          <cell r="G97" t="str">
            <v>None</v>
          </cell>
          <cell r="H97" t="str">
            <v>CSFB</v>
          </cell>
          <cell r="I97" t="str">
            <v>ML</v>
          </cell>
          <cell r="J97" t="str">
            <v>None</v>
          </cell>
          <cell r="K97" t="str">
            <v>None</v>
          </cell>
          <cell r="L97" t="str">
            <v>None</v>
          </cell>
        </row>
        <row r="98">
          <cell r="A98" t="str">
            <v>INHEL 2001-C</v>
          </cell>
          <cell r="B98">
            <v>37193</v>
          </cell>
          <cell r="C98">
            <v>471.6</v>
          </cell>
          <cell r="D98">
            <v>2</v>
          </cell>
          <cell r="E98">
            <v>4</v>
          </cell>
          <cell r="F98" t="str">
            <v>CSFB</v>
          </cell>
          <cell r="G98" t="str">
            <v>None</v>
          </cell>
          <cell r="H98" t="str">
            <v>BOA</v>
          </cell>
          <cell r="I98" t="str">
            <v>MSDW</v>
          </cell>
          <cell r="J98" t="str">
            <v>None</v>
          </cell>
          <cell r="K98" t="str">
            <v>None</v>
          </cell>
          <cell r="L98" t="str">
            <v>None</v>
          </cell>
        </row>
        <row r="99">
          <cell r="A99" t="str">
            <v>INHEL 2002-A</v>
          </cell>
          <cell r="B99">
            <v>37342</v>
          </cell>
          <cell r="C99">
            <v>269.5</v>
          </cell>
          <cell r="D99">
            <v>2</v>
          </cell>
          <cell r="E99">
            <v>2</v>
          </cell>
          <cell r="F99" t="str">
            <v>CSFB</v>
          </cell>
          <cell r="G99" t="str">
            <v>None</v>
          </cell>
          <cell r="H99" t="str">
            <v>None</v>
          </cell>
          <cell r="I99" t="str">
            <v>None</v>
          </cell>
          <cell r="J99" t="str">
            <v>None</v>
          </cell>
          <cell r="K99" t="str">
            <v>None</v>
          </cell>
          <cell r="L99" t="str">
            <v>None</v>
          </cell>
        </row>
        <row r="100">
          <cell r="A100" t="str">
            <v>LBMLT 2000-1</v>
          </cell>
          <cell r="B100">
            <v>36872</v>
          </cell>
          <cell r="C100">
            <v>1000</v>
          </cell>
          <cell r="D100">
            <v>2</v>
          </cell>
          <cell r="E100">
            <v>2</v>
          </cell>
          <cell r="F100" t="str">
            <v>DBAB</v>
          </cell>
          <cell r="G100" t="str">
            <v>None</v>
          </cell>
          <cell r="H100" t="str">
            <v>BOA</v>
          </cell>
          <cell r="I100" t="str">
            <v>CHA</v>
          </cell>
          <cell r="J100" t="str">
            <v>CSFB</v>
          </cell>
          <cell r="K100" t="str">
            <v>None</v>
          </cell>
          <cell r="L100" t="str">
            <v>None</v>
          </cell>
        </row>
        <row r="101">
          <cell r="A101" t="str">
            <v>LBMLT 2001-1</v>
          </cell>
          <cell r="B101">
            <v>36964</v>
          </cell>
          <cell r="C101">
            <v>725.46600000000001</v>
          </cell>
          <cell r="D101">
            <v>1</v>
          </cell>
          <cell r="E101">
            <v>2</v>
          </cell>
          <cell r="F101" t="str">
            <v>GW</v>
          </cell>
          <cell r="G101" t="str">
            <v>None</v>
          </cell>
          <cell r="H101" t="str">
            <v>BOA</v>
          </cell>
          <cell r="I101" t="str">
            <v>MSDW</v>
          </cell>
          <cell r="J101" t="str">
            <v>CSFB</v>
          </cell>
          <cell r="K101" t="str">
            <v>None</v>
          </cell>
          <cell r="L101" t="str">
            <v>None</v>
          </cell>
        </row>
        <row r="102">
          <cell r="A102" t="str">
            <v>LBMLT 2001-2</v>
          </cell>
          <cell r="B102">
            <v>37090</v>
          </cell>
          <cell r="C102">
            <v>1594.3530000000001</v>
          </cell>
          <cell r="D102">
            <v>1</v>
          </cell>
          <cell r="E102">
            <v>2</v>
          </cell>
          <cell r="F102" t="str">
            <v>BOA</v>
          </cell>
          <cell r="G102" t="str">
            <v>None</v>
          </cell>
          <cell r="H102" t="str">
            <v>DBAB</v>
          </cell>
          <cell r="I102" t="str">
            <v>MSDW</v>
          </cell>
          <cell r="J102" t="str">
            <v>CSFB</v>
          </cell>
          <cell r="K102" t="str">
            <v>None</v>
          </cell>
          <cell r="L102" t="str">
            <v>None</v>
          </cell>
        </row>
        <row r="103">
          <cell r="A103" t="str">
            <v>LBMLT 2001-3</v>
          </cell>
          <cell r="B103">
            <v>37153</v>
          </cell>
          <cell r="C103">
            <v>1001</v>
          </cell>
          <cell r="D103">
            <v>1</v>
          </cell>
          <cell r="E103">
            <v>2</v>
          </cell>
          <cell r="F103" t="str">
            <v>GW</v>
          </cell>
          <cell r="G103" t="str">
            <v>None</v>
          </cell>
          <cell r="H103" t="str">
            <v>BOA</v>
          </cell>
          <cell r="I103" t="str">
            <v>BOCM</v>
          </cell>
          <cell r="J103" t="str">
            <v>CSFB</v>
          </cell>
          <cell r="K103" t="str">
            <v>None</v>
          </cell>
          <cell r="L103" t="str">
            <v>None</v>
          </cell>
        </row>
        <row r="104">
          <cell r="A104" t="str">
            <v>LBMLT 2001-4</v>
          </cell>
          <cell r="B104">
            <v>37225</v>
          </cell>
          <cell r="C104">
            <v>777.02499999999998</v>
          </cell>
          <cell r="D104">
            <v>2</v>
          </cell>
          <cell r="E104">
            <v>2</v>
          </cell>
          <cell r="F104" t="str">
            <v>DBAB</v>
          </cell>
          <cell r="G104" t="str">
            <v>GW</v>
          </cell>
          <cell r="H104" t="str">
            <v>BOA</v>
          </cell>
          <cell r="I104" t="str">
            <v>BOCM</v>
          </cell>
          <cell r="J104" t="str">
            <v>CSFB</v>
          </cell>
          <cell r="K104" t="str">
            <v>JPM</v>
          </cell>
          <cell r="L104" t="str">
            <v>SSB</v>
          </cell>
        </row>
        <row r="105">
          <cell r="A105" t="str">
            <v>LBMLT 2002-1</v>
          </cell>
          <cell r="B105">
            <v>37337</v>
          </cell>
          <cell r="C105">
            <v>1600</v>
          </cell>
          <cell r="D105">
            <v>2</v>
          </cell>
          <cell r="E105">
            <v>2</v>
          </cell>
          <cell r="F105" t="str">
            <v>DBAB</v>
          </cell>
          <cell r="G105" t="str">
            <v>None</v>
          </cell>
          <cell r="H105" t="str">
            <v>BOA</v>
          </cell>
          <cell r="I105" t="str">
            <v>BOCM</v>
          </cell>
          <cell r="J105" t="str">
            <v>CSFB</v>
          </cell>
          <cell r="K105" t="str">
            <v>None</v>
          </cell>
          <cell r="L105" t="str">
            <v>None</v>
          </cell>
        </row>
        <row r="106">
          <cell r="A106" t="str">
            <v>LBMLT 2002-2</v>
          </cell>
          <cell r="B106">
            <v>37399</v>
          </cell>
          <cell r="C106">
            <v>1000</v>
          </cell>
          <cell r="D106">
            <v>2</v>
          </cell>
          <cell r="E106">
            <v>2</v>
          </cell>
          <cell r="F106" t="str">
            <v>CSFB</v>
          </cell>
          <cell r="G106" t="str">
            <v>None</v>
          </cell>
          <cell r="H106" t="str">
            <v>MSDW</v>
          </cell>
          <cell r="I106" t="str">
            <v>BOA</v>
          </cell>
          <cell r="J106" t="str">
            <v>BOCM</v>
          </cell>
          <cell r="K106" t="str">
            <v>None</v>
          </cell>
          <cell r="L106" t="str">
            <v>None</v>
          </cell>
        </row>
        <row r="107">
          <cell r="A107" t="str">
            <v>LBMLT 2002-3</v>
          </cell>
          <cell r="B107">
            <v>37467</v>
          </cell>
          <cell r="C107">
            <v>1000</v>
          </cell>
          <cell r="D107">
            <v>2</v>
          </cell>
          <cell r="E107">
            <v>2</v>
          </cell>
          <cell r="F107" t="str">
            <v>GW</v>
          </cell>
          <cell r="G107" t="str">
            <v>DBAB</v>
          </cell>
          <cell r="H107" t="str">
            <v>BOA</v>
          </cell>
          <cell r="I107" t="str">
            <v>CSFB</v>
          </cell>
          <cell r="J107" t="str">
            <v>MSDW</v>
          </cell>
          <cell r="K107" t="str">
            <v>UBS</v>
          </cell>
          <cell r="L107" t="str">
            <v>None</v>
          </cell>
          <cell r="P107" t="str">
            <v>FNGT 2002-T13</v>
          </cell>
        </row>
        <row r="108">
          <cell r="A108" t="str">
            <v>NAAC 1998-HE1</v>
          </cell>
          <cell r="B108">
            <v>35909</v>
          </cell>
          <cell r="C108">
            <v>219.69</v>
          </cell>
          <cell r="D108">
            <v>1</v>
          </cell>
          <cell r="E108">
            <v>1</v>
          </cell>
          <cell r="F108" t="str">
            <v>DLJ</v>
          </cell>
          <cell r="G108" t="str">
            <v>None</v>
          </cell>
        </row>
        <row r="109">
          <cell r="A109" t="str">
            <v>OOMLT 1999-1</v>
          </cell>
          <cell r="B109">
            <v>36180</v>
          </cell>
          <cell r="C109">
            <v>194.33699999999999</v>
          </cell>
          <cell r="D109">
            <v>1</v>
          </cell>
          <cell r="E109">
            <v>1</v>
          </cell>
          <cell r="F109" t="str">
            <v>GW</v>
          </cell>
          <cell r="G109" t="str">
            <v>None</v>
          </cell>
          <cell r="H109" t="str">
            <v>LB</v>
          </cell>
          <cell r="I109" t="str">
            <v>None</v>
          </cell>
          <cell r="J109" t="str">
            <v>None</v>
          </cell>
          <cell r="K109" t="str">
            <v>None</v>
          </cell>
          <cell r="L109" t="str">
            <v>None</v>
          </cell>
        </row>
        <row r="110">
          <cell r="A110" t="str">
            <v>OOMLT 1999-2</v>
          </cell>
          <cell r="B110">
            <v>36276</v>
          </cell>
          <cell r="C110">
            <v>367.98500000000001</v>
          </cell>
          <cell r="D110">
            <v>3</v>
          </cell>
          <cell r="E110">
            <v>3</v>
          </cell>
          <cell r="F110" t="str">
            <v>GW</v>
          </cell>
          <cell r="G110" t="str">
            <v>None</v>
          </cell>
          <cell r="H110" t="str">
            <v>LB</v>
          </cell>
          <cell r="I110" t="str">
            <v>ML</v>
          </cell>
          <cell r="J110" t="str">
            <v>None</v>
          </cell>
          <cell r="K110" t="str">
            <v>None</v>
          </cell>
          <cell r="L110" t="str">
            <v>None</v>
          </cell>
        </row>
        <row r="111">
          <cell r="A111" t="str">
            <v>OOMLT 1999-3</v>
          </cell>
          <cell r="B111">
            <v>36459</v>
          </cell>
          <cell r="C111">
            <v>144.75</v>
          </cell>
          <cell r="D111">
            <v>1</v>
          </cell>
          <cell r="E111">
            <v>1</v>
          </cell>
          <cell r="F111" t="str">
            <v>GW</v>
          </cell>
          <cell r="G111" t="str">
            <v>None</v>
          </cell>
          <cell r="H111" t="str">
            <v>CHA</v>
          </cell>
          <cell r="I111" t="str">
            <v>LB</v>
          </cell>
          <cell r="J111" t="str">
            <v>None</v>
          </cell>
          <cell r="K111" t="str">
            <v>None</v>
          </cell>
          <cell r="L111" t="str">
            <v>None</v>
          </cell>
        </row>
        <row r="112">
          <cell r="A112" t="str">
            <v>OOMLT 2000-1</v>
          </cell>
          <cell r="B112">
            <v>36549</v>
          </cell>
          <cell r="C112">
            <v>171.7</v>
          </cell>
          <cell r="D112">
            <v>1</v>
          </cell>
          <cell r="E112">
            <v>1</v>
          </cell>
          <cell r="F112" t="str">
            <v>GW</v>
          </cell>
          <cell r="G112" t="str">
            <v>None</v>
          </cell>
          <cell r="H112" t="str">
            <v>BOA</v>
          </cell>
          <cell r="I112" t="str">
            <v>ML</v>
          </cell>
          <cell r="J112" t="str">
            <v>None</v>
          </cell>
          <cell r="K112" t="str">
            <v>None</v>
          </cell>
          <cell r="L112" t="str">
            <v>None</v>
          </cell>
        </row>
        <row r="113">
          <cell r="A113" t="str">
            <v>OOMLT 2000-2</v>
          </cell>
          <cell r="B113">
            <v>36636</v>
          </cell>
          <cell r="C113">
            <v>170.09299999999999</v>
          </cell>
          <cell r="D113">
            <v>1</v>
          </cell>
          <cell r="E113">
            <v>1</v>
          </cell>
          <cell r="F113" t="str">
            <v>GW</v>
          </cell>
          <cell r="G113" t="str">
            <v>None</v>
          </cell>
          <cell r="H113" t="str">
            <v>BOA</v>
          </cell>
          <cell r="I113" t="str">
            <v>LB</v>
          </cell>
          <cell r="J113" t="str">
            <v>None</v>
          </cell>
          <cell r="K113" t="str">
            <v>None</v>
          </cell>
          <cell r="L113" t="str">
            <v>None</v>
          </cell>
        </row>
        <row r="114">
          <cell r="A114" t="str">
            <v>OOMLT 2000-3</v>
          </cell>
          <cell r="B114">
            <v>36728</v>
          </cell>
          <cell r="C114">
            <v>100</v>
          </cell>
          <cell r="D114">
            <v>1</v>
          </cell>
          <cell r="E114">
            <v>1</v>
          </cell>
          <cell r="F114" t="str">
            <v>BOA</v>
          </cell>
          <cell r="G114" t="str">
            <v>None</v>
          </cell>
          <cell r="H114" t="str">
            <v>GW</v>
          </cell>
          <cell r="I114" t="str">
            <v>MSDW</v>
          </cell>
          <cell r="J114" t="str">
            <v>None</v>
          </cell>
          <cell r="K114" t="str">
            <v>None</v>
          </cell>
          <cell r="L114" t="str">
            <v>None</v>
          </cell>
        </row>
        <row r="115">
          <cell r="A115" t="str">
            <v>OOMLT 2000-4</v>
          </cell>
          <cell r="B115">
            <v>36826</v>
          </cell>
          <cell r="C115">
            <v>100</v>
          </cell>
          <cell r="D115">
            <v>1</v>
          </cell>
          <cell r="E115">
            <v>1</v>
          </cell>
          <cell r="F115" t="str">
            <v>GW</v>
          </cell>
          <cell r="G115" t="str">
            <v>BOA</v>
          </cell>
          <cell r="H115" t="str">
            <v>LB</v>
          </cell>
          <cell r="I115" t="str">
            <v>None</v>
          </cell>
          <cell r="J115" t="str">
            <v>None</v>
          </cell>
          <cell r="K115" t="str">
            <v>None</v>
          </cell>
          <cell r="L115" t="str">
            <v>None</v>
          </cell>
        </row>
        <row r="116">
          <cell r="A116" t="str">
            <v>OOMLT 2000-5</v>
          </cell>
          <cell r="B116">
            <v>36812</v>
          </cell>
          <cell r="C116">
            <v>237.001</v>
          </cell>
          <cell r="D116">
            <v>1</v>
          </cell>
          <cell r="E116">
            <v>1</v>
          </cell>
          <cell r="F116" t="str">
            <v>UBSW</v>
          </cell>
          <cell r="G116" t="str">
            <v>None</v>
          </cell>
          <cell r="H116" t="str">
            <v>PW</v>
          </cell>
          <cell r="I116" t="str">
            <v>GW</v>
          </cell>
          <cell r="J116" t="str">
            <v>None</v>
          </cell>
          <cell r="K116" t="str">
            <v>None</v>
          </cell>
          <cell r="L116" t="str">
            <v>None</v>
          </cell>
        </row>
        <row r="117">
          <cell r="A117" t="str">
            <v>OOMLT 2001-1</v>
          </cell>
          <cell r="B117">
            <v>36920</v>
          </cell>
          <cell r="C117">
            <v>130</v>
          </cell>
          <cell r="D117">
            <v>1</v>
          </cell>
          <cell r="E117">
            <v>1</v>
          </cell>
          <cell r="F117" t="str">
            <v>GW</v>
          </cell>
          <cell r="G117" t="str">
            <v>BOA</v>
          </cell>
          <cell r="H117" t="str">
            <v>LB</v>
          </cell>
          <cell r="I117" t="str">
            <v>MSDW</v>
          </cell>
          <cell r="J117" t="str">
            <v>None</v>
          </cell>
          <cell r="K117" t="str">
            <v>None</v>
          </cell>
          <cell r="L117" t="str">
            <v>None</v>
          </cell>
        </row>
        <row r="118">
          <cell r="A118" t="str">
            <v>OOMLT 2001-2</v>
          </cell>
          <cell r="B118">
            <v>37004</v>
          </cell>
          <cell r="C118">
            <v>275</v>
          </cell>
          <cell r="D118">
            <v>1</v>
          </cell>
          <cell r="E118">
            <v>1</v>
          </cell>
          <cell r="F118" t="str">
            <v>GW</v>
          </cell>
          <cell r="G118" t="str">
            <v>BOA</v>
          </cell>
          <cell r="H118" t="str">
            <v>LB</v>
          </cell>
          <cell r="I118" t="str">
            <v>MSDW</v>
          </cell>
          <cell r="J118" t="str">
            <v>None</v>
          </cell>
          <cell r="K118" t="str">
            <v>None</v>
          </cell>
          <cell r="L118" t="str">
            <v>None</v>
          </cell>
        </row>
        <row r="119">
          <cell r="A119" t="str">
            <v>OOMLT 2001-3</v>
          </cell>
          <cell r="B119">
            <v>37096</v>
          </cell>
          <cell r="C119">
            <v>300</v>
          </cell>
          <cell r="D119">
            <v>1</v>
          </cell>
          <cell r="E119">
            <v>1</v>
          </cell>
          <cell r="F119" t="str">
            <v>GW</v>
          </cell>
          <cell r="G119" t="str">
            <v>BOA</v>
          </cell>
          <cell r="H119" t="str">
            <v>BOCM</v>
          </cell>
          <cell r="I119" t="str">
            <v>CSFB</v>
          </cell>
          <cell r="J119" t="str">
            <v>None</v>
          </cell>
          <cell r="K119" t="str">
            <v>None</v>
          </cell>
          <cell r="L119" t="str">
            <v>None</v>
          </cell>
        </row>
        <row r="120">
          <cell r="A120" t="str">
            <v>OOMLT 2001-4</v>
          </cell>
          <cell r="B120">
            <v>37188</v>
          </cell>
          <cell r="C120">
            <v>450</v>
          </cell>
          <cell r="D120">
            <v>1</v>
          </cell>
          <cell r="E120">
            <v>1</v>
          </cell>
          <cell r="F120" t="str">
            <v>GW</v>
          </cell>
          <cell r="G120" t="str">
            <v>BOA</v>
          </cell>
          <cell r="H120" t="str">
            <v>CSFB</v>
          </cell>
          <cell r="I120" t="str">
            <v>MSDW</v>
          </cell>
          <cell r="J120" t="str">
            <v>None</v>
          </cell>
          <cell r="K120" t="str">
            <v>None</v>
          </cell>
          <cell r="L120" t="str">
            <v>None</v>
          </cell>
        </row>
        <row r="121">
          <cell r="A121" t="str">
            <v>OOMLT 2001-A</v>
          </cell>
          <cell r="B121">
            <v>36915</v>
          </cell>
          <cell r="C121">
            <v>1257.3</v>
          </cell>
          <cell r="D121">
            <v>1</v>
          </cell>
          <cell r="E121">
            <v>2</v>
          </cell>
          <cell r="F121" t="str">
            <v>BOA</v>
          </cell>
          <cell r="G121" t="str">
            <v>GW</v>
          </cell>
          <cell r="H121" t="str">
            <v>LB</v>
          </cell>
          <cell r="I121" t="str">
            <v>MSDW</v>
          </cell>
          <cell r="J121" t="str">
            <v>None</v>
          </cell>
          <cell r="K121" t="str">
            <v>None</v>
          </cell>
          <cell r="L121" t="str">
            <v>None</v>
          </cell>
        </row>
        <row r="122">
          <cell r="A122" t="str">
            <v>OOMLT 2001-C</v>
          </cell>
          <cell r="B122">
            <v>37090</v>
          </cell>
          <cell r="C122">
            <v>1700</v>
          </cell>
          <cell r="D122">
            <v>1</v>
          </cell>
          <cell r="E122">
            <v>1</v>
          </cell>
          <cell r="F122" t="str">
            <v>BOA</v>
          </cell>
          <cell r="G122" t="str">
            <v>GW</v>
          </cell>
          <cell r="H122" t="str">
            <v>CSFB</v>
          </cell>
          <cell r="I122" t="str">
            <v>BOCM</v>
          </cell>
          <cell r="J122" t="str">
            <v>None</v>
          </cell>
          <cell r="K122" t="str">
            <v>None</v>
          </cell>
          <cell r="L122" t="str">
            <v>None</v>
          </cell>
        </row>
        <row r="123">
          <cell r="A123" t="str">
            <v>OOMLT 2001-D</v>
          </cell>
          <cell r="B123">
            <v>37174</v>
          </cell>
          <cell r="C123">
            <v>2537.25</v>
          </cell>
          <cell r="D123">
            <v>1</v>
          </cell>
          <cell r="E123">
            <v>1</v>
          </cell>
          <cell r="F123" t="str">
            <v>GW</v>
          </cell>
          <cell r="G123" t="str">
            <v>None</v>
          </cell>
          <cell r="H123" t="str">
            <v>None</v>
          </cell>
          <cell r="I123" t="str">
            <v>None</v>
          </cell>
          <cell r="J123" t="str">
            <v>None</v>
          </cell>
          <cell r="K123" t="str">
            <v>None</v>
          </cell>
          <cell r="L123" t="str">
            <v>None</v>
          </cell>
        </row>
        <row r="124">
          <cell r="A124" t="str">
            <v>OOMLT 2002-1</v>
          </cell>
          <cell r="B124">
            <v>37286</v>
          </cell>
          <cell r="C124">
            <v>650</v>
          </cell>
          <cell r="D124">
            <v>1</v>
          </cell>
          <cell r="E124">
            <v>1</v>
          </cell>
          <cell r="F124" t="str">
            <v>LB</v>
          </cell>
          <cell r="G124" t="str">
            <v>None</v>
          </cell>
          <cell r="H124" t="str">
            <v>GW</v>
          </cell>
          <cell r="I124" t="str">
            <v>BOA</v>
          </cell>
          <cell r="J124" t="str">
            <v>None</v>
          </cell>
          <cell r="K124" t="str">
            <v>None</v>
          </cell>
          <cell r="L124" t="str">
            <v>None</v>
          </cell>
        </row>
        <row r="125">
          <cell r="A125" t="str">
            <v>OOMLT 2002-2</v>
          </cell>
          <cell r="B125">
            <v>37326</v>
          </cell>
          <cell r="C125">
            <v>375</v>
          </cell>
          <cell r="D125">
            <v>1</v>
          </cell>
          <cell r="E125">
            <v>1</v>
          </cell>
          <cell r="F125" t="str">
            <v>BOA</v>
          </cell>
          <cell r="G125" t="str">
            <v>GW</v>
          </cell>
          <cell r="H125" t="str">
            <v>BOCM</v>
          </cell>
          <cell r="I125" t="str">
            <v>CSFB</v>
          </cell>
          <cell r="J125" t="str">
            <v>JPM</v>
          </cell>
          <cell r="K125" t="str">
            <v>SSB</v>
          </cell>
          <cell r="L125" t="str">
            <v>None</v>
          </cell>
        </row>
        <row r="126">
          <cell r="A126" t="str">
            <v>OOMLT 2002-3</v>
          </cell>
          <cell r="B126">
            <v>37369</v>
          </cell>
          <cell r="C126">
            <v>1325</v>
          </cell>
          <cell r="D126">
            <v>1</v>
          </cell>
          <cell r="E126">
            <v>2</v>
          </cell>
          <cell r="F126" t="str">
            <v>GW</v>
          </cell>
          <cell r="G126" t="str">
            <v>BOA</v>
          </cell>
          <cell r="H126" t="str">
            <v>CSFB</v>
          </cell>
          <cell r="I126" t="str">
            <v>LB</v>
          </cell>
          <cell r="J126" t="str">
            <v>BOCM</v>
          </cell>
          <cell r="K126" t="str">
            <v>None</v>
          </cell>
          <cell r="L126" t="str">
            <v>None</v>
          </cell>
        </row>
        <row r="127">
          <cell r="A127" t="str">
            <v>OOMLT 2002-4</v>
          </cell>
          <cell r="B127">
            <v>37412</v>
          </cell>
          <cell r="C127">
            <v>329.34500000000003</v>
          </cell>
          <cell r="D127">
            <v>1</v>
          </cell>
          <cell r="E127">
            <v>1</v>
          </cell>
          <cell r="F127" t="str">
            <v>DBAB</v>
          </cell>
          <cell r="G127" t="str">
            <v>None</v>
          </cell>
          <cell r="H127" t="str">
            <v>None</v>
          </cell>
          <cell r="I127" t="str">
            <v>None</v>
          </cell>
          <cell r="J127" t="str">
            <v>None</v>
          </cell>
          <cell r="K127" t="str">
            <v>None</v>
          </cell>
          <cell r="L127" t="str">
            <v>None</v>
          </cell>
        </row>
        <row r="128">
          <cell r="A128" t="str">
            <v>OOMLT 2002-5</v>
          </cell>
          <cell r="B128">
            <v>37456</v>
          </cell>
          <cell r="C128">
            <v>621.875</v>
          </cell>
          <cell r="D128">
            <v>2</v>
          </cell>
          <cell r="E128">
            <v>2</v>
          </cell>
          <cell r="F128" t="str">
            <v>GW</v>
          </cell>
          <cell r="G128" t="str">
            <v>BOA</v>
          </cell>
          <cell r="H128" t="str">
            <v>BOCM</v>
          </cell>
          <cell r="I128" t="str">
            <v>UBS</v>
          </cell>
          <cell r="J128" t="str">
            <v>None</v>
          </cell>
          <cell r="K128" t="str">
            <v>None</v>
          </cell>
          <cell r="L128" t="str">
            <v>None</v>
          </cell>
        </row>
        <row r="129">
          <cell r="A129" t="str">
            <v>OOMLT 2002-6</v>
          </cell>
          <cell r="B129">
            <v>37554</v>
          </cell>
          <cell r="C129">
            <v>800</v>
          </cell>
          <cell r="D129">
            <v>1</v>
          </cell>
          <cell r="E129">
            <v>2</v>
          </cell>
          <cell r="F129" t="str">
            <v>GW</v>
          </cell>
          <cell r="G129" t="str">
            <v>BOA</v>
          </cell>
          <cell r="H129" t="str">
            <v>BOCM</v>
          </cell>
          <cell r="I129" t="str">
            <v>BS</v>
          </cell>
          <cell r="J129" t="str">
            <v>UBS</v>
          </cell>
          <cell r="K129" t="str">
            <v>None</v>
          </cell>
          <cell r="L129" t="str">
            <v>None</v>
          </cell>
        </row>
        <row r="130">
          <cell r="A130" t="str">
            <v>RASC 2002-KS1</v>
          </cell>
          <cell r="B130">
            <v>37279</v>
          </cell>
          <cell r="C130">
            <v>1900</v>
          </cell>
          <cell r="D130">
            <v>2</v>
          </cell>
          <cell r="E130">
            <v>3</v>
          </cell>
          <cell r="F130" t="str">
            <v>JPM</v>
          </cell>
          <cell r="G130" t="str">
            <v>None</v>
          </cell>
          <cell r="H130" t="str">
            <v>BOA</v>
          </cell>
          <cell r="I130" t="str">
            <v>RFSC</v>
          </cell>
          <cell r="J130" t="str">
            <v>BS</v>
          </cell>
          <cell r="K130" t="str">
            <v>None</v>
          </cell>
          <cell r="L130" t="str">
            <v>None</v>
          </cell>
          <cell r="P130" t="str">
            <v>AMBAC Warp</v>
          </cell>
        </row>
        <row r="131">
          <cell r="A131" t="str">
            <v>RASC 2002-KS2</v>
          </cell>
          <cell r="B131">
            <v>37340</v>
          </cell>
          <cell r="C131">
            <v>1900.001</v>
          </cell>
          <cell r="D131">
            <v>2</v>
          </cell>
          <cell r="E131">
            <v>3</v>
          </cell>
          <cell r="F131" t="str">
            <v>BOA</v>
          </cell>
          <cell r="G131" t="str">
            <v>None</v>
          </cell>
          <cell r="H131" t="str">
            <v>JPM</v>
          </cell>
          <cell r="I131" t="str">
            <v>RFSC</v>
          </cell>
          <cell r="J131" t="str">
            <v>SSB</v>
          </cell>
          <cell r="K131" t="str">
            <v>None</v>
          </cell>
          <cell r="L131" t="str">
            <v>None</v>
          </cell>
          <cell r="P131" t="str">
            <v>Senior Sub w/ MGIC MI</v>
          </cell>
        </row>
        <row r="132">
          <cell r="A132" t="str">
            <v>RASC 2002-KS3</v>
          </cell>
          <cell r="B132">
            <v>37399</v>
          </cell>
          <cell r="C132">
            <v>1000</v>
          </cell>
          <cell r="D132">
            <v>2</v>
          </cell>
          <cell r="E132">
            <v>2</v>
          </cell>
          <cell r="F132" t="str">
            <v>BS</v>
          </cell>
          <cell r="G132" t="str">
            <v>None</v>
          </cell>
          <cell r="H132" t="str">
            <v>RFSC</v>
          </cell>
          <cell r="I132" t="str">
            <v>BOA</v>
          </cell>
          <cell r="J132" t="str">
            <v>JPM</v>
          </cell>
          <cell r="K132" t="str">
            <v>None</v>
          </cell>
          <cell r="L132" t="str">
            <v>None</v>
          </cell>
          <cell r="P132" t="str">
            <v>AMBAC Wrap and MGIC MI</v>
          </cell>
        </row>
        <row r="133">
          <cell r="A133" t="str">
            <v>RASC 2002-KS4</v>
          </cell>
          <cell r="B133">
            <v>37431</v>
          </cell>
          <cell r="C133">
            <v>2000.0029999999999</v>
          </cell>
          <cell r="D133">
            <v>3</v>
          </cell>
          <cell r="E133">
            <v>2</v>
          </cell>
          <cell r="F133" t="str">
            <v>SSB</v>
          </cell>
          <cell r="G133" t="str">
            <v>None</v>
          </cell>
          <cell r="H133" t="str">
            <v>RFSC</v>
          </cell>
          <cell r="I133" t="str">
            <v>BOA</v>
          </cell>
          <cell r="J133" t="str">
            <v>BS</v>
          </cell>
          <cell r="K133" t="str">
            <v>None</v>
          </cell>
          <cell r="L133" t="str">
            <v>None</v>
          </cell>
          <cell r="P133" t="str">
            <v>AMBAC Wrap and MGIC MI</v>
          </cell>
        </row>
        <row r="134">
          <cell r="A134" t="str">
            <v>RASC 2002-KS5</v>
          </cell>
          <cell r="B134">
            <v>37475</v>
          </cell>
          <cell r="C134">
            <v>1700</v>
          </cell>
          <cell r="D134">
            <v>2</v>
          </cell>
          <cell r="E134">
            <v>2</v>
          </cell>
          <cell r="F134" t="str">
            <v>CSFB</v>
          </cell>
          <cell r="G134" t="str">
            <v>None</v>
          </cell>
          <cell r="H134" t="str">
            <v>RFSC</v>
          </cell>
          <cell r="I134" t="str">
            <v>BOA</v>
          </cell>
          <cell r="J134" t="str">
            <v>BS</v>
          </cell>
          <cell r="K134" t="str">
            <v>None</v>
          </cell>
          <cell r="L134" t="str">
            <v>None</v>
          </cell>
          <cell r="P134" t="str">
            <v>AMBAC Wrap and MGIC MI, Maturity Guarantee</v>
          </cell>
        </row>
        <row r="135">
          <cell r="A135" t="str">
            <v>SAST 1996-1</v>
          </cell>
          <cell r="B135">
            <v>35279</v>
          </cell>
          <cell r="C135">
            <v>234.19</v>
          </cell>
          <cell r="D135">
            <v>1</v>
          </cell>
          <cell r="E135">
            <v>2</v>
          </cell>
          <cell r="F135" t="str">
            <v>LB</v>
          </cell>
          <cell r="G135" t="str">
            <v>None</v>
          </cell>
          <cell r="H135" t="str">
            <v>PW</v>
          </cell>
          <cell r="I135" t="str">
            <v>None</v>
          </cell>
          <cell r="J135" t="str">
            <v>None</v>
          </cell>
          <cell r="K135" t="str">
            <v>None</v>
          </cell>
          <cell r="L135" t="str">
            <v>None</v>
          </cell>
          <cell r="M135">
            <v>0</v>
          </cell>
          <cell r="N135">
            <v>1</v>
          </cell>
          <cell r="O135">
            <v>1</v>
          </cell>
        </row>
        <row r="136">
          <cell r="A136" t="str">
            <v>SAST 1996-2</v>
          </cell>
          <cell r="B136">
            <v>35396</v>
          </cell>
          <cell r="C136">
            <v>450</v>
          </cell>
          <cell r="D136">
            <v>1</v>
          </cell>
          <cell r="E136">
            <v>2</v>
          </cell>
          <cell r="F136" t="str">
            <v>PRU</v>
          </cell>
          <cell r="G136" t="str">
            <v>None</v>
          </cell>
          <cell r="H136" t="str">
            <v>LB</v>
          </cell>
          <cell r="I136" t="str">
            <v>ML</v>
          </cell>
          <cell r="J136" t="str">
            <v>PW</v>
          </cell>
          <cell r="K136" t="str">
            <v>None</v>
          </cell>
          <cell r="L136" t="str">
            <v>None</v>
          </cell>
          <cell r="M136">
            <v>0</v>
          </cell>
          <cell r="N136">
            <v>1</v>
          </cell>
          <cell r="O136">
            <v>1</v>
          </cell>
        </row>
        <row r="137">
          <cell r="A137" t="str">
            <v>SAST 1997-1</v>
          </cell>
          <cell r="B137">
            <v>35513</v>
          </cell>
          <cell r="C137">
            <v>464.142</v>
          </cell>
          <cell r="D137">
            <v>2</v>
          </cell>
          <cell r="E137">
            <v>2</v>
          </cell>
          <cell r="F137" t="str">
            <v>PRU</v>
          </cell>
          <cell r="G137" t="str">
            <v>None</v>
          </cell>
          <cell r="H137" t="str">
            <v>LB</v>
          </cell>
          <cell r="I137" t="str">
            <v>ML</v>
          </cell>
          <cell r="J137" t="str">
            <v>PW</v>
          </cell>
          <cell r="K137" t="str">
            <v>None</v>
          </cell>
          <cell r="L137" t="str">
            <v>None</v>
          </cell>
        </row>
        <row r="138">
          <cell r="A138" t="str">
            <v>SAST 1997-2</v>
          </cell>
          <cell r="B138">
            <v>35597</v>
          </cell>
          <cell r="C138">
            <v>466.86099999999999</v>
          </cell>
          <cell r="D138">
            <v>2</v>
          </cell>
          <cell r="E138">
            <v>2</v>
          </cell>
          <cell r="F138" t="str">
            <v>ML</v>
          </cell>
          <cell r="G138" t="str">
            <v>None</v>
          </cell>
          <cell r="H138" t="str">
            <v>PRU</v>
          </cell>
          <cell r="I138" t="str">
            <v>LB</v>
          </cell>
          <cell r="J138" t="str">
            <v>PW</v>
          </cell>
          <cell r="K138" t="str">
            <v>None</v>
          </cell>
          <cell r="L138" t="str">
            <v>None</v>
          </cell>
        </row>
        <row r="139">
          <cell r="A139" t="str">
            <v>SAST 1997-3</v>
          </cell>
          <cell r="B139">
            <v>35740</v>
          </cell>
          <cell r="C139">
            <v>600.30799999999999</v>
          </cell>
          <cell r="D139">
            <v>2</v>
          </cell>
          <cell r="E139">
            <v>2</v>
          </cell>
          <cell r="F139" t="str">
            <v>PRU</v>
          </cell>
          <cell r="G139" t="str">
            <v>None</v>
          </cell>
          <cell r="H139" t="str">
            <v>ML</v>
          </cell>
          <cell r="I139" t="str">
            <v>JPM</v>
          </cell>
          <cell r="J139" t="str">
            <v>MSDW</v>
          </cell>
          <cell r="K139" t="str">
            <v>None</v>
          </cell>
          <cell r="L139" t="str">
            <v>None</v>
          </cell>
        </row>
        <row r="140">
          <cell r="A140" t="str">
            <v>SAST 1998-1</v>
          </cell>
          <cell r="B140">
            <v>35487</v>
          </cell>
          <cell r="C140">
            <v>485.83300000000003</v>
          </cell>
          <cell r="D140">
            <v>2</v>
          </cell>
          <cell r="E140">
            <v>2</v>
          </cell>
          <cell r="F140" t="str">
            <v>JPM</v>
          </cell>
          <cell r="G140" t="str">
            <v>None</v>
          </cell>
          <cell r="H140" t="str">
            <v>ML</v>
          </cell>
          <cell r="I140" t="str">
            <v>MSDW</v>
          </cell>
          <cell r="J140" t="str">
            <v>PRU</v>
          </cell>
          <cell r="K140" t="str">
            <v>None</v>
          </cell>
          <cell r="L140" t="str">
            <v>None</v>
          </cell>
        </row>
        <row r="141">
          <cell r="A141" t="str">
            <v>SAST 1998-2</v>
          </cell>
          <cell r="B141">
            <v>35964</v>
          </cell>
          <cell r="C141">
            <v>457.82499999999999</v>
          </cell>
          <cell r="D141">
            <v>2</v>
          </cell>
          <cell r="E141">
            <v>2</v>
          </cell>
          <cell r="F141" t="str">
            <v>MSDW</v>
          </cell>
          <cell r="G141" t="str">
            <v>None</v>
          </cell>
          <cell r="H141" t="str">
            <v>ML</v>
          </cell>
          <cell r="I141" t="str">
            <v>JPM</v>
          </cell>
          <cell r="J141" t="str">
            <v>PRU</v>
          </cell>
          <cell r="K141" t="str">
            <v>None</v>
          </cell>
          <cell r="L141" t="str">
            <v>None</v>
          </cell>
        </row>
        <row r="142">
          <cell r="A142" t="str">
            <v>SAST 1998-3</v>
          </cell>
          <cell r="B142">
            <v>36063</v>
          </cell>
          <cell r="C142">
            <v>495.18900000000002</v>
          </cell>
          <cell r="D142">
            <v>2</v>
          </cell>
          <cell r="E142">
            <v>2</v>
          </cell>
          <cell r="F142" t="str">
            <v>MSDW</v>
          </cell>
          <cell r="G142" t="str">
            <v>None</v>
          </cell>
          <cell r="H142" t="str">
            <v>ML</v>
          </cell>
          <cell r="I142" t="str">
            <v>JPM</v>
          </cell>
          <cell r="J142" t="str">
            <v>PRU</v>
          </cell>
          <cell r="K142" t="str">
            <v>None</v>
          </cell>
          <cell r="L142" t="str">
            <v>None</v>
          </cell>
        </row>
        <row r="143">
          <cell r="A143" t="str">
            <v>SAST 1998-4</v>
          </cell>
          <cell r="B143">
            <v>36123</v>
          </cell>
          <cell r="C143">
            <v>524.79300000000001</v>
          </cell>
          <cell r="D143">
            <v>2</v>
          </cell>
          <cell r="E143">
            <v>2</v>
          </cell>
          <cell r="F143" t="str">
            <v>PRU</v>
          </cell>
          <cell r="G143" t="str">
            <v>None</v>
          </cell>
          <cell r="H143" t="str">
            <v>ML</v>
          </cell>
          <cell r="I143" t="str">
            <v>NCMI</v>
          </cell>
          <cell r="J143" t="str">
            <v>None</v>
          </cell>
          <cell r="K143" t="str">
            <v>None</v>
          </cell>
          <cell r="L143" t="str">
            <v>None</v>
          </cell>
        </row>
        <row r="144">
          <cell r="A144" t="str">
            <v>SAST 1999-1</v>
          </cell>
          <cell r="B144">
            <v>36209</v>
          </cell>
          <cell r="C144">
            <v>509.05599999999998</v>
          </cell>
          <cell r="D144">
            <v>2</v>
          </cell>
          <cell r="E144">
            <v>2</v>
          </cell>
          <cell r="F144" t="str">
            <v>PRU</v>
          </cell>
          <cell r="G144" t="str">
            <v>None</v>
          </cell>
          <cell r="H144" t="str">
            <v>ML</v>
          </cell>
          <cell r="I144" t="str">
            <v>NCMI</v>
          </cell>
          <cell r="J144" t="str">
            <v>FCCM</v>
          </cell>
          <cell r="K144" t="str">
            <v>None</v>
          </cell>
          <cell r="L144" t="str">
            <v>None</v>
          </cell>
        </row>
        <row r="145">
          <cell r="A145" t="str">
            <v>SAST 1999-2</v>
          </cell>
          <cell r="B145">
            <v>36287</v>
          </cell>
          <cell r="C145">
            <v>474.05</v>
          </cell>
          <cell r="D145">
            <v>2</v>
          </cell>
          <cell r="E145">
            <v>2</v>
          </cell>
          <cell r="F145" t="str">
            <v>ML</v>
          </cell>
          <cell r="G145" t="str">
            <v>None</v>
          </cell>
          <cell r="H145" t="str">
            <v>NCMI</v>
          </cell>
          <cell r="I145" t="str">
            <v>PRU</v>
          </cell>
          <cell r="J145" t="str">
            <v>CHA</v>
          </cell>
          <cell r="K145" t="str">
            <v>None</v>
          </cell>
          <cell r="L145" t="str">
            <v>None</v>
          </cell>
        </row>
        <row r="146">
          <cell r="A146" t="str">
            <v>SAST 1999-3</v>
          </cell>
          <cell r="B146">
            <v>36378</v>
          </cell>
          <cell r="C146">
            <v>850</v>
          </cell>
          <cell r="D146">
            <v>2</v>
          </cell>
          <cell r="E146">
            <v>2</v>
          </cell>
          <cell r="F146" t="str">
            <v>ML</v>
          </cell>
          <cell r="G146" t="str">
            <v>None</v>
          </cell>
          <cell r="H146" t="str">
            <v>BOA</v>
          </cell>
          <cell r="I146" t="str">
            <v>PRU</v>
          </cell>
          <cell r="J146" t="str">
            <v>BOCM</v>
          </cell>
          <cell r="K146" t="str">
            <v>None</v>
          </cell>
          <cell r="L146" t="str">
            <v>None</v>
          </cell>
        </row>
        <row r="147">
          <cell r="A147" t="str">
            <v>SAST 1999-4</v>
          </cell>
          <cell r="B147">
            <v>36483</v>
          </cell>
          <cell r="C147">
            <v>370</v>
          </cell>
          <cell r="D147">
            <v>1</v>
          </cell>
          <cell r="E147">
            <v>1</v>
          </cell>
          <cell r="F147" t="str">
            <v>MSDW</v>
          </cell>
          <cell r="G147" t="str">
            <v>None</v>
          </cell>
          <cell r="H147" t="str">
            <v>None</v>
          </cell>
          <cell r="I147" t="str">
            <v>None</v>
          </cell>
          <cell r="J147" t="str">
            <v>None</v>
          </cell>
          <cell r="K147" t="str">
            <v>None</v>
          </cell>
          <cell r="L147" t="str">
            <v>None</v>
          </cell>
        </row>
        <row r="148">
          <cell r="A148" t="str">
            <v>SAST 1999-5</v>
          </cell>
          <cell r="B148">
            <v>36487</v>
          </cell>
          <cell r="C148">
            <v>300</v>
          </cell>
          <cell r="D148">
            <v>1</v>
          </cell>
          <cell r="E148">
            <v>1</v>
          </cell>
          <cell r="F148" t="str">
            <v>BOA</v>
          </cell>
          <cell r="G148" t="str">
            <v>None</v>
          </cell>
          <cell r="H148" t="str">
            <v>None</v>
          </cell>
          <cell r="I148" t="str">
            <v>None</v>
          </cell>
          <cell r="J148" t="str">
            <v>None</v>
          </cell>
          <cell r="K148" t="str">
            <v>None</v>
          </cell>
          <cell r="L148" t="str">
            <v>None</v>
          </cell>
        </row>
        <row r="149">
          <cell r="A149" t="str">
            <v>SAST 2000-1</v>
          </cell>
          <cell r="B149">
            <v>36581</v>
          </cell>
          <cell r="C149">
            <v>458</v>
          </cell>
          <cell r="D149">
            <v>2</v>
          </cell>
          <cell r="E149">
            <v>2</v>
          </cell>
          <cell r="F149" t="str">
            <v>PRU</v>
          </cell>
          <cell r="G149" t="str">
            <v>None</v>
          </cell>
          <cell r="H149" t="str">
            <v>BOA</v>
          </cell>
          <cell r="I149" t="str">
            <v>GW</v>
          </cell>
          <cell r="J149" t="str">
            <v>ML</v>
          </cell>
          <cell r="K149" t="str">
            <v>None</v>
          </cell>
          <cell r="L149" t="str">
            <v>None</v>
          </cell>
        </row>
        <row r="150">
          <cell r="A150" t="str">
            <v>SAST 2000-2</v>
          </cell>
          <cell r="B150">
            <v>36678</v>
          </cell>
          <cell r="C150">
            <v>740</v>
          </cell>
          <cell r="D150">
            <v>2</v>
          </cell>
          <cell r="E150">
            <v>2</v>
          </cell>
          <cell r="F150" t="str">
            <v>BOA</v>
          </cell>
          <cell r="G150" t="str">
            <v>None</v>
          </cell>
          <cell r="H150" t="str">
            <v>GW</v>
          </cell>
          <cell r="I150" t="str">
            <v>ML</v>
          </cell>
          <cell r="J150" t="str">
            <v>PRU</v>
          </cell>
          <cell r="K150" t="str">
            <v>None</v>
          </cell>
          <cell r="L150" t="str">
            <v>None</v>
          </cell>
        </row>
        <row r="151">
          <cell r="A151" t="str">
            <v>SAST 2000-3</v>
          </cell>
          <cell r="B151">
            <v>36794</v>
          </cell>
          <cell r="C151">
            <v>674.99900000000002</v>
          </cell>
          <cell r="D151">
            <v>2</v>
          </cell>
          <cell r="E151">
            <v>2</v>
          </cell>
          <cell r="F151" t="str">
            <v>GW</v>
          </cell>
          <cell r="G151" t="str">
            <v>None</v>
          </cell>
          <cell r="H151" t="str">
            <v>BOA</v>
          </cell>
          <cell r="I151" t="str">
            <v>CSFB</v>
          </cell>
          <cell r="J151" t="str">
            <v>PRU</v>
          </cell>
          <cell r="K151" t="str">
            <v>None</v>
          </cell>
          <cell r="L151" t="str">
            <v>None</v>
          </cell>
        </row>
        <row r="152">
          <cell r="A152" t="str">
            <v>SAST 2000-4</v>
          </cell>
          <cell r="B152">
            <v>36875</v>
          </cell>
          <cell r="C152">
            <v>460</v>
          </cell>
          <cell r="D152">
            <v>2</v>
          </cell>
          <cell r="E152">
            <v>2</v>
          </cell>
          <cell r="F152" t="str">
            <v>CSFB</v>
          </cell>
          <cell r="G152" t="str">
            <v>None</v>
          </cell>
          <cell r="H152" t="str">
            <v>BOA</v>
          </cell>
          <cell r="I152" t="str">
            <v>CHA</v>
          </cell>
          <cell r="J152" t="str">
            <v>GW</v>
          </cell>
          <cell r="K152" t="str">
            <v>None</v>
          </cell>
          <cell r="L152" t="str">
            <v>None</v>
          </cell>
        </row>
        <row r="153">
          <cell r="A153" t="str">
            <v>SAST 2001-1</v>
          </cell>
          <cell r="B153">
            <v>36965</v>
          </cell>
          <cell r="C153">
            <v>490</v>
          </cell>
          <cell r="D153">
            <v>2</v>
          </cell>
          <cell r="E153">
            <v>2</v>
          </cell>
          <cell r="F153" t="str">
            <v>BOA</v>
          </cell>
          <cell r="G153" t="str">
            <v>None</v>
          </cell>
          <cell r="H153" t="str">
            <v>CSFB</v>
          </cell>
          <cell r="I153" t="str">
            <v>GW</v>
          </cell>
          <cell r="J153" t="str">
            <v>ML</v>
          </cell>
          <cell r="K153" t="str">
            <v>None</v>
          </cell>
          <cell r="L153" t="str">
            <v>None</v>
          </cell>
        </row>
        <row r="154">
          <cell r="A154" t="str">
            <v>SAST 2001-2</v>
          </cell>
          <cell r="B154">
            <v>37098</v>
          </cell>
          <cell r="C154">
            <v>650.41</v>
          </cell>
          <cell r="D154">
            <v>2</v>
          </cell>
          <cell r="E154">
            <v>2</v>
          </cell>
          <cell r="F154" t="str">
            <v>GW</v>
          </cell>
          <cell r="G154" t="str">
            <v>None</v>
          </cell>
          <cell r="H154" t="str">
            <v>CSFB</v>
          </cell>
          <cell r="I154" t="str">
            <v>FUCM</v>
          </cell>
          <cell r="J154" t="str">
            <v>JPM</v>
          </cell>
          <cell r="K154" t="str">
            <v>None</v>
          </cell>
          <cell r="L154" t="str">
            <v>None</v>
          </cell>
        </row>
        <row r="155">
          <cell r="A155" t="str">
            <v>SAST 2001-3</v>
          </cell>
          <cell r="B155">
            <v>37161</v>
          </cell>
          <cell r="C155">
            <v>700</v>
          </cell>
          <cell r="D155">
            <v>2</v>
          </cell>
          <cell r="E155">
            <v>2</v>
          </cell>
          <cell r="F155" t="str">
            <v>CSFB</v>
          </cell>
          <cell r="G155" t="str">
            <v>None</v>
          </cell>
          <cell r="H155" t="str">
            <v>GW</v>
          </cell>
          <cell r="I155" t="str">
            <v>FUCM</v>
          </cell>
          <cell r="J155" t="str">
            <v>JPM</v>
          </cell>
          <cell r="K155" t="str">
            <v>None</v>
          </cell>
          <cell r="L155" t="str">
            <v>None</v>
          </cell>
        </row>
        <row r="156">
          <cell r="A156" t="str">
            <v>SAST 2002-1</v>
          </cell>
          <cell r="B156">
            <v>37323</v>
          </cell>
          <cell r="C156">
            <v>900</v>
          </cell>
          <cell r="D156">
            <v>1</v>
          </cell>
          <cell r="E156">
            <v>3</v>
          </cell>
          <cell r="F156" t="str">
            <v>GW</v>
          </cell>
          <cell r="G156" t="str">
            <v>None</v>
          </cell>
          <cell r="H156" t="str">
            <v>CSFB</v>
          </cell>
          <cell r="I156" t="str">
            <v>JPM</v>
          </cell>
          <cell r="J156" t="str">
            <v>WS</v>
          </cell>
          <cell r="K156" t="str">
            <v>None</v>
          </cell>
          <cell r="L156" t="str">
            <v>None</v>
          </cell>
          <cell r="M156">
            <v>0</v>
          </cell>
          <cell r="N156">
            <v>1</v>
          </cell>
          <cell r="O156">
            <v>1</v>
          </cell>
        </row>
        <row r="157">
          <cell r="A157" t="str">
            <v>SAST 2002-2</v>
          </cell>
          <cell r="B157">
            <v>37417</v>
          </cell>
          <cell r="C157">
            <v>605</v>
          </cell>
          <cell r="D157">
            <v>1</v>
          </cell>
          <cell r="E157">
            <v>2</v>
          </cell>
          <cell r="F157" t="str">
            <v>CSFB</v>
          </cell>
          <cell r="G157" t="str">
            <v>None</v>
          </cell>
          <cell r="H157" t="str">
            <v>GW</v>
          </cell>
          <cell r="I157" t="str">
            <v>JPM</v>
          </cell>
          <cell r="J157" t="str">
            <v>WS</v>
          </cell>
          <cell r="K157" t="str">
            <v>None</v>
          </cell>
          <cell r="L157" t="str">
            <v>None</v>
          </cell>
          <cell r="M157">
            <v>0</v>
          </cell>
          <cell r="N157">
            <v>1</v>
          </cell>
          <cell r="O157">
            <v>1</v>
          </cell>
        </row>
        <row r="158">
          <cell r="A158" t="str">
            <v>SAST 2002-3</v>
          </cell>
          <cell r="B158">
            <v>37559</v>
          </cell>
          <cell r="C158">
            <v>1000</v>
          </cell>
          <cell r="D158">
            <v>1</v>
          </cell>
          <cell r="E158">
            <v>2</v>
          </cell>
          <cell r="F158" t="str">
            <v>JPM</v>
          </cell>
          <cell r="G158" t="str">
            <v>None</v>
          </cell>
          <cell r="H158" t="str">
            <v>CSFB</v>
          </cell>
          <cell r="I158" t="str">
            <v>GW</v>
          </cell>
          <cell r="J158" t="str">
            <v>WS</v>
          </cell>
          <cell r="K158" t="str">
            <v>None</v>
          </cell>
          <cell r="L158" t="str">
            <v>None</v>
          </cell>
          <cell r="M158">
            <v>0</v>
          </cell>
          <cell r="N158">
            <v>1</v>
          </cell>
          <cell r="O158">
            <v>1</v>
          </cell>
        </row>
        <row r="159">
          <cell r="A159" t="str">
            <v>WMCM 1998-1</v>
          </cell>
          <cell r="B159">
            <v>35859</v>
          </cell>
          <cell r="C159">
            <v>300</v>
          </cell>
          <cell r="D159">
            <v>1</v>
          </cell>
          <cell r="E159">
            <v>1</v>
          </cell>
          <cell r="F159" t="str">
            <v>LB</v>
          </cell>
          <cell r="G159" t="str">
            <v>None</v>
          </cell>
          <cell r="H159" t="str">
            <v>BS</v>
          </cell>
          <cell r="I159" t="str">
            <v>CSFB</v>
          </cell>
          <cell r="J159" t="str">
            <v>NCMI</v>
          </cell>
          <cell r="K159" t="str">
            <v>None</v>
          </cell>
          <cell r="L159" t="str">
            <v>None</v>
          </cell>
        </row>
        <row r="160">
          <cell r="A160" t="str">
            <v>WMCM 1999-A</v>
          </cell>
          <cell r="B160">
            <v>36431</v>
          </cell>
          <cell r="C160">
            <v>250</v>
          </cell>
          <cell r="D160">
            <v>1</v>
          </cell>
          <cell r="E160">
            <v>1</v>
          </cell>
          <cell r="F160" t="str">
            <v>SSB</v>
          </cell>
          <cell r="G160" t="str">
            <v>None</v>
          </cell>
          <cell r="H160" t="str">
            <v>None</v>
          </cell>
          <cell r="I160" t="str">
            <v>None</v>
          </cell>
          <cell r="J160" t="str">
            <v>None</v>
          </cell>
          <cell r="K160" t="str">
            <v>None</v>
          </cell>
          <cell r="L160" t="str">
            <v>None</v>
          </cell>
        </row>
        <row r="161">
          <cell r="A161" t="str">
            <v>WMCM 2000-A</v>
          </cell>
          <cell r="B161">
            <v>36616</v>
          </cell>
          <cell r="C161">
            <v>425</v>
          </cell>
          <cell r="D161">
            <v>1</v>
          </cell>
          <cell r="E161">
            <v>1</v>
          </cell>
          <cell r="F161" t="str">
            <v>BS</v>
          </cell>
          <cell r="G161" t="str">
            <v>None</v>
          </cell>
          <cell r="H161" t="str">
            <v>None</v>
          </cell>
          <cell r="I161" t="str">
            <v>None</v>
          </cell>
          <cell r="J161" t="str">
            <v>None</v>
          </cell>
          <cell r="K161" t="str">
            <v>None</v>
          </cell>
          <cell r="L161" t="str">
            <v>None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 MTM"/>
      <sheetName val="BK RULE"/>
      <sheetName val="Sheet1"/>
      <sheetName val="Sheet2"/>
      <sheetName val="DRCN LCM"/>
      <sheetName val="RFV CHNGE"/>
      <sheetName val="DRCN_ADJ CHNG"/>
      <sheetName val="GO BA CHNG"/>
      <sheetName val="Q1 AM"/>
      <sheetName val="Q2 AM"/>
      <sheetName val="Q1 SALES"/>
      <sheetName val="Q2 SALES"/>
      <sheetName val="TMP LCM"/>
      <sheetName val="WALKFRWD&amp;RCLS"/>
      <sheetName val="JE detail"/>
      <sheetName val="JE SUM"/>
      <sheetName val="L-1"/>
      <sheetName val="Pivot On Tops"/>
      <sheetName val="Fannie hpi_purchase"/>
      <sheetName val="iStar Pmt Info"/>
      <sheetName val="ControlPanel-Sensitivities"/>
      <sheetName val="Division - Jan"/>
      <sheetName val="06 HC - Actual"/>
      <sheetName val="2007 Q1 GO change evaluation ba"/>
      <sheetName val="Dec06 Watchlist"/>
    </sheetNames>
    <sheetDataSet>
      <sheetData sheetId="0"/>
      <sheetData sheetId="1" refreshError="1">
        <row r="29">
          <cell r="A29" t="str">
            <v>KEY</v>
          </cell>
          <cell r="B29" t="str">
            <v>JE_TYP_CD</v>
          </cell>
          <cell r="C29" t="str">
            <v>SLDG_RULE_ID</v>
          </cell>
          <cell r="D29" t="str">
            <v>LOT_TYPE</v>
          </cell>
          <cell r="E29" t="str">
            <v>EVNT_AMT_SIGN</v>
          </cell>
          <cell r="F29" t="str">
            <v>FAS115_INTNT</v>
          </cell>
          <cell r="G29" t="str">
            <v>DEBIT_ACCT</v>
          </cell>
          <cell r="H29" t="str">
            <v>CREDIT_ACCT</v>
          </cell>
          <cell r="I29" t="str">
            <v>DEBIT_ACCT_DESC</v>
          </cell>
          <cell r="J29" t="str">
            <v>CREDIT_ACCT_DESC</v>
          </cell>
        </row>
        <row r="30">
          <cell r="A30" t="str">
            <v>MGUA_A</v>
          </cell>
          <cell r="B30" t="str">
            <v>RS49962</v>
          </cell>
          <cell r="C30">
            <v>2190</v>
          </cell>
          <cell r="D30" t="str">
            <v>MGUA</v>
          </cell>
          <cell r="E30" t="str">
            <v>MINUS</v>
          </cell>
          <cell r="F30" t="str">
            <v>A</v>
          </cell>
          <cell r="G30">
            <v>168954</v>
          </cell>
          <cell r="H30">
            <v>121315</v>
          </cell>
          <cell r="I30" t="str">
            <v>Clear - MBS Gross Up</v>
          </cell>
          <cell r="J30" t="str">
            <v>MBS Gross Up CBA  AFS</v>
          </cell>
        </row>
        <row r="31">
          <cell r="A31" t="str">
            <v>MGUA_T</v>
          </cell>
          <cell r="B31" t="str">
            <v>RS49962</v>
          </cell>
          <cell r="C31">
            <v>2190</v>
          </cell>
          <cell r="D31" t="str">
            <v>MGUA</v>
          </cell>
          <cell r="E31" t="str">
            <v>MINUS</v>
          </cell>
          <cell r="F31" t="str">
            <v>T</v>
          </cell>
          <cell r="G31">
            <v>168954</v>
          </cell>
          <cell r="H31">
            <v>121512</v>
          </cell>
          <cell r="I31" t="str">
            <v>Clear - MBS Gross Up</v>
          </cell>
          <cell r="J31" t="str">
            <v>MBS Gross Up CBA  HFT</v>
          </cell>
        </row>
        <row r="32">
          <cell r="A32" t="str">
            <v>MGUL_A</v>
          </cell>
          <cell r="B32" t="str">
            <v>RS49962</v>
          </cell>
          <cell r="C32">
            <v>3982</v>
          </cell>
          <cell r="D32" t="str">
            <v>MGUL</v>
          </cell>
          <cell r="E32" t="str">
            <v>MINUS</v>
          </cell>
          <cell r="F32" t="str">
            <v>A</v>
          </cell>
          <cell r="G32">
            <v>168954</v>
          </cell>
          <cell r="H32">
            <v>211510</v>
          </cell>
          <cell r="I32" t="str">
            <v>Clear - MBS Gross Up</v>
          </cell>
          <cell r="J32" t="str">
            <v>MBS Gross Up Liability CBA  AFS</v>
          </cell>
        </row>
        <row r="33">
          <cell r="A33" t="str">
            <v>MGUL_T</v>
          </cell>
          <cell r="B33" t="str">
            <v>RS49962</v>
          </cell>
          <cell r="C33">
            <v>3982</v>
          </cell>
          <cell r="D33" t="str">
            <v>MGUL</v>
          </cell>
          <cell r="E33" t="str">
            <v>MINUS</v>
          </cell>
          <cell r="F33" t="str">
            <v>T</v>
          </cell>
          <cell r="G33">
            <v>168954</v>
          </cell>
          <cell r="H33">
            <v>211540</v>
          </cell>
          <cell r="I33" t="str">
            <v>Clear - MBS Gross Up</v>
          </cell>
          <cell r="J33" t="str">
            <v>MBS Gross Up Liability CBA  HFT</v>
          </cell>
        </row>
        <row r="34">
          <cell r="A34" t="str">
            <v>OMNI_A</v>
          </cell>
          <cell r="B34" t="str">
            <v>RS49929</v>
          </cell>
          <cell r="C34">
            <v>1104</v>
          </cell>
          <cell r="D34" t="str">
            <v>OMNI</v>
          </cell>
          <cell r="E34" t="str">
            <v>MINUS</v>
          </cell>
          <cell r="F34" t="str">
            <v>A</v>
          </cell>
          <cell r="G34">
            <v>744513</v>
          </cell>
          <cell r="H34">
            <v>138341</v>
          </cell>
          <cell r="I34" t="str">
            <v>Omnibus Gain/Loss</v>
          </cell>
          <cell r="J34" t="str">
            <v>GFAS CBA AFS</v>
          </cell>
        </row>
        <row r="35">
          <cell r="A35" t="str">
            <v>OMNI_T</v>
          </cell>
          <cell r="B35" t="str">
            <v>RS49929</v>
          </cell>
          <cell r="C35">
            <v>1104</v>
          </cell>
          <cell r="D35" t="str">
            <v>OMNI</v>
          </cell>
          <cell r="E35" t="str">
            <v>MINUS</v>
          </cell>
          <cell r="F35" t="str">
            <v>T</v>
          </cell>
          <cell r="G35">
            <v>744513</v>
          </cell>
          <cell r="H35">
            <v>138541</v>
          </cell>
          <cell r="I35" t="str">
            <v>Omnibus Gain/Loss</v>
          </cell>
          <cell r="J35" t="str">
            <v>GFAS CBA HFT</v>
          </cell>
        </row>
        <row r="36">
          <cell r="A36" t="str">
            <v>PORT_A</v>
          </cell>
          <cell r="B36" t="str">
            <v>RS49928</v>
          </cell>
          <cell r="C36">
            <v>1084</v>
          </cell>
          <cell r="D36" t="str">
            <v>PORT</v>
          </cell>
          <cell r="E36" t="str">
            <v>MINUS</v>
          </cell>
          <cell r="F36" t="str">
            <v>A</v>
          </cell>
          <cell r="G36">
            <v>721111</v>
          </cell>
          <cell r="H36">
            <v>138341</v>
          </cell>
          <cell r="I36" t="str">
            <v>Gain/Loss On Sales</v>
          </cell>
          <cell r="J36" t="str">
            <v>GFAS CBA AFS</v>
          </cell>
        </row>
        <row r="37">
          <cell r="A37" t="str">
            <v>PORT_T</v>
          </cell>
          <cell r="B37" t="str">
            <v>RS49928</v>
          </cell>
          <cell r="C37">
            <v>1084</v>
          </cell>
          <cell r="D37" t="str">
            <v>PORT</v>
          </cell>
          <cell r="E37" t="str">
            <v>MINUS</v>
          </cell>
          <cell r="F37" t="str">
            <v>T</v>
          </cell>
          <cell r="G37">
            <v>721111</v>
          </cell>
          <cell r="H37">
            <v>138541</v>
          </cell>
          <cell r="I37" t="str">
            <v>Gain/Loss On Sales</v>
          </cell>
          <cell r="J37" t="str">
            <v>GFAS CBA HFT</v>
          </cell>
        </row>
        <row r="38">
          <cell r="A38" t="str">
            <v>SBGA_A</v>
          </cell>
          <cell r="B38" t="str">
            <v>RS49962</v>
          </cell>
          <cell r="C38">
            <v>4830</v>
          </cell>
          <cell r="D38" t="str">
            <v>SBGA</v>
          </cell>
          <cell r="E38" t="str">
            <v>MINUS</v>
          </cell>
          <cell r="F38" t="str">
            <v>A</v>
          </cell>
          <cell r="G38">
            <v>168954</v>
          </cell>
          <cell r="H38">
            <v>121310</v>
          </cell>
          <cell r="I38" t="str">
            <v>Clear - MBS Gross Up</v>
          </cell>
          <cell r="J38" t="str">
            <v>Secured Borrowing CBA  AFS</v>
          </cell>
        </row>
        <row r="39">
          <cell r="A39" t="str">
            <v>SBGA_T</v>
          </cell>
          <cell r="B39" t="str">
            <v>RS49962</v>
          </cell>
          <cell r="C39">
            <v>4830</v>
          </cell>
          <cell r="D39" t="str">
            <v>SBGA</v>
          </cell>
          <cell r="E39" t="str">
            <v>MINUS</v>
          </cell>
          <cell r="F39" t="str">
            <v>T</v>
          </cell>
          <cell r="G39">
            <v>168954</v>
          </cell>
          <cell r="H39">
            <v>121509</v>
          </cell>
          <cell r="I39" t="str">
            <v>Clear - MBS Gross Up</v>
          </cell>
          <cell r="J39" t="str">
            <v>Secured Borrowing CBA  HFT</v>
          </cell>
        </row>
        <row r="40">
          <cell r="A40" t="str">
            <v>SBGL_A</v>
          </cell>
          <cell r="B40" t="str">
            <v>RS49962</v>
          </cell>
          <cell r="C40">
            <v>4848</v>
          </cell>
          <cell r="D40" t="str">
            <v>SBGL</v>
          </cell>
          <cell r="E40" t="str">
            <v>MINUS</v>
          </cell>
          <cell r="F40" t="str">
            <v>A</v>
          </cell>
          <cell r="G40">
            <v>168954</v>
          </cell>
          <cell r="H40">
            <v>211500</v>
          </cell>
          <cell r="I40" t="str">
            <v>Clear - MBS Gross Up</v>
          </cell>
          <cell r="J40" t="str">
            <v>Secured Borrowing Liability CBA  AFS</v>
          </cell>
        </row>
        <row r="41">
          <cell r="A41" t="str">
            <v>SBGL_T</v>
          </cell>
          <cell r="B41" t="str">
            <v>RS49962</v>
          </cell>
          <cell r="C41">
            <v>4848</v>
          </cell>
          <cell r="D41" t="str">
            <v>SBGL</v>
          </cell>
          <cell r="E41" t="str">
            <v>MINUS</v>
          </cell>
          <cell r="F41" t="str">
            <v>T</v>
          </cell>
          <cell r="G41">
            <v>168954</v>
          </cell>
          <cell r="H41">
            <v>211530</v>
          </cell>
          <cell r="I41" t="str">
            <v>Clear - MBS Gross Up</v>
          </cell>
          <cell r="J41" t="str">
            <v>Secured Borrowing Liability CBA  HFT</v>
          </cell>
        </row>
        <row r="256">
          <cell r="A256" t="str">
            <v>KEY</v>
          </cell>
          <cell r="B256" t="str">
            <v>JE_TYP_CD</v>
          </cell>
          <cell r="C256" t="str">
            <v>SLDG_RULE_ID</v>
          </cell>
          <cell r="D256" t="str">
            <v>LOT_TYPE</v>
          </cell>
          <cell r="E256" t="str">
            <v>EVNT_AMT_SIGN</v>
          </cell>
          <cell r="F256" t="str">
            <v>FAS115_INTNT</v>
          </cell>
          <cell r="G256" t="str">
            <v>DEBIT_ACCT</v>
          </cell>
          <cell r="H256" t="str">
            <v>CREDIT_ACCT</v>
          </cell>
          <cell r="I256" t="str">
            <v>DEBIT_ACCT_DESC</v>
          </cell>
          <cell r="J256" t="str">
            <v>CREDIT_ACCT_DESC</v>
          </cell>
        </row>
        <row r="257">
          <cell r="A257" t="str">
            <v>PORT_A</v>
          </cell>
          <cell r="B257" t="str">
            <v>RS49928</v>
          </cell>
          <cell r="C257">
            <v>2415</v>
          </cell>
          <cell r="D257" t="str">
            <v>PORT</v>
          </cell>
          <cell r="E257" t="str">
            <v>MINUS</v>
          </cell>
          <cell r="F257" t="str">
            <v>A</v>
          </cell>
          <cell r="G257">
            <v>721128</v>
          </cell>
          <cell r="H257">
            <v>138391</v>
          </cell>
          <cell r="I257" t="str">
            <v>FAS140Gain Loss - Port</v>
          </cell>
          <cell r="J257" t="str">
            <v>FIN46 Consolidation CBA AFS</v>
          </cell>
        </row>
        <row r="258">
          <cell r="A258" t="str">
            <v>PORT_T</v>
          </cell>
          <cell r="B258" t="str">
            <v>RS49928</v>
          </cell>
          <cell r="C258">
            <v>2415</v>
          </cell>
          <cell r="D258" t="str">
            <v>PORT</v>
          </cell>
          <cell r="E258" t="str">
            <v>MINUS</v>
          </cell>
          <cell r="F258" t="str">
            <v>T</v>
          </cell>
          <cell r="G258">
            <v>721128</v>
          </cell>
          <cell r="H258">
            <v>138591</v>
          </cell>
          <cell r="I258" t="str">
            <v>FAS140Gain Loss - Port</v>
          </cell>
          <cell r="J258" t="str">
            <v>FIN46 Consolidation CBA HFT</v>
          </cell>
        </row>
        <row r="259">
          <cell r="A259" t="str">
            <v>OMNI_A</v>
          </cell>
          <cell r="B259" t="str">
            <v>RS49929</v>
          </cell>
          <cell r="C259">
            <v>2499</v>
          </cell>
          <cell r="D259" t="str">
            <v>OMNI</v>
          </cell>
          <cell r="E259" t="str">
            <v>MINUS</v>
          </cell>
          <cell r="F259" t="str">
            <v>A</v>
          </cell>
          <cell r="G259">
            <v>721129</v>
          </cell>
          <cell r="H259">
            <v>117320</v>
          </cell>
          <cell r="I259" t="str">
            <v>FAS140Gain Loss - Omni</v>
          </cell>
          <cell r="J259" t="str">
            <v>Omnibus 46 Cnsl CBA AFS</v>
          </cell>
        </row>
        <row r="260">
          <cell r="A260" t="str">
            <v>OMNI_T</v>
          </cell>
          <cell r="B260" t="str">
            <v>RS49929</v>
          </cell>
          <cell r="C260">
            <v>2499</v>
          </cell>
          <cell r="D260" t="str">
            <v>OMNI</v>
          </cell>
          <cell r="E260" t="str">
            <v>MINUS</v>
          </cell>
          <cell r="F260" t="str">
            <v>T</v>
          </cell>
          <cell r="G260">
            <v>721129</v>
          </cell>
          <cell r="H260">
            <v>112817</v>
          </cell>
          <cell r="I260" t="str">
            <v>FAS140Gain Loss - Omni</v>
          </cell>
          <cell r="J260" t="str">
            <v>Omnibus 46 Cnsl CBA HFT</v>
          </cell>
        </row>
        <row r="261">
          <cell r="A261" t="str">
            <v>MGUA_A</v>
          </cell>
          <cell r="B261" t="str">
            <v>RS49962</v>
          </cell>
          <cell r="C261">
            <v>2194</v>
          </cell>
          <cell r="D261" t="str">
            <v>MGUA</v>
          </cell>
          <cell r="E261" t="str">
            <v>MINUS</v>
          </cell>
          <cell r="F261" t="str">
            <v>A</v>
          </cell>
          <cell r="G261">
            <v>168954</v>
          </cell>
          <cell r="H261">
            <v>121315</v>
          </cell>
          <cell r="I261" t="str">
            <v>Clear - MBS Gross Up</v>
          </cell>
          <cell r="J261" t="str">
            <v>MBS Gross Up CBA  AFS</v>
          </cell>
        </row>
        <row r="262">
          <cell r="A262" t="str">
            <v>MGUA_T</v>
          </cell>
          <cell r="B262" t="str">
            <v>RS49962</v>
          </cell>
          <cell r="C262">
            <v>2194</v>
          </cell>
          <cell r="D262" t="str">
            <v>MGUA</v>
          </cell>
          <cell r="E262" t="str">
            <v>MINUS</v>
          </cell>
          <cell r="F262" t="str">
            <v>T</v>
          </cell>
          <cell r="G262">
            <v>168954</v>
          </cell>
          <cell r="H262">
            <v>121512</v>
          </cell>
          <cell r="I262" t="str">
            <v>Clear - MBS Gross Up</v>
          </cell>
          <cell r="J262" t="str">
            <v>MBS Gross Up CBA  HFT</v>
          </cell>
        </row>
        <row r="263">
          <cell r="A263" t="str">
            <v>MGUL_A</v>
          </cell>
          <cell r="B263" t="str">
            <v>RS49962</v>
          </cell>
          <cell r="C263">
            <v>2435</v>
          </cell>
          <cell r="D263" t="str">
            <v>MGUL</v>
          </cell>
          <cell r="E263" t="str">
            <v>MINUS</v>
          </cell>
          <cell r="F263" t="str">
            <v>A</v>
          </cell>
          <cell r="G263">
            <v>168954</v>
          </cell>
          <cell r="H263">
            <v>211510</v>
          </cell>
          <cell r="I263" t="str">
            <v>Clear - MBS Gross Up</v>
          </cell>
          <cell r="J263" t="str">
            <v>MBS Gross Up Liability CBA  AFS</v>
          </cell>
        </row>
        <row r="264">
          <cell r="A264" t="str">
            <v>MGUL_T</v>
          </cell>
          <cell r="B264" t="str">
            <v>RS49962</v>
          </cell>
          <cell r="C264">
            <v>2435</v>
          </cell>
          <cell r="D264" t="str">
            <v>MGUL</v>
          </cell>
          <cell r="E264" t="str">
            <v>MINUS</v>
          </cell>
          <cell r="F264" t="str">
            <v>T</v>
          </cell>
          <cell r="G264">
            <v>168954</v>
          </cell>
          <cell r="H264">
            <v>211540</v>
          </cell>
          <cell r="I264" t="str">
            <v>Clear - MBS Gross Up</v>
          </cell>
          <cell r="J264" t="str">
            <v>MBS Gross Up Liability CBA  HFT</v>
          </cell>
        </row>
        <row r="265">
          <cell r="A265" t="str">
            <v>SBGA_A</v>
          </cell>
          <cell r="B265" t="str">
            <v>RS49962</v>
          </cell>
          <cell r="C265">
            <v>4868</v>
          </cell>
          <cell r="D265" t="str">
            <v>SBGA</v>
          </cell>
          <cell r="E265" t="str">
            <v>MINUS</v>
          </cell>
          <cell r="F265" t="str">
            <v>A</v>
          </cell>
          <cell r="G265">
            <v>168954</v>
          </cell>
          <cell r="H265">
            <v>121310</v>
          </cell>
          <cell r="I265" t="str">
            <v>Clear - MBS Gross Up</v>
          </cell>
          <cell r="J265" t="str">
            <v>Secured Borrowing CBA  AFS</v>
          </cell>
        </row>
        <row r="266">
          <cell r="A266" t="str">
            <v>SBGA_T</v>
          </cell>
          <cell r="B266" t="str">
            <v>RS49962</v>
          </cell>
          <cell r="C266">
            <v>4868</v>
          </cell>
          <cell r="D266" t="str">
            <v>SBGA</v>
          </cell>
          <cell r="E266" t="str">
            <v>MINUS</v>
          </cell>
          <cell r="F266" t="str">
            <v>T</v>
          </cell>
          <cell r="G266">
            <v>168954</v>
          </cell>
          <cell r="H266">
            <v>121509</v>
          </cell>
          <cell r="I266" t="str">
            <v>Clear - MBS Gross Up</v>
          </cell>
          <cell r="J266" t="str">
            <v>Secured Borrowing CBA  HFT</v>
          </cell>
        </row>
        <row r="267">
          <cell r="A267" t="str">
            <v>SBGL_A</v>
          </cell>
          <cell r="B267" t="str">
            <v>RS49962</v>
          </cell>
          <cell r="C267">
            <v>4869</v>
          </cell>
          <cell r="D267" t="str">
            <v>SBGL</v>
          </cell>
          <cell r="E267" t="str">
            <v>MINUS</v>
          </cell>
          <cell r="F267" t="str">
            <v>A</v>
          </cell>
          <cell r="G267">
            <v>168954</v>
          </cell>
          <cell r="H267">
            <v>211500</v>
          </cell>
          <cell r="I267" t="str">
            <v>Clear - MBS Gross Up</v>
          </cell>
          <cell r="J267" t="str">
            <v>Secured Borrowing Liability CBA  AFS</v>
          </cell>
        </row>
        <row r="268">
          <cell r="A268" t="str">
            <v>SBGL_T</v>
          </cell>
          <cell r="B268" t="str">
            <v>RS49962</v>
          </cell>
          <cell r="C268">
            <v>4869</v>
          </cell>
          <cell r="D268" t="str">
            <v>SBGL</v>
          </cell>
          <cell r="E268" t="str">
            <v>MINUS</v>
          </cell>
          <cell r="F268" t="str">
            <v>T</v>
          </cell>
          <cell r="G268">
            <v>168954</v>
          </cell>
          <cell r="H268">
            <v>211530</v>
          </cell>
          <cell r="I268" t="str">
            <v>Clear - MBS Gross Up</v>
          </cell>
          <cell r="J268" t="str">
            <v>Secured Borrowing Liability CBA  HFT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Entry Template"/>
      <sheetName val="Internal-Do Not Delete"/>
      <sheetName val="BK RULE"/>
      <sheetName val="Q1 MTM"/>
      <sheetName val="Fannie hpi_purchase"/>
      <sheetName val="ControlPanel-Sensitivities"/>
      <sheetName val="Shocks"/>
      <sheetName val="iStar Pmt Info"/>
    </sheetNames>
    <sheetDataSet>
      <sheetData sheetId="0"/>
      <sheetData sheetId="1" refreshError="1">
        <row r="1">
          <cell r="C1" t="str">
            <v>DR</v>
          </cell>
        </row>
        <row r="2">
          <cell r="C2" t="str">
            <v>CR</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EndBal"/>
      <sheetName val="GL_04-04-Essbase"/>
      <sheetName val="2006-Complete"/>
      <sheetName val="2006-105 (Debt)"/>
      <sheetName val="2006-204 (HFS)"/>
      <sheetName val="2006-206 (HFI)"/>
      <sheetName val="2006-301 (HFT)"/>
      <sheetName val="2006-304 (AFS)"/>
      <sheetName val="2006-315 (CAB)"/>
      <sheetName val="2006-419 OA"/>
      <sheetName val="2006-502 (AIR)"/>
      <sheetName val="2006-612 (AIP)"/>
      <sheetName val="2006-622 (SNA)"/>
      <sheetName val="2006-704 (AOCI)"/>
      <sheetName val="CF Z.1 ONT Detail"/>
      <sheetName val="CFZ ONT"/>
      <sheetName val="Jeff_Sheet"/>
      <sheetName val="Internal-Do Not Delete"/>
      <sheetName val="Pivot On Tops"/>
      <sheetName val="DataDump"/>
      <sheetName val="Mappings_QTR_2006_Q4_v14"/>
      <sheetName val="BK RULE"/>
      <sheetName val="Q1 MTM"/>
    </sheetNames>
    <sheetDataSet>
      <sheetData sheetId="0"/>
      <sheetData sheetId="1" refreshError="1">
        <row r="6">
          <cell r="A6">
            <v>110259</v>
          </cell>
          <cell r="B6" t="str">
            <v>110259_RTF non_FNMA SF remic</v>
          </cell>
          <cell r="C6" t="str">
            <v>0</v>
          </cell>
          <cell r="D6" t="str">
            <v>0</v>
          </cell>
        </row>
        <row r="7">
          <cell r="A7">
            <v>110261</v>
          </cell>
          <cell r="B7" t="str">
            <v>110261_Upb Housing Rev Bonds</v>
          </cell>
          <cell r="C7">
            <v>1.678473788615728E-6</v>
          </cell>
          <cell r="D7">
            <v>1.6784764011457121E-6</v>
          </cell>
        </row>
        <row r="8">
          <cell r="A8">
            <v>110262</v>
          </cell>
          <cell r="B8" t="str">
            <v>110262_UPB-SF MRB's (CAB)</v>
          </cell>
          <cell r="C8">
            <v>453981.27000000642</v>
          </cell>
          <cell r="D8">
            <v>453981.27000000642</v>
          </cell>
        </row>
        <row r="9">
          <cell r="A9">
            <v>110263</v>
          </cell>
          <cell r="B9" t="str">
            <v>110263_UPB SF MRB'S (CAB) AFS</v>
          </cell>
          <cell r="C9">
            <v>51527713.910000004</v>
          </cell>
          <cell r="D9">
            <v>46565919.75</v>
          </cell>
        </row>
        <row r="10">
          <cell r="A10">
            <v>110264</v>
          </cell>
          <cell r="B10" t="str">
            <v>110264_MKT VAL ADJ MRB'S (CAB) - SF</v>
          </cell>
          <cell r="C10">
            <v>0</v>
          </cell>
          <cell r="D10">
            <v>0</v>
          </cell>
        </row>
        <row r="11">
          <cell r="A11">
            <v>110265</v>
          </cell>
          <cell r="B11" t="str">
            <v>110265_UPB HOUSING REV BONDS AFS</v>
          </cell>
          <cell r="C11">
            <v>0</v>
          </cell>
          <cell r="D11">
            <v>0</v>
          </cell>
        </row>
        <row r="12">
          <cell r="A12">
            <v>110266</v>
          </cell>
          <cell r="B12" t="str">
            <v>110266_MKT Val Adj Hsg Rev BD-SF</v>
          </cell>
          <cell r="C12">
            <v>1.9299999698996544</v>
          </cell>
          <cell r="D12">
            <v>1.9299999624490738</v>
          </cell>
        </row>
        <row r="13">
          <cell r="A13">
            <v>110267</v>
          </cell>
          <cell r="B13" t="str">
            <v>110267_HB-Mark to Market EMC97-1</v>
          </cell>
          <cell r="C13">
            <v>1818184.47</v>
          </cell>
          <cell r="D13">
            <v>1723851.9</v>
          </cell>
        </row>
        <row r="14">
          <cell r="A14">
            <v>110268</v>
          </cell>
          <cell r="B14" t="str">
            <v>110268_rtf non fnma mf remic val adj</v>
          </cell>
          <cell r="C14" t="str">
            <v>0</v>
          </cell>
          <cell r="D14" t="str">
            <v>0</v>
          </cell>
        </row>
        <row r="15">
          <cell r="A15">
            <v>110269</v>
          </cell>
          <cell r="B15" t="str">
            <v>110269_RTF FNMA SF REMIC Val adj G/L</v>
          </cell>
          <cell r="C15" t="str">
            <v>0</v>
          </cell>
          <cell r="D15" t="str">
            <v>0</v>
          </cell>
        </row>
        <row r="16">
          <cell r="A16">
            <v>110270</v>
          </cell>
          <cell r="B16" t="str">
            <v>110270_RTF FNMA MF Remic VAL Adj G/L</v>
          </cell>
          <cell r="C16" t="str">
            <v>0</v>
          </cell>
          <cell r="D16" t="str">
            <v>0</v>
          </cell>
        </row>
        <row r="17">
          <cell r="A17">
            <v>110271</v>
          </cell>
          <cell r="B17" t="str">
            <v>110271_SF MRB Taxable UPB Account</v>
          </cell>
          <cell r="C17">
            <v>2.1454587795233238E-7</v>
          </cell>
          <cell r="D17">
            <v>2.1454587339174436E-7</v>
          </cell>
        </row>
        <row r="18">
          <cell r="A18">
            <v>110272</v>
          </cell>
          <cell r="B18" t="str">
            <v>110272_UPB SF MRB Taxable AFS</v>
          </cell>
          <cell r="C18">
            <v>-5.9604644775390625E-8</v>
          </cell>
          <cell r="D18">
            <v>-1.1920928955078125E-7</v>
          </cell>
        </row>
        <row r="19">
          <cell r="A19">
            <v>110273</v>
          </cell>
          <cell r="B19" t="str">
            <v>110273_Mkt Val SF MRB Txbl AFS</v>
          </cell>
          <cell r="C19">
            <v>-1.5900000035762787</v>
          </cell>
          <cell r="D19">
            <v>-1.5900000035762787</v>
          </cell>
        </row>
        <row r="20">
          <cell r="A20">
            <v>110274</v>
          </cell>
          <cell r="B20" t="str">
            <v>110274_RTF Non-FNMA MF REMIC UPB HTM</v>
          </cell>
          <cell r="C20" t="str">
            <v>0</v>
          </cell>
          <cell r="D20" t="str">
            <v>0</v>
          </cell>
        </row>
        <row r="21">
          <cell r="A21">
            <v>110275</v>
          </cell>
          <cell r="B21" t="str">
            <v>110275_RTF FNMA SF REMIC UPB HTM</v>
          </cell>
          <cell r="C21" t="str">
            <v>0</v>
          </cell>
          <cell r="D21" t="str">
            <v>0</v>
          </cell>
        </row>
        <row r="22">
          <cell r="A22">
            <v>110276</v>
          </cell>
          <cell r="B22" t="str">
            <v>110276_RTF FNMA MF REMIC UPB HTM</v>
          </cell>
          <cell r="C22" t="str">
            <v>0</v>
          </cell>
          <cell r="D22" t="str">
            <v>0</v>
          </cell>
        </row>
        <row r="23">
          <cell r="A23">
            <v>110277</v>
          </cell>
          <cell r="B23" t="str">
            <v>110277_RTF Non-FNMA SF REMIC UPB HTM</v>
          </cell>
          <cell r="C23" t="str">
            <v>0</v>
          </cell>
          <cell r="D23">
            <v>0</v>
          </cell>
        </row>
        <row r="24">
          <cell r="A24">
            <v>110278</v>
          </cell>
          <cell r="B24" t="str">
            <v>110278_RTF FNMA SF REMIC UPB AFS</v>
          </cell>
          <cell r="C24" t="str">
            <v>0</v>
          </cell>
          <cell r="D24" t="str">
            <v>0</v>
          </cell>
        </row>
        <row r="25">
          <cell r="A25">
            <v>110279</v>
          </cell>
          <cell r="B25" t="str">
            <v>110279_RTF FNMA MF REMIC UPB AFS</v>
          </cell>
          <cell r="C25" t="str">
            <v>0</v>
          </cell>
          <cell r="D25" t="str">
            <v>0</v>
          </cell>
        </row>
        <row r="26">
          <cell r="A26">
            <v>110280</v>
          </cell>
          <cell r="B26" t="str">
            <v>110280_RTF Non-FNMA MF REMIC UPB AFS</v>
          </cell>
          <cell r="C26" t="str">
            <v>0</v>
          </cell>
          <cell r="D26" t="str">
            <v>0</v>
          </cell>
        </row>
        <row r="27">
          <cell r="A27">
            <v>110281</v>
          </cell>
          <cell r="B27" t="str">
            <v>110281_RTF Non-FNMA SF REMIC UPB AFS</v>
          </cell>
          <cell r="C27" t="str">
            <v>0</v>
          </cell>
          <cell r="D27">
            <v>0</v>
          </cell>
        </row>
        <row r="28">
          <cell r="A28">
            <v>110801</v>
          </cell>
          <cell r="B28" t="str">
            <v>110801_Upb Govt Mbs Pits</v>
          </cell>
          <cell r="C28">
            <v>1.0114908218367136E-6</v>
          </cell>
          <cell r="D28">
            <v>1.0114908218367136E-6</v>
          </cell>
        </row>
        <row r="29">
          <cell r="A29">
            <v>110805</v>
          </cell>
          <cell r="B29" t="str">
            <v>110805_UPB GOVT FNMA MBS AFS</v>
          </cell>
          <cell r="C29">
            <v>0</v>
          </cell>
          <cell r="D29">
            <v>-1.1920928955078125E-7</v>
          </cell>
        </row>
        <row r="30">
          <cell r="A30">
            <v>110806</v>
          </cell>
          <cell r="B30" t="str">
            <v>110806_MKT VAL ADJ GOVT FNMA AFS</v>
          </cell>
          <cell r="C30">
            <v>0</v>
          </cell>
          <cell r="D30">
            <v>0</v>
          </cell>
        </row>
        <row r="31">
          <cell r="A31">
            <v>110811</v>
          </cell>
          <cell r="B31" t="str">
            <v>110811_Upb Govt Gnma Mbs</v>
          </cell>
          <cell r="C31">
            <v>-1.1444128178265955E-7</v>
          </cell>
          <cell r="D31">
            <v>-1.1444128178092483E-7</v>
          </cell>
        </row>
        <row r="32">
          <cell r="A32">
            <v>110815</v>
          </cell>
          <cell r="B32" t="str">
            <v>110815_UPB MBS Govt GNMA MBS AFS</v>
          </cell>
          <cell r="C32">
            <v>1.9073486328125E-6</v>
          </cell>
          <cell r="D32">
            <v>1.9073486328125E-6</v>
          </cell>
        </row>
        <row r="33">
          <cell r="A33">
            <v>110816</v>
          </cell>
          <cell r="B33" t="str">
            <v>110816_Mkt Val Adj Govt GNMA AFS</v>
          </cell>
          <cell r="C33">
            <v>-2.4499998539686203</v>
          </cell>
          <cell r="D33">
            <v>-2.4499998390674591</v>
          </cell>
        </row>
        <row r="34">
          <cell r="A34">
            <v>110831</v>
          </cell>
          <cell r="B34" t="str">
            <v>110831_UPB FREDDIE GOVT MBS</v>
          </cell>
          <cell r="C34">
            <v>-4.0769577025479009E-7</v>
          </cell>
          <cell r="D34">
            <v>-4.0769577025479009E-7</v>
          </cell>
        </row>
        <row r="35">
          <cell r="A35">
            <v>110835</v>
          </cell>
          <cell r="B35" t="str">
            <v>110835_UPB FR GOVT MBS AFS</v>
          </cell>
          <cell r="C35">
            <v>-7.4505805969238281E-8</v>
          </cell>
          <cell r="D35">
            <v>-8.9406967163085938E-8</v>
          </cell>
        </row>
        <row r="36">
          <cell r="A36">
            <v>110836</v>
          </cell>
          <cell r="B36" t="str">
            <v>110836_MKT VAL ADJ FR GOVT AFS</v>
          </cell>
          <cell r="C36">
            <v>0</v>
          </cell>
          <cell r="D36">
            <v>0</v>
          </cell>
        </row>
        <row r="37">
          <cell r="A37">
            <v>111000</v>
          </cell>
          <cell r="B37" t="str">
            <v>UPB Multi-Family HFS</v>
          </cell>
          <cell r="C37">
            <v>-5.9604644775390625E-8</v>
          </cell>
          <cell r="D37">
            <v>-5.9604644775390625E-8</v>
          </cell>
        </row>
        <row r="38">
          <cell r="A38">
            <v>111010</v>
          </cell>
          <cell r="B38" t="str">
            <v>UPB Single-Family HFS</v>
          </cell>
          <cell r="C38">
            <v>2838019597.4100099</v>
          </cell>
          <cell r="D38">
            <v>2845395980.2000098</v>
          </cell>
        </row>
        <row r="39">
          <cell r="A39">
            <v>111020</v>
          </cell>
          <cell r="B39" t="str">
            <v>Multi-Family CBA  HFS</v>
          </cell>
          <cell r="C39">
            <v>0</v>
          </cell>
          <cell r="D39">
            <v>0</v>
          </cell>
        </row>
        <row r="40">
          <cell r="A40">
            <v>111301</v>
          </cell>
          <cell r="B40" t="str">
            <v>111301_UPB AFS</v>
          </cell>
          <cell r="C40">
            <v>432314509081.64001</v>
          </cell>
          <cell r="D40">
            <v>426549401140.98999</v>
          </cell>
        </row>
        <row r="41">
          <cell r="A41">
            <v>111305</v>
          </cell>
          <cell r="B41" t="str">
            <v>111305_UPB Secured Borrowing AFS</v>
          </cell>
          <cell r="C41">
            <v>580064080.65999985</v>
          </cell>
          <cell r="D41">
            <v>575614193.26999998</v>
          </cell>
        </row>
        <row r="42">
          <cell r="A42">
            <v>111315</v>
          </cell>
          <cell r="B42" t="str">
            <v>111315_UPB MBS Gross Up AFS</v>
          </cell>
          <cell r="C42">
            <v>84368739.38000001</v>
          </cell>
          <cell r="D42">
            <v>81105226.540000007</v>
          </cell>
        </row>
        <row r="43">
          <cell r="A43">
            <v>111321</v>
          </cell>
          <cell r="B43" t="str">
            <v>MBS GU Asset AccAmort AFS</v>
          </cell>
          <cell r="C43">
            <v>-4.3655745685100555E-11</v>
          </cell>
          <cell r="D43">
            <v>-5.8207660913467407E-11</v>
          </cell>
        </row>
        <row r="44">
          <cell r="A44">
            <v>111322</v>
          </cell>
          <cell r="B44" t="str">
            <v>SB Asset Accum Amort AFS</v>
          </cell>
          <cell r="C44">
            <v>3758883.05</v>
          </cell>
          <cell r="D44">
            <v>4756713.67</v>
          </cell>
        </row>
        <row r="45">
          <cell r="A45">
            <v>111323</v>
          </cell>
          <cell r="B45" t="str">
            <v>111323_UPB Omnibus AFS</v>
          </cell>
          <cell r="C45">
            <v>2773041.99</v>
          </cell>
          <cell r="D45">
            <v>8014.4500000004473</v>
          </cell>
        </row>
        <row r="46">
          <cell r="A46">
            <v>111401</v>
          </cell>
          <cell r="B46" t="str">
            <v>111401_46/140- UPB AFS</v>
          </cell>
          <cell r="C46">
            <v>-87649676360.339966</v>
          </cell>
          <cell r="D46">
            <v>-85670499687.779968</v>
          </cell>
        </row>
        <row r="47">
          <cell r="A47">
            <v>111501</v>
          </cell>
          <cell r="B47" t="str">
            <v>111501_UPB HFT</v>
          </cell>
          <cell r="C47">
            <v>19033801651.470001</v>
          </cell>
          <cell r="D47">
            <v>18261939896.919998</v>
          </cell>
        </row>
        <row r="48">
          <cell r="A48">
            <v>111502</v>
          </cell>
          <cell r="B48" t="str">
            <v>111502_MBS Support Doll Roll HFT</v>
          </cell>
          <cell r="C48">
            <v>0</v>
          </cell>
          <cell r="D48">
            <v>0</v>
          </cell>
        </row>
        <row r="49">
          <cell r="A49">
            <v>111510</v>
          </cell>
          <cell r="B49" t="str">
            <v>111510_UPB Secured Borrowing HFT</v>
          </cell>
          <cell r="C49">
            <v>57772404.599998474</v>
          </cell>
          <cell r="D49">
            <v>54881332.359998703</v>
          </cell>
        </row>
        <row r="50">
          <cell r="A50">
            <v>111530</v>
          </cell>
          <cell r="B50" t="str">
            <v>111530_UPB MBS Gross Up HFT</v>
          </cell>
          <cell r="C50">
            <v>4926809719.8699999</v>
          </cell>
          <cell r="D50">
            <v>4902586904.2199993</v>
          </cell>
        </row>
        <row r="51">
          <cell r="A51">
            <v>111550</v>
          </cell>
          <cell r="B51" t="str">
            <v>111550_UPB Omnibus HFT</v>
          </cell>
          <cell r="C51">
            <v>0</v>
          </cell>
          <cell r="D51">
            <v>0</v>
          </cell>
        </row>
        <row r="52">
          <cell r="A52">
            <v>111601</v>
          </cell>
          <cell r="B52" t="str">
            <v>111601_46/140- UPB HFT</v>
          </cell>
          <cell r="C52">
            <v>-12375217334.070007</v>
          </cell>
          <cell r="D52">
            <v>-12104560573.560007</v>
          </cell>
        </row>
        <row r="53">
          <cell r="A53">
            <v>112101</v>
          </cell>
          <cell r="B53" t="str">
            <v>112101_UPB CONV FIX (NON LASER)</v>
          </cell>
          <cell r="C53">
            <v>1.3262033464467304E-8</v>
          </cell>
          <cell r="D53">
            <v>1.3262033464467304E-8</v>
          </cell>
        </row>
        <row r="54">
          <cell r="A54">
            <v>112105</v>
          </cell>
          <cell r="B54" t="str">
            <v>UPB CONV FIX (NONLASER) AFS</v>
          </cell>
          <cell r="C54">
            <v>1.862645149230957E-9</v>
          </cell>
          <cell r="D54">
            <v>0</v>
          </cell>
        </row>
        <row r="55">
          <cell r="A55">
            <v>112801</v>
          </cell>
          <cell r="B55" t="str">
            <v>112801_Upb Conv MBS PITS</v>
          </cell>
          <cell r="C55">
            <v>-2.8682936681456717E-5</v>
          </cell>
          <cell r="D55">
            <v>-2.869008676498197E-5</v>
          </cell>
        </row>
        <row r="56">
          <cell r="A56">
            <v>112805</v>
          </cell>
          <cell r="B56" t="str">
            <v>112805_UPB CONV MBS FNM FR AFS</v>
          </cell>
          <cell r="C56">
            <v>0</v>
          </cell>
          <cell r="D56">
            <v>0</v>
          </cell>
        </row>
        <row r="57">
          <cell r="A57">
            <v>112806</v>
          </cell>
          <cell r="B57" t="str">
            <v>112806_MKT VAL ADJ FNM FR AFS</v>
          </cell>
          <cell r="C57">
            <v>3.1500000953674316</v>
          </cell>
          <cell r="D57">
            <v>3.1500000953674316</v>
          </cell>
        </row>
        <row r="58">
          <cell r="A58">
            <v>112812</v>
          </cell>
          <cell r="B58" t="str">
            <v>112812_UPB MBS &amp; Non-MBS HFT</v>
          </cell>
          <cell r="C58" t="str">
            <v>0</v>
          </cell>
          <cell r="D58" t="str">
            <v>0</v>
          </cell>
        </row>
        <row r="59">
          <cell r="A59">
            <v>112815</v>
          </cell>
          <cell r="B59" t="str">
            <v>112815_UPB CONV MBS FNM FR-HFT</v>
          </cell>
          <cell r="C59">
            <v>1.1883676051885339E-8</v>
          </cell>
          <cell r="D59">
            <v>1.1883676051885339E-8</v>
          </cell>
        </row>
        <row r="60">
          <cell r="A60">
            <v>112816</v>
          </cell>
          <cell r="B60" t="str">
            <v>112816_Mkt Val Adj FNM FR HFT</v>
          </cell>
          <cell r="C60">
            <v>-0.50999999994201062</v>
          </cell>
          <cell r="D60">
            <v>-0.50999999994201062</v>
          </cell>
        </row>
        <row r="61">
          <cell r="A61">
            <v>112817</v>
          </cell>
          <cell r="B61" t="str">
            <v>Omnibus 46 Cnsl CBA HFT</v>
          </cell>
          <cell r="C61">
            <v>-1.1920928955078125E-7</v>
          </cell>
          <cell r="D61">
            <v>-1.1920928955078125E-7</v>
          </cell>
        </row>
        <row r="62">
          <cell r="A62">
            <v>112818</v>
          </cell>
          <cell r="B62" t="str">
            <v>SB Asset Accum Amort HFT</v>
          </cell>
          <cell r="C62">
            <v>-3239.390000000014</v>
          </cell>
          <cell r="D62">
            <v>-3239.390000000014</v>
          </cell>
        </row>
        <row r="63">
          <cell r="A63">
            <v>112821</v>
          </cell>
          <cell r="B63" t="str">
            <v>112821_Upb Non-Fnma Mtg Security</v>
          </cell>
          <cell r="C63">
            <v>-3.2710998493744314E-6</v>
          </cell>
          <cell r="D63">
            <v>-3.271103923910279E-6</v>
          </cell>
        </row>
        <row r="64">
          <cell r="A64">
            <v>112822</v>
          </cell>
          <cell r="B64" t="str">
            <v>112822_UPB Non-FNM Mtg Sec AFS</v>
          </cell>
          <cell r="C64">
            <v>-3.814697265625E-6</v>
          </cell>
          <cell r="D64">
            <v>-7.62939453125E-6</v>
          </cell>
        </row>
        <row r="65">
          <cell r="A65">
            <v>112823</v>
          </cell>
          <cell r="B65" t="str">
            <v>112823_MKT Val Adj Non-FNM Sec</v>
          </cell>
          <cell r="C65">
            <v>-2.7899998426437378</v>
          </cell>
          <cell r="D65">
            <v>-2.7899998426437378</v>
          </cell>
        </row>
        <row r="66">
          <cell r="A66">
            <v>112824</v>
          </cell>
          <cell r="B66" t="str">
            <v>112824_MKT VAL ADJ CONSOL ASSETS</v>
          </cell>
          <cell r="C66">
            <v>0</v>
          </cell>
          <cell r="D66">
            <v>0</v>
          </cell>
        </row>
        <row r="67">
          <cell r="A67">
            <v>112827</v>
          </cell>
          <cell r="B67" t="str">
            <v>MBS GU Asset AccAmort HFT</v>
          </cell>
          <cell r="C67">
            <v>3.6554411053657532E-8</v>
          </cell>
          <cell r="D67">
            <v>12988.180000043707</v>
          </cell>
        </row>
        <row r="68">
          <cell r="A68">
            <v>112831</v>
          </cell>
          <cell r="B68" t="str">
            <v>112831_Upb Conv Fhlm (Pits)</v>
          </cell>
          <cell r="C68">
            <v>6.1030325014185816E-7</v>
          </cell>
          <cell r="D68">
            <v>6.1030325014185816E-7</v>
          </cell>
        </row>
        <row r="69">
          <cell r="A69">
            <v>112835</v>
          </cell>
          <cell r="B69" t="str">
            <v>112835_UPB CONV MBS FHLM FR AFS</v>
          </cell>
          <cell r="C69">
            <v>0</v>
          </cell>
          <cell r="D69">
            <v>0</v>
          </cell>
        </row>
        <row r="70">
          <cell r="A70">
            <v>112836</v>
          </cell>
          <cell r="B70" t="str">
            <v>112836_MKT VAL ADJ FHLM FR AFS</v>
          </cell>
          <cell r="C70">
            <v>2.2300000712275505</v>
          </cell>
          <cell r="D70">
            <v>2.2300000488758087</v>
          </cell>
        </row>
        <row r="71">
          <cell r="A71">
            <v>112841</v>
          </cell>
          <cell r="B71" t="str">
            <v>112841_Mbs (Supporting $ Roll)</v>
          </cell>
          <cell r="C71">
            <v>1.0681152359248713E-6</v>
          </cell>
          <cell r="D71">
            <v>1.0681152359248713E-6</v>
          </cell>
        </row>
        <row r="72">
          <cell r="A72">
            <v>112843</v>
          </cell>
          <cell r="B72" t="str">
            <v>112843_MBS FAILS (SUPPORTING $ROLLS)</v>
          </cell>
          <cell r="C72">
            <v>-1.2472271919417022E-7</v>
          </cell>
          <cell r="D72">
            <v>-1.2472271919417022E-7</v>
          </cell>
        </row>
        <row r="73">
          <cell r="A73">
            <v>112851</v>
          </cell>
          <cell r="B73" t="str">
            <v>UPB - Stis Remic</v>
          </cell>
          <cell r="C73">
            <v>5.7220458984375E-6</v>
          </cell>
          <cell r="D73">
            <v>5.7220458984375E-6</v>
          </cell>
        </row>
        <row r="74">
          <cell r="A74">
            <v>112852</v>
          </cell>
          <cell r="B74" t="str">
            <v>UPB Contra - STis Remic</v>
          </cell>
          <cell r="C74">
            <v>-38189000</v>
          </cell>
          <cell r="D74">
            <v>-31377000</v>
          </cell>
        </row>
        <row r="75">
          <cell r="A75">
            <v>112853</v>
          </cell>
          <cell r="B75" t="str">
            <v>STIS Loans - UPB</v>
          </cell>
          <cell r="C75">
            <v>2205991268.3000002</v>
          </cell>
          <cell r="D75">
            <v>2113774047.1500001</v>
          </cell>
        </row>
        <row r="76">
          <cell r="A76">
            <v>112854</v>
          </cell>
          <cell r="B76" t="str">
            <v>PC Loans - UPB</v>
          </cell>
          <cell r="C76">
            <v>372647449.08999997</v>
          </cell>
          <cell r="D76">
            <v>371763433.16000003</v>
          </cell>
        </row>
        <row r="77">
          <cell r="A77">
            <v>113002</v>
          </cell>
          <cell r="B77" t="str">
            <v>SNA UPB SF HFS</v>
          </cell>
          <cell r="C77">
            <v>3240.72</v>
          </cell>
          <cell r="D77">
            <v>4050.12</v>
          </cell>
        </row>
        <row r="78">
          <cell r="A78">
            <v>113003</v>
          </cell>
          <cell r="B78" t="str">
            <v>SNA UPB SF HFI</v>
          </cell>
          <cell r="C78">
            <v>4629303.7300000004</v>
          </cell>
          <cell r="D78">
            <v>5120087.79</v>
          </cell>
        </row>
        <row r="79">
          <cell r="A79">
            <v>113004</v>
          </cell>
          <cell r="B79" t="str">
            <v>SNA UPB MF HFS</v>
          </cell>
          <cell r="C79">
            <v>0</v>
          </cell>
          <cell r="D79">
            <v>0</v>
          </cell>
        </row>
        <row r="80">
          <cell r="A80">
            <v>113006</v>
          </cell>
          <cell r="B80" t="str">
            <v>SNA UPB MF HFI</v>
          </cell>
          <cell r="C80">
            <v>234096</v>
          </cell>
          <cell r="D80">
            <v>45886.86</v>
          </cell>
        </row>
        <row r="81">
          <cell r="A81">
            <v>113007</v>
          </cell>
          <cell r="B81" t="str">
            <v>SNA UPB ST HFS</v>
          </cell>
          <cell r="C81">
            <v>8176.74</v>
          </cell>
          <cell r="D81">
            <v>9595.3799999999992</v>
          </cell>
        </row>
        <row r="82">
          <cell r="A82">
            <v>113016</v>
          </cell>
          <cell r="B82" t="str">
            <v>113016_MKT VAL ADJ IO SVCG STRIP</v>
          </cell>
          <cell r="C82">
            <v>261905.01000000126</v>
          </cell>
          <cell r="D82">
            <v>228499.81000000125</v>
          </cell>
        </row>
        <row r="83">
          <cell r="A83">
            <v>113126</v>
          </cell>
          <cell r="B83" t="str">
            <v>113126_LOCOM ADJ-SECURITIES</v>
          </cell>
          <cell r="C83">
            <v>0</v>
          </cell>
          <cell r="D83">
            <v>0</v>
          </cell>
        </row>
        <row r="84">
          <cell r="A84">
            <v>113130</v>
          </cell>
          <cell r="B84" t="str">
            <v>113130_Consol Temp LOCOM</v>
          </cell>
          <cell r="C84">
            <v>-75913969.930000022</v>
          </cell>
          <cell r="D84">
            <v>-71065807.450000018</v>
          </cell>
        </row>
        <row r="85">
          <cell r="A85">
            <v>113501</v>
          </cell>
          <cell r="B85" t="str">
            <v>Impairments-Non-Accretable</v>
          </cell>
          <cell r="C85">
            <v>1.2500000596046448</v>
          </cell>
          <cell r="D85">
            <v>0.77000004053115845</v>
          </cell>
        </row>
        <row r="86">
          <cell r="A86">
            <v>113502</v>
          </cell>
          <cell r="B86" t="str">
            <v>Realized Loss-Conseco</v>
          </cell>
          <cell r="C86">
            <v>-0.99999999918043603</v>
          </cell>
          <cell r="D86">
            <v>-0.99999999918043603</v>
          </cell>
        </row>
        <row r="87">
          <cell r="A87">
            <v>113503</v>
          </cell>
          <cell r="B87" t="str">
            <v>Impared Securities IO/PO</v>
          </cell>
          <cell r="C87">
            <v>1.5399999991059303</v>
          </cell>
          <cell r="D87">
            <v>1.3599999994039536</v>
          </cell>
        </row>
        <row r="88">
          <cell r="A88">
            <v>114101</v>
          </cell>
          <cell r="B88" t="str">
            <v>114101_UPB CONV ARM (NON LASER)</v>
          </cell>
          <cell r="C88">
            <v>-9.0599060059703973E-8</v>
          </cell>
          <cell r="D88">
            <v>-9.0599060059703973E-8</v>
          </cell>
        </row>
        <row r="89">
          <cell r="A89">
            <v>114102</v>
          </cell>
          <cell r="B89" t="str">
            <v>114102_UPB ARM(non LASER) AFS</v>
          </cell>
          <cell r="C89">
            <v>5.2154064178466797E-8</v>
          </cell>
          <cell r="D89">
            <v>5.5879354476928711E-8</v>
          </cell>
        </row>
        <row r="90">
          <cell r="A90">
            <v>114103</v>
          </cell>
          <cell r="B90" t="str">
            <v>114103_Mkt VAL ARM (non LASER)</v>
          </cell>
          <cell r="C90">
            <v>0</v>
          </cell>
          <cell r="D90">
            <v>0</v>
          </cell>
        </row>
        <row r="91">
          <cell r="A91">
            <v>114701</v>
          </cell>
          <cell r="B91" t="str">
            <v>114701_Upb Arm MBS PITS</v>
          </cell>
          <cell r="C91">
            <v>1.5227124094963074E-7</v>
          </cell>
          <cell r="D91">
            <v>1.5226396499201655E-7</v>
          </cell>
        </row>
        <row r="92">
          <cell r="A92">
            <v>114702</v>
          </cell>
          <cell r="B92" t="str">
            <v>114702_UPB CONV MBS FNM ARM AFS</v>
          </cell>
          <cell r="C92">
            <v>0</v>
          </cell>
          <cell r="D92">
            <v>3.814697265625E-6</v>
          </cell>
        </row>
        <row r="93">
          <cell r="A93">
            <v>114706</v>
          </cell>
          <cell r="B93" t="str">
            <v>114706_MKT VAL ADJ FNM ARM AFS</v>
          </cell>
          <cell r="C93">
            <v>0.56999996304512024</v>
          </cell>
          <cell r="D93">
            <v>0.56999996304512024</v>
          </cell>
        </row>
        <row r="94">
          <cell r="A94">
            <v>114731</v>
          </cell>
          <cell r="B94" t="str">
            <v>114731_Upb Arm Fhlm Mbs Pits</v>
          </cell>
          <cell r="C94">
            <v>-1.1444513802437439E-7</v>
          </cell>
          <cell r="D94">
            <v>-1.1444513802263967E-7</v>
          </cell>
        </row>
        <row r="95">
          <cell r="A95">
            <v>114735</v>
          </cell>
          <cell r="B95" t="str">
            <v>114735_UPB ARM FHLM MBS PITS AFS</v>
          </cell>
          <cell r="C95">
            <v>0</v>
          </cell>
          <cell r="D95">
            <v>1.9073486328125E-6</v>
          </cell>
        </row>
        <row r="96">
          <cell r="A96">
            <v>114736</v>
          </cell>
          <cell r="B96" t="str">
            <v>114736_MKT VAL ADJ FHLM ARM</v>
          </cell>
          <cell r="C96">
            <v>-4.2300000339746475</v>
          </cell>
          <cell r="D96">
            <v>-4.2300000339746475</v>
          </cell>
        </row>
        <row r="97">
          <cell r="A97">
            <v>114815</v>
          </cell>
          <cell r="B97" t="str">
            <v>114815_UPB Arm non-FNM AFS</v>
          </cell>
          <cell r="C97">
            <v>0</v>
          </cell>
          <cell r="D97">
            <v>0</v>
          </cell>
        </row>
        <row r="98">
          <cell r="A98">
            <v>114816</v>
          </cell>
          <cell r="B98" t="str">
            <v>114816_MK VAL ADJ NON-FN ARM AFS</v>
          </cell>
          <cell r="C98">
            <v>-3.9000000357627869</v>
          </cell>
          <cell r="D98">
            <v>-3.9000000357627869</v>
          </cell>
        </row>
        <row r="99">
          <cell r="A99">
            <v>114821</v>
          </cell>
          <cell r="B99" t="str">
            <v>114821_UPB- ARM Non-FNMA Pits</v>
          </cell>
          <cell r="C99">
            <v>8.8680069875411716E-7</v>
          </cell>
          <cell r="D99">
            <v>8.8680826593190432E-7</v>
          </cell>
        </row>
        <row r="100">
          <cell r="A100">
            <v>116009</v>
          </cell>
          <cell r="B100" t="str">
            <v>ACC AM-STIS AND PC LOANS</v>
          </cell>
          <cell r="C100">
            <v>-68416559.049999982</v>
          </cell>
          <cell r="D100">
            <v>-68830057.98999998</v>
          </cell>
        </row>
        <row r="101">
          <cell r="A101">
            <v>116010</v>
          </cell>
          <cell r="B101" t="str">
            <v>UPB Multi-Family HFI</v>
          </cell>
          <cell r="C101">
            <v>12409832275.32</v>
          </cell>
          <cell r="D101">
            <v>12099328550.91</v>
          </cell>
        </row>
        <row r="102">
          <cell r="A102">
            <v>116012</v>
          </cell>
          <cell r="B102" t="str">
            <v>UPB-MF- Defeasance -HFI</v>
          </cell>
          <cell r="C102">
            <v>-1005194447.64</v>
          </cell>
          <cell r="D102">
            <v>-1177055257.71</v>
          </cell>
        </row>
        <row r="103">
          <cell r="A103">
            <v>116020</v>
          </cell>
          <cell r="B103" t="str">
            <v>UPB Single-Family HFI</v>
          </cell>
          <cell r="C103">
            <v>84777041821.680023</v>
          </cell>
          <cell r="D103">
            <v>82830335730.230026</v>
          </cell>
        </row>
        <row r="104">
          <cell r="A104">
            <v>116029</v>
          </cell>
          <cell r="B104" t="str">
            <v>HB-UPB Loans SACO REMIC</v>
          </cell>
          <cell r="C104">
            <v>51634512.109999999</v>
          </cell>
          <cell r="D104">
            <v>48939716.43</v>
          </cell>
        </row>
        <row r="105">
          <cell r="A105">
            <v>117111</v>
          </cell>
          <cell r="B105" t="str">
            <v>117111_Upb Govt Mf Mbs (Pits)</v>
          </cell>
          <cell r="C105">
            <v>-4.76837158203125E-7</v>
          </cell>
          <cell r="D105">
            <v>-4.76837158203125E-7</v>
          </cell>
        </row>
        <row r="106">
          <cell r="A106">
            <v>117115</v>
          </cell>
          <cell r="B106" t="str">
            <v>117115_UPB GOVT MF FNMA MBS AFS</v>
          </cell>
          <cell r="C106">
            <v>2.384185791015625E-7</v>
          </cell>
          <cell r="D106">
            <v>1.7881393432617188E-7</v>
          </cell>
        </row>
        <row r="107">
          <cell r="A107">
            <v>117116</v>
          </cell>
          <cell r="B107" t="str">
            <v>117116_MKT VAL ADJ GOV MF FN MBS</v>
          </cell>
          <cell r="C107">
            <v>0</v>
          </cell>
          <cell r="D107">
            <v>0</v>
          </cell>
        </row>
        <row r="108">
          <cell r="A108">
            <v>117120</v>
          </cell>
          <cell r="B108" t="str">
            <v>Mbs 89-20 Remic Bond Roll</v>
          </cell>
          <cell r="C108">
            <v>130442597.98999995</v>
          </cell>
          <cell r="D108">
            <v>124753825.88999994</v>
          </cell>
        </row>
        <row r="109">
          <cell r="A109">
            <v>117211</v>
          </cell>
          <cell r="B109" t="str">
            <v>117211_Upb Arm Mf Mbs (Pits)</v>
          </cell>
          <cell r="C109">
            <v>-2.5704503057305539E-9</v>
          </cell>
          <cell r="D109">
            <v>-2.5704503057305539E-9</v>
          </cell>
        </row>
        <row r="110">
          <cell r="A110">
            <v>117215</v>
          </cell>
          <cell r="B110" t="str">
            <v>117215_UPB ARM MF FNMA MBS AFS</v>
          </cell>
          <cell r="C110">
            <v>-5.8207660913467407E-10</v>
          </cell>
          <cell r="D110">
            <v>3.7252902984619141E-9</v>
          </cell>
        </row>
        <row r="111">
          <cell r="A111">
            <v>117216</v>
          </cell>
          <cell r="B111" t="str">
            <v>117216_MKT VAL ADJ ARM MF FN AFS</v>
          </cell>
          <cell r="C111">
            <v>0</v>
          </cell>
          <cell r="D111">
            <v>0</v>
          </cell>
        </row>
        <row r="112">
          <cell r="A112">
            <v>117320</v>
          </cell>
          <cell r="B112" t="str">
            <v>Omnibus 46 Cnsl CBA AFS</v>
          </cell>
          <cell r="C112">
            <v>-2.000001072883606E-2</v>
          </cell>
          <cell r="D112">
            <v>-2.000001072883606E-2</v>
          </cell>
        </row>
        <row r="113">
          <cell r="A113">
            <v>117321</v>
          </cell>
          <cell r="B113" t="str">
            <v>117321_Upb Non-Fnma Mtg Sec-Mf</v>
          </cell>
          <cell r="C113">
            <v>1.6450634576781198E-7</v>
          </cell>
          <cell r="D113">
            <v>1.6450634576781198E-7</v>
          </cell>
        </row>
        <row r="114">
          <cell r="A114">
            <v>117322</v>
          </cell>
          <cell r="B114" t="str">
            <v>117322_UPB Non-FNM Mtg SEC AFS</v>
          </cell>
          <cell r="C114">
            <v>-1.430511474609375E-6</v>
          </cell>
          <cell r="D114">
            <v>-1.430511474609375E-6</v>
          </cell>
        </row>
        <row r="115">
          <cell r="A115">
            <v>117323</v>
          </cell>
          <cell r="B115" t="str">
            <v>117323_Mkt Val Adj Non-FN MF AFS</v>
          </cell>
          <cell r="C115">
            <v>2.390000008046627</v>
          </cell>
          <cell r="D115">
            <v>2.390000008046627</v>
          </cell>
        </row>
        <row r="116">
          <cell r="A116">
            <v>117327</v>
          </cell>
          <cell r="B116" t="str">
            <v>117327_Int. Inc. Receivable AFS</v>
          </cell>
          <cell r="C116">
            <v>-449774280.51000005</v>
          </cell>
          <cell r="D116">
            <v>-438585595.48000002</v>
          </cell>
        </row>
        <row r="117">
          <cell r="A117">
            <v>117328</v>
          </cell>
          <cell r="B117" t="str">
            <v>117328_Int. Inc. Receivable HFT</v>
          </cell>
          <cell r="C117">
            <v>-31150520.359999985</v>
          </cell>
          <cell r="D117">
            <v>-30122892.889999982</v>
          </cell>
        </row>
        <row r="118">
          <cell r="A118">
            <v>117336</v>
          </cell>
          <cell r="B118" t="str">
            <v>Omnibus Restatment CBA</v>
          </cell>
          <cell r="C118">
            <v>-2.9103830456733704E-11</v>
          </cell>
          <cell r="D118">
            <v>-2.9103830456733704E-11</v>
          </cell>
        </row>
        <row r="119">
          <cell r="A119">
            <v>117365</v>
          </cell>
          <cell r="B119" t="str">
            <v>117365_HFI Int Income Recv SF</v>
          </cell>
          <cell r="C119">
            <v>365363326.78999996</v>
          </cell>
          <cell r="D119">
            <v>355885030.18000001</v>
          </cell>
        </row>
        <row r="120">
          <cell r="A120">
            <v>117366</v>
          </cell>
          <cell r="B120" t="str">
            <v>117366_HFI Int Inc Recv MF</v>
          </cell>
          <cell r="C120">
            <v>61271765.289999984</v>
          </cell>
          <cell r="D120">
            <v>61202646.859999992</v>
          </cell>
        </row>
        <row r="121">
          <cell r="A121">
            <v>117368</v>
          </cell>
          <cell r="B121" t="str">
            <v>117368_AIR - Defeasance HFI</v>
          </cell>
          <cell r="C121">
            <v>-5351113.93</v>
          </cell>
          <cell r="D121">
            <v>-6436348</v>
          </cell>
        </row>
        <row r="122">
          <cell r="A122">
            <v>117375</v>
          </cell>
          <cell r="B122" t="str">
            <v>117375_HFS Int Inc receivable SF</v>
          </cell>
          <cell r="C122">
            <v>12827386.54000001</v>
          </cell>
          <cell r="D122">
            <v>13105242.680000011</v>
          </cell>
        </row>
        <row r="123">
          <cell r="A123">
            <v>117376</v>
          </cell>
          <cell r="B123" t="str">
            <v>117376_HFS Int Inc receivable MF</v>
          </cell>
          <cell r="C123">
            <v>0.35999999998603016</v>
          </cell>
          <cell r="D123">
            <v>0.35999999998603016</v>
          </cell>
        </row>
        <row r="124">
          <cell r="A124">
            <v>117429</v>
          </cell>
          <cell r="B124" t="str">
            <v>117429_MKT VAL ADJ MRB'S (CAB) - MF</v>
          </cell>
          <cell r="C124">
            <v>0</v>
          </cell>
          <cell r="D124">
            <v>0</v>
          </cell>
        </row>
        <row r="125">
          <cell r="A125">
            <v>117430</v>
          </cell>
          <cell r="B125" t="str">
            <v>117430_Upb-Cmf-Housing Bonds</v>
          </cell>
          <cell r="C125">
            <v>20069709.30000006</v>
          </cell>
          <cell r="D125">
            <v>13157803.82000006</v>
          </cell>
        </row>
        <row r="126">
          <cell r="A126">
            <v>117431</v>
          </cell>
          <cell r="B126" t="str">
            <v>117431_Upb Hsng Rev Bnds Taxable</v>
          </cell>
          <cell r="C126">
            <v>2.0408630371174935E-6</v>
          </cell>
          <cell r="D126">
            <v>2.0408630371174935E-6</v>
          </cell>
        </row>
        <row r="127">
          <cell r="A127">
            <v>117432</v>
          </cell>
          <cell r="B127" t="str">
            <v>117432_Upb M/F Mrb Tax-Exempt</v>
          </cell>
          <cell r="C127">
            <v>-2.8991699218740979E-6</v>
          </cell>
          <cell r="D127">
            <v>-2.8991701037754669E-6</v>
          </cell>
        </row>
        <row r="128">
          <cell r="A128">
            <v>117433</v>
          </cell>
          <cell r="B128" t="str">
            <v>117433_UPB MF MRB'S (CAB) AFS</v>
          </cell>
          <cell r="C128">
            <v>1710468.87</v>
          </cell>
          <cell r="D128">
            <v>1735371.72</v>
          </cell>
        </row>
        <row r="129">
          <cell r="A129">
            <v>117434</v>
          </cell>
          <cell r="B129" t="str">
            <v>117434_UPB MF MRB's (CAB)</v>
          </cell>
          <cell r="C129">
            <v>7580.1200000035024</v>
          </cell>
          <cell r="D129">
            <v>7580.1200000035024</v>
          </cell>
        </row>
        <row r="130">
          <cell r="A130">
            <v>117435</v>
          </cell>
          <cell r="B130" t="str">
            <v>117435_UPB MF HSG REV BONDS AFS</v>
          </cell>
          <cell r="C130">
            <v>0</v>
          </cell>
          <cell r="D130">
            <v>-9.5367431640625E-7</v>
          </cell>
        </row>
        <row r="131">
          <cell r="A131">
            <v>117436</v>
          </cell>
          <cell r="B131" t="str">
            <v>117436_Mkt UAL Adj Hsg Rsv BD-MF</v>
          </cell>
          <cell r="C131">
            <v>2.7300000265240669</v>
          </cell>
          <cell r="D131">
            <v>2.7300000265240669</v>
          </cell>
        </row>
        <row r="132">
          <cell r="A132">
            <v>117441</v>
          </cell>
          <cell r="B132" t="str">
            <v>117441_UPB HRB Taxable AFS</v>
          </cell>
          <cell r="C132">
            <v>4.76837158203125E-7</v>
          </cell>
          <cell r="D132">
            <v>4.76837158203125E-7</v>
          </cell>
        </row>
        <row r="133">
          <cell r="A133">
            <v>117442</v>
          </cell>
          <cell r="B133" t="str">
            <v>117442_Mkt Val Adj HRB TXBL AFS</v>
          </cell>
          <cell r="C133">
            <v>-0.34999996423721313</v>
          </cell>
          <cell r="D133">
            <v>-0.34999996423721313</v>
          </cell>
        </row>
        <row r="134">
          <cell r="A134">
            <v>117501</v>
          </cell>
          <cell r="B134" t="str">
            <v>117501_UPB CONV MF MBS PITS</v>
          </cell>
          <cell r="C134">
            <v>3.8146972652919331E-7</v>
          </cell>
          <cell r="D134">
            <v>3.8146972652919331E-7</v>
          </cell>
        </row>
        <row r="135">
          <cell r="A135">
            <v>117505</v>
          </cell>
          <cell r="B135" t="str">
            <v>117505_UPB MF FNMA Fixed MBS AFS</v>
          </cell>
          <cell r="C135">
            <v>-9.5367431640625E-7</v>
          </cell>
          <cell r="D135">
            <v>0</v>
          </cell>
        </row>
        <row r="136">
          <cell r="A136">
            <v>117506</v>
          </cell>
          <cell r="B136" t="str">
            <v>117506_MKT VAL Adj FNM MF AFS</v>
          </cell>
          <cell r="C136">
            <v>0</v>
          </cell>
          <cell r="D136">
            <v>0</v>
          </cell>
        </row>
        <row r="137">
          <cell r="A137">
            <v>118301</v>
          </cell>
          <cell r="B137" t="str">
            <v>118301_Mark-to-Market AFS</v>
          </cell>
          <cell r="C137">
            <v>-1178591629.5999997</v>
          </cell>
          <cell r="D137">
            <v>-1061477914.1799998</v>
          </cell>
        </row>
        <row r="138">
          <cell r="A138">
            <v>118308</v>
          </cell>
          <cell r="B138" t="str">
            <v>118308_Mark to Market AFS-STC</v>
          </cell>
          <cell r="C138">
            <v>70502284.960000008</v>
          </cell>
          <cell r="D138">
            <v>56104412.38000001</v>
          </cell>
        </row>
        <row r="139">
          <cell r="A139">
            <v>118501</v>
          </cell>
          <cell r="B139" t="str">
            <v>118501_Mark-to-Market HFT</v>
          </cell>
          <cell r="C139">
            <v>-286903426.50999999</v>
          </cell>
          <cell r="D139">
            <v>-255979496.61000001</v>
          </cell>
        </row>
        <row r="140">
          <cell r="A140">
            <v>119900</v>
          </cell>
          <cell r="B140" t="str">
            <v>119900_</v>
          </cell>
          <cell r="C140">
            <v>3.2782554626464844E-7</v>
          </cell>
          <cell r="D140">
            <v>3.2782554626464844E-7</v>
          </cell>
        </row>
        <row r="141">
          <cell r="A141">
            <v>119901</v>
          </cell>
          <cell r="B141" t="str">
            <v>119901</v>
          </cell>
          <cell r="C141">
            <v>0</v>
          </cell>
          <cell r="D141">
            <v>0</v>
          </cell>
        </row>
        <row r="142">
          <cell r="A142">
            <v>119902</v>
          </cell>
          <cell r="B142" t="str">
            <v>119902</v>
          </cell>
          <cell r="C142">
            <v>0</v>
          </cell>
          <cell r="D142">
            <v>0</v>
          </cell>
        </row>
        <row r="143">
          <cell r="A143">
            <v>120107</v>
          </cell>
          <cell r="B143" t="str">
            <v>120107_Amort Fas 91 Update Adj</v>
          </cell>
          <cell r="C143">
            <v>0</v>
          </cell>
          <cell r="D143">
            <v>0</v>
          </cell>
        </row>
        <row r="144">
          <cell r="A144">
            <v>120711</v>
          </cell>
          <cell r="B144" t="str">
            <v>120711_Unam Prem/Disc Housing RB</v>
          </cell>
          <cell r="C144">
            <v>0</v>
          </cell>
          <cell r="D144">
            <v>2.9802322387695313E-8</v>
          </cell>
        </row>
        <row r="145">
          <cell r="A145">
            <v>120712</v>
          </cell>
          <cell r="B145" t="str">
            <v>120712_NON STATS HRBS PREM/DISC</v>
          </cell>
          <cell r="C145">
            <v>-3.0000001192092896E-2</v>
          </cell>
          <cell r="D145">
            <v>-3.0000001192092896E-2</v>
          </cell>
        </row>
        <row r="146">
          <cell r="A146">
            <v>120717</v>
          </cell>
          <cell r="B146" t="str">
            <v>120717_Amort Prem/Disc Hous Bond</v>
          </cell>
          <cell r="C146">
            <v>-2.9802322387695313E-8</v>
          </cell>
          <cell r="D146">
            <v>-2.9802322387695313E-8</v>
          </cell>
        </row>
        <row r="147">
          <cell r="A147">
            <v>120728</v>
          </cell>
          <cell r="B147" t="str">
            <v>RTF FNMA Sf Remic Org P/D</v>
          </cell>
          <cell r="C147" t="str">
            <v>0</v>
          </cell>
          <cell r="D147" t="str">
            <v>0</v>
          </cell>
        </row>
        <row r="148">
          <cell r="A148">
            <v>120729</v>
          </cell>
          <cell r="B148" t="str">
            <v>RTF Non-FNMA SF remic org P/D</v>
          </cell>
          <cell r="C148" t="str">
            <v>0</v>
          </cell>
          <cell r="D148">
            <v>0</v>
          </cell>
        </row>
        <row r="149">
          <cell r="A149">
            <v>120730</v>
          </cell>
          <cell r="B149" t="str">
            <v>RTF FNMA SF Remic Acc Amort</v>
          </cell>
          <cell r="C149" t="str">
            <v>0</v>
          </cell>
          <cell r="D149" t="str">
            <v>0</v>
          </cell>
        </row>
        <row r="150">
          <cell r="A150">
            <v>120731</v>
          </cell>
          <cell r="B150" t="str">
            <v>RTF non FNMA SF REMIC Acc Amrt</v>
          </cell>
          <cell r="C150" t="str">
            <v>0</v>
          </cell>
          <cell r="D150">
            <v>0</v>
          </cell>
        </row>
        <row r="151">
          <cell r="A151">
            <v>120732</v>
          </cell>
          <cell r="B151" t="str">
            <v>RTF non FNMA Mf remic Acc  Amr</v>
          </cell>
          <cell r="C151" t="str">
            <v>0</v>
          </cell>
          <cell r="D151" t="str">
            <v>0</v>
          </cell>
        </row>
        <row r="152">
          <cell r="A152">
            <v>120733</v>
          </cell>
          <cell r="B152" t="str">
            <v>RTF FNMA MF REMIC Acc Amort</v>
          </cell>
          <cell r="C152" t="str">
            <v>0</v>
          </cell>
          <cell r="D152" t="str">
            <v>0</v>
          </cell>
        </row>
        <row r="153">
          <cell r="A153">
            <v>120734</v>
          </cell>
          <cell r="B153" t="str">
            <v>RTF FNMA MF REMIC ORG P/D</v>
          </cell>
          <cell r="C153" t="str">
            <v>0</v>
          </cell>
          <cell r="D153" t="str">
            <v>0</v>
          </cell>
        </row>
        <row r="154">
          <cell r="A154">
            <v>120735</v>
          </cell>
          <cell r="B154" t="str">
            <v>RTF Non FNMA MF REMIC Org P/D</v>
          </cell>
          <cell r="C154" t="str">
            <v>0</v>
          </cell>
          <cell r="D154" t="str">
            <v>0</v>
          </cell>
        </row>
        <row r="155">
          <cell r="A155">
            <v>120792</v>
          </cell>
          <cell r="B155" t="str">
            <v>120792_NON STATS GOVT</v>
          </cell>
          <cell r="C155">
            <v>0</v>
          </cell>
          <cell r="D155">
            <v>0</v>
          </cell>
        </row>
        <row r="156">
          <cell r="A156">
            <v>120801</v>
          </cell>
          <cell r="B156" t="str">
            <v>120801_CONV FR DISC-STATS</v>
          </cell>
          <cell r="C156">
            <v>1.9073486328125E-6</v>
          </cell>
          <cell r="D156">
            <v>9.5367431640625E-7</v>
          </cell>
        </row>
        <row r="157">
          <cell r="A157">
            <v>120804</v>
          </cell>
          <cell r="B157" t="str">
            <v>IMPAIRMENTS-ACCRETABLE</v>
          </cell>
          <cell r="C157">
            <v>-0.17000000178813934</v>
          </cell>
          <cell r="D157">
            <v>-0.26000000536441803</v>
          </cell>
        </row>
        <row r="158">
          <cell r="A158">
            <v>120805</v>
          </cell>
          <cell r="B158" t="str">
            <v>AMORT ACCRETION IMPAIRMENT</v>
          </cell>
          <cell r="C158">
            <v>-1.0000000037252903</v>
          </cell>
          <cell r="D158">
            <v>-0.91000000387430191</v>
          </cell>
        </row>
        <row r="159">
          <cell r="A159">
            <v>120807</v>
          </cell>
          <cell r="B159" t="str">
            <v>120807_AMORT CONV FR DISC-STATS</v>
          </cell>
          <cell r="C159">
            <v>0</v>
          </cell>
          <cell r="D159">
            <v>0</v>
          </cell>
        </row>
        <row r="160">
          <cell r="A160">
            <v>120811</v>
          </cell>
          <cell r="B160" t="str">
            <v>120811_GOVT DISC-STATS</v>
          </cell>
          <cell r="C160">
            <v>-1.1920928955078125E-7</v>
          </cell>
          <cell r="D160">
            <v>-1.1920928955078125E-7</v>
          </cell>
        </row>
        <row r="161">
          <cell r="A161">
            <v>120817</v>
          </cell>
          <cell r="B161" t="str">
            <v>120817_AMORT GOVT DISC-STATS</v>
          </cell>
          <cell r="C161">
            <v>5.9604644775390625E-8</v>
          </cell>
          <cell r="D161">
            <v>5.9604644775390625E-8</v>
          </cell>
        </row>
        <row r="162">
          <cell r="A162">
            <v>120821</v>
          </cell>
          <cell r="B162" t="str">
            <v>120821_CONV PREMIUM-STATS</v>
          </cell>
          <cell r="C162">
            <v>9.5367431640625E-7</v>
          </cell>
          <cell r="D162">
            <v>4.76837158203125E-7</v>
          </cell>
        </row>
        <row r="163">
          <cell r="A163">
            <v>120822</v>
          </cell>
          <cell r="B163" t="str">
            <v>120822_ORIG PREM FIN46 MEGA SALE</v>
          </cell>
          <cell r="C163">
            <v>0</v>
          </cell>
          <cell r="D163">
            <v>0</v>
          </cell>
        </row>
        <row r="164">
          <cell r="A164">
            <v>120823</v>
          </cell>
          <cell r="B164" t="str">
            <v>120823_AMORT PREM FIN46 MEGA SALE</v>
          </cell>
          <cell r="C164">
            <v>0</v>
          </cell>
          <cell r="D164">
            <v>0</v>
          </cell>
        </row>
        <row r="165">
          <cell r="A165">
            <v>120827</v>
          </cell>
          <cell r="B165" t="str">
            <v>120827_AMORT CONV PREMIUM-STATS</v>
          </cell>
          <cell r="C165">
            <v>0</v>
          </cell>
          <cell r="D165">
            <v>9.5367431640625E-7</v>
          </cell>
        </row>
        <row r="166">
          <cell r="A166">
            <v>120841</v>
          </cell>
          <cell r="B166" t="str">
            <v>120841_NONLY CONV FR DISC-STATS</v>
          </cell>
          <cell r="C166">
            <v>4.76837158203125E-7</v>
          </cell>
          <cell r="D166">
            <v>4.76837158203125E-7</v>
          </cell>
        </row>
        <row r="167">
          <cell r="A167">
            <v>120842</v>
          </cell>
          <cell r="B167" t="str">
            <v>120842_UNAMORT MTM FAS115 SPDEAL</v>
          </cell>
          <cell r="C167">
            <v>-2.9802322387695313E-8</v>
          </cell>
          <cell r="D167">
            <v>-2.9802322387695313E-8</v>
          </cell>
        </row>
        <row r="168">
          <cell r="A168">
            <v>120847</v>
          </cell>
          <cell r="B168" t="str">
            <v>120847_AM NLY CONV FR DISC-STATS</v>
          </cell>
          <cell r="C168">
            <v>-5.9604644775390625E-7</v>
          </cell>
          <cell r="D168">
            <v>-5.9604644775390625E-7</v>
          </cell>
        </row>
        <row r="169">
          <cell r="A169">
            <v>120851</v>
          </cell>
          <cell r="B169" t="str">
            <v>CSTD Orig Prem/Disc</v>
          </cell>
          <cell r="C169">
            <v>5.8207660913467407E-11</v>
          </cell>
          <cell r="D169">
            <v>5.8207660913467407E-11</v>
          </cell>
        </row>
        <row r="170">
          <cell r="A170">
            <v>120852</v>
          </cell>
          <cell r="B170" t="str">
            <v>120852_LOCOM ADJ SECURITIES ORIG</v>
          </cell>
          <cell r="C170">
            <v>0</v>
          </cell>
          <cell r="D170">
            <v>0</v>
          </cell>
        </row>
        <row r="171">
          <cell r="A171">
            <v>120853</v>
          </cell>
          <cell r="B171" t="str">
            <v>120853_LOCOM AJJ SECURITIES AMRT</v>
          </cell>
          <cell r="C171">
            <v>-1.862645149230957E-9</v>
          </cell>
          <cell r="D171">
            <v>-9.3132257461547852E-10</v>
          </cell>
        </row>
        <row r="172">
          <cell r="A172">
            <v>120856</v>
          </cell>
          <cell r="B172" t="str">
            <v>RTF FNMA SF REMIC Org LOCOM</v>
          </cell>
          <cell r="C172" t="str">
            <v>0</v>
          </cell>
          <cell r="D172" t="str">
            <v>0</v>
          </cell>
        </row>
        <row r="173">
          <cell r="A173">
            <v>120857</v>
          </cell>
          <cell r="B173" t="str">
            <v>RTF non-FNMA SF Remic Og LOCOM</v>
          </cell>
          <cell r="C173" t="str">
            <v>0</v>
          </cell>
          <cell r="D173">
            <v>0</v>
          </cell>
        </row>
        <row r="174">
          <cell r="A174">
            <v>120858</v>
          </cell>
          <cell r="B174" t="str">
            <v>RTF non FNMA MF REMIC Og LOCOM</v>
          </cell>
          <cell r="C174" t="str">
            <v>0</v>
          </cell>
          <cell r="D174" t="str">
            <v>0</v>
          </cell>
        </row>
        <row r="175">
          <cell r="A175">
            <v>120859</v>
          </cell>
          <cell r="B175" t="str">
            <v>RTF FNMA MF REMIC Org LOCOM</v>
          </cell>
          <cell r="C175" t="str">
            <v>0</v>
          </cell>
          <cell r="D175" t="str">
            <v>0</v>
          </cell>
        </row>
        <row r="176">
          <cell r="A176">
            <v>120861</v>
          </cell>
          <cell r="B176" t="str">
            <v>RTF NON-FNMA SF REMIC ACCUM-LO</v>
          </cell>
          <cell r="C176" t="str">
            <v>0</v>
          </cell>
          <cell r="D176">
            <v>0</v>
          </cell>
        </row>
        <row r="177">
          <cell r="A177">
            <v>121301</v>
          </cell>
          <cell r="B177" t="str">
            <v>Original Prem/Disc AFS</v>
          </cell>
          <cell r="C177">
            <v>-336835454.71999997</v>
          </cell>
          <cell r="D177">
            <v>-58338476.669999979</v>
          </cell>
        </row>
        <row r="178">
          <cell r="A178">
            <v>121302</v>
          </cell>
          <cell r="B178" t="str">
            <v>OrigP/D Accum Amort AFS</v>
          </cell>
          <cell r="C178">
            <v>852491095.02999997</v>
          </cell>
          <cell r="D178">
            <v>658958736.41999996</v>
          </cell>
        </row>
        <row r="179">
          <cell r="A179">
            <v>121303</v>
          </cell>
          <cell r="B179" t="str">
            <v>OrigP/D 99-20 Impair AFS</v>
          </cell>
          <cell r="C179">
            <v>-21537049.079999998</v>
          </cell>
          <cell r="D179">
            <v>-22102472.339999996</v>
          </cell>
        </row>
        <row r="180">
          <cell r="A180">
            <v>121304</v>
          </cell>
          <cell r="B180" t="str">
            <v>OrigP/D FAS115 Impair AFS</v>
          </cell>
          <cell r="C180">
            <v>-138333457.75000009</v>
          </cell>
          <cell r="D180">
            <v>-124800095.4300001</v>
          </cell>
        </row>
        <row r="181">
          <cell r="A181">
            <v>121305</v>
          </cell>
          <cell r="B181" t="str">
            <v>OrigP/D Consol Relief AFS</v>
          </cell>
          <cell r="C181">
            <v>141224167.15000001</v>
          </cell>
          <cell r="D181">
            <v>124251601.65000002</v>
          </cell>
        </row>
        <row r="182">
          <cell r="A182">
            <v>121306</v>
          </cell>
          <cell r="B182" t="str">
            <v>Prem/Disc (Omnibus) AFS</v>
          </cell>
          <cell r="C182">
            <v>-8619.8700000941753</v>
          </cell>
          <cell r="D182">
            <v>-8.9406967163085938E-8</v>
          </cell>
        </row>
        <row r="183">
          <cell r="A183">
            <v>121310</v>
          </cell>
          <cell r="B183" t="str">
            <v>Secured Borrowing CBA AFS</v>
          </cell>
          <cell r="C183">
            <v>-27562890.839999996</v>
          </cell>
          <cell r="D183">
            <v>-31123797.509999998</v>
          </cell>
        </row>
        <row r="184">
          <cell r="A184">
            <v>121315</v>
          </cell>
          <cell r="B184" t="str">
            <v>MBS Gross Up CBA AFS</v>
          </cell>
          <cell r="C184">
            <v>76445.690000000075</v>
          </cell>
          <cell r="D184">
            <v>-53405.109999999913</v>
          </cell>
        </row>
        <row r="185">
          <cell r="A185">
            <v>121320</v>
          </cell>
          <cell r="B185" t="str">
            <v>P/D MEGA/REMIC Rlf AFS</v>
          </cell>
          <cell r="C185">
            <v>-568798589.47000027</v>
          </cell>
          <cell r="D185">
            <v>-571028146.41000032</v>
          </cell>
        </row>
        <row r="186">
          <cell r="A186">
            <v>121330</v>
          </cell>
          <cell r="B186" t="str">
            <v>121330_UPB MEGA/REMIC Relief AFS</v>
          </cell>
          <cell r="C186">
            <v>-14932301315.809999</v>
          </cell>
          <cell r="D186">
            <v>-14107000868.599998</v>
          </cell>
        </row>
        <row r="187">
          <cell r="A187">
            <v>121401</v>
          </cell>
          <cell r="B187" t="str">
            <v>46/140-OrigP/D AFS</v>
          </cell>
          <cell r="C187">
            <v>127582552.14</v>
          </cell>
          <cell r="D187">
            <v>127169903.36999999</v>
          </cell>
        </row>
        <row r="188">
          <cell r="A188">
            <v>121402</v>
          </cell>
          <cell r="B188" t="str">
            <v>46/140-OrigP/DAcmAm AFS</v>
          </cell>
          <cell r="C188">
            <v>-98845693.24999997</v>
          </cell>
          <cell r="D188">
            <v>-98176151.739999965</v>
          </cell>
        </row>
        <row r="189">
          <cell r="A189">
            <v>121410</v>
          </cell>
          <cell r="B189" t="str">
            <v>HB-Discount on EMC 1997-1</v>
          </cell>
          <cell r="C189">
            <v>-1818256.23</v>
          </cell>
          <cell r="D189">
            <v>-1723678.56</v>
          </cell>
        </row>
        <row r="190">
          <cell r="A190">
            <v>121412</v>
          </cell>
          <cell r="B190" t="str">
            <v>Acm Amort P/D AFS-STC</v>
          </cell>
          <cell r="C190">
            <v>-649220116.72000003</v>
          </cell>
          <cell r="D190">
            <v>-554500405.07000005</v>
          </cell>
        </row>
        <row r="191">
          <cell r="A191">
            <v>121415</v>
          </cell>
          <cell r="B191" t="str">
            <v>Orig P/D AFS-STC</v>
          </cell>
          <cell r="C191">
            <v>1091405866.0800002</v>
          </cell>
          <cell r="D191">
            <v>953625366.37000012</v>
          </cell>
        </row>
        <row r="192">
          <cell r="A192">
            <v>121501</v>
          </cell>
          <cell r="B192" t="str">
            <v>Orig Premium/Discount HFT</v>
          </cell>
          <cell r="C192">
            <v>190375125.13000003</v>
          </cell>
          <cell r="D192">
            <v>191679404.52000001</v>
          </cell>
        </row>
        <row r="193">
          <cell r="A193">
            <v>121502</v>
          </cell>
          <cell r="B193" t="str">
            <v>OrigP/D Accum Amort HFT</v>
          </cell>
          <cell r="C193">
            <v>-49668105.369999982</v>
          </cell>
          <cell r="D193">
            <v>-53298348.61999999</v>
          </cell>
        </row>
        <row r="194">
          <cell r="A194">
            <v>121503</v>
          </cell>
          <cell r="B194" t="str">
            <v>OrigP/D 99-20 Impair HFT</v>
          </cell>
          <cell r="C194" t="str">
            <v>0</v>
          </cell>
          <cell r="D194" t="str">
            <v>0</v>
          </cell>
        </row>
        <row r="195">
          <cell r="A195">
            <v>121505</v>
          </cell>
          <cell r="B195" t="str">
            <v>OrigP/D Consol Relief HFT</v>
          </cell>
          <cell r="C195">
            <v>-94465354.719999999</v>
          </cell>
          <cell r="D195">
            <v>-94513684.799999967</v>
          </cell>
        </row>
        <row r="196">
          <cell r="A196">
            <v>121506</v>
          </cell>
          <cell r="B196" t="str">
            <v>Prem/Disc (Omnibus) HFT</v>
          </cell>
          <cell r="C196">
            <v>4.76837158203125E-7</v>
          </cell>
          <cell r="D196">
            <v>4.76837158203125E-7</v>
          </cell>
        </row>
        <row r="197">
          <cell r="A197">
            <v>121509</v>
          </cell>
          <cell r="B197" t="str">
            <v>Secured Borrowing CBA HFT</v>
          </cell>
          <cell r="C197">
            <v>2219825.7799999998</v>
          </cell>
          <cell r="D197">
            <v>2298291.3199999998</v>
          </cell>
        </row>
        <row r="198">
          <cell r="A198">
            <v>121512</v>
          </cell>
          <cell r="B198" t="str">
            <v>MBS Gross Up CBA HFT</v>
          </cell>
          <cell r="C198">
            <v>42123782.000000022</v>
          </cell>
          <cell r="D198">
            <v>42098819.210000023</v>
          </cell>
        </row>
        <row r="199">
          <cell r="A199">
            <v>121527</v>
          </cell>
          <cell r="B199" t="str">
            <v>P/D MEGA/REMIC Rlf HFT</v>
          </cell>
          <cell r="C199">
            <v>0</v>
          </cell>
          <cell r="D199">
            <v>0</v>
          </cell>
        </row>
        <row r="200">
          <cell r="A200">
            <v>121601</v>
          </cell>
          <cell r="B200" t="str">
            <v>46/140-OrigPrem/Disc HFT</v>
          </cell>
          <cell r="C200">
            <v>-11150659.300000001</v>
          </cell>
          <cell r="D200">
            <v>-11212006.930000002</v>
          </cell>
        </row>
        <row r="201">
          <cell r="A201">
            <v>121602</v>
          </cell>
          <cell r="B201" t="str">
            <v>46/140-OrigP/D AccmAm HFT</v>
          </cell>
          <cell r="C201">
            <v>977284.71</v>
          </cell>
          <cell r="D201">
            <v>1066800.78</v>
          </cell>
        </row>
        <row r="202">
          <cell r="A202">
            <v>121610</v>
          </cell>
          <cell r="B202" t="str">
            <v>Multi-Family CBA HFI</v>
          </cell>
          <cell r="C202">
            <v>63152605.460000008</v>
          </cell>
          <cell r="D202">
            <v>59564507.790000014</v>
          </cell>
        </row>
        <row r="203">
          <cell r="A203">
            <v>121613</v>
          </cell>
          <cell r="B203" t="str">
            <v>HB-Disc Loans SACO REMIC</v>
          </cell>
          <cell r="C203">
            <v>-49675616.549999997</v>
          </cell>
          <cell r="D203">
            <v>-50364306.479999997</v>
          </cell>
        </row>
        <row r="204">
          <cell r="A204">
            <v>121615</v>
          </cell>
          <cell r="B204" t="str">
            <v>Accum Amort MF CBA HFI</v>
          </cell>
          <cell r="C204">
            <v>-24936900.509999998</v>
          </cell>
          <cell r="D204">
            <v>-22911540.879999995</v>
          </cell>
        </row>
        <row r="205">
          <cell r="A205">
            <v>121616</v>
          </cell>
          <cell r="B205" t="str">
            <v>Original CBA- Defeasance HFI</v>
          </cell>
          <cell r="C205">
            <v>-7195899.5999999996</v>
          </cell>
          <cell r="D205">
            <v>-8819270.5399999991</v>
          </cell>
        </row>
        <row r="206">
          <cell r="A206">
            <v>121618</v>
          </cell>
          <cell r="B206" t="str">
            <v>Accum AMORT CBA- Def. HFI</v>
          </cell>
          <cell r="C206">
            <v>2127208.5</v>
          </cell>
          <cell r="D206">
            <v>2974084.91</v>
          </cell>
        </row>
        <row r="207">
          <cell r="A207">
            <v>121620</v>
          </cell>
          <cell r="B207" t="str">
            <v>Single-Family CBA HFI</v>
          </cell>
          <cell r="C207">
            <v>180891656.51999992</v>
          </cell>
          <cell r="D207">
            <v>183855427.87999991</v>
          </cell>
        </row>
        <row r="208">
          <cell r="A208">
            <v>121625</v>
          </cell>
          <cell r="B208" t="str">
            <v>Accum Amort SF CBA HFI</v>
          </cell>
          <cell r="C208">
            <v>-37725512.630000055</v>
          </cell>
          <cell r="D208">
            <v>-64283178.840000063</v>
          </cell>
        </row>
        <row r="209">
          <cell r="A209">
            <v>121841</v>
          </cell>
          <cell r="B209" t="str">
            <v>121841_NONLY GOVT DISC-STATS</v>
          </cell>
          <cell r="C209">
            <v>0</v>
          </cell>
          <cell r="D209">
            <v>0</v>
          </cell>
        </row>
        <row r="210">
          <cell r="A210">
            <v>121847</v>
          </cell>
          <cell r="B210" t="str">
            <v>121847_AM NONLY GOVT DISC-STATS</v>
          </cell>
          <cell r="C210">
            <v>7.4505805969238281E-9</v>
          </cell>
          <cell r="D210">
            <v>7.4505805969238281E-9</v>
          </cell>
        </row>
        <row r="211">
          <cell r="A211">
            <v>122771</v>
          </cell>
          <cell r="B211" t="str">
            <v>122771_THIRD PARTY PAIROFF DISC</v>
          </cell>
          <cell r="C211">
            <v>6.9999992847442627E-2</v>
          </cell>
          <cell r="D211">
            <v>6.9999992847442627E-2</v>
          </cell>
        </row>
        <row r="212">
          <cell r="A212">
            <v>122781</v>
          </cell>
          <cell r="B212" t="str">
            <v>122781_MISC PAIROFF FUNDS</v>
          </cell>
          <cell r="C212">
            <v>0</v>
          </cell>
          <cell r="D212">
            <v>0</v>
          </cell>
        </row>
        <row r="213">
          <cell r="A213">
            <v>122801</v>
          </cell>
          <cell r="B213" t="str">
            <v>122801_CONV INTERM STATS-DISC</v>
          </cell>
          <cell r="C213">
            <v>5.2154064178466797E-8</v>
          </cell>
          <cell r="D213">
            <v>5.029141902923584E-8</v>
          </cell>
        </row>
        <row r="214">
          <cell r="A214">
            <v>122807</v>
          </cell>
          <cell r="B214" t="str">
            <v>122807_AMORT CONV INTM-STATS</v>
          </cell>
          <cell r="C214">
            <v>-4.4703483581542969E-8</v>
          </cell>
          <cell r="D214">
            <v>-5.2154064178466797E-8</v>
          </cell>
        </row>
        <row r="215">
          <cell r="A215">
            <v>122821</v>
          </cell>
          <cell r="B215" t="str">
            <v>122821_CONV INTERM STATS-PREM</v>
          </cell>
          <cell r="C215">
            <v>2.384185791015625E-7</v>
          </cell>
          <cell r="D215">
            <v>2.384185791015625E-7</v>
          </cell>
        </row>
        <row r="216">
          <cell r="A216">
            <v>122827</v>
          </cell>
          <cell r="B216" t="str">
            <v>122827_AMORT-INTERM PREMIUM</v>
          </cell>
          <cell r="C216">
            <v>5.9604644775390625E-8</v>
          </cell>
          <cell r="D216">
            <v>5.9604644775390625E-8</v>
          </cell>
        </row>
        <row r="217">
          <cell r="A217">
            <v>122847</v>
          </cell>
          <cell r="B217" t="str">
            <v>122847_AM NLY INTM DISC-STATS</v>
          </cell>
          <cell r="C217">
            <v>0</v>
          </cell>
          <cell r="D217">
            <v>0</v>
          </cell>
        </row>
        <row r="218">
          <cell r="A218">
            <v>122869</v>
          </cell>
          <cell r="B218" t="str">
            <v>STIS Loans - Prem/Disc</v>
          </cell>
          <cell r="C218">
            <v>72512849.879999995</v>
          </cell>
          <cell r="D218">
            <v>72512849.879999995</v>
          </cell>
        </row>
        <row r="219">
          <cell r="A219">
            <v>122870</v>
          </cell>
          <cell r="B219" t="str">
            <v>PC Loans - Prem/Disc</v>
          </cell>
          <cell r="C219">
            <v>0</v>
          </cell>
          <cell r="D219">
            <v>0</v>
          </cell>
        </row>
        <row r="220">
          <cell r="A220">
            <v>123092</v>
          </cell>
          <cell r="B220" t="str">
            <v>123092_NON STATS CONV</v>
          </cell>
          <cell r="C220">
            <v>1.4901161193847656E-8</v>
          </cell>
          <cell r="D220">
            <v>1.4901161193847656E-8</v>
          </cell>
        </row>
        <row r="221">
          <cell r="A221">
            <v>123500</v>
          </cell>
          <cell r="B221" t="str">
            <v>123500</v>
          </cell>
          <cell r="C221">
            <v>2.9802322387695313E-8</v>
          </cell>
          <cell r="D221">
            <v>2.9802322387695313E-8</v>
          </cell>
        </row>
        <row r="222">
          <cell r="A222">
            <v>124711</v>
          </cell>
          <cell r="B222" t="str">
            <v>124711_CONV ARMS DISC-STATS</v>
          </cell>
          <cell r="C222">
            <v>5.9604644775390625E-8</v>
          </cell>
          <cell r="D222">
            <v>5.9604644775390625E-8</v>
          </cell>
        </row>
        <row r="223">
          <cell r="A223">
            <v>124717</v>
          </cell>
          <cell r="B223" t="str">
            <v>124717_AMORT CONV ARMS DISC-STATS</v>
          </cell>
          <cell r="C223">
            <v>1.4901161193847656E-8</v>
          </cell>
          <cell r="D223">
            <v>1.4901161193847656E-8</v>
          </cell>
        </row>
        <row r="224">
          <cell r="A224">
            <v>124741</v>
          </cell>
          <cell r="B224" t="str">
            <v>124741_NONLY CONV ARMS DISC-STATS</v>
          </cell>
          <cell r="C224">
            <v>1.4901161193847656E-8</v>
          </cell>
          <cell r="D224">
            <v>2.2351741790771484E-8</v>
          </cell>
        </row>
        <row r="225">
          <cell r="A225">
            <v>124747</v>
          </cell>
          <cell r="B225" t="str">
            <v>124747_AM NLY ARMS DISC-STATS</v>
          </cell>
          <cell r="C225">
            <v>5.5879354476928711E-9</v>
          </cell>
          <cell r="D225">
            <v>5.5879354476928711E-9</v>
          </cell>
        </row>
        <row r="226">
          <cell r="A226">
            <v>124792</v>
          </cell>
          <cell r="B226" t="str">
            <v>124792_NON STATS CONV ARMS</v>
          </cell>
          <cell r="C226">
            <v>0</v>
          </cell>
          <cell r="D226">
            <v>0</v>
          </cell>
        </row>
        <row r="227">
          <cell r="A227">
            <v>126635</v>
          </cell>
          <cell r="B227" t="str">
            <v>Single-Family CBA  HFS</v>
          </cell>
          <cell r="C227">
            <v>26732192.669999953</v>
          </cell>
          <cell r="D227">
            <v>26183690.119999953</v>
          </cell>
        </row>
        <row r="228">
          <cell r="A228">
            <v>126640</v>
          </cell>
          <cell r="B228" t="str">
            <v>Accum Amort SF CBA HFS</v>
          </cell>
          <cell r="C228">
            <v>2491.2800000002608</v>
          </cell>
          <cell r="D228">
            <v>2491.2800000002608</v>
          </cell>
        </row>
        <row r="229">
          <cell r="A229">
            <v>126762</v>
          </cell>
          <cell r="B229" t="str">
            <v>RTF/SF CONV ARM</v>
          </cell>
          <cell r="C229" t="str">
            <v>0</v>
          </cell>
          <cell r="D229" t="str">
            <v>0</v>
          </cell>
        </row>
        <row r="230">
          <cell r="A230">
            <v>127111</v>
          </cell>
          <cell r="B230" t="str">
            <v>127111_MF GOVT DISC-STATS</v>
          </cell>
          <cell r="C230">
            <v>4.6566128730773926E-10</v>
          </cell>
          <cell r="D230">
            <v>4.6566128730773926E-10</v>
          </cell>
        </row>
        <row r="231">
          <cell r="A231">
            <v>127117</v>
          </cell>
          <cell r="B231" t="str">
            <v>127117_AMORT MF GOVT DISC-STATS</v>
          </cell>
          <cell r="C231">
            <v>0</v>
          </cell>
          <cell r="D231">
            <v>0</v>
          </cell>
        </row>
        <row r="232">
          <cell r="A232">
            <v>127141</v>
          </cell>
          <cell r="B232" t="str">
            <v>127141_NONLY MF GOVT DISC-STATS</v>
          </cell>
          <cell r="C232">
            <v>9.3132257461547852E-9</v>
          </cell>
          <cell r="D232">
            <v>9.3132257461547852E-9</v>
          </cell>
        </row>
        <row r="233">
          <cell r="A233">
            <v>127147</v>
          </cell>
          <cell r="B233" t="str">
            <v>127147_AM NLY MF GOVT DISC-STATS</v>
          </cell>
          <cell r="C233">
            <v>-9.3132257461547852E-10</v>
          </cell>
          <cell r="D233">
            <v>-9.3132257461547852E-10</v>
          </cell>
        </row>
        <row r="234">
          <cell r="A234">
            <v>127211</v>
          </cell>
          <cell r="B234" t="str">
            <v>127211_MF ARMS DISC-STATS</v>
          </cell>
          <cell r="C234">
            <v>0</v>
          </cell>
          <cell r="D234">
            <v>0</v>
          </cell>
        </row>
        <row r="235">
          <cell r="A235">
            <v>127217</v>
          </cell>
          <cell r="B235" t="str">
            <v>127217_AMORT MF ARMS DISC-STATS</v>
          </cell>
          <cell r="C235">
            <v>0</v>
          </cell>
          <cell r="D235">
            <v>0</v>
          </cell>
        </row>
        <row r="236">
          <cell r="A236">
            <v>127511</v>
          </cell>
          <cell r="B236" t="str">
            <v>127511_MF CONV DISC-STATS</v>
          </cell>
          <cell r="C236">
            <v>-3.7252902984619141E-9</v>
          </cell>
          <cell r="D236">
            <v>-7.4505805969238281E-9</v>
          </cell>
        </row>
        <row r="237">
          <cell r="A237">
            <v>127517</v>
          </cell>
          <cell r="B237" t="str">
            <v>127517_AMORT MF CONV DISC-STATS</v>
          </cell>
          <cell r="C237">
            <v>9.3132257461547852E-10</v>
          </cell>
          <cell r="D237">
            <v>9.3132257461547852E-10</v>
          </cell>
        </row>
        <row r="238">
          <cell r="A238">
            <v>127541</v>
          </cell>
          <cell r="B238" t="str">
            <v>127541_NONLY MF CONV DISC-STATS</v>
          </cell>
          <cell r="C238">
            <v>-4.6566128730773926E-9</v>
          </cell>
          <cell r="D238">
            <v>-4.6566128730773926E-9</v>
          </cell>
        </row>
        <row r="239">
          <cell r="A239">
            <v>127547</v>
          </cell>
          <cell r="B239" t="str">
            <v>127547_AM NLY MF CONV DISC-STATS</v>
          </cell>
          <cell r="C239">
            <v>0</v>
          </cell>
          <cell r="D239">
            <v>0</v>
          </cell>
        </row>
        <row r="240">
          <cell r="A240">
            <v>127792</v>
          </cell>
          <cell r="B240" t="str">
            <v>127792_NON STATS MF CONV</v>
          </cell>
          <cell r="C240">
            <v>0</v>
          </cell>
          <cell r="D240">
            <v>0</v>
          </cell>
        </row>
        <row r="241">
          <cell r="A241">
            <v>131301</v>
          </cell>
          <cell r="B241" t="str">
            <v>Orig Deferred Fees AFS</v>
          </cell>
          <cell r="C241">
            <v>-46733289.750000007</v>
          </cell>
          <cell r="D241">
            <v>-47353547.200000003</v>
          </cell>
        </row>
        <row r="242">
          <cell r="A242">
            <v>131302</v>
          </cell>
          <cell r="B242" t="str">
            <v>Def Fee Accum Amort AFS</v>
          </cell>
          <cell r="C242">
            <v>25806629.940000001</v>
          </cell>
          <cell r="D242">
            <v>25665285.209999997</v>
          </cell>
        </row>
        <row r="243">
          <cell r="A243">
            <v>131305</v>
          </cell>
          <cell r="B243" t="str">
            <v>Def Fee Consol ReliefAFS</v>
          </cell>
          <cell r="C243">
            <v>8184031.9100000272</v>
          </cell>
          <cell r="D243">
            <v>9170758.4600000381</v>
          </cell>
        </row>
        <row r="244">
          <cell r="A244">
            <v>131401</v>
          </cell>
          <cell r="B244" t="str">
            <v>46/140-Orig Def Fees AFS</v>
          </cell>
          <cell r="C244">
            <v>12872269.210000001</v>
          </cell>
          <cell r="D244">
            <v>12759597.050000001</v>
          </cell>
        </row>
        <row r="245">
          <cell r="A245">
            <v>131402</v>
          </cell>
          <cell r="B245" t="str">
            <v>46/140-Def Fee AccmAm AFS</v>
          </cell>
          <cell r="C245">
            <v>-2704271.47</v>
          </cell>
          <cell r="D245">
            <v>-2660944.46</v>
          </cell>
        </row>
        <row r="246">
          <cell r="A246">
            <v>131501</v>
          </cell>
          <cell r="B246" t="str">
            <v>Orig Deferred Fees HFT</v>
          </cell>
          <cell r="C246">
            <v>-2539.5700000000002</v>
          </cell>
          <cell r="D246">
            <v>-2539.5700000000002</v>
          </cell>
        </row>
        <row r="247">
          <cell r="A247">
            <v>131503</v>
          </cell>
          <cell r="B247" t="str">
            <v>46/140-DefFee 9920Imp HFT</v>
          </cell>
          <cell r="C247" t="str">
            <v>0</v>
          </cell>
          <cell r="D247" t="str">
            <v>0</v>
          </cell>
        </row>
        <row r="248">
          <cell r="A248">
            <v>131505</v>
          </cell>
          <cell r="B248" t="str">
            <v>Def Fee FIN46 Relief- HFT</v>
          </cell>
          <cell r="C248">
            <v>2506.2599999999802</v>
          </cell>
          <cell r="D248">
            <v>2506.2599999999802</v>
          </cell>
        </row>
        <row r="249">
          <cell r="A249">
            <v>131601</v>
          </cell>
          <cell r="B249" t="str">
            <v>46/140-Orig Def Fees HFT</v>
          </cell>
          <cell r="C249">
            <v>169169.7</v>
          </cell>
          <cell r="D249">
            <v>168056.98</v>
          </cell>
        </row>
        <row r="250">
          <cell r="A250">
            <v>138331</v>
          </cell>
          <cell r="B250" t="str">
            <v>Commitment CBA NonOCI AFS</v>
          </cell>
          <cell r="C250">
            <v>901736139.54999971</v>
          </cell>
          <cell r="D250">
            <v>766717526.85999954</v>
          </cell>
        </row>
        <row r="251">
          <cell r="A251">
            <v>138332</v>
          </cell>
          <cell r="B251" t="str">
            <v>AccmAm CmmtCBA NonOCI AFS</v>
          </cell>
          <cell r="C251">
            <v>-647466901.27999926</v>
          </cell>
          <cell r="D251">
            <v>-523325237.71999925</v>
          </cell>
        </row>
        <row r="252">
          <cell r="A252">
            <v>138333</v>
          </cell>
          <cell r="B252" t="str">
            <v>9920Imp CmtCBA NonOCI AFS</v>
          </cell>
          <cell r="C252">
            <v>-23784.200000000186</v>
          </cell>
          <cell r="D252">
            <v>-120741.55</v>
          </cell>
        </row>
        <row r="253">
          <cell r="A253">
            <v>138334</v>
          </cell>
          <cell r="B253" t="str">
            <v>F115Imp CmtCBA NonOCI AFS</v>
          </cell>
          <cell r="C253">
            <v>-144309119.8599999</v>
          </cell>
          <cell r="D253">
            <v>-130976080.91999996</v>
          </cell>
        </row>
        <row r="254">
          <cell r="A254">
            <v>138335</v>
          </cell>
          <cell r="B254" t="str">
            <v>ConsolRlf CmtCBANonOCIAFS</v>
          </cell>
          <cell r="C254">
            <v>-530927817.30000007</v>
          </cell>
          <cell r="D254">
            <v>-523822212.53000009</v>
          </cell>
        </row>
        <row r="255">
          <cell r="A255">
            <v>138341</v>
          </cell>
          <cell r="B255" t="str">
            <v>GFAS CBA AFS</v>
          </cell>
          <cell r="C255">
            <v>-191467944.48999992</v>
          </cell>
          <cell r="D255">
            <v>-196437593.71999994</v>
          </cell>
        </row>
        <row r="256">
          <cell r="A256">
            <v>138342</v>
          </cell>
          <cell r="B256" t="str">
            <v>Accum Amort GFAS CBA AFS</v>
          </cell>
          <cell r="C256">
            <v>114909575.72</v>
          </cell>
          <cell r="D256">
            <v>120336508.59000005</v>
          </cell>
        </row>
        <row r="257">
          <cell r="A257">
            <v>138345</v>
          </cell>
          <cell r="B257" t="str">
            <v>Consol Relief GFAS CBAAFS</v>
          </cell>
          <cell r="C257">
            <v>-2074556.4900000317</v>
          </cell>
          <cell r="D257">
            <v>-2297822.290000021</v>
          </cell>
        </row>
        <row r="258">
          <cell r="A258">
            <v>138351</v>
          </cell>
          <cell r="B258" t="str">
            <v>Whole Loan Adj CBA AFS</v>
          </cell>
          <cell r="C258">
            <v>-20231566.43999996</v>
          </cell>
          <cell r="D258">
            <v>-19704697.18999996</v>
          </cell>
        </row>
        <row r="259">
          <cell r="A259">
            <v>138352</v>
          </cell>
          <cell r="B259" t="str">
            <v>Acc Am W Loan Adj CBA AFS</v>
          </cell>
          <cell r="C259">
            <v>6130170.0599999977</v>
          </cell>
          <cell r="D259">
            <v>6796877.2699999986</v>
          </cell>
        </row>
        <row r="260">
          <cell r="A260">
            <v>138355</v>
          </cell>
          <cell r="B260" t="str">
            <v>Consol Rlf WLAj CBA AFS</v>
          </cell>
          <cell r="C260">
            <v>13383617.329999991</v>
          </cell>
          <cell r="D260">
            <v>12320934.649999991</v>
          </cell>
        </row>
        <row r="261">
          <cell r="A261">
            <v>138361</v>
          </cell>
          <cell r="B261" t="str">
            <v>Restatement CBA AFS</v>
          </cell>
          <cell r="C261">
            <v>-734269297.35999978</v>
          </cell>
          <cell r="D261">
            <v>-742734192.19999969</v>
          </cell>
        </row>
        <row r="262">
          <cell r="A262">
            <v>138362</v>
          </cell>
          <cell r="B262" t="str">
            <v>AccumAm Restat. CBA AFS</v>
          </cell>
          <cell r="C262">
            <v>363797294.87</v>
          </cell>
          <cell r="D262">
            <v>377454989.72000003</v>
          </cell>
        </row>
        <row r="263">
          <cell r="A263">
            <v>138363</v>
          </cell>
          <cell r="B263" t="str">
            <v>99-20 Imp Restat. CBA AFS</v>
          </cell>
          <cell r="C263">
            <v>-2859104.1799999923</v>
          </cell>
          <cell r="D263">
            <v>-2971087.4199999869</v>
          </cell>
        </row>
        <row r="264">
          <cell r="A264">
            <v>138364</v>
          </cell>
          <cell r="B264" t="str">
            <v>F115 Imp Restat. CBA AFS</v>
          </cell>
          <cell r="C264">
            <v>-2292239.1</v>
          </cell>
          <cell r="D264">
            <v>-2035855.26</v>
          </cell>
        </row>
        <row r="265">
          <cell r="A265">
            <v>138365</v>
          </cell>
          <cell r="B265" t="str">
            <v>Consol Rlf Restat CBA AFS</v>
          </cell>
          <cell r="C265">
            <v>99473155.290000021</v>
          </cell>
          <cell r="D265">
            <v>99093219.970000014</v>
          </cell>
        </row>
        <row r="266">
          <cell r="A266">
            <v>138371</v>
          </cell>
          <cell r="B266" t="str">
            <v>Trade Support AFS</v>
          </cell>
          <cell r="C266">
            <v>-52036485.890000179</v>
          </cell>
          <cell r="D266">
            <v>-51061348.03000018</v>
          </cell>
        </row>
        <row r="267">
          <cell r="A267">
            <v>138372</v>
          </cell>
          <cell r="B267" t="str">
            <v>Acc Am Trade Support AFS</v>
          </cell>
          <cell r="C267">
            <v>23549120.64000003</v>
          </cell>
          <cell r="D267">
            <v>26667484.010000024</v>
          </cell>
        </row>
        <row r="268">
          <cell r="A268">
            <v>138374</v>
          </cell>
          <cell r="B268" t="str">
            <v>RDue F115 I Trade SupAFS</v>
          </cell>
          <cell r="C268">
            <v>-41027032.560000002</v>
          </cell>
          <cell r="D268">
            <v>-37809584.060000032</v>
          </cell>
        </row>
        <row r="269">
          <cell r="A269">
            <v>138375</v>
          </cell>
          <cell r="B269" t="str">
            <v>Consol Relief TradeSupAFS</v>
          </cell>
          <cell r="C269">
            <v>-43141926.100000024</v>
          </cell>
          <cell r="D269">
            <v>-42876136.790000014</v>
          </cell>
        </row>
        <row r="270">
          <cell r="A270">
            <v>138381</v>
          </cell>
          <cell r="B270" t="str">
            <v>9920 Accrtble Imp Contra</v>
          </cell>
          <cell r="C270">
            <v>-49225307.060000062</v>
          </cell>
          <cell r="D270">
            <v>-49646307.820000052</v>
          </cell>
        </row>
        <row r="271">
          <cell r="A271">
            <v>138382</v>
          </cell>
          <cell r="B271" t="str">
            <v>Accum Accrtn - 99-20 Imp</v>
          </cell>
          <cell r="C271">
            <v>5025274.8800000176</v>
          </cell>
          <cell r="D271">
            <v>5202546.0200000145</v>
          </cell>
        </row>
        <row r="272">
          <cell r="A272">
            <v>138383</v>
          </cell>
          <cell r="B272" t="str">
            <v>F115 Accrtble Imp Contra</v>
          </cell>
          <cell r="C272">
            <v>-1093843695.9199998</v>
          </cell>
          <cell r="D272">
            <v>-1058317307.0799997</v>
          </cell>
        </row>
        <row r="273">
          <cell r="A273">
            <v>138384</v>
          </cell>
          <cell r="B273" t="str">
            <v>Accum Accrtn-FAS115 Imp</v>
          </cell>
          <cell r="C273">
            <v>81851478.390000001</v>
          </cell>
          <cell r="D273">
            <v>98282473.210000008</v>
          </cell>
        </row>
        <row r="274">
          <cell r="A274">
            <v>138391</v>
          </cell>
          <cell r="B274" t="str">
            <v>Cnslidation CBA AFS</v>
          </cell>
          <cell r="C274">
            <v>37875498.23999995</v>
          </cell>
          <cell r="D274">
            <v>41792049.299999923</v>
          </cell>
        </row>
        <row r="275">
          <cell r="A275">
            <v>138392</v>
          </cell>
          <cell r="B275" t="str">
            <v>AccmAm Consol CBA AFS</v>
          </cell>
          <cell r="C275">
            <v>-103391073.81000014</v>
          </cell>
          <cell r="D275">
            <v>-118379512.11000009</v>
          </cell>
        </row>
        <row r="276">
          <cell r="A276">
            <v>138393</v>
          </cell>
          <cell r="B276" t="str">
            <v>9920Imp Consol CBA AFS</v>
          </cell>
          <cell r="C276">
            <v>-5917628.3999999985</v>
          </cell>
          <cell r="D276">
            <v>-5923902.7499999991</v>
          </cell>
        </row>
        <row r="277">
          <cell r="A277">
            <v>138394</v>
          </cell>
          <cell r="B277" t="str">
            <v>F115Imp Consol CBA AFS</v>
          </cell>
          <cell r="C277">
            <v>-8161409.5499999896</v>
          </cell>
          <cell r="D277">
            <v>-7041759.659999989</v>
          </cell>
        </row>
        <row r="278">
          <cell r="A278">
            <v>138395</v>
          </cell>
          <cell r="B278" t="str">
            <v>Consol Relief CBA AFS</v>
          </cell>
          <cell r="C278">
            <v>101106821.17000005</v>
          </cell>
          <cell r="D278">
            <v>101247182.32000002</v>
          </cell>
        </row>
        <row r="279">
          <cell r="A279">
            <v>138431</v>
          </cell>
          <cell r="B279" t="str">
            <v>46/140-CmtCBA NonOCI AFS</v>
          </cell>
          <cell r="C279">
            <v>-11193651.659999985</v>
          </cell>
          <cell r="D279">
            <v>-11041068.359999983</v>
          </cell>
        </row>
        <row r="280">
          <cell r="A280">
            <v>138432</v>
          </cell>
          <cell r="B280" t="str">
            <v>46/140-AcAmCmtCANonOCIAFS</v>
          </cell>
          <cell r="C280">
            <v>11742077.409999998</v>
          </cell>
          <cell r="D280">
            <v>12399585.739999998</v>
          </cell>
        </row>
        <row r="281">
          <cell r="A281">
            <v>138441</v>
          </cell>
          <cell r="B281" t="str">
            <v>46/140-GFAS CBA AFS</v>
          </cell>
          <cell r="C281">
            <v>194742537.72000009</v>
          </cell>
          <cell r="D281">
            <v>200237815.62000009</v>
          </cell>
        </row>
        <row r="282">
          <cell r="A282">
            <v>138442</v>
          </cell>
          <cell r="B282" t="str">
            <v>46/140-AcmAm GFAS CBA AFS</v>
          </cell>
          <cell r="C282">
            <v>-114828353.72999999</v>
          </cell>
          <cell r="D282">
            <v>-120644640.09999998</v>
          </cell>
        </row>
        <row r="283">
          <cell r="A283">
            <v>138451</v>
          </cell>
          <cell r="B283" t="str">
            <v>F46/SF140 OffsetWLCBAAFS</v>
          </cell>
          <cell r="C283">
            <v>-14600815.660000015</v>
          </cell>
          <cell r="D283">
            <v>-13754509.250000015</v>
          </cell>
        </row>
        <row r="284">
          <cell r="A284">
            <v>138452</v>
          </cell>
          <cell r="B284" t="str">
            <v>F46/SF140OffsetAAWLCBAAFS</v>
          </cell>
          <cell r="C284">
            <v>-118074.87</v>
          </cell>
          <cell r="D284">
            <v>-133219.57999999999</v>
          </cell>
        </row>
        <row r="285">
          <cell r="A285">
            <v>138461</v>
          </cell>
          <cell r="B285" t="str">
            <v>46/140-Restat CBA AFS</v>
          </cell>
          <cell r="C285">
            <v>3584972.63</v>
          </cell>
          <cell r="D285">
            <v>3584935.33</v>
          </cell>
        </row>
        <row r="286">
          <cell r="A286">
            <v>138462</v>
          </cell>
          <cell r="B286" t="str">
            <v>46/140-AcmAmRestatCBA AFS</v>
          </cell>
          <cell r="C286">
            <v>-2055944.51</v>
          </cell>
          <cell r="D286">
            <v>-2132984.17</v>
          </cell>
        </row>
        <row r="287">
          <cell r="A287">
            <v>138471</v>
          </cell>
          <cell r="B287" t="str">
            <v>F46/140 OffsetTradeSupAFS</v>
          </cell>
          <cell r="C287">
            <v>-10827421.590000002</v>
          </cell>
          <cell r="D287">
            <v>-10827421.590000002</v>
          </cell>
        </row>
        <row r="288">
          <cell r="A288">
            <v>138472</v>
          </cell>
          <cell r="B288" t="str">
            <v>F46/140OffsetAccAmTSupAFS</v>
          </cell>
          <cell r="C288">
            <v>1150558.07</v>
          </cell>
          <cell r="D288">
            <v>1280823.75</v>
          </cell>
        </row>
        <row r="289">
          <cell r="A289">
            <v>138491</v>
          </cell>
          <cell r="B289" t="str">
            <v>46/140-FIN46 Cnsl CBA AFS</v>
          </cell>
          <cell r="C289">
            <v>-427513658.94</v>
          </cell>
          <cell r="D289">
            <v>-432254409.29000002</v>
          </cell>
        </row>
        <row r="290">
          <cell r="A290">
            <v>138492</v>
          </cell>
          <cell r="B290" t="str">
            <v>46/140-AcAmFN46CnslCBAAFS</v>
          </cell>
          <cell r="C290">
            <v>188077705.25</v>
          </cell>
          <cell r="D290">
            <v>212549830.59</v>
          </cell>
        </row>
        <row r="291">
          <cell r="A291">
            <v>138496</v>
          </cell>
          <cell r="B291" t="str">
            <v>Orig P/D 9920 Imp AFS-STC</v>
          </cell>
          <cell r="C291">
            <v>-363589855.32999998</v>
          </cell>
          <cell r="D291">
            <v>-336437328.47999996</v>
          </cell>
        </row>
        <row r="292">
          <cell r="A292">
            <v>138531</v>
          </cell>
          <cell r="B292" t="str">
            <v>Commitment CBA NonOCI HFT</v>
          </cell>
          <cell r="C292">
            <v>-90297581.49999997</v>
          </cell>
          <cell r="D292">
            <v>-88704667.48999998</v>
          </cell>
        </row>
        <row r="293">
          <cell r="A293">
            <v>138532</v>
          </cell>
          <cell r="B293" t="str">
            <v>AccmAm CmmtCBA NonOCI HFT</v>
          </cell>
          <cell r="C293">
            <v>13243031.810000015</v>
          </cell>
          <cell r="D293">
            <v>14702502.960000018</v>
          </cell>
        </row>
        <row r="294">
          <cell r="A294">
            <v>138533</v>
          </cell>
          <cell r="B294" t="str">
            <v>9920Imp CmtCBA NonOCI HFT</v>
          </cell>
          <cell r="C294" t="str">
            <v>0</v>
          </cell>
          <cell r="D294" t="str">
            <v>0</v>
          </cell>
        </row>
        <row r="295">
          <cell r="A295">
            <v>138535</v>
          </cell>
          <cell r="B295" t="str">
            <v>ConsolRlfCmtCBA NonOCIHFT</v>
          </cell>
          <cell r="C295">
            <v>20080865.709999971</v>
          </cell>
          <cell r="D295">
            <v>20102247.909999967</v>
          </cell>
        </row>
        <row r="296">
          <cell r="A296">
            <v>138541</v>
          </cell>
          <cell r="B296" t="str">
            <v>GFAS CBA HFT</v>
          </cell>
          <cell r="C296">
            <v>-18277982.910000008</v>
          </cell>
          <cell r="D296">
            <v>-18270786.95999996</v>
          </cell>
        </row>
        <row r="297">
          <cell r="A297">
            <v>138542</v>
          </cell>
          <cell r="B297" t="str">
            <v>Accum Amort GFAS CBA HFT</v>
          </cell>
          <cell r="C297">
            <v>9131853.1599999964</v>
          </cell>
          <cell r="D297">
            <v>9869841.0599999949</v>
          </cell>
        </row>
        <row r="298">
          <cell r="A298">
            <v>138543</v>
          </cell>
          <cell r="B298" t="str">
            <v>99-20 Impair GFAS CBA HFT</v>
          </cell>
          <cell r="C298" t="str">
            <v>0</v>
          </cell>
          <cell r="D298" t="str">
            <v>0</v>
          </cell>
        </row>
        <row r="299">
          <cell r="A299">
            <v>138545</v>
          </cell>
          <cell r="B299" t="str">
            <v>Consol Relief GFAS CBAHFT</v>
          </cell>
          <cell r="C299">
            <v>-508992.44000010018</v>
          </cell>
          <cell r="D299">
            <v>-513504.23000006203</v>
          </cell>
        </row>
        <row r="300">
          <cell r="A300">
            <v>138551</v>
          </cell>
          <cell r="B300" t="str">
            <v>Whole Loan Adj CBA HFT</v>
          </cell>
          <cell r="C300">
            <v>-73085.98</v>
          </cell>
          <cell r="D300">
            <v>-73085.98</v>
          </cell>
        </row>
        <row r="301">
          <cell r="A301">
            <v>138552</v>
          </cell>
          <cell r="B301" t="str">
            <v>Acc Am Whole Loan CBA HFT</v>
          </cell>
          <cell r="C301">
            <v>-1579.78</v>
          </cell>
          <cell r="D301">
            <v>-1699.43</v>
          </cell>
        </row>
        <row r="302">
          <cell r="A302">
            <v>138555</v>
          </cell>
          <cell r="B302" t="str">
            <v>Consol Rlf WL Adj CBA HFT</v>
          </cell>
          <cell r="C302">
            <v>76887.480000000214</v>
          </cell>
          <cell r="D302">
            <v>76887.480000000214</v>
          </cell>
        </row>
        <row r="303">
          <cell r="A303">
            <v>138561</v>
          </cell>
          <cell r="B303" t="str">
            <v>Restatement CBA HFT</v>
          </cell>
          <cell r="C303">
            <v>-19119331.869999997</v>
          </cell>
          <cell r="D303">
            <v>-18797265.699999996</v>
          </cell>
        </row>
        <row r="304">
          <cell r="A304">
            <v>138562</v>
          </cell>
          <cell r="B304" t="str">
            <v>AccumAm Restat. CBA HFT</v>
          </cell>
          <cell r="C304">
            <v>6752166.0899999999</v>
          </cell>
          <cell r="D304">
            <v>7162531.1699999999</v>
          </cell>
        </row>
        <row r="305">
          <cell r="A305">
            <v>138563</v>
          </cell>
          <cell r="B305" t="str">
            <v>99-20 Imp Restat. CBA HFT</v>
          </cell>
          <cell r="C305" t="str">
            <v>0</v>
          </cell>
          <cell r="D305" t="str">
            <v>0</v>
          </cell>
        </row>
        <row r="306">
          <cell r="A306">
            <v>138565</v>
          </cell>
          <cell r="B306" t="str">
            <v>Consol Rlf Restat CBA HFT</v>
          </cell>
          <cell r="C306">
            <v>3645792.94</v>
          </cell>
          <cell r="D306">
            <v>3645792.94</v>
          </cell>
        </row>
        <row r="307">
          <cell r="A307">
            <v>138571</v>
          </cell>
          <cell r="B307" t="str">
            <v>Trade Support HFT</v>
          </cell>
          <cell r="C307">
            <v>6349075.4499999695</v>
          </cell>
          <cell r="D307">
            <v>7099626.9899999909</v>
          </cell>
        </row>
        <row r="308">
          <cell r="A308">
            <v>138572</v>
          </cell>
          <cell r="B308" t="str">
            <v>Acc Am Trade Support HFT</v>
          </cell>
          <cell r="C308">
            <v>-581149.42000000004</v>
          </cell>
          <cell r="D308">
            <v>-81810.459999995772</v>
          </cell>
        </row>
        <row r="309">
          <cell r="A309">
            <v>138573</v>
          </cell>
          <cell r="B309" t="str">
            <v>RDue 99-20 I Trade Sup HFT</v>
          </cell>
          <cell r="C309" t="str">
            <v>0</v>
          </cell>
          <cell r="D309" t="str">
            <v>0</v>
          </cell>
        </row>
        <row r="310">
          <cell r="A310">
            <v>138575</v>
          </cell>
          <cell r="B310" t="str">
            <v>Consol Relief TDSuppt HFT</v>
          </cell>
          <cell r="C310">
            <v>-49778879.75000006</v>
          </cell>
          <cell r="D310">
            <v>-49771190.340000056</v>
          </cell>
        </row>
        <row r="311">
          <cell r="A311">
            <v>138581</v>
          </cell>
          <cell r="B311" t="str">
            <v>9920 Accrtble Imp Contra HFT</v>
          </cell>
          <cell r="C311" t="str">
            <v>0</v>
          </cell>
          <cell r="D311" t="str">
            <v>0</v>
          </cell>
        </row>
        <row r="312">
          <cell r="A312">
            <v>138582</v>
          </cell>
          <cell r="B312" t="str">
            <v>Accum Accrtn - 99-20 Imp HFT</v>
          </cell>
          <cell r="C312" t="str">
            <v>0</v>
          </cell>
          <cell r="D312" t="str">
            <v>0</v>
          </cell>
        </row>
        <row r="313">
          <cell r="A313">
            <v>138590</v>
          </cell>
          <cell r="B313" t="str">
            <v>9920Imp Consol CBA HFT</v>
          </cell>
          <cell r="C313" t="str">
            <v>0</v>
          </cell>
          <cell r="D313" t="str">
            <v>0</v>
          </cell>
        </row>
        <row r="314">
          <cell r="A314">
            <v>138591</v>
          </cell>
          <cell r="B314" t="str">
            <v>Consol CBA HFT</v>
          </cell>
          <cell r="C314">
            <v>102039050.79999983</v>
          </cell>
          <cell r="D314">
            <v>102079146.65999982</v>
          </cell>
        </row>
        <row r="315">
          <cell r="A315">
            <v>138592</v>
          </cell>
          <cell r="B315" t="str">
            <v>AccmAm Consol CBA HFT</v>
          </cell>
          <cell r="C315">
            <v>-60859893.370000005</v>
          </cell>
          <cell r="D315">
            <v>-65402934.019999981</v>
          </cell>
        </row>
        <row r="316">
          <cell r="A316">
            <v>138595</v>
          </cell>
          <cell r="B316" t="str">
            <v>Consol Relief CBA HFT</v>
          </cell>
          <cell r="C316">
            <v>5302779.45</v>
          </cell>
          <cell r="D316">
            <v>5294907.0400000084</v>
          </cell>
        </row>
        <row r="317">
          <cell r="A317">
            <v>138631</v>
          </cell>
          <cell r="B317" t="str">
            <v>46/140-CmmtCBANonOCIHFT</v>
          </cell>
          <cell r="C317">
            <v>-4718121.0199999996</v>
          </cell>
          <cell r="D317">
            <v>-4718121.0199999996</v>
          </cell>
        </row>
        <row r="318">
          <cell r="A318">
            <v>138632</v>
          </cell>
          <cell r="B318" t="str">
            <v>46/140-AcAmCmtCANonOCIHFT</v>
          </cell>
          <cell r="C318">
            <v>296377.65000000002</v>
          </cell>
          <cell r="D318">
            <v>327274.90999999997</v>
          </cell>
        </row>
        <row r="319">
          <cell r="A319">
            <v>138641</v>
          </cell>
          <cell r="B319" t="str">
            <v>46/140-GFAS CBA HFT</v>
          </cell>
          <cell r="C319">
            <v>-688217.50999997812</v>
          </cell>
          <cell r="D319">
            <v>-663697.40999997803</v>
          </cell>
        </row>
        <row r="320">
          <cell r="A320">
            <v>138642</v>
          </cell>
          <cell r="B320" t="str">
            <v>46/140-AcAmGFASCBA HFT</v>
          </cell>
          <cell r="C320">
            <v>-9135328.4700000007</v>
          </cell>
          <cell r="D320">
            <v>-9871392.3400000017</v>
          </cell>
        </row>
        <row r="321">
          <cell r="A321">
            <v>138651</v>
          </cell>
          <cell r="B321" t="str">
            <v>F46/140OffsetWLCBAHFT</v>
          </cell>
          <cell r="C321">
            <v>-1232546.6599999999</v>
          </cell>
          <cell r="D321">
            <v>-1248552.58</v>
          </cell>
        </row>
        <row r="322">
          <cell r="A322">
            <v>138652</v>
          </cell>
          <cell r="B322" t="str">
            <v>F46/140OffsetAcAmWCBAHFT</v>
          </cell>
          <cell r="C322">
            <v>298.77</v>
          </cell>
          <cell r="D322">
            <v>323.02999999999997</v>
          </cell>
        </row>
        <row r="323">
          <cell r="A323">
            <v>138661</v>
          </cell>
          <cell r="B323" t="str">
            <v>46/140-Restat CBA HFT</v>
          </cell>
          <cell r="C323">
            <v>338635.8</v>
          </cell>
          <cell r="D323">
            <v>338635.8</v>
          </cell>
        </row>
        <row r="324">
          <cell r="A324">
            <v>138662</v>
          </cell>
          <cell r="B324" t="str">
            <v>46/140-AcmAmRestatCBA HFT</v>
          </cell>
          <cell r="C324">
            <v>-161792.34</v>
          </cell>
          <cell r="D324">
            <v>-174652.07</v>
          </cell>
        </row>
        <row r="325">
          <cell r="A325">
            <v>138671</v>
          </cell>
          <cell r="B325" t="str">
            <v>F46/140Offset TradeSupHFT</v>
          </cell>
          <cell r="C325">
            <v>16791962.980000004</v>
          </cell>
          <cell r="D325">
            <v>16791964.780000005</v>
          </cell>
        </row>
        <row r="326">
          <cell r="A326">
            <v>138672</v>
          </cell>
          <cell r="B326" t="str">
            <v>F46/140Offset AcAmTSupHFT</v>
          </cell>
          <cell r="C326">
            <v>-30602.5</v>
          </cell>
          <cell r="D326">
            <v>-37293.32</v>
          </cell>
        </row>
        <row r="327">
          <cell r="A327">
            <v>138691</v>
          </cell>
          <cell r="B327" t="str">
            <v>46/140-FIN46Cnsl CBA HFT</v>
          </cell>
          <cell r="C327">
            <v>-144933462.45000002</v>
          </cell>
          <cell r="D327">
            <v>-144934748.25000003</v>
          </cell>
        </row>
        <row r="328">
          <cell r="A328">
            <v>138692</v>
          </cell>
          <cell r="B328" t="str">
            <v>46/140-AcAmFN46CnslCBAHFT</v>
          </cell>
          <cell r="C328">
            <v>65011960.720000006</v>
          </cell>
          <cell r="D328">
            <v>70007505.38000001</v>
          </cell>
        </row>
        <row r="329">
          <cell r="A329">
            <v>138950</v>
          </cell>
          <cell r="B329" t="str">
            <v>138950_SCBSL Clearing Acct - SF</v>
          </cell>
          <cell r="C329">
            <v>0</v>
          </cell>
          <cell r="D329">
            <v>0</v>
          </cell>
        </row>
        <row r="330">
          <cell r="A330">
            <v>138955</v>
          </cell>
          <cell r="B330" t="str">
            <v>138955_SCBSL Clearing Acct - MF</v>
          </cell>
          <cell r="C330">
            <v>0</v>
          </cell>
          <cell r="D330">
            <v>0</v>
          </cell>
        </row>
        <row r="331">
          <cell r="A331">
            <v>139000</v>
          </cell>
          <cell r="B331" t="str">
            <v>139000_Omnibus SFAS 115 MTM AFS</v>
          </cell>
          <cell r="C331">
            <v>2360.54</v>
          </cell>
          <cell r="D331">
            <v>0</v>
          </cell>
        </row>
        <row r="332">
          <cell r="A332">
            <v>139010</v>
          </cell>
          <cell r="B332" t="str">
            <v>139010_Omnibus SFAS 115 MTM HFT</v>
          </cell>
          <cell r="C332">
            <v>0</v>
          </cell>
          <cell r="D332">
            <v>0</v>
          </cell>
        </row>
        <row r="333">
          <cell r="A333">
            <v>139020</v>
          </cell>
          <cell r="B333" t="str">
            <v>OmnibusNonOCICmmtCBA- AFS</v>
          </cell>
          <cell r="C333">
            <v>9868.5799999535084</v>
          </cell>
          <cell r="D333">
            <v>3.9999932050704956E-2</v>
          </cell>
        </row>
        <row r="334">
          <cell r="A334">
            <v>139030</v>
          </cell>
          <cell r="B334" t="str">
            <v>Omnibus Trade SupportAFS</v>
          </cell>
          <cell r="C334">
            <v>-501.08999997377396</v>
          </cell>
          <cell r="D334">
            <v>2.9802322387695313E-8</v>
          </cell>
        </row>
        <row r="335">
          <cell r="A335">
            <v>139040</v>
          </cell>
          <cell r="B335" t="str">
            <v>OmnibusNonOCICmmtCBA- HFT</v>
          </cell>
          <cell r="C335">
            <v>8.9406967163085938E-8</v>
          </cell>
          <cell r="D335">
            <v>1.1920928955078125E-7</v>
          </cell>
        </row>
        <row r="336">
          <cell r="A336">
            <v>139050</v>
          </cell>
          <cell r="B336" t="str">
            <v>Omnibus Trade SupportHFT</v>
          </cell>
          <cell r="C336">
            <v>-2.6077032089233398E-8</v>
          </cell>
          <cell r="D336">
            <v>-4.2840838432312012E-8</v>
          </cell>
        </row>
        <row r="337">
          <cell r="A337">
            <v>149500</v>
          </cell>
          <cell r="B337" t="str">
            <v>149500_Consolidated Trust Assets</v>
          </cell>
          <cell r="C337">
            <v>0</v>
          </cell>
          <cell r="D337">
            <v>0</v>
          </cell>
        </row>
        <row r="338">
          <cell r="A338">
            <v>151013</v>
          </cell>
          <cell r="B338" t="str">
            <v>151013_RTF Non-FNMA SF REMIC Int rec</v>
          </cell>
          <cell r="C338" t="str">
            <v>0</v>
          </cell>
          <cell r="D338">
            <v>1.7621459846850485E-12</v>
          </cell>
        </row>
        <row r="339">
          <cell r="A339">
            <v>151014</v>
          </cell>
          <cell r="B339" t="str">
            <v>151014_RTF Non-FNMA MF REMIC Int Rec</v>
          </cell>
          <cell r="C339" t="str">
            <v>0</v>
          </cell>
          <cell r="D339" t="str">
            <v>0</v>
          </cell>
        </row>
        <row r="340">
          <cell r="A340">
            <v>151015</v>
          </cell>
          <cell r="B340" t="str">
            <v>151015_RTF FNMA Sf Remic Int Rec</v>
          </cell>
          <cell r="C340" t="str">
            <v>0</v>
          </cell>
          <cell r="D340" t="str">
            <v>0</v>
          </cell>
        </row>
        <row r="341">
          <cell r="A341">
            <v>151016</v>
          </cell>
          <cell r="B341" t="str">
            <v>151016_RTF FNMA MF REMIC Int Rec</v>
          </cell>
          <cell r="C341" t="str">
            <v>0</v>
          </cell>
          <cell r="D341" t="str">
            <v>0</v>
          </cell>
        </row>
        <row r="342">
          <cell r="A342">
            <v>151071</v>
          </cell>
          <cell r="B342" t="str">
            <v>151071_SF MRB Taxable Interest</v>
          </cell>
          <cell r="C342">
            <v>3.7252902984619141E-9</v>
          </cell>
          <cell r="D342">
            <v>3.7252902984619141E-9</v>
          </cell>
        </row>
        <row r="343">
          <cell r="A343">
            <v>151083</v>
          </cell>
          <cell r="B343" t="str">
            <v>151083_ACC INT FREDDIE GOVT MBS</v>
          </cell>
          <cell r="C343">
            <v>1.5133991837501526E-9</v>
          </cell>
          <cell r="D343">
            <v>1.57160684466362E-9</v>
          </cell>
        </row>
        <row r="344">
          <cell r="A344">
            <v>151085</v>
          </cell>
          <cell r="B344" t="str">
            <v>151085_Acc Int Govt Mbs Pits</v>
          </cell>
          <cell r="C344">
            <v>-6.5192580223083496E-9</v>
          </cell>
          <cell r="D344">
            <v>-6.0535967350006104E-9</v>
          </cell>
        </row>
        <row r="345">
          <cell r="A345">
            <v>151087</v>
          </cell>
          <cell r="B345" t="str">
            <v>151087_Acc Int Govt Gnma Mbs</v>
          </cell>
          <cell r="C345">
            <v>7.4505805969238281E-8</v>
          </cell>
          <cell r="D345">
            <v>7.4505805969238281E-8</v>
          </cell>
        </row>
        <row r="346">
          <cell r="A346">
            <v>151095</v>
          </cell>
          <cell r="B346" t="str">
            <v>151095_Acc Int Rec-Hsng Rev Bds</v>
          </cell>
          <cell r="C346">
            <v>-2.9802322387695313E-8</v>
          </cell>
          <cell r="D346">
            <v>-2.9802322387695313E-8</v>
          </cell>
        </row>
        <row r="347">
          <cell r="A347">
            <v>151285</v>
          </cell>
          <cell r="B347" t="str">
            <v>151285_Acc Int Pits Conv Mbs</v>
          </cell>
          <cell r="C347">
            <v>1.1920928955078125E-6</v>
          </cell>
          <cell r="D347">
            <v>1.1920928955078125E-6</v>
          </cell>
        </row>
        <row r="348">
          <cell r="A348">
            <v>151301</v>
          </cell>
          <cell r="B348" t="str">
            <v>151301_Accrd Interest Receiv AFS</v>
          </cell>
          <cell r="C348">
            <v>1917459480.8599997</v>
          </cell>
          <cell r="D348">
            <v>1882807055.5099998</v>
          </cell>
        </row>
        <row r="349">
          <cell r="A349">
            <v>151502</v>
          </cell>
          <cell r="B349" t="str">
            <v>151502_Accrd Interest Receiv HFT</v>
          </cell>
          <cell r="C349">
            <v>78859328.460000008</v>
          </cell>
          <cell r="D349">
            <v>75697911.919999987</v>
          </cell>
        </row>
        <row r="350">
          <cell r="A350">
            <v>151504</v>
          </cell>
          <cell r="B350" t="str">
            <v>151504_Acc Int FR 2nd RTF</v>
          </cell>
          <cell r="C350" t="str">
            <v>0</v>
          </cell>
          <cell r="D350" t="str">
            <v>0</v>
          </cell>
        </row>
        <row r="351">
          <cell r="A351">
            <v>152101</v>
          </cell>
          <cell r="B351" t="str">
            <v>152101_ACC INT REC CONV (NON LASER)</v>
          </cell>
          <cell r="C351">
            <v>4.220055416226387E-10</v>
          </cell>
          <cell r="D351">
            <v>4.1472958400845528E-10</v>
          </cell>
        </row>
        <row r="352">
          <cell r="A352">
            <v>152821</v>
          </cell>
          <cell r="B352" t="str">
            <v>152821_Acc Int Non-Fnma Mtg Sec</v>
          </cell>
          <cell r="C352">
            <v>-1.4901161193847656E-8</v>
          </cell>
          <cell r="D352">
            <v>-1.4901161193847656E-8</v>
          </cell>
        </row>
        <row r="353">
          <cell r="A353">
            <v>152822</v>
          </cell>
          <cell r="B353" t="str">
            <v>152822_SNA AIR Contra SF HFS</v>
          </cell>
          <cell r="C353">
            <v>-67281.2</v>
          </cell>
          <cell r="D353">
            <v>0</v>
          </cell>
        </row>
        <row r="354">
          <cell r="A354">
            <v>152823</v>
          </cell>
          <cell r="B354" t="str">
            <v>152823_SNA Acc Int Rec SF HFS</v>
          </cell>
          <cell r="C354">
            <v>14859.99</v>
          </cell>
          <cell r="D354">
            <v>20661.669999999998</v>
          </cell>
        </row>
        <row r="355">
          <cell r="A355">
            <v>152824</v>
          </cell>
          <cell r="B355" t="str">
            <v>152824_SNA AIR Contra SF HFI</v>
          </cell>
          <cell r="C355">
            <v>-2945263.32</v>
          </cell>
          <cell r="D355">
            <v>-3256244.87</v>
          </cell>
        </row>
        <row r="356">
          <cell r="A356">
            <v>152825</v>
          </cell>
          <cell r="B356" t="str">
            <v>152825_SNA Acc Int Rec SF HFI</v>
          </cell>
          <cell r="C356">
            <v>15058578.289999999</v>
          </cell>
          <cell r="D356">
            <v>16645042.300000001</v>
          </cell>
        </row>
        <row r="357">
          <cell r="A357">
            <v>152827</v>
          </cell>
          <cell r="B357" t="str">
            <v>152827_SNA Acc Int Rec MF HFS</v>
          </cell>
          <cell r="C357">
            <v>0</v>
          </cell>
          <cell r="D357">
            <v>0</v>
          </cell>
        </row>
        <row r="358">
          <cell r="A358">
            <v>152828</v>
          </cell>
          <cell r="B358" t="str">
            <v>152828_SNA AIR Contra MF HFI</v>
          </cell>
          <cell r="C358">
            <v>-563819.24</v>
          </cell>
          <cell r="D358">
            <v>0</v>
          </cell>
        </row>
        <row r="359">
          <cell r="A359">
            <v>152829</v>
          </cell>
          <cell r="B359" t="str">
            <v>152829_SNA Acc Int Rec MF HFI</v>
          </cell>
          <cell r="C359">
            <v>810010.84</v>
          </cell>
          <cell r="D359">
            <v>182998.94</v>
          </cell>
        </row>
        <row r="360">
          <cell r="A360">
            <v>152830</v>
          </cell>
          <cell r="B360" t="str">
            <v>152830_SNA AIR Contra ST HFS</v>
          </cell>
          <cell r="C360">
            <v>-1648.26</v>
          </cell>
          <cell r="D360">
            <v>-4223.4399999999996</v>
          </cell>
        </row>
        <row r="361">
          <cell r="A361">
            <v>152831</v>
          </cell>
          <cell r="B361" t="str">
            <v>152831_Acc Int Conv Fhlm (Pits)</v>
          </cell>
          <cell r="C361">
            <v>-5.9604644775390625E-8</v>
          </cell>
          <cell r="D361">
            <v>-5.9604644775390625E-8</v>
          </cell>
        </row>
        <row r="362">
          <cell r="A362">
            <v>152834</v>
          </cell>
          <cell r="B362" t="str">
            <v>152834_SNA Acc Int Rec ST HFS</v>
          </cell>
          <cell r="C362">
            <v>49514.75</v>
          </cell>
          <cell r="D362">
            <v>61923.22</v>
          </cell>
        </row>
        <row r="363">
          <cell r="A363">
            <v>152851</v>
          </cell>
          <cell r="B363" t="str">
            <v>152851_Acc Int Stis Remic</v>
          </cell>
          <cell r="C363">
            <v>5.4016709327697754E-8</v>
          </cell>
          <cell r="D363">
            <v>5.4016709327697754E-8</v>
          </cell>
        </row>
        <row r="364">
          <cell r="A364">
            <v>152951</v>
          </cell>
          <cell r="B364" t="str">
            <v>152951_STIS Loans - Accr Int</v>
          </cell>
          <cell r="C364">
            <v>12568882.800000001</v>
          </cell>
          <cell r="D364">
            <v>12040021.26</v>
          </cell>
        </row>
        <row r="365">
          <cell r="A365">
            <v>152961</v>
          </cell>
          <cell r="B365" t="str">
            <v>152961_PC Loans - Accr Int</v>
          </cell>
          <cell r="C365">
            <v>1857117.62</v>
          </cell>
          <cell r="D365">
            <v>1885061.47</v>
          </cell>
        </row>
        <row r="366">
          <cell r="A366">
            <v>153210</v>
          </cell>
          <cell r="B366" t="str">
            <v>153210_Deferred Int Rec - Cmf</v>
          </cell>
          <cell r="C366">
            <v>1855201.3800000055</v>
          </cell>
          <cell r="D366">
            <v>3732448.5800000057</v>
          </cell>
        </row>
        <row r="367">
          <cell r="A367">
            <v>153321</v>
          </cell>
          <cell r="B367" t="str">
            <v>153321_Acc Int Rec-Non Fnma Mf</v>
          </cell>
          <cell r="C367">
            <v>-2.7939677238464355E-9</v>
          </cell>
          <cell r="D367">
            <v>-2.7939677238464355E-9</v>
          </cell>
        </row>
        <row r="368">
          <cell r="A368">
            <v>153401</v>
          </cell>
          <cell r="B368" t="str">
            <v>153401_Int Rec Conv Mf Mrs</v>
          </cell>
          <cell r="C368">
            <v>2007.38</v>
          </cell>
          <cell r="D368">
            <v>1682.34</v>
          </cell>
        </row>
        <row r="369">
          <cell r="A369">
            <v>153411</v>
          </cell>
          <cell r="B369" t="str">
            <v>153411_Int Rec Govt Mf Mbs-Pits</v>
          </cell>
          <cell r="C369">
            <v>0</v>
          </cell>
          <cell r="D369">
            <v>0</v>
          </cell>
        </row>
        <row r="370">
          <cell r="A370">
            <v>153511</v>
          </cell>
          <cell r="B370" t="str">
            <v>153511_Acc Int Arm Mf Mbs (Pits)</v>
          </cell>
          <cell r="C370">
            <v>-8.6401996668428183E-12</v>
          </cell>
          <cell r="D370">
            <v>-2.9103830456733704E-11</v>
          </cell>
        </row>
        <row r="371">
          <cell r="A371">
            <v>154101</v>
          </cell>
          <cell r="B371" t="str">
            <v>154101_ACC INT REC ARM (NON LASER)</v>
          </cell>
          <cell r="C371">
            <v>-3.219611244276166E-10</v>
          </cell>
          <cell r="D371">
            <v>-3.2332536648027599E-10</v>
          </cell>
        </row>
        <row r="372">
          <cell r="A372">
            <v>154701</v>
          </cell>
          <cell r="B372" t="str">
            <v>154701_Acc Int Arm Mbs Pits</v>
          </cell>
          <cell r="C372">
            <v>-1.4901161193847656E-8</v>
          </cell>
          <cell r="D372">
            <v>-1.4901161193847656E-8</v>
          </cell>
        </row>
        <row r="373">
          <cell r="A373">
            <v>154731</v>
          </cell>
          <cell r="B373" t="str">
            <v>154731_Acc Int Amr Fhlm Pits</v>
          </cell>
          <cell r="C373">
            <v>0</v>
          </cell>
          <cell r="D373">
            <v>0</v>
          </cell>
        </row>
        <row r="374">
          <cell r="A374">
            <v>154821</v>
          </cell>
          <cell r="B374" t="str">
            <v>154821_Acc Int Arm Non-FNMA Pits</v>
          </cell>
          <cell r="C374">
            <v>1.4901161193847656E-8</v>
          </cell>
          <cell r="D374">
            <v>1.4901161193847656E-8</v>
          </cell>
        </row>
        <row r="375">
          <cell r="A375">
            <v>157110</v>
          </cell>
          <cell r="B375" t="str">
            <v>157110_Mbs/Fha Proj Interest Rec</v>
          </cell>
          <cell r="C375">
            <v>47068.51</v>
          </cell>
          <cell r="D375">
            <v>44923.01</v>
          </cell>
        </row>
        <row r="376">
          <cell r="A376">
            <v>157430</v>
          </cell>
          <cell r="B376" t="str">
            <v>157430_Int Rec-Cmf-Housing Bonds</v>
          </cell>
          <cell r="C376">
            <v>176731.13</v>
          </cell>
          <cell r="D376">
            <v>151050.85</v>
          </cell>
        </row>
        <row r="377">
          <cell r="A377">
            <v>157431</v>
          </cell>
          <cell r="B377" t="str">
            <v>157431_Acc Int Hrb-Taxable</v>
          </cell>
          <cell r="C377">
            <v>0</v>
          </cell>
          <cell r="D377">
            <v>0</v>
          </cell>
        </row>
        <row r="378">
          <cell r="A378">
            <v>157432</v>
          </cell>
          <cell r="B378" t="str">
            <v>157432_Acc Int M/F Mrb Tax-Exemp</v>
          </cell>
          <cell r="C378">
            <v>0</v>
          </cell>
          <cell r="D378">
            <v>1.4901161193847656E-8</v>
          </cell>
        </row>
        <row r="379">
          <cell r="A379">
            <v>157438</v>
          </cell>
          <cell r="B379" t="str">
            <v>157438_</v>
          </cell>
          <cell r="C379">
            <v>0</v>
          </cell>
          <cell r="D379">
            <v>0</v>
          </cell>
        </row>
        <row r="380">
          <cell r="A380">
            <v>157439</v>
          </cell>
          <cell r="B380" t="str">
            <v>157439_</v>
          </cell>
          <cell r="C380">
            <v>0</v>
          </cell>
          <cell r="D380">
            <v>0</v>
          </cell>
        </row>
        <row r="381">
          <cell r="A381">
            <v>157440</v>
          </cell>
          <cell r="B381" t="str">
            <v>157440_</v>
          </cell>
          <cell r="C381">
            <v>0</v>
          </cell>
          <cell r="D381">
            <v>0</v>
          </cell>
        </row>
        <row r="382">
          <cell r="A382">
            <v>157501</v>
          </cell>
          <cell r="B382" t="str">
            <v>157501_ACC INT CONV MF FNMA PITS</v>
          </cell>
          <cell r="C382">
            <v>4.4703483581542969E-8</v>
          </cell>
          <cell r="D382">
            <v>4.4703483581542969E-8</v>
          </cell>
        </row>
        <row r="383">
          <cell r="A383">
            <v>157801</v>
          </cell>
          <cell r="B383" t="str">
            <v>157801_Acc Int Cic Mf Notes</v>
          </cell>
          <cell r="C383">
            <v>49590.79</v>
          </cell>
          <cell r="D383">
            <v>55316.41</v>
          </cell>
        </row>
        <row r="384">
          <cell r="A384">
            <v>162200</v>
          </cell>
          <cell r="B384" t="str">
            <v>162200_Other Accounts Receivable</v>
          </cell>
          <cell r="C384">
            <v>242506490.39999992</v>
          </cell>
          <cell r="D384">
            <v>208709031.7899999</v>
          </cell>
        </row>
        <row r="385">
          <cell r="A385">
            <v>162401</v>
          </cell>
          <cell r="B385" t="str">
            <v>162401_INT REC-HUD SECURITIES</v>
          </cell>
          <cell r="C385">
            <v>8008.0100000000239</v>
          </cell>
          <cell r="D385">
            <v>10955.02</v>
          </cell>
        </row>
        <row r="386">
          <cell r="A386">
            <v>162719</v>
          </cell>
          <cell r="B386" t="str">
            <v>162719_GF REC-COST BASIS ADJUSTMENT</v>
          </cell>
          <cell r="C386">
            <v>3.0000001192092896E-2</v>
          </cell>
          <cell r="D386">
            <v>3.0000001192092896E-2</v>
          </cell>
        </row>
        <row r="387">
          <cell r="A387">
            <v>162720</v>
          </cell>
          <cell r="B387" t="str">
            <v>162720_ACCM AMORT DEFICT YIELD</v>
          </cell>
          <cell r="C387">
            <v>0</v>
          </cell>
          <cell r="D387">
            <v>0</v>
          </cell>
        </row>
        <row r="388">
          <cell r="A388">
            <v>162742</v>
          </cell>
          <cell r="B388" t="str">
            <v>162742_Deposit-Ptc (Sec Trad Op)</v>
          </cell>
          <cell r="C388">
            <v>3984087.12</v>
          </cell>
          <cell r="D388">
            <v>3984087.12</v>
          </cell>
        </row>
        <row r="389">
          <cell r="A389">
            <v>163000</v>
          </cell>
          <cell r="B389" t="str">
            <v>163000_Clearing-Restatement-Security</v>
          </cell>
          <cell r="C389">
            <v>1.0100000132806599</v>
          </cell>
          <cell r="D389">
            <v>1.0100000132806599</v>
          </cell>
        </row>
        <row r="390">
          <cell r="A390">
            <v>163001</v>
          </cell>
          <cell r="B390" t="str">
            <v>163001_</v>
          </cell>
          <cell r="C390">
            <v>-2.0861625671386719E-7</v>
          </cell>
          <cell r="D390">
            <v>-2.0861625671386719E-7</v>
          </cell>
        </row>
        <row r="391">
          <cell r="A391">
            <v>163002</v>
          </cell>
          <cell r="B391" t="str">
            <v>163002</v>
          </cell>
          <cell r="C391">
            <v>-1.4901161193847656E-8</v>
          </cell>
          <cell r="D391">
            <v>-1.4901161193847656E-8</v>
          </cell>
        </row>
        <row r="392">
          <cell r="A392">
            <v>163003</v>
          </cell>
          <cell r="B392" t="str">
            <v>163003</v>
          </cell>
          <cell r="C392">
            <v>2.0000000135041773E-2</v>
          </cell>
          <cell r="D392">
            <v>1.1641532182693481E-10</v>
          </cell>
        </row>
        <row r="393">
          <cell r="A393">
            <v>163110</v>
          </cell>
          <cell r="B393" t="str">
            <v>163110_MBS BROKERED TRD PAIR OFF REC</v>
          </cell>
          <cell r="C393">
            <v>-6242596.4999999981</v>
          </cell>
          <cell r="D393">
            <v>-4916639.91</v>
          </cell>
        </row>
        <row r="394">
          <cell r="A394">
            <v>165143</v>
          </cell>
          <cell r="B394" t="str">
            <v>165143_ACCU AMORT MI-CE PREM</v>
          </cell>
          <cell r="C394">
            <v>0</v>
          </cell>
          <cell r="D394">
            <v>0</v>
          </cell>
        </row>
        <row r="395">
          <cell r="A395">
            <v>166001</v>
          </cell>
          <cell r="B395" t="str">
            <v>166001_CSTD-UPB</v>
          </cell>
          <cell r="C395">
            <v>1.0058283805847168E-7</v>
          </cell>
          <cell r="D395">
            <v>1.0017265594797209E-7</v>
          </cell>
        </row>
        <row r="396">
          <cell r="A396">
            <v>166002</v>
          </cell>
          <cell r="B396" t="str">
            <v>CSTD-ORIG PREM/DISC</v>
          </cell>
          <cell r="C396">
            <v>-2.255546860396862E-10</v>
          </cell>
          <cell r="D396">
            <v>-2.2992026338375382E-10</v>
          </cell>
        </row>
        <row r="397">
          <cell r="A397">
            <v>166141</v>
          </cell>
          <cell r="B397" t="str">
            <v>166141_Def Loss-Mbs Sale-Oops</v>
          </cell>
          <cell r="C397">
            <v>-0.4100000262260437</v>
          </cell>
          <cell r="D397">
            <v>-0.4100000262260437</v>
          </cell>
        </row>
        <row r="398">
          <cell r="A398">
            <v>166201</v>
          </cell>
          <cell r="B398" t="str">
            <v>166201_</v>
          </cell>
          <cell r="C398">
            <v>-1.7852289646569375E-9</v>
          </cell>
          <cell r="D398">
            <v>-1.7852289646569375E-9</v>
          </cell>
        </row>
        <row r="399">
          <cell r="A399">
            <v>166202</v>
          </cell>
          <cell r="B399" t="str">
            <v>166202_</v>
          </cell>
          <cell r="C399">
            <v>9.3132257461547852E-10</v>
          </cell>
          <cell r="D399">
            <v>9.3132257461547852E-10</v>
          </cell>
        </row>
        <row r="400">
          <cell r="A400">
            <v>166295</v>
          </cell>
          <cell r="B400" t="str">
            <v>166295_MISC DEFERRED GFEES ORIG</v>
          </cell>
          <cell r="C400">
            <v>0</v>
          </cell>
          <cell r="D400">
            <v>0</v>
          </cell>
        </row>
        <row r="401">
          <cell r="A401">
            <v>166296</v>
          </cell>
          <cell r="B401" t="str">
            <v>166296_MISC GFEES AMORTIZED</v>
          </cell>
          <cell r="C401">
            <v>0</v>
          </cell>
          <cell r="D401">
            <v>0</v>
          </cell>
        </row>
        <row r="402">
          <cell r="A402">
            <v>168050</v>
          </cell>
          <cell r="B402" t="str">
            <v>168050_Clear Misc Stats Conv</v>
          </cell>
          <cell r="C402">
            <v>9.3132257461547852E-10</v>
          </cell>
          <cell r="D402">
            <v>9.3132257461547852E-10</v>
          </cell>
        </row>
        <row r="403">
          <cell r="A403">
            <v>168301</v>
          </cell>
          <cell r="B403" t="str">
            <v>168301_Clear-bear Sterns Certif</v>
          </cell>
          <cell r="C403">
            <v>33.74000000488013</v>
          </cell>
          <cell r="D403">
            <v>33.640000004321337</v>
          </cell>
        </row>
        <row r="404">
          <cell r="A404">
            <v>168705</v>
          </cell>
          <cell r="B404" t="str">
            <v>168705_Omni ME Fails-Int Susp</v>
          </cell>
          <cell r="C404" t="str">
            <v>0</v>
          </cell>
          <cell r="D404" t="str">
            <v>0</v>
          </cell>
        </row>
        <row r="405">
          <cell r="A405">
            <v>168706</v>
          </cell>
          <cell r="B405" t="str">
            <v>168706_Omni ME Fails-Pay/Rec</v>
          </cell>
          <cell r="C405" t="str">
            <v>0</v>
          </cell>
          <cell r="D405" t="str">
            <v>0</v>
          </cell>
        </row>
        <row r="406">
          <cell r="A406">
            <v>168707</v>
          </cell>
          <cell r="B406" t="str">
            <v>168707_Omni ME Fails-Princ Susp</v>
          </cell>
          <cell r="C406" t="str">
            <v>0</v>
          </cell>
          <cell r="D406" t="str">
            <v>0</v>
          </cell>
        </row>
        <row r="407">
          <cell r="A407">
            <v>168715</v>
          </cell>
          <cell r="B407" t="str">
            <v>168715_Mbs Receivable P &amp; I</v>
          </cell>
          <cell r="C407">
            <v>-48748.570000002124</v>
          </cell>
          <cell r="D407">
            <v>-54462.970000002118</v>
          </cell>
        </row>
        <row r="408">
          <cell r="A408">
            <v>168716</v>
          </cell>
          <cell r="B408" t="str">
            <v>168716_PORTFOLIO D&amp;I PAY/REC</v>
          </cell>
          <cell r="C408">
            <v>-1.0000006295740604E-2</v>
          </cell>
          <cell r="D408">
            <v>-1.0000006295740604E-2</v>
          </cell>
        </row>
        <row r="409">
          <cell r="A409">
            <v>168717</v>
          </cell>
          <cell r="B409" t="str">
            <v>168717_MRB P&amp;I PAY/REC</v>
          </cell>
          <cell r="C409">
            <v>1.8179416656077807E-8</v>
          </cell>
          <cell r="D409">
            <v>1.8179416656077807E-8</v>
          </cell>
        </row>
        <row r="410">
          <cell r="A410">
            <v>168718</v>
          </cell>
          <cell r="B410" t="str">
            <v>168718_Interim Accting Pay/Rec</v>
          </cell>
          <cell r="C410">
            <v>5.5297277867794037E-10</v>
          </cell>
          <cell r="D410">
            <v>5.5297277867794037E-10</v>
          </cell>
        </row>
        <row r="411">
          <cell r="A411">
            <v>168930</v>
          </cell>
          <cell r="B411" t="str">
            <v>168930_Clear-Commit CBA?Non-OCI</v>
          </cell>
          <cell r="C411">
            <v>17340.090000629425</v>
          </cell>
          <cell r="D411">
            <v>-0.58999919891357422</v>
          </cell>
        </row>
        <row r="412">
          <cell r="A412">
            <v>168932</v>
          </cell>
          <cell r="B412" t="str">
            <v>168932_Clear - Commitment Sales CBA</v>
          </cell>
          <cell r="C412" t="str">
            <v>0</v>
          </cell>
          <cell r="D412" t="str">
            <v>0</v>
          </cell>
        </row>
        <row r="413">
          <cell r="A413">
            <v>168942</v>
          </cell>
          <cell r="B413" t="str">
            <v>168942_RTF Cash Clearing</v>
          </cell>
          <cell r="C413" t="str">
            <v>0</v>
          </cell>
          <cell r="D413" t="str">
            <v>0</v>
          </cell>
        </row>
        <row r="414">
          <cell r="A414">
            <v>168945</v>
          </cell>
          <cell r="B414" t="str">
            <v>168945_Clear - Secured Borrowing</v>
          </cell>
          <cell r="C414">
            <v>-16708.980000000094</v>
          </cell>
          <cell r="D414">
            <v>-16708.980000000094</v>
          </cell>
        </row>
        <row r="415">
          <cell r="A415">
            <v>168949</v>
          </cell>
          <cell r="B415" t="str">
            <v>168949_Clearing-GFee STC</v>
          </cell>
          <cell r="C415">
            <v>-5241.6900000032037</v>
          </cell>
          <cell r="D415">
            <v>-4094.8400000031106</v>
          </cell>
        </row>
        <row r="416">
          <cell r="A416">
            <v>168950</v>
          </cell>
          <cell r="B416" t="str">
            <v>168950_Clearing-GFee SCBSL</v>
          </cell>
          <cell r="C416">
            <v>-495.68999934196472</v>
          </cell>
          <cell r="D416">
            <v>-596.35999917984009</v>
          </cell>
        </row>
        <row r="417">
          <cell r="A417">
            <v>168954</v>
          </cell>
          <cell r="B417" t="str">
            <v>168954_Clear - MBS Gross Up</v>
          </cell>
          <cell r="C417">
            <v>36506.94999997854</v>
          </cell>
          <cell r="D417">
            <v>36506.94999997854</v>
          </cell>
        </row>
        <row r="418">
          <cell r="A418">
            <v>168957</v>
          </cell>
          <cell r="B418" t="str">
            <v>168957_Clearing (BS)- Defeasance</v>
          </cell>
          <cell r="C418" t="str">
            <v>0</v>
          </cell>
          <cell r="D418" t="str">
            <v>0</v>
          </cell>
        </row>
        <row r="419">
          <cell r="A419">
            <v>168959</v>
          </cell>
          <cell r="B419" t="str">
            <v>168959_Clearing  (IS)- Defeasance</v>
          </cell>
          <cell r="C419" t="str">
            <v>0</v>
          </cell>
          <cell r="D419" t="str">
            <v>0</v>
          </cell>
        </row>
        <row r="420">
          <cell r="A420">
            <v>168960</v>
          </cell>
          <cell r="B420" t="str">
            <v>168960_Clear - Omni/Port</v>
          </cell>
          <cell r="C420">
            <v>-0.38000001758337021</v>
          </cell>
          <cell r="D420">
            <v>-0.38000001758337021</v>
          </cell>
        </row>
        <row r="421">
          <cell r="A421">
            <v>168970</v>
          </cell>
          <cell r="B421" t="str">
            <v>168970_Clear - Trade Support CBA</v>
          </cell>
          <cell r="C421">
            <v>78.470000000030268</v>
          </cell>
          <cell r="D421">
            <v>77.380000000004657</v>
          </cell>
        </row>
        <row r="422">
          <cell r="A422">
            <v>168972</v>
          </cell>
          <cell r="B422" t="str">
            <v>168972_Clear - STC Interest (IS)</v>
          </cell>
          <cell r="C422">
            <v>-88723.949999392033</v>
          </cell>
          <cell r="D422">
            <v>-81175.469999134541</v>
          </cell>
        </row>
        <row r="423">
          <cell r="A423">
            <v>168973</v>
          </cell>
          <cell r="B423" t="str">
            <v>168973_Clear - STC Interest (BS)</v>
          </cell>
          <cell r="C423">
            <v>-5307744.25999997</v>
          </cell>
          <cell r="D423">
            <v>-5323692.6499999752</v>
          </cell>
        </row>
        <row r="424">
          <cell r="A424">
            <v>168974</v>
          </cell>
          <cell r="B424" t="str">
            <v>168974_Clear - Resecuritization</v>
          </cell>
          <cell r="C424">
            <v>-701.93000000715256</v>
          </cell>
          <cell r="D424">
            <v>-699.70999995432794</v>
          </cell>
        </row>
        <row r="425">
          <cell r="A425">
            <v>168975</v>
          </cell>
          <cell r="B425" t="str">
            <v>168975_Princ Payment Receivable</v>
          </cell>
          <cell r="C425">
            <v>233890675.50000003</v>
          </cell>
          <cell r="D425">
            <v>187068757.10000002</v>
          </cell>
        </row>
        <row r="426">
          <cell r="A426">
            <v>168976</v>
          </cell>
          <cell r="B426" t="str">
            <v>168976_Princ Pmts Recd Suspense</v>
          </cell>
          <cell r="C426">
            <v>-101576.75</v>
          </cell>
          <cell r="D426">
            <v>73858.650000000169</v>
          </cell>
        </row>
        <row r="427">
          <cell r="A427">
            <v>168977</v>
          </cell>
          <cell r="B427" t="str">
            <v>168977_Int Pmts Recd Suspense</v>
          </cell>
          <cell r="C427">
            <v>-3.4731328923953697E-11</v>
          </cell>
          <cell r="D427">
            <v>-3.4560798667371273E-11</v>
          </cell>
        </row>
        <row r="428">
          <cell r="A428">
            <v>168982</v>
          </cell>
          <cell r="B428" t="str">
            <v>168982_BAdj Clr - STC AFS MBS</v>
          </cell>
          <cell r="C428">
            <v>0.32000017166137695</v>
          </cell>
          <cell r="D428">
            <v>0.31000018119812012</v>
          </cell>
        </row>
        <row r="429">
          <cell r="A429">
            <v>168985</v>
          </cell>
          <cell r="B429" t="str">
            <v>168985_MEGA/RMC Xfer CBA Clr-AFS</v>
          </cell>
          <cell r="C429">
            <v>74.789999902248383</v>
          </cell>
          <cell r="D429">
            <v>74.849999904632568</v>
          </cell>
        </row>
        <row r="430">
          <cell r="A430">
            <v>168988</v>
          </cell>
          <cell r="B430" t="str">
            <v>168988_Derecognition Clearing</v>
          </cell>
          <cell r="C430">
            <v>12.03</v>
          </cell>
          <cell r="D430">
            <v>28.11</v>
          </cell>
        </row>
        <row r="431">
          <cell r="A431">
            <v>168990</v>
          </cell>
          <cell r="B431" t="str">
            <v>168990_Clear - Whole Loan Adj</v>
          </cell>
          <cell r="C431">
            <v>1.4901161193847656E-8</v>
          </cell>
          <cell r="D431">
            <v>1.4901161193847656E-8</v>
          </cell>
        </row>
        <row r="432">
          <cell r="A432">
            <v>168991</v>
          </cell>
          <cell r="B432" t="str">
            <v>168991_MEGA/REMIC UPB Clearing - AFS</v>
          </cell>
          <cell r="C432">
            <v>11805974.359994888</v>
          </cell>
          <cell r="D432">
            <v>12053013.759994507</v>
          </cell>
        </row>
        <row r="433">
          <cell r="A433">
            <v>168992</v>
          </cell>
          <cell r="B433" t="str">
            <v>168992_MEGA/REMIC UPB Clearing - HFT</v>
          </cell>
          <cell r="C433" t="str">
            <v>0</v>
          </cell>
          <cell r="D433" t="str">
            <v>0</v>
          </cell>
        </row>
        <row r="434">
          <cell r="A434">
            <v>168995</v>
          </cell>
          <cell r="B434" t="str">
            <v>168995_MEGA/RMC Xfer CBA Clr-HFT</v>
          </cell>
          <cell r="C434">
            <v>0</v>
          </cell>
          <cell r="D434">
            <v>0</v>
          </cell>
        </row>
        <row r="435">
          <cell r="A435">
            <v>168997</v>
          </cell>
          <cell r="B435" t="str">
            <v>168997_Clr-Droll Xfer New Pstion</v>
          </cell>
          <cell r="C435">
            <v>2.0489096641540527E-8</v>
          </cell>
          <cell r="D435">
            <v>2.0489096641540527E-8</v>
          </cell>
        </row>
        <row r="436">
          <cell r="A436">
            <v>169165</v>
          </cell>
          <cell r="B436" t="str">
            <v>169165_RTS Sales Clearing</v>
          </cell>
          <cell r="C436" t="str">
            <v>0</v>
          </cell>
          <cell r="D436" t="str">
            <v>0</v>
          </cell>
        </row>
        <row r="437">
          <cell r="A437">
            <v>169222</v>
          </cell>
          <cell r="B437" t="str">
            <v>169222_FRB Gen Cash CL  CCP-2022</v>
          </cell>
          <cell r="C437">
            <v>-113348.81000010431</v>
          </cell>
          <cell r="D437">
            <v>-156812.60000010428</v>
          </cell>
        </row>
        <row r="438">
          <cell r="A438">
            <v>169223</v>
          </cell>
          <cell r="B438" t="str">
            <v>169223_FRB GEN CASH CL-2023</v>
          </cell>
          <cell r="C438">
            <v>7.2759576141834259E-11</v>
          </cell>
          <cell r="D438">
            <v>7.2759576141834259E-11</v>
          </cell>
        </row>
        <row r="439">
          <cell r="A439">
            <v>169225</v>
          </cell>
          <cell r="B439" t="str">
            <v>169225_FRB GEN CASH CL-2025</v>
          </cell>
          <cell r="C439">
            <v>-5.0099999997689144</v>
          </cell>
          <cell r="D439">
            <v>10.760000000231086</v>
          </cell>
        </row>
        <row r="440">
          <cell r="A440">
            <v>169322</v>
          </cell>
          <cell r="B440" t="str">
            <v>169322_FRB Gen Purch CL CCP-2022</v>
          </cell>
          <cell r="C440">
            <v>3.0000245607225251E-2</v>
          </cell>
          <cell r="D440">
            <v>0.43000024560722527</v>
          </cell>
        </row>
        <row r="441">
          <cell r="A441">
            <v>170106</v>
          </cell>
          <cell r="B441" t="str">
            <v>170106_RTF G-Fee Asset</v>
          </cell>
          <cell r="C441" t="str">
            <v>0</v>
          </cell>
          <cell r="D441" t="str">
            <v>0</v>
          </cell>
        </row>
        <row r="442">
          <cell r="A442">
            <v>175218</v>
          </cell>
          <cell r="B442" t="str">
            <v>175218_HB- Charge off Loans SACO</v>
          </cell>
          <cell r="C442">
            <v>0</v>
          </cell>
          <cell r="D442">
            <v>0</v>
          </cell>
        </row>
        <row r="443">
          <cell r="A443">
            <v>211021</v>
          </cell>
          <cell r="B443" t="str">
            <v>211021_</v>
          </cell>
          <cell r="C443">
            <v>8.8453298302537675E-7</v>
          </cell>
          <cell r="D443">
            <v>8.8453298302537675E-7</v>
          </cell>
        </row>
        <row r="444">
          <cell r="A444">
            <v>211060</v>
          </cell>
          <cell r="B444" t="str">
            <v>211060_</v>
          </cell>
          <cell r="C444">
            <v>2.3096799850463867E-7</v>
          </cell>
          <cell r="D444">
            <v>2.3096799850463867E-7</v>
          </cell>
        </row>
        <row r="445">
          <cell r="A445">
            <v>211422</v>
          </cell>
          <cell r="B445" t="str">
            <v>211422_UPB- Defeasance Liability</v>
          </cell>
          <cell r="C445">
            <v>1005194447.64</v>
          </cell>
          <cell r="D445">
            <v>1177055257.71</v>
          </cell>
        </row>
        <row r="446">
          <cell r="A446">
            <v>211500</v>
          </cell>
          <cell r="B446" t="str">
            <v>211500_SB Liability CBA AFS</v>
          </cell>
          <cell r="C446">
            <v>26955624.719999995</v>
          </cell>
          <cell r="D446">
            <v>30177025.349999998</v>
          </cell>
        </row>
        <row r="447">
          <cell r="A447">
            <v>211502</v>
          </cell>
          <cell r="B447" t="str">
            <v>211502_HB-Liability Sr-Cert FM99</v>
          </cell>
          <cell r="C447">
            <v>-4093086.32</v>
          </cell>
          <cell r="D447">
            <v>-3643121.34</v>
          </cell>
        </row>
        <row r="448">
          <cell r="A448">
            <v>211504</v>
          </cell>
          <cell r="B448" t="str">
            <v>211504_HB-Liability IO-Cert FM99</v>
          </cell>
          <cell r="C448">
            <v>-9737350.4800000004</v>
          </cell>
          <cell r="D448">
            <v>-9737350.4800000004</v>
          </cell>
        </row>
        <row r="449">
          <cell r="A449">
            <v>211506</v>
          </cell>
          <cell r="B449" t="str">
            <v>211506_HB-Accret IO-Cert FM99</v>
          </cell>
          <cell r="C449">
            <v>8214890.0599999987</v>
          </cell>
          <cell r="D449">
            <v>8295073.1599999983</v>
          </cell>
        </row>
        <row r="450">
          <cell r="A450">
            <v>211510</v>
          </cell>
          <cell r="B450" t="str">
            <v>211510_MBS Gross Up Liab CBA AFS</v>
          </cell>
          <cell r="C450">
            <v>221193.33</v>
          </cell>
          <cell r="D450">
            <v>342608.9</v>
          </cell>
        </row>
        <row r="451">
          <cell r="A451">
            <v>211530</v>
          </cell>
          <cell r="B451" t="str">
            <v>211530_SB Liability CBA  HFT</v>
          </cell>
          <cell r="C451">
            <v>-2430892.02</v>
          </cell>
          <cell r="D451">
            <v>-2398030.66</v>
          </cell>
        </row>
        <row r="452">
          <cell r="A452">
            <v>211540</v>
          </cell>
          <cell r="B452" t="str">
            <v>211540_MBS Gross Up Liab CBA HFT</v>
          </cell>
          <cell r="C452">
            <v>-23509493.360000014</v>
          </cell>
          <cell r="D452">
            <v>-23500796.470000014</v>
          </cell>
        </row>
        <row r="453">
          <cell r="A453">
            <v>223006</v>
          </cell>
          <cell r="B453" t="str">
            <v>223006_Int. Income Payable AFS</v>
          </cell>
          <cell r="C453">
            <v>1402887.57</v>
          </cell>
          <cell r="D453">
            <v>1478288.37</v>
          </cell>
        </row>
        <row r="454">
          <cell r="A454">
            <v>223007</v>
          </cell>
          <cell r="B454" t="str">
            <v>223007_Intrst Income Payable HFT</v>
          </cell>
          <cell r="C454">
            <v>-24778172.579999961</v>
          </cell>
          <cell r="D454">
            <v>-25411296.609999962</v>
          </cell>
        </row>
        <row r="455">
          <cell r="A455">
            <v>223008</v>
          </cell>
          <cell r="B455" t="str">
            <v>223008_MBS GU Liab AccAmort HFT</v>
          </cell>
          <cell r="C455">
            <v>7308111.950000002</v>
          </cell>
          <cell r="D455">
            <v>8064662.1700000046</v>
          </cell>
        </row>
        <row r="456">
          <cell r="A456">
            <v>223009</v>
          </cell>
          <cell r="B456" t="str">
            <v>223009_MBS GU Liab AccAmort AFS</v>
          </cell>
          <cell r="C456">
            <v>72332.14</v>
          </cell>
          <cell r="D456">
            <v>-29231.8</v>
          </cell>
        </row>
        <row r="457">
          <cell r="A457">
            <v>223010</v>
          </cell>
          <cell r="B457" t="str">
            <v>223010_SB Liab Accum Amort HFT</v>
          </cell>
          <cell r="C457">
            <v>808299.03</v>
          </cell>
          <cell r="D457">
            <v>902114.94</v>
          </cell>
        </row>
        <row r="458">
          <cell r="A458">
            <v>223011</v>
          </cell>
          <cell r="B458" t="str">
            <v>223011_SB Liab Accum Amort AFS</v>
          </cell>
          <cell r="C458">
            <v>-3892326.04</v>
          </cell>
          <cell r="D458">
            <v>-4897824.66</v>
          </cell>
        </row>
        <row r="459">
          <cell r="A459">
            <v>223013</v>
          </cell>
          <cell r="B459" t="str">
            <v>223013_Deferred G/L-Sec Bor-HFT</v>
          </cell>
          <cell r="C459">
            <v>946.60999999992782</v>
          </cell>
          <cell r="D459">
            <v>1.2799999999115244</v>
          </cell>
        </row>
        <row r="460">
          <cell r="A460">
            <v>223013</v>
          </cell>
          <cell r="B460" t="str">
            <v>223013_Deferred G/L-Sec Bor-HFT</v>
          </cell>
          <cell r="C460">
            <v>946.60999999992782</v>
          </cell>
          <cell r="D460">
            <v>1.2799999999115244</v>
          </cell>
        </row>
        <row r="461">
          <cell r="A461">
            <v>223014</v>
          </cell>
          <cell r="B461" t="str">
            <v>223014_Acc Accr Def G/L-SB-HFT</v>
          </cell>
          <cell r="C461">
            <v>278330.15999999997</v>
          </cell>
          <cell r="D461">
            <v>244977.66</v>
          </cell>
        </row>
        <row r="462">
          <cell r="A462">
            <v>223016</v>
          </cell>
          <cell r="B462" t="str">
            <v>223016_Deferred G/L-Sec Bor-AFS</v>
          </cell>
          <cell r="C462">
            <v>-0.12999999999919964</v>
          </cell>
          <cell r="D462">
            <v>-0.12999999999919964</v>
          </cell>
        </row>
        <row r="463">
          <cell r="A463">
            <v>223017</v>
          </cell>
          <cell r="B463" t="str">
            <v>223017_Acc Accr Def G/L-SB-AFS</v>
          </cell>
          <cell r="C463">
            <v>-0.1400000000000432</v>
          </cell>
          <cell r="D463">
            <v>-0.1400000000000432</v>
          </cell>
        </row>
        <row r="464">
          <cell r="A464">
            <v>223022</v>
          </cell>
          <cell r="B464" t="str">
            <v>223022_AIP - Defeasance HFI</v>
          </cell>
          <cell r="C464">
            <v>5351113.93</v>
          </cell>
          <cell r="D464">
            <v>6436348</v>
          </cell>
        </row>
        <row r="465">
          <cell r="A465">
            <v>245005</v>
          </cell>
          <cell r="B465" t="str">
            <v>245005_Fed Tax Liab-Deferred-STC</v>
          </cell>
          <cell r="C465">
            <v>-24675799.739999998</v>
          </cell>
          <cell r="D465">
            <v>-19636544.34</v>
          </cell>
        </row>
        <row r="466">
          <cell r="A466">
            <v>249011</v>
          </cell>
          <cell r="B466" t="str">
            <v>249011_P &amp; I Payable-Repos</v>
          </cell>
          <cell r="C466">
            <v>0</v>
          </cell>
          <cell r="D466">
            <v>0</v>
          </cell>
        </row>
        <row r="467">
          <cell r="A467">
            <v>252843</v>
          </cell>
          <cell r="B467" t="str">
            <v>252843_</v>
          </cell>
          <cell r="C467">
            <v>1.8812716007232666E-7</v>
          </cell>
          <cell r="D467">
            <v>1.8812716007232666E-7</v>
          </cell>
        </row>
        <row r="468">
          <cell r="A468">
            <v>252844</v>
          </cell>
          <cell r="B468" t="str">
            <v>252844_OMNIBUS SUM Realized G/L</v>
          </cell>
          <cell r="C468">
            <v>0</v>
          </cell>
          <cell r="D468">
            <v>1.1641532182693481E-10</v>
          </cell>
        </row>
        <row r="469">
          <cell r="A469">
            <v>253016</v>
          </cell>
          <cell r="B469" t="str">
            <v>253016_SNA Due ToServicer SF HFS</v>
          </cell>
          <cell r="C469">
            <v>-18100.71</v>
          </cell>
          <cell r="D469">
            <v>-24711.79</v>
          </cell>
        </row>
        <row r="470">
          <cell r="A470">
            <v>253017</v>
          </cell>
          <cell r="B470" t="str">
            <v>253017_SNA Due ToServicer SF HFI</v>
          </cell>
          <cell r="C470">
            <v>-19687882.02</v>
          </cell>
          <cell r="D470">
            <v>-21765130.09</v>
          </cell>
        </row>
        <row r="471">
          <cell r="A471">
            <v>253018</v>
          </cell>
          <cell r="B471" t="str">
            <v>253018_SNA Due ToServicer MF HFS</v>
          </cell>
          <cell r="C471">
            <v>0</v>
          </cell>
          <cell r="D471">
            <v>0</v>
          </cell>
        </row>
        <row r="472">
          <cell r="A472">
            <v>253020</v>
          </cell>
          <cell r="B472" t="str">
            <v>253020_SNA Due ToServicer MF HFI</v>
          </cell>
          <cell r="C472">
            <v>-1044106.84</v>
          </cell>
          <cell r="D472">
            <v>-228885.79</v>
          </cell>
        </row>
        <row r="473">
          <cell r="A473">
            <v>253021</v>
          </cell>
          <cell r="B473" t="str">
            <v>253021_SNA Due ToServicer ST HFS</v>
          </cell>
          <cell r="C473">
            <v>-57691.49</v>
          </cell>
          <cell r="D473">
            <v>-71518.61</v>
          </cell>
        </row>
        <row r="474">
          <cell r="A474">
            <v>253075</v>
          </cell>
          <cell r="B474" t="str">
            <v>253075_Payable Prin Gnma Remics</v>
          </cell>
          <cell r="C474">
            <v>-7236122.0800000178</v>
          </cell>
          <cell r="D474">
            <v>-6034582.0400000177</v>
          </cell>
        </row>
        <row r="475">
          <cell r="A475">
            <v>259500</v>
          </cell>
          <cell r="B475" t="str">
            <v>259500_Consolidated Trust Liab</v>
          </cell>
          <cell r="C475">
            <v>0</v>
          </cell>
          <cell r="D475">
            <v>0</v>
          </cell>
        </row>
        <row r="476">
          <cell r="A476">
            <v>272211</v>
          </cell>
          <cell r="B476" t="str">
            <v>272211_Def Inc-Oops G/F Short</v>
          </cell>
          <cell r="C476">
            <v>-6.0000002384185791E-2</v>
          </cell>
          <cell r="D476">
            <v>-6.0000002384185791E-2</v>
          </cell>
        </row>
        <row r="477">
          <cell r="A477">
            <v>272213</v>
          </cell>
          <cell r="B477" t="str">
            <v>272213_Amort Oops G/F Shortage</v>
          </cell>
          <cell r="C477">
            <v>-1.4901161193847656E-8</v>
          </cell>
          <cell r="D477">
            <v>-1.4901161193847656E-8</v>
          </cell>
        </row>
        <row r="478">
          <cell r="A478">
            <v>278106</v>
          </cell>
          <cell r="B478" t="str">
            <v>RTF G-Fee Liability</v>
          </cell>
          <cell r="C478" t="str">
            <v>0</v>
          </cell>
          <cell r="D478" t="str">
            <v>0</v>
          </cell>
        </row>
        <row r="479">
          <cell r="A479">
            <v>290210</v>
          </cell>
          <cell r="B479" t="str">
            <v>290210_</v>
          </cell>
          <cell r="C479">
            <v>-3.2782554626464844E-7</v>
          </cell>
          <cell r="D479">
            <v>-3.2782554626464844E-7</v>
          </cell>
        </row>
        <row r="480">
          <cell r="A480">
            <v>290335</v>
          </cell>
          <cell r="B480" t="str">
            <v>290335_Sales Clearing</v>
          </cell>
          <cell r="C480">
            <v>380897.46000000375</v>
          </cell>
          <cell r="D480">
            <v>380897.45000000374</v>
          </cell>
        </row>
        <row r="481">
          <cell r="A481">
            <v>290336</v>
          </cell>
          <cell r="B481" t="str">
            <v>290336_MBS Trading Clearing</v>
          </cell>
          <cell r="C481">
            <v>-127046.64999998722</v>
          </cell>
          <cell r="D481">
            <v>169856.66000001278</v>
          </cell>
        </row>
        <row r="482">
          <cell r="A482">
            <v>290337</v>
          </cell>
          <cell r="B482" t="str">
            <v>290337_CSTD Clearing Account</v>
          </cell>
          <cell r="C482">
            <v>-10674.300000001467</v>
          </cell>
          <cell r="D482">
            <v>140.7399999985339</v>
          </cell>
        </row>
        <row r="483">
          <cell r="A483">
            <v>290502</v>
          </cell>
          <cell r="B483" t="str">
            <v>290502_RTF Sales Clearing</v>
          </cell>
          <cell r="C483" t="str">
            <v>0</v>
          </cell>
          <cell r="D483">
            <v>1.1175871339474952E-10</v>
          </cell>
        </row>
        <row r="484">
          <cell r="A484">
            <v>290525</v>
          </cell>
          <cell r="B484" t="str">
            <v>290525_UPB SB Liability AFS</v>
          </cell>
          <cell r="C484">
            <v>386105455.14999998</v>
          </cell>
          <cell r="D484">
            <v>390555342.53999996</v>
          </cell>
        </row>
        <row r="485">
          <cell r="A485">
            <v>290526</v>
          </cell>
          <cell r="B485" t="str">
            <v>290526_UPB MBS Gross Up Liab AFS</v>
          </cell>
          <cell r="C485">
            <v>-84368739.38000004</v>
          </cell>
          <cell r="D485">
            <v>-81105226.540000036</v>
          </cell>
        </row>
        <row r="486">
          <cell r="A486">
            <v>290527</v>
          </cell>
          <cell r="B486" t="str">
            <v>290527_UPB SB Liability HFT</v>
          </cell>
          <cell r="C486">
            <v>-1023941940.4099989</v>
          </cell>
          <cell r="D486">
            <v>-1021050868.1699991</v>
          </cell>
        </row>
        <row r="487">
          <cell r="A487">
            <v>290528</v>
          </cell>
          <cell r="B487" t="str">
            <v>290528_UPB MBS Gross Up Liab HFT</v>
          </cell>
          <cell r="C487">
            <v>-4926846226.829998</v>
          </cell>
          <cell r="D487">
            <v>-4902623411.1799974</v>
          </cell>
        </row>
        <row r="488">
          <cell r="A488">
            <v>318302</v>
          </cell>
          <cell r="B488" t="str">
            <v>318302_Unrlzd G/L-OCI AFS-Portf</v>
          </cell>
          <cell r="C488">
            <v>765892275.96000004</v>
          </cell>
          <cell r="D488">
            <v>689806832.76999998</v>
          </cell>
        </row>
        <row r="489">
          <cell r="A489">
            <v>318307</v>
          </cell>
          <cell r="B489" t="str">
            <v>318307_HB-MTM EMC97-1 OCI</v>
          </cell>
          <cell r="C489">
            <v>-1181819.9099999999</v>
          </cell>
          <cell r="D489">
            <v>-1120503.74</v>
          </cell>
        </row>
        <row r="490">
          <cell r="A490">
            <v>318308</v>
          </cell>
          <cell r="B490" t="str">
            <v>318308_Unreal G/L-OCI AFS-STC</v>
          </cell>
          <cell r="C490">
            <v>-45826485.229999989</v>
          </cell>
          <cell r="D490">
            <v>-36467868.04999999</v>
          </cell>
        </row>
        <row r="491">
          <cell r="A491">
            <v>318312</v>
          </cell>
          <cell r="B491" t="str">
            <v>318312_Unrld G/L OCI (OMNI) AFS</v>
          </cell>
          <cell r="C491">
            <v>-1534.35</v>
          </cell>
          <cell r="D491">
            <v>0</v>
          </cell>
        </row>
        <row r="492">
          <cell r="A492">
            <v>330201</v>
          </cell>
          <cell r="B492" t="str">
            <v>330201_Mark To Mkt Adj Afs Sec</v>
          </cell>
          <cell r="C492">
            <v>0.80999851226806641</v>
          </cell>
          <cell r="D492">
            <v>0.80999875068664551</v>
          </cell>
        </row>
        <row r="493">
          <cell r="A493">
            <v>330202</v>
          </cell>
          <cell r="B493" t="str">
            <v>330202_MTM ADJ CONSOL ASSETS</v>
          </cell>
          <cell r="C493">
            <v>0</v>
          </cell>
          <cell r="D493">
            <v>0</v>
          </cell>
        </row>
        <row r="494">
          <cell r="A494">
            <v>330203</v>
          </cell>
          <cell r="B494" t="str">
            <v>330203_MK TO MKT MET LIFE EQ INV</v>
          </cell>
          <cell r="C494">
            <v>-42574667.229999997</v>
          </cell>
          <cell r="D494">
            <v>-44912611.479999997</v>
          </cell>
        </row>
        <row r="495">
          <cell r="A495">
            <v>333316</v>
          </cell>
          <cell r="B495" t="str">
            <v>333316_M-T-M Remic Acq-Spec Deal</v>
          </cell>
          <cell r="C495">
            <v>27.000000014901161</v>
          </cell>
          <cell r="D495">
            <v>27</v>
          </cell>
        </row>
        <row r="496">
          <cell r="A496">
            <v>410003</v>
          </cell>
          <cell r="B496" t="str">
            <v>410003_Securities Intrst Income</v>
          </cell>
          <cell r="C496">
            <v>4382655346.3999996</v>
          </cell>
          <cell r="D496">
            <v>5804370107.9399986</v>
          </cell>
        </row>
        <row r="497">
          <cell r="A497">
            <v>410801</v>
          </cell>
          <cell r="B497" t="str">
            <v>410801_Int Inc Govt Mbs(Pits)</v>
          </cell>
          <cell r="C497">
            <v>-42718744.699999996</v>
          </cell>
          <cell r="D497">
            <v>-55327012.82</v>
          </cell>
        </row>
        <row r="498">
          <cell r="A498">
            <v>410811</v>
          </cell>
          <cell r="B498" t="str">
            <v>410811_Int Inc Govt Gnma Mbs</v>
          </cell>
          <cell r="C498">
            <v>-106652383.35000001</v>
          </cell>
          <cell r="D498">
            <v>-138183350.65000001</v>
          </cell>
        </row>
        <row r="499">
          <cell r="A499">
            <v>410813</v>
          </cell>
          <cell r="B499" t="str">
            <v>410813_INT INC FREEDIE GOVT MBS</v>
          </cell>
          <cell r="C499">
            <v>-9321186.4399999995</v>
          </cell>
          <cell r="D499">
            <v>-10889733.840000002</v>
          </cell>
        </row>
        <row r="500">
          <cell r="A500">
            <v>410831</v>
          </cell>
          <cell r="B500" t="str">
            <v>410831_Int Inc - Hsng Rev Bonds</v>
          </cell>
          <cell r="C500">
            <v>-266181909.39000002</v>
          </cell>
          <cell r="D500">
            <v>-348892740.71000004</v>
          </cell>
        </row>
        <row r="501">
          <cell r="A501">
            <v>410831</v>
          </cell>
          <cell r="B501" t="str">
            <v>410831_Int Inc - Hsng Rev Bonds</v>
          </cell>
          <cell r="C501">
            <v>-266181909.39000002</v>
          </cell>
          <cell r="D501">
            <v>-348892740.71000004</v>
          </cell>
        </row>
        <row r="502">
          <cell r="A502">
            <v>410832</v>
          </cell>
          <cell r="B502" t="str">
            <v>410832_SF INT INC MRB's (CAB)</v>
          </cell>
          <cell r="C502">
            <v>-2432094.1</v>
          </cell>
          <cell r="D502">
            <v>-2878627.52</v>
          </cell>
        </row>
        <row r="503">
          <cell r="A503">
            <v>410871</v>
          </cell>
          <cell r="B503" t="str">
            <v>410871_SFMRB Taxable Income Account</v>
          </cell>
          <cell r="C503">
            <v>-23765356.469999999</v>
          </cell>
          <cell r="D503">
            <v>-30519821.359999999</v>
          </cell>
        </row>
        <row r="504">
          <cell r="A504">
            <v>411304</v>
          </cell>
          <cell r="B504" t="str">
            <v>411304_Interest Income AFS</v>
          </cell>
          <cell r="C504" t="str">
            <v>0</v>
          </cell>
          <cell r="D504" t="str">
            <v>0</v>
          </cell>
        </row>
        <row r="505">
          <cell r="A505">
            <v>412101</v>
          </cell>
          <cell r="B505" t="str">
            <v>412101_INT INC CONV (NON LASER)</v>
          </cell>
          <cell r="C505">
            <v>-686401.33</v>
          </cell>
          <cell r="D505">
            <v>-884220.25</v>
          </cell>
        </row>
        <row r="506">
          <cell r="A506">
            <v>412200</v>
          </cell>
          <cell r="B506" t="str">
            <v>412200_Interest Income Px Drop</v>
          </cell>
          <cell r="C506" t="str">
            <v>0</v>
          </cell>
          <cell r="D506" t="str">
            <v>0</v>
          </cell>
        </row>
        <row r="507">
          <cell r="A507">
            <v>412202</v>
          </cell>
          <cell r="B507" t="str">
            <v>412202_Interest Income Dollar Roll</v>
          </cell>
          <cell r="C507" t="str">
            <v>0</v>
          </cell>
          <cell r="D507" t="str">
            <v>0</v>
          </cell>
        </row>
        <row r="508">
          <cell r="A508">
            <v>412801</v>
          </cell>
          <cell r="B508" t="str">
            <v>412801_Int Inc Mbs Conv(Pits)</v>
          </cell>
          <cell r="C508">
            <v>-11417151467.699999</v>
          </cell>
          <cell r="D508">
            <v>-14895840302.320002</v>
          </cell>
        </row>
        <row r="509">
          <cell r="A509">
            <v>412802</v>
          </cell>
          <cell r="B509" t="str">
            <v>412802_RTF non-FNMA MF REMIC Acc Int</v>
          </cell>
          <cell r="C509" t="str">
            <v>0</v>
          </cell>
          <cell r="D509" t="str">
            <v>0</v>
          </cell>
        </row>
        <row r="510">
          <cell r="A510">
            <v>412803</v>
          </cell>
          <cell r="B510" t="str">
            <v>412803_RTF FNMA MF REMIC Acc Int Inc</v>
          </cell>
          <cell r="C510" t="str">
            <v>0</v>
          </cell>
          <cell r="D510" t="str">
            <v>0</v>
          </cell>
        </row>
        <row r="511">
          <cell r="A511">
            <v>412804</v>
          </cell>
          <cell r="B511" t="str">
            <v>412804_RTF non-FNMA SF REMIC Acc Int</v>
          </cell>
          <cell r="C511" t="str">
            <v>0</v>
          </cell>
          <cell r="D511">
            <v>-17940.82</v>
          </cell>
        </row>
        <row r="512">
          <cell r="A512">
            <v>412805</v>
          </cell>
          <cell r="B512" t="str">
            <v>412805_Int Inc Conv FNM $ROLL</v>
          </cell>
          <cell r="C512" t="str">
            <v>0</v>
          </cell>
          <cell r="D512" t="str">
            <v>0</v>
          </cell>
        </row>
        <row r="513">
          <cell r="A513">
            <v>412808</v>
          </cell>
          <cell r="B513" t="str">
            <v>412808_RTF FNMA SF REMIC Acc Int Inc</v>
          </cell>
          <cell r="C513" t="str">
            <v>0</v>
          </cell>
          <cell r="D513" t="str">
            <v>0</v>
          </cell>
        </row>
        <row r="514">
          <cell r="A514">
            <v>412851</v>
          </cell>
          <cell r="B514" t="str">
            <v>Int Inc Stis Remic Pits</v>
          </cell>
          <cell r="C514">
            <v>-119810483.87</v>
          </cell>
          <cell r="D514">
            <v>-156204495.46000001</v>
          </cell>
        </row>
        <row r="515">
          <cell r="A515">
            <v>412855</v>
          </cell>
          <cell r="B515" t="str">
            <v>Interest Income-PC Loans</v>
          </cell>
          <cell r="C515">
            <v>-16680575.140000001</v>
          </cell>
          <cell r="D515">
            <v>-22261907.68</v>
          </cell>
        </row>
        <row r="516">
          <cell r="A516">
            <v>413500</v>
          </cell>
          <cell r="B516" t="str">
            <v>413500_Int inc-Bear Stearns Certif</v>
          </cell>
          <cell r="C516">
            <v>-472367.76</v>
          </cell>
          <cell r="D516">
            <v>-587179.36</v>
          </cell>
        </row>
        <row r="517">
          <cell r="A517">
            <v>413505</v>
          </cell>
          <cell r="B517" t="str">
            <v>413505_STC Interest Inc-IO-AFS</v>
          </cell>
          <cell r="C517">
            <v>-30408541.219999999</v>
          </cell>
          <cell r="D517">
            <v>-39687389.960000001</v>
          </cell>
        </row>
        <row r="518">
          <cell r="A518">
            <v>413801</v>
          </cell>
          <cell r="B518" t="str">
            <v>413801_Int Income Conv Fhlm Pits</v>
          </cell>
          <cell r="C518">
            <v>-701247952.46000004</v>
          </cell>
          <cell r="D518">
            <v>-925092637.38</v>
          </cell>
        </row>
        <row r="519">
          <cell r="A519">
            <v>413821</v>
          </cell>
          <cell r="B519" t="str">
            <v>413821_Int Inc Non-Fnma Mtg Sec</v>
          </cell>
          <cell r="C519">
            <v>-920842324.47000003</v>
          </cell>
          <cell r="D519">
            <v>-1228300750.52</v>
          </cell>
        </row>
        <row r="520">
          <cell r="A520">
            <v>414090</v>
          </cell>
          <cell r="B520" t="str">
            <v>414090_Int Inc STATs_OOC Conv SF</v>
          </cell>
          <cell r="C520">
            <v>-3917921.88</v>
          </cell>
          <cell r="D520">
            <v>-5660262.7199999997</v>
          </cell>
        </row>
        <row r="521">
          <cell r="A521">
            <v>414091</v>
          </cell>
          <cell r="B521" t="str">
            <v>SNA IntInc Contra SF  HFS</v>
          </cell>
          <cell r="C521">
            <v>18157.54</v>
          </cell>
          <cell r="D521">
            <v>-49123.66</v>
          </cell>
        </row>
        <row r="522">
          <cell r="A522">
            <v>414092</v>
          </cell>
          <cell r="B522" t="str">
            <v>SNA IntInc Contra SF HFI</v>
          </cell>
          <cell r="C522">
            <v>617224.52</v>
          </cell>
          <cell r="D522">
            <v>928206.07</v>
          </cell>
        </row>
        <row r="523">
          <cell r="A523">
            <v>414094</v>
          </cell>
          <cell r="B523" t="str">
            <v>SNA IntInc Contra MF HFI</v>
          </cell>
          <cell r="C523">
            <v>318211.15000000002</v>
          </cell>
          <cell r="D523">
            <v>-245608.09</v>
          </cell>
        </row>
        <row r="524">
          <cell r="A524">
            <v>414095</v>
          </cell>
          <cell r="B524" t="str">
            <v>SNA IntInc Contra ST HFS</v>
          </cell>
          <cell r="C524">
            <v>1648.26</v>
          </cell>
          <cell r="D524">
            <v>4223.4399999999996</v>
          </cell>
        </row>
        <row r="525">
          <cell r="A525">
            <v>414101</v>
          </cell>
          <cell r="B525" t="str">
            <v>414101_INT INC CONV ARM (NON LASER)</v>
          </cell>
          <cell r="C525">
            <v>-1484832.05</v>
          </cell>
          <cell r="D525">
            <v>-1924203.13</v>
          </cell>
        </row>
        <row r="526">
          <cell r="A526">
            <v>414701</v>
          </cell>
          <cell r="B526" t="str">
            <v>414701_Int Arm Mbs (Pits)</v>
          </cell>
          <cell r="C526">
            <v>-1177323456.2</v>
          </cell>
          <cell r="D526">
            <v>-1603871581.49</v>
          </cell>
        </row>
        <row r="527">
          <cell r="A527">
            <v>414731</v>
          </cell>
          <cell r="B527" t="str">
            <v>414731_Int Inc Arm Fhlm Pits</v>
          </cell>
          <cell r="C527">
            <v>-418451227.57000005</v>
          </cell>
          <cell r="D527">
            <v>-570836928.12000012</v>
          </cell>
        </row>
        <row r="528">
          <cell r="A528">
            <v>414821</v>
          </cell>
          <cell r="B528" t="str">
            <v>414821_Int Inc ARM Non-FNMA Pits</v>
          </cell>
          <cell r="C528">
            <v>-2439228179.0700002</v>
          </cell>
          <cell r="D528">
            <v>-3422651306.3000002</v>
          </cell>
        </row>
        <row r="529">
          <cell r="A529">
            <v>417321</v>
          </cell>
          <cell r="B529" t="str">
            <v>417321_Int Inc-Non Fnma Mtg Mf</v>
          </cell>
          <cell r="C529">
            <v>-174941452.84000003</v>
          </cell>
          <cell r="D529">
            <v>-191992207.28000003</v>
          </cell>
        </row>
        <row r="530">
          <cell r="A530">
            <v>417331</v>
          </cell>
          <cell r="B530" t="str">
            <v>417331_Cost Rcvry Int Inc 9920</v>
          </cell>
          <cell r="C530">
            <v>2131795.64</v>
          </cell>
          <cell r="D530">
            <v>2799377.09</v>
          </cell>
        </row>
        <row r="531">
          <cell r="A531">
            <v>417332</v>
          </cell>
          <cell r="B531" t="str">
            <v>417332_Cost Rcvry Int Inc FAS115</v>
          </cell>
          <cell r="C531" t="str">
            <v>0</v>
          </cell>
          <cell r="D531" t="str">
            <v>0</v>
          </cell>
        </row>
        <row r="532">
          <cell r="A532">
            <v>417431</v>
          </cell>
          <cell r="B532" t="str">
            <v>417431_Int Income Hrb-Taxable</v>
          </cell>
          <cell r="C532">
            <v>-150320497.44</v>
          </cell>
          <cell r="D532">
            <v>-198818870.59</v>
          </cell>
        </row>
        <row r="533">
          <cell r="A533">
            <v>417432</v>
          </cell>
          <cell r="B533" t="str">
            <v>417432_Int Inc M/F Mrb Tax-Exemp</v>
          </cell>
          <cell r="C533">
            <v>-279854416.38</v>
          </cell>
          <cell r="D533">
            <v>-370636257.14999998</v>
          </cell>
        </row>
        <row r="534">
          <cell r="A534">
            <v>417434</v>
          </cell>
          <cell r="B534" t="str">
            <v>417434_MF INT INC MRB's (CAB)</v>
          </cell>
          <cell r="C534">
            <v>-72756.53</v>
          </cell>
          <cell r="D534">
            <v>-97659.38</v>
          </cell>
        </row>
        <row r="535">
          <cell r="A535">
            <v>417521</v>
          </cell>
          <cell r="B535" t="str">
            <v>417521_INT INC CONV MF FNMA PITS</v>
          </cell>
          <cell r="C535">
            <v>-354083390.62</v>
          </cell>
          <cell r="D535">
            <v>-466530806.25999999</v>
          </cell>
        </row>
        <row r="536">
          <cell r="A536">
            <v>420361</v>
          </cell>
          <cell r="B536" t="str">
            <v>Interest Income MF HFS</v>
          </cell>
          <cell r="C536" t="str">
            <v>0</v>
          </cell>
          <cell r="D536" t="str">
            <v>0</v>
          </cell>
        </row>
        <row r="537">
          <cell r="A537">
            <v>420364</v>
          </cell>
          <cell r="B537" t="str">
            <v>Interest Income SF HFS</v>
          </cell>
          <cell r="C537">
            <v>-128067669.11000001</v>
          </cell>
          <cell r="D537">
            <v>-172815984.67000002</v>
          </cell>
        </row>
        <row r="538">
          <cell r="A538">
            <v>420381</v>
          </cell>
          <cell r="B538" t="str">
            <v>420381_Am Df G/L HFT Trf 529160</v>
          </cell>
          <cell r="C538" t="str">
            <v>0</v>
          </cell>
          <cell r="D538" t="str">
            <v>0</v>
          </cell>
        </row>
        <row r="539">
          <cell r="A539">
            <v>420411</v>
          </cell>
          <cell r="B539" t="str">
            <v>Interest Income MF HFI</v>
          </cell>
          <cell r="C539">
            <v>-608289395.17999995</v>
          </cell>
          <cell r="D539">
            <v>-802566526.75</v>
          </cell>
        </row>
        <row r="540">
          <cell r="A540">
            <v>420412</v>
          </cell>
          <cell r="B540" t="str">
            <v>Int. Inc. Defeasance MF HFI</v>
          </cell>
          <cell r="C540">
            <v>41022480.340000004</v>
          </cell>
          <cell r="D540">
            <v>58785774.910000004</v>
          </cell>
        </row>
        <row r="541">
          <cell r="A541">
            <v>420420</v>
          </cell>
          <cell r="B541" t="str">
            <v>Interest Income SF HFI</v>
          </cell>
          <cell r="C541">
            <v>-3443521236.2299995</v>
          </cell>
          <cell r="D541">
            <v>-4553749742.4199991</v>
          </cell>
        </row>
        <row r="542">
          <cell r="A542">
            <v>420425</v>
          </cell>
          <cell r="B542" t="str">
            <v>HB-Int Inc Lns SACO REMIC</v>
          </cell>
          <cell r="C542">
            <v>-1113529.51</v>
          </cell>
          <cell r="D542">
            <v>-1426418.83</v>
          </cell>
        </row>
        <row r="543">
          <cell r="A543">
            <v>420430</v>
          </cell>
          <cell r="B543" t="str">
            <v>Amort Exp MF CBA HFI</v>
          </cell>
          <cell r="C543">
            <v>8439619.5700000003</v>
          </cell>
          <cell r="D543">
            <v>10297794.899999999</v>
          </cell>
        </row>
        <row r="544">
          <cell r="A544">
            <v>420432</v>
          </cell>
          <cell r="B544" t="str">
            <v>Amort. Income - Defeasance</v>
          </cell>
          <cell r="C544">
            <v>-317647</v>
          </cell>
          <cell r="D544">
            <v>-573501.85</v>
          </cell>
        </row>
        <row r="545">
          <cell r="A545">
            <v>420440</v>
          </cell>
          <cell r="B545" t="str">
            <v>Amort Exp SF CBA HFI</v>
          </cell>
          <cell r="C545">
            <v>34163267.549999997</v>
          </cell>
          <cell r="D545">
            <v>57623203.969999991</v>
          </cell>
        </row>
        <row r="546">
          <cell r="A546">
            <v>420450</v>
          </cell>
          <cell r="B546" t="str">
            <v>420450_Int ExpMBSGU Trf to529153</v>
          </cell>
          <cell r="C546" t="str">
            <v>0</v>
          </cell>
          <cell r="D546" t="str">
            <v>0</v>
          </cell>
        </row>
        <row r="547">
          <cell r="A547">
            <v>420460</v>
          </cell>
          <cell r="B547" t="str">
            <v>420460_Int Exp SB Trf to 529154</v>
          </cell>
          <cell r="C547" t="str">
            <v>0</v>
          </cell>
          <cell r="D547" t="str">
            <v>0</v>
          </cell>
        </row>
        <row r="548">
          <cell r="A548">
            <v>420470</v>
          </cell>
          <cell r="B548" t="str">
            <v>420470_MTM Unrl G/L Trf to718503</v>
          </cell>
          <cell r="C548" t="str">
            <v>0</v>
          </cell>
          <cell r="D548" t="str">
            <v>0</v>
          </cell>
        </row>
        <row r="549">
          <cell r="A549">
            <v>420717</v>
          </cell>
          <cell r="B549" t="str">
            <v>420717_Income/Expense House Bond</v>
          </cell>
          <cell r="C549">
            <v>0</v>
          </cell>
          <cell r="D549">
            <v>0</v>
          </cell>
        </row>
        <row r="550">
          <cell r="A550">
            <v>420801</v>
          </cell>
          <cell r="B550" t="str">
            <v>420801_INC CONV FR DISC-STATS</v>
          </cell>
          <cell r="C550">
            <v>0</v>
          </cell>
          <cell r="D550">
            <v>0</v>
          </cell>
        </row>
        <row r="551">
          <cell r="A551">
            <v>420804</v>
          </cell>
          <cell r="B551" t="str">
            <v>420804_INC ACCRETION IMPAIRMENT</v>
          </cell>
          <cell r="C551">
            <v>-0.17000000015832484</v>
          </cell>
          <cell r="D551">
            <v>-0.26000000024214387</v>
          </cell>
        </row>
        <row r="552">
          <cell r="A552">
            <v>420811</v>
          </cell>
          <cell r="B552" t="str">
            <v>420811_INC GOVT DISC-STATS</v>
          </cell>
          <cell r="C552">
            <v>0</v>
          </cell>
          <cell r="D552">
            <v>0</v>
          </cell>
        </row>
        <row r="553">
          <cell r="A553">
            <v>420821</v>
          </cell>
          <cell r="B553" t="str">
            <v>420821_Inc Conv Premium-Stats</v>
          </cell>
          <cell r="C553">
            <v>0</v>
          </cell>
          <cell r="D553">
            <v>0</v>
          </cell>
        </row>
        <row r="554">
          <cell r="A554">
            <v>420822</v>
          </cell>
          <cell r="B554" t="str">
            <v>420822_INC/EXP FIN46 MEGA SALE</v>
          </cell>
          <cell r="C554">
            <v>0</v>
          </cell>
          <cell r="D554">
            <v>0</v>
          </cell>
        </row>
        <row r="555">
          <cell r="A555">
            <v>420841</v>
          </cell>
          <cell r="B555" t="str">
            <v>420841_Inc Nly Conv Fr Disc-stats</v>
          </cell>
          <cell r="C555">
            <v>0</v>
          </cell>
          <cell r="D555">
            <v>0</v>
          </cell>
        </row>
        <row r="556">
          <cell r="A556">
            <v>420852</v>
          </cell>
          <cell r="B556" t="str">
            <v>420852_LOCOM GAIN/LOSS-SECURITIES</v>
          </cell>
          <cell r="C556">
            <v>0</v>
          </cell>
          <cell r="D556">
            <v>-9.3132257461547852E-10</v>
          </cell>
        </row>
        <row r="557">
          <cell r="A557">
            <v>421302</v>
          </cell>
          <cell r="B557" t="str">
            <v>421302_OrigP/D Amort Exp AFS</v>
          </cell>
          <cell r="C557">
            <v>86427536.800000012</v>
          </cell>
          <cell r="D557">
            <v>108029993.42000002</v>
          </cell>
        </row>
        <row r="558">
          <cell r="A558">
            <v>421305</v>
          </cell>
          <cell r="B558" t="str">
            <v>421305_OrigP/D Amort Exp AFS-STC</v>
          </cell>
          <cell r="C558">
            <v>14453666.35</v>
          </cell>
          <cell r="D558">
            <v>17316899.960000001</v>
          </cell>
        </row>
        <row r="559">
          <cell r="A559">
            <v>421312</v>
          </cell>
          <cell r="B559" t="str">
            <v>421312_Def fee Amort Exp AFS</v>
          </cell>
          <cell r="C559">
            <v>-358353.54</v>
          </cell>
          <cell r="D559">
            <v>-503474.82</v>
          </cell>
        </row>
        <row r="560">
          <cell r="A560">
            <v>421502</v>
          </cell>
          <cell r="B560" t="str">
            <v>421502_OrigP/D Amort Exp HFT</v>
          </cell>
          <cell r="C560">
            <v>5586716.4800000014</v>
          </cell>
          <cell r="D560">
            <v>8749332.3400000017</v>
          </cell>
        </row>
        <row r="561">
          <cell r="A561">
            <v>421504</v>
          </cell>
          <cell r="B561" t="str">
            <v>421504_Def fee Amort Exp HFT</v>
          </cell>
          <cell r="C561" t="str">
            <v>0</v>
          </cell>
          <cell r="D561" t="str">
            <v>0</v>
          </cell>
        </row>
        <row r="562">
          <cell r="A562">
            <v>421841</v>
          </cell>
          <cell r="B562" t="str">
            <v>421841_Inc Nonly Govt Disc-Stats</v>
          </cell>
          <cell r="C562">
            <v>0</v>
          </cell>
          <cell r="D562">
            <v>0</v>
          </cell>
        </row>
        <row r="563">
          <cell r="A563">
            <v>422201</v>
          </cell>
          <cell r="B563" t="str">
            <v>INC/EXP REV MORT AQ COSTS</v>
          </cell>
          <cell r="C563">
            <v>8105114.0999999996</v>
          </cell>
          <cell r="D563">
            <v>11428264.16</v>
          </cell>
        </row>
        <row r="564">
          <cell r="A564">
            <v>422801</v>
          </cell>
          <cell r="B564" t="str">
            <v>422801_INC CONV INTM-STATS</v>
          </cell>
          <cell r="C564">
            <v>0</v>
          </cell>
          <cell r="D564">
            <v>0</v>
          </cell>
        </row>
        <row r="565">
          <cell r="A565">
            <v>422842</v>
          </cell>
          <cell r="B565" t="str">
            <v>422842_RTF non-FNMA MF REMIC Am In/Ex</v>
          </cell>
          <cell r="C565" t="str">
            <v>0</v>
          </cell>
          <cell r="D565" t="str">
            <v>0</v>
          </cell>
        </row>
        <row r="566">
          <cell r="A566">
            <v>422843</v>
          </cell>
          <cell r="B566" t="str">
            <v>422843_RTF FNMA MF REMIC Am In/Ex</v>
          </cell>
          <cell r="C566" t="str">
            <v>0</v>
          </cell>
          <cell r="D566" t="str">
            <v>0</v>
          </cell>
        </row>
        <row r="567">
          <cell r="A567">
            <v>422844</v>
          </cell>
          <cell r="B567" t="str">
            <v>422844_RTF non_FNMA SF REMIC AM IN/EX</v>
          </cell>
          <cell r="C567" t="str">
            <v>0</v>
          </cell>
          <cell r="D567">
            <v>0</v>
          </cell>
        </row>
        <row r="568">
          <cell r="A568">
            <v>422845</v>
          </cell>
          <cell r="B568" t="str">
            <v>422845_RTF FNMA SF REMIC Am In/Ex</v>
          </cell>
          <cell r="C568" t="str">
            <v>0</v>
          </cell>
          <cell r="D568" t="str">
            <v>0</v>
          </cell>
        </row>
        <row r="569">
          <cell r="A569">
            <v>422852</v>
          </cell>
          <cell r="B569" t="str">
            <v>Am Inc/Exp-STIS &amp; PC Loans</v>
          </cell>
          <cell r="C569">
            <v>449191.36</v>
          </cell>
          <cell r="D569">
            <v>700006.39</v>
          </cell>
        </row>
        <row r="570">
          <cell r="A570">
            <v>424711</v>
          </cell>
          <cell r="B570" t="str">
            <v>424711_INC CONV ARMS DISC-STATS</v>
          </cell>
          <cell r="C570">
            <v>0</v>
          </cell>
          <cell r="D570">
            <v>0</v>
          </cell>
        </row>
        <row r="571">
          <cell r="A571">
            <v>424741</v>
          </cell>
          <cell r="B571" t="str">
            <v>424741_Inc Nly Arms Disc-Stats</v>
          </cell>
          <cell r="C571">
            <v>0</v>
          </cell>
          <cell r="D571">
            <v>0</v>
          </cell>
        </row>
        <row r="572">
          <cell r="A572">
            <v>427111</v>
          </cell>
          <cell r="B572" t="str">
            <v>427111_Int Govt Mf Mbs(Pits)</v>
          </cell>
          <cell r="C572">
            <v>-31352027.600000005</v>
          </cell>
          <cell r="D572">
            <v>-40501698.660000004</v>
          </cell>
        </row>
        <row r="573">
          <cell r="A573">
            <v>427117</v>
          </cell>
          <cell r="B573" t="str">
            <v>427117_Inc MF Govt Disc - Stats</v>
          </cell>
          <cell r="C573">
            <v>0</v>
          </cell>
          <cell r="D573">
            <v>0</v>
          </cell>
        </row>
        <row r="574">
          <cell r="A574">
            <v>427141</v>
          </cell>
          <cell r="B574" t="str">
            <v>427141_Inc Nly MF Govt Disc-Stats</v>
          </cell>
          <cell r="C574" t="str">
            <v>0</v>
          </cell>
          <cell r="D574" t="str">
            <v>0</v>
          </cell>
        </row>
        <row r="575">
          <cell r="A575">
            <v>427211</v>
          </cell>
          <cell r="B575" t="str">
            <v>427211_Int Inc Arm Mf Mbs Pits</v>
          </cell>
          <cell r="C575">
            <v>-151677.9</v>
          </cell>
          <cell r="D575">
            <v>-191601.25</v>
          </cell>
        </row>
        <row r="576">
          <cell r="A576">
            <v>427217</v>
          </cell>
          <cell r="B576" t="str">
            <v>427217_Inc MF Arms Disc-Stats</v>
          </cell>
          <cell r="C576">
            <v>0</v>
          </cell>
          <cell r="D576">
            <v>0</v>
          </cell>
        </row>
        <row r="577">
          <cell r="A577">
            <v>427511</v>
          </cell>
          <cell r="B577" t="str">
            <v>427511_INC MF CONV DISC-STATS</v>
          </cell>
          <cell r="C577" t="str">
            <v>0</v>
          </cell>
          <cell r="D577" t="str">
            <v>0</v>
          </cell>
        </row>
        <row r="578">
          <cell r="A578">
            <v>427541</v>
          </cell>
          <cell r="B578" t="str">
            <v>427541_Inc Nly Mf Conv Disc-STATS</v>
          </cell>
          <cell r="C578">
            <v>0</v>
          </cell>
          <cell r="D578">
            <v>0</v>
          </cell>
        </row>
        <row r="579">
          <cell r="A579">
            <v>427901</v>
          </cell>
          <cell r="B579" t="str">
            <v>DIS INC MULT CONV PDI</v>
          </cell>
          <cell r="C579">
            <v>333591.84999999998</v>
          </cell>
          <cell r="D579">
            <v>341779.5</v>
          </cell>
        </row>
        <row r="580">
          <cell r="A580">
            <v>428323</v>
          </cell>
          <cell r="B580" t="str">
            <v>428323_Accretion-9920 Impairment</v>
          </cell>
          <cell r="C580">
            <v>-669334.68000000005</v>
          </cell>
          <cell r="D580">
            <v>-885130.34</v>
          </cell>
        </row>
        <row r="581">
          <cell r="A581">
            <v>428324</v>
          </cell>
          <cell r="B581" t="str">
            <v>428324_Accretion-F115 Impairment</v>
          </cell>
          <cell r="C581">
            <v>-38414615.949999996</v>
          </cell>
          <cell r="D581">
            <v>-56399396.120000005</v>
          </cell>
        </row>
        <row r="582">
          <cell r="A582">
            <v>428332</v>
          </cell>
          <cell r="B582" t="str">
            <v>428332_AmExp Cmmt CBA NonOCI AFS</v>
          </cell>
          <cell r="C582">
            <v>-30699133.869999997</v>
          </cell>
          <cell r="D582">
            <v>-39116510.799999997</v>
          </cell>
        </row>
        <row r="583">
          <cell r="A583">
            <v>428342</v>
          </cell>
          <cell r="B583" t="str">
            <v>428342_Amort Exp GFAS CBA AFS</v>
          </cell>
          <cell r="C583">
            <v>237074.50999999911</v>
          </cell>
          <cell r="D583">
            <v>335649.46999999625</v>
          </cell>
        </row>
        <row r="584">
          <cell r="A584">
            <v>428352</v>
          </cell>
          <cell r="B584" t="str">
            <v>428352_Am Exp W Loan Adj CBA AFS</v>
          </cell>
          <cell r="C584">
            <v>-1586792.14</v>
          </cell>
          <cell r="D584">
            <v>-2294303.2999999998</v>
          </cell>
        </row>
        <row r="585">
          <cell r="A585">
            <v>428362</v>
          </cell>
          <cell r="B585" t="str">
            <v>428362_AmExp Restatement CBA AFS</v>
          </cell>
          <cell r="C585">
            <v>-45401796.600000009</v>
          </cell>
          <cell r="D585">
            <v>-62090967.460000001</v>
          </cell>
        </row>
        <row r="586">
          <cell r="A586">
            <v>428372</v>
          </cell>
          <cell r="B586" t="str">
            <v>428372_Am Exp Trade Support AFS</v>
          </cell>
          <cell r="C586">
            <v>-11719675.010000002</v>
          </cell>
          <cell r="D586">
            <v>-15676056.400000002</v>
          </cell>
        </row>
        <row r="587">
          <cell r="A587">
            <v>428392</v>
          </cell>
          <cell r="B587" t="str">
            <v>428392_AmExp Consol CBA AFS</v>
          </cell>
          <cell r="C587">
            <v>-18068685.500000007</v>
          </cell>
          <cell r="D587">
            <v>-26332798.180000015</v>
          </cell>
        </row>
        <row r="588">
          <cell r="A588">
            <v>428523</v>
          </cell>
          <cell r="B588" t="str">
            <v>428523_Accretion-9920 Impairment HFT</v>
          </cell>
          <cell r="C588" t="str">
            <v>0</v>
          </cell>
          <cell r="D588" t="str">
            <v>0</v>
          </cell>
        </row>
        <row r="589">
          <cell r="A589">
            <v>428532</v>
          </cell>
          <cell r="B589" t="str">
            <v>428532_AmExp Cmmt CBA NonOCI HFT</v>
          </cell>
          <cell r="C589">
            <v>-5786710.7699999996</v>
          </cell>
          <cell r="D589">
            <v>-7720526.9799999995</v>
          </cell>
        </row>
        <row r="590">
          <cell r="A590">
            <v>428542</v>
          </cell>
          <cell r="B590" t="str">
            <v>428542_Amort Exp GFAS CBA HFT</v>
          </cell>
          <cell r="C590">
            <v>77575.92</v>
          </cell>
          <cell r="D590">
            <v>74327.48</v>
          </cell>
        </row>
        <row r="591">
          <cell r="A591">
            <v>428552</v>
          </cell>
          <cell r="B591" t="str">
            <v>428552_Am Exp WLoan Adj CBAHFT</v>
          </cell>
          <cell r="C591">
            <v>271.68</v>
          </cell>
          <cell r="D591">
            <v>367.07</v>
          </cell>
        </row>
        <row r="592">
          <cell r="A592">
            <v>428562</v>
          </cell>
          <cell r="B592" t="str">
            <v>428562_AmExp Restatement CBA HFT</v>
          </cell>
          <cell r="C592">
            <v>-1258184.1399999999</v>
          </cell>
          <cell r="D592">
            <v>-1753325.74</v>
          </cell>
        </row>
        <row r="593">
          <cell r="A593">
            <v>428572</v>
          </cell>
          <cell r="B593" t="str">
            <v>428572_Am Exp Trade Support HFT</v>
          </cell>
          <cell r="C593">
            <v>18413.66</v>
          </cell>
          <cell r="D593">
            <v>-652720.12</v>
          </cell>
        </row>
        <row r="594">
          <cell r="A594">
            <v>428592</v>
          </cell>
          <cell r="B594" t="str">
            <v>428592_AmExp Consol CBA HFT</v>
          </cell>
          <cell r="C594">
            <v>-949316.27</v>
          </cell>
          <cell r="D594">
            <v>-1418290.44</v>
          </cell>
        </row>
        <row r="595">
          <cell r="A595">
            <v>429710</v>
          </cell>
          <cell r="B595" t="str">
            <v>429710_Fail Fee Inc Trf to 731512</v>
          </cell>
          <cell r="C595">
            <v>150041.41</v>
          </cell>
          <cell r="D595">
            <v>143367.65</v>
          </cell>
        </row>
        <row r="596">
          <cell r="A596">
            <v>511515</v>
          </cell>
          <cell r="B596" t="str">
            <v>511515_Interest Expense- Defeasance</v>
          </cell>
          <cell r="C596">
            <v>-38852571.020000003</v>
          </cell>
          <cell r="D596">
            <v>-55579558.380000003</v>
          </cell>
        </row>
        <row r="597">
          <cell r="A597">
            <v>511611</v>
          </cell>
          <cell r="B597" t="str">
            <v>511611_Int Expense Dollar Rolls</v>
          </cell>
          <cell r="C597" t="str">
            <v>0</v>
          </cell>
          <cell r="D597" t="str">
            <v>0</v>
          </cell>
        </row>
        <row r="598">
          <cell r="A598">
            <v>512801</v>
          </cell>
          <cell r="B598" t="str">
            <v>512801_Interest Expense(Rm89-20)</v>
          </cell>
          <cell r="C598">
            <v>7498929.0600000005</v>
          </cell>
          <cell r="D598">
            <v>9749646.5399999991</v>
          </cell>
        </row>
        <row r="599">
          <cell r="A599">
            <v>512831</v>
          </cell>
          <cell r="B599" t="str">
            <v>512831_Amort Expense(Remic89-20)</v>
          </cell>
          <cell r="C599">
            <v>3726287.85</v>
          </cell>
          <cell r="D599">
            <v>5341290.97</v>
          </cell>
        </row>
        <row r="600">
          <cell r="A600">
            <v>516600</v>
          </cell>
          <cell r="B600" t="str">
            <v>516600_Interest Exp Dollar Roll</v>
          </cell>
          <cell r="C600" t="str">
            <v>0</v>
          </cell>
          <cell r="D600" t="str">
            <v>0</v>
          </cell>
        </row>
        <row r="601">
          <cell r="A601">
            <v>529153</v>
          </cell>
          <cell r="B601" t="str">
            <v>529153_Int Exp MBS Gross-Up Liab</v>
          </cell>
          <cell r="C601">
            <v>230360374.49999997</v>
          </cell>
          <cell r="D601">
            <v>306303686.38999993</v>
          </cell>
        </row>
        <row r="602">
          <cell r="A602">
            <v>529154</v>
          </cell>
          <cell r="B602" t="str">
            <v>529154_Int Exp SB Liability</v>
          </cell>
          <cell r="C602">
            <v>23564803.890000001</v>
          </cell>
          <cell r="D602">
            <v>30905476.470000003</v>
          </cell>
        </row>
        <row r="603">
          <cell r="A603">
            <v>529155</v>
          </cell>
          <cell r="B603" t="str">
            <v>529155_Am Exp/Inc SB/MBS Liab</v>
          </cell>
          <cell r="C603">
            <v>1083380.42</v>
          </cell>
          <cell r="D603">
            <v>2232132.1</v>
          </cell>
        </row>
        <row r="604">
          <cell r="A604">
            <v>529156</v>
          </cell>
          <cell r="B604" t="str">
            <v>529156_HB-Int Exp-Liab-Cert FM99</v>
          </cell>
          <cell r="C604">
            <v>1113529.51</v>
          </cell>
          <cell r="D604">
            <v>1426418.83</v>
          </cell>
        </row>
        <row r="605">
          <cell r="A605">
            <v>529157</v>
          </cell>
          <cell r="B605" t="str">
            <v>529157_HB-Accr Liab IO-Cert FM99</v>
          </cell>
          <cell r="C605">
            <v>-361019.23</v>
          </cell>
          <cell r="D605">
            <v>-441202.33</v>
          </cell>
        </row>
        <row r="606">
          <cell r="A606">
            <v>529160</v>
          </cell>
          <cell r="B606" t="str">
            <v>529160_Accr Def G/L SB-HFT</v>
          </cell>
          <cell r="C606">
            <v>-135295.04999999999</v>
          </cell>
          <cell r="D606">
            <v>-139340.79999999999</v>
          </cell>
        </row>
        <row r="607">
          <cell r="A607">
            <v>529165</v>
          </cell>
          <cell r="B607" t="str">
            <v>529165_Accr Def G/L SB-AFS</v>
          </cell>
          <cell r="C607" t="str">
            <v>0</v>
          </cell>
          <cell r="D607" t="str">
            <v>0</v>
          </cell>
        </row>
        <row r="608">
          <cell r="A608">
            <v>641301</v>
          </cell>
          <cell r="B608" t="str">
            <v>641301_LOCOM EXP-FIN 46 LNS-SCBSL</v>
          </cell>
          <cell r="C608">
            <v>15460619.48</v>
          </cell>
          <cell r="D608">
            <v>5901043.7000000011</v>
          </cell>
        </row>
        <row r="609">
          <cell r="A609">
            <v>713125</v>
          </cell>
          <cell r="B609" t="str">
            <v>713125_IMPAIRED SECURITIES-SF</v>
          </cell>
          <cell r="C609" t="str">
            <v>0</v>
          </cell>
          <cell r="D609" t="str">
            <v>0</v>
          </cell>
        </row>
        <row r="610">
          <cell r="A610">
            <v>713126</v>
          </cell>
          <cell r="B610" t="str">
            <v>713126_IMPAIRED SECURITIES-MP</v>
          </cell>
          <cell r="C610">
            <v>-0.29999998211860657</v>
          </cell>
          <cell r="D610">
            <v>0.45000001788139343</v>
          </cell>
        </row>
        <row r="611">
          <cell r="A611">
            <v>713129</v>
          </cell>
          <cell r="B611" t="str">
            <v>713129_HB-Realized Loss EMC 97-1</v>
          </cell>
          <cell r="C611">
            <v>48487.42</v>
          </cell>
          <cell r="D611">
            <v>83455.100000000006</v>
          </cell>
        </row>
        <row r="612">
          <cell r="A612">
            <v>713130</v>
          </cell>
          <cell r="B612" t="str">
            <v>713130_LOCOM GAIN/LOSS-SECURITIES</v>
          </cell>
          <cell r="C612">
            <v>0</v>
          </cell>
          <cell r="D612">
            <v>0</v>
          </cell>
        </row>
        <row r="613">
          <cell r="A613">
            <v>718502</v>
          </cell>
          <cell r="B613" t="str">
            <v>718502_Unrlzd Gain/Loss-P&amp;L HFT</v>
          </cell>
          <cell r="C613">
            <v>24185455.329999983</v>
          </cell>
          <cell r="D613">
            <v>-6738474.5699999928</v>
          </cell>
        </row>
        <row r="614">
          <cell r="A614">
            <v>718503</v>
          </cell>
          <cell r="B614" t="str">
            <v>718503_115 MTM Unrealized G/L</v>
          </cell>
          <cell r="C614">
            <v>1036.1199999999999</v>
          </cell>
          <cell r="D614">
            <v>1036.1199999999999</v>
          </cell>
        </row>
        <row r="615">
          <cell r="A615">
            <v>721001</v>
          </cell>
          <cell r="B615" t="str">
            <v>721001_Gain/Loss-DollRoll Sales</v>
          </cell>
          <cell r="C615" t="str">
            <v>0</v>
          </cell>
          <cell r="D615" t="str">
            <v>0</v>
          </cell>
        </row>
        <row r="616">
          <cell r="A616">
            <v>721105</v>
          </cell>
          <cell r="B616" t="str">
            <v>721105_Gainloss from MTM-HFT</v>
          </cell>
          <cell r="C616">
            <v>0</v>
          </cell>
          <cell r="D616">
            <v>0</v>
          </cell>
        </row>
        <row r="617">
          <cell r="A617">
            <v>721109</v>
          </cell>
          <cell r="B617" t="str">
            <v>721109_RTF Gain/Loss on Sale</v>
          </cell>
          <cell r="C617" t="str">
            <v>0</v>
          </cell>
          <cell r="D617">
            <v>72802.090000000084</v>
          </cell>
        </row>
        <row r="618">
          <cell r="A618">
            <v>721111</v>
          </cell>
          <cell r="B618" t="str">
            <v>721111_Gain/Loss On Sales</v>
          </cell>
          <cell r="C618">
            <v>-114375195.98000003</v>
          </cell>
          <cell r="D618">
            <v>-157251089.07999995</v>
          </cell>
        </row>
        <row r="619">
          <cell r="A619">
            <v>721112</v>
          </cell>
          <cell r="B619" t="str">
            <v>721112_GF GAIN/LOSS-COST BASIS ALLOC</v>
          </cell>
          <cell r="C619">
            <v>0</v>
          </cell>
          <cell r="D619">
            <v>0</v>
          </cell>
        </row>
        <row r="620">
          <cell r="A620">
            <v>721113</v>
          </cell>
          <cell r="B620" t="str">
            <v>721113_Gain on Sale REMIC AFS</v>
          </cell>
          <cell r="C620" t="str">
            <v>0</v>
          </cell>
          <cell r="D620" t="str">
            <v>0</v>
          </cell>
        </row>
        <row r="621">
          <cell r="A621">
            <v>721116</v>
          </cell>
          <cell r="B621" t="str">
            <v>721116_Loss on Sale REMIC AFS</v>
          </cell>
          <cell r="C621" t="str">
            <v>0</v>
          </cell>
          <cell r="D621" t="str">
            <v>0</v>
          </cell>
        </row>
        <row r="622">
          <cell r="A622">
            <v>721118</v>
          </cell>
          <cell r="B622" t="str">
            <v>721118_Gain/Loss on Sale - Loans</v>
          </cell>
          <cell r="C622">
            <v>-118494.99</v>
          </cell>
          <cell r="D622">
            <v>-391104.47</v>
          </cell>
        </row>
        <row r="623">
          <cell r="A623">
            <v>721120</v>
          </cell>
          <cell r="B623" t="str">
            <v>721120_Gain/Loss on Consolid</v>
          </cell>
          <cell r="C623">
            <v>95209.299999999115</v>
          </cell>
          <cell r="D623">
            <v>105361.01999999912</v>
          </cell>
        </row>
        <row r="624">
          <cell r="A624">
            <v>721126</v>
          </cell>
          <cell r="B624" t="str">
            <v>721126_G/L on Derecognition</v>
          </cell>
          <cell r="C624">
            <v>146187903.27000001</v>
          </cell>
          <cell r="D624">
            <v>215520902.25999999</v>
          </cell>
        </row>
        <row r="625">
          <cell r="A625">
            <v>721128</v>
          </cell>
          <cell r="B625" t="str">
            <v>721128_FAS 140 Gain/Loss on Sale</v>
          </cell>
          <cell r="C625">
            <v>-145908516.85999998</v>
          </cell>
          <cell r="D625">
            <v>-271079922.58000004</v>
          </cell>
        </row>
        <row r="626">
          <cell r="A626">
            <v>721129</v>
          </cell>
          <cell r="B626" t="str">
            <v>721129_Omni FAS140 Gain/Loss on Sale</v>
          </cell>
          <cell r="C626">
            <v>5748.3300000001327</v>
          </cell>
          <cell r="D626">
            <v>261.20000000018626</v>
          </cell>
        </row>
        <row r="627">
          <cell r="A627">
            <v>721130</v>
          </cell>
          <cell r="B627" t="str">
            <v>721130_Extraord G/L Consol-SCBSL</v>
          </cell>
          <cell r="C627">
            <v>-300260.57999999903</v>
          </cell>
          <cell r="D627">
            <v>-192548.35999999903</v>
          </cell>
        </row>
        <row r="628">
          <cell r="A628">
            <v>722001</v>
          </cell>
          <cell r="B628" t="str">
            <v>FIN46-CumulChngAcctgPrinc</v>
          </cell>
          <cell r="C628" t="str">
            <v>0</v>
          </cell>
          <cell r="D628" t="str">
            <v>0</v>
          </cell>
        </row>
        <row r="629">
          <cell r="A629">
            <v>722303</v>
          </cell>
          <cell r="B629" t="str">
            <v>722303_OrigP/D 99-20 Imp Exp AFS</v>
          </cell>
          <cell r="C629">
            <v>2724677.88</v>
          </cell>
          <cell r="D629">
            <v>3290101.14</v>
          </cell>
        </row>
        <row r="630">
          <cell r="A630">
            <v>722304</v>
          </cell>
          <cell r="B630" t="str">
            <v>722304_OrigP/D FAS115 ImpExp AFS</v>
          </cell>
          <cell r="C630">
            <v>42985338.530000001</v>
          </cell>
          <cell r="D630">
            <v>42985338.530000001</v>
          </cell>
        </row>
        <row r="631">
          <cell r="A631">
            <v>722307</v>
          </cell>
          <cell r="B631" t="str">
            <v>722307_OrigP/D 99-20 Imp Exp HFT</v>
          </cell>
          <cell r="C631" t="str">
            <v>0</v>
          </cell>
          <cell r="D631" t="str">
            <v>0</v>
          </cell>
        </row>
        <row r="632">
          <cell r="A632">
            <v>722310</v>
          </cell>
          <cell r="B632" t="str">
            <v>722310_Def Fee 99-20 Imp Exp HFT</v>
          </cell>
          <cell r="C632" t="str">
            <v>0</v>
          </cell>
          <cell r="D632" t="str">
            <v>0</v>
          </cell>
        </row>
        <row r="633">
          <cell r="A633">
            <v>729333</v>
          </cell>
          <cell r="B633" t="str">
            <v>729333_9920ImpExCmtCBANonOCI AFS</v>
          </cell>
          <cell r="C633" t="str">
            <v>0</v>
          </cell>
          <cell r="D633">
            <v>96957.35</v>
          </cell>
        </row>
        <row r="634">
          <cell r="A634">
            <v>729334</v>
          </cell>
          <cell r="B634" t="str">
            <v>729334_F115ImpExCmtCBANonOCI AFS</v>
          </cell>
          <cell r="C634">
            <v>56631170.82</v>
          </cell>
          <cell r="D634">
            <v>56631502.549999997</v>
          </cell>
        </row>
        <row r="635">
          <cell r="A635">
            <v>729335</v>
          </cell>
          <cell r="B635" t="str">
            <v>729335_9920ImpExCmtCBANonOCI HFT</v>
          </cell>
          <cell r="C635" t="str">
            <v>0</v>
          </cell>
          <cell r="D635" t="str">
            <v>0</v>
          </cell>
        </row>
        <row r="636">
          <cell r="A636">
            <v>729345</v>
          </cell>
          <cell r="B636" t="str">
            <v>729345_99-20 ImpExp GFAS CBA HFT</v>
          </cell>
          <cell r="C636" t="str">
            <v>0</v>
          </cell>
          <cell r="D636" t="str">
            <v>0</v>
          </cell>
        </row>
        <row r="637">
          <cell r="A637">
            <v>729363</v>
          </cell>
          <cell r="B637" t="str">
            <v>729363_9920ImpExp Restat CBA AFS</v>
          </cell>
          <cell r="C637">
            <v>846.43</v>
          </cell>
          <cell r="D637">
            <v>112829.67</v>
          </cell>
        </row>
        <row r="638">
          <cell r="A638">
            <v>729364</v>
          </cell>
          <cell r="B638" t="str">
            <v>729364_F115ImpExp Restat CBA AFS</v>
          </cell>
          <cell r="C638">
            <v>646023.97</v>
          </cell>
          <cell r="D638">
            <v>646023.97</v>
          </cell>
        </row>
        <row r="639">
          <cell r="A639">
            <v>729365</v>
          </cell>
          <cell r="B639" t="str">
            <v>729365_9920ImpExp Restat CBA HFT</v>
          </cell>
          <cell r="C639" t="str">
            <v>0</v>
          </cell>
          <cell r="D639" t="str">
            <v>0</v>
          </cell>
        </row>
        <row r="640">
          <cell r="A640">
            <v>729374</v>
          </cell>
          <cell r="B640" t="str">
            <v>729374_RDue F115 IEx TradeSupAFS</v>
          </cell>
          <cell r="C640">
            <v>27448280.899999999</v>
          </cell>
          <cell r="D640">
            <v>27448280.899999999</v>
          </cell>
        </row>
        <row r="641">
          <cell r="A641">
            <v>729375</v>
          </cell>
          <cell r="B641" t="str">
            <v>729375_RDue 99-20 IE TradeSup HFT</v>
          </cell>
          <cell r="C641" t="str">
            <v>0</v>
          </cell>
          <cell r="D641" t="str">
            <v>0</v>
          </cell>
        </row>
        <row r="642">
          <cell r="A642">
            <v>729382</v>
          </cell>
          <cell r="B642" t="str">
            <v>729382_99-20 Accretable Imp Exp</v>
          </cell>
          <cell r="C642">
            <v>2717007.17</v>
          </cell>
          <cell r="D642">
            <v>2717007.2</v>
          </cell>
        </row>
        <row r="643">
          <cell r="A643">
            <v>729385</v>
          </cell>
          <cell r="B643" t="str">
            <v>729385_F115 Accretable Imp Exp</v>
          </cell>
          <cell r="C643">
            <v>681691794.4799999</v>
          </cell>
          <cell r="D643">
            <v>682037607.63999987</v>
          </cell>
        </row>
        <row r="644">
          <cell r="A644">
            <v>729386</v>
          </cell>
          <cell r="B644" t="str">
            <v>729386_99-20 Accretable Imp Exp HFT</v>
          </cell>
          <cell r="C644" t="str">
            <v>0</v>
          </cell>
          <cell r="D644" t="str">
            <v>0</v>
          </cell>
        </row>
        <row r="645">
          <cell r="A645">
            <v>729393</v>
          </cell>
          <cell r="B645" t="str">
            <v>729393_9920ImpExConsolCBA AFS</v>
          </cell>
          <cell r="C645">
            <v>221860.58</v>
          </cell>
          <cell r="D645">
            <v>233872.69</v>
          </cell>
        </row>
        <row r="646">
          <cell r="A646">
            <v>729394</v>
          </cell>
          <cell r="B646" t="str">
            <v>729394_F115ImpExConsolCBA AFS</v>
          </cell>
          <cell r="C646">
            <v>2983466.77</v>
          </cell>
          <cell r="D646">
            <v>2983466.77</v>
          </cell>
        </row>
        <row r="647">
          <cell r="A647">
            <v>729395</v>
          </cell>
          <cell r="B647" t="str">
            <v>729395_OrigPD 9920ImpExp AFS-STC</v>
          </cell>
          <cell r="C647">
            <v>9882622.3599999994</v>
          </cell>
          <cell r="D647">
            <v>9906190.4499999993</v>
          </cell>
        </row>
        <row r="648">
          <cell r="A648">
            <v>729397</v>
          </cell>
          <cell r="B648" t="str">
            <v>729397_9920ImpExConsolCBA HFT</v>
          </cell>
          <cell r="C648" t="str">
            <v>0</v>
          </cell>
          <cell r="D648" t="str">
            <v>0</v>
          </cell>
        </row>
        <row r="649">
          <cell r="A649">
            <v>730000</v>
          </cell>
          <cell r="B649" t="str">
            <v>730000_Clear - Dollar Rolls Gain/Loss</v>
          </cell>
          <cell r="C649" t="str">
            <v>0</v>
          </cell>
          <cell r="D649" t="str">
            <v>0</v>
          </cell>
        </row>
        <row r="650">
          <cell r="A650">
            <v>731216</v>
          </cell>
          <cell r="B650" t="str">
            <v>731216_Gfee Income- Defeasance</v>
          </cell>
          <cell r="C650">
            <v>-2169909.3199999998</v>
          </cell>
          <cell r="D650">
            <v>-3206216.53</v>
          </cell>
        </row>
        <row r="651">
          <cell r="A651">
            <v>731512</v>
          </cell>
          <cell r="B651" t="str">
            <v>731512_Fail Fee Income</v>
          </cell>
          <cell r="C651" t="str">
            <v>0</v>
          </cell>
          <cell r="D651" t="str">
            <v>0</v>
          </cell>
        </row>
        <row r="652">
          <cell r="A652">
            <v>731616</v>
          </cell>
          <cell r="B652" t="str">
            <v>731616_AMORT GFEES INC/EXP</v>
          </cell>
          <cell r="C652">
            <v>0</v>
          </cell>
          <cell r="D652">
            <v>0</v>
          </cell>
        </row>
        <row r="653">
          <cell r="A653">
            <v>742501</v>
          </cell>
          <cell r="B653" t="str">
            <v>742501_Misc Incm/Exp_STATs Princ</v>
          </cell>
          <cell r="C653">
            <v>142696.91</v>
          </cell>
          <cell r="D653">
            <v>143103.14000000001</v>
          </cell>
        </row>
        <row r="654">
          <cell r="A654">
            <v>742716</v>
          </cell>
          <cell r="B654" t="str">
            <v>742716_Am Exp WL Trf to 422852</v>
          </cell>
          <cell r="C654">
            <v>-162527.15</v>
          </cell>
          <cell r="D654">
            <v>1.4551915228366852E-11</v>
          </cell>
        </row>
        <row r="655">
          <cell r="A655">
            <v>742811</v>
          </cell>
          <cell r="B655" t="str">
            <v>742811_Yield Maintenance</v>
          </cell>
          <cell r="C655">
            <v>-123810198.19999999</v>
          </cell>
          <cell r="D655">
            <v>-172305173.19</v>
          </cell>
        </row>
        <row r="656">
          <cell r="A656">
            <v>742921</v>
          </cell>
          <cell r="B656" t="str">
            <v>742921_MRB Prepayment-Fees</v>
          </cell>
          <cell r="C656">
            <v>-3550125.22</v>
          </cell>
          <cell r="D656">
            <v>-5072174.16</v>
          </cell>
        </row>
        <row r="657">
          <cell r="A657">
            <v>744510</v>
          </cell>
          <cell r="B657" t="str">
            <v>744510_Net Premiums-Mbs Options</v>
          </cell>
          <cell r="C657">
            <v>0</v>
          </cell>
          <cell r="D657">
            <v>0</v>
          </cell>
        </row>
        <row r="658">
          <cell r="A658">
            <v>744513</v>
          </cell>
          <cell r="B658" t="str">
            <v>744513_Omnibus Gain/Loss</v>
          </cell>
          <cell r="C658">
            <v>-56058305.350000024</v>
          </cell>
          <cell r="D658">
            <v>-47228779.390000045</v>
          </cell>
        </row>
        <row r="659">
          <cell r="A659">
            <v>744514</v>
          </cell>
          <cell r="B659" t="str">
            <v>744514_Fees Earned-Megapool Swap</v>
          </cell>
          <cell r="C659">
            <v>-22048888.249999996</v>
          </cell>
          <cell r="D659">
            <v>-28219338.079999998</v>
          </cell>
        </row>
        <row r="660">
          <cell r="A660">
            <v>744711</v>
          </cell>
          <cell r="B660" t="str">
            <v>744711_Mbs Recombination Fees</v>
          </cell>
          <cell r="C660">
            <v>-1260181.3999999999</v>
          </cell>
          <cell r="D660">
            <v>-1663097.4</v>
          </cell>
        </row>
        <row r="661">
          <cell r="A661">
            <v>745266</v>
          </cell>
          <cell r="B661" t="str">
            <v>745266_RTF Fee Income/Expense</v>
          </cell>
          <cell r="C661" t="str">
            <v>0</v>
          </cell>
          <cell r="D661" t="str">
            <v>0</v>
          </cell>
        </row>
        <row r="662">
          <cell r="A662">
            <v>745271</v>
          </cell>
          <cell r="B662" t="str">
            <v>745271_Misc Inc/Exp Fis-Der</v>
          </cell>
          <cell r="C662">
            <v>334134.84000000003</v>
          </cell>
          <cell r="D662">
            <v>405318.93</v>
          </cell>
        </row>
        <row r="663">
          <cell r="A663">
            <v>745277</v>
          </cell>
          <cell r="B663" t="str">
            <v>745277_Misc Inc-Brokering</v>
          </cell>
          <cell r="C663">
            <v>37279.97</v>
          </cell>
          <cell r="D663">
            <v>39479.300000000003</v>
          </cell>
        </row>
        <row r="664">
          <cell r="A664">
            <v>747439</v>
          </cell>
          <cell r="B664" t="str">
            <v>747439_Miscellaneous Income</v>
          </cell>
          <cell r="C664">
            <v>399027.22</v>
          </cell>
          <cell r="D664">
            <v>-224862.59</v>
          </cell>
        </row>
        <row r="665">
          <cell r="A665">
            <v>747667</v>
          </cell>
          <cell r="B665" t="str">
            <v>747667_Prepay Pen Inc-Conv Multi</v>
          </cell>
          <cell r="C665">
            <v>-6929573.3300000001</v>
          </cell>
          <cell r="D665">
            <v>-11023001.770000001</v>
          </cell>
        </row>
        <row r="666">
          <cell r="A666">
            <v>747850</v>
          </cell>
          <cell r="B666" t="str">
            <v>747850_Other income - Defeasance</v>
          </cell>
          <cell r="C666">
            <v>4646614.78</v>
          </cell>
          <cell r="D666">
            <v>5678964.1600000001</v>
          </cell>
        </row>
        <row r="667">
          <cell r="A667">
            <v>747901</v>
          </cell>
          <cell r="B667" t="str">
            <v>747901_Misc. Imcome - MP</v>
          </cell>
          <cell r="C667">
            <v>2293964.35</v>
          </cell>
          <cell r="D667">
            <v>2316832.88</v>
          </cell>
        </row>
        <row r="668">
          <cell r="A668">
            <v>748015</v>
          </cell>
          <cell r="B668" t="str">
            <v>748015_Insurance Exp MP</v>
          </cell>
          <cell r="C668">
            <v>122149.31</v>
          </cell>
          <cell r="D668">
            <v>148988</v>
          </cell>
        </row>
        <row r="669">
          <cell r="A669">
            <v>748016</v>
          </cell>
          <cell r="B669" t="str">
            <v>Gain/Loss Debt Ext-SCBSL</v>
          </cell>
          <cell r="C669">
            <v>1709.66</v>
          </cell>
          <cell r="D669">
            <v>-12551.11</v>
          </cell>
        </row>
        <row r="670">
          <cell r="A670">
            <v>748500</v>
          </cell>
          <cell r="B670" t="str">
            <v>748500_Consolidated Trust Income</v>
          </cell>
          <cell r="C670">
            <v>0</v>
          </cell>
          <cell r="D670">
            <v>0</v>
          </cell>
        </row>
        <row r="671">
          <cell r="A671">
            <v>748501</v>
          </cell>
          <cell r="B671" t="str">
            <v>748501_Consolidated trust expense</v>
          </cell>
          <cell r="C671">
            <v>0</v>
          </cell>
          <cell r="D671">
            <v>0</v>
          </cell>
        </row>
        <row r="672">
          <cell r="A672">
            <v>111307</v>
          </cell>
          <cell r="B672" t="str">
            <v>111307_UPB HUD Bear Stearns AFS</v>
          </cell>
          <cell r="C672">
            <v>1818256.23</v>
          </cell>
          <cell r="D672">
            <v>1723678.56</v>
          </cell>
        </row>
        <row r="673">
          <cell r="A673">
            <v>118309</v>
          </cell>
          <cell r="B673" t="str">
            <v>118309_Mark-to-Market AFS - CAB</v>
          </cell>
          <cell r="C673">
            <v>34773</v>
          </cell>
          <cell r="D673">
            <v>6896</v>
          </cell>
        </row>
        <row r="674">
          <cell r="A674">
            <v>118311</v>
          </cell>
          <cell r="B674" t="str">
            <v>118311_Mark-to-Market AFS - CMF Bonds</v>
          </cell>
          <cell r="C674">
            <v>261090.32</v>
          </cell>
          <cell r="D674">
            <v>229773.67</v>
          </cell>
        </row>
        <row r="675">
          <cell r="A675">
            <v>129430</v>
          </cell>
          <cell r="B675" t="str">
            <v>129430</v>
          </cell>
          <cell r="C675" t="str">
            <v>0</v>
          </cell>
          <cell r="D675" t="str">
            <v>0</v>
          </cell>
        </row>
        <row r="676">
          <cell r="A676">
            <v>138385</v>
          </cell>
          <cell r="B676" t="str">
            <v>138385</v>
          </cell>
          <cell r="C676" t="str">
            <v>0</v>
          </cell>
          <cell r="D676" t="str">
            <v>0</v>
          </cell>
        </row>
        <row r="677">
          <cell r="A677">
            <v>138481</v>
          </cell>
          <cell r="B677" t="str">
            <v>138481</v>
          </cell>
          <cell r="C677" t="str">
            <v>0</v>
          </cell>
          <cell r="D677" t="str">
            <v>0</v>
          </cell>
        </row>
        <row r="678">
          <cell r="A678">
            <v>138482</v>
          </cell>
          <cell r="B678" t="str">
            <v>138482</v>
          </cell>
          <cell r="C678" t="str">
            <v>0</v>
          </cell>
          <cell r="D678" t="str">
            <v>0</v>
          </cell>
        </row>
        <row r="679">
          <cell r="A679">
            <v>138485</v>
          </cell>
          <cell r="B679" t="str">
            <v>138485</v>
          </cell>
          <cell r="C679" t="str">
            <v>0</v>
          </cell>
          <cell r="D679" t="str">
            <v>0</v>
          </cell>
        </row>
        <row r="680">
          <cell r="A680">
            <v>141301</v>
          </cell>
          <cell r="B680" t="str">
            <v>141301</v>
          </cell>
          <cell r="C680" t="str">
            <v>0</v>
          </cell>
          <cell r="D680" t="str">
            <v>0</v>
          </cell>
        </row>
        <row r="681">
          <cell r="A681">
            <v>141401</v>
          </cell>
          <cell r="B681" t="str">
            <v>141401</v>
          </cell>
          <cell r="C681" t="str">
            <v>0</v>
          </cell>
          <cell r="D681" t="str">
            <v>0</v>
          </cell>
        </row>
        <row r="682">
          <cell r="A682">
            <v>121403</v>
          </cell>
          <cell r="B682" t="str">
            <v>121403</v>
          </cell>
          <cell r="C682" t="str">
            <v>0</v>
          </cell>
          <cell r="D682" t="str">
            <v>0</v>
          </cell>
        </row>
        <row r="683">
          <cell r="A683">
            <v>121404</v>
          </cell>
          <cell r="B683" t="str">
            <v>121404</v>
          </cell>
          <cell r="C683" t="str">
            <v>0</v>
          </cell>
          <cell r="D683" t="str">
            <v>0</v>
          </cell>
        </row>
        <row r="684">
          <cell r="A684">
            <v>121405</v>
          </cell>
          <cell r="B684" t="str">
            <v>121405</v>
          </cell>
          <cell r="C684" t="str">
            <v>0</v>
          </cell>
          <cell r="D684" t="str">
            <v>0</v>
          </cell>
        </row>
        <row r="685">
          <cell r="A685">
            <v>121325</v>
          </cell>
          <cell r="B685" t="str">
            <v>121325</v>
          </cell>
          <cell r="C685" t="str">
            <v>0</v>
          </cell>
          <cell r="D685" t="str">
            <v>0</v>
          </cell>
        </row>
        <row r="686">
          <cell r="A686">
            <v>131303</v>
          </cell>
          <cell r="B686" t="str">
            <v>46/140-DefFee 9920Imp AFS</v>
          </cell>
          <cell r="C686" t="str">
            <v>0</v>
          </cell>
          <cell r="D686" t="str">
            <v>0</v>
          </cell>
        </row>
        <row r="687">
          <cell r="A687">
            <v>131304</v>
          </cell>
          <cell r="B687" t="str">
            <v>46/140-DefFee F115Imp AFS</v>
          </cell>
          <cell r="C687" t="str">
            <v>0</v>
          </cell>
          <cell r="D687" t="str">
            <v>0</v>
          </cell>
        </row>
        <row r="688">
          <cell r="A688">
            <v>131403</v>
          </cell>
          <cell r="B688" t="str">
            <v>131403</v>
          </cell>
          <cell r="C688" t="str">
            <v>0</v>
          </cell>
          <cell r="D688" t="str">
            <v>0</v>
          </cell>
        </row>
        <row r="689">
          <cell r="A689">
            <v>131404</v>
          </cell>
          <cell r="B689" t="str">
            <v>131404</v>
          </cell>
          <cell r="C689" t="str">
            <v>0</v>
          </cell>
          <cell r="D689" t="str">
            <v>0</v>
          </cell>
        </row>
        <row r="690">
          <cell r="A690">
            <v>131405</v>
          </cell>
          <cell r="B690" t="str">
            <v>131405</v>
          </cell>
          <cell r="C690" t="str">
            <v>0</v>
          </cell>
          <cell r="D690" t="str">
            <v>0</v>
          </cell>
        </row>
        <row r="691">
          <cell r="A691">
            <v>138321</v>
          </cell>
          <cell r="B691" t="str">
            <v>138321</v>
          </cell>
          <cell r="C691" t="str">
            <v>0</v>
          </cell>
          <cell r="D691" t="str">
            <v>0</v>
          </cell>
        </row>
        <row r="692">
          <cell r="A692">
            <v>138322</v>
          </cell>
          <cell r="B692" t="str">
            <v>138322</v>
          </cell>
          <cell r="C692" t="str">
            <v>0</v>
          </cell>
          <cell r="D692" t="str">
            <v>0</v>
          </cell>
        </row>
        <row r="693">
          <cell r="A693">
            <v>138323</v>
          </cell>
          <cell r="B693" t="str">
            <v>9920Imp CmmtCBA w/OCI AFS</v>
          </cell>
          <cell r="C693" t="str">
            <v>0</v>
          </cell>
          <cell r="D693" t="str">
            <v>0</v>
          </cell>
        </row>
        <row r="694">
          <cell r="A694">
            <v>138324</v>
          </cell>
          <cell r="B694" t="str">
            <v>F115ImpCmmtCBAw/OCI AFS</v>
          </cell>
          <cell r="C694" t="str">
            <v>0</v>
          </cell>
          <cell r="D694" t="str">
            <v>0</v>
          </cell>
        </row>
        <row r="695">
          <cell r="A695">
            <v>138325</v>
          </cell>
          <cell r="B695" t="str">
            <v>138325</v>
          </cell>
          <cell r="C695" t="str">
            <v>0</v>
          </cell>
          <cell r="D695" t="str">
            <v>0</v>
          </cell>
        </row>
        <row r="696">
          <cell r="A696">
            <v>138421</v>
          </cell>
          <cell r="B696" t="str">
            <v>138421</v>
          </cell>
          <cell r="C696" t="str">
            <v>0</v>
          </cell>
          <cell r="D696" t="str">
            <v>0</v>
          </cell>
        </row>
        <row r="697">
          <cell r="A697">
            <v>138422</v>
          </cell>
          <cell r="B697" t="str">
            <v>138422</v>
          </cell>
          <cell r="C697" t="str">
            <v>0</v>
          </cell>
          <cell r="D697" t="str">
            <v>0</v>
          </cell>
        </row>
        <row r="698">
          <cell r="A698">
            <v>138423</v>
          </cell>
          <cell r="B698" t="str">
            <v>138423</v>
          </cell>
          <cell r="C698" t="str">
            <v>0</v>
          </cell>
          <cell r="D698" t="str">
            <v>0</v>
          </cell>
        </row>
        <row r="699">
          <cell r="A699">
            <v>138424</v>
          </cell>
          <cell r="B699" t="str">
            <v>138424</v>
          </cell>
          <cell r="C699" t="str">
            <v>0</v>
          </cell>
          <cell r="D699" t="str">
            <v>0</v>
          </cell>
        </row>
        <row r="700">
          <cell r="A700">
            <v>138425</v>
          </cell>
          <cell r="B700" t="str">
            <v>138425</v>
          </cell>
          <cell r="C700" t="str">
            <v>0</v>
          </cell>
          <cell r="D700" t="str">
            <v>0</v>
          </cell>
        </row>
        <row r="701">
          <cell r="A701">
            <v>138433</v>
          </cell>
          <cell r="B701" t="str">
            <v>138433</v>
          </cell>
          <cell r="C701" t="str">
            <v>0</v>
          </cell>
          <cell r="D701" t="str">
            <v>0</v>
          </cell>
        </row>
        <row r="702">
          <cell r="A702">
            <v>138434</v>
          </cell>
          <cell r="B702" t="str">
            <v>138434</v>
          </cell>
          <cell r="C702" t="str">
            <v>0</v>
          </cell>
          <cell r="D702" t="str">
            <v>0</v>
          </cell>
        </row>
        <row r="703">
          <cell r="A703">
            <v>138435</v>
          </cell>
          <cell r="B703" t="str">
            <v>138435</v>
          </cell>
          <cell r="C703" t="str">
            <v>0</v>
          </cell>
          <cell r="D703" t="str">
            <v>0</v>
          </cell>
        </row>
        <row r="704">
          <cell r="A704">
            <v>138373</v>
          </cell>
          <cell r="B704" t="str">
            <v>RDue 99-20 I Trade SupAFS</v>
          </cell>
          <cell r="C704" t="str">
            <v>0</v>
          </cell>
          <cell r="D704">
            <v>-256.58999999999997</v>
          </cell>
        </row>
        <row r="705">
          <cell r="A705">
            <v>138473</v>
          </cell>
          <cell r="B705" t="str">
            <v>138473</v>
          </cell>
          <cell r="C705" t="str">
            <v>0</v>
          </cell>
          <cell r="D705" t="str">
            <v>0</v>
          </cell>
        </row>
        <row r="706">
          <cell r="A706">
            <v>138474</v>
          </cell>
          <cell r="B706" t="str">
            <v>138474</v>
          </cell>
          <cell r="C706" t="str">
            <v>0</v>
          </cell>
          <cell r="D706" t="str">
            <v>0</v>
          </cell>
        </row>
        <row r="707">
          <cell r="A707">
            <v>138475</v>
          </cell>
          <cell r="B707" t="str">
            <v>138475</v>
          </cell>
          <cell r="C707" t="str">
            <v>0</v>
          </cell>
          <cell r="D707" t="str">
            <v>0</v>
          </cell>
        </row>
        <row r="708">
          <cell r="A708">
            <v>138353</v>
          </cell>
          <cell r="B708" t="str">
            <v>RDue 99-20I WLAdj CBAAFS</v>
          </cell>
          <cell r="C708" t="str">
            <v>0</v>
          </cell>
          <cell r="D708">
            <v>-7.0000000000000007E-2</v>
          </cell>
        </row>
        <row r="709">
          <cell r="A709">
            <v>138354</v>
          </cell>
          <cell r="B709" t="str">
            <v>RDue F115 I WLAdj CBAAFS</v>
          </cell>
          <cell r="C709">
            <v>0</v>
          </cell>
          <cell r="D709">
            <v>0</v>
          </cell>
        </row>
        <row r="710">
          <cell r="A710">
            <v>138453</v>
          </cell>
          <cell r="B710" t="str">
            <v>138453</v>
          </cell>
          <cell r="C710" t="str">
            <v>0</v>
          </cell>
          <cell r="D710" t="str">
            <v>0</v>
          </cell>
        </row>
        <row r="711">
          <cell r="A711">
            <v>138454</v>
          </cell>
          <cell r="B711" t="str">
            <v>138454</v>
          </cell>
          <cell r="C711" t="str">
            <v>0</v>
          </cell>
          <cell r="D711" t="str">
            <v>0</v>
          </cell>
        </row>
        <row r="712">
          <cell r="A712">
            <v>138455</v>
          </cell>
          <cell r="B712" t="str">
            <v>138455</v>
          </cell>
          <cell r="C712" t="str">
            <v>0</v>
          </cell>
          <cell r="D712" t="str">
            <v>0</v>
          </cell>
        </row>
        <row r="713">
          <cell r="A713">
            <v>138463</v>
          </cell>
          <cell r="B713" t="str">
            <v>138463</v>
          </cell>
          <cell r="C713" t="str">
            <v>0</v>
          </cell>
          <cell r="D713" t="str">
            <v>0</v>
          </cell>
        </row>
        <row r="714">
          <cell r="A714">
            <v>138464</v>
          </cell>
          <cell r="B714" t="str">
            <v>138464</v>
          </cell>
          <cell r="C714" t="str">
            <v>0</v>
          </cell>
          <cell r="D714" t="str">
            <v>0</v>
          </cell>
        </row>
        <row r="715">
          <cell r="A715">
            <v>138465</v>
          </cell>
          <cell r="B715" t="str">
            <v>138465</v>
          </cell>
          <cell r="C715" t="str">
            <v>0</v>
          </cell>
          <cell r="D715" t="str">
            <v>0</v>
          </cell>
        </row>
        <row r="716">
          <cell r="A716">
            <v>138493</v>
          </cell>
          <cell r="B716" t="str">
            <v>138493</v>
          </cell>
          <cell r="C716" t="str">
            <v>0</v>
          </cell>
          <cell r="D716" t="str">
            <v>0</v>
          </cell>
        </row>
        <row r="717">
          <cell r="A717">
            <v>138494</v>
          </cell>
          <cell r="B717" t="str">
            <v>138494</v>
          </cell>
          <cell r="C717" t="str">
            <v>0</v>
          </cell>
          <cell r="D717" t="str">
            <v>0</v>
          </cell>
        </row>
        <row r="718">
          <cell r="A718">
            <v>138495</v>
          </cell>
          <cell r="B718" t="str">
            <v>138495</v>
          </cell>
          <cell r="C718" t="str">
            <v>0</v>
          </cell>
          <cell r="D718" t="str">
            <v>0</v>
          </cell>
        </row>
        <row r="719">
          <cell r="A719">
            <v>138343</v>
          </cell>
          <cell r="B719" t="str">
            <v>99-20 Impair GFAS CBA AFS</v>
          </cell>
          <cell r="C719" t="str">
            <v>0</v>
          </cell>
          <cell r="D719" t="str">
            <v>0</v>
          </cell>
        </row>
        <row r="720">
          <cell r="A720">
            <v>138344</v>
          </cell>
          <cell r="B720" t="str">
            <v>FAS115 Imp GFAS CBA AFS</v>
          </cell>
          <cell r="C720">
            <v>-174305.36999999732</v>
          </cell>
          <cell r="D720">
            <v>-168790.39999999851</v>
          </cell>
        </row>
        <row r="721">
          <cell r="A721">
            <v>138443</v>
          </cell>
          <cell r="B721" t="str">
            <v>138443</v>
          </cell>
          <cell r="C721" t="str">
            <v>0</v>
          </cell>
          <cell r="D721" t="str">
            <v>0</v>
          </cell>
        </row>
        <row r="722">
          <cell r="A722">
            <v>138444</v>
          </cell>
          <cell r="B722" t="str">
            <v>138444</v>
          </cell>
          <cell r="C722" t="str">
            <v>0</v>
          </cell>
          <cell r="D722" t="str">
            <v>0</v>
          </cell>
        </row>
        <row r="723">
          <cell r="A723">
            <v>138445</v>
          </cell>
          <cell r="B723" t="str">
            <v>138445</v>
          </cell>
          <cell r="C723" t="str">
            <v>0</v>
          </cell>
          <cell r="D723" t="str">
            <v>0</v>
          </cell>
        </row>
        <row r="724">
          <cell r="A724">
            <v>721115</v>
          </cell>
          <cell r="B724" t="str">
            <v>721115_Gain/Loss Sale Security</v>
          </cell>
          <cell r="C724">
            <v>-7969365.1999999955</v>
          </cell>
          <cell r="D724">
            <v>-23629208.349999987</v>
          </cell>
        </row>
        <row r="725">
          <cell r="A725">
            <v>121533</v>
          </cell>
          <cell r="B725" t="str">
            <v>121533_</v>
          </cell>
          <cell r="C725" t="str">
            <v>0</v>
          </cell>
          <cell r="D725" t="str">
            <v>0</v>
          </cell>
        </row>
        <row r="726">
          <cell r="A726">
            <v>112810</v>
          </cell>
          <cell r="B726" t="str">
            <v>112810_</v>
          </cell>
          <cell r="C726">
            <v>9.3132257461547852E-10</v>
          </cell>
          <cell r="D726">
            <v>9.3132257461547852E-10</v>
          </cell>
        </row>
        <row r="727">
          <cell r="A727">
            <v>121605</v>
          </cell>
          <cell r="B727" t="str">
            <v>121605</v>
          </cell>
          <cell r="C727" t="str">
            <v>0</v>
          </cell>
          <cell r="D727" t="str">
            <v>0</v>
          </cell>
        </row>
        <row r="728">
          <cell r="A728">
            <v>121530</v>
          </cell>
          <cell r="B728" t="str">
            <v>121530</v>
          </cell>
          <cell r="C728" t="str">
            <v>0</v>
          </cell>
          <cell r="D728" t="str">
            <v>0</v>
          </cell>
        </row>
        <row r="729">
          <cell r="A729">
            <v>131502</v>
          </cell>
          <cell r="B729" t="str">
            <v>131502</v>
          </cell>
          <cell r="C729" t="str">
            <v>0</v>
          </cell>
          <cell r="D729" t="str">
            <v>0</v>
          </cell>
        </row>
        <row r="730">
          <cell r="A730">
            <v>131602</v>
          </cell>
          <cell r="B730" t="str">
            <v>131602</v>
          </cell>
          <cell r="C730" t="str">
            <v>0</v>
          </cell>
          <cell r="D730" t="str">
            <v>0</v>
          </cell>
        </row>
        <row r="731">
          <cell r="A731">
            <v>131605</v>
          </cell>
          <cell r="B731" t="str">
            <v>131605</v>
          </cell>
          <cell r="C731" t="str">
            <v>0</v>
          </cell>
          <cell r="D731" t="str">
            <v>0</v>
          </cell>
        </row>
        <row r="732">
          <cell r="A732">
            <v>138635</v>
          </cell>
          <cell r="B732" t="str">
            <v>138635</v>
          </cell>
          <cell r="C732" t="str">
            <v>0</v>
          </cell>
          <cell r="D732" t="str">
            <v>0</v>
          </cell>
        </row>
        <row r="733">
          <cell r="A733">
            <v>138675</v>
          </cell>
          <cell r="B733" t="str">
            <v>138675</v>
          </cell>
          <cell r="C733" t="str">
            <v>0</v>
          </cell>
          <cell r="D733" t="str">
            <v>0</v>
          </cell>
        </row>
        <row r="734">
          <cell r="A734">
            <v>138655</v>
          </cell>
          <cell r="B734" t="str">
            <v>138655</v>
          </cell>
          <cell r="C734" t="str">
            <v>0</v>
          </cell>
          <cell r="D734" t="str">
            <v>0</v>
          </cell>
        </row>
        <row r="735">
          <cell r="A735">
            <v>138665</v>
          </cell>
          <cell r="B735" t="str">
            <v>138665</v>
          </cell>
          <cell r="C735" t="str">
            <v>0</v>
          </cell>
          <cell r="D735" t="str">
            <v>0</v>
          </cell>
        </row>
        <row r="736">
          <cell r="A736">
            <v>138695</v>
          </cell>
          <cell r="B736" t="str">
            <v>138695</v>
          </cell>
          <cell r="C736" t="str">
            <v>0</v>
          </cell>
          <cell r="D736" t="str">
            <v>0</v>
          </cell>
        </row>
        <row r="737">
          <cell r="A737">
            <v>138645</v>
          </cell>
          <cell r="B737" t="str">
            <v>138645</v>
          </cell>
          <cell r="C737" t="str">
            <v>0</v>
          </cell>
          <cell r="D737" t="str">
            <v>0</v>
          </cell>
        </row>
        <row r="738">
          <cell r="A738">
            <v>417801</v>
          </cell>
          <cell r="B738" t="str">
            <v>417801_Int Inc Cic Notes</v>
          </cell>
          <cell r="C738">
            <v>0</v>
          </cell>
          <cell r="D738">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alty Calc"/>
      <sheetName val="Bid Variance"/>
      <sheetName val="Raw Reps"/>
      <sheetName val="Repline"/>
      <sheetName val="Rating Agency Discussion"/>
      <sheetName val="Collateral Comparison"/>
      <sheetName val="TS-1"/>
      <sheetName val="TS-Template"/>
      <sheetName val="levels"/>
      <sheetName val="Pricing Cashflow"/>
      <sheetName val="NIM Cashflow"/>
      <sheetName val="Residual Profile 1.65% OC"/>
      <sheetName val="NIM Residual Profile 1.65% OC"/>
      <sheetName val="BBBmatrx"/>
      <sheetName val="GOS"/>
      <sheetName val="AFC"/>
      <sheetName val="CDR"/>
      <sheetName val="assumption"/>
      <sheetName val="Libor"/>
      <sheetName val="vectors"/>
      <sheetName val="1mlcap"/>
      <sheetName val="AvailFu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sup Cover"/>
      <sheetName val="Closing Flow of Funds"/>
      <sheetName val="Wires"/>
      <sheetName val="Closing Flow of Funds (NIM)"/>
      <sheetName val="Wires (NIM)"/>
    </sheetNames>
    <sheetDataSet>
      <sheetData sheetId="0"/>
      <sheetData sheetId="1"/>
      <sheetData sheetId="2" refreshError="1"/>
      <sheetData sheetId="3" refreshError="1"/>
      <sheetData sheetId="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Restated"/>
      <sheetName val="Schedule_II_Roll_Back"/>
      <sheetName val="Schedule_II.a"/>
      <sheetName val="Scedule_II.b"/>
      <sheetName val="Schedule_II.c"/>
      <sheetName val="Schedule_II.d"/>
      <sheetName val="Schedule_II.e"/>
      <sheetName val="Rollback_JV_Control"/>
      <sheetName val="Schedule_II.f"/>
      <sheetName val="Scedule_II.g"/>
      <sheetName val="Schedule_I_Historical"/>
      <sheetName val="JV_Text_Input"/>
      <sheetName val="GL_BALANCES"/>
      <sheetName val="doug"/>
      <sheetName val="SYSTEM_JVS"/>
      <sheetName val="Conversion_JVs"/>
      <sheetName val="OTHER_JVs"/>
      <sheetName val="lookups"/>
      <sheetName val="GL_Table"/>
      <sheetName val="FR_Table"/>
      <sheetName val="Pivot_System"/>
      <sheetName val="Pivot_Conversion"/>
      <sheetName val="Pivot_other"/>
      <sheetName val="Pivot_RB_JV"/>
      <sheetName val="Category_Table"/>
      <sheetName val="Roll_Back_JV_Control"/>
      <sheetName val="iPDI_Rollback"/>
      <sheetName val="FAS_Reversals"/>
      <sheetName val="EUC_Data_Flow"/>
      <sheetName val="Transition"/>
      <sheetName val="Roll_Forward"/>
      <sheetName val="Tim_Report_01"/>
      <sheetName val="Macro2"/>
      <sheetName val="Financials"/>
      <sheetName val="Financials (2)"/>
      <sheetName val="Financials (3)"/>
      <sheetName val="Financials (4)"/>
      <sheetName val="Controls"/>
      <sheetName val="Prices"/>
      <sheetName val="Note 18. FAS157_Lvl 3 Inputs"/>
      <sheetName val="GL_04-04-Essbase"/>
      <sheetName val="Internal-Do Not Delete"/>
      <sheetName val="0229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4">
          <cell r="A4" t="str">
            <v>110000</v>
          </cell>
          <cell r="B4" t="str">
            <v>a. Mortgage portfolio</v>
          </cell>
          <cell r="C4" t="str">
            <v>MTGNETDC</v>
          </cell>
        </row>
        <row r="5">
          <cell r="A5" t="str">
            <v>119999</v>
          </cell>
          <cell r="B5" t="str">
            <v>c. Accrued interest receivable</v>
          </cell>
          <cell r="C5" t="str">
            <v>ACCINTREC</v>
          </cell>
        </row>
        <row r="6">
          <cell r="A6" t="str">
            <v>140001</v>
          </cell>
          <cell r="B6" t="str">
            <v>e. Other assets</v>
          </cell>
          <cell r="C6" t="str">
            <v>TOTOTHASSETS</v>
          </cell>
        </row>
        <row r="7">
          <cell r="A7" t="str">
            <v>140002</v>
          </cell>
          <cell r="B7" t="str">
            <v>e. Other assets</v>
          </cell>
          <cell r="C7" t="str">
            <v>TOTOTHASSETS</v>
          </cell>
        </row>
        <row r="8">
          <cell r="A8" t="str">
            <v>140003</v>
          </cell>
          <cell r="B8" t="str">
            <v>e. Other assets</v>
          </cell>
          <cell r="C8" t="str">
            <v>TOTOTHASSETS</v>
          </cell>
        </row>
        <row r="9">
          <cell r="A9" t="str">
            <v>140011</v>
          </cell>
          <cell r="B9" t="str">
            <v>e. Other assets</v>
          </cell>
          <cell r="C9" t="str">
            <v>TOTOTHASSETS</v>
          </cell>
        </row>
        <row r="10">
          <cell r="A10" t="str">
            <v>140012</v>
          </cell>
          <cell r="B10" t="str">
            <v>e. Other assets</v>
          </cell>
          <cell r="C10" t="str">
            <v>TOTOTHASSETS</v>
          </cell>
        </row>
        <row r="11">
          <cell r="A11" t="str">
            <v>140013</v>
          </cell>
          <cell r="B11" t="str">
            <v>e. Other assets</v>
          </cell>
          <cell r="C11" t="str">
            <v>TOTOTHASSETS</v>
          </cell>
        </row>
        <row r="12">
          <cell r="A12" t="str">
            <v>141601</v>
          </cell>
          <cell r="B12" t="str">
            <v>b. Cash and cash equivalents</v>
          </cell>
          <cell r="C12" t="str">
            <v>CASHCASHEQ</v>
          </cell>
        </row>
        <row r="13">
          <cell r="A13" t="str">
            <v>141602</v>
          </cell>
          <cell r="B13" t="str">
            <v>b. Cash and cash equivalents</v>
          </cell>
          <cell r="C13" t="str">
            <v>CASHCASHEQ</v>
          </cell>
        </row>
        <row r="14">
          <cell r="A14" t="str">
            <v>141603</v>
          </cell>
          <cell r="B14" t="str">
            <v>b. Cash and cash equivalents</v>
          </cell>
          <cell r="C14" t="str">
            <v>CASHCASHEQ</v>
          </cell>
        </row>
        <row r="15">
          <cell r="A15" t="str">
            <v>141604</v>
          </cell>
          <cell r="B15" t="str">
            <v>b. Cash and cash equivalents</v>
          </cell>
          <cell r="C15" t="str">
            <v>CASHCASHEQ</v>
          </cell>
        </row>
        <row r="16">
          <cell r="A16" t="str">
            <v>141605</v>
          </cell>
          <cell r="B16" t="str">
            <v>b. Cash and cash equivalents</v>
          </cell>
          <cell r="C16" t="str">
            <v>CASHCASHEQ</v>
          </cell>
        </row>
        <row r="17">
          <cell r="A17" t="str">
            <v>141606</v>
          </cell>
          <cell r="B17" t="str">
            <v>b. Cash and cash equivalents</v>
          </cell>
          <cell r="C17" t="str">
            <v>CASHCASHEQ</v>
          </cell>
        </row>
        <row r="18">
          <cell r="A18" t="str">
            <v>141607</v>
          </cell>
          <cell r="B18" t="str">
            <v>b. Cash and cash equivalents</v>
          </cell>
          <cell r="C18" t="str">
            <v>CASHCASHEQ</v>
          </cell>
        </row>
        <row r="19">
          <cell r="A19" t="str">
            <v>141608</v>
          </cell>
          <cell r="B19" t="str">
            <v>b. Cash and cash equivalents</v>
          </cell>
          <cell r="C19" t="str">
            <v>CASHCASHEQ</v>
          </cell>
        </row>
        <row r="20">
          <cell r="A20" t="str">
            <v>141610</v>
          </cell>
          <cell r="B20" t="str">
            <v>b. Cash and cash equivalents</v>
          </cell>
          <cell r="C20" t="str">
            <v>CASHCASHEQ</v>
          </cell>
        </row>
        <row r="21">
          <cell r="A21" t="str">
            <v>141611</v>
          </cell>
          <cell r="B21" t="str">
            <v>b. Cash and cash equivalents</v>
          </cell>
          <cell r="C21" t="str">
            <v>CASHCASHEQ</v>
          </cell>
        </row>
        <row r="22">
          <cell r="A22" t="str">
            <v>141620</v>
          </cell>
          <cell r="B22" t="str">
            <v>b. Cash and cash equivalents</v>
          </cell>
          <cell r="C22" t="str">
            <v>CASHCASHEQ</v>
          </cell>
        </row>
        <row r="23">
          <cell r="A23" t="str">
            <v>141630</v>
          </cell>
          <cell r="B23" t="str">
            <v>b. Cash and cash equivalents</v>
          </cell>
          <cell r="C23" t="str">
            <v>CASHCASHEQ</v>
          </cell>
        </row>
        <row r="24">
          <cell r="A24" t="str">
            <v>141632</v>
          </cell>
          <cell r="B24" t="str">
            <v>b. Cash and cash equivalents</v>
          </cell>
          <cell r="C24" t="str">
            <v>CASHCASHEQ</v>
          </cell>
        </row>
        <row r="25">
          <cell r="A25" t="str">
            <v>141660</v>
          </cell>
          <cell r="B25" t="str">
            <v>b. Cash and cash equivalents</v>
          </cell>
          <cell r="C25" t="str">
            <v>CASHCASHEQ</v>
          </cell>
        </row>
        <row r="26">
          <cell r="A26" t="str">
            <v>141662</v>
          </cell>
          <cell r="B26" t="str">
            <v>b. Cash and cash equivalents</v>
          </cell>
          <cell r="C26" t="str">
            <v>CASHCASHEQ</v>
          </cell>
        </row>
        <row r="27">
          <cell r="A27" t="str">
            <v>141670</v>
          </cell>
          <cell r="B27" t="str">
            <v>b. Cash and cash equivalents</v>
          </cell>
          <cell r="C27" t="str">
            <v>CASHCASHEQ</v>
          </cell>
        </row>
        <row r="28">
          <cell r="A28" t="str">
            <v>141689</v>
          </cell>
          <cell r="B28" t="str">
            <v>b. Cash and cash equivalents</v>
          </cell>
          <cell r="C28" t="str">
            <v>CASHCASHEQ</v>
          </cell>
        </row>
        <row r="29">
          <cell r="A29" t="str">
            <v>141703</v>
          </cell>
          <cell r="B29" t="str">
            <v>b. Cash and cash equivalents</v>
          </cell>
          <cell r="C29" t="str">
            <v>CASHCASHEQ</v>
          </cell>
        </row>
        <row r="30">
          <cell r="A30" t="str">
            <v>141710</v>
          </cell>
          <cell r="B30" t="str">
            <v>b. Cash and cash equivalents</v>
          </cell>
          <cell r="C30" t="str">
            <v>CASHCASHEQ</v>
          </cell>
        </row>
        <row r="31">
          <cell r="A31" t="str">
            <v>141720</v>
          </cell>
          <cell r="B31" t="str">
            <v>b. Cash and cash equivalents</v>
          </cell>
          <cell r="C31" t="str">
            <v>CASHCASHEQ</v>
          </cell>
        </row>
        <row r="32">
          <cell r="A32" t="str">
            <v>141730</v>
          </cell>
          <cell r="B32" t="str">
            <v>b. Cash and cash equivalents</v>
          </cell>
          <cell r="C32" t="str">
            <v>CASHCASHEQ</v>
          </cell>
        </row>
        <row r="33">
          <cell r="A33" t="str">
            <v>141732</v>
          </cell>
          <cell r="B33" t="str">
            <v>b. Cash and cash equivalents</v>
          </cell>
          <cell r="C33" t="str">
            <v>CASHCASHEQ</v>
          </cell>
        </row>
        <row r="34">
          <cell r="A34" t="str">
            <v>141735</v>
          </cell>
          <cell r="B34" t="str">
            <v>b. Cash and cash equivalents</v>
          </cell>
          <cell r="C34" t="str">
            <v>CASHCASHEQ</v>
          </cell>
        </row>
        <row r="35">
          <cell r="A35" t="str">
            <v>141740</v>
          </cell>
          <cell r="B35" t="str">
            <v>b. Cash and cash equivalents</v>
          </cell>
          <cell r="C35" t="str">
            <v>CASHCASHEQ</v>
          </cell>
        </row>
        <row r="36">
          <cell r="A36" t="str">
            <v>141750</v>
          </cell>
          <cell r="B36" t="str">
            <v>b. Cash and cash equivalents</v>
          </cell>
          <cell r="C36" t="str">
            <v>CASHCASHEQ</v>
          </cell>
        </row>
        <row r="37">
          <cell r="A37" t="str">
            <v>141771</v>
          </cell>
          <cell r="B37" t="str">
            <v>b. Cash and cash equivalents</v>
          </cell>
          <cell r="C37" t="str">
            <v>CASHCASHEQ</v>
          </cell>
        </row>
        <row r="38">
          <cell r="A38" t="str">
            <v>141773</v>
          </cell>
          <cell r="B38" t="str">
            <v>b. Cash and cash equivalents</v>
          </cell>
          <cell r="C38" t="str">
            <v>CASHCASHEQ</v>
          </cell>
        </row>
        <row r="39">
          <cell r="A39" t="str">
            <v>141775</v>
          </cell>
          <cell r="B39" t="str">
            <v>b. Cash and cash equivalents</v>
          </cell>
          <cell r="C39" t="str">
            <v>CASHCASHEQ</v>
          </cell>
        </row>
        <row r="40">
          <cell r="A40" t="str">
            <v>141776</v>
          </cell>
          <cell r="B40" t="str">
            <v>b. Cash and cash equivalents</v>
          </cell>
          <cell r="C40" t="str">
            <v>CASHCASHEQ</v>
          </cell>
        </row>
        <row r="41">
          <cell r="A41" t="str">
            <v>141777</v>
          </cell>
          <cell r="B41" t="str">
            <v>b. Cash and cash equivalents</v>
          </cell>
          <cell r="C41" t="str">
            <v>CASHCASHEQ</v>
          </cell>
        </row>
        <row r="42">
          <cell r="A42" t="str">
            <v>141780</v>
          </cell>
          <cell r="B42" t="str">
            <v>b. Cash and cash equivalents</v>
          </cell>
          <cell r="C42" t="str">
            <v>CASHCASHEQ</v>
          </cell>
        </row>
        <row r="43">
          <cell r="A43" t="str">
            <v>141791</v>
          </cell>
          <cell r="B43" t="str">
            <v>b. Cash and cash equivalents</v>
          </cell>
          <cell r="C43" t="str">
            <v>CASHCASHEQ</v>
          </cell>
        </row>
        <row r="44">
          <cell r="A44" t="str">
            <v>141792</v>
          </cell>
          <cell r="B44" t="str">
            <v>b. Cash and cash equivalents</v>
          </cell>
          <cell r="C44" t="str">
            <v>CASHCASHEQ</v>
          </cell>
        </row>
        <row r="45">
          <cell r="A45" t="str">
            <v>141797</v>
          </cell>
          <cell r="B45" t="str">
            <v>b. Cash and cash equivalents</v>
          </cell>
          <cell r="C45" t="str">
            <v>CASHCASHEQ</v>
          </cell>
        </row>
        <row r="46">
          <cell r="A46" t="str">
            <v>141910</v>
          </cell>
          <cell r="B46" t="str">
            <v>b. Cash and cash equivalents</v>
          </cell>
          <cell r="C46" t="str">
            <v>CASHCASHEQ</v>
          </cell>
        </row>
        <row r="47">
          <cell r="A47" t="str">
            <v>141915</v>
          </cell>
          <cell r="B47" t="str">
            <v>b. Cash and cash equivalents</v>
          </cell>
          <cell r="C47" t="str">
            <v>CASHCASHEQ</v>
          </cell>
        </row>
        <row r="48">
          <cell r="A48" t="str">
            <v>141920</v>
          </cell>
          <cell r="B48" t="str">
            <v>b. Cash and cash equivalents</v>
          </cell>
          <cell r="C48" t="str">
            <v>CASHCASHEQ</v>
          </cell>
        </row>
        <row r="49">
          <cell r="A49" t="str">
            <v>141930</v>
          </cell>
          <cell r="B49" t="str">
            <v>b. Cash and cash equivalents</v>
          </cell>
          <cell r="C49" t="str">
            <v>CASHCASHEQ</v>
          </cell>
        </row>
        <row r="50">
          <cell r="A50" t="str">
            <v>141940</v>
          </cell>
          <cell r="B50" t="str">
            <v>b. Cash and cash equivalents</v>
          </cell>
          <cell r="C50" t="str">
            <v>CASHCASHEQ</v>
          </cell>
        </row>
        <row r="51">
          <cell r="A51" t="str">
            <v>141950</v>
          </cell>
          <cell r="B51" t="str">
            <v>b. Cash and cash equivalents</v>
          </cell>
          <cell r="C51" t="str">
            <v>CASHCASHEQ</v>
          </cell>
        </row>
        <row r="52">
          <cell r="A52" t="str">
            <v>141970</v>
          </cell>
          <cell r="B52" t="str">
            <v>b. Cash and cash equivalents</v>
          </cell>
          <cell r="C52" t="str">
            <v>CASHCASHEQ</v>
          </cell>
        </row>
        <row r="53">
          <cell r="A53" t="str">
            <v>143125</v>
          </cell>
          <cell r="B53" t="str">
            <v>b. Cash and cash equivalents</v>
          </cell>
          <cell r="C53" t="str">
            <v>CASHCASHEQ</v>
          </cell>
        </row>
        <row r="54">
          <cell r="A54" t="str">
            <v>143226</v>
          </cell>
          <cell r="B54" t="str">
            <v>b. Cash and cash equivalents</v>
          </cell>
          <cell r="C54" t="str">
            <v>CASHCASHEQ</v>
          </cell>
        </row>
        <row r="55">
          <cell r="A55" t="str">
            <v>143327</v>
          </cell>
          <cell r="B55" t="str">
            <v>b. Cash and cash equivalents</v>
          </cell>
          <cell r="C55" t="str">
            <v>CASHCASHEQ</v>
          </cell>
        </row>
        <row r="56">
          <cell r="A56" t="str">
            <v>143428</v>
          </cell>
          <cell r="B56" t="str">
            <v>b. Cash and cash equivalents</v>
          </cell>
          <cell r="C56" t="str">
            <v>CASHCASHEQ</v>
          </cell>
        </row>
        <row r="57">
          <cell r="A57" t="str">
            <v>143900</v>
          </cell>
          <cell r="B57" t="str">
            <v>b. Cash and cash equivalents</v>
          </cell>
          <cell r="C57" t="str">
            <v>CASHCASHEQ</v>
          </cell>
        </row>
        <row r="58">
          <cell r="A58" t="str">
            <v>144105</v>
          </cell>
          <cell r="B58" t="str">
            <v>b. Cash and cash equivalents</v>
          </cell>
          <cell r="C58" t="str">
            <v>CASHCASHEQ</v>
          </cell>
        </row>
        <row r="59">
          <cell r="A59" t="str">
            <v>145151</v>
          </cell>
          <cell r="B59" t="str">
            <v>b. Cash and cash equivalents</v>
          </cell>
          <cell r="C59" t="str">
            <v>CASHCASHEQ</v>
          </cell>
        </row>
        <row r="60">
          <cell r="A60" t="str">
            <v>145152</v>
          </cell>
          <cell r="B60" t="str">
            <v>b. Cash and cash equivalents</v>
          </cell>
          <cell r="C60" t="str">
            <v>CASHCASHEQ</v>
          </cell>
        </row>
        <row r="61">
          <cell r="A61" t="str">
            <v>145153</v>
          </cell>
          <cell r="B61" t="str">
            <v>b. Cash and cash equivalents</v>
          </cell>
          <cell r="C61" t="str">
            <v>CASHCASHEQ</v>
          </cell>
        </row>
        <row r="62">
          <cell r="A62" t="str">
            <v>145154</v>
          </cell>
          <cell r="B62" t="str">
            <v>b. Cash and cash equivalents</v>
          </cell>
          <cell r="C62" t="str">
            <v>CASHCASHEQ</v>
          </cell>
        </row>
        <row r="63">
          <cell r="A63" t="str">
            <v>145155</v>
          </cell>
          <cell r="B63" t="str">
            <v>b. Cash and cash equivalents</v>
          </cell>
          <cell r="C63" t="str">
            <v>CASHCASHEQ</v>
          </cell>
        </row>
        <row r="64">
          <cell r="A64" t="str">
            <v>145156</v>
          </cell>
          <cell r="B64" t="str">
            <v>b. Cash and cash equivalents</v>
          </cell>
          <cell r="C64" t="str">
            <v>CASHCASHEQ</v>
          </cell>
        </row>
        <row r="65">
          <cell r="A65" t="str">
            <v>145157</v>
          </cell>
          <cell r="B65" t="str">
            <v>b. Cash and cash equivalents</v>
          </cell>
          <cell r="C65" t="str">
            <v>CASHCASHEQ</v>
          </cell>
        </row>
        <row r="66">
          <cell r="A66" t="str">
            <v>145158</v>
          </cell>
          <cell r="B66" t="str">
            <v>b. Cash and cash equivalents</v>
          </cell>
          <cell r="C66" t="str">
            <v>CASHCASHEQ</v>
          </cell>
        </row>
        <row r="67">
          <cell r="A67" t="str">
            <v>145159</v>
          </cell>
          <cell r="B67" t="str">
            <v>b. Cash and cash equivalents</v>
          </cell>
          <cell r="C67" t="str">
            <v>CASHCASHEQ</v>
          </cell>
        </row>
        <row r="68">
          <cell r="A68" t="str">
            <v>146501</v>
          </cell>
          <cell r="B68" t="str">
            <v>b. Cash and cash equivalents</v>
          </cell>
          <cell r="C68" t="str">
            <v>CASHCASHEQ</v>
          </cell>
        </row>
        <row r="69">
          <cell r="A69" t="str">
            <v>146505</v>
          </cell>
          <cell r="B69" t="str">
            <v>b. Cash and cash equivalents</v>
          </cell>
          <cell r="C69" t="str">
            <v>CASHCASHEQ</v>
          </cell>
        </row>
        <row r="70">
          <cell r="A70" t="str">
            <v>149148</v>
          </cell>
          <cell r="B70" t="str">
            <v>b. Cash and cash equivalents</v>
          </cell>
          <cell r="C70" t="str">
            <v>CASHCASHEQ</v>
          </cell>
        </row>
        <row r="71">
          <cell r="A71" t="str">
            <v>149149</v>
          </cell>
          <cell r="B71" t="str">
            <v>b. Cash and cash equivalents</v>
          </cell>
          <cell r="C71" t="str">
            <v>CASHCASHEQ</v>
          </cell>
        </row>
        <row r="72">
          <cell r="A72" t="str">
            <v>149333</v>
          </cell>
          <cell r="B72" t="str">
            <v>e. Other assets</v>
          </cell>
          <cell r="C72" t="str">
            <v>TOTOTHASSETS</v>
          </cell>
        </row>
        <row r="73">
          <cell r="A73" t="str">
            <v>149336</v>
          </cell>
          <cell r="B73" t="str">
            <v>e. Other assets</v>
          </cell>
          <cell r="C73" t="str">
            <v>TOTOTHASSETS</v>
          </cell>
        </row>
        <row r="74">
          <cell r="A74" t="str">
            <v>149350</v>
          </cell>
          <cell r="B74" t="str">
            <v>e. Other assets</v>
          </cell>
          <cell r="C74" t="str">
            <v>TOTOTHASSETS</v>
          </cell>
        </row>
        <row r="75">
          <cell r="A75" t="str">
            <v>149351</v>
          </cell>
          <cell r="B75" t="str">
            <v>e. Other assets</v>
          </cell>
          <cell r="C75" t="str">
            <v>TOTOTHASSETS</v>
          </cell>
        </row>
        <row r="76">
          <cell r="A76" t="str">
            <v>149352</v>
          </cell>
          <cell r="B76" t="str">
            <v>e. Other assets</v>
          </cell>
          <cell r="C76" t="str">
            <v>TOTOTHASSETS</v>
          </cell>
        </row>
        <row r="77">
          <cell r="A77" t="str">
            <v>149353</v>
          </cell>
          <cell r="B77" t="str">
            <v>e. Other assets</v>
          </cell>
          <cell r="C77" t="str">
            <v>TOTOTHASSETS</v>
          </cell>
        </row>
        <row r="78">
          <cell r="A78" t="str">
            <v>149355</v>
          </cell>
          <cell r="B78" t="str">
            <v>e. Other assets</v>
          </cell>
          <cell r="C78" t="str">
            <v>TOTOTHASSETS</v>
          </cell>
        </row>
        <row r="79">
          <cell r="A79" t="str">
            <v>149356</v>
          </cell>
          <cell r="B79" t="str">
            <v>e. Other assets</v>
          </cell>
          <cell r="C79" t="str">
            <v>TOTOTHASSETS</v>
          </cell>
        </row>
        <row r="80">
          <cell r="A80" t="str">
            <v>149357</v>
          </cell>
          <cell r="B80" t="str">
            <v>e. Other assets</v>
          </cell>
          <cell r="C80" t="str">
            <v>TOTOTHASSETS</v>
          </cell>
        </row>
        <row r="81">
          <cell r="A81" t="str">
            <v>149358</v>
          </cell>
          <cell r="B81" t="str">
            <v>e. Other assets</v>
          </cell>
          <cell r="C81" t="str">
            <v>TOTOTHASSETS</v>
          </cell>
        </row>
        <row r="82">
          <cell r="A82" t="str">
            <v>149360</v>
          </cell>
          <cell r="B82" t="str">
            <v>e. Other assets</v>
          </cell>
          <cell r="C82" t="str">
            <v>TOTOTHASSETS</v>
          </cell>
        </row>
        <row r="83">
          <cell r="A83" t="str">
            <v>149361</v>
          </cell>
          <cell r="B83" t="str">
            <v>e. Other assets</v>
          </cell>
          <cell r="C83" t="str">
            <v>TOTOTHASSETS</v>
          </cell>
        </row>
        <row r="84">
          <cell r="A84" t="str">
            <v>149362</v>
          </cell>
          <cell r="B84" t="str">
            <v>e. Other assets</v>
          </cell>
          <cell r="C84" t="str">
            <v>TOTOTHASSETS</v>
          </cell>
        </row>
        <row r="85">
          <cell r="A85" t="str">
            <v>149363</v>
          </cell>
          <cell r="B85" t="str">
            <v>e. Other assets</v>
          </cell>
          <cell r="C85" t="str">
            <v>TOTOTHASSETS</v>
          </cell>
        </row>
        <row r="86">
          <cell r="A86" t="str">
            <v>149365</v>
          </cell>
          <cell r="B86" t="str">
            <v>e. Other assets</v>
          </cell>
          <cell r="C86" t="str">
            <v>TOTOTHASSETS</v>
          </cell>
        </row>
        <row r="87">
          <cell r="A87" t="str">
            <v>149366</v>
          </cell>
          <cell r="B87" t="str">
            <v>e. Other assets</v>
          </cell>
          <cell r="C87" t="str">
            <v>TOTOTHASSETS</v>
          </cell>
        </row>
        <row r="88">
          <cell r="A88" t="str">
            <v>149367</v>
          </cell>
          <cell r="B88" t="str">
            <v>e. Other assets</v>
          </cell>
          <cell r="C88" t="str">
            <v>TOTOTHASSETS</v>
          </cell>
        </row>
        <row r="89">
          <cell r="A89" t="str">
            <v>149370</v>
          </cell>
          <cell r="B89" t="str">
            <v>e. Other assets</v>
          </cell>
          <cell r="C89" t="str">
            <v>TOTOTHASSETS</v>
          </cell>
        </row>
        <row r="90">
          <cell r="A90" t="str">
            <v>149371</v>
          </cell>
          <cell r="B90" t="str">
            <v>e. Other assets</v>
          </cell>
          <cell r="C90" t="str">
            <v>TOTOTHASSETS</v>
          </cell>
        </row>
        <row r="91">
          <cell r="A91" t="str">
            <v>149372</v>
          </cell>
          <cell r="B91" t="str">
            <v>e. Other assets</v>
          </cell>
          <cell r="C91" t="str">
            <v>TOTOTHASSETS</v>
          </cell>
        </row>
        <row r="92">
          <cell r="A92" t="str">
            <v>149373</v>
          </cell>
          <cell r="B92" t="str">
            <v>e. Other assets</v>
          </cell>
          <cell r="C92" t="str">
            <v>TOTOTHASSETS</v>
          </cell>
        </row>
        <row r="93">
          <cell r="A93" t="str">
            <v>149374</v>
          </cell>
          <cell r="B93" t="str">
            <v>e. Other assets</v>
          </cell>
          <cell r="C93" t="str">
            <v>TOTOTHASSETS</v>
          </cell>
        </row>
        <row r="94">
          <cell r="A94" t="str">
            <v>149405</v>
          </cell>
          <cell r="B94" t="str">
            <v>e. Other assets</v>
          </cell>
          <cell r="C94" t="str">
            <v>TOTOTHASSETS</v>
          </cell>
        </row>
        <row r="95">
          <cell r="A95" t="str">
            <v>149406</v>
          </cell>
          <cell r="B95" t="str">
            <v>e. Other assets</v>
          </cell>
          <cell r="C95" t="str">
            <v>TOTOTHASSETS</v>
          </cell>
        </row>
        <row r="96">
          <cell r="A96" t="str">
            <v>149500</v>
          </cell>
          <cell r="B96" t="str">
            <v>e. Other assets</v>
          </cell>
          <cell r="C96" t="str">
            <v>TOTOTHASSETS</v>
          </cell>
        </row>
        <row r="97">
          <cell r="A97" t="str">
            <v>151000</v>
          </cell>
          <cell r="B97" t="str">
            <v>c. Accrued interest receivable</v>
          </cell>
          <cell r="C97" t="str">
            <v>ACCINTREC</v>
          </cell>
        </row>
        <row r="98">
          <cell r="A98" t="str">
            <v>151001</v>
          </cell>
          <cell r="B98" t="str">
            <v>c. Accrued interest receivable</v>
          </cell>
          <cell r="C98" t="str">
            <v>ACCINTREC</v>
          </cell>
        </row>
        <row r="99">
          <cell r="A99" t="str">
            <v>151011</v>
          </cell>
          <cell r="B99" t="str">
            <v>c. Accrued interest receivable</v>
          </cell>
          <cell r="C99" t="str">
            <v>ACCINTREC</v>
          </cell>
        </row>
        <row r="100">
          <cell r="A100" t="str">
            <v>151061</v>
          </cell>
          <cell r="B100" t="str">
            <v>c. Accrued interest receivable</v>
          </cell>
          <cell r="C100" t="str">
            <v>ACCINTREC</v>
          </cell>
        </row>
        <row r="101">
          <cell r="A101" t="str">
            <v>151071</v>
          </cell>
          <cell r="B101" t="str">
            <v>c. Accrued interest receivable</v>
          </cell>
          <cell r="C101" t="str">
            <v>ACCINTREC</v>
          </cell>
        </row>
        <row r="102">
          <cell r="A102" t="str">
            <v>151081</v>
          </cell>
          <cell r="B102" t="str">
            <v>c. Accrued interest receivable</v>
          </cell>
          <cell r="C102" t="str">
            <v>ACCINTREC</v>
          </cell>
        </row>
        <row r="103">
          <cell r="A103" t="str">
            <v>151083</v>
          </cell>
          <cell r="B103" t="str">
            <v>c. Accrued interest receivable</v>
          </cell>
          <cell r="C103" t="str">
            <v>ACCINTREC</v>
          </cell>
        </row>
        <row r="104">
          <cell r="A104" t="str">
            <v>151085</v>
          </cell>
          <cell r="B104" t="str">
            <v>c. Accrued interest receivable</v>
          </cell>
          <cell r="C104" t="str">
            <v>ACCINTREC</v>
          </cell>
        </row>
        <row r="105">
          <cell r="A105" t="str">
            <v>151087</v>
          </cell>
          <cell r="B105" t="str">
            <v>c. Accrued interest receivable</v>
          </cell>
          <cell r="C105" t="str">
            <v>ACCINTREC</v>
          </cell>
        </row>
        <row r="106">
          <cell r="A106" t="str">
            <v>151095</v>
          </cell>
          <cell r="B106" t="str">
            <v>c. Accrued interest receivable</v>
          </cell>
          <cell r="C106" t="str">
            <v>ACCINTREC</v>
          </cell>
        </row>
        <row r="107">
          <cell r="A107" t="str">
            <v>151101</v>
          </cell>
          <cell r="B107" t="str">
            <v>c. Accrued interest receivable</v>
          </cell>
          <cell r="C107" t="str">
            <v>ACCINTREC</v>
          </cell>
        </row>
        <row r="108">
          <cell r="A108" t="str">
            <v>151201</v>
          </cell>
          <cell r="B108" t="str">
            <v>c. Accrued interest receivable</v>
          </cell>
          <cell r="C108" t="str">
            <v>ACCINTREC</v>
          </cell>
        </row>
        <row r="109">
          <cell r="A109" t="str">
            <v>151203</v>
          </cell>
          <cell r="B109" t="str">
            <v>c. Accrued interest receivable</v>
          </cell>
          <cell r="C109" t="str">
            <v>ACCINTREC</v>
          </cell>
        </row>
        <row r="110">
          <cell r="A110" t="str">
            <v>151205</v>
          </cell>
          <cell r="B110" t="str">
            <v>c. Accrued interest receivable</v>
          </cell>
          <cell r="C110" t="str">
            <v>ACCINTREC</v>
          </cell>
        </row>
        <row r="111">
          <cell r="A111" t="str">
            <v>151208</v>
          </cell>
          <cell r="B111" t="str">
            <v>c. Accrued interest receivable</v>
          </cell>
          <cell r="C111" t="str">
            <v>ACCINTREC</v>
          </cell>
        </row>
        <row r="112">
          <cell r="A112" t="str">
            <v>151209</v>
          </cell>
          <cell r="B112" t="str">
            <v>c. Accrued interest receivable</v>
          </cell>
          <cell r="C112" t="str">
            <v>ACCINTREC</v>
          </cell>
        </row>
        <row r="113">
          <cell r="A113" t="str">
            <v>151210</v>
          </cell>
          <cell r="B113" t="str">
            <v>c. Accrued interest receivable</v>
          </cell>
          <cell r="C113" t="str">
            <v>ACCINTREC</v>
          </cell>
        </row>
        <row r="114">
          <cell r="A114" t="str">
            <v>151211</v>
          </cell>
          <cell r="B114" t="str">
            <v>c. Accrued interest receivable</v>
          </cell>
          <cell r="C114" t="str">
            <v>ACCINTREC</v>
          </cell>
        </row>
        <row r="115">
          <cell r="A115" t="str">
            <v>151231</v>
          </cell>
          <cell r="B115" t="str">
            <v>c. Accrued interest receivable</v>
          </cell>
          <cell r="C115" t="str">
            <v>ACCINTREC</v>
          </cell>
        </row>
        <row r="116">
          <cell r="A116" t="str">
            <v>151259</v>
          </cell>
          <cell r="B116" t="str">
            <v>c. Accrued interest receivable</v>
          </cell>
          <cell r="C116" t="str">
            <v>ACCINTREC</v>
          </cell>
        </row>
        <row r="117">
          <cell r="A117" t="str">
            <v>151271</v>
          </cell>
          <cell r="B117" t="str">
            <v>c. Accrued interest receivable</v>
          </cell>
          <cell r="C117" t="str">
            <v>ACCINTREC</v>
          </cell>
        </row>
        <row r="118">
          <cell r="A118" t="str">
            <v>151285</v>
          </cell>
          <cell r="B118" t="str">
            <v>c. Accrued interest receivable</v>
          </cell>
          <cell r="C118" t="str">
            <v>ACCINTREC</v>
          </cell>
        </row>
        <row r="119">
          <cell r="A119" t="str">
            <v>151289</v>
          </cell>
          <cell r="B119" t="str">
            <v>c. Accrued interest receivable</v>
          </cell>
          <cell r="C119" t="str">
            <v>ACCINTREC</v>
          </cell>
        </row>
        <row r="120">
          <cell r="A120" t="str">
            <v>151401</v>
          </cell>
          <cell r="B120" t="str">
            <v>c. Accrued interest receivable</v>
          </cell>
          <cell r="C120" t="str">
            <v>ACCINTREC</v>
          </cell>
        </row>
        <row r="121">
          <cell r="A121" t="str">
            <v>151404</v>
          </cell>
          <cell r="B121" t="str">
            <v>c. Accrued interest receivable</v>
          </cell>
          <cell r="C121" t="str">
            <v>ACCINTREC</v>
          </cell>
        </row>
        <row r="122">
          <cell r="A122" t="str">
            <v>151489</v>
          </cell>
          <cell r="B122" t="str">
            <v>c. Accrued interest receivable</v>
          </cell>
          <cell r="C122" t="str">
            <v>ACCINTREC</v>
          </cell>
        </row>
        <row r="123">
          <cell r="A123" t="str">
            <v>151501</v>
          </cell>
          <cell r="B123" t="str">
            <v>c. Accrued interest receivable</v>
          </cell>
          <cell r="C123" t="str">
            <v>ACCINTREC</v>
          </cell>
        </row>
        <row r="124">
          <cell r="A124" t="str">
            <v>151601</v>
          </cell>
          <cell r="B124" t="str">
            <v>c. Accrued interest receivable</v>
          </cell>
          <cell r="C124" t="str">
            <v>ACCINTREC</v>
          </cell>
        </row>
        <row r="125">
          <cell r="A125" t="str">
            <v>151701</v>
          </cell>
          <cell r="B125" t="str">
            <v>c. Accrued interest receivable</v>
          </cell>
          <cell r="C125" t="str">
            <v>ACCINTREC</v>
          </cell>
        </row>
        <row r="126">
          <cell r="A126" t="str">
            <v>151702</v>
          </cell>
          <cell r="B126" t="str">
            <v>c. Accrued interest receivable</v>
          </cell>
          <cell r="C126" t="str">
            <v>ACCINTREC</v>
          </cell>
        </row>
        <row r="127">
          <cell r="A127" t="str">
            <v>151801</v>
          </cell>
          <cell r="B127" t="str">
            <v>c. Accrued interest receivable</v>
          </cell>
          <cell r="C127" t="str">
            <v>ACCINTREC</v>
          </cell>
        </row>
        <row r="128">
          <cell r="A128" t="str">
            <v>152101</v>
          </cell>
          <cell r="B128" t="str">
            <v>c. Accrued interest receivable</v>
          </cell>
          <cell r="C128" t="str">
            <v>ACCINTREC</v>
          </cell>
        </row>
        <row r="129">
          <cell r="A129" t="str">
            <v>152201</v>
          </cell>
          <cell r="B129" t="str">
            <v>c. Accrued interest receivable</v>
          </cell>
          <cell r="C129" t="str">
            <v>ACCINTREC</v>
          </cell>
        </row>
        <row r="130">
          <cell r="A130" t="str">
            <v>152821</v>
          </cell>
          <cell r="B130" t="str">
            <v>c. Accrued interest receivable</v>
          </cell>
          <cell r="C130" t="str">
            <v>ACCINTREC</v>
          </cell>
        </row>
        <row r="131">
          <cell r="A131" t="str">
            <v>152831</v>
          </cell>
          <cell r="B131" t="str">
            <v>c. Accrued interest receivable</v>
          </cell>
          <cell r="C131" t="str">
            <v>ACCINTREC</v>
          </cell>
        </row>
        <row r="132">
          <cell r="A132" t="str">
            <v>152851</v>
          </cell>
          <cell r="B132" t="str">
            <v>c. Accrued interest receivable</v>
          </cell>
          <cell r="C132" t="str">
            <v>ACCINTREC</v>
          </cell>
        </row>
        <row r="133">
          <cell r="A133" t="str">
            <v>152901</v>
          </cell>
          <cell r="B133" t="str">
            <v>c. Accrued interest receivable</v>
          </cell>
          <cell r="C133" t="str">
            <v>ACCINTREC</v>
          </cell>
        </row>
        <row r="134">
          <cell r="A134" t="str">
            <v>153015</v>
          </cell>
          <cell r="B134" t="str">
            <v>c. Accrued interest receivable</v>
          </cell>
          <cell r="C134" t="str">
            <v>ACCINTREC</v>
          </cell>
        </row>
        <row r="135">
          <cell r="A135" t="str">
            <v>153109</v>
          </cell>
          <cell r="B135" t="str">
            <v>c. Accrued interest receivable</v>
          </cell>
          <cell r="C135" t="str">
            <v>ACCINTREC</v>
          </cell>
        </row>
        <row r="136">
          <cell r="A136" t="str">
            <v>153111</v>
          </cell>
          <cell r="B136" t="str">
            <v>c. Accrued interest receivable</v>
          </cell>
          <cell r="C136" t="str">
            <v>ACCINTREC</v>
          </cell>
        </row>
        <row r="137">
          <cell r="A137" t="str">
            <v>153112</v>
          </cell>
          <cell r="B137" t="str">
            <v>c. Accrued interest receivable</v>
          </cell>
          <cell r="C137" t="str">
            <v>ACCINTREC</v>
          </cell>
        </row>
        <row r="138">
          <cell r="A138" t="str">
            <v>153113</v>
          </cell>
          <cell r="B138" t="str">
            <v>c. Accrued interest receivable</v>
          </cell>
          <cell r="C138" t="str">
            <v>ACCINTREC</v>
          </cell>
        </row>
        <row r="139">
          <cell r="A139" t="str">
            <v>153114</v>
          </cell>
          <cell r="B139" t="str">
            <v>c. Accrued interest receivable</v>
          </cell>
          <cell r="C139" t="str">
            <v>ACCINTREC</v>
          </cell>
        </row>
        <row r="140">
          <cell r="A140" t="str">
            <v>153115</v>
          </cell>
          <cell r="B140" t="str">
            <v>c. Accrued interest receivable</v>
          </cell>
          <cell r="C140" t="str">
            <v>ACCINTREC</v>
          </cell>
        </row>
        <row r="141">
          <cell r="A141" t="str">
            <v>153121</v>
          </cell>
          <cell r="B141" t="str">
            <v>c. Accrued interest receivable</v>
          </cell>
          <cell r="C141" t="str">
            <v>ACCINTREC</v>
          </cell>
        </row>
        <row r="142">
          <cell r="A142" t="str">
            <v>153210</v>
          </cell>
          <cell r="B142" t="str">
            <v>c. Accrued interest receivable</v>
          </cell>
          <cell r="C142" t="str">
            <v>ACCINTREC</v>
          </cell>
        </row>
        <row r="143">
          <cell r="A143" t="str">
            <v>153211</v>
          </cell>
          <cell r="B143" t="str">
            <v>c. Accrued interest receivable</v>
          </cell>
          <cell r="C143" t="str">
            <v>ACCINTREC</v>
          </cell>
        </row>
        <row r="144">
          <cell r="A144" t="str">
            <v>153301</v>
          </cell>
          <cell r="B144" t="str">
            <v>c. Accrued interest receivable</v>
          </cell>
          <cell r="C144" t="str">
            <v>ACCINTREC</v>
          </cell>
        </row>
        <row r="145">
          <cell r="A145" t="str">
            <v>153303</v>
          </cell>
          <cell r="B145" t="str">
            <v>c. Accrued interest receivable</v>
          </cell>
          <cell r="C145" t="str">
            <v>ACCINTREC</v>
          </cell>
        </row>
        <row r="146">
          <cell r="A146" t="str">
            <v>153305</v>
          </cell>
          <cell r="B146" t="str">
            <v>c. Accrued interest receivable</v>
          </cell>
          <cell r="C146" t="str">
            <v>ACCINTREC</v>
          </cell>
        </row>
        <row r="147">
          <cell r="A147" t="str">
            <v>153306</v>
          </cell>
          <cell r="B147" t="str">
            <v>c. Accrued interest receivable</v>
          </cell>
          <cell r="C147" t="str">
            <v>ACCINTREC</v>
          </cell>
        </row>
        <row r="148">
          <cell r="A148" t="str">
            <v>153321</v>
          </cell>
          <cell r="B148" t="str">
            <v>c. Accrued interest receivable</v>
          </cell>
          <cell r="C148" t="str">
            <v>ACCINTREC</v>
          </cell>
        </row>
        <row r="149">
          <cell r="A149" t="str">
            <v>153391</v>
          </cell>
          <cell r="B149" t="str">
            <v>c. Accrued interest receivable</v>
          </cell>
          <cell r="C149" t="str">
            <v>ACCINTREC</v>
          </cell>
        </row>
        <row r="150">
          <cell r="A150" t="str">
            <v>153392</v>
          </cell>
          <cell r="B150" t="str">
            <v>c. Accrued interest receivable</v>
          </cell>
          <cell r="C150" t="str">
            <v>ACCINTREC</v>
          </cell>
        </row>
        <row r="151">
          <cell r="A151" t="str">
            <v>153401</v>
          </cell>
          <cell r="B151" t="str">
            <v>c. Accrued interest receivable</v>
          </cell>
          <cell r="C151" t="str">
            <v>ACCINTREC</v>
          </cell>
        </row>
        <row r="152">
          <cell r="A152" t="str">
            <v>153411</v>
          </cell>
          <cell r="B152" t="str">
            <v>c. Accrued interest receivable</v>
          </cell>
          <cell r="C152" t="str">
            <v>ACCINTREC</v>
          </cell>
        </row>
        <row r="153">
          <cell r="A153" t="str">
            <v>153501</v>
          </cell>
          <cell r="B153" t="str">
            <v>c. Accrued interest receivable</v>
          </cell>
          <cell r="C153" t="str">
            <v>ACCINTREC</v>
          </cell>
        </row>
        <row r="154">
          <cell r="A154" t="str">
            <v>153502</v>
          </cell>
          <cell r="B154" t="str">
            <v>c. Accrued interest receivable</v>
          </cell>
          <cell r="C154" t="str">
            <v>ACCINTREC</v>
          </cell>
        </row>
        <row r="155">
          <cell r="A155" t="str">
            <v>153504</v>
          </cell>
          <cell r="B155" t="str">
            <v>c. Accrued interest receivable</v>
          </cell>
          <cell r="C155" t="str">
            <v>ACCINTREC</v>
          </cell>
        </row>
        <row r="156">
          <cell r="A156" t="str">
            <v>153511</v>
          </cell>
          <cell r="B156" t="str">
            <v>c. Accrued interest receivable</v>
          </cell>
          <cell r="C156" t="str">
            <v>ACCINTREC</v>
          </cell>
        </row>
        <row r="157">
          <cell r="A157" t="str">
            <v>153620</v>
          </cell>
          <cell r="B157" t="str">
            <v>c. Accrued interest receivable</v>
          </cell>
          <cell r="C157" t="str">
            <v>ACCINTREC</v>
          </cell>
        </row>
        <row r="158">
          <cell r="A158" t="str">
            <v>153901</v>
          </cell>
          <cell r="B158" t="str">
            <v>c. Accrued interest receivable</v>
          </cell>
          <cell r="C158" t="str">
            <v>ACCINTREC</v>
          </cell>
        </row>
        <row r="159">
          <cell r="A159" t="str">
            <v>153903</v>
          </cell>
          <cell r="B159" t="str">
            <v>c. Accrued interest receivable</v>
          </cell>
          <cell r="C159" t="str">
            <v>ACCINTREC</v>
          </cell>
        </row>
        <row r="160">
          <cell r="A160" t="str">
            <v>153905</v>
          </cell>
          <cell r="B160" t="str">
            <v>c. Accrued interest receivable</v>
          </cell>
          <cell r="C160" t="str">
            <v>ACCINTREC</v>
          </cell>
        </row>
        <row r="161">
          <cell r="A161" t="str">
            <v>153906</v>
          </cell>
          <cell r="B161" t="str">
            <v>c. Accrued interest receivable</v>
          </cell>
          <cell r="C161" t="str">
            <v>ACCINTREC</v>
          </cell>
        </row>
        <row r="162">
          <cell r="A162" t="str">
            <v>153911</v>
          </cell>
          <cell r="B162" t="str">
            <v>c. Accrued interest receivable</v>
          </cell>
          <cell r="C162" t="str">
            <v>ACCINTREC</v>
          </cell>
        </row>
        <row r="163">
          <cell r="A163" t="str">
            <v>153913</v>
          </cell>
          <cell r="B163" t="str">
            <v>c. Accrued interest receivable</v>
          </cell>
          <cell r="C163" t="str">
            <v>ACCINTREC</v>
          </cell>
        </row>
        <row r="164">
          <cell r="A164" t="str">
            <v>154101</v>
          </cell>
          <cell r="B164" t="str">
            <v>c. Accrued interest receivable</v>
          </cell>
          <cell r="C164" t="str">
            <v>ACCINTREC</v>
          </cell>
        </row>
        <row r="165">
          <cell r="A165" t="str">
            <v>154701</v>
          </cell>
          <cell r="B165" t="str">
            <v>c. Accrued interest receivable</v>
          </cell>
          <cell r="C165" t="str">
            <v>ACCINTREC</v>
          </cell>
        </row>
        <row r="166">
          <cell r="A166" t="str">
            <v>154731</v>
          </cell>
          <cell r="B166" t="str">
            <v>c. Accrued interest receivable</v>
          </cell>
          <cell r="C166" t="str">
            <v>ACCINTREC</v>
          </cell>
        </row>
        <row r="167">
          <cell r="A167" t="str">
            <v>154821</v>
          </cell>
          <cell r="B167" t="str">
            <v>c. Accrued interest receivable</v>
          </cell>
          <cell r="C167" t="str">
            <v>ACCINTREC</v>
          </cell>
        </row>
        <row r="168">
          <cell r="A168" t="str">
            <v>155111</v>
          </cell>
          <cell r="B168" t="str">
            <v>c. Accrued interest receivable</v>
          </cell>
          <cell r="C168" t="str">
            <v>ACCINTREC</v>
          </cell>
        </row>
        <row r="169">
          <cell r="A169" t="str">
            <v>155131</v>
          </cell>
          <cell r="B169" t="str">
            <v>c. Accrued interest receivable</v>
          </cell>
          <cell r="C169" t="str">
            <v>ACCINTREC</v>
          </cell>
        </row>
        <row r="170">
          <cell r="A170" t="str">
            <v>155311</v>
          </cell>
          <cell r="B170" t="str">
            <v>c. Accrued interest receivable</v>
          </cell>
          <cell r="C170" t="str">
            <v>ACCINTREC</v>
          </cell>
        </row>
        <row r="171">
          <cell r="A171" t="str">
            <v>155511</v>
          </cell>
          <cell r="B171" t="str">
            <v>c. Accrued interest receivable</v>
          </cell>
          <cell r="C171" t="str">
            <v>ACCINTREC</v>
          </cell>
        </row>
        <row r="172">
          <cell r="A172" t="str">
            <v>155521</v>
          </cell>
          <cell r="B172" t="str">
            <v>c. Accrued interest receivable</v>
          </cell>
          <cell r="C172" t="str">
            <v>ACCINTREC</v>
          </cell>
        </row>
        <row r="173">
          <cell r="A173" t="str">
            <v>155811</v>
          </cell>
          <cell r="B173" t="str">
            <v>c. Accrued interest receivable</v>
          </cell>
          <cell r="C173" t="str">
            <v>ACCINTREC</v>
          </cell>
        </row>
        <row r="174">
          <cell r="A174" t="str">
            <v>155812</v>
          </cell>
          <cell r="B174" t="str">
            <v>c. Accrued interest receivable</v>
          </cell>
          <cell r="C174" t="str">
            <v>ACCINTREC</v>
          </cell>
        </row>
        <row r="175">
          <cell r="A175" t="str">
            <v>155841</v>
          </cell>
          <cell r="B175" t="str">
            <v>c. Accrued interest receivable</v>
          </cell>
          <cell r="C175" t="str">
            <v>ACCINTREC</v>
          </cell>
        </row>
        <row r="176">
          <cell r="A176" t="str">
            <v>155843</v>
          </cell>
          <cell r="B176" t="str">
            <v>c. Accrued interest receivable</v>
          </cell>
          <cell r="C176" t="str">
            <v>ACCINTREC</v>
          </cell>
        </row>
        <row r="177">
          <cell r="A177" t="str">
            <v>156001</v>
          </cell>
          <cell r="B177" t="str">
            <v>d. Derivatives in gain positions</v>
          </cell>
          <cell r="C177" t="str">
            <v>CURSWAPREC</v>
          </cell>
        </row>
        <row r="178">
          <cell r="A178" t="str">
            <v>156003</v>
          </cell>
          <cell r="B178" t="str">
            <v>d. Derivatives in gain positions</v>
          </cell>
          <cell r="C178" t="str">
            <v>CURSWAPREC</v>
          </cell>
        </row>
        <row r="179">
          <cell r="A179" t="str">
            <v>156530</v>
          </cell>
          <cell r="B179" t="str">
            <v>d. Derivatives in gain positions</v>
          </cell>
          <cell r="C179" t="str">
            <v>CURSWAPREC</v>
          </cell>
        </row>
        <row r="180">
          <cell r="A180" t="str">
            <v>156531</v>
          </cell>
          <cell r="B180" t="str">
            <v>d. Derivatives in gain positions</v>
          </cell>
          <cell r="C180" t="str">
            <v>CURSWAPREC</v>
          </cell>
        </row>
        <row r="181">
          <cell r="A181" t="str">
            <v>156532</v>
          </cell>
          <cell r="B181" t="str">
            <v>d. Derivatives in gain positions</v>
          </cell>
          <cell r="C181" t="str">
            <v>CURSWAPREC</v>
          </cell>
        </row>
        <row r="182">
          <cell r="A182" t="str">
            <v>156535</v>
          </cell>
          <cell r="B182" t="str">
            <v>d. Derivatives in gain positions</v>
          </cell>
          <cell r="C182" t="str">
            <v>CURSWAPREC</v>
          </cell>
        </row>
        <row r="183">
          <cell r="A183" t="str">
            <v>156540</v>
          </cell>
          <cell r="B183" t="str">
            <v>d. Derivatives in gain positions</v>
          </cell>
          <cell r="C183" t="str">
            <v>CURSWAPREC</v>
          </cell>
        </row>
        <row r="184">
          <cell r="A184" t="str">
            <v>156549</v>
          </cell>
          <cell r="B184" t="str">
            <v>d. Derivatives in gain positions</v>
          </cell>
          <cell r="C184" t="str">
            <v>CURSWAPREC</v>
          </cell>
        </row>
        <row r="185">
          <cell r="A185" t="str">
            <v>156550</v>
          </cell>
          <cell r="B185" t="str">
            <v>d. Derivatives in gain positions</v>
          </cell>
          <cell r="C185" t="str">
            <v>CURSWAPREC</v>
          </cell>
        </row>
        <row r="186">
          <cell r="A186" t="str">
            <v>157000</v>
          </cell>
          <cell r="B186" t="str">
            <v>c. Accrued interest receivable</v>
          </cell>
          <cell r="C186" t="str">
            <v>ACCINTREC</v>
          </cell>
        </row>
        <row r="187">
          <cell r="A187" t="str">
            <v>157009</v>
          </cell>
          <cell r="B187" t="str">
            <v>c. Accrued interest receivable</v>
          </cell>
          <cell r="C187" t="str">
            <v>ACCINTREC</v>
          </cell>
        </row>
        <row r="188">
          <cell r="A188" t="str">
            <v>157099</v>
          </cell>
          <cell r="B188" t="str">
            <v>c. Accrued interest receivable</v>
          </cell>
          <cell r="C188" t="str">
            <v>ACCINTREC</v>
          </cell>
        </row>
        <row r="189">
          <cell r="A189" t="str">
            <v>157100</v>
          </cell>
          <cell r="B189" t="str">
            <v>c. Accrued interest receivable</v>
          </cell>
          <cell r="C189" t="str">
            <v>ACCINTREC</v>
          </cell>
        </row>
        <row r="190">
          <cell r="A190" t="str">
            <v>157110</v>
          </cell>
          <cell r="B190" t="str">
            <v>c. Accrued interest receivable</v>
          </cell>
          <cell r="C190" t="str">
            <v>ACCINTREC</v>
          </cell>
        </row>
        <row r="191">
          <cell r="A191" t="str">
            <v>157111</v>
          </cell>
          <cell r="B191" t="str">
            <v>c. Accrued interest receivable</v>
          </cell>
          <cell r="C191" t="str">
            <v>ACCINTREC</v>
          </cell>
        </row>
        <row r="192">
          <cell r="A192" t="str">
            <v>157120</v>
          </cell>
          <cell r="B192" t="str">
            <v>c. Accrued interest receivable</v>
          </cell>
          <cell r="C192" t="str">
            <v>ACCINTREC</v>
          </cell>
        </row>
        <row r="193">
          <cell r="A193" t="str">
            <v>157200</v>
          </cell>
          <cell r="B193" t="str">
            <v>c. Accrued interest receivable</v>
          </cell>
          <cell r="C193" t="str">
            <v>ACCINTREC</v>
          </cell>
        </row>
        <row r="194">
          <cell r="A194" t="str">
            <v>157211</v>
          </cell>
          <cell r="B194" t="str">
            <v>c. Accrued interest receivable</v>
          </cell>
          <cell r="C194" t="str">
            <v>ACCINTREC</v>
          </cell>
        </row>
        <row r="195">
          <cell r="A195" t="str">
            <v>157300</v>
          </cell>
          <cell r="B195" t="str">
            <v>c. Accrued interest receivable</v>
          </cell>
          <cell r="C195" t="str">
            <v>ACCINTREC</v>
          </cell>
        </row>
        <row r="196">
          <cell r="A196" t="str">
            <v>157430</v>
          </cell>
          <cell r="B196" t="str">
            <v>c. Accrued interest receivable</v>
          </cell>
          <cell r="C196" t="str">
            <v>ACCINTREC</v>
          </cell>
        </row>
        <row r="197">
          <cell r="A197" t="str">
            <v>157431</v>
          </cell>
          <cell r="B197" t="str">
            <v>c. Accrued interest receivable</v>
          </cell>
          <cell r="C197" t="str">
            <v>ACCINTREC</v>
          </cell>
        </row>
        <row r="198">
          <cell r="A198" t="str">
            <v>157432</v>
          </cell>
          <cell r="B198" t="str">
            <v>c. Accrued interest receivable</v>
          </cell>
          <cell r="C198" t="str">
            <v>ACCINTREC</v>
          </cell>
        </row>
        <row r="199">
          <cell r="A199" t="str">
            <v>157437</v>
          </cell>
          <cell r="B199" t="str">
            <v>c. Accrued interest receivable</v>
          </cell>
          <cell r="C199" t="str">
            <v>ACCINTREC</v>
          </cell>
        </row>
        <row r="200">
          <cell r="A200" t="str">
            <v>157438</v>
          </cell>
          <cell r="B200" t="str">
            <v>c. Accrued interest receivable</v>
          </cell>
          <cell r="C200" t="str">
            <v>ACCINTREC</v>
          </cell>
        </row>
        <row r="201">
          <cell r="A201" t="str">
            <v>157439</v>
          </cell>
          <cell r="B201" t="str">
            <v>c. Accrued interest receivable</v>
          </cell>
          <cell r="C201" t="str">
            <v>ACCINTREC</v>
          </cell>
        </row>
        <row r="202">
          <cell r="A202" t="str">
            <v>157440</v>
          </cell>
          <cell r="B202" t="str">
            <v>c. Accrued interest receivable</v>
          </cell>
          <cell r="C202" t="str">
            <v>ACCINTREC</v>
          </cell>
        </row>
        <row r="203">
          <cell r="A203" t="str">
            <v>157501</v>
          </cell>
          <cell r="B203" t="str">
            <v>c. Accrued interest receivable</v>
          </cell>
          <cell r="C203" t="str">
            <v>ACCINTREC</v>
          </cell>
        </row>
        <row r="204">
          <cell r="A204" t="str">
            <v>157801</v>
          </cell>
          <cell r="B204" t="str">
            <v>c. Accrued interest receivable</v>
          </cell>
          <cell r="C204" t="str">
            <v>ACCINTREC</v>
          </cell>
        </row>
        <row r="205">
          <cell r="A205" t="str">
            <v>158000</v>
          </cell>
          <cell r="B205" t="str">
            <v>c. Accrued interest receivable</v>
          </cell>
          <cell r="C205" t="str">
            <v>ACCINTREC</v>
          </cell>
        </row>
        <row r="206">
          <cell r="A206" t="str">
            <v>158010</v>
          </cell>
          <cell r="B206" t="str">
            <v>c. Accrued interest receivable</v>
          </cell>
          <cell r="C206" t="str">
            <v>ACCINTREC</v>
          </cell>
        </row>
        <row r="207">
          <cell r="A207" t="str">
            <v>158111</v>
          </cell>
          <cell r="B207" t="str">
            <v>c. Accrued interest receivable</v>
          </cell>
          <cell r="C207" t="str">
            <v>ACCINTREC</v>
          </cell>
        </row>
        <row r="208">
          <cell r="A208" t="str">
            <v>158121</v>
          </cell>
          <cell r="B208" t="str">
            <v>c. Accrued interest receivable</v>
          </cell>
          <cell r="C208" t="str">
            <v>ACCINTREC</v>
          </cell>
        </row>
        <row r="209">
          <cell r="A209" t="str">
            <v>158161</v>
          </cell>
          <cell r="B209" t="str">
            <v>c. Accrued interest receivable</v>
          </cell>
          <cell r="C209" t="str">
            <v>ACCINTREC</v>
          </cell>
        </row>
        <row r="210">
          <cell r="A210" t="str">
            <v>158165</v>
          </cell>
          <cell r="B210" t="str">
            <v>c. Accrued interest receivable</v>
          </cell>
          <cell r="C210" t="str">
            <v>ACCINTREC</v>
          </cell>
        </row>
        <row r="211">
          <cell r="A211" t="str">
            <v>158301</v>
          </cell>
          <cell r="B211" t="str">
            <v>c. Accrued interest receivable</v>
          </cell>
          <cell r="C211" t="str">
            <v>ACCINTREC</v>
          </cell>
        </row>
        <row r="212">
          <cell r="A212" t="str">
            <v>158811</v>
          </cell>
          <cell r="B212" t="str">
            <v>c. Accrued interest receivable</v>
          </cell>
          <cell r="C212" t="str">
            <v>ACCINTREC</v>
          </cell>
        </row>
        <row r="213">
          <cell r="A213" t="str">
            <v>158814</v>
          </cell>
          <cell r="B213" t="str">
            <v>c. Accrued interest receivable</v>
          </cell>
          <cell r="C213" t="str">
            <v>ACCINTREC</v>
          </cell>
        </row>
        <row r="214">
          <cell r="A214" t="str">
            <v>158850</v>
          </cell>
          <cell r="B214" t="str">
            <v>c. Accrued interest receivable</v>
          </cell>
          <cell r="C214" t="str">
            <v>ACCINTREC</v>
          </cell>
        </row>
        <row r="215">
          <cell r="A215" t="str">
            <v>158865</v>
          </cell>
          <cell r="B215" t="str">
            <v>c. Accrued interest receivable</v>
          </cell>
          <cell r="C215" t="str">
            <v>ACCINTREC</v>
          </cell>
        </row>
        <row r="216">
          <cell r="A216" t="str">
            <v>158879</v>
          </cell>
          <cell r="B216" t="str">
            <v>c. Accrued interest receivable</v>
          </cell>
          <cell r="C216" t="str">
            <v>ACCINTREC</v>
          </cell>
        </row>
        <row r="217">
          <cell r="A217" t="str">
            <v>158880</v>
          </cell>
          <cell r="B217" t="str">
            <v>c. Accrued interest receivable</v>
          </cell>
          <cell r="C217" t="str">
            <v>ACCINTREC</v>
          </cell>
        </row>
        <row r="218">
          <cell r="A218" t="str">
            <v>159010</v>
          </cell>
          <cell r="B218" t="str">
            <v>c. Accrued interest receivable</v>
          </cell>
          <cell r="C218" t="str">
            <v>ACCINTREC</v>
          </cell>
        </row>
        <row r="219">
          <cell r="A219" t="str">
            <v>159049</v>
          </cell>
          <cell r="B219" t="str">
            <v>c. Accrued interest receivable</v>
          </cell>
          <cell r="C219" t="str">
            <v>ACCINTREC</v>
          </cell>
        </row>
        <row r="220">
          <cell r="A220" t="str">
            <v>159201</v>
          </cell>
          <cell r="B220" t="str">
            <v>c. Accrued interest receivable</v>
          </cell>
          <cell r="C220" t="str">
            <v>ACCINTREC</v>
          </cell>
        </row>
        <row r="221">
          <cell r="A221" t="str">
            <v>159350</v>
          </cell>
          <cell r="B221" t="str">
            <v>c. Accrued interest receivable</v>
          </cell>
          <cell r="C221" t="str">
            <v>ACCINTREC</v>
          </cell>
        </row>
        <row r="222">
          <cell r="A222" t="str">
            <v>159401</v>
          </cell>
          <cell r="B222" t="str">
            <v>c. Accrued interest receivable</v>
          </cell>
          <cell r="C222" t="str">
            <v>ACCINTREC</v>
          </cell>
        </row>
        <row r="223">
          <cell r="A223" t="str">
            <v>159998</v>
          </cell>
          <cell r="B223" t="str">
            <v>b. Cash and cash equivalents</v>
          </cell>
          <cell r="C223" t="str">
            <v>CASHCASHEQ</v>
          </cell>
        </row>
        <row r="224">
          <cell r="A224" t="str">
            <v>161021</v>
          </cell>
          <cell r="B224" t="str">
            <v>e. Other assets</v>
          </cell>
          <cell r="C224" t="str">
            <v>TOTOTHASSETS</v>
          </cell>
        </row>
        <row r="225">
          <cell r="A225" t="str">
            <v>161025</v>
          </cell>
          <cell r="B225" t="str">
            <v>e. Other assets</v>
          </cell>
          <cell r="C225" t="str">
            <v>TOTOTHASSETS</v>
          </cell>
        </row>
        <row r="226">
          <cell r="A226" t="str">
            <v>161026</v>
          </cell>
          <cell r="B226" t="str">
            <v>e. Other assets</v>
          </cell>
          <cell r="C226" t="str">
            <v>TOTOTHASSETS</v>
          </cell>
        </row>
        <row r="227">
          <cell r="A227" t="str">
            <v>161027</v>
          </cell>
          <cell r="B227" t="str">
            <v>e. Other assets</v>
          </cell>
          <cell r="C227" t="str">
            <v>TOTOTHASSETS</v>
          </cell>
        </row>
        <row r="228">
          <cell r="A228" t="str">
            <v>161031</v>
          </cell>
          <cell r="B228" t="str">
            <v>e. Other assets</v>
          </cell>
          <cell r="C228" t="str">
            <v>TOTOTHASSETS</v>
          </cell>
        </row>
        <row r="229">
          <cell r="A229" t="str">
            <v>161041</v>
          </cell>
          <cell r="B229" t="str">
            <v>e. Other assets</v>
          </cell>
          <cell r="C229" t="str">
            <v>TOTOTHASSETS</v>
          </cell>
        </row>
        <row r="230">
          <cell r="A230" t="str">
            <v>161051</v>
          </cell>
          <cell r="B230" t="str">
            <v>e. Other assets</v>
          </cell>
          <cell r="C230" t="str">
            <v>TOTOTHASSETS</v>
          </cell>
        </row>
        <row r="231">
          <cell r="A231" t="str">
            <v>162002</v>
          </cell>
          <cell r="B231" t="str">
            <v>e. Other assets</v>
          </cell>
          <cell r="C231" t="str">
            <v>TOTOTHASSETS</v>
          </cell>
        </row>
        <row r="232">
          <cell r="A232" t="str">
            <v>162003</v>
          </cell>
          <cell r="B232" t="str">
            <v>e. Other assets</v>
          </cell>
          <cell r="C232" t="str">
            <v>TOTOTHASSETS</v>
          </cell>
        </row>
        <row r="233">
          <cell r="A233" t="str">
            <v>162100</v>
          </cell>
          <cell r="B233" t="str">
            <v>e. Other assets</v>
          </cell>
          <cell r="C233" t="str">
            <v>TOTOTHASSETS</v>
          </cell>
        </row>
        <row r="234">
          <cell r="A234" t="str">
            <v>162101</v>
          </cell>
          <cell r="B234" t="str">
            <v>e. Other assets</v>
          </cell>
          <cell r="C234" t="str">
            <v>TOTOTHASSETS</v>
          </cell>
        </row>
        <row r="235">
          <cell r="A235" t="str">
            <v>162102</v>
          </cell>
          <cell r="B235" t="str">
            <v>e. Other assets</v>
          </cell>
          <cell r="C235" t="str">
            <v>TOTOTHASSETS</v>
          </cell>
        </row>
        <row r="236">
          <cell r="A236" t="str">
            <v>162103</v>
          </cell>
          <cell r="B236" t="str">
            <v>e. Other assets</v>
          </cell>
          <cell r="C236" t="str">
            <v>TOTOTHASSETS</v>
          </cell>
        </row>
        <row r="237">
          <cell r="A237" t="str">
            <v>162104</v>
          </cell>
          <cell r="B237" t="str">
            <v>e. Other assets</v>
          </cell>
          <cell r="C237" t="str">
            <v>TOTOTHASSETS</v>
          </cell>
        </row>
        <row r="238">
          <cell r="A238" t="str">
            <v>162105</v>
          </cell>
          <cell r="B238" t="str">
            <v>e. Other assets</v>
          </cell>
          <cell r="C238" t="str">
            <v>TOTOTHASSETS</v>
          </cell>
        </row>
        <row r="239">
          <cell r="A239" t="str">
            <v>162106</v>
          </cell>
          <cell r="B239" t="str">
            <v>e. Other assets</v>
          </cell>
          <cell r="C239" t="str">
            <v>TOTOTHASSETS</v>
          </cell>
        </row>
        <row r="240">
          <cell r="A240" t="str">
            <v>162107</v>
          </cell>
          <cell r="B240" t="str">
            <v>e. Other assets</v>
          </cell>
          <cell r="C240" t="str">
            <v>TOTOTHASSETS</v>
          </cell>
        </row>
        <row r="241">
          <cell r="A241" t="str">
            <v>162108</v>
          </cell>
          <cell r="B241" t="str">
            <v>e. Other assets</v>
          </cell>
          <cell r="C241" t="str">
            <v>TOTOTHASSETS</v>
          </cell>
        </row>
        <row r="242">
          <cell r="A242" t="str">
            <v>162110</v>
          </cell>
          <cell r="B242" t="str">
            <v>e. Other assets</v>
          </cell>
          <cell r="C242" t="str">
            <v>TOTOTHASSETS</v>
          </cell>
        </row>
        <row r="243">
          <cell r="A243" t="str">
            <v>162112</v>
          </cell>
          <cell r="B243" t="str">
            <v>e. Other assets</v>
          </cell>
          <cell r="C243" t="str">
            <v>TOTOTHASSETS</v>
          </cell>
        </row>
        <row r="244">
          <cell r="A244" t="str">
            <v>162160</v>
          </cell>
          <cell r="B244" t="str">
            <v>e. Other assets</v>
          </cell>
          <cell r="C244" t="str">
            <v>TOTOTHASSETS</v>
          </cell>
        </row>
        <row r="245">
          <cell r="A245" t="str">
            <v>162200</v>
          </cell>
          <cell r="B245" t="str">
            <v>e. Other assets</v>
          </cell>
          <cell r="C245" t="str">
            <v>TOTOTHASSETS</v>
          </cell>
        </row>
        <row r="246">
          <cell r="A246" t="str">
            <v>162201</v>
          </cell>
          <cell r="B246" t="str">
            <v>e. Other assets</v>
          </cell>
          <cell r="C246" t="str">
            <v>TOTOTHASSETS</v>
          </cell>
        </row>
        <row r="247">
          <cell r="A247" t="str">
            <v>162202</v>
          </cell>
          <cell r="B247" t="str">
            <v>e. Other assets</v>
          </cell>
          <cell r="C247" t="str">
            <v>TOTOTHASSETS</v>
          </cell>
        </row>
        <row r="248">
          <cell r="A248" t="str">
            <v>162203</v>
          </cell>
          <cell r="B248" t="str">
            <v>e. Other assets</v>
          </cell>
          <cell r="C248" t="str">
            <v>TOTOTHASSETS</v>
          </cell>
        </row>
        <row r="249">
          <cell r="A249" t="str">
            <v>162204</v>
          </cell>
          <cell r="B249" t="str">
            <v>e. Other assets</v>
          </cell>
          <cell r="C249" t="str">
            <v>TOTOTHASSETS</v>
          </cell>
        </row>
        <row r="250">
          <cell r="A250" t="str">
            <v>162205</v>
          </cell>
          <cell r="B250" t="str">
            <v>e. Other assets</v>
          </cell>
          <cell r="C250" t="str">
            <v>TOTOTHASSETS</v>
          </cell>
        </row>
        <row r="251">
          <cell r="A251" t="str">
            <v>162206</v>
          </cell>
          <cell r="B251" t="str">
            <v>e. Other assets</v>
          </cell>
          <cell r="C251" t="str">
            <v>TOTOTHASSETS</v>
          </cell>
        </row>
        <row r="252">
          <cell r="A252" t="str">
            <v>162219</v>
          </cell>
          <cell r="B252" t="str">
            <v>e. Other assets</v>
          </cell>
          <cell r="C252" t="str">
            <v>TOTOTHASSETS</v>
          </cell>
        </row>
        <row r="253">
          <cell r="A253" t="str">
            <v>162220</v>
          </cell>
          <cell r="B253" t="str">
            <v>e. Other assets</v>
          </cell>
          <cell r="C253" t="str">
            <v>TOTOTHASSETS</v>
          </cell>
        </row>
        <row r="254">
          <cell r="A254" t="str">
            <v>162221</v>
          </cell>
          <cell r="B254" t="str">
            <v>e. Other assets</v>
          </cell>
          <cell r="C254" t="str">
            <v>TOTOTHASSETS</v>
          </cell>
        </row>
        <row r="255">
          <cell r="A255" t="str">
            <v>162231</v>
          </cell>
          <cell r="B255" t="str">
            <v>e. Other assets</v>
          </cell>
          <cell r="C255" t="str">
            <v>TOTOTHASSETS</v>
          </cell>
        </row>
        <row r="256">
          <cell r="A256" t="str">
            <v>162250</v>
          </cell>
          <cell r="B256" t="str">
            <v>e. Other assets</v>
          </cell>
          <cell r="C256" t="str">
            <v>TOTOTHASSETS</v>
          </cell>
        </row>
        <row r="257">
          <cell r="A257" t="str">
            <v>162251</v>
          </cell>
          <cell r="B257" t="str">
            <v>e. Other assets</v>
          </cell>
          <cell r="C257" t="str">
            <v>TOTOTHASSETS</v>
          </cell>
        </row>
        <row r="258">
          <cell r="A258" t="str">
            <v>162270</v>
          </cell>
          <cell r="B258" t="str">
            <v>e. Other assets</v>
          </cell>
          <cell r="C258" t="str">
            <v>TOTOTHASSETS</v>
          </cell>
        </row>
        <row r="259">
          <cell r="A259" t="str">
            <v>162271</v>
          </cell>
          <cell r="B259" t="str">
            <v>e. Other assets</v>
          </cell>
          <cell r="C259" t="str">
            <v>TOTOTHASSETS</v>
          </cell>
        </row>
        <row r="260">
          <cell r="A260" t="str">
            <v>162272</v>
          </cell>
          <cell r="B260" t="str">
            <v>e. Other assets</v>
          </cell>
          <cell r="C260" t="str">
            <v>TOTOTHASSETS</v>
          </cell>
        </row>
        <row r="261">
          <cell r="A261" t="str">
            <v>162273</v>
          </cell>
          <cell r="B261" t="str">
            <v>e. Other assets</v>
          </cell>
          <cell r="C261" t="str">
            <v>TOTOTHASSETS</v>
          </cell>
        </row>
        <row r="262">
          <cell r="A262" t="str">
            <v>162300</v>
          </cell>
          <cell r="B262" t="str">
            <v>e. Other assets</v>
          </cell>
          <cell r="C262" t="str">
            <v>TOTOTHASSETS</v>
          </cell>
        </row>
        <row r="263">
          <cell r="A263" t="str">
            <v>162301</v>
          </cell>
          <cell r="B263" t="str">
            <v>e. Other assets</v>
          </cell>
          <cell r="C263" t="str">
            <v>TOTOTHASSETS</v>
          </cell>
        </row>
        <row r="264">
          <cell r="A264" t="str">
            <v>162312</v>
          </cell>
          <cell r="B264" t="str">
            <v>e. Other assets</v>
          </cell>
          <cell r="C264" t="str">
            <v>TOTOTHASSETS</v>
          </cell>
        </row>
        <row r="265">
          <cell r="A265" t="str">
            <v>162314</v>
          </cell>
          <cell r="B265" t="str">
            <v>e. Other assets</v>
          </cell>
          <cell r="C265" t="str">
            <v>TOTOTHASSETS</v>
          </cell>
        </row>
        <row r="266">
          <cell r="A266" t="str">
            <v>162315</v>
          </cell>
          <cell r="B266" t="str">
            <v>e. Other assets</v>
          </cell>
          <cell r="C266" t="str">
            <v>TOTOTHASSETS</v>
          </cell>
        </row>
        <row r="267">
          <cell r="A267" t="str">
            <v>162316</v>
          </cell>
          <cell r="B267" t="str">
            <v>e. Other assets</v>
          </cell>
          <cell r="C267" t="str">
            <v>TOTOTHASSETS</v>
          </cell>
        </row>
        <row r="268">
          <cell r="A268" t="str">
            <v>162321</v>
          </cell>
          <cell r="B268" t="str">
            <v>e. Other assets</v>
          </cell>
          <cell r="C268" t="str">
            <v>TOTOTHASSETS</v>
          </cell>
        </row>
        <row r="269">
          <cell r="A269" t="str">
            <v>162330</v>
          </cell>
          <cell r="B269" t="str">
            <v>e. Other assets</v>
          </cell>
          <cell r="C269" t="str">
            <v>TOTOTHASSETS</v>
          </cell>
        </row>
        <row r="270">
          <cell r="A270" t="str">
            <v>162331</v>
          </cell>
          <cell r="B270" t="str">
            <v>e. Other assets</v>
          </cell>
          <cell r="C270" t="str">
            <v>TOTOTHASSETS</v>
          </cell>
        </row>
        <row r="271">
          <cell r="A271" t="str">
            <v>162332</v>
          </cell>
          <cell r="B271" t="str">
            <v>e. Other assets</v>
          </cell>
          <cell r="C271" t="str">
            <v>TOTOTHASSETS</v>
          </cell>
        </row>
        <row r="272">
          <cell r="A272" t="str">
            <v>162341</v>
          </cell>
          <cell r="B272" t="str">
            <v>e. Other assets</v>
          </cell>
          <cell r="C272" t="str">
            <v>TOTOTHASSETS</v>
          </cell>
        </row>
        <row r="273">
          <cell r="A273" t="str">
            <v>162351</v>
          </cell>
          <cell r="B273" t="str">
            <v>e. Other assets</v>
          </cell>
          <cell r="C273" t="str">
            <v>TOTOTHASSETS</v>
          </cell>
        </row>
        <row r="274">
          <cell r="A274" t="str">
            <v>162400</v>
          </cell>
          <cell r="B274" t="str">
            <v>e. Other assets</v>
          </cell>
          <cell r="C274" t="str">
            <v>TOTOTHASSETS</v>
          </cell>
        </row>
        <row r="275">
          <cell r="A275" t="str">
            <v>162401</v>
          </cell>
          <cell r="B275" t="str">
            <v>e. Other assets</v>
          </cell>
          <cell r="C275" t="str">
            <v>TOTOTHASSETS</v>
          </cell>
        </row>
        <row r="276">
          <cell r="A276" t="str">
            <v>162410</v>
          </cell>
          <cell r="B276" t="str">
            <v>e. Other assets</v>
          </cell>
          <cell r="C276" t="str">
            <v>TOTOTHASSETS</v>
          </cell>
        </row>
        <row r="277">
          <cell r="A277" t="str">
            <v>162500</v>
          </cell>
          <cell r="B277" t="str">
            <v>e. Other assets</v>
          </cell>
          <cell r="C277" t="str">
            <v>TOTOTHASSETS</v>
          </cell>
        </row>
        <row r="278">
          <cell r="A278" t="str">
            <v>162501</v>
          </cell>
          <cell r="B278" t="str">
            <v>e. Other assets</v>
          </cell>
          <cell r="C278" t="str">
            <v>TOTOTHASSETS</v>
          </cell>
        </row>
        <row r="279">
          <cell r="A279" t="str">
            <v>162502</v>
          </cell>
          <cell r="B279" t="str">
            <v>e. Other assets</v>
          </cell>
          <cell r="C279" t="str">
            <v>TOTOTHASSETS</v>
          </cell>
        </row>
        <row r="280">
          <cell r="A280" t="str">
            <v>162515</v>
          </cell>
          <cell r="B280" t="str">
            <v>e. Other assets</v>
          </cell>
          <cell r="C280" t="str">
            <v>TOTOTHASSETS</v>
          </cell>
        </row>
        <row r="281">
          <cell r="A281" t="str">
            <v>162601</v>
          </cell>
          <cell r="B281" t="str">
            <v>e. Other assets</v>
          </cell>
          <cell r="C281" t="str">
            <v>TOTOTHASSETS</v>
          </cell>
        </row>
        <row r="282">
          <cell r="A282" t="str">
            <v>162611</v>
          </cell>
          <cell r="B282" t="str">
            <v>e. Other assets</v>
          </cell>
          <cell r="C282" t="str">
            <v>TOTOTHASSETS</v>
          </cell>
        </row>
        <row r="283">
          <cell r="A283" t="str">
            <v>162700</v>
          </cell>
          <cell r="B283" t="str">
            <v>e. Other assets</v>
          </cell>
          <cell r="C283" t="str">
            <v>TOTOTHASSETS</v>
          </cell>
        </row>
        <row r="284">
          <cell r="A284" t="str">
            <v>162705</v>
          </cell>
          <cell r="B284" t="str">
            <v>e. Other assets</v>
          </cell>
          <cell r="C284" t="str">
            <v>TOTOTHASSETS</v>
          </cell>
        </row>
        <row r="285">
          <cell r="A285" t="str">
            <v>162707</v>
          </cell>
          <cell r="B285" t="str">
            <v>e. Other assets</v>
          </cell>
          <cell r="C285" t="str">
            <v>DEFCHGPDI</v>
          </cell>
        </row>
        <row r="286">
          <cell r="A286" t="str">
            <v>162711</v>
          </cell>
          <cell r="B286" t="str">
            <v>e. Other assets</v>
          </cell>
          <cell r="C286" t="str">
            <v>TOTOTHASSETS</v>
          </cell>
        </row>
        <row r="287">
          <cell r="A287" t="str">
            <v>162712</v>
          </cell>
          <cell r="B287" t="str">
            <v>e. Other assets</v>
          </cell>
          <cell r="C287" t="str">
            <v>DEFCHGPDI</v>
          </cell>
        </row>
        <row r="288">
          <cell r="A288" t="str">
            <v>162713</v>
          </cell>
          <cell r="B288" t="str">
            <v>e. Other assets</v>
          </cell>
          <cell r="C288" t="str">
            <v>DEFCHGPDI</v>
          </cell>
        </row>
        <row r="289">
          <cell r="A289" t="str">
            <v>162714</v>
          </cell>
          <cell r="B289" t="str">
            <v>e. Other assets</v>
          </cell>
          <cell r="C289" t="str">
            <v>DEFCHGPDI</v>
          </cell>
        </row>
        <row r="290">
          <cell r="A290" t="str">
            <v>162715</v>
          </cell>
          <cell r="B290" t="str">
            <v>e. Other assets</v>
          </cell>
          <cell r="C290" t="str">
            <v>DEFCHGPDI</v>
          </cell>
        </row>
        <row r="291">
          <cell r="A291" t="str">
            <v>162716</v>
          </cell>
          <cell r="B291" t="str">
            <v>e. Other assets</v>
          </cell>
          <cell r="C291" t="str">
            <v>DEFCHGPDI</v>
          </cell>
        </row>
        <row r="292">
          <cell r="A292" t="str">
            <v>162717</v>
          </cell>
          <cell r="B292" t="str">
            <v>e. Other assets</v>
          </cell>
          <cell r="C292" t="str">
            <v>DEFCHGPDI</v>
          </cell>
        </row>
        <row r="293">
          <cell r="A293" t="str">
            <v>162718</v>
          </cell>
          <cell r="B293" t="str">
            <v>e. Other assets</v>
          </cell>
          <cell r="C293" t="str">
            <v>TOTOTHASSETS</v>
          </cell>
        </row>
        <row r="294">
          <cell r="A294" t="str">
            <v>162719</v>
          </cell>
          <cell r="B294" t="str">
            <v>e. Other assets</v>
          </cell>
          <cell r="C294" t="str">
            <v>DEFCHGPDI</v>
          </cell>
        </row>
        <row r="295">
          <cell r="A295" t="str">
            <v>162720</v>
          </cell>
          <cell r="B295" t="str">
            <v>e. Other assets</v>
          </cell>
          <cell r="C295" t="str">
            <v>DEFCHGPDI</v>
          </cell>
        </row>
        <row r="296">
          <cell r="A296" t="str">
            <v>162721</v>
          </cell>
          <cell r="B296" t="str">
            <v>e. Other assets</v>
          </cell>
          <cell r="C296" t="str">
            <v>TOTOTHASSETS</v>
          </cell>
        </row>
        <row r="297">
          <cell r="A297" t="str">
            <v>162723</v>
          </cell>
          <cell r="B297" t="str">
            <v>e. Other assets</v>
          </cell>
          <cell r="C297" t="str">
            <v>TOTOTHASSETS</v>
          </cell>
        </row>
        <row r="298">
          <cell r="A298" t="str">
            <v>162725</v>
          </cell>
          <cell r="B298" t="str">
            <v>e. Other assets</v>
          </cell>
          <cell r="C298" t="str">
            <v>TOTOTHASSETS</v>
          </cell>
        </row>
        <row r="299">
          <cell r="A299" t="str">
            <v>162741</v>
          </cell>
          <cell r="B299" t="str">
            <v>e. Other assets</v>
          </cell>
          <cell r="C299" t="str">
            <v>TOTOTHASSETS</v>
          </cell>
        </row>
        <row r="300">
          <cell r="A300" t="str">
            <v>162742</v>
          </cell>
          <cell r="B300" t="str">
            <v>e. Other assets</v>
          </cell>
          <cell r="C300" t="str">
            <v>TOTOTHASSETS</v>
          </cell>
        </row>
        <row r="301">
          <cell r="A301" t="str">
            <v>162743</v>
          </cell>
          <cell r="B301" t="str">
            <v>e. Other assets</v>
          </cell>
          <cell r="C301" t="str">
            <v>TOTOTHASSETS</v>
          </cell>
        </row>
        <row r="302">
          <cell r="A302" t="str">
            <v>162745</v>
          </cell>
          <cell r="B302" t="str">
            <v>e. Other assets</v>
          </cell>
          <cell r="C302" t="str">
            <v>TOTOTHASSETS</v>
          </cell>
        </row>
        <row r="303">
          <cell r="A303" t="str">
            <v>162746</v>
          </cell>
          <cell r="B303" t="str">
            <v>e. Other assets</v>
          </cell>
          <cell r="C303" t="str">
            <v>TOTOTHASSETS</v>
          </cell>
        </row>
        <row r="304">
          <cell r="A304" t="str">
            <v>162747</v>
          </cell>
          <cell r="B304" t="str">
            <v>e. Other assets</v>
          </cell>
          <cell r="C304" t="str">
            <v>TOTOTHASSETS</v>
          </cell>
        </row>
        <row r="305">
          <cell r="A305" t="str">
            <v>162748</v>
          </cell>
          <cell r="B305" t="str">
            <v>e. Other assets</v>
          </cell>
          <cell r="C305" t="str">
            <v>DEFCHGPDI</v>
          </cell>
        </row>
        <row r="306">
          <cell r="A306" t="str">
            <v>162749</v>
          </cell>
          <cell r="B306" t="str">
            <v>e. Other assets</v>
          </cell>
          <cell r="C306" t="str">
            <v>DEFCHGPDI</v>
          </cell>
        </row>
        <row r="307">
          <cell r="A307" t="str">
            <v>162750</v>
          </cell>
          <cell r="B307" t="str">
            <v>e. Other assets</v>
          </cell>
          <cell r="C307" t="str">
            <v>DEFCHGPDI</v>
          </cell>
        </row>
        <row r="308">
          <cell r="A308" t="str">
            <v>162751</v>
          </cell>
          <cell r="B308" t="str">
            <v>e. Other assets</v>
          </cell>
          <cell r="C308" t="str">
            <v>DEFCHGPDI</v>
          </cell>
        </row>
        <row r="309">
          <cell r="A309" t="str">
            <v>162752</v>
          </cell>
          <cell r="B309" t="str">
            <v>e. Other assets</v>
          </cell>
          <cell r="C309" t="str">
            <v>DEFCHGPDI</v>
          </cell>
        </row>
        <row r="310">
          <cell r="A310" t="str">
            <v>162753</v>
          </cell>
          <cell r="B310" t="str">
            <v>e. Other assets</v>
          </cell>
          <cell r="C310" t="str">
            <v>DEFCHGPDI</v>
          </cell>
        </row>
        <row r="311">
          <cell r="A311" t="str">
            <v>162754</v>
          </cell>
          <cell r="B311" t="str">
            <v>e. Other assets</v>
          </cell>
          <cell r="C311" t="str">
            <v>TOTOTHASSETS</v>
          </cell>
        </row>
        <row r="312">
          <cell r="A312" t="str">
            <v>162761</v>
          </cell>
          <cell r="B312" t="str">
            <v>e. Other assets</v>
          </cell>
          <cell r="C312" t="str">
            <v>TOTOTHASSETS</v>
          </cell>
        </row>
        <row r="313">
          <cell r="A313" t="str">
            <v>162801</v>
          </cell>
          <cell r="B313" t="str">
            <v>e. Other assets</v>
          </cell>
          <cell r="C313" t="str">
            <v>TOTOTHASSETS</v>
          </cell>
        </row>
        <row r="314">
          <cell r="A314" t="str">
            <v>162802</v>
          </cell>
          <cell r="B314" t="str">
            <v>e. Other assets</v>
          </cell>
          <cell r="C314" t="str">
            <v>TOTOTHASSETS</v>
          </cell>
        </row>
        <row r="315">
          <cell r="A315" t="str">
            <v>162910</v>
          </cell>
          <cell r="B315" t="str">
            <v>e. Other assets</v>
          </cell>
          <cell r="C315" t="str">
            <v>TOTOTHASSETS</v>
          </cell>
        </row>
        <row r="316">
          <cell r="A316" t="str">
            <v>162911</v>
          </cell>
          <cell r="B316" t="str">
            <v>e. Other assets</v>
          </cell>
          <cell r="C316" t="str">
            <v>TOTOTHASSETS</v>
          </cell>
        </row>
        <row r="317">
          <cell r="A317" t="str">
            <v>162915</v>
          </cell>
          <cell r="B317" t="str">
            <v>e. Other assets</v>
          </cell>
          <cell r="C317" t="str">
            <v>TOTOTHASSETS</v>
          </cell>
        </row>
        <row r="318">
          <cell r="A318" t="str">
            <v>162921</v>
          </cell>
          <cell r="B318" t="str">
            <v>e. Other assets</v>
          </cell>
          <cell r="C318" t="str">
            <v>TOTOTHASSETS</v>
          </cell>
        </row>
        <row r="319">
          <cell r="A319" t="str">
            <v>162931</v>
          </cell>
          <cell r="B319" t="str">
            <v>e. Other assets</v>
          </cell>
          <cell r="C319" t="str">
            <v>TOTOTHASSETS</v>
          </cell>
        </row>
        <row r="320">
          <cell r="A320" t="str">
            <v>162935</v>
          </cell>
          <cell r="B320" t="str">
            <v>e. Other assets</v>
          </cell>
          <cell r="C320" t="str">
            <v>TOTOTHASSETS</v>
          </cell>
        </row>
        <row r="321">
          <cell r="A321" t="str">
            <v>162939</v>
          </cell>
          <cell r="B321" t="str">
            <v>e. Other assets</v>
          </cell>
          <cell r="C321" t="str">
            <v>TOTOTHASSETS</v>
          </cell>
        </row>
        <row r="322">
          <cell r="A322" t="str">
            <v>162952</v>
          </cell>
          <cell r="B322" t="str">
            <v>e. Other assets</v>
          </cell>
          <cell r="C322" t="str">
            <v>TOTOTHASSETS</v>
          </cell>
        </row>
        <row r="323">
          <cell r="A323" t="str">
            <v>162953</v>
          </cell>
          <cell r="B323" t="str">
            <v>e. Other assets</v>
          </cell>
          <cell r="C323" t="str">
            <v>TOTOTHASSETS</v>
          </cell>
        </row>
        <row r="324">
          <cell r="A324" t="str">
            <v>162959</v>
          </cell>
          <cell r="B324" t="str">
            <v>e. Other assets</v>
          </cell>
          <cell r="C324" t="str">
            <v>TOTOTHASSETS</v>
          </cell>
        </row>
        <row r="325">
          <cell r="A325" t="str">
            <v>162960</v>
          </cell>
          <cell r="B325" t="str">
            <v>e. Other assets</v>
          </cell>
          <cell r="C325" t="str">
            <v>TOTOTHASSETS</v>
          </cell>
        </row>
        <row r="326">
          <cell r="A326" t="str">
            <v>162961</v>
          </cell>
          <cell r="B326" t="str">
            <v>e. Other assets</v>
          </cell>
          <cell r="C326" t="str">
            <v>TOTOTHASSETS</v>
          </cell>
        </row>
        <row r="327">
          <cell r="A327" t="str">
            <v>162962</v>
          </cell>
          <cell r="B327" t="str">
            <v>e. Other assets</v>
          </cell>
          <cell r="C327" t="str">
            <v>TOTOTHASSETS</v>
          </cell>
        </row>
        <row r="328">
          <cell r="A328" t="str">
            <v>162963</v>
          </cell>
          <cell r="B328" t="str">
            <v>e. Other assets</v>
          </cell>
          <cell r="C328" t="str">
            <v>TOTOTHASSETS</v>
          </cell>
        </row>
        <row r="329">
          <cell r="A329" t="str">
            <v>162970</v>
          </cell>
          <cell r="B329" t="str">
            <v>e. Other assets</v>
          </cell>
          <cell r="C329" t="str">
            <v>TOTOTHASSETS</v>
          </cell>
        </row>
        <row r="330">
          <cell r="A330" t="str">
            <v>162971</v>
          </cell>
          <cell r="B330" t="str">
            <v>e. Other assets</v>
          </cell>
          <cell r="C330" t="str">
            <v>TOTOTHASSETS</v>
          </cell>
        </row>
        <row r="331">
          <cell r="A331" t="str">
            <v>162972</v>
          </cell>
          <cell r="B331" t="str">
            <v>e. Other assets</v>
          </cell>
          <cell r="C331" t="str">
            <v>TOTOTHASSETS</v>
          </cell>
        </row>
        <row r="332">
          <cell r="A332" t="str">
            <v>162975</v>
          </cell>
          <cell r="B332" t="str">
            <v>e. Other assets</v>
          </cell>
          <cell r="C332" t="str">
            <v>TOTOTHASSETS</v>
          </cell>
        </row>
        <row r="333">
          <cell r="A333" t="str">
            <v>162976</v>
          </cell>
          <cell r="B333" t="str">
            <v>e. Other assets</v>
          </cell>
          <cell r="C333" t="str">
            <v>TOTOTHASSETS</v>
          </cell>
        </row>
        <row r="334">
          <cell r="A334" t="str">
            <v>162981</v>
          </cell>
          <cell r="B334" t="str">
            <v>e. Other assets</v>
          </cell>
          <cell r="C334" t="str">
            <v>TOTOTHASSETS</v>
          </cell>
        </row>
        <row r="335">
          <cell r="A335" t="str">
            <v>162985</v>
          </cell>
          <cell r="B335" t="str">
            <v>e. Other assets</v>
          </cell>
          <cell r="C335" t="str">
            <v>TOTOTHASSETS</v>
          </cell>
        </row>
        <row r="336">
          <cell r="A336" t="str">
            <v>163010</v>
          </cell>
          <cell r="B336" t="str">
            <v>e. Other assets</v>
          </cell>
          <cell r="C336" t="str">
            <v>TOTOTHASSETS</v>
          </cell>
        </row>
        <row r="337">
          <cell r="A337" t="str">
            <v>163102</v>
          </cell>
          <cell r="B337" t="str">
            <v>e. Other assets</v>
          </cell>
          <cell r="C337" t="str">
            <v>TOTOTHASSETS</v>
          </cell>
        </row>
        <row r="338">
          <cell r="A338" t="str">
            <v>163103</v>
          </cell>
          <cell r="B338" t="str">
            <v>e. Other assets</v>
          </cell>
          <cell r="C338" t="str">
            <v>TOTOTHASSETS</v>
          </cell>
        </row>
        <row r="339">
          <cell r="A339" t="str">
            <v>163107</v>
          </cell>
          <cell r="B339" t="str">
            <v>e. Other assets</v>
          </cell>
          <cell r="C339" t="str">
            <v>TOTOTHASSETS</v>
          </cell>
        </row>
        <row r="340">
          <cell r="A340" t="str">
            <v>163110</v>
          </cell>
          <cell r="B340" t="str">
            <v>e. Other assets</v>
          </cell>
          <cell r="C340" t="str">
            <v>TOTOTHASSETS</v>
          </cell>
        </row>
        <row r="341">
          <cell r="A341" t="str">
            <v>163111</v>
          </cell>
          <cell r="B341" t="str">
            <v>e. Other assets</v>
          </cell>
          <cell r="C341" t="str">
            <v>TOTOTHASSETS</v>
          </cell>
        </row>
        <row r="342">
          <cell r="A342" t="str">
            <v>163115</v>
          </cell>
          <cell r="B342" t="str">
            <v>e. Other assets</v>
          </cell>
          <cell r="C342" t="str">
            <v>TOTOTHASSETS</v>
          </cell>
        </row>
        <row r="343">
          <cell r="A343" t="str">
            <v>163119</v>
          </cell>
          <cell r="B343" t="str">
            <v>e. Other assets</v>
          </cell>
          <cell r="C343" t="str">
            <v>TOTOTHASSETS</v>
          </cell>
        </row>
        <row r="344">
          <cell r="A344" t="str">
            <v>163120</v>
          </cell>
          <cell r="B344" t="str">
            <v>e. Other assets</v>
          </cell>
          <cell r="C344" t="str">
            <v>TOTOTHASSETS</v>
          </cell>
        </row>
        <row r="345">
          <cell r="A345" t="str">
            <v>163121</v>
          </cell>
          <cell r="B345" t="str">
            <v>e. Other assets</v>
          </cell>
          <cell r="C345" t="str">
            <v>TOTOTHASSETS</v>
          </cell>
        </row>
        <row r="346">
          <cell r="A346" t="str">
            <v>163133</v>
          </cell>
          <cell r="B346" t="str">
            <v>e. Other assets</v>
          </cell>
          <cell r="C346" t="str">
            <v>TOTOTHASSETS</v>
          </cell>
        </row>
        <row r="347">
          <cell r="A347" t="str">
            <v>163140</v>
          </cell>
          <cell r="B347" t="str">
            <v>e. Other assets</v>
          </cell>
          <cell r="C347" t="str">
            <v>TOTOTHASSETS</v>
          </cell>
        </row>
        <row r="348">
          <cell r="A348" t="str">
            <v>163141</v>
          </cell>
          <cell r="B348" t="str">
            <v>e. Other assets</v>
          </cell>
          <cell r="C348" t="str">
            <v>TOTOTHASSETS</v>
          </cell>
        </row>
        <row r="349">
          <cell r="A349" t="str">
            <v>163142</v>
          </cell>
          <cell r="B349" t="str">
            <v>e. Other assets</v>
          </cell>
          <cell r="C349" t="str">
            <v>TOTOTHASSETS</v>
          </cell>
        </row>
        <row r="350">
          <cell r="A350" t="str">
            <v>163143</v>
          </cell>
          <cell r="B350" t="str">
            <v>e. Other assets</v>
          </cell>
          <cell r="C350" t="str">
            <v>TOTOTHASSETS</v>
          </cell>
        </row>
        <row r="351">
          <cell r="A351" t="str">
            <v>163144</v>
          </cell>
          <cell r="B351" t="str">
            <v>e. Other assets</v>
          </cell>
          <cell r="C351" t="str">
            <v>TOTOTHASSETS</v>
          </cell>
        </row>
        <row r="352">
          <cell r="A352" t="str">
            <v>163145</v>
          </cell>
          <cell r="B352" t="str">
            <v>e. Other assets</v>
          </cell>
          <cell r="C352" t="str">
            <v>TOTOTHASSETS</v>
          </cell>
        </row>
        <row r="353">
          <cell r="A353" t="str">
            <v>163146</v>
          </cell>
          <cell r="B353" t="str">
            <v>e. Other assets</v>
          </cell>
          <cell r="C353" t="str">
            <v>TOTOTHASSETS</v>
          </cell>
        </row>
        <row r="354">
          <cell r="A354" t="str">
            <v>163147</v>
          </cell>
          <cell r="B354" t="str">
            <v>e. Other assets</v>
          </cell>
          <cell r="C354" t="str">
            <v>TOTOTHASSETS</v>
          </cell>
        </row>
        <row r="355">
          <cell r="A355" t="str">
            <v>163151</v>
          </cell>
          <cell r="B355" t="str">
            <v>e. Other assets</v>
          </cell>
          <cell r="C355" t="str">
            <v>TOTOTHASSETS</v>
          </cell>
        </row>
        <row r="356">
          <cell r="A356" t="str">
            <v>163161</v>
          </cell>
          <cell r="B356" t="str">
            <v>e. Other assets</v>
          </cell>
          <cell r="C356" t="str">
            <v>TOTOTHASSETS</v>
          </cell>
        </row>
        <row r="357">
          <cell r="A357" t="str">
            <v>163162</v>
          </cell>
          <cell r="B357" t="str">
            <v>e. Other assets</v>
          </cell>
          <cell r="C357" t="str">
            <v>TOTOTHASSETS</v>
          </cell>
        </row>
        <row r="358">
          <cell r="A358" t="str">
            <v>163163</v>
          </cell>
          <cell r="B358" t="str">
            <v>e. Other assets</v>
          </cell>
          <cell r="C358" t="str">
            <v>TOTOTHASSETS</v>
          </cell>
        </row>
        <row r="359">
          <cell r="A359" t="str">
            <v>163164</v>
          </cell>
          <cell r="B359" t="str">
            <v>e. Other assets</v>
          </cell>
          <cell r="C359" t="str">
            <v>TOTOTHASSETS</v>
          </cell>
        </row>
        <row r="360">
          <cell r="A360" t="str">
            <v>163165</v>
          </cell>
          <cell r="B360" t="str">
            <v>e. Other assets</v>
          </cell>
          <cell r="C360" t="str">
            <v>TOTOTHASSETS</v>
          </cell>
        </row>
        <row r="361">
          <cell r="A361" t="str">
            <v>163166</v>
          </cell>
          <cell r="B361" t="str">
            <v>e. Other assets</v>
          </cell>
          <cell r="C361" t="str">
            <v>TOTOTHASSETS</v>
          </cell>
        </row>
        <row r="362">
          <cell r="A362" t="str">
            <v>163167</v>
          </cell>
          <cell r="B362" t="str">
            <v>e. Other assets</v>
          </cell>
          <cell r="C362" t="str">
            <v>TOTOTHASSETS</v>
          </cell>
        </row>
        <row r="363">
          <cell r="A363" t="str">
            <v>163168</v>
          </cell>
          <cell r="B363" t="str">
            <v>e. Other assets</v>
          </cell>
          <cell r="C363" t="str">
            <v>TOTOTHASSETS</v>
          </cell>
        </row>
        <row r="364">
          <cell r="A364" t="str">
            <v>163169</v>
          </cell>
          <cell r="B364" t="str">
            <v>e. Other assets</v>
          </cell>
          <cell r="C364" t="str">
            <v>TOTOTHASSETS</v>
          </cell>
        </row>
        <row r="365">
          <cell r="A365" t="str">
            <v>163301</v>
          </cell>
          <cell r="B365" t="str">
            <v>e. Other assets</v>
          </cell>
          <cell r="C365" t="str">
            <v>TOTOTHASSETS</v>
          </cell>
        </row>
        <row r="366">
          <cell r="A366" t="str">
            <v>163302</v>
          </cell>
          <cell r="B366" t="str">
            <v>e. Other assets</v>
          </cell>
          <cell r="C366" t="str">
            <v>TOTOTHASSETS</v>
          </cell>
        </row>
        <row r="367">
          <cell r="A367" t="str">
            <v>163321</v>
          </cell>
          <cell r="B367" t="str">
            <v>e. Other assets</v>
          </cell>
          <cell r="C367" t="str">
            <v>TOTOTHASSETS</v>
          </cell>
        </row>
        <row r="368">
          <cell r="A368" t="str">
            <v>163323</v>
          </cell>
          <cell r="B368" t="str">
            <v>e. Other assets</v>
          </cell>
          <cell r="C368" t="str">
            <v>TOTOTHASSETS</v>
          </cell>
        </row>
        <row r="369">
          <cell r="A369" t="str">
            <v>163411</v>
          </cell>
          <cell r="B369" t="str">
            <v>e. Other assets</v>
          </cell>
          <cell r="C369" t="str">
            <v>TOTOTHASSETS</v>
          </cell>
        </row>
        <row r="370">
          <cell r="A370" t="str">
            <v>163412</v>
          </cell>
          <cell r="B370" t="str">
            <v>e. Other assets</v>
          </cell>
          <cell r="C370" t="str">
            <v>TOTOTHASSETS</v>
          </cell>
        </row>
        <row r="371">
          <cell r="A371" t="str">
            <v>163413</v>
          </cell>
          <cell r="B371" t="str">
            <v>e. Other assets</v>
          </cell>
          <cell r="C371" t="str">
            <v>TOTOTHASSETS</v>
          </cell>
        </row>
        <row r="372">
          <cell r="A372" t="str">
            <v>163414</v>
          </cell>
          <cell r="B372" t="str">
            <v>e. Other assets</v>
          </cell>
          <cell r="C372" t="str">
            <v>TOTOTHASSETS</v>
          </cell>
        </row>
        <row r="373">
          <cell r="A373" t="str">
            <v>163421</v>
          </cell>
          <cell r="B373" t="str">
            <v>e. Other assets</v>
          </cell>
          <cell r="C373" t="str">
            <v>TOTOTHASSETS</v>
          </cell>
        </row>
        <row r="374">
          <cell r="A374" t="str">
            <v>163422</v>
          </cell>
          <cell r="B374" t="str">
            <v>e. Other assets</v>
          </cell>
          <cell r="C374" t="str">
            <v>TOTOTHASSETS</v>
          </cell>
        </row>
        <row r="375">
          <cell r="A375" t="str">
            <v>163423</v>
          </cell>
          <cell r="B375" t="str">
            <v>e. Other assets</v>
          </cell>
          <cell r="C375" t="str">
            <v>TOTOTHASSETS</v>
          </cell>
        </row>
        <row r="376">
          <cell r="A376" t="str">
            <v>163424</v>
          </cell>
          <cell r="B376" t="str">
            <v>e. Other assets</v>
          </cell>
          <cell r="C376" t="str">
            <v>TOTOTHASSETS</v>
          </cell>
        </row>
        <row r="377">
          <cell r="A377" t="str">
            <v>163431</v>
          </cell>
          <cell r="B377" t="str">
            <v>e. Other assets</v>
          </cell>
          <cell r="C377" t="str">
            <v>TOTOTHASSETS</v>
          </cell>
        </row>
        <row r="378">
          <cell r="A378" t="str">
            <v>163433</v>
          </cell>
          <cell r="B378" t="str">
            <v>e. Other assets</v>
          </cell>
          <cell r="C378" t="str">
            <v>TOTOTHASSETS</v>
          </cell>
        </row>
        <row r="379">
          <cell r="A379" t="str">
            <v>163441</v>
          </cell>
          <cell r="B379" t="str">
            <v>e. Other assets</v>
          </cell>
          <cell r="C379" t="str">
            <v>TOTOTHASSETS</v>
          </cell>
        </row>
        <row r="380">
          <cell r="A380" t="str">
            <v>163443</v>
          </cell>
          <cell r="B380" t="str">
            <v>e. Other assets</v>
          </cell>
          <cell r="C380" t="str">
            <v>TOTOTHASSETS</v>
          </cell>
        </row>
        <row r="381">
          <cell r="A381" t="str">
            <v>165001</v>
          </cell>
          <cell r="B381" t="str">
            <v>e. Other assets</v>
          </cell>
          <cell r="C381" t="str">
            <v>TOTOTHASSETS</v>
          </cell>
        </row>
        <row r="382">
          <cell r="A382" t="str">
            <v>165110</v>
          </cell>
          <cell r="B382" t="str">
            <v>e. Other assets</v>
          </cell>
          <cell r="C382" t="str">
            <v>TOTOTHASSETS</v>
          </cell>
        </row>
        <row r="383">
          <cell r="A383" t="str">
            <v>165111</v>
          </cell>
          <cell r="B383" t="str">
            <v>e. Other assets</v>
          </cell>
          <cell r="C383" t="str">
            <v>TOTOTHASSETS</v>
          </cell>
        </row>
        <row r="384">
          <cell r="A384" t="str">
            <v>165112</v>
          </cell>
          <cell r="B384" t="str">
            <v>e. Other assets</v>
          </cell>
          <cell r="C384" t="str">
            <v>TOTOTHASSETS</v>
          </cell>
        </row>
        <row r="385">
          <cell r="A385" t="str">
            <v>165113</v>
          </cell>
          <cell r="B385" t="str">
            <v>e. Other assets</v>
          </cell>
          <cell r="C385" t="str">
            <v>TOTOTHASSETS</v>
          </cell>
        </row>
        <row r="386">
          <cell r="A386" t="str">
            <v>165114</v>
          </cell>
          <cell r="B386" t="str">
            <v>e. Other assets</v>
          </cell>
          <cell r="C386" t="str">
            <v>DEFCHGPDI</v>
          </cell>
        </row>
        <row r="387">
          <cell r="A387" t="str">
            <v>165115</v>
          </cell>
          <cell r="B387" t="str">
            <v>e. Other assets</v>
          </cell>
          <cell r="C387" t="str">
            <v>DEFCHGPDI</v>
          </cell>
        </row>
        <row r="388">
          <cell r="A388" t="str">
            <v>165116</v>
          </cell>
          <cell r="B388" t="str">
            <v>e. Other assets</v>
          </cell>
          <cell r="C388" t="str">
            <v>DEFCHGPDI</v>
          </cell>
        </row>
        <row r="389">
          <cell r="A389" t="str">
            <v>165117</v>
          </cell>
          <cell r="B389" t="str">
            <v>e. Other assets</v>
          </cell>
          <cell r="C389" t="str">
            <v>DEFCHGPDI</v>
          </cell>
        </row>
        <row r="390">
          <cell r="A390" t="str">
            <v>165118</v>
          </cell>
          <cell r="B390" t="str">
            <v>e. Other assets</v>
          </cell>
          <cell r="C390" t="str">
            <v>DEFCHGPDI</v>
          </cell>
        </row>
        <row r="391">
          <cell r="A391" t="str">
            <v>165119</v>
          </cell>
          <cell r="B391" t="str">
            <v>e. Other assets</v>
          </cell>
          <cell r="C391" t="str">
            <v>DEFCHGPDI</v>
          </cell>
        </row>
        <row r="392">
          <cell r="A392" t="str">
            <v>165120</v>
          </cell>
          <cell r="B392" t="str">
            <v>e. Other assets</v>
          </cell>
          <cell r="C392" t="str">
            <v>DEFCHGPDI</v>
          </cell>
        </row>
        <row r="393">
          <cell r="A393" t="str">
            <v>165121</v>
          </cell>
          <cell r="B393" t="str">
            <v>e. Other assets</v>
          </cell>
          <cell r="C393" t="str">
            <v>DEFCHGPDI</v>
          </cell>
        </row>
        <row r="394">
          <cell r="A394" t="str">
            <v>165126</v>
          </cell>
          <cell r="B394" t="str">
            <v>e. Other assets</v>
          </cell>
          <cell r="C394" t="str">
            <v>TOTOTHASSETS</v>
          </cell>
        </row>
        <row r="395">
          <cell r="A395" t="str">
            <v>165130</v>
          </cell>
          <cell r="B395" t="str">
            <v>e. Other assets</v>
          </cell>
          <cell r="C395" t="str">
            <v>TOTOTHASSETS</v>
          </cell>
        </row>
        <row r="396">
          <cell r="A396" t="str">
            <v>165131</v>
          </cell>
          <cell r="B396" t="str">
            <v>e. Other assets</v>
          </cell>
          <cell r="C396" t="str">
            <v>TOTOTHASSETS</v>
          </cell>
        </row>
        <row r="397">
          <cell r="A397" t="str">
            <v>165132</v>
          </cell>
          <cell r="B397" t="str">
            <v>e. Other assets</v>
          </cell>
          <cell r="C397" t="str">
            <v>TOTOTHASSETS</v>
          </cell>
        </row>
        <row r="398">
          <cell r="A398" t="str">
            <v>165133</v>
          </cell>
          <cell r="B398" t="str">
            <v>e. Other assets</v>
          </cell>
          <cell r="C398" t="str">
            <v>TOTOTHASSETS</v>
          </cell>
        </row>
        <row r="399">
          <cell r="A399" t="str">
            <v>165134</v>
          </cell>
          <cell r="B399" t="str">
            <v>e. Other assets</v>
          </cell>
          <cell r="C399" t="str">
            <v>TOTOTHASSETS</v>
          </cell>
        </row>
        <row r="400">
          <cell r="A400" t="str">
            <v>165135</v>
          </cell>
          <cell r="B400" t="str">
            <v>e. Other assets</v>
          </cell>
          <cell r="C400" t="str">
            <v>TOTOTHASSETS</v>
          </cell>
        </row>
        <row r="401">
          <cell r="A401" t="str">
            <v>165140</v>
          </cell>
          <cell r="B401" t="str">
            <v>e. Other assets</v>
          </cell>
          <cell r="C401" t="str">
            <v>TOTOTHASSETS</v>
          </cell>
        </row>
        <row r="402">
          <cell r="A402" t="str">
            <v>165142</v>
          </cell>
          <cell r="B402" t="str">
            <v>e. Other assets</v>
          </cell>
          <cell r="C402" t="str">
            <v>DEFCHGPDI</v>
          </cell>
        </row>
        <row r="403">
          <cell r="A403" t="str">
            <v>165143</v>
          </cell>
          <cell r="B403" t="str">
            <v>e. Other assets</v>
          </cell>
          <cell r="C403" t="str">
            <v>DEFCHGPDI</v>
          </cell>
        </row>
        <row r="404">
          <cell r="A404" t="str">
            <v>165144</v>
          </cell>
          <cell r="B404" t="str">
            <v>e. Other assets</v>
          </cell>
          <cell r="C404" t="str">
            <v>DEFCHGPDI</v>
          </cell>
        </row>
        <row r="405">
          <cell r="A405" t="str">
            <v>165145</v>
          </cell>
          <cell r="B405" t="str">
            <v>e. Other assets</v>
          </cell>
          <cell r="C405" t="str">
            <v>DEFCHGPDI</v>
          </cell>
        </row>
        <row r="406">
          <cell r="A406" t="str">
            <v>165146</v>
          </cell>
          <cell r="B406" t="str">
            <v>e. Other assets</v>
          </cell>
          <cell r="C406" t="str">
            <v>DEFCHGPDI</v>
          </cell>
        </row>
        <row r="407">
          <cell r="A407" t="str">
            <v>165147</v>
          </cell>
          <cell r="B407" t="str">
            <v>e. Other assets</v>
          </cell>
          <cell r="C407" t="str">
            <v>DEFCHGPDI</v>
          </cell>
        </row>
        <row r="408">
          <cell r="A408" t="str">
            <v>165151</v>
          </cell>
          <cell r="B408" t="str">
            <v>e. Other assets</v>
          </cell>
          <cell r="C408" t="str">
            <v>TOTOTHASSETS</v>
          </cell>
        </row>
        <row r="409">
          <cell r="A409" t="str">
            <v>165152</v>
          </cell>
          <cell r="B409" t="str">
            <v>e. Other assets</v>
          </cell>
          <cell r="C409" t="str">
            <v>TOTOTHASSETS</v>
          </cell>
        </row>
        <row r="410">
          <cell r="A410" t="str">
            <v>165153</v>
          </cell>
          <cell r="B410" t="str">
            <v>e. Other assets</v>
          </cell>
          <cell r="C410" t="str">
            <v>TOTOTHASSETS</v>
          </cell>
        </row>
        <row r="411">
          <cell r="A411" t="str">
            <v>165154</v>
          </cell>
          <cell r="B411" t="str">
            <v>e. Other assets</v>
          </cell>
          <cell r="C411" t="str">
            <v>TOTOTHASSETS</v>
          </cell>
        </row>
        <row r="412">
          <cell r="A412" t="str">
            <v>165155</v>
          </cell>
          <cell r="B412" t="str">
            <v>e. Other assets</v>
          </cell>
          <cell r="C412" t="str">
            <v>DEFCHGPDI</v>
          </cell>
        </row>
        <row r="413">
          <cell r="A413" t="str">
            <v>165156</v>
          </cell>
          <cell r="B413" t="str">
            <v>e. Other assets</v>
          </cell>
          <cell r="C413" t="str">
            <v>DEFCHGPDI</v>
          </cell>
        </row>
        <row r="414">
          <cell r="A414" t="str">
            <v>165160</v>
          </cell>
          <cell r="B414" t="str">
            <v>e. Other assets</v>
          </cell>
          <cell r="C414" t="str">
            <v>TOTOTHASSETS</v>
          </cell>
        </row>
        <row r="415">
          <cell r="A415" t="str">
            <v>165161</v>
          </cell>
          <cell r="B415" t="str">
            <v>e. Other assets</v>
          </cell>
          <cell r="C415" t="str">
            <v>TOTOTHASSETS</v>
          </cell>
        </row>
        <row r="416">
          <cell r="A416" t="str">
            <v>165162</v>
          </cell>
          <cell r="B416" t="str">
            <v>e. Other assets</v>
          </cell>
          <cell r="C416" t="str">
            <v>TOTOTHASSETS</v>
          </cell>
        </row>
        <row r="417">
          <cell r="A417" t="str">
            <v>165163</v>
          </cell>
          <cell r="B417" t="str">
            <v>e. Other assets</v>
          </cell>
          <cell r="C417" t="str">
            <v>TOTOTHASSETS</v>
          </cell>
        </row>
        <row r="418">
          <cell r="A418" t="str">
            <v>165164</v>
          </cell>
          <cell r="B418" t="str">
            <v>e. Other assets</v>
          </cell>
          <cell r="C418" t="str">
            <v>TOTOTHASSETS</v>
          </cell>
        </row>
        <row r="419">
          <cell r="A419" t="str">
            <v>165165</v>
          </cell>
          <cell r="B419" t="str">
            <v>e. Other assets</v>
          </cell>
          <cell r="C419" t="str">
            <v>TOTOTHASSETS</v>
          </cell>
        </row>
        <row r="420">
          <cell r="A420" t="str">
            <v>165166</v>
          </cell>
          <cell r="B420" t="str">
            <v>e. Other assets</v>
          </cell>
          <cell r="C420" t="str">
            <v>TOTOTHASSETS</v>
          </cell>
        </row>
        <row r="421">
          <cell r="A421" t="str">
            <v>165167</v>
          </cell>
          <cell r="B421" t="str">
            <v>e. Other assets</v>
          </cell>
          <cell r="C421" t="str">
            <v>TOTOTHASSETS</v>
          </cell>
        </row>
        <row r="422">
          <cell r="A422" t="str">
            <v>165168</v>
          </cell>
          <cell r="B422" t="str">
            <v>e. Other assets</v>
          </cell>
          <cell r="C422" t="str">
            <v>TOTOTHASSETS</v>
          </cell>
        </row>
        <row r="423">
          <cell r="A423" t="str">
            <v>165170</v>
          </cell>
          <cell r="B423" t="str">
            <v>e. Other assets</v>
          </cell>
          <cell r="C423" t="str">
            <v>TOTOTHASSETS</v>
          </cell>
        </row>
        <row r="424">
          <cell r="A424" t="str">
            <v>165172</v>
          </cell>
          <cell r="B424" t="str">
            <v>e. Other assets</v>
          </cell>
          <cell r="C424" t="str">
            <v>TOTOTHASSETS</v>
          </cell>
        </row>
        <row r="425">
          <cell r="A425" t="str">
            <v>165173</v>
          </cell>
          <cell r="B425" t="str">
            <v>e. Other assets</v>
          </cell>
          <cell r="C425" t="str">
            <v>TOTOTHASSETS</v>
          </cell>
        </row>
        <row r="426">
          <cell r="A426" t="str">
            <v>165174</v>
          </cell>
          <cell r="B426" t="str">
            <v>e. Other assets</v>
          </cell>
          <cell r="C426" t="str">
            <v>TOTOTHASSETS</v>
          </cell>
        </row>
        <row r="427">
          <cell r="A427" t="str">
            <v>165212</v>
          </cell>
          <cell r="B427" t="str">
            <v>e. Other assets</v>
          </cell>
          <cell r="C427" t="str">
            <v>TOTOTHASSETS</v>
          </cell>
        </row>
        <row r="428">
          <cell r="A428" t="str">
            <v>165213</v>
          </cell>
          <cell r="B428" t="str">
            <v>e. Other assets</v>
          </cell>
          <cell r="C428" t="str">
            <v>TOTOTHASSETS</v>
          </cell>
        </row>
        <row r="429">
          <cell r="A429" t="str">
            <v>165214</v>
          </cell>
          <cell r="B429" t="str">
            <v>e. Other assets</v>
          </cell>
          <cell r="C429" t="str">
            <v>TOTOTHASSETS</v>
          </cell>
        </row>
        <row r="430">
          <cell r="A430" t="str">
            <v>165241</v>
          </cell>
          <cell r="B430" t="str">
            <v>e. Other assets</v>
          </cell>
          <cell r="C430" t="str">
            <v>TOTOTHASSETS</v>
          </cell>
        </row>
        <row r="431">
          <cell r="A431" t="str">
            <v>165250</v>
          </cell>
          <cell r="B431" t="str">
            <v>e. Other assets</v>
          </cell>
          <cell r="C431" t="str">
            <v>TOTOTHASSETS</v>
          </cell>
        </row>
        <row r="432">
          <cell r="A432" t="str">
            <v>165251</v>
          </cell>
          <cell r="B432" t="str">
            <v>e. Other assets</v>
          </cell>
          <cell r="C432" t="str">
            <v>TOTOTHASSETS</v>
          </cell>
        </row>
        <row r="433">
          <cell r="A433" t="str">
            <v>165252</v>
          </cell>
          <cell r="B433" t="str">
            <v>e. Other assets</v>
          </cell>
          <cell r="C433" t="str">
            <v>TOTOTHASSETS</v>
          </cell>
        </row>
        <row r="434">
          <cell r="A434" t="str">
            <v>165253</v>
          </cell>
          <cell r="B434" t="str">
            <v>e. Other assets</v>
          </cell>
          <cell r="C434" t="str">
            <v>TOTOTHASSETS</v>
          </cell>
        </row>
        <row r="435">
          <cell r="A435" t="str">
            <v>165254</v>
          </cell>
          <cell r="B435" t="str">
            <v>e. Other assets</v>
          </cell>
          <cell r="C435" t="str">
            <v>TOTOTHASSETS</v>
          </cell>
        </row>
        <row r="436">
          <cell r="A436" t="str">
            <v>165255</v>
          </cell>
          <cell r="B436" t="str">
            <v>e. Other assets</v>
          </cell>
          <cell r="C436" t="str">
            <v>TOTOTHASSETS</v>
          </cell>
        </row>
        <row r="437">
          <cell r="A437" t="str">
            <v>165256</v>
          </cell>
          <cell r="B437" t="str">
            <v>e. Other assets</v>
          </cell>
          <cell r="C437" t="str">
            <v>TOTOTHASSETS</v>
          </cell>
        </row>
        <row r="438">
          <cell r="A438" t="str">
            <v>165257</v>
          </cell>
          <cell r="B438" t="str">
            <v>e. Other assets</v>
          </cell>
          <cell r="C438" t="str">
            <v>TOTOTHASSETS</v>
          </cell>
        </row>
        <row r="439">
          <cell r="A439" t="str">
            <v>165301</v>
          </cell>
          <cell r="B439" t="str">
            <v>e. Other assets</v>
          </cell>
          <cell r="C439" t="str">
            <v>TOTOTHASSETS</v>
          </cell>
        </row>
        <row r="440">
          <cell r="A440" t="str">
            <v>165302</v>
          </cell>
          <cell r="B440" t="str">
            <v>e. Other assets</v>
          </cell>
          <cell r="C440" t="str">
            <v>TOTOTHASSETS</v>
          </cell>
        </row>
        <row r="441">
          <cell r="A441" t="str">
            <v>165311</v>
          </cell>
          <cell r="B441" t="str">
            <v>e. Other assets</v>
          </cell>
          <cell r="C441" t="str">
            <v>TOTOTHASSETS</v>
          </cell>
        </row>
        <row r="442">
          <cell r="A442" t="str">
            <v>165312</v>
          </cell>
          <cell r="B442" t="str">
            <v>e. Other assets</v>
          </cell>
          <cell r="C442" t="str">
            <v>TOTOTHASSETS</v>
          </cell>
        </row>
        <row r="443">
          <cell r="A443" t="str">
            <v>165351</v>
          </cell>
          <cell r="B443" t="str">
            <v>e. Other assets</v>
          </cell>
          <cell r="C443" t="str">
            <v>TOTOTHASSETS</v>
          </cell>
        </row>
        <row r="444">
          <cell r="A444" t="str">
            <v>165352</v>
          </cell>
          <cell r="B444" t="str">
            <v>e. Other assets</v>
          </cell>
          <cell r="C444" t="str">
            <v>TOTOTHASSETS</v>
          </cell>
        </row>
        <row r="445">
          <cell r="A445" t="str">
            <v>165353</v>
          </cell>
          <cell r="B445" t="str">
            <v>e. Other assets</v>
          </cell>
          <cell r="C445" t="str">
            <v>TOTOTHASSETS</v>
          </cell>
        </row>
        <row r="446">
          <cell r="A446" t="str">
            <v>165354</v>
          </cell>
          <cell r="B446" t="str">
            <v>e. Other assets</v>
          </cell>
          <cell r="C446" t="str">
            <v>TOTOTHASSETS</v>
          </cell>
        </row>
        <row r="447">
          <cell r="A447" t="str">
            <v>165400</v>
          </cell>
          <cell r="B447" t="str">
            <v>e. Other assets</v>
          </cell>
          <cell r="C447" t="str">
            <v>TOTOTHASSETS</v>
          </cell>
        </row>
        <row r="448">
          <cell r="A448" t="str">
            <v>165401</v>
          </cell>
          <cell r="B448" t="str">
            <v>e. Other assets</v>
          </cell>
          <cell r="C448" t="str">
            <v>TOTOTHASSETS</v>
          </cell>
        </row>
        <row r="449">
          <cell r="A449" t="str">
            <v>165402</v>
          </cell>
          <cell r="B449" t="str">
            <v>e. Other assets</v>
          </cell>
          <cell r="C449" t="str">
            <v>TOTOTHASSETS</v>
          </cell>
        </row>
        <row r="450">
          <cell r="A450" t="str">
            <v>165403</v>
          </cell>
          <cell r="B450" t="str">
            <v>e. Other assets</v>
          </cell>
          <cell r="C450" t="str">
            <v>TOTOTHASSETS</v>
          </cell>
        </row>
        <row r="451">
          <cell r="A451" t="str">
            <v>165416</v>
          </cell>
          <cell r="B451" t="str">
            <v>e. Other assets</v>
          </cell>
          <cell r="C451" t="str">
            <v>TOTOTHASSETS</v>
          </cell>
        </row>
        <row r="452">
          <cell r="A452" t="str">
            <v>165426</v>
          </cell>
          <cell r="B452" t="str">
            <v>e. Other assets</v>
          </cell>
          <cell r="C452" t="str">
            <v>TOTOTHASSETS</v>
          </cell>
        </row>
        <row r="453">
          <cell r="A453" t="str">
            <v>165436</v>
          </cell>
          <cell r="B453" t="str">
            <v>e. Other assets</v>
          </cell>
          <cell r="C453" t="str">
            <v>TOTOTHASSETS</v>
          </cell>
        </row>
        <row r="454">
          <cell r="A454" t="str">
            <v>165446</v>
          </cell>
          <cell r="B454" t="str">
            <v>e. Other assets</v>
          </cell>
          <cell r="C454" t="str">
            <v>TOTOTHASSETS</v>
          </cell>
        </row>
        <row r="455">
          <cell r="A455" t="str">
            <v>165456</v>
          </cell>
          <cell r="B455" t="str">
            <v>e. Other assets</v>
          </cell>
          <cell r="C455" t="str">
            <v>TOTOTHASSETS</v>
          </cell>
        </row>
        <row r="456">
          <cell r="A456" t="str">
            <v>165466</v>
          </cell>
          <cell r="B456" t="str">
            <v>e. Other assets</v>
          </cell>
          <cell r="C456" t="str">
            <v>TOTOTHASSETS</v>
          </cell>
        </row>
        <row r="457">
          <cell r="A457" t="str">
            <v>165476</v>
          </cell>
          <cell r="B457" t="str">
            <v>e. Other assets</v>
          </cell>
          <cell r="C457" t="str">
            <v>TOTOTHASSETS</v>
          </cell>
        </row>
        <row r="458">
          <cell r="A458" t="str">
            <v>165500</v>
          </cell>
          <cell r="B458" t="str">
            <v>e. Other assets</v>
          </cell>
          <cell r="C458" t="str">
            <v>TOTOTHASSETS</v>
          </cell>
        </row>
        <row r="459">
          <cell r="A459" t="str">
            <v>165501</v>
          </cell>
          <cell r="B459" t="str">
            <v>e. Other assets</v>
          </cell>
          <cell r="C459" t="str">
            <v>TOTOTHASSETS</v>
          </cell>
        </row>
        <row r="460">
          <cell r="A460" t="str">
            <v>165502</v>
          </cell>
          <cell r="B460" t="str">
            <v>e. Other assets</v>
          </cell>
          <cell r="C460" t="str">
            <v>TOTOTHASSETS</v>
          </cell>
        </row>
        <row r="461">
          <cell r="A461" t="str">
            <v>165510</v>
          </cell>
          <cell r="B461" t="str">
            <v>e. Other assets</v>
          </cell>
          <cell r="C461" t="str">
            <v>TOTOTHASSETS</v>
          </cell>
        </row>
        <row r="462">
          <cell r="A462" t="str">
            <v>165511</v>
          </cell>
          <cell r="B462" t="str">
            <v>e. Other assets</v>
          </cell>
          <cell r="C462" t="str">
            <v>TOTOTHASSETS</v>
          </cell>
        </row>
        <row r="463">
          <cell r="A463" t="str">
            <v>165512</v>
          </cell>
          <cell r="B463" t="str">
            <v>e. Other assets</v>
          </cell>
          <cell r="C463" t="str">
            <v>TOTOTHASSETS</v>
          </cell>
        </row>
        <row r="464">
          <cell r="A464" t="str">
            <v>165513</v>
          </cell>
          <cell r="B464" t="str">
            <v>e. Other assets</v>
          </cell>
          <cell r="C464" t="str">
            <v>TOTOTHASSETS</v>
          </cell>
        </row>
        <row r="465">
          <cell r="A465" t="str">
            <v>165514</v>
          </cell>
          <cell r="B465" t="str">
            <v>e. Other assets</v>
          </cell>
          <cell r="C465" t="str">
            <v>TOTOTHASSETS</v>
          </cell>
        </row>
        <row r="466">
          <cell r="A466" t="str">
            <v>165515</v>
          </cell>
          <cell r="B466" t="str">
            <v>e. Other assets</v>
          </cell>
          <cell r="C466" t="str">
            <v>TOTOTHASSETS</v>
          </cell>
        </row>
        <row r="467">
          <cell r="A467" t="str">
            <v>165516</v>
          </cell>
          <cell r="B467" t="str">
            <v>e. Other assets</v>
          </cell>
          <cell r="C467" t="str">
            <v>TOTOTHASSETS</v>
          </cell>
        </row>
        <row r="468">
          <cell r="A468" t="str">
            <v>165517</v>
          </cell>
          <cell r="B468" t="str">
            <v>e. Other assets</v>
          </cell>
          <cell r="C468" t="str">
            <v>TOTOTHASSETS</v>
          </cell>
        </row>
        <row r="469">
          <cell r="A469" t="str">
            <v>165525</v>
          </cell>
          <cell r="B469" t="str">
            <v>e. Other assets</v>
          </cell>
          <cell r="C469" t="str">
            <v>TOTOTHASSETS</v>
          </cell>
        </row>
        <row r="470">
          <cell r="A470" t="str">
            <v>165526</v>
          </cell>
          <cell r="B470" t="str">
            <v>e. Other assets</v>
          </cell>
          <cell r="C470" t="str">
            <v>TOTOTHASSETS</v>
          </cell>
        </row>
        <row r="471">
          <cell r="A471" t="str">
            <v>165600</v>
          </cell>
          <cell r="B471" t="str">
            <v>e. Other assets</v>
          </cell>
          <cell r="C471" t="str">
            <v>TOTOTHASSETS</v>
          </cell>
        </row>
        <row r="472">
          <cell r="A472" t="str">
            <v>165800</v>
          </cell>
          <cell r="B472" t="str">
            <v>e. Other assets</v>
          </cell>
          <cell r="C472" t="str">
            <v>TOTOTHASSETS</v>
          </cell>
        </row>
        <row r="473">
          <cell r="A473" t="str">
            <v>165801</v>
          </cell>
          <cell r="B473" t="str">
            <v>e. Other assets</v>
          </cell>
          <cell r="C473" t="str">
            <v>DEFCHGPDI</v>
          </cell>
        </row>
        <row r="474">
          <cell r="A474" t="str">
            <v>165802</v>
          </cell>
          <cell r="B474" t="str">
            <v>e. Other assets</v>
          </cell>
          <cell r="C474" t="str">
            <v>DEFCHGPDI</v>
          </cell>
        </row>
        <row r="475">
          <cell r="A475" t="str">
            <v>165901</v>
          </cell>
          <cell r="B475" t="str">
            <v>e. Other assets</v>
          </cell>
          <cell r="C475" t="str">
            <v>TOTOTHASSETS</v>
          </cell>
        </row>
        <row r="476">
          <cell r="A476" t="str">
            <v>166001</v>
          </cell>
          <cell r="B476" t="str">
            <v>e. Other assets</v>
          </cell>
          <cell r="C476" t="str">
            <v>TOTOTHASSETS</v>
          </cell>
        </row>
        <row r="477">
          <cell r="A477" t="str">
            <v>166002</v>
          </cell>
          <cell r="B477" t="str">
            <v>e. Other assets</v>
          </cell>
          <cell r="C477" t="str">
            <v>TOTOTHASSETS</v>
          </cell>
        </row>
        <row r="478">
          <cell r="A478" t="str">
            <v>166113</v>
          </cell>
          <cell r="B478" t="str">
            <v>e. Other assets</v>
          </cell>
          <cell r="C478" t="str">
            <v>TOTOTHASSETS</v>
          </cell>
        </row>
        <row r="479">
          <cell r="A479" t="str">
            <v>166121</v>
          </cell>
          <cell r="B479" t="str">
            <v>e. Other assets</v>
          </cell>
          <cell r="C479" t="str">
            <v>TOTOTHASSETS</v>
          </cell>
        </row>
        <row r="480">
          <cell r="A480" t="str">
            <v>166123</v>
          </cell>
          <cell r="B480" t="str">
            <v>e. Other assets</v>
          </cell>
          <cell r="C480" t="str">
            <v>TOTOTHASSETS</v>
          </cell>
        </row>
        <row r="481">
          <cell r="A481" t="str">
            <v>166131</v>
          </cell>
          <cell r="B481" t="str">
            <v>e. Other assets</v>
          </cell>
          <cell r="C481" t="str">
            <v>DEFCHGPDI</v>
          </cell>
        </row>
        <row r="482">
          <cell r="A482" t="str">
            <v>166132</v>
          </cell>
          <cell r="B482" t="str">
            <v>e. Other assets</v>
          </cell>
          <cell r="C482" t="str">
            <v>DEFCHGPDI</v>
          </cell>
        </row>
        <row r="483">
          <cell r="A483" t="str">
            <v>166141</v>
          </cell>
          <cell r="B483" t="str">
            <v>e. Other assets</v>
          </cell>
          <cell r="C483" t="str">
            <v>DEFCHGPDI</v>
          </cell>
        </row>
        <row r="484">
          <cell r="A484" t="str">
            <v>166142</v>
          </cell>
          <cell r="B484" t="str">
            <v>e. Other assets</v>
          </cell>
          <cell r="C484" t="str">
            <v>TOTOTHASSETS</v>
          </cell>
        </row>
        <row r="485">
          <cell r="A485" t="str">
            <v>166143</v>
          </cell>
          <cell r="B485" t="str">
            <v>e. Other assets</v>
          </cell>
          <cell r="C485" t="str">
            <v>DEFCHGPDI</v>
          </cell>
        </row>
        <row r="486">
          <cell r="A486" t="str">
            <v>166144</v>
          </cell>
          <cell r="B486" t="str">
            <v>e. Other assets</v>
          </cell>
          <cell r="C486" t="str">
            <v>DEFCHGPDI</v>
          </cell>
        </row>
        <row r="487">
          <cell r="A487" t="str">
            <v>166145</v>
          </cell>
          <cell r="B487" t="str">
            <v>e. Other assets</v>
          </cell>
          <cell r="C487" t="str">
            <v>DEFCHGPDI</v>
          </cell>
        </row>
        <row r="488">
          <cell r="A488" t="str">
            <v>166151</v>
          </cell>
          <cell r="B488" t="str">
            <v>e. Other assets</v>
          </cell>
          <cell r="C488" t="str">
            <v>DEFCHGPDI</v>
          </cell>
        </row>
        <row r="489">
          <cell r="A489" t="str">
            <v>166152</v>
          </cell>
          <cell r="B489" t="str">
            <v>e. Other assets</v>
          </cell>
          <cell r="C489" t="str">
            <v>DEFCHGPDI</v>
          </cell>
        </row>
        <row r="490">
          <cell r="A490" t="str">
            <v>166153</v>
          </cell>
          <cell r="B490" t="str">
            <v>e. Other assets</v>
          </cell>
          <cell r="C490" t="str">
            <v>DEFCHGPDI</v>
          </cell>
        </row>
        <row r="491">
          <cell r="A491" t="str">
            <v>166154</v>
          </cell>
          <cell r="B491" t="str">
            <v>e. Other assets</v>
          </cell>
          <cell r="C491" t="str">
            <v>DEFCHGPDI</v>
          </cell>
        </row>
        <row r="492">
          <cell r="A492" t="str">
            <v>166201</v>
          </cell>
          <cell r="B492" t="str">
            <v>e. Other assets</v>
          </cell>
          <cell r="C492" t="str">
            <v>TOTOTHASSETS</v>
          </cell>
        </row>
        <row r="493">
          <cell r="A493" t="str">
            <v>166202</v>
          </cell>
          <cell r="B493" t="str">
            <v>e. Other assets</v>
          </cell>
          <cell r="C493" t="str">
            <v>TOTOTHASSETS</v>
          </cell>
        </row>
        <row r="494">
          <cell r="A494" t="str">
            <v>166213</v>
          </cell>
          <cell r="B494" t="str">
            <v>e. Other assets</v>
          </cell>
          <cell r="C494" t="str">
            <v>TOTOTHASSETS</v>
          </cell>
        </row>
        <row r="495">
          <cell r="A495" t="str">
            <v>166215</v>
          </cell>
          <cell r="B495" t="str">
            <v>e. Other assets</v>
          </cell>
          <cell r="C495" t="str">
            <v>TOTOTHASSETS</v>
          </cell>
        </row>
        <row r="496">
          <cell r="A496" t="str">
            <v>166217</v>
          </cell>
          <cell r="B496" t="str">
            <v>e. Other assets</v>
          </cell>
          <cell r="C496" t="str">
            <v>TOTOTHASSETS</v>
          </cell>
        </row>
        <row r="497">
          <cell r="A497" t="str">
            <v>166231</v>
          </cell>
          <cell r="B497" t="str">
            <v>e. Other assets</v>
          </cell>
          <cell r="C497" t="str">
            <v>TOTOTHASSETS</v>
          </cell>
        </row>
        <row r="498">
          <cell r="A498" t="str">
            <v>166233</v>
          </cell>
          <cell r="B498" t="str">
            <v>e. Other assets</v>
          </cell>
          <cell r="C498" t="str">
            <v>TOTOTHASSETS</v>
          </cell>
        </row>
        <row r="499">
          <cell r="A499" t="str">
            <v>166261</v>
          </cell>
          <cell r="B499" t="str">
            <v>e. Other assets</v>
          </cell>
          <cell r="C499" t="str">
            <v>TOTOTHASSETS</v>
          </cell>
        </row>
        <row r="500">
          <cell r="A500" t="str">
            <v>166291</v>
          </cell>
          <cell r="B500" t="str">
            <v>e. Other assets</v>
          </cell>
          <cell r="C500" t="str">
            <v>DEFCHGPDI</v>
          </cell>
        </row>
        <row r="501">
          <cell r="A501" t="str">
            <v>166293</v>
          </cell>
          <cell r="B501" t="str">
            <v>e. Other assets</v>
          </cell>
          <cell r="C501" t="str">
            <v>DEFCHGPDI</v>
          </cell>
        </row>
        <row r="502">
          <cell r="A502" t="str">
            <v>166294</v>
          </cell>
          <cell r="B502" t="str">
            <v>e. Other assets</v>
          </cell>
          <cell r="C502" t="str">
            <v>DEFCHGPDI</v>
          </cell>
        </row>
        <row r="503">
          <cell r="A503" t="str">
            <v>166295</v>
          </cell>
          <cell r="B503" t="str">
            <v>e. Other assets</v>
          </cell>
          <cell r="C503" t="str">
            <v>DEFCHGPDI</v>
          </cell>
        </row>
        <row r="504">
          <cell r="A504" t="str">
            <v>166296</v>
          </cell>
          <cell r="B504" t="str">
            <v>e. Other assets</v>
          </cell>
          <cell r="C504" t="str">
            <v>DEFCHGPDI</v>
          </cell>
        </row>
        <row r="505">
          <cell r="A505" t="str">
            <v>167101</v>
          </cell>
          <cell r="B505" t="str">
            <v>e. Other assets</v>
          </cell>
          <cell r="C505" t="str">
            <v>TOTOTHASSETS</v>
          </cell>
        </row>
        <row r="506">
          <cell r="A506" t="str">
            <v>167102</v>
          </cell>
          <cell r="B506" t="str">
            <v>e. Other assets</v>
          </cell>
          <cell r="C506" t="str">
            <v>TOTOTHASSETS</v>
          </cell>
        </row>
        <row r="507">
          <cell r="A507" t="str">
            <v>167103</v>
          </cell>
          <cell r="B507" t="str">
            <v>e. Other assets</v>
          </cell>
          <cell r="C507" t="str">
            <v>TOTOTHASSETS</v>
          </cell>
        </row>
        <row r="508">
          <cell r="A508" t="str">
            <v>167104</v>
          </cell>
          <cell r="B508" t="str">
            <v>e. Other assets</v>
          </cell>
          <cell r="C508" t="str">
            <v>TOTOTHASSETS</v>
          </cell>
        </row>
        <row r="509">
          <cell r="A509" t="str">
            <v>167105</v>
          </cell>
          <cell r="B509" t="str">
            <v>e. Other assets</v>
          </cell>
          <cell r="C509" t="str">
            <v>TOTOTHASSETS</v>
          </cell>
        </row>
        <row r="510">
          <cell r="A510" t="str">
            <v>167106</v>
          </cell>
          <cell r="B510" t="str">
            <v>e. Other assets</v>
          </cell>
          <cell r="C510" t="str">
            <v>TOTOTHASSETS</v>
          </cell>
        </row>
        <row r="511">
          <cell r="A511" t="str">
            <v>167107</v>
          </cell>
          <cell r="B511" t="str">
            <v>e. Other assets</v>
          </cell>
          <cell r="C511" t="str">
            <v>TOTOTHASSETS</v>
          </cell>
        </row>
        <row r="512">
          <cell r="A512" t="str">
            <v>167108</v>
          </cell>
          <cell r="B512" t="str">
            <v>e. Other assets</v>
          </cell>
          <cell r="C512" t="str">
            <v>TOTOTHASSETS</v>
          </cell>
        </row>
        <row r="513">
          <cell r="A513" t="str">
            <v>167109</v>
          </cell>
          <cell r="B513" t="str">
            <v>e. Other assets</v>
          </cell>
          <cell r="C513" t="str">
            <v>TOTOTHASSETS</v>
          </cell>
        </row>
        <row r="514">
          <cell r="A514" t="str">
            <v>167110</v>
          </cell>
          <cell r="B514" t="str">
            <v>e. Other assets</v>
          </cell>
          <cell r="C514" t="str">
            <v>TOTOTHASSETS</v>
          </cell>
        </row>
        <row r="515">
          <cell r="A515" t="str">
            <v>167111</v>
          </cell>
          <cell r="B515" t="str">
            <v>e. Other assets</v>
          </cell>
          <cell r="C515" t="str">
            <v>TOTOTHASSETS</v>
          </cell>
        </row>
        <row r="516">
          <cell r="A516" t="str">
            <v>167112</v>
          </cell>
          <cell r="B516" t="str">
            <v>e. Other assets</v>
          </cell>
          <cell r="C516" t="str">
            <v>TOTOTHASSETS</v>
          </cell>
        </row>
        <row r="517">
          <cell r="A517" t="str">
            <v>167113</v>
          </cell>
          <cell r="B517" t="str">
            <v>e. Other assets</v>
          </cell>
          <cell r="C517" t="str">
            <v>TOTOTHASSETS</v>
          </cell>
        </row>
        <row r="518">
          <cell r="A518" t="str">
            <v>167119</v>
          </cell>
          <cell r="B518" t="str">
            <v>e. Other assets</v>
          </cell>
          <cell r="C518" t="str">
            <v>TOTOTHASSETS</v>
          </cell>
        </row>
        <row r="519">
          <cell r="A519" t="str">
            <v>167120</v>
          </cell>
          <cell r="B519" t="str">
            <v>e. Other assets</v>
          </cell>
          <cell r="C519" t="str">
            <v>TOTOTHASSETS</v>
          </cell>
        </row>
        <row r="520">
          <cell r="A520" t="str">
            <v>167121</v>
          </cell>
          <cell r="B520" t="str">
            <v>e. Other assets</v>
          </cell>
          <cell r="C520" t="str">
            <v>TOTOTHASSETS</v>
          </cell>
        </row>
        <row r="521">
          <cell r="A521" t="str">
            <v>167123</v>
          </cell>
          <cell r="B521" t="str">
            <v>e. Other assets</v>
          </cell>
          <cell r="C521" t="str">
            <v>TOTOTHASSETS</v>
          </cell>
        </row>
        <row r="522">
          <cell r="A522" t="str">
            <v>167124</v>
          </cell>
          <cell r="B522" t="str">
            <v>e. Other assets</v>
          </cell>
          <cell r="C522" t="str">
            <v>TOTOTHASSETS</v>
          </cell>
        </row>
        <row r="523">
          <cell r="A523" t="str">
            <v>167125</v>
          </cell>
          <cell r="B523" t="str">
            <v>e. Other assets</v>
          </cell>
          <cell r="C523" t="str">
            <v>TOTOTHASSETS</v>
          </cell>
        </row>
        <row r="524">
          <cell r="A524" t="str">
            <v>167139</v>
          </cell>
          <cell r="B524" t="str">
            <v>e. Other assets</v>
          </cell>
          <cell r="C524" t="str">
            <v>TOTOTHASSETS</v>
          </cell>
        </row>
        <row r="525">
          <cell r="A525" t="str">
            <v>167141</v>
          </cell>
          <cell r="B525" t="str">
            <v>e. Other assets</v>
          </cell>
          <cell r="C525" t="str">
            <v>TOTOTHASSETS</v>
          </cell>
        </row>
        <row r="526">
          <cell r="A526" t="str">
            <v>167144</v>
          </cell>
          <cell r="B526" t="str">
            <v>e. Other assets</v>
          </cell>
          <cell r="C526" t="str">
            <v>TOTOTHASSETS</v>
          </cell>
        </row>
        <row r="527">
          <cell r="A527" t="str">
            <v>167151</v>
          </cell>
          <cell r="B527" t="str">
            <v>e. Other assets</v>
          </cell>
          <cell r="C527" t="str">
            <v>TOTOTHASSETS</v>
          </cell>
        </row>
        <row r="528">
          <cell r="A528" t="str">
            <v>167152</v>
          </cell>
          <cell r="B528" t="str">
            <v>e. Other assets</v>
          </cell>
          <cell r="C528" t="str">
            <v>TOTOTHASSETS</v>
          </cell>
        </row>
        <row r="529">
          <cell r="A529" t="str">
            <v>167153</v>
          </cell>
          <cell r="B529" t="str">
            <v>e. Other assets</v>
          </cell>
          <cell r="C529" t="str">
            <v>TOTOTHASSETS</v>
          </cell>
        </row>
        <row r="530">
          <cell r="A530" t="str">
            <v>167155</v>
          </cell>
          <cell r="B530" t="str">
            <v>e. Other assets</v>
          </cell>
          <cell r="C530" t="str">
            <v>TOTOTHASSETS</v>
          </cell>
        </row>
        <row r="531">
          <cell r="A531" t="str">
            <v>167156</v>
          </cell>
          <cell r="B531" t="str">
            <v>e. Other assets</v>
          </cell>
          <cell r="C531" t="str">
            <v>TOTOTHASSETS</v>
          </cell>
        </row>
        <row r="532">
          <cell r="A532" t="str">
            <v>167157</v>
          </cell>
          <cell r="B532" t="str">
            <v>e. Other assets</v>
          </cell>
          <cell r="C532" t="str">
            <v>TOTOTHASSETS</v>
          </cell>
        </row>
        <row r="533">
          <cell r="A533" t="str">
            <v>167158</v>
          </cell>
          <cell r="B533" t="str">
            <v>e. Other assets</v>
          </cell>
          <cell r="C533" t="str">
            <v>TOTOTHASSETS</v>
          </cell>
        </row>
        <row r="534">
          <cell r="A534" t="str">
            <v>167159</v>
          </cell>
          <cell r="B534" t="str">
            <v>e. Other assets</v>
          </cell>
          <cell r="C534" t="str">
            <v>TOTOTHASSETS</v>
          </cell>
        </row>
        <row r="535">
          <cell r="A535" t="str">
            <v>167160</v>
          </cell>
          <cell r="B535" t="str">
            <v>e. Other assets</v>
          </cell>
          <cell r="C535" t="str">
            <v>TOTOTHASSETS</v>
          </cell>
        </row>
        <row r="536">
          <cell r="A536" t="str">
            <v>167161</v>
          </cell>
          <cell r="B536" t="str">
            <v>e. Other assets</v>
          </cell>
          <cell r="C536" t="str">
            <v>TOTOTHASSETS</v>
          </cell>
        </row>
        <row r="537">
          <cell r="A537" t="str">
            <v>167164</v>
          </cell>
          <cell r="B537" t="str">
            <v>e. Other assets</v>
          </cell>
          <cell r="C537" t="str">
            <v>TOTOTHASSETS</v>
          </cell>
        </row>
        <row r="538">
          <cell r="A538" t="str">
            <v>167165</v>
          </cell>
          <cell r="B538" t="str">
            <v>e. Other assets</v>
          </cell>
          <cell r="C538" t="str">
            <v>TOTOTHASSETS</v>
          </cell>
        </row>
        <row r="539">
          <cell r="A539" t="str">
            <v>167166</v>
          </cell>
          <cell r="B539" t="str">
            <v>e. Other assets</v>
          </cell>
          <cell r="C539" t="str">
            <v>TOTOTHASSETS</v>
          </cell>
        </row>
        <row r="540">
          <cell r="A540" t="str">
            <v>167167</v>
          </cell>
          <cell r="B540" t="str">
            <v>e. Other assets</v>
          </cell>
          <cell r="C540" t="str">
            <v>TOTOTHASSETS</v>
          </cell>
        </row>
        <row r="541">
          <cell r="A541" t="str">
            <v>167168</v>
          </cell>
          <cell r="B541" t="str">
            <v>e. Other assets</v>
          </cell>
          <cell r="C541" t="str">
            <v>TOTOTHASSETS</v>
          </cell>
        </row>
        <row r="542">
          <cell r="A542" t="str">
            <v>167171</v>
          </cell>
          <cell r="B542" t="str">
            <v>e. Other assets</v>
          </cell>
          <cell r="C542" t="str">
            <v>TOTOTHASSETS</v>
          </cell>
        </row>
        <row r="543">
          <cell r="A543" t="str">
            <v>167173</v>
          </cell>
          <cell r="B543" t="str">
            <v>e. Other assets</v>
          </cell>
          <cell r="C543" t="str">
            <v>TOTOTHASSETS</v>
          </cell>
        </row>
        <row r="544">
          <cell r="A544" t="str">
            <v>167175</v>
          </cell>
          <cell r="B544" t="str">
            <v>e. Other assets</v>
          </cell>
          <cell r="C544" t="str">
            <v>TOTOTHASSETS</v>
          </cell>
        </row>
        <row r="545">
          <cell r="A545" t="str">
            <v>167176</v>
          </cell>
          <cell r="B545" t="str">
            <v>e. Other assets</v>
          </cell>
          <cell r="C545" t="str">
            <v>TOTOTHASSETS</v>
          </cell>
        </row>
        <row r="546">
          <cell r="A546" t="str">
            <v>167177</v>
          </cell>
          <cell r="B546" t="str">
            <v>e. Other assets</v>
          </cell>
          <cell r="C546" t="str">
            <v>TOTOTHASSETS</v>
          </cell>
        </row>
        <row r="547">
          <cell r="A547" t="str">
            <v>167179</v>
          </cell>
          <cell r="B547" t="str">
            <v>e. Other assets</v>
          </cell>
          <cell r="C547" t="str">
            <v>TOTOTHASSETS</v>
          </cell>
        </row>
        <row r="548">
          <cell r="A548" t="str">
            <v>167180</v>
          </cell>
          <cell r="B548" t="str">
            <v>e. Other assets</v>
          </cell>
          <cell r="C548" t="str">
            <v>TOTOTHASSETS</v>
          </cell>
        </row>
        <row r="549">
          <cell r="A549" t="str">
            <v>167181</v>
          </cell>
          <cell r="B549" t="str">
            <v>e. Other assets</v>
          </cell>
          <cell r="C549" t="str">
            <v>TOTOTHASSETS</v>
          </cell>
        </row>
        <row r="550">
          <cell r="A550" t="str">
            <v>167182</v>
          </cell>
          <cell r="B550" t="str">
            <v>e. Other assets</v>
          </cell>
          <cell r="C550" t="str">
            <v>TOTOTHASSETS</v>
          </cell>
        </row>
        <row r="551">
          <cell r="A551" t="str">
            <v>167183</v>
          </cell>
          <cell r="B551" t="str">
            <v>e. Other assets</v>
          </cell>
          <cell r="C551" t="str">
            <v>TOTOTHASSETS</v>
          </cell>
        </row>
        <row r="552">
          <cell r="A552" t="str">
            <v>167184</v>
          </cell>
          <cell r="B552" t="str">
            <v>e. Other assets</v>
          </cell>
          <cell r="C552" t="str">
            <v>TOTOTHASSETS</v>
          </cell>
        </row>
        <row r="553">
          <cell r="A553" t="str">
            <v>167185</v>
          </cell>
          <cell r="B553" t="str">
            <v>e. Other assets</v>
          </cell>
          <cell r="C553" t="str">
            <v>TOTOTHASSETS</v>
          </cell>
        </row>
        <row r="554">
          <cell r="A554" t="str">
            <v>167186</v>
          </cell>
          <cell r="B554" t="str">
            <v>e. Other assets</v>
          </cell>
          <cell r="C554" t="str">
            <v>TOTOTHASSETS</v>
          </cell>
        </row>
        <row r="555">
          <cell r="A555" t="str">
            <v>167187</v>
          </cell>
          <cell r="B555" t="str">
            <v>e. Other assets</v>
          </cell>
          <cell r="C555" t="str">
            <v>TOTOTHASSETS</v>
          </cell>
        </row>
        <row r="556">
          <cell r="A556" t="str">
            <v>167188</v>
          </cell>
          <cell r="B556" t="str">
            <v>e. Other assets</v>
          </cell>
          <cell r="C556" t="str">
            <v>TOTOTHASSETS</v>
          </cell>
        </row>
        <row r="557">
          <cell r="A557" t="str">
            <v>167189</v>
          </cell>
          <cell r="B557" t="str">
            <v>e. Other assets</v>
          </cell>
          <cell r="C557" t="str">
            <v>TOTOTHASSETS</v>
          </cell>
        </row>
        <row r="558">
          <cell r="A558" t="str">
            <v>167190</v>
          </cell>
          <cell r="B558" t="str">
            <v>e. Other assets</v>
          </cell>
          <cell r="C558" t="str">
            <v>TOTOTHASSETS</v>
          </cell>
        </row>
        <row r="559">
          <cell r="A559" t="str">
            <v>167191</v>
          </cell>
          <cell r="B559" t="str">
            <v>e. Other assets</v>
          </cell>
          <cell r="C559" t="str">
            <v>TOTOTHASSETS</v>
          </cell>
        </row>
        <row r="560">
          <cell r="A560" t="str">
            <v>167192</v>
          </cell>
          <cell r="B560" t="str">
            <v>e. Other assets</v>
          </cell>
          <cell r="C560" t="str">
            <v>TOTOTHASSETS</v>
          </cell>
        </row>
        <row r="561">
          <cell r="A561" t="str">
            <v>167193</v>
          </cell>
          <cell r="B561" t="str">
            <v>e. Other assets</v>
          </cell>
          <cell r="C561" t="str">
            <v>TOTOTHASSETS</v>
          </cell>
        </row>
        <row r="562">
          <cell r="A562" t="str">
            <v>167194</v>
          </cell>
          <cell r="B562" t="str">
            <v>e. Other assets</v>
          </cell>
          <cell r="C562" t="str">
            <v>TOTOTHASSETS</v>
          </cell>
        </row>
        <row r="563">
          <cell r="A563" t="str">
            <v>167195</v>
          </cell>
          <cell r="B563" t="str">
            <v>e. Other assets</v>
          </cell>
          <cell r="C563" t="str">
            <v>TOTOTHASSETS</v>
          </cell>
        </row>
        <row r="564">
          <cell r="A564" t="str">
            <v>167196</v>
          </cell>
          <cell r="B564" t="str">
            <v>e. Other assets</v>
          </cell>
          <cell r="C564" t="str">
            <v>TOTOTHASSETS</v>
          </cell>
        </row>
        <row r="565">
          <cell r="A565" t="str">
            <v>167197</v>
          </cell>
          <cell r="B565" t="str">
            <v>e. Other assets</v>
          </cell>
          <cell r="C565" t="str">
            <v>TOTOTHASSETS</v>
          </cell>
        </row>
        <row r="566">
          <cell r="A566" t="str">
            <v>167198</v>
          </cell>
          <cell r="B566" t="str">
            <v>e. Other assets</v>
          </cell>
          <cell r="C566" t="str">
            <v>TOTOTHASSETS</v>
          </cell>
        </row>
        <row r="567">
          <cell r="A567" t="str">
            <v>167199</v>
          </cell>
          <cell r="B567" t="str">
            <v>e. Other assets</v>
          </cell>
          <cell r="C567" t="str">
            <v>TOTOTHASSETS</v>
          </cell>
        </row>
        <row r="568">
          <cell r="A568" t="str">
            <v>167280</v>
          </cell>
          <cell r="B568" t="str">
            <v>e. Other assets</v>
          </cell>
          <cell r="C568" t="str">
            <v>TOTOTHASSETS</v>
          </cell>
        </row>
        <row r="569">
          <cell r="A569" t="str">
            <v>167281</v>
          </cell>
          <cell r="B569" t="str">
            <v>e. Other assets</v>
          </cell>
          <cell r="C569" t="str">
            <v>TOTOTHASSETS</v>
          </cell>
        </row>
        <row r="570">
          <cell r="A570" t="str">
            <v>167282</v>
          </cell>
          <cell r="B570" t="str">
            <v>e. Other assets</v>
          </cell>
          <cell r="C570" t="str">
            <v>TOTOTHASSETS</v>
          </cell>
        </row>
        <row r="571">
          <cell r="A571" t="str">
            <v>167283</v>
          </cell>
          <cell r="B571" t="str">
            <v>e. Other assets</v>
          </cell>
          <cell r="C571" t="str">
            <v>TOTOTHASSETS</v>
          </cell>
        </row>
        <row r="572">
          <cell r="A572" t="str">
            <v>167380</v>
          </cell>
          <cell r="B572" t="str">
            <v>e. Other assets</v>
          </cell>
          <cell r="C572" t="str">
            <v>TOTOTHASSETS</v>
          </cell>
        </row>
        <row r="573">
          <cell r="A573" t="str">
            <v>167381</v>
          </cell>
          <cell r="B573" t="str">
            <v>e. Other assets</v>
          </cell>
          <cell r="C573" t="str">
            <v>TOTOTHASSETS</v>
          </cell>
        </row>
        <row r="574">
          <cell r="A574" t="str">
            <v>167382</v>
          </cell>
          <cell r="B574" t="str">
            <v>e. Other assets</v>
          </cell>
          <cell r="C574" t="str">
            <v>TOTOTHASSETS</v>
          </cell>
        </row>
        <row r="575">
          <cell r="A575" t="str">
            <v>167383</v>
          </cell>
          <cell r="B575" t="str">
            <v>e. Other assets</v>
          </cell>
          <cell r="C575" t="str">
            <v>TOTOTHASSETS</v>
          </cell>
        </row>
        <row r="576">
          <cell r="A576" t="str">
            <v>168000</v>
          </cell>
          <cell r="B576" t="str">
            <v>c. Accrued interest receivable</v>
          </cell>
          <cell r="C576" t="str">
            <v>ACCINTREC</v>
          </cell>
        </row>
        <row r="577">
          <cell r="A577" t="str">
            <v>168015</v>
          </cell>
          <cell r="B577" t="str">
            <v>c. Accrued interest receivable</v>
          </cell>
          <cell r="C577" t="str">
            <v>ACCINTREC</v>
          </cell>
        </row>
        <row r="578">
          <cell r="A578" t="str">
            <v>168036</v>
          </cell>
          <cell r="B578" t="str">
            <v>e. Other assets</v>
          </cell>
          <cell r="C578" t="str">
            <v>OTHASSETSSTAR</v>
          </cell>
        </row>
        <row r="579">
          <cell r="A579" t="str">
            <v>168050</v>
          </cell>
          <cell r="B579" t="str">
            <v>e. Other assets</v>
          </cell>
          <cell r="C579" t="str">
            <v>TOTOTHASSETS</v>
          </cell>
        </row>
        <row r="580">
          <cell r="A580" t="str">
            <v>168055</v>
          </cell>
          <cell r="B580" t="str">
            <v>e. Other assets</v>
          </cell>
          <cell r="C580" t="str">
            <v>TOTOTHASSETS</v>
          </cell>
        </row>
        <row r="581">
          <cell r="A581" t="str">
            <v>168056</v>
          </cell>
          <cell r="B581" t="str">
            <v>e. Other assets</v>
          </cell>
          <cell r="C581" t="str">
            <v>TOTOTHASSETS</v>
          </cell>
        </row>
        <row r="582">
          <cell r="A582" t="str">
            <v>168060</v>
          </cell>
          <cell r="B582" t="str">
            <v>e. Other assets</v>
          </cell>
          <cell r="C582" t="str">
            <v>TOTOTHASSETS</v>
          </cell>
        </row>
        <row r="583">
          <cell r="A583" t="str">
            <v>168066</v>
          </cell>
          <cell r="B583" t="str">
            <v>e. Other assets</v>
          </cell>
          <cell r="C583" t="str">
            <v>OTHASSETSSTAR</v>
          </cell>
        </row>
        <row r="584">
          <cell r="A584" t="str">
            <v>168076</v>
          </cell>
          <cell r="B584" t="str">
            <v>e. Other assets</v>
          </cell>
          <cell r="C584" t="str">
            <v>OTHASSETSSTAR</v>
          </cell>
        </row>
        <row r="585">
          <cell r="A585" t="str">
            <v>168101</v>
          </cell>
          <cell r="B585" t="str">
            <v>e. Other assets</v>
          </cell>
          <cell r="C585" t="str">
            <v>TOTOTHASSETS</v>
          </cell>
        </row>
        <row r="586">
          <cell r="A586" t="str">
            <v>168111</v>
          </cell>
          <cell r="B586" t="str">
            <v>e. Other assets</v>
          </cell>
          <cell r="C586" t="str">
            <v>TOTOTHASSETS</v>
          </cell>
        </row>
        <row r="587">
          <cell r="A587" t="str">
            <v>168126</v>
          </cell>
          <cell r="B587" t="str">
            <v>e. Other assets</v>
          </cell>
          <cell r="C587" t="str">
            <v>OTHASSETSSTAR</v>
          </cell>
        </row>
        <row r="588">
          <cell r="A588" t="str">
            <v>168136</v>
          </cell>
          <cell r="B588" t="str">
            <v>e. Other assets</v>
          </cell>
          <cell r="C588" t="str">
            <v>TOTOTHASSETS</v>
          </cell>
        </row>
        <row r="589">
          <cell r="A589" t="str">
            <v>168142</v>
          </cell>
          <cell r="B589" t="str">
            <v>e. Other assets</v>
          </cell>
          <cell r="C589" t="str">
            <v>TOTOTHASSETS</v>
          </cell>
        </row>
        <row r="590">
          <cell r="A590" t="str">
            <v>168151</v>
          </cell>
          <cell r="B590" t="str">
            <v>e. Other assets</v>
          </cell>
          <cell r="C590" t="str">
            <v>TOTOTHASSETS</v>
          </cell>
        </row>
        <row r="591">
          <cell r="A591" t="str">
            <v>168161</v>
          </cell>
          <cell r="B591" t="str">
            <v>e. Other assets</v>
          </cell>
          <cell r="C591" t="str">
            <v>TOTOTHASSETS</v>
          </cell>
        </row>
        <row r="592">
          <cell r="A592" t="str">
            <v>168171</v>
          </cell>
          <cell r="B592" t="str">
            <v>e. Other assets</v>
          </cell>
          <cell r="C592" t="str">
            <v>TOTOTHASSETS</v>
          </cell>
        </row>
        <row r="593">
          <cell r="A593" t="str">
            <v>168172</v>
          </cell>
          <cell r="B593" t="str">
            <v>e. Other assets</v>
          </cell>
          <cell r="C593" t="str">
            <v>TOTOTHASSETS</v>
          </cell>
        </row>
        <row r="594">
          <cell r="A594" t="str">
            <v>168173</v>
          </cell>
          <cell r="B594" t="str">
            <v>e. Other assets</v>
          </cell>
          <cell r="C594" t="str">
            <v>TOTOTHASSETS</v>
          </cell>
        </row>
        <row r="595">
          <cell r="A595" t="str">
            <v>168174</v>
          </cell>
          <cell r="B595" t="str">
            <v>e. Other assets</v>
          </cell>
          <cell r="C595" t="str">
            <v>TOTOTHASSETS</v>
          </cell>
        </row>
        <row r="596">
          <cell r="A596" t="str">
            <v>168175</v>
          </cell>
          <cell r="B596" t="str">
            <v>e. Other assets</v>
          </cell>
          <cell r="C596" t="str">
            <v>TOTOTHASSETS</v>
          </cell>
        </row>
        <row r="597">
          <cell r="A597" t="str">
            <v>168176</v>
          </cell>
          <cell r="B597" t="str">
            <v>e. Other assets</v>
          </cell>
          <cell r="C597" t="str">
            <v>TOTOTHASSETS</v>
          </cell>
        </row>
        <row r="598">
          <cell r="A598" t="str">
            <v>168200</v>
          </cell>
          <cell r="B598" t="str">
            <v>c. Accrued interest receivable</v>
          </cell>
          <cell r="C598" t="str">
            <v>ACCINTREC</v>
          </cell>
        </row>
        <row r="599">
          <cell r="A599" t="str">
            <v>168202</v>
          </cell>
          <cell r="B599" t="str">
            <v>e. Other assets</v>
          </cell>
          <cell r="C599" t="str">
            <v>OTHASSETSSTAR</v>
          </cell>
        </row>
        <row r="600">
          <cell r="A600" t="str">
            <v>168215</v>
          </cell>
          <cell r="B600" t="str">
            <v>c. Accrued interest receivable</v>
          </cell>
          <cell r="C600" t="str">
            <v>ACCINTREC</v>
          </cell>
        </row>
        <row r="601">
          <cell r="A601" t="str">
            <v>168216</v>
          </cell>
          <cell r="B601" t="str">
            <v>e. Other assets</v>
          </cell>
          <cell r="C601" t="str">
            <v>TOTOTHASSETS</v>
          </cell>
        </row>
        <row r="602">
          <cell r="A602" t="str">
            <v>168226</v>
          </cell>
          <cell r="B602" t="str">
            <v>e. Other assets</v>
          </cell>
          <cell r="C602" t="str">
            <v>OTHASSETSSTAR</v>
          </cell>
        </row>
        <row r="603">
          <cell r="A603" t="str">
            <v>168236</v>
          </cell>
          <cell r="B603" t="str">
            <v>e. Other assets</v>
          </cell>
          <cell r="C603" t="str">
            <v>OTHASSETSSTAR</v>
          </cell>
        </row>
        <row r="604">
          <cell r="A604" t="str">
            <v>168246</v>
          </cell>
          <cell r="B604" t="str">
            <v>e. Other assets</v>
          </cell>
          <cell r="C604" t="str">
            <v>OTHASSETSSTAR</v>
          </cell>
        </row>
        <row r="605">
          <cell r="A605" t="str">
            <v>168256</v>
          </cell>
          <cell r="B605" t="str">
            <v>e. Other assets</v>
          </cell>
          <cell r="C605" t="str">
            <v>OTHASSETSSTAR</v>
          </cell>
        </row>
        <row r="606">
          <cell r="A606" t="str">
            <v>168266</v>
          </cell>
          <cell r="B606" t="str">
            <v>e. Other assets</v>
          </cell>
          <cell r="C606" t="str">
            <v>OTHASSETSSTAR</v>
          </cell>
        </row>
        <row r="607">
          <cell r="A607" t="str">
            <v>168276</v>
          </cell>
          <cell r="B607" t="str">
            <v>e. Other assets</v>
          </cell>
          <cell r="C607" t="str">
            <v>OTHASSETSSTAR</v>
          </cell>
        </row>
        <row r="608">
          <cell r="A608" t="str">
            <v>168300</v>
          </cell>
          <cell r="B608" t="str">
            <v>c. Accrued interest receivable</v>
          </cell>
          <cell r="C608" t="str">
            <v>ACCINTREC</v>
          </cell>
        </row>
        <row r="609">
          <cell r="A609" t="str">
            <v>168301</v>
          </cell>
          <cell r="B609" t="str">
            <v>e. Other assets</v>
          </cell>
          <cell r="C609" t="str">
            <v>TOTOTHASSETS</v>
          </cell>
        </row>
        <row r="610">
          <cell r="A610" t="str">
            <v>168315</v>
          </cell>
          <cell r="B610" t="str">
            <v>c. Accrued interest receivable</v>
          </cell>
          <cell r="C610" t="str">
            <v>ACCINTREC</v>
          </cell>
        </row>
        <row r="611">
          <cell r="A611" t="str">
            <v>168316</v>
          </cell>
          <cell r="B611" t="str">
            <v>e. Other assets</v>
          </cell>
          <cell r="C611" t="str">
            <v>TOTOTHASSETS</v>
          </cell>
        </row>
        <row r="612">
          <cell r="A612" t="str">
            <v>168326</v>
          </cell>
          <cell r="B612" t="str">
            <v>e. Other assets</v>
          </cell>
          <cell r="C612" t="str">
            <v>TOTOTHASSETS</v>
          </cell>
        </row>
        <row r="613">
          <cell r="A613" t="str">
            <v>168336</v>
          </cell>
          <cell r="B613" t="str">
            <v>e. Other assets</v>
          </cell>
          <cell r="C613" t="str">
            <v>TOTOTHASSETS</v>
          </cell>
        </row>
        <row r="614">
          <cell r="A614" t="str">
            <v>168346</v>
          </cell>
          <cell r="B614" t="str">
            <v>e. Other assets</v>
          </cell>
          <cell r="C614" t="str">
            <v>TOTOTHASSETS</v>
          </cell>
        </row>
        <row r="615">
          <cell r="A615" t="str">
            <v>168356</v>
          </cell>
          <cell r="B615" t="str">
            <v>e. Other assets</v>
          </cell>
          <cell r="C615" t="str">
            <v>TOTOTHASSETS</v>
          </cell>
        </row>
        <row r="616">
          <cell r="A616" t="str">
            <v>168366</v>
          </cell>
          <cell r="B616" t="str">
            <v>e. Other assets</v>
          </cell>
          <cell r="C616" t="str">
            <v>OTHASSETSSTAR</v>
          </cell>
        </row>
        <row r="617">
          <cell r="A617" t="str">
            <v>168376</v>
          </cell>
          <cell r="B617" t="str">
            <v>e. Other assets</v>
          </cell>
          <cell r="C617" t="str">
            <v>OTHASSETSSTAR</v>
          </cell>
        </row>
        <row r="618">
          <cell r="A618" t="str">
            <v>168400</v>
          </cell>
          <cell r="B618" t="str">
            <v>c. Accrued interest receivable</v>
          </cell>
          <cell r="C618" t="str">
            <v>ACCINTREC</v>
          </cell>
        </row>
        <row r="619">
          <cell r="A619" t="str">
            <v>168415</v>
          </cell>
          <cell r="B619" t="str">
            <v>c. Accrued interest receivable</v>
          </cell>
          <cell r="C619" t="str">
            <v>ACCINTREC</v>
          </cell>
        </row>
        <row r="620">
          <cell r="A620" t="str">
            <v>168416</v>
          </cell>
          <cell r="B620" t="str">
            <v>e. Other assets</v>
          </cell>
          <cell r="C620" t="str">
            <v>TOTOTHASSETS</v>
          </cell>
        </row>
        <row r="621">
          <cell r="A621" t="str">
            <v>168420</v>
          </cell>
          <cell r="B621" t="str">
            <v>e. Other assets</v>
          </cell>
          <cell r="C621" t="str">
            <v>OTHASSETSSTAR</v>
          </cell>
        </row>
        <row r="622">
          <cell r="A622" t="str">
            <v>168424</v>
          </cell>
          <cell r="B622" t="str">
            <v>e. Other assets</v>
          </cell>
          <cell r="C622" t="str">
            <v>OTHASSETSSTAR</v>
          </cell>
        </row>
        <row r="623">
          <cell r="A623" t="str">
            <v>168425</v>
          </cell>
          <cell r="B623" t="str">
            <v>e. Other assets</v>
          </cell>
          <cell r="C623" t="str">
            <v>OTHASSETSSTAR</v>
          </cell>
        </row>
        <row r="624">
          <cell r="A624" t="str">
            <v>168426</v>
          </cell>
          <cell r="B624" t="str">
            <v>e. Other assets</v>
          </cell>
          <cell r="C624" t="str">
            <v>OTHASSETSSTAR</v>
          </cell>
        </row>
        <row r="625">
          <cell r="A625" t="str">
            <v>168436</v>
          </cell>
          <cell r="B625" t="str">
            <v>e. Other assets</v>
          </cell>
          <cell r="C625" t="str">
            <v>TOTOTHASSETS</v>
          </cell>
        </row>
        <row r="626">
          <cell r="A626" t="str">
            <v>168440</v>
          </cell>
          <cell r="B626" t="str">
            <v>e. Other assets</v>
          </cell>
          <cell r="C626" t="str">
            <v>OTHASSETSSTAR</v>
          </cell>
        </row>
        <row r="627">
          <cell r="A627" t="str">
            <v>168445</v>
          </cell>
          <cell r="B627" t="str">
            <v>e. Other assets</v>
          </cell>
          <cell r="C627" t="str">
            <v>OTHASSETSSTAR</v>
          </cell>
        </row>
        <row r="628">
          <cell r="A628" t="str">
            <v>168446</v>
          </cell>
          <cell r="B628" t="str">
            <v>e. Other assets</v>
          </cell>
          <cell r="C628" t="str">
            <v>OTHASSETSSTAR</v>
          </cell>
        </row>
        <row r="629">
          <cell r="A629" t="str">
            <v>168456</v>
          </cell>
          <cell r="B629" t="str">
            <v>e. Other assets</v>
          </cell>
          <cell r="C629" t="str">
            <v>TOTOTHASSETS</v>
          </cell>
        </row>
        <row r="630">
          <cell r="A630" t="str">
            <v>168466</v>
          </cell>
          <cell r="B630" t="str">
            <v>e. Other assets</v>
          </cell>
          <cell r="C630" t="str">
            <v>TOTOTHASSETS</v>
          </cell>
        </row>
        <row r="631">
          <cell r="A631" t="str">
            <v>168476</v>
          </cell>
          <cell r="B631" t="str">
            <v>e. Other assets</v>
          </cell>
          <cell r="C631" t="str">
            <v>TOTOTHASSETS</v>
          </cell>
        </row>
        <row r="632">
          <cell r="A632" t="str">
            <v>168500</v>
          </cell>
          <cell r="B632" t="str">
            <v>e. Other assets</v>
          </cell>
          <cell r="C632" t="str">
            <v>OTHASSETSSTAR</v>
          </cell>
        </row>
        <row r="633">
          <cell r="A633" t="str">
            <v>168501</v>
          </cell>
          <cell r="B633" t="str">
            <v>e. Other assets</v>
          </cell>
          <cell r="C633" t="str">
            <v>TOTOTHASSETS</v>
          </cell>
        </row>
        <row r="634">
          <cell r="A634" t="str">
            <v>168502</v>
          </cell>
          <cell r="B634" t="str">
            <v>e. Other assets</v>
          </cell>
          <cell r="C634" t="str">
            <v>TOTOTHASSETS</v>
          </cell>
        </row>
        <row r="635">
          <cell r="A635" t="str">
            <v>168503</v>
          </cell>
          <cell r="B635" t="str">
            <v>e. Other assets</v>
          </cell>
          <cell r="C635" t="str">
            <v>TOTOTHASSETS</v>
          </cell>
        </row>
        <row r="636">
          <cell r="A636" t="str">
            <v>168504</v>
          </cell>
          <cell r="B636" t="str">
            <v>e. Other assets</v>
          </cell>
          <cell r="C636" t="str">
            <v>TOTOTHASSETS</v>
          </cell>
        </row>
        <row r="637">
          <cell r="A637" t="str">
            <v>168505</v>
          </cell>
          <cell r="B637" t="str">
            <v>e. Other assets</v>
          </cell>
          <cell r="C637" t="str">
            <v>TOTOTHASSETS</v>
          </cell>
        </row>
        <row r="638">
          <cell r="A638" t="str">
            <v>168506</v>
          </cell>
          <cell r="B638" t="str">
            <v>e. Other assets</v>
          </cell>
          <cell r="C638" t="str">
            <v>TOTOTHASSETS</v>
          </cell>
        </row>
        <row r="639">
          <cell r="A639" t="str">
            <v>168507</v>
          </cell>
          <cell r="B639" t="str">
            <v>e. Other assets</v>
          </cell>
          <cell r="C639" t="str">
            <v>TOTOTHASSETS</v>
          </cell>
        </row>
        <row r="640">
          <cell r="A640" t="str">
            <v>168508</v>
          </cell>
          <cell r="B640" t="str">
            <v>e. Other assets</v>
          </cell>
          <cell r="C640" t="str">
            <v>TOTOTHASSETS</v>
          </cell>
        </row>
        <row r="641">
          <cell r="A641" t="str">
            <v>168510</v>
          </cell>
          <cell r="B641" t="str">
            <v>e. Other assets</v>
          </cell>
          <cell r="C641" t="str">
            <v>TOTOTHASSETS</v>
          </cell>
        </row>
        <row r="642">
          <cell r="A642" t="str">
            <v>168511</v>
          </cell>
          <cell r="B642" t="str">
            <v>e. Other assets</v>
          </cell>
          <cell r="C642" t="str">
            <v>TOTOTHASSETS</v>
          </cell>
        </row>
        <row r="643">
          <cell r="A643" t="str">
            <v>168512</v>
          </cell>
          <cell r="B643" t="str">
            <v>e. Other assets</v>
          </cell>
          <cell r="C643" t="str">
            <v>TOTOTHASSETS</v>
          </cell>
        </row>
        <row r="644">
          <cell r="A644" t="str">
            <v>168514</v>
          </cell>
          <cell r="B644" t="str">
            <v>e. Other assets</v>
          </cell>
          <cell r="C644" t="str">
            <v>TOTOTHASSETS</v>
          </cell>
        </row>
        <row r="645">
          <cell r="A645" t="str">
            <v>168515</v>
          </cell>
          <cell r="B645" t="str">
            <v>e. Other assets</v>
          </cell>
          <cell r="C645" t="str">
            <v>TOTOTHASSETS</v>
          </cell>
        </row>
        <row r="646">
          <cell r="A646" t="str">
            <v>168516</v>
          </cell>
          <cell r="B646" t="str">
            <v>e. Other assets</v>
          </cell>
          <cell r="C646" t="str">
            <v>TOTOTHASSETS</v>
          </cell>
        </row>
        <row r="647">
          <cell r="A647" t="str">
            <v>168517</v>
          </cell>
          <cell r="B647" t="str">
            <v>e. Other assets</v>
          </cell>
          <cell r="C647" t="str">
            <v>TOTOTHASSETS</v>
          </cell>
        </row>
        <row r="648">
          <cell r="A648" t="str">
            <v>168518</v>
          </cell>
          <cell r="B648" t="str">
            <v>e. Other assets</v>
          </cell>
          <cell r="C648" t="str">
            <v>TOTOTHASSETS</v>
          </cell>
        </row>
        <row r="649">
          <cell r="A649" t="str">
            <v>168520</v>
          </cell>
          <cell r="B649" t="str">
            <v>e. Other assets</v>
          </cell>
          <cell r="C649" t="str">
            <v>TOTOTHASSETS</v>
          </cell>
        </row>
        <row r="650">
          <cell r="A650" t="str">
            <v>168522</v>
          </cell>
          <cell r="B650" t="str">
            <v>e. Other assets</v>
          </cell>
          <cell r="C650" t="str">
            <v>TOTOTHASSETS</v>
          </cell>
        </row>
        <row r="651">
          <cell r="A651" t="str">
            <v>168523</v>
          </cell>
          <cell r="B651" t="str">
            <v>e. Other assets</v>
          </cell>
          <cell r="C651" t="str">
            <v>TOTOTHASSETS</v>
          </cell>
        </row>
        <row r="652">
          <cell r="A652" t="str">
            <v>168524</v>
          </cell>
          <cell r="B652" t="str">
            <v>e. Other assets</v>
          </cell>
          <cell r="C652" t="str">
            <v>TOTOTHASSETS</v>
          </cell>
        </row>
        <row r="653">
          <cell r="A653" t="str">
            <v>168525</v>
          </cell>
          <cell r="B653" t="str">
            <v>e. Other assets</v>
          </cell>
          <cell r="C653" t="str">
            <v>TOTOTHASSETS</v>
          </cell>
        </row>
        <row r="654">
          <cell r="A654" t="str">
            <v>168526</v>
          </cell>
          <cell r="B654" t="str">
            <v>e. Other assets</v>
          </cell>
          <cell r="C654" t="str">
            <v>TOTOTHASSETS</v>
          </cell>
        </row>
        <row r="655">
          <cell r="A655" t="str">
            <v>168527</v>
          </cell>
          <cell r="B655" t="str">
            <v>e. Other assets</v>
          </cell>
          <cell r="C655" t="str">
            <v>TOTOTHASSETS</v>
          </cell>
        </row>
        <row r="656">
          <cell r="A656" t="str">
            <v>168528</v>
          </cell>
          <cell r="B656" t="str">
            <v>e. Other assets</v>
          </cell>
          <cell r="C656" t="str">
            <v>TOTOTHASSETS</v>
          </cell>
        </row>
        <row r="657">
          <cell r="A657" t="str">
            <v>168529</v>
          </cell>
          <cell r="B657" t="str">
            <v>e. Other assets</v>
          </cell>
          <cell r="C657" t="str">
            <v>TOTOTHASSETS</v>
          </cell>
        </row>
        <row r="658">
          <cell r="A658" t="str">
            <v>168530</v>
          </cell>
          <cell r="B658" t="str">
            <v>e. Other assets</v>
          </cell>
          <cell r="C658" t="str">
            <v>TOTOTHASSETS</v>
          </cell>
        </row>
        <row r="659">
          <cell r="A659" t="str">
            <v>168531</v>
          </cell>
          <cell r="B659" t="str">
            <v>e. Other assets</v>
          </cell>
          <cell r="C659" t="str">
            <v>TOTOTHASSETS</v>
          </cell>
        </row>
        <row r="660">
          <cell r="A660" t="str">
            <v>168532</v>
          </cell>
          <cell r="B660" t="str">
            <v>e. Other assets</v>
          </cell>
          <cell r="C660" t="str">
            <v>TOTOTHASSETS</v>
          </cell>
        </row>
        <row r="661">
          <cell r="A661" t="str">
            <v>168533</v>
          </cell>
          <cell r="B661" t="str">
            <v>e. Other assets</v>
          </cell>
          <cell r="C661" t="str">
            <v>TOTOTHASSETS</v>
          </cell>
        </row>
        <row r="662">
          <cell r="A662" t="str">
            <v>168534</v>
          </cell>
          <cell r="B662" t="str">
            <v>e. Other assets</v>
          </cell>
          <cell r="C662" t="str">
            <v>TOTOTHASSETS</v>
          </cell>
        </row>
        <row r="663">
          <cell r="A663" t="str">
            <v>168535</v>
          </cell>
          <cell r="B663" t="str">
            <v>e. Other assets</v>
          </cell>
          <cell r="C663" t="str">
            <v>TOTOTHASSETS</v>
          </cell>
        </row>
        <row r="664">
          <cell r="A664" t="str">
            <v>168536</v>
          </cell>
          <cell r="B664" t="str">
            <v>e. Other assets</v>
          </cell>
          <cell r="C664" t="str">
            <v>TOTOTHASSETS</v>
          </cell>
        </row>
        <row r="665">
          <cell r="A665" t="str">
            <v>168537</v>
          </cell>
          <cell r="B665" t="str">
            <v>e. Other assets</v>
          </cell>
          <cell r="C665" t="str">
            <v>TOTOTHASSETS</v>
          </cell>
        </row>
        <row r="666">
          <cell r="A666" t="str">
            <v>168538</v>
          </cell>
          <cell r="B666" t="str">
            <v>e. Other assets</v>
          </cell>
          <cell r="C666" t="str">
            <v>TOTOTHASSETS</v>
          </cell>
        </row>
        <row r="667">
          <cell r="A667" t="str">
            <v>168539</v>
          </cell>
          <cell r="B667" t="str">
            <v>e. Other assets</v>
          </cell>
          <cell r="C667" t="str">
            <v>TOTOTHASSETS</v>
          </cell>
        </row>
        <row r="668">
          <cell r="A668" t="str">
            <v>168540</v>
          </cell>
          <cell r="B668" t="str">
            <v>e. Other assets</v>
          </cell>
          <cell r="C668" t="str">
            <v>OTHASSETSSTAR</v>
          </cell>
        </row>
        <row r="669">
          <cell r="A669" t="str">
            <v>168541</v>
          </cell>
          <cell r="B669" t="str">
            <v>e. Other assets</v>
          </cell>
          <cell r="C669" t="str">
            <v>TOTOTHASSETS</v>
          </cell>
        </row>
        <row r="670">
          <cell r="A670" t="str">
            <v>168543</v>
          </cell>
          <cell r="B670" t="str">
            <v>e. Other assets</v>
          </cell>
          <cell r="C670" t="str">
            <v>TOTOTHASSETS</v>
          </cell>
        </row>
        <row r="671">
          <cell r="A671" t="str">
            <v>168544</v>
          </cell>
          <cell r="B671" t="str">
            <v>e. Other assets</v>
          </cell>
          <cell r="C671" t="str">
            <v>TOTOTHASSETS</v>
          </cell>
        </row>
        <row r="672">
          <cell r="A672" t="str">
            <v>168545</v>
          </cell>
          <cell r="B672" t="str">
            <v>e. Other assets</v>
          </cell>
          <cell r="C672" t="str">
            <v>TOTOTHASSETS</v>
          </cell>
        </row>
        <row r="673">
          <cell r="A673" t="str">
            <v>168546</v>
          </cell>
          <cell r="B673" t="str">
            <v>e. Other assets</v>
          </cell>
          <cell r="C673" t="str">
            <v>TOTOTHASSETS</v>
          </cell>
        </row>
        <row r="674">
          <cell r="A674" t="str">
            <v>168547</v>
          </cell>
          <cell r="B674" t="str">
            <v>e. Other assets</v>
          </cell>
          <cell r="C674" t="str">
            <v>TOTOTHASSETS</v>
          </cell>
        </row>
        <row r="675">
          <cell r="A675" t="str">
            <v>168548</v>
          </cell>
          <cell r="B675" t="str">
            <v>e. Other assets</v>
          </cell>
          <cell r="C675" t="str">
            <v>TOTOTHASSETS</v>
          </cell>
        </row>
        <row r="676">
          <cell r="A676" t="str">
            <v>168549</v>
          </cell>
          <cell r="B676" t="str">
            <v>e. Other assets</v>
          </cell>
          <cell r="C676" t="str">
            <v>TOTOTHASSETS</v>
          </cell>
        </row>
        <row r="677">
          <cell r="A677" t="str">
            <v>168550</v>
          </cell>
          <cell r="B677" t="str">
            <v>e. Other assets</v>
          </cell>
          <cell r="C677" t="str">
            <v>TOTOTHASSETS</v>
          </cell>
        </row>
        <row r="678">
          <cell r="A678" t="str">
            <v>168551</v>
          </cell>
          <cell r="B678" t="str">
            <v>e. Other assets</v>
          </cell>
          <cell r="C678" t="str">
            <v>TOTOTHASSETS</v>
          </cell>
        </row>
        <row r="679">
          <cell r="A679" t="str">
            <v>168552</v>
          </cell>
          <cell r="B679" t="str">
            <v>e. Other assets</v>
          </cell>
          <cell r="C679" t="str">
            <v>TOTOTHASSETS</v>
          </cell>
        </row>
        <row r="680">
          <cell r="A680" t="str">
            <v>168553</v>
          </cell>
          <cell r="B680" t="str">
            <v>e. Other assets</v>
          </cell>
          <cell r="C680" t="str">
            <v>TOTOTHASSETS</v>
          </cell>
        </row>
        <row r="681">
          <cell r="A681" t="str">
            <v>168554</v>
          </cell>
          <cell r="B681" t="str">
            <v>e. Other assets</v>
          </cell>
          <cell r="C681" t="str">
            <v>TOTOTHASSETS</v>
          </cell>
        </row>
        <row r="682">
          <cell r="A682" t="str">
            <v>168555</v>
          </cell>
          <cell r="B682" t="str">
            <v>e. Other assets</v>
          </cell>
          <cell r="C682" t="str">
            <v>TOTOTHASSETS</v>
          </cell>
        </row>
        <row r="683">
          <cell r="A683" t="str">
            <v>168556</v>
          </cell>
          <cell r="B683" t="str">
            <v>e. Other assets</v>
          </cell>
          <cell r="C683" t="str">
            <v>TOTOTHASSETS</v>
          </cell>
        </row>
        <row r="684">
          <cell r="A684" t="str">
            <v>168557</v>
          </cell>
          <cell r="B684" t="str">
            <v>e. Other assets</v>
          </cell>
          <cell r="C684" t="str">
            <v>TOTOTHASSETS</v>
          </cell>
        </row>
        <row r="685">
          <cell r="A685" t="str">
            <v>168558</v>
          </cell>
          <cell r="B685" t="str">
            <v>e. Other assets</v>
          </cell>
          <cell r="C685" t="str">
            <v>TOTOTHASSETS</v>
          </cell>
        </row>
        <row r="686">
          <cell r="A686" t="str">
            <v>168559</v>
          </cell>
          <cell r="B686" t="str">
            <v>e. Other assets</v>
          </cell>
          <cell r="C686" t="str">
            <v>TOTOTHASSETS</v>
          </cell>
        </row>
        <row r="687">
          <cell r="A687" t="str">
            <v>168560</v>
          </cell>
          <cell r="B687" t="str">
            <v>e. Other assets</v>
          </cell>
          <cell r="C687" t="str">
            <v>TOTOTHASSETS</v>
          </cell>
        </row>
        <row r="688">
          <cell r="A688" t="str">
            <v>168561</v>
          </cell>
          <cell r="B688" t="str">
            <v>e. Other assets</v>
          </cell>
          <cell r="C688" t="str">
            <v>TOTOTHASSETS</v>
          </cell>
        </row>
        <row r="689">
          <cell r="A689" t="str">
            <v>168562</v>
          </cell>
          <cell r="B689" t="str">
            <v>e. Other assets</v>
          </cell>
          <cell r="C689" t="str">
            <v>TOTOTHASSETS</v>
          </cell>
        </row>
        <row r="690">
          <cell r="A690" t="str">
            <v>168563</v>
          </cell>
          <cell r="B690" t="str">
            <v>e. Other assets</v>
          </cell>
          <cell r="C690" t="str">
            <v>TOTOTHASSETS</v>
          </cell>
        </row>
        <row r="691">
          <cell r="A691" t="str">
            <v>168564</v>
          </cell>
          <cell r="B691" t="str">
            <v>e. Other assets</v>
          </cell>
          <cell r="C691" t="str">
            <v>TOTOTHASSETS</v>
          </cell>
        </row>
        <row r="692">
          <cell r="A692" t="str">
            <v>168565</v>
          </cell>
          <cell r="B692" t="str">
            <v>e. Other assets</v>
          </cell>
          <cell r="C692" t="str">
            <v>TOTOTHASSETS</v>
          </cell>
        </row>
        <row r="693">
          <cell r="A693" t="str">
            <v>168567</v>
          </cell>
          <cell r="B693" t="str">
            <v>e. Other assets</v>
          </cell>
          <cell r="C693" t="str">
            <v>TOTOTHASSETS</v>
          </cell>
        </row>
        <row r="694">
          <cell r="A694" t="str">
            <v>168568</v>
          </cell>
          <cell r="B694" t="str">
            <v>e. Other assets</v>
          </cell>
          <cell r="C694" t="str">
            <v>TOTOTHASSETS</v>
          </cell>
        </row>
        <row r="695">
          <cell r="A695" t="str">
            <v>168569</v>
          </cell>
          <cell r="B695" t="str">
            <v>e. Other assets</v>
          </cell>
          <cell r="C695" t="str">
            <v>TOTOTHASSETS</v>
          </cell>
        </row>
        <row r="696">
          <cell r="A696" t="str">
            <v>168571</v>
          </cell>
          <cell r="B696" t="str">
            <v>e. Other assets</v>
          </cell>
          <cell r="C696" t="str">
            <v>TOTOTHASSETS</v>
          </cell>
        </row>
        <row r="697">
          <cell r="A697" t="str">
            <v>168572</v>
          </cell>
          <cell r="B697" t="str">
            <v>e. Other assets</v>
          </cell>
          <cell r="C697" t="str">
            <v>TOTOTHASSETS</v>
          </cell>
        </row>
        <row r="698">
          <cell r="A698" t="str">
            <v>168573</v>
          </cell>
          <cell r="B698" t="str">
            <v>e. Other assets</v>
          </cell>
          <cell r="C698" t="str">
            <v>TOTOTHASSETS</v>
          </cell>
        </row>
        <row r="699">
          <cell r="A699" t="str">
            <v>168574</v>
          </cell>
          <cell r="B699" t="str">
            <v>e. Other assets</v>
          </cell>
          <cell r="C699" t="str">
            <v>TOTOTHASSETS</v>
          </cell>
        </row>
        <row r="700">
          <cell r="A700" t="str">
            <v>168575</v>
          </cell>
          <cell r="B700" t="str">
            <v>e. Other assets</v>
          </cell>
          <cell r="C700" t="str">
            <v>TOTOTHASSETS</v>
          </cell>
        </row>
        <row r="701">
          <cell r="A701" t="str">
            <v>168576</v>
          </cell>
          <cell r="B701" t="str">
            <v>e. Other assets</v>
          </cell>
          <cell r="C701" t="str">
            <v>TOTOTHASSETS</v>
          </cell>
        </row>
        <row r="702">
          <cell r="A702" t="str">
            <v>168578</v>
          </cell>
          <cell r="B702" t="str">
            <v>e. Other assets</v>
          </cell>
          <cell r="C702" t="str">
            <v>TOTOTHASSETS</v>
          </cell>
        </row>
        <row r="703">
          <cell r="A703" t="str">
            <v>168579</v>
          </cell>
          <cell r="B703" t="str">
            <v>e. Other assets</v>
          </cell>
          <cell r="C703" t="str">
            <v>TOTOTHASSETS</v>
          </cell>
        </row>
        <row r="704">
          <cell r="A704" t="str">
            <v>168580</v>
          </cell>
          <cell r="B704" t="str">
            <v>e. Other assets</v>
          </cell>
          <cell r="C704" t="str">
            <v>TOTOTHASSETS</v>
          </cell>
        </row>
        <row r="705">
          <cell r="A705" t="str">
            <v>168581</v>
          </cell>
          <cell r="B705" t="str">
            <v>e. Other assets</v>
          </cell>
          <cell r="C705" t="str">
            <v>TOTOTHASSETS</v>
          </cell>
        </row>
        <row r="706">
          <cell r="A706" t="str">
            <v>168582</v>
          </cell>
          <cell r="B706" t="str">
            <v>e. Other assets</v>
          </cell>
          <cell r="C706" t="str">
            <v>TOTOTHASSETS</v>
          </cell>
        </row>
        <row r="707">
          <cell r="A707" t="str">
            <v>168583</v>
          </cell>
          <cell r="B707" t="str">
            <v>e. Other assets</v>
          </cell>
          <cell r="C707" t="str">
            <v>TOTOTHASSETS</v>
          </cell>
        </row>
        <row r="708">
          <cell r="A708" t="str">
            <v>168584</v>
          </cell>
          <cell r="B708" t="str">
            <v>e. Other assets</v>
          </cell>
          <cell r="C708" t="str">
            <v>TOTOTHASSETS</v>
          </cell>
        </row>
        <row r="709">
          <cell r="A709" t="str">
            <v>168585</v>
          </cell>
          <cell r="B709" t="str">
            <v>e. Other assets</v>
          </cell>
          <cell r="C709" t="str">
            <v>TOTOTHASSETS</v>
          </cell>
        </row>
        <row r="710">
          <cell r="A710" t="str">
            <v>168586</v>
          </cell>
          <cell r="B710" t="str">
            <v>e. Other assets</v>
          </cell>
          <cell r="C710" t="str">
            <v>TOTOTHASSETS</v>
          </cell>
        </row>
        <row r="711">
          <cell r="A711" t="str">
            <v>168587</v>
          </cell>
          <cell r="B711" t="str">
            <v>e. Other assets</v>
          </cell>
          <cell r="C711" t="str">
            <v>TOTOTHASSETS</v>
          </cell>
        </row>
        <row r="712">
          <cell r="A712" t="str">
            <v>168588</v>
          </cell>
          <cell r="B712" t="str">
            <v>e. Other assets</v>
          </cell>
          <cell r="C712" t="str">
            <v>TOTOTHASSETS</v>
          </cell>
        </row>
        <row r="713">
          <cell r="A713" t="str">
            <v>168589</v>
          </cell>
          <cell r="B713" t="str">
            <v>e. Other assets</v>
          </cell>
          <cell r="C713" t="str">
            <v>TOTOTHASSETS</v>
          </cell>
        </row>
        <row r="714">
          <cell r="A714" t="str">
            <v>168590</v>
          </cell>
          <cell r="B714" t="str">
            <v>e. Other assets</v>
          </cell>
          <cell r="C714" t="str">
            <v>TOTOTHASSETS</v>
          </cell>
        </row>
        <row r="715">
          <cell r="A715" t="str">
            <v>168591</v>
          </cell>
          <cell r="B715" t="str">
            <v>e. Other assets</v>
          </cell>
          <cell r="C715" t="str">
            <v>TOTOTHASSETS</v>
          </cell>
        </row>
        <row r="716">
          <cell r="A716" t="str">
            <v>168592</v>
          </cell>
          <cell r="B716" t="str">
            <v>e. Other assets</v>
          </cell>
          <cell r="C716" t="str">
            <v>TOTOTHASSETS</v>
          </cell>
        </row>
        <row r="717">
          <cell r="A717" t="str">
            <v>168593</v>
          </cell>
          <cell r="B717" t="str">
            <v>e. Other assets</v>
          </cell>
          <cell r="C717" t="str">
            <v>TOTOTHASSETS</v>
          </cell>
        </row>
        <row r="718">
          <cell r="A718" t="str">
            <v>168594</v>
          </cell>
          <cell r="B718" t="str">
            <v>e. Other assets</v>
          </cell>
          <cell r="C718" t="str">
            <v>TOTOTHASSETS</v>
          </cell>
        </row>
        <row r="719">
          <cell r="A719" t="str">
            <v>168595</v>
          </cell>
          <cell r="B719" t="str">
            <v>e. Other assets</v>
          </cell>
          <cell r="C719" t="str">
            <v>TOTOTHASSETS</v>
          </cell>
        </row>
        <row r="720">
          <cell r="A720" t="str">
            <v>168596</v>
          </cell>
          <cell r="B720" t="str">
            <v>e. Other assets</v>
          </cell>
          <cell r="C720" t="str">
            <v>TOTOTHASSETS</v>
          </cell>
        </row>
        <row r="721">
          <cell r="A721" t="str">
            <v>168597</v>
          </cell>
          <cell r="B721" t="str">
            <v>e. Other assets</v>
          </cell>
          <cell r="C721" t="str">
            <v>TOTOTHASSETS</v>
          </cell>
        </row>
        <row r="722">
          <cell r="A722" t="str">
            <v>168601</v>
          </cell>
          <cell r="B722" t="str">
            <v>e. Other assets</v>
          </cell>
          <cell r="C722" t="str">
            <v>TOTOTHASSETS</v>
          </cell>
        </row>
        <row r="723">
          <cell r="A723" t="str">
            <v>168602</v>
          </cell>
          <cell r="B723" t="str">
            <v>e. Other assets</v>
          </cell>
          <cell r="C723" t="str">
            <v>TOTOTHASSETS</v>
          </cell>
        </row>
        <row r="724">
          <cell r="A724" t="str">
            <v>168603</v>
          </cell>
          <cell r="B724" t="str">
            <v>e. Other assets</v>
          </cell>
          <cell r="C724" t="str">
            <v>TOTOTHASSETS</v>
          </cell>
        </row>
        <row r="725">
          <cell r="A725" t="str">
            <v>168604</v>
          </cell>
          <cell r="B725" t="str">
            <v>e. Other assets</v>
          </cell>
          <cell r="C725" t="str">
            <v>TOTOTHASSETS</v>
          </cell>
        </row>
        <row r="726">
          <cell r="A726" t="str">
            <v>168605</v>
          </cell>
          <cell r="B726" t="str">
            <v>e. Other assets</v>
          </cell>
          <cell r="C726" t="str">
            <v>TOTOTHASSETS</v>
          </cell>
        </row>
        <row r="727">
          <cell r="A727" t="str">
            <v>168606</v>
          </cell>
          <cell r="B727" t="str">
            <v>e. Other assets</v>
          </cell>
          <cell r="C727" t="str">
            <v>TOTOTHASSETS</v>
          </cell>
        </row>
        <row r="728">
          <cell r="A728" t="str">
            <v>168607</v>
          </cell>
          <cell r="B728" t="str">
            <v>e. Other assets</v>
          </cell>
          <cell r="C728" t="str">
            <v>TOTOTHASSETS</v>
          </cell>
        </row>
        <row r="729">
          <cell r="A729" t="str">
            <v>168608</v>
          </cell>
          <cell r="B729" t="str">
            <v>e. Other assets</v>
          </cell>
          <cell r="C729" t="str">
            <v>TOTOTHASSETS</v>
          </cell>
        </row>
        <row r="730">
          <cell r="A730" t="str">
            <v>168610</v>
          </cell>
          <cell r="B730" t="str">
            <v>e. Other assets</v>
          </cell>
          <cell r="C730" t="str">
            <v>TOTOTHASSETS</v>
          </cell>
        </row>
        <row r="731">
          <cell r="A731" t="str">
            <v>168611</v>
          </cell>
          <cell r="B731" t="str">
            <v>e. Other assets</v>
          </cell>
          <cell r="C731" t="str">
            <v>TOTOTHASSETS</v>
          </cell>
        </row>
        <row r="732">
          <cell r="A732" t="str">
            <v>168612</v>
          </cell>
          <cell r="B732" t="str">
            <v>e. Other assets</v>
          </cell>
          <cell r="C732" t="str">
            <v>TOTOTHASSETS</v>
          </cell>
        </row>
        <row r="733">
          <cell r="A733" t="str">
            <v>168613</v>
          </cell>
          <cell r="B733" t="str">
            <v>e. Other assets</v>
          </cell>
          <cell r="C733" t="str">
            <v>TOTOTHASSETS</v>
          </cell>
        </row>
        <row r="734">
          <cell r="A734" t="str">
            <v>168614</v>
          </cell>
          <cell r="B734" t="str">
            <v>e. Other assets</v>
          </cell>
          <cell r="C734" t="str">
            <v>TOTOTHASSETS</v>
          </cell>
        </row>
        <row r="735">
          <cell r="A735" t="str">
            <v>168615</v>
          </cell>
          <cell r="B735" t="str">
            <v>e. Other assets</v>
          </cell>
          <cell r="C735" t="str">
            <v>TOTOTHASSETS</v>
          </cell>
        </row>
        <row r="736">
          <cell r="A736" t="str">
            <v>168616</v>
          </cell>
          <cell r="B736" t="str">
            <v>e. Other assets</v>
          </cell>
          <cell r="C736" t="str">
            <v>TOTOTHASSETS</v>
          </cell>
        </row>
        <row r="737">
          <cell r="A737" t="str">
            <v>168617</v>
          </cell>
          <cell r="B737" t="str">
            <v>e. Other assets</v>
          </cell>
          <cell r="C737" t="str">
            <v>TOTOTHASSETS</v>
          </cell>
        </row>
        <row r="738">
          <cell r="A738" t="str">
            <v>168618</v>
          </cell>
          <cell r="B738" t="str">
            <v>e. Other assets</v>
          </cell>
          <cell r="C738" t="str">
            <v>TOTOTHASSETS</v>
          </cell>
        </row>
        <row r="739">
          <cell r="A739" t="str">
            <v>168620</v>
          </cell>
          <cell r="B739" t="str">
            <v>e. Other assets</v>
          </cell>
          <cell r="C739" t="str">
            <v>TOTOTHASSETS</v>
          </cell>
        </row>
        <row r="740">
          <cell r="A740" t="str">
            <v>168622</v>
          </cell>
          <cell r="B740" t="str">
            <v>e. Other assets</v>
          </cell>
          <cell r="C740" t="str">
            <v>TOTOTHASSETS</v>
          </cell>
        </row>
        <row r="741">
          <cell r="A741" t="str">
            <v>168623</v>
          </cell>
          <cell r="B741" t="str">
            <v>e. Other assets</v>
          </cell>
          <cell r="C741" t="str">
            <v>TOTOTHASSETS</v>
          </cell>
        </row>
        <row r="742">
          <cell r="A742" t="str">
            <v>168624</v>
          </cell>
          <cell r="B742" t="str">
            <v>e. Other assets</v>
          </cell>
          <cell r="C742" t="str">
            <v>TOTOTHASSETS</v>
          </cell>
        </row>
        <row r="743">
          <cell r="A743" t="str">
            <v>168625</v>
          </cell>
          <cell r="B743" t="str">
            <v>e. Other assets</v>
          </cell>
          <cell r="C743" t="str">
            <v>TOTOTHASSETS</v>
          </cell>
        </row>
        <row r="744">
          <cell r="A744" t="str">
            <v>168626</v>
          </cell>
          <cell r="B744" t="str">
            <v>e. Other assets</v>
          </cell>
          <cell r="C744" t="str">
            <v>TOTOTHASSETS</v>
          </cell>
        </row>
        <row r="745">
          <cell r="A745" t="str">
            <v>168627</v>
          </cell>
          <cell r="B745" t="str">
            <v>e. Other assets</v>
          </cell>
          <cell r="C745" t="str">
            <v>TOTOTHASSETS</v>
          </cell>
        </row>
        <row r="746">
          <cell r="A746" t="str">
            <v>168628</v>
          </cell>
          <cell r="B746" t="str">
            <v>e. Other assets</v>
          </cell>
          <cell r="C746" t="str">
            <v>TOTOTHASSETS</v>
          </cell>
        </row>
        <row r="747">
          <cell r="A747" t="str">
            <v>168629</v>
          </cell>
          <cell r="B747" t="str">
            <v>e. Other assets</v>
          </cell>
          <cell r="C747" t="str">
            <v>TOTOTHASSETS</v>
          </cell>
        </row>
        <row r="748">
          <cell r="A748" t="str">
            <v>168630</v>
          </cell>
          <cell r="B748" t="str">
            <v>e. Other assets</v>
          </cell>
          <cell r="C748" t="str">
            <v>TOTOTHASSETS</v>
          </cell>
        </row>
        <row r="749">
          <cell r="A749" t="str">
            <v>168631</v>
          </cell>
          <cell r="B749" t="str">
            <v>e. Other assets</v>
          </cell>
          <cell r="C749" t="str">
            <v>TOTOTHASSETS</v>
          </cell>
        </row>
        <row r="750">
          <cell r="A750" t="str">
            <v>168632</v>
          </cell>
          <cell r="B750" t="str">
            <v>e. Other assets</v>
          </cell>
          <cell r="C750" t="str">
            <v>TOTOTHASSETS</v>
          </cell>
        </row>
        <row r="751">
          <cell r="A751" t="str">
            <v>168633</v>
          </cell>
          <cell r="B751" t="str">
            <v>e. Other assets</v>
          </cell>
          <cell r="C751" t="str">
            <v>TOTOTHASSETS</v>
          </cell>
        </row>
        <row r="752">
          <cell r="A752" t="str">
            <v>168634</v>
          </cell>
          <cell r="B752" t="str">
            <v>e. Other assets</v>
          </cell>
          <cell r="C752" t="str">
            <v>TOTOTHASSETS</v>
          </cell>
        </row>
        <row r="753">
          <cell r="A753" t="str">
            <v>168635</v>
          </cell>
          <cell r="B753" t="str">
            <v>e. Other assets</v>
          </cell>
          <cell r="C753" t="str">
            <v>TOTOTHASSETS</v>
          </cell>
        </row>
        <row r="754">
          <cell r="A754" t="str">
            <v>168636</v>
          </cell>
          <cell r="B754" t="str">
            <v>e. Other assets</v>
          </cell>
          <cell r="C754" t="str">
            <v>OTHASSETSSTAR</v>
          </cell>
        </row>
        <row r="755">
          <cell r="A755" t="str">
            <v>168637</v>
          </cell>
          <cell r="B755" t="str">
            <v>e. Other assets</v>
          </cell>
          <cell r="C755" t="str">
            <v>TOTOTHASSETS</v>
          </cell>
        </row>
        <row r="756">
          <cell r="A756" t="str">
            <v>168638</v>
          </cell>
          <cell r="B756" t="str">
            <v>e. Other assets</v>
          </cell>
          <cell r="C756" t="str">
            <v>TOTOTHASSETS</v>
          </cell>
        </row>
        <row r="757">
          <cell r="A757" t="str">
            <v>168639</v>
          </cell>
          <cell r="B757" t="str">
            <v>e. Other assets</v>
          </cell>
          <cell r="C757" t="str">
            <v>TOTOTHASSETS</v>
          </cell>
        </row>
        <row r="758">
          <cell r="A758" t="str">
            <v>168641</v>
          </cell>
          <cell r="B758" t="str">
            <v>e. Other assets</v>
          </cell>
          <cell r="C758" t="str">
            <v>TOTOTHASSETS</v>
          </cell>
        </row>
        <row r="759">
          <cell r="A759" t="str">
            <v>168643</v>
          </cell>
          <cell r="B759" t="str">
            <v>e. Other assets</v>
          </cell>
          <cell r="C759" t="str">
            <v>TOTOTHASSETS</v>
          </cell>
        </row>
        <row r="760">
          <cell r="A760" t="str">
            <v>168644</v>
          </cell>
          <cell r="B760" t="str">
            <v>e. Other assets</v>
          </cell>
          <cell r="C760" t="str">
            <v>TOTOTHASSETS</v>
          </cell>
        </row>
        <row r="761">
          <cell r="A761" t="str">
            <v>168645</v>
          </cell>
          <cell r="B761" t="str">
            <v>e. Other assets</v>
          </cell>
          <cell r="C761" t="str">
            <v>TOTOTHASSETS</v>
          </cell>
        </row>
        <row r="762">
          <cell r="A762" t="str">
            <v>168646</v>
          </cell>
          <cell r="B762" t="str">
            <v>e. Other assets</v>
          </cell>
          <cell r="C762" t="str">
            <v>TOTOTHASSETS</v>
          </cell>
        </row>
        <row r="763">
          <cell r="A763" t="str">
            <v>168647</v>
          </cell>
          <cell r="B763" t="str">
            <v>e. Other assets</v>
          </cell>
          <cell r="C763" t="str">
            <v>TOTOTHASSETS</v>
          </cell>
        </row>
        <row r="764">
          <cell r="A764" t="str">
            <v>168648</v>
          </cell>
          <cell r="B764" t="str">
            <v>e. Other assets</v>
          </cell>
          <cell r="C764" t="str">
            <v>TOTOTHASSETS</v>
          </cell>
        </row>
        <row r="765">
          <cell r="A765" t="str">
            <v>168649</v>
          </cell>
          <cell r="B765" t="str">
            <v>e. Other assets</v>
          </cell>
          <cell r="C765" t="str">
            <v>TOTOTHASSETS</v>
          </cell>
        </row>
        <row r="766">
          <cell r="A766" t="str">
            <v>168650</v>
          </cell>
          <cell r="B766" t="str">
            <v>e. Other assets</v>
          </cell>
          <cell r="C766" t="str">
            <v>TOTOTHASSETS</v>
          </cell>
        </row>
        <row r="767">
          <cell r="A767" t="str">
            <v>168651</v>
          </cell>
          <cell r="B767" t="str">
            <v>e. Other assets</v>
          </cell>
          <cell r="C767" t="str">
            <v>TOTOTHASSETS</v>
          </cell>
        </row>
        <row r="768">
          <cell r="A768" t="str">
            <v>168652</v>
          </cell>
          <cell r="B768" t="str">
            <v>e. Other assets</v>
          </cell>
          <cell r="C768" t="str">
            <v>TOTOTHASSETS</v>
          </cell>
        </row>
        <row r="769">
          <cell r="A769" t="str">
            <v>168653</v>
          </cell>
          <cell r="B769" t="str">
            <v>e. Other assets</v>
          </cell>
          <cell r="C769" t="str">
            <v>TOTOTHASSETS</v>
          </cell>
        </row>
        <row r="770">
          <cell r="A770" t="str">
            <v>168654</v>
          </cell>
          <cell r="B770" t="str">
            <v>e. Other assets</v>
          </cell>
          <cell r="C770" t="str">
            <v>TOTOTHASSETS</v>
          </cell>
        </row>
        <row r="771">
          <cell r="A771" t="str">
            <v>168655</v>
          </cell>
          <cell r="B771" t="str">
            <v>e. Other assets</v>
          </cell>
          <cell r="C771" t="str">
            <v>TOTOTHASSETS</v>
          </cell>
        </row>
        <row r="772">
          <cell r="A772" t="str">
            <v>168656</v>
          </cell>
          <cell r="B772" t="str">
            <v>e. Other assets</v>
          </cell>
          <cell r="C772" t="str">
            <v>TOTOTHASSETS</v>
          </cell>
        </row>
        <row r="773">
          <cell r="A773" t="str">
            <v>168657</v>
          </cell>
          <cell r="B773" t="str">
            <v>e. Other assets</v>
          </cell>
          <cell r="C773" t="str">
            <v>TOTOTHASSETS</v>
          </cell>
        </row>
        <row r="774">
          <cell r="A774" t="str">
            <v>168658</v>
          </cell>
          <cell r="B774" t="str">
            <v>e. Other assets</v>
          </cell>
          <cell r="C774" t="str">
            <v>TOTOTHASSETS</v>
          </cell>
        </row>
        <row r="775">
          <cell r="A775" t="str">
            <v>168659</v>
          </cell>
          <cell r="B775" t="str">
            <v>e. Other assets</v>
          </cell>
          <cell r="C775" t="str">
            <v>TOTOTHASSETS</v>
          </cell>
        </row>
        <row r="776">
          <cell r="A776" t="str">
            <v>168661</v>
          </cell>
          <cell r="B776" t="str">
            <v>e. Other assets</v>
          </cell>
          <cell r="C776" t="str">
            <v>TOTOTHASSETS</v>
          </cell>
        </row>
        <row r="777">
          <cell r="A777" t="str">
            <v>168662</v>
          </cell>
          <cell r="B777" t="str">
            <v>e. Other assets</v>
          </cell>
          <cell r="C777" t="str">
            <v>TOTOTHASSETS</v>
          </cell>
        </row>
        <row r="778">
          <cell r="A778" t="str">
            <v>168663</v>
          </cell>
          <cell r="B778" t="str">
            <v>e. Other assets</v>
          </cell>
          <cell r="C778" t="str">
            <v>TOTOTHASSETS</v>
          </cell>
        </row>
        <row r="779">
          <cell r="A779" t="str">
            <v>168664</v>
          </cell>
          <cell r="B779" t="str">
            <v>e. Other assets</v>
          </cell>
          <cell r="C779" t="str">
            <v>TOTOTHASSETS</v>
          </cell>
        </row>
        <row r="780">
          <cell r="A780" t="str">
            <v>168665</v>
          </cell>
          <cell r="B780" t="str">
            <v>e. Other assets</v>
          </cell>
          <cell r="C780" t="str">
            <v>TOTOTHASSETS</v>
          </cell>
        </row>
        <row r="781">
          <cell r="A781" t="str">
            <v>168667</v>
          </cell>
          <cell r="B781" t="str">
            <v>e. Other assets</v>
          </cell>
          <cell r="C781" t="str">
            <v>TOTOTHASSETS</v>
          </cell>
        </row>
        <row r="782">
          <cell r="A782" t="str">
            <v>168668</v>
          </cell>
          <cell r="B782" t="str">
            <v>e. Other assets</v>
          </cell>
          <cell r="C782" t="str">
            <v>TOTOTHASSETS</v>
          </cell>
        </row>
        <row r="783">
          <cell r="A783" t="str">
            <v>168669</v>
          </cell>
          <cell r="B783" t="str">
            <v>e. Other assets</v>
          </cell>
          <cell r="C783" t="str">
            <v>TOTOTHASSETS</v>
          </cell>
        </row>
        <row r="784">
          <cell r="A784" t="str">
            <v>168671</v>
          </cell>
          <cell r="B784" t="str">
            <v>e. Other assets</v>
          </cell>
          <cell r="C784" t="str">
            <v>TOTOTHASSETS</v>
          </cell>
        </row>
        <row r="785">
          <cell r="A785" t="str">
            <v>168672</v>
          </cell>
          <cell r="B785" t="str">
            <v>e. Other assets</v>
          </cell>
          <cell r="C785" t="str">
            <v>TOTOTHASSETS</v>
          </cell>
        </row>
        <row r="786">
          <cell r="A786" t="str">
            <v>168673</v>
          </cell>
          <cell r="B786" t="str">
            <v>e. Other assets</v>
          </cell>
          <cell r="C786" t="str">
            <v>TOTOTHASSETS</v>
          </cell>
        </row>
        <row r="787">
          <cell r="A787" t="str">
            <v>168674</v>
          </cell>
          <cell r="B787" t="str">
            <v>e. Other assets</v>
          </cell>
          <cell r="C787" t="str">
            <v>TOTOTHASSETS</v>
          </cell>
        </row>
        <row r="788">
          <cell r="A788" t="str">
            <v>168675</v>
          </cell>
          <cell r="B788" t="str">
            <v>e. Other assets</v>
          </cell>
          <cell r="C788" t="str">
            <v>TOTOTHASSETS</v>
          </cell>
        </row>
        <row r="789">
          <cell r="A789" t="str">
            <v>168676</v>
          </cell>
          <cell r="B789" t="str">
            <v>e. Other assets</v>
          </cell>
          <cell r="C789" t="str">
            <v>TOTOTHASSETS</v>
          </cell>
        </row>
        <row r="790">
          <cell r="A790" t="str">
            <v>168678</v>
          </cell>
          <cell r="B790" t="str">
            <v>e. Other assets</v>
          </cell>
          <cell r="C790" t="str">
            <v>TOTOTHASSETS</v>
          </cell>
        </row>
        <row r="791">
          <cell r="A791" t="str">
            <v>168679</v>
          </cell>
          <cell r="B791" t="str">
            <v>e. Other assets</v>
          </cell>
          <cell r="C791" t="str">
            <v>TOTOTHASSETS</v>
          </cell>
        </row>
        <row r="792">
          <cell r="A792" t="str">
            <v>168680</v>
          </cell>
          <cell r="B792" t="str">
            <v>e. Other assets</v>
          </cell>
          <cell r="C792" t="str">
            <v>TOTOTHASSETS</v>
          </cell>
        </row>
        <row r="793">
          <cell r="A793" t="str">
            <v>168681</v>
          </cell>
          <cell r="B793" t="str">
            <v>e. Other assets</v>
          </cell>
          <cell r="C793" t="str">
            <v>TOTOTHASSETS</v>
          </cell>
        </row>
        <row r="794">
          <cell r="A794" t="str">
            <v>168682</v>
          </cell>
          <cell r="B794" t="str">
            <v>e. Other assets</v>
          </cell>
          <cell r="C794" t="str">
            <v>TOTOTHASSETS</v>
          </cell>
        </row>
        <row r="795">
          <cell r="A795" t="str">
            <v>168683</v>
          </cell>
          <cell r="B795" t="str">
            <v>e. Other assets</v>
          </cell>
          <cell r="C795" t="str">
            <v>TOTOTHASSETS</v>
          </cell>
        </row>
        <row r="796">
          <cell r="A796" t="str">
            <v>168684</v>
          </cell>
          <cell r="B796" t="str">
            <v>e. Other assets</v>
          </cell>
          <cell r="C796" t="str">
            <v>TOTOTHASSETS</v>
          </cell>
        </row>
        <row r="797">
          <cell r="A797" t="str">
            <v>168685</v>
          </cell>
          <cell r="B797" t="str">
            <v>e. Other assets</v>
          </cell>
          <cell r="C797" t="str">
            <v>TOTOTHASSETS</v>
          </cell>
        </row>
        <row r="798">
          <cell r="A798" t="str">
            <v>168686</v>
          </cell>
          <cell r="B798" t="str">
            <v>e. Other assets</v>
          </cell>
          <cell r="C798" t="str">
            <v>TOTOTHASSETS</v>
          </cell>
        </row>
        <row r="799">
          <cell r="A799" t="str">
            <v>168687</v>
          </cell>
          <cell r="B799" t="str">
            <v>e. Other assets</v>
          </cell>
          <cell r="C799" t="str">
            <v>TOTOTHASSETS</v>
          </cell>
        </row>
        <row r="800">
          <cell r="A800" t="str">
            <v>168688</v>
          </cell>
          <cell r="B800" t="str">
            <v>e. Other assets</v>
          </cell>
          <cell r="C800" t="str">
            <v>TOTOTHASSETS</v>
          </cell>
        </row>
        <row r="801">
          <cell r="A801" t="str">
            <v>168689</v>
          </cell>
          <cell r="B801" t="str">
            <v>e. Other assets</v>
          </cell>
          <cell r="C801" t="str">
            <v>TOTOTHASSETS</v>
          </cell>
        </row>
        <row r="802">
          <cell r="A802" t="str">
            <v>168690</v>
          </cell>
          <cell r="B802" t="str">
            <v>e. Other assets</v>
          </cell>
          <cell r="C802" t="str">
            <v>TOTOTHASSETS</v>
          </cell>
        </row>
        <row r="803">
          <cell r="A803" t="str">
            <v>168691</v>
          </cell>
          <cell r="B803" t="str">
            <v>e. Other assets</v>
          </cell>
          <cell r="C803" t="str">
            <v>TOTOTHASSETS</v>
          </cell>
        </row>
        <row r="804">
          <cell r="A804" t="str">
            <v>168692</v>
          </cell>
          <cell r="B804" t="str">
            <v>e. Other assets</v>
          </cell>
          <cell r="C804" t="str">
            <v>TOTOTHASSETS</v>
          </cell>
        </row>
        <row r="805">
          <cell r="A805" t="str">
            <v>168693</v>
          </cell>
          <cell r="B805" t="str">
            <v>e. Other assets</v>
          </cell>
          <cell r="C805" t="str">
            <v>TOTOTHASSETS</v>
          </cell>
        </row>
        <row r="806">
          <cell r="A806" t="str">
            <v>168694</v>
          </cell>
          <cell r="B806" t="str">
            <v>e. Other assets</v>
          </cell>
          <cell r="C806" t="str">
            <v>TOTOTHASSETS</v>
          </cell>
        </row>
        <row r="807">
          <cell r="A807" t="str">
            <v>168695</v>
          </cell>
          <cell r="B807" t="str">
            <v>e. Other assets</v>
          </cell>
          <cell r="C807" t="str">
            <v>TOTOTHASSETS</v>
          </cell>
        </row>
        <row r="808">
          <cell r="A808" t="str">
            <v>168696</v>
          </cell>
          <cell r="B808" t="str">
            <v>e. Other assets</v>
          </cell>
          <cell r="C808" t="str">
            <v>TOTOTHASSETS</v>
          </cell>
        </row>
        <row r="809">
          <cell r="A809" t="str">
            <v>168697</v>
          </cell>
          <cell r="B809" t="str">
            <v>e. Other assets</v>
          </cell>
          <cell r="C809" t="str">
            <v>TOTOTHASSETS</v>
          </cell>
        </row>
        <row r="810">
          <cell r="A810" t="str">
            <v>168700</v>
          </cell>
          <cell r="B810" t="str">
            <v>c. Accrued interest receivable</v>
          </cell>
          <cell r="C810" t="str">
            <v>ACCINTREC</v>
          </cell>
        </row>
        <row r="811">
          <cell r="A811" t="str">
            <v>168711</v>
          </cell>
          <cell r="B811" t="str">
            <v>e. Other assets</v>
          </cell>
          <cell r="C811" t="str">
            <v>TOTOTHASSETS</v>
          </cell>
        </row>
        <row r="812">
          <cell r="A812" t="str">
            <v>168713</v>
          </cell>
          <cell r="B812" t="str">
            <v>e. Other assets</v>
          </cell>
          <cell r="C812" t="str">
            <v>TOTOTHASSETS</v>
          </cell>
        </row>
        <row r="813">
          <cell r="A813" t="str">
            <v>168714</v>
          </cell>
          <cell r="B813" t="str">
            <v>c. Accrued interest receivable</v>
          </cell>
          <cell r="C813" t="str">
            <v>ACCINTREC</v>
          </cell>
        </row>
        <row r="814">
          <cell r="A814" t="str">
            <v>168715</v>
          </cell>
          <cell r="B814" t="str">
            <v>e. Other assets</v>
          </cell>
          <cell r="C814" t="str">
            <v>TOTOTHASSETS</v>
          </cell>
        </row>
        <row r="815">
          <cell r="A815" t="str">
            <v>168716</v>
          </cell>
          <cell r="B815" t="str">
            <v>e. Other assets</v>
          </cell>
          <cell r="C815" t="str">
            <v>TOTOTHASSETS</v>
          </cell>
        </row>
        <row r="816">
          <cell r="A816" t="str">
            <v>168717</v>
          </cell>
          <cell r="B816" t="str">
            <v>e. Other assets</v>
          </cell>
          <cell r="C816" t="str">
            <v>TOTOTHASSETS</v>
          </cell>
        </row>
        <row r="817">
          <cell r="A817" t="str">
            <v>168718</v>
          </cell>
          <cell r="B817" t="str">
            <v>e. Other assets</v>
          </cell>
          <cell r="C817" t="str">
            <v>TOTOTHASSETS</v>
          </cell>
        </row>
        <row r="818">
          <cell r="A818" t="str">
            <v>168719</v>
          </cell>
          <cell r="B818" t="str">
            <v>e. Other assets</v>
          </cell>
          <cell r="C818" t="str">
            <v>TOTOTHASSETS</v>
          </cell>
        </row>
        <row r="819">
          <cell r="A819" t="str">
            <v>168736</v>
          </cell>
          <cell r="B819" t="str">
            <v>e. Other assets</v>
          </cell>
          <cell r="C819" t="str">
            <v>OTHASSETSSTAR</v>
          </cell>
        </row>
        <row r="820">
          <cell r="A820" t="str">
            <v>168750</v>
          </cell>
          <cell r="B820" t="str">
            <v>e. Other assets</v>
          </cell>
          <cell r="C820" t="str">
            <v>OTHASSETSSTAR</v>
          </cell>
        </row>
        <row r="821">
          <cell r="A821" t="str">
            <v>168751</v>
          </cell>
          <cell r="B821" t="str">
            <v>e. Other assets</v>
          </cell>
          <cell r="C821" t="str">
            <v>OTHASSETSSTAR</v>
          </cell>
        </row>
        <row r="822">
          <cell r="A822" t="str">
            <v>168752</v>
          </cell>
          <cell r="B822" t="str">
            <v>e. Other assets</v>
          </cell>
          <cell r="C822" t="str">
            <v>OTHASSETSSTAR</v>
          </cell>
        </row>
        <row r="823">
          <cell r="A823" t="str">
            <v>168753</v>
          </cell>
          <cell r="B823" t="str">
            <v>e. Other assets</v>
          </cell>
          <cell r="C823" t="str">
            <v>OTHASSETSSTAR</v>
          </cell>
        </row>
        <row r="824">
          <cell r="A824" t="str">
            <v>168754</v>
          </cell>
          <cell r="B824" t="str">
            <v>e. Other assets</v>
          </cell>
          <cell r="C824" t="str">
            <v>OTHASSETSSTAR</v>
          </cell>
        </row>
        <row r="825">
          <cell r="A825" t="str">
            <v>168755</v>
          </cell>
          <cell r="B825" t="str">
            <v>e. Other assets</v>
          </cell>
          <cell r="C825" t="str">
            <v>OTHASSETSSTAR</v>
          </cell>
        </row>
        <row r="826">
          <cell r="A826" t="str">
            <v>168756</v>
          </cell>
          <cell r="B826" t="str">
            <v>e. Other assets</v>
          </cell>
          <cell r="C826" t="str">
            <v>OTHASSETSSTAR</v>
          </cell>
        </row>
        <row r="827">
          <cell r="A827" t="str">
            <v>168757</v>
          </cell>
          <cell r="B827" t="str">
            <v>e. Other assets</v>
          </cell>
          <cell r="C827" t="str">
            <v>OTHASSETSSTAR</v>
          </cell>
        </row>
        <row r="828">
          <cell r="A828" t="str">
            <v>168758</v>
          </cell>
          <cell r="B828" t="str">
            <v>e. Other assets</v>
          </cell>
          <cell r="C828" t="str">
            <v>OTHASSETSSTAR</v>
          </cell>
        </row>
        <row r="829">
          <cell r="A829" t="str">
            <v>168759</v>
          </cell>
          <cell r="B829" t="str">
            <v>e. Other assets</v>
          </cell>
          <cell r="C829" t="str">
            <v>OTHASSETSSTAR</v>
          </cell>
        </row>
        <row r="830">
          <cell r="A830" t="str">
            <v>168760</v>
          </cell>
          <cell r="B830" t="str">
            <v>e. Other assets</v>
          </cell>
          <cell r="C830" t="str">
            <v>OTHASSETSSTAR</v>
          </cell>
        </row>
        <row r="831">
          <cell r="A831" t="str">
            <v>168761</v>
          </cell>
          <cell r="B831" t="str">
            <v>e. Other assets</v>
          </cell>
          <cell r="C831" t="str">
            <v>OTHASSETSSTAR</v>
          </cell>
        </row>
        <row r="832">
          <cell r="A832" t="str">
            <v>168800</v>
          </cell>
          <cell r="B832" t="str">
            <v>c. Accrued interest receivable</v>
          </cell>
          <cell r="C832" t="str">
            <v>ACCINTREC</v>
          </cell>
        </row>
        <row r="833">
          <cell r="A833" t="str">
            <v>168801</v>
          </cell>
          <cell r="B833" t="str">
            <v>e. Other assets</v>
          </cell>
          <cell r="C833" t="str">
            <v>TOTOTHASSETS</v>
          </cell>
        </row>
        <row r="834">
          <cell r="A834" t="str">
            <v>168802</v>
          </cell>
          <cell r="B834" t="str">
            <v>e. Other assets</v>
          </cell>
          <cell r="C834" t="str">
            <v>TOTOTHASSETS</v>
          </cell>
        </row>
        <row r="835">
          <cell r="A835" t="str">
            <v>168803</v>
          </cell>
          <cell r="B835" t="str">
            <v>e. Other assets</v>
          </cell>
          <cell r="C835" t="str">
            <v>TOTOTHASSETS</v>
          </cell>
        </row>
        <row r="836">
          <cell r="A836" t="str">
            <v>168805</v>
          </cell>
          <cell r="B836" t="str">
            <v>e. Other assets</v>
          </cell>
          <cell r="C836" t="str">
            <v>TOTOTHASSETS</v>
          </cell>
        </row>
        <row r="837">
          <cell r="A837" t="str">
            <v>168806</v>
          </cell>
          <cell r="B837" t="str">
            <v>e. Other assets</v>
          </cell>
          <cell r="C837" t="str">
            <v>TOTOTHASSETS</v>
          </cell>
        </row>
        <row r="838">
          <cell r="A838" t="str">
            <v>168809</v>
          </cell>
          <cell r="B838" t="str">
            <v>e. Other assets</v>
          </cell>
          <cell r="C838" t="str">
            <v>TOTOTHASSETS</v>
          </cell>
        </row>
        <row r="839">
          <cell r="A839" t="str">
            <v>168815</v>
          </cell>
          <cell r="B839" t="str">
            <v>c. Accrued interest receivable</v>
          </cell>
          <cell r="C839" t="str">
            <v>ACCINTREC</v>
          </cell>
        </row>
        <row r="840">
          <cell r="A840" t="str">
            <v>168833</v>
          </cell>
          <cell r="B840" t="str">
            <v>e. Other assets</v>
          </cell>
          <cell r="C840" t="str">
            <v>OTHASSETSSTAR</v>
          </cell>
        </row>
        <row r="841">
          <cell r="A841" t="str">
            <v>168834</v>
          </cell>
          <cell r="B841" t="str">
            <v>e. Other assets</v>
          </cell>
          <cell r="C841" t="str">
            <v>OTHASSETSSTAR</v>
          </cell>
        </row>
        <row r="842">
          <cell r="A842" t="str">
            <v>168835</v>
          </cell>
          <cell r="B842" t="str">
            <v>e. Other assets</v>
          </cell>
          <cell r="C842" t="str">
            <v>OTHASSETSSTAR</v>
          </cell>
        </row>
        <row r="843">
          <cell r="A843" t="str">
            <v>168836</v>
          </cell>
          <cell r="B843" t="str">
            <v>e. Other assets</v>
          </cell>
          <cell r="C843" t="str">
            <v>OTHASSETSSTAR</v>
          </cell>
        </row>
        <row r="844">
          <cell r="A844" t="str">
            <v>168839</v>
          </cell>
          <cell r="B844" t="str">
            <v>e. Other assets</v>
          </cell>
          <cell r="C844" t="str">
            <v>TOTOTHASSETS</v>
          </cell>
        </row>
        <row r="845">
          <cell r="A845" t="str">
            <v>168840</v>
          </cell>
          <cell r="B845" t="str">
            <v>e. Other assets</v>
          </cell>
          <cell r="C845" t="str">
            <v>OTHASSETSSTAR</v>
          </cell>
        </row>
        <row r="846">
          <cell r="A846" t="str">
            <v>168841</v>
          </cell>
          <cell r="B846" t="str">
            <v>e. Other assets</v>
          </cell>
          <cell r="C846" t="str">
            <v>OTHASSETSSTAR</v>
          </cell>
        </row>
        <row r="847">
          <cell r="A847" t="str">
            <v>168850</v>
          </cell>
          <cell r="B847" t="str">
            <v>e. Other assets</v>
          </cell>
          <cell r="C847" t="str">
            <v>OTHASSETSSTAR</v>
          </cell>
        </row>
        <row r="848">
          <cell r="A848" t="str">
            <v>168851</v>
          </cell>
          <cell r="B848" t="str">
            <v>e. Other assets</v>
          </cell>
          <cell r="C848" t="str">
            <v>OTHASSETSSTAR</v>
          </cell>
        </row>
        <row r="849">
          <cell r="A849" t="str">
            <v>168852</v>
          </cell>
          <cell r="B849" t="str">
            <v>e. Other assets</v>
          </cell>
          <cell r="C849" t="str">
            <v>OTHASSETSSTAR</v>
          </cell>
        </row>
        <row r="850">
          <cell r="A850" t="str">
            <v>168853</v>
          </cell>
          <cell r="B850" t="str">
            <v>e. Other assets</v>
          </cell>
          <cell r="C850" t="str">
            <v>OTHASSETSSTAR</v>
          </cell>
        </row>
        <row r="851">
          <cell r="A851" t="str">
            <v>168854</v>
          </cell>
          <cell r="B851" t="str">
            <v>e. Other assets</v>
          </cell>
          <cell r="C851" t="str">
            <v>OTHASSETSSTAR</v>
          </cell>
        </row>
        <row r="852">
          <cell r="A852" t="str">
            <v>168855</v>
          </cell>
          <cell r="B852" t="str">
            <v>e. Other assets</v>
          </cell>
          <cell r="C852" t="str">
            <v>OTHASSETSSTAR</v>
          </cell>
        </row>
        <row r="853">
          <cell r="A853" t="str">
            <v>168856</v>
          </cell>
          <cell r="B853" t="str">
            <v>e. Other assets</v>
          </cell>
          <cell r="C853" t="str">
            <v>OTHASSETSSTAR</v>
          </cell>
        </row>
        <row r="854">
          <cell r="A854" t="str">
            <v>168857</v>
          </cell>
          <cell r="B854" t="str">
            <v>e. Other assets</v>
          </cell>
          <cell r="C854" t="str">
            <v>OTHASSETSSTAR</v>
          </cell>
        </row>
        <row r="855">
          <cell r="A855" t="str">
            <v>168875</v>
          </cell>
          <cell r="B855" t="str">
            <v>e. Other assets</v>
          </cell>
          <cell r="C855" t="str">
            <v>TOTOTHASSETS</v>
          </cell>
        </row>
        <row r="856">
          <cell r="A856" t="str">
            <v>168901</v>
          </cell>
          <cell r="B856" t="str">
            <v>e. Other assets</v>
          </cell>
          <cell r="C856" t="str">
            <v>TOTOTHASSETS</v>
          </cell>
        </row>
        <row r="857">
          <cell r="A857" t="str">
            <v>168911</v>
          </cell>
          <cell r="B857" t="str">
            <v>e. Other assets</v>
          </cell>
          <cell r="C857" t="str">
            <v>TOTOTHASSETS</v>
          </cell>
        </row>
        <row r="858">
          <cell r="A858" t="str">
            <v>168912</v>
          </cell>
          <cell r="B858" t="str">
            <v>e. Other assets</v>
          </cell>
          <cell r="C858" t="str">
            <v>TOTOTHASSETS</v>
          </cell>
        </row>
        <row r="859">
          <cell r="A859" t="str">
            <v>168921</v>
          </cell>
          <cell r="B859" t="str">
            <v>e. Other assets</v>
          </cell>
          <cell r="C859" t="str">
            <v>TOTOTHASSETS</v>
          </cell>
        </row>
        <row r="860">
          <cell r="A860" t="str">
            <v>168931</v>
          </cell>
          <cell r="B860" t="str">
            <v>e. Other assets</v>
          </cell>
          <cell r="C860" t="str">
            <v>TOTOTHASSETS</v>
          </cell>
        </row>
        <row r="861">
          <cell r="A861" t="str">
            <v>168933</v>
          </cell>
          <cell r="B861" t="str">
            <v>e. Other assets</v>
          </cell>
          <cell r="C861" t="str">
            <v>OTHASSETSSTAR</v>
          </cell>
        </row>
        <row r="862">
          <cell r="A862" t="str">
            <v>168934</v>
          </cell>
          <cell r="B862" t="str">
            <v>e. Other assets</v>
          </cell>
          <cell r="C862" t="str">
            <v>OTHASSETSSTAR</v>
          </cell>
        </row>
        <row r="863">
          <cell r="A863" t="str">
            <v>168935</v>
          </cell>
          <cell r="B863" t="str">
            <v>e. Other assets</v>
          </cell>
          <cell r="C863" t="str">
            <v>OTHASSETSSTAR</v>
          </cell>
        </row>
        <row r="864">
          <cell r="A864" t="str">
            <v>168936</v>
          </cell>
          <cell r="B864" t="str">
            <v>e. Other assets</v>
          </cell>
          <cell r="C864" t="str">
            <v>OTHASSETSSTAR</v>
          </cell>
        </row>
        <row r="865">
          <cell r="A865" t="str">
            <v>168940</v>
          </cell>
          <cell r="B865" t="str">
            <v>e. Other assets</v>
          </cell>
          <cell r="C865" t="str">
            <v>OTHASSETSSTAR</v>
          </cell>
        </row>
        <row r="866">
          <cell r="A866" t="str">
            <v>168941</v>
          </cell>
          <cell r="B866" t="str">
            <v>e. Other assets</v>
          </cell>
          <cell r="C866" t="str">
            <v>TOTOTHASSETS</v>
          </cell>
        </row>
        <row r="867">
          <cell r="A867" t="str">
            <v>168951</v>
          </cell>
          <cell r="B867" t="str">
            <v>e. Other assets</v>
          </cell>
          <cell r="C867" t="str">
            <v>TOTOTHASSETS</v>
          </cell>
        </row>
        <row r="868">
          <cell r="A868" t="str">
            <v>168975</v>
          </cell>
          <cell r="B868" t="str">
            <v>e. Other assets</v>
          </cell>
          <cell r="C868" t="str">
            <v>TOTOTHASSETS</v>
          </cell>
        </row>
        <row r="869">
          <cell r="A869" t="str">
            <v>168976</v>
          </cell>
          <cell r="B869" t="str">
            <v>e. Other assets</v>
          </cell>
          <cell r="C869" t="str">
            <v>TOTOTHASSETS</v>
          </cell>
        </row>
        <row r="870">
          <cell r="A870" t="str">
            <v>168977</v>
          </cell>
          <cell r="B870" t="str">
            <v>e. Other assets</v>
          </cell>
          <cell r="C870" t="str">
            <v>TOTOTHASSETS</v>
          </cell>
        </row>
        <row r="871">
          <cell r="A871" t="str">
            <v>168999</v>
          </cell>
          <cell r="B871" t="str">
            <v>e. Other assets</v>
          </cell>
          <cell r="C871" t="str">
            <v>TOTOTHASSETS</v>
          </cell>
        </row>
        <row r="872">
          <cell r="A872" t="str">
            <v>169001</v>
          </cell>
          <cell r="B872" t="str">
            <v>c. Accrued interest receivable</v>
          </cell>
          <cell r="C872" t="str">
            <v>ACCINTREC</v>
          </cell>
        </row>
        <row r="873">
          <cell r="A873" t="str">
            <v>169002</v>
          </cell>
          <cell r="B873" t="str">
            <v>c. Accrued interest receivable</v>
          </cell>
          <cell r="C873" t="str">
            <v>ACCINTREC</v>
          </cell>
        </row>
        <row r="874">
          <cell r="A874" t="str">
            <v>169003</v>
          </cell>
          <cell r="B874" t="str">
            <v>c. Accrued interest receivable</v>
          </cell>
          <cell r="C874" t="str">
            <v>ACCINTREC</v>
          </cell>
        </row>
        <row r="875">
          <cell r="A875" t="str">
            <v>169005</v>
          </cell>
          <cell r="B875" t="str">
            <v>c. Accrued interest receivable</v>
          </cell>
          <cell r="C875" t="str">
            <v>ACCINTREC</v>
          </cell>
        </row>
        <row r="876">
          <cell r="A876" t="str">
            <v>169006</v>
          </cell>
          <cell r="B876" t="str">
            <v>c. Accrued interest receivable</v>
          </cell>
          <cell r="C876" t="str">
            <v>ACCINTREC</v>
          </cell>
        </row>
        <row r="877">
          <cell r="A877" t="str">
            <v>169007</v>
          </cell>
          <cell r="B877" t="str">
            <v>c. Accrued interest receivable</v>
          </cell>
          <cell r="C877" t="str">
            <v>ACCINTREC</v>
          </cell>
        </row>
        <row r="878">
          <cell r="A878" t="str">
            <v>169008</v>
          </cell>
          <cell r="B878" t="str">
            <v>c. Accrued interest receivable</v>
          </cell>
          <cell r="C878" t="str">
            <v>ACCINTREC</v>
          </cell>
        </row>
        <row r="879">
          <cell r="A879" t="str">
            <v>169009</v>
          </cell>
          <cell r="B879" t="str">
            <v>c. Accrued interest receivable</v>
          </cell>
          <cell r="C879" t="str">
            <v>ACCINTREC</v>
          </cell>
        </row>
        <row r="880">
          <cell r="A880" t="str">
            <v>169010</v>
          </cell>
          <cell r="B880" t="str">
            <v>c. Accrued interest receivable</v>
          </cell>
          <cell r="C880" t="str">
            <v>ACCINTREC</v>
          </cell>
        </row>
        <row r="881">
          <cell r="A881" t="str">
            <v>169011</v>
          </cell>
          <cell r="B881" t="str">
            <v>c. Accrued interest receivable</v>
          </cell>
          <cell r="C881" t="str">
            <v>ACCINTREC</v>
          </cell>
        </row>
        <row r="882">
          <cell r="A882" t="str">
            <v>169012</v>
          </cell>
          <cell r="B882" t="str">
            <v>c. Accrued interest receivable</v>
          </cell>
          <cell r="C882" t="str">
            <v>ACCINTREC</v>
          </cell>
        </row>
        <row r="883">
          <cell r="A883" t="str">
            <v>169033</v>
          </cell>
          <cell r="B883" t="str">
            <v>e. Other assets</v>
          </cell>
          <cell r="C883" t="str">
            <v>OTHASSETSSTAR</v>
          </cell>
        </row>
        <row r="884">
          <cell r="A884" t="str">
            <v>169051</v>
          </cell>
          <cell r="B884" t="str">
            <v>c. Accrued interest receivable</v>
          </cell>
          <cell r="C884" t="str">
            <v>ACCINTREC</v>
          </cell>
        </row>
        <row r="885">
          <cell r="A885" t="str">
            <v>169052</v>
          </cell>
          <cell r="B885" t="str">
            <v>c. Accrued interest receivable</v>
          </cell>
          <cell r="C885" t="str">
            <v>ACCINTREC</v>
          </cell>
        </row>
        <row r="886">
          <cell r="A886" t="str">
            <v>169053</v>
          </cell>
          <cell r="B886" t="str">
            <v>c. Accrued interest receivable</v>
          </cell>
          <cell r="C886" t="str">
            <v>ACCINTREC</v>
          </cell>
        </row>
        <row r="887">
          <cell r="A887" t="str">
            <v>169055</v>
          </cell>
          <cell r="B887" t="str">
            <v>c. Accrued interest receivable</v>
          </cell>
          <cell r="C887" t="str">
            <v>ACCINTREC</v>
          </cell>
        </row>
        <row r="888">
          <cell r="A888" t="str">
            <v>169056</v>
          </cell>
          <cell r="B888" t="str">
            <v>c. Accrued interest receivable</v>
          </cell>
          <cell r="C888" t="str">
            <v>ACCINTREC</v>
          </cell>
        </row>
        <row r="889">
          <cell r="A889" t="str">
            <v>169057</v>
          </cell>
          <cell r="B889" t="str">
            <v>c. Accrued interest receivable</v>
          </cell>
          <cell r="C889" t="str">
            <v>ACCINTREC</v>
          </cell>
        </row>
        <row r="890">
          <cell r="A890" t="str">
            <v>169058</v>
          </cell>
          <cell r="B890" t="str">
            <v>c. Accrued interest receivable</v>
          </cell>
          <cell r="C890" t="str">
            <v>ACCINTREC</v>
          </cell>
        </row>
        <row r="891">
          <cell r="A891" t="str">
            <v>169059</v>
          </cell>
          <cell r="B891" t="str">
            <v>c. Accrued interest receivable</v>
          </cell>
          <cell r="C891" t="str">
            <v>ACCINTREC</v>
          </cell>
        </row>
        <row r="892">
          <cell r="A892" t="str">
            <v>169060</v>
          </cell>
          <cell r="B892" t="str">
            <v>c. Accrued interest receivable</v>
          </cell>
          <cell r="C892" t="str">
            <v>ACCINTREC</v>
          </cell>
        </row>
        <row r="893">
          <cell r="A893" t="str">
            <v>169061</v>
          </cell>
          <cell r="B893" t="str">
            <v>c. Accrued interest receivable</v>
          </cell>
          <cell r="C893" t="str">
            <v>ACCINTREC</v>
          </cell>
        </row>
        <row r="894">
          <cell r="A894" t="str">
            <v>169062</v>
          </cell>
          <cell r="B894" t="str">
            <v>c. Accrued interest receivable</v>
          </cell>
          <cell r="C894" t="str">
            <v>ACCINTREC</v>
          </cell>
        </row>
        <row r="895">
          <cell r="A895" t="str">
            <v>169100</v>
          </cell>
          <cell r="B895" t="str">
            <v>e. Other assets</v>
          </cell>
          <cell r="C895" t="str">
            <v>TOTOTHASSETS</v>
          </cell>
        </row>
        <row r="896">
          <cell r="A896" t="str">
            <v>169102</v>
          </cell>
          <cell r="B896" t="str">
            <v>e. Other assets</v>
          </cell>
          <cell r="C896" t="str">
            <v>TOTOTHASSETS</v>
          </cell>
        </row>
        <row r="897">
          <cell r="A897" t="str">
            <v>169111</v>
          </cell>
          <cell r="B897" t="str">
            <v>e. Other assets</v>
          </cell>
          <cell r="C897" t="str">
            <v>TOTOTHASSETS</v>
          </cell>
        </row>
        <row r="898">
          <cell r="A898" t="str">
            <v>169200</v>
          </cell>
          <cell r="B898" t="str">
            <v>e. Other assets</v>
          </cell>
          <cell r="C898" t="str">
            <v>TOTOTHASSETS</v>
          </cell>
        </row>
        <row r="899">
          <cell r="A899" t="str">
            <v>169201</v>
          </cell>
          <cell r="B899" t="str">
            <v>e. Other assets</v>
          </cell>
          <cell r="C899" t="str">
            <v>TOTOTHASSETS</v>
          </cell>
        </row>
        <row r="900">
          <cell r="A900" t="str">
            <v>169202</v>
          </cell>
          <cell r="B900" t="str">
            <v>e. Other assets</v>
          </cell>
          <cell r="C900" t="str">
            <v>TOTOTHASSETS</v>
          </cell>
        </row>
        <row r="901">
          <cell r="A901" t="str">
            <v>169210</v>
          </cell>
          <cell r="B901" t="str">
            <v>e. Other assets</v>
          </cell>
          <cell r="C901" t="str">
            <v>TOTOTHASSETS</v>
          </cell>
        </row>
        <row r="902">
          <cell r="A902" t="str">
            <v>169212</v>
          </cell>
          <cell r="B902" t="str">
            <v>e. Other assets</v>
          </cell>
          <cell r="C902" t="str">
            <v>TOTOTHASSETS</v>
          </cell>
        </row>
        <row r="903">
          <cell r="A903" t="str">
            <v>169214</v>
          </cell>
          <cell r="B903" t="str">
            <v>e. Other assets</v>
          </cell>
          <cell r="C903" t="str">
            <v>TOTOTHASSETS</v>
          </cell>
        </row>
        <row r="904">
          <cell r="A904" t="str">
            <v>169216</v>
          </cell>
          <cell r="B904" t="str">
            <v>e. Other assets</v>
          </cell>
          <cell r="C904" t="str">
            <v>TOTOTHASSETS</v>
          </cell>
        </row>
        <row r="905">
          <cell r="A905" t="str">
            <v>169218</v>
          </cell>
          <cell r="B905" t="str">
            <v>e. Other assets</v>
          </cell>
          <cell r="C905" t="str">
            <v>TOTOTHASSETS</v>
          </cell>
        </row>
        <row r="906">
          <cell r="A906" t="str">
            <v>169220</v>
          </cell>
          <cell r="B906" t="str">
            <v>e. Other assets</v>
          </cell>
          <cell r="C906" t="str">
            <v>TOTOTHASSETS</v>
          </cell>
        </row>
        <row r="907">
          <cell r="A907" t="str">
            <v>169222</v>
          </cell>
          <cell r="B907" t="str">
            <v>e. Other assets</v>
          </cell>
          <cell r="C907" t="str">
            <v>TOTOTHASSETS</v>
          </cell>
        </row>
        <row r="908">
          <cell r="A908" t="str">
            <v>169223</v>
          </cell>
          <cell r="B908" t="str">
            <v>e. Other assets</v>
          </cell>
          <cell r="C908" t="str">
            <v>TOTOTHASSETS</v>
          </cell>
        </row>
        <row r="909">
          <cell r="A909" t="str">
            <v>169224</v>
          </cell>
          <cell r="B909" t="str">
            <v>e. Other assets</v>
          </cell>
          <cell r="C909" t="str">
            <v>TOTOTHASSETS</v>
          </cell>
        </row>
        <row r="910">
          <cell r="A910" t="str">
            <v>169225</v>
          </cell>
          <cell r="B910" t="str">
            <v>e. Other assets</v>
          </cell>
          <cell r="C910" t="str">
            <v>TOTOTHASSETS</v>
          </cell>
        </row>
        <row r="911">
          <cell r="A911" t="str">
            <v>169226</v>
          </cell>
          <cell r="B911" t="str">
            <v>e. Other assets</v>
          </cell>
          <cell r="C911" t="str">
            <v>TOTOTHASSETS</v>
          </cell>
        </row>
        <row r="912">
          <cell r="A912" t="str">
            <v>169227</v>
          </cell>
          <cell r="B912" t="str">
            <v>e. Other assets</v>
          </cell>
          <cell r="C912" t="str">
            <v>TOTOTHASSETS</v>
          </cell>
        </row>
        <row r="913">
          <cell r="A913" t="str">
            <v>169228</v>
          </cell>
          <cell r="B913" t="str">
            <v>e. Other assets</v>
          </cell>
          <cell r="C913" t="str">
            <v>TOTOTHASSETS</v>
          </cell>
        </row>
        <row r="914">
          <cell r="A914" t="str">
            <v>169229</v>
          </cell>
          <cell r="B914" t="str">
            <v>e. Other assets</v>
          </cell>
          <cell r="C914" t="str">
            <v>TOTOTHASSETS</v>
          </cell>
        </row>
        <row r="915">
          <cell r="A915" t="str">
            <v>169230</v>
          </cell>
          <cell r="B915" t="str">
            <v>e. Other assets</v>
          </cell>
          <cell r="C915" t="str">
            <v>TOTOTHASSETS</v>
          </cell>
        </row>
        <row r="916">
          <cell r="A916" t="str">
            <v>169232</v>
          </cell>
          <cell r="B916" t="str">
            <v>e. Other assets</v>
          </cell>
          <cell r="C916" t="str">
            <v>TOTOTHASSETS</v>
          </cell>
        </row>
        <row r="917">
          <cell r="A917" t="str">
            <v>169233</v>
          </cell>
          <cell r="B917" t="str">
            <v>e. Other assets</v>
          </cell>
          <cell r="C917" t="str">
            <v>TOTOTHASSETS</v>
          </cell>
        </row>
        <row r="918">
          <cell r="A918" t="str">
            <v>169234</v>
          </cell>
          <cell r="B918" t="str">
            <v>e. Other assets</v>
          </cell>
          <cell r="C918" t="str">
            <v>TOTOTHASSETS</v>
          </cell>
        </row>
        <row r="919">
          <cell r="A919" t="str">
            <v>169238</v>
          </cell>
          <cell r="B919" t="str">
            <v>e. Other assets</v>
          </cell>
          <cell r="C919" t="str">
            <v>TOTOTHASSETS</v>
          </cell>
        </row>
        <row r="920">
          <cell r="A920" t="str">
            <v>169240</v>
          </cell>
          <cell r="B920" t="str">
            <v>e. Other assets</v>
          </cell>
          <cell r="C920" t="str">
            <v>TOTOTHASSETS</v>
          </cell>
        </row>
        <row r="921">
          <cell r="A921" t="str">
            <v>169242</v>
          </cell>
          <cell r="B921" t="str">
            <v>e. Other assets</v>
          </cell>
          <cell r="C921" t="str">
            <v>TOTOTHASSETS</v>
          </cell>
        </row>
        <row r="922">
          <cell r="A922" t="str">
            <v>169244</v>
          </cell>
          <cell r="B922" t="str">
            <v>e. Other assets</v>
          </cell>
          <cell r="C922" t="str">
            <v>TOTOTHASSETS</v>
          </cell>
        </row>
        <row r="923">
          <cell r="A923" t="str">
            <v>169245</v>
          </cell>
          <cell r="B923" t="str">
            <v>e. Other assets</v>
          </cell>
          <cell r="C923" t="str">
            <v>TOTOTHASSETS</v>
          </cell>
        </row>
        <row r="924">
          <cell r="A924" t="str">
            <v>169246</v>
          </cell>
          <cell r="B924" t="str">
            <v>e. Other assets</v>
          </cell>
          <cell r="C924" t="str">
            <v>TOTOTHASSETS</v>
          </cell>
        </row>
        <row r="925">
          <cell r="A925" t="str">
            <v>169247</v>
          </cell>
          <cell r="B925" t="str">
            <v>e. Other assets</v>
          </cell>
          <cell r="C925" t="str">
            <v>TOTOTHASSETS</v>
          </cell>
        </row>
        <row r="926">
          <cell r="A926" t="str">
            <v>169300</v>
          </cell>
          <cell r="B926" t="str">
            <v>e. Other assets</v>
          </cell>
          <cell r="C926" t="str">
            <v>TOTOTHASSETS</v>
          </cell>
        </row>
        <row r="927">
          <cell r="A927" t="str">
            <v>169301</v>
          </cell>
          <cell r="B927" t="str">
            <v>e. Other assets</v>
          </cell>
          <cell r="C927" t="str">
            <v>TOTOTHASSETS</v>
          </cell>
        </row>
        <row r="928">
          <cell r="A928" t="str">
            <v>169302</v>
          </cell>
          <cell r="B928" t="str">
            <v>e. Other assets</v>
          </cell>
          <cell r="C928" t="str">
            <v>TOTOTHASSETS</v>
          </cell>
        </row>
        <row r="929">
          <cell r="A929" t="str">
            <v>169310</v>
          </cell>
          <cell r="B929" t="str">
            <v>e. Other assets</v>
          </cell>
          <cell r="C929" t="str">
            <v>TOTOTHASSETS</v>
          </cell>
        </row>
        <row r="930">
          <cell r="A930" t="str">
            <v>169312</v>
          </cell>
          <cell r="B930" t="str">
            <v>e. Other assets</v>
          </cell>
          <cell r="C930" t="str">
            <v>TOTOTHASSETS</v>
          </cell>
        </row>
        <row r="931">
          <cell r="A931" t="str">
            <v>169314</v>
          </cell>
          <cell r="B931" t="str">
            <v>e. Other assets</v>
          </cell>
          <cell r="C931" t="str">
            <v>TOTOTHASSETS</v>
          </cell>
        </row>
        <row r="932">
          <cell r="A932" t="str">
            <v>169318</v>
          </cell>
          <cell r="B932" t="str">
            <v>e. Other assets</v>
          </cell>
          <cell r="C932" t="str">
            <v>TOTOTHASSETS</v>
          </cell>
        </row>
        <row r="933">
          <cell r="A933" t="str">
            <v>169320</v>
          </cell>
          <cell r="B933" t="str">
            <v>e. Other assets</v>
          </cell>
          <cell r="C933" t="str">
            <v>TOTOTHASSETS</v>
          </cell>
        </row>
        <row r="934">
          <cell r="A934" t="str">
            <v>169322</v>
          </cell>
          <cell r="B934" t="str">
            <v>e. Other assets</v>
          </cell>
          <cell r="C934" t="str">
            <v>TOTOTHASSETS</v>
          </cell>
        </row>
        <row r="935">
          <cell r="A935" t="str">
            <v>169324</v>
          </cell>
          <cell r="B935" t="str">
            <v>e. Other assets</v>
          </cell>
          <cell r="C935" t="str">
            <v>TOTOTHASSETS</v>
          </cell>
        </row>
        <row r="936">
          <cell r="A936" t="str">
            <v>169326</v>
          </cell>
          <cell r="B936" t="str">
            <v>e. Other assets</v>
          </cell>
          <cell r="C936" t="str">
            <v>TOTOTHASSETS</v>
          </cell>
        </row>
        <row r="937">
          <cell r="A937" t="str">
            <v>169328</v>
          </cell>
          <cell r="B937" t="str">
            <v>e. Other assets</v>
          </cell>
          <cell r="C937" t="str">
            <v>TOTOTHASSETS</v>
          </cell>
        </row>
        <row r="938">
          <cell r="A938" t="str">
            <v>169330</v>
          </cell>
          <cell r="B938" t="str">
            <v>e. Other assets</v>
          </cell>
          <cell r="C938" t="str">
            <v>TOTOTHASSETS</v>
          </cell>
        </row>
        <row r="939">
          <cell r="A939" t="str">
            <v>169332</v>
          </cell>
          <cell r="B939" t="str">
            <v>e. Other assets</v>
          </cell>
          <cell r="C939" t="str">
            <v>TOTOTHASSETS</v>
          </cell>
        </row>
        <row r="940">
          <cell r="A940" t="str">
            <v>169333</v>
          </cell>
          <cell r="B940" t="str">
            <v>e. Other assets</v>
          </cell>
          <cell r="C940" t="str">
            <v>TOTOTHASSETS</v>
          </cell>
        </row>
        <row r="941">
          <cell r="A941" t="str">
            <v>169334</v>
          </cell>
          <cell r="B941" t="str">
            <v>e. Other assets</v>
          </cell>
          <cell r="C941" t="str">
            <v>TOTOTHASSETS</v>
          </cell>
        </row>
        <row r="942">
          <cell r="A942" t="str">
            <v>169336</v>
          </cell>
          <cell r="B942" t="str">
            <v>e. Other assets</v>
          </cell>
          <cell r="C942" t="str">
            <v>TOTOTHASSETS</v>
          </cell>
        </row>
        <row r="943">
          <cell r="A943" t="str">
            <v>169338</v>
          </cell>
          <cell r="B943" t="str">
            <v>e. Other assets</v>
          </cell>
          <cell r="C943" t="str">
            <v>TOTOTHASSETS</v>
          </cell>
        </row>
        <row r="944">
          <cell r="A944" t="str">
            <v>169340</v>
          </cell>
          <cell r="B944" t="str">
            <v>e. Other assets</v>
          </cell>
          <cell r="C944" t="str">
            <v>TOTOTHASSETS</v>
          </cell>
        </row>
        <row r="945">
          <cell r="A945" t="str">
            <v>169342</v>
          </cell>
          <cell r="B945" t="str">
            <v>e. Other assets</v>
          </cell>
          <cell r="C945" t="str">
            <v>TOTOTHASSETS</v>
          </cell>
        </row>
        <row r="946">
          <cell r="A946" t="str">
            <v>169344</v>
          </cell>
          <cell r="B946" t="str">
            <v>e. Other assets</v>
          </cell>
          <cell r="C946" t="str">
            <v>TOTOTHASSETS</v>
          </cell>
        </row>
        <row r="947">
          <cell r="A947" t="str">
            <v>169345</v>
          </cell>
          <cell r="B947" t="str">
            <v>e. Other assets</v>
          </cell>
          <cell r="C947" t="str">
            <v>TOTOTHASSETS</v>
          </cell>
        </row>
        <row r="948">
          <cell r="A948" t="str">
            <v>169346</v>
          </cell>
          <cell r="B948" t="str">
            <v>e. Other assets</v>
          </cell>
          <cell r="C948" t="str">
            <v>TOTOTHASSETS</v>
          </cell>
        </row>
        <row r="949">
          <cell r="A949" t="str">
            <v>169348</v>
          </cell>
          <cell r="B949" t="str">
            <v>e. Other assets</v>
          </cell>
          <cell r="C949" t="str">
            <v>TOTOTHASSETS</v>
          </cell>
        </row>
        <row r="950">
          <cell r="A950" t="str">
            <v>169400</v>
          </cell>
          <cell r="B950" t="str">
            <v>e. Other assets</v>
          </cell>
          <cell r="C950" t="str">
            <v>TOTOTHASSETS</v>
          </cell>
        </row>
        <row r="951">
          <cell r="A951" t="str">
            <v>169500</v>
          </cell>
          <cell r="B951" t="str">
            <v>e. Other assets</v>
          </cell>
          <cell r="C951" t="str">
            <v>TOTOTHASSETS</v>
          </cell>
        </row>
        <row r="952">
          <cell r="A952" t="str">
            <v>169501</v>
          </cell>
          <cell r="B952" t="str">
            <v>c. Accrued interest receivable</v>
          </cell>
          <cell r="C952" t="str">
            <v>ACCINTREC</v>
          </cell>
        </row>
        <row r="953">
          <cell r="A953" t="str">
            <v>169502</v>
          </cell>
          <cell r="B953" t="str">
            <v>c. Accrued interest receivable</v>
          </cell>
          <cell r="C953" t="str">
            <v>ACCINTREC</v>
          </cell>
        </row>
        <row r="954">
          <cell r="A954" t="str">
            <v>169503</v>
          </cell>
          <cell r="B954" t="str">
            <v>c. Accrued interest receivable</v>
          </cell>
          <cell r="C954" t="str">
            <v>ACCINTREC</v>
          </cell>
        </row>
        <row r="955">
          <cell r="A955" t="str">
            <v>169511</v>
          </cell>
          <cell r="B955" t="str">
            <v>e. Other assets</v>
          </cell>
          <cell r="C955" t="str">
            <v>TOTOTHASSETS</v>
          </cell>
        </row>
        <row r="956">
          <cell r="A956" t="str">
            <v>169550</v>
          </cell>
          <cell r="B956" t="str">
            <v>e. Other assets</v>
          </cell>
          <cell r="C956" t="str">
            <v>OTHASSETSSTAR</v>
          </cell>
        </row>
        <row r="957">
          <cell r="A957" t="str">
            <v>169600</v>
          </cell>
          <cell r="B957" t="str">
            <v>c. Accrued interest receivable</v>
          </cell>
          <cell r="C957" t="str">
            <v>ACCINTREC</v>
          </cell>
        </row>
        <row r="958">
          <cell r="A958" t="str">
            <v>169601</v>
          </cell>
          <cell r="B958" t="str">
            <v>e. Other assets</v>
          </cell>
          <cell r="C958" t="str">
            <v>TOTOTHASSETS</v>
          </cell>
        </row>
        <row r="959">
          <cell r="A959" t="str">
            <v>169602</v>
          </cell>
          <cell r="B959" t="str">
            <v>e. Other assets</v>
          </cell>
          <cell r="C959" t="str">
            <v>TOTOTHASSETS</v>
          </cell>
        </row>
        <row r="960">
          <cell r="A960" t="str">
            <v>169700</v>
          </cell>
          <cell r="B960" t="str">
            <v>c. Accrued interest receivable</v>
          </cell>
          <cell r="C960" t="str">
            <v>ACCINTREC</v>
          </cell>
        </row>
        <row r="961">
          <cell r="A961" t="str">
            <v>169800</v>
          </cell>
          <cell r="B961" t="str">
            <v>c. Accrued interest receivable</v>
          </cell>
          <cell r="C961" t="str">
            <v>ACCINTREC</v>
          </cell>
        </row>
        <row r="962">
          <cell r="A962" t="str">
            <v>181000</v>
          </cell>
          <cell r="B962" t="str">
            <v>e. Other assets</v>
          </cell>
          <cell r="C962" t="str">
            <v>DEFCHGPDI</v>
          </cell>
        </row>
        <row r="963">
          <cell r="A963" t="str">
            <v>181001</v>
          </cell>
          <cell r="B963" t="str">
            <v>e. Other assets</v>
          </cell>
          <cell r="C963" t="str">
            <v>DEFCHGPDI</v>
          </cell>
        </row>
        <row r="964">
          <cell r="A964" t="str">
            <v>181091</v>
          </cell>
          <cell r="B964" t="str">
            <v>e. Other assets</v>
          </cell>
          <cell r="C964" t="str">
            <v>DEFCHGPDI</v>
          </cell>
        </row>
        <row r="965">
          <cell r="A965" t="str">
            <v>191011</v>
          </cell>
          <cell r="B965" t="str">
            <v>e. Other assets</v>
          </cell>
          <cell r="C965" t="str">
            <v>TOTOTHASSETS</v>
          </cell>
        </row>
        <row r="966">
          <cell r="A966" t="str">
            <v>191033</v>
          </cell>
          <cell r="B966" t="str">
            <v>e. Other assets</v>
          </cell>
          <cell r="C966" t="str">
            <v>TOTOTHASSETS</v>
          </cell>
        </row>
        <row r="967">
          <cell r="A967" t="str">
            <v>193011</v>
          </cell>
          <cell r="B967" t="str">
            <v>e. Other assets</v>
          </cell>
          <cell r="C967" t="str">
            <v>TOTOTHASSETS</v>
          </cell>
        </row>
        <row r="968">
          <cell r="A968" t="str">
            <v>194011</v>
          </cell>
          <cell r="B968" t="str">
            <v>e. Other assets</v>
          </cell>
          <cell r="C968" t="str">
            <v>TOTOTHASSETS</v>
          </cell>
        </row>
        <row r="969">
          <cell r="A969" t="str">
            <v>194012</v>
          </cell>
          <cell r="B969" t="str">
            <v>e. Other assets</v>
          </cell>
          <cell r="C969" t="str">
            <v>TOTOTHASSETS</v>
          </cell>
        </row>
        <row r="970">
          <cell r="A970" t="str">
            <v>199997</v>
          </cell>
          <cell r="B970" t="str">
            <v>e. Other assets</v>
          </cell>
          <cell r="C970" t="str">
            <v>OTHASSETSSTAR</v>
          </cell>
        </row>
        <row r="971">
          <cell r="A971" t="str">
            <v>199998</v>
          </cell>
          <cell r="B971" t="str">
            <v>e. Other assets</v>
          </cell>
          <cell r="C971" t="str">
            <v>OTHASSETSSTAR</v>
          </cell>
        </row>
        <row r="972">
          <cell r="A972" t="str">
            <v>199999</v>
          </cell>
          <cell r="B972" t="str">
            <v>e. Other assets</v>
          </cell>
          <cell r="C972" t="str">
            <v>OTHASSETSSTAR</v>
          </cell>
        </row>
        <row r="973">
          <cell r="A973" t="str">
            <v>210001</v>
          </cell>
          <cell r="B973" t="str">
            <v>g. Debt due after one year</v>
          </cell>
          <cell r="C973" t="str">
            <v>SWAP_MEMO</v>
          </cell>
        </row>
        <row r="974">
          <cell r="A974" t="str">
            <v>210002</v>
          </cell>
          <cell r="B974" t="str">
            <v>g. Debt due after one year</v>
          </cell>
          <cell r="C974" t="str">
            <v>SWAP_MEMO</v>
          </cell>
        </row>
        <row r="975">
          <cell r="A975" t="str">
            <v>210003</v>
          </cell>
          <cell r="B975" t="str">
            <v>g. Debt due after one year</v>
          </cell>
          <cell r="C975" t="str">
            <v>SWAP_MEMO</v>
          </cell>
        </row>
        <row r="976">
          <cell r="A976" t="str">
            <v>210011</v>
          </cell>
          <cell r="B976" t="str">
            <v>g. Debt due after one year</v>
          </cell>
          <cell r="C976" t="str">
            <v>SWAP_MEMO</v>
          </cell>
        </row>
        <row r="977">
          <cell r="A977" t="str">
            <v>210012</v>
          </cell>
          <cell r="B977" t="str">
            <v>g. Debt due after one year</v>
          </cell>
          <cell r="C977" t="str">
            <v>SWAP_MEMO</v>
          </cell>
        </row>
        <row r="978">
          <cell r="A978" t="str">
            <v>210013</v>
          </cell>
          <cell r="B978" t="str">
            <v>g. Debt due after one year</v>
          </cell>
          <cell r="C978" t="str">
            <v>SWAP_MEMO</v>
          </cell>
        </row>
        <row r="979">
          <cell r="A979" t="str">
            <v>210101</v>
          </cell>
          <cell r="B979" t="str">
            <v>g. Debt due after one year</v>
          </cell>
          <cell r="C979" t="str">
            <v>SWAP_MEMO</v>
          </cell>
        </row>
        <row r="980">
          <cell r="A980" t="str">
            <v>210102</v>
          </cell>
          <cell r="B980" t="str">
            <v>g. Debt due after one year</v>
          </cell>
          <cell r="C980" t="str">
            <v>SWAP_MEMO</v>
          </cell>
        </row>
        <row r="981">
          <cell r="A981" t="str">
            <v>210103</v>
          </cell>
          <cell r="B981" t="str">
            <v>g. Debt due after one year</v>
          </cell>
          <cell r="C981" t="str">
            <v>SWAP_MEMO</v>
          </cell>
        </row>
        <row r="982">
          <cell r="A982" t="str">
            <v>210111</v>
          </cell>
          <cell r="B982" t="str">
            <v>g. Debt due after one year</v>
          </cell>
          <cell r="C982" t="str">
            <v>SWAP_MEMO</v>
          </cell>
        </row>
        <row r="983">
          <cell r="A983" t="str">
            <v>210112</v>
          </cell>
          <cell r="B983" t="str">
            <v>g. Debt due after one year</v>
          </cell>
          <cell r="C983" t="str">
            <v>SWAP_MEMO</v>
          </cell>
        </row>
        <row r="984">
          <cell r="A984" t="str">
            <v>210113</v>
          </cell>
          <cell r="B984" t="str">
            <v>g. Debt due after one year</v>
          </cell>
          <cell r="C984" t="str">
            <v>SWAP_MEMO</v>
          </cell>
        </row>
        <row r="985">
          <cell r="A985" t="str">
            <v>210121</v>
          </cell>
          <cell r="B985" t="str">
            <v>g. Debt due after one year</v>
          </cell>
          <cell r="C985" t="str">
            <v>SWAP_MEMO</v>
          </cell>
        </row>
        <row r="986">
          <cell r="A986" t="str">
            <v>210122</v>
          </cell>
          <cell r="B986" t="str">
            <v>g. Debt due after one year</v>
          </cell>
          <cell r="C986" t="str">
            <v>SWAP_MEMO</v>
          </cell>
        </row>
        <row r="987">
          <cell r="A987" t="str">
            <v>210201</v>
          </cell>
          <cell r="B987" t="str">
            <v>g. Debt due after one year</v>
          </cell>
          <cell r="C987" t="str">
            <v>SWAP_MEMO</v>
          </cell>
        </row>
        <row r="988">
          <cell r="A988" t="str">
            <v>210202</v>
          </cell>
          <cell r="B988" t="str">
            <v>g. Debt due after one year</v>
          </cell>
          <cell r="C988" t="str">
            <v>SWAP_MEMO</v>
          </cell>
        </row>
        <row r="989">
          <cell r="A989" t="str">
            <v>210203</v>
          </cell>
          <cell r="B989" t="str">
            <v>g. Debt due after one year</v>
          </cell>
          <cell r="C989" t="str">
            <v>SWAP_MEMO</v>
          </cell>
        </row>
        <row r="990">
          <cell r="A990" t="str">
            <v>210211</v>
          </cell>
          <cell r="B990" t="str">
            <v>g. Debt due after one year</v>
          </cell>
          <cell r="C990" t="str">
            <v>SWAP_MEMO</v>
          </cell>
        </row>
        <row r="991">
          <cell r="A991" t="str">
            <v>210212</v>
          </cell>
          <cell r="B991" t="str">
            <v>g. Debt due after one year</v>
          </cell>
          <cell r="C991" t="str">
            <v>SWAP_MEMO</v>
          </cell>
        </row>
        <row r="992">
          <cell r="A992" t="str">
            <v>210213</v>
          </cell>
          <cell r="B992" t="str">
            <v>g. Debt due after one year</v>
          </cell>
          <cell r="C992" t="str">
            <v>SWAP_MEMO</v>
          </cell>
        </row>
        <row r="993">
          <cell r="A993" t="str">
            <v>210401</v>
          </cell>
          <cell r="B993" t="str">
            <v>g. Debt due after one year</v>
          </cell>
          <cell r="C993" t="str">
            <v>SWAP_MEMO</v>
          </cell>
        </row>
        <row r="994">
          <cell r="A994" t="str">
            <v>210402</v>
          </cell>
          <cell r="B994" t="str">
            <v>g. Debt due after one year</v>
          </cell>
          <cell r="C994" t="str">
            <v>SWAP_MEMO</v>
          </cell>
        </row>
        <row r="995">
          <cell r="A995" t="str">
            <v>210403</v>
          </cell>
          <cell r="B995" t="str">
            <v>g. Debt due after one year</v>
          </cell>
          <cell r="C995" t="str">
            <v>SWAP_MEMO</v>
          </cell>
        </row>
        <row r="996">
          <cell r="A996" t="str">
            <v>210411</v>
          </cell>
          <cell r="B996" t="str">
            <v>g. Debt due after one year</v>
          </cell>
          <cell r="C996" t="str">
            <v>SWAP_MEMO</v>
          </cell>
        </row>
        <row r="997">
          <cell r="A997" t="str">
            <v>210412</v>
          </cell>
          <cell r="B997" t="str">
            <v>g. Debt due after one year</v>
          </cell>
          <cell r="C997" t="str">
            <v>SWAP_MEMO</v>
          </cell>
        </row>
        <row r="998">
          <cell r="A998" t="str">
            <v>210413</v>
          </cell>
          <cell r="B998" t="str">
            <v>g. Debt due after one year</v>
          </cell>
          <cell r="C998" t="str">
            <v>SWAP_MEMO</v>
          </cell>
        </row>
        <row r="999">
          <cell r="A999" t="str">
            <v>210501</v>
          </cell>
          <cell r="B999" t="str">
            <v>f. Debt due within one year</v>
          </cell>
          <cell r="C999" t="str">
            <v>DEBTLT1YR</v>
          </cell>
        </row>
        <row r="1000">
          <cell r="A1000" t="str">
            <v>210504</v>
          </cell>
          <cell r="B1000" t="str">
            <v>f. Debt due within one year</v>
          </cell>
          <cell r="C1000" t="str">
            <v>DEBTLT1YR</v>
          </cell>
        </row>
        <row r="1001">
          <cell r="A1001" t="str">
            <v>210505</v>
          </cell>
          <cell r="B1001" t="str">
            <v>f. Debt due within one year</v>
          </cell>
          <cell r="C1001" t="str">
            <v>DEBTLT1YR</v>
          </cell>
        </row>
        <row r="1002">
          <cell r="A1002" t="str">
            <v>210508</v>
          </cell>
          <cell r="B1002" t="str">
            <v>f. Debt due within one year</v>
          </cell>
          <cell r="C1002" t="str">
            <v>DEBTLT1YR</v>
          </cell>
        </row>
        <row r="1003">
          <cell r="A1003" t="str">
            <v>210601</v>
          </cell>
          <cell r="B1003" t="str">
            <v>g. Debt due after one year</v>
          </cell>
          <cell r="C1003" t="str">
            <v>SWAP_MEMO</v>
          </cell>
        </row>
        <row r="1004">
          <cell r="A1004" t="str">
            <v>210603</v>
          </cell>
          <cell r="B1004" t="str">
            <v>g. Debt due after one year</v>
          </cell>
          <cell r="C1004" t="str">
            <v>SWAP_MEMO</v>
          </cell>
        </row>
        <row r="1005">
          <cell r="A1005" t="str">
            <v>210611</v>
          </cell>
          <cell r="B1005" t="str">
            <v>g. Debt due after one year</v>
          </cell>
          <cell r="C1005" t="str">
            <v>SWAP_MEMO</v>
          </cell>
        </row>
        <row r="1006">
          <cell r="A1006" t="str">
            <v>210613</v>
          </cell>
          <cell r="B1006" t="str">
            <v>g. Debt due after one year</v>
          </cell>
          <cell r="C1006" t="str">
            <v>SWAP_MEMO</v>
          </cell>
        </row>
        <row r="1007">
          <cell r="A1007" t="str">
            <v>210614</v>
          </cell>
          <cell r="B1007" t="str">
            <v>g. Debt due after one year</v>
          </cell>
          <cell r="C1007" t="str">
            <v>SWAP_MEMO</v>
          </cell>
        </row>
        <row r="1008">
          <cell r="A1008" t="str">
            <v>210615</v>
          </cell>
          <cell r="B1008" t="str">
            <v>g. Debt due after one year</v>
          </cell>
          <cell r="C1008" t="str">
            <v>SWAP_MEMO</v>
          </cell>
        </row>
        <row r="1009">
          <cell r="A1009" t="str">
            <v>210616</v>
          </cell>
          <cell r="B1009" t="str">
            <v>g. Debt due after one year</v>
          </cell>
          <cell r="C1009" t="str">
            <v>SWAP_MEMO</v>
          </cell>
        </row>
        <row r="1010">
          <cell r="A1010" t="str">
            <v>210617</v>
          </cell>
          <cell r="B1010" t="str">
            <v>g. Debt due after one year</v>
          </cell>
          <cell r="C1010" t="str">
            <v>SWAP_MEMO</v>
          </cell>
        </row>
        <row r="1011">
          <cell r="A1011" t="str">
            <v>210624</v>
          </cell>
          <cell r="B1011" t="str">
            <v>g. Debt due after one year</v>
          </cell>
          <cell r="C1011" t="str">
            <v>SWAP_MEMO</v>
          </cell>
        </row>
        <row r="1012">
          <cell r="A1012" t="str">
            <v>210625</v>
          </cell>
          <cell r="B1012" t="str">
            <v>g. Debt due after one year</v>
          </cell>
          <cell r="C1012" t="str">
            <v>SWAP_MEMO</v>
          </cell>
        </row>
        <row r="1013">
          <cell r="A1013" t="str">
            <v>210626</v>
          </cell>
          <cell r="B1013" t="str">
            <v>g. Debt due after one year</v>
          </cell>
          <cell r="C1013" t="str">
            <v>SWAP_MEMO</v>
          </cell>
        </row>
        <row r="1014">
          <cell r="A1014" t="str">
            <v>210627</v>
          </cell>
          <cell r="B1014" t="str">
            <v>g. Debt due after one year</v>
          </cell>
          <cell r="C1014" t="str">
            <v>SWAP_MEMO</v>
          </cell>
        </row>
        <row r="1015">
          <cell r="A1015" t="str">
            <v>210628</v>
          </cell>
          <cell r="B1015" t="str">
            <v>g. Debt due after one year</v>
          </cell>
          <cell r="C1015" t="str">
            <v>SWAP_MEMO</v>
          </cell>
        </row>
        <row r="1016">
          <cell r="A1016" t="str">
            <v>210629</v>
          </cell>
          <cell r="B1016" t="str">
            <v>g. Debt due after one year</v>
          </cell>
          <cell r="C1016" t="str">
            <v>SWAP_MEMO</v>
          </cell>
        </row>
        <row r="1017">
          <cell r="A1017" t="str">
            <v>210630</v>
          </cell>
          <cell r="B1017" t="str">
            <v>g. Debt due after one year</v>
          </cell>
          <cell r="C1017" t="str">
            <v>SWAP_MEMO</v>
          </cell>
        </row>
        <row r="1018">
          <cell r="A1018" t="str">
            <v>210631</v>
          </cell>
          <cell r="B1018" t="str">
            <v>g. Debt due after one year</v>
          </cell>
          <cell r="C1018" t="str">
            <v>SWAP_MEMO</v>
          </cell>
        </row>
        <row r="1019">
          <cell r="A1019" t="str">
            <v>210634</v>
          </cell>
          <cell r="B1019" t="str">
            <v>g. Debt due after one year</v>
          </cell>
          <cell r="C1019" t="str">
            <v>SWAP_MEMO</v>
          </cell>
        </row>
        <row r="1020">
          <cell r="A1020" t="str">
            <v>210635</v>
          </cell>
          <cell r="B1020" t="str">
            <v>g. Debt due after one year</v>
          </cell>
          <cell r="C1020" t="str">
            <v>SWAP_MEMO</v>
          </cell>
        </row>
        <row r="1021">
          <cell r="A1021" t="str">
            <v>210636</v>
          </cell>
          <cell r="B1021" t="str">
            <v>g. Debt due after one year</v>
          </cell>
          <cell r="C1021" t="str">
            <v>SWAP_MEMO</v>
          </cell>
        </row>
        <row r="1022">
          <cell r="A1022" t="str">
            <v>210637</v>
          </cell>
          <cell r="B1022" t="str">
            <v>g. Debt due after one year</v>
          </cell>
          <cell r="C1022" t="str">
            <v>SWAP_MEMO</v>
          </cell>
        </row>
        <row r="1023">
          <cell r="A1023" t="str">
            <v>210638</v>
          </cell>
          <cell r="B1023" t="str">
            <v>g. Debt due after one year</v>
          </cell>
          <cell r="C1023" t="str">
            <v>SWAP_MEMO</v>
          </cell>
        </row>
        <row r="1024">
          <cell r="A1024" t="str">
            <v>210639</v>
          </cell>
          <cell r="B1024" t="str">
            <v>g. Debt due after one year</v>
          </cell>
          <cell r="C1024" t="str">
            <v>SWAP_MEMO</v>
          </cell>
        </row>
        <row r="1025">
          <cell r="A1025" t="str">
            <v>210640</v>
          </cell>
          <cell r="B1025" t="str">
            <v>g. Debt due after one year</v>
          </cell>
          <cell r="C1025" t="str">
            <v>SWAP_MEMO</v>
          </cell>
        </row>
        <row r="1026">
          <cell r="A1026" t="str">
            <v>210641</v>
          </cell>
          <cell r="B1026" t="str">
            <v>g. Debt due after one year</v>
          </cell>
          <cell r="C1026" t="str">
            <v>SWAP_MEMO</v>
          </cell>
        </row>
        <row r="1027">
          <cell r="A1027" t="str">
            <v>210644</v>
          </cell>
          <cell r="B1027" t="str">
            <v>g. Debt due after one year</v>
          </cell>
          <cell r="C1027" t="str">
            <v>SWAP_MEMO</v>
          </cell>
        </row>
        <row r="1028">
          <cell r="A1028" t="str">
            <v>210645</v>
          </cell>
          <cell r="B1028" t="str">
            <v>g. Debt due after one year</v>
          </cell>
          <cell r="C1028" t="str">
            <v>SWAP_MEMO</v>
          </cell>
        </row>
        <row r="1029">
          <cell r="A1029" t="str">
            <v>210646</v>
          </cell>
          <cell r="B1029" t="str">
            <v>g. Debt due after one year</v>
          </cell>
          <cell r="C1029" t="str">
            <v>SWAP_MEMO</v>
          </cell>
        </row>
        <row r="1030">
          <cell r="A1030" t="str">
            <v>210647</v>
          </cell>
          <cell r="B1030" t="str">
            <v>g. Debt due after one year</v>
          </cell>
          <cell r="C1030" t="str">
            <v>SWAP_MEMO</v>
          </cell>
        </row>
        <row r="1031">
          <cell r="A1031" t="str">
            <v>210648</v>
          </cell>
          <cell r="B1031" t="str">
            <v>g. Debt due after one year</v>
          </cell>
          <cell r="C1031" t="str">
            <v>SWAP_MEMO</v>
          </cell>
        </row>
        <row r="1032">
          <cell r="A1032" t="str">
            <v>210649</v>
          </cell>
          <cell r="B1032" t="str">
            <v>g. Debt due after one year</v>
          </cell>
          <cell r="C1032" t="str">
            <v>SWAP_MEMO</v>
          </cell>
        </row>
        <row r="1033">
          <cell r="A1033" t="str">
            <v>210650</v>
          </cell>
          <cell r="B1033" t="str">
            <v>g. Debt due after one year</v>
          </cell>
          <cell r="C1033" t="str">
            <v>SWAP_MEMO</v>
          </cell>
        </row>
        <row r="1034">
          <cell r="A1034" t="str">
            <v>210651</v>
          </cell>
          <cell r="B1034" t="str">
            <v>g. Debt due after one year</v>
          </cell>
          <cell r="C1034" t="str">
            <v>SWAP_MEMO</v>
          </cell>
        </row>
        <row r="1035">
          <cell r="A1035" t="str">
            <v>210654</v>
          </cell>
          <cell r="B1035" t="str">
            <v>g. Debt due after one year</v>
          </cell>
          <cell r="C1035" t="str">
            <v>SWAP_MEMO</v>
          </cell>
        </row>
        <row r="1036">
          <cell r="A1036" t="str">
            <v>210655</v>
          </cell>
          <cell r="B1036" t="str">
            <v>g. Debt due after one year</v>
          </cell>
          <cell r="C1036" t="str">
            <v>SWAP_MEMO</v>
          </cell>
        </row>
        <row r="1037">
          <cell r="A1037" t="str">
            <v>210656</v>
          </cell>
          <cell r="B1037" t="str">
            <v>g. Debt due after one year</v>
          </cell>
          <cell r="C1037" t="str">
            <v>SWAP_MEMO</v>
          </cell>
        </row>
        <row r="1038">
          <cell r="A1038" t="str">
            <v>210657</v>
          </cell>
          <cell r="B1038" t="str">
            <v>g. Debt due after one year</v>
          </cell>
          <cell r="C1038" t="str">
            <v>SWAP_MEMO</v>
          </cell>
        </row>
        <row r="1039">
          <cell r="A1039" t="str">
            <v>210658</v>
          </cell>
          <cell r="B1039" t="str">
            <v>g. Debt due after one year</v>
          </cell>
          <cell r="C1039" t="str">
            <v>DEBTGT1YR</v>
          </cell>
        </row>
        <row r="1040">
          <cell r="A1040" t="str">
            <v>210659</v>
          </cell>
          <cell r="B1040" t="str">
            <v>g. Debt due after one year</v>
          </cell>
          <cell r="C1040" t="str">
            <v>DEBTGT1YR</v>
          </cell>
        </row>
        <row r="1041">
          <cell r="A1041" t="str">
            <v>210660</v>
          </cell>
          <cell r="B1041" t="str">
            <v>g. Debt due after one year</v>
          </cell>
          <cell r="C1041" t="str">
            <v>DEBTGT1YR</v>
          </cell>
        </row>
        <row r="1042">
          <cell r="A1042" t="str">
            <v>210661</v>
          </cell>
          <cell r="B1042" t="str">
            <v>g. Debt due after one year</v>
          </cell>
          <cell r="C1042" t="str">
            <v>DEBTGT1YR</v>
          </cell>
        </row>
        <row r="1043">
          <cell r="A1043" t="str">
            <v>210664</v>
          </cell>
          <cell r="B1043" t="str">
            <v>g. Debt due after one year</v>
          </cell>
          <cell r="C1043" t="str">
            <v>SWAP_MEMO</v>
          </cell>
        </row>
        <row r="1044">
          <cell r="A1044" t="str">
            <v>210665</v>
          </cell>
          <cell r="B1044" t="str">
            <v>g. Debt due after one year</v>
          </cell>
          <cell r="C1044" t="str">
            <v>SWAP_MEMO</v>
          </cell>
        </row>
        <row r="1045">
          <cell r="A1045" t="str">
            <v>210666</v>
          </cell>
          <cell r="B1045" t="str">
            <v>g. Debt due after one year</v>
          </cell>
          <cell r="C1045" t="str">
            <v>SWAP_MEMO</v>
          </cell>
        </row>
        <row r="1046">
          <cell r="A1046" t="str">
            <v>210667</v>
          </cell>
          <cell r="B1046" t="str">
            <v>g. Debt due after one year</v>
          </cell>
          <cell r="C1046" t="str">
            <v>SWAP_MEMO</v>
          </cell>
        </row>
        <row r="1047">
          <cell r="A1047" t="str">
            <v>210670</v>
          </cell>
          <cell r="B1047" t="str">
            <v>g. Debt due after one year</v>
          </cell>
          <cell r="C1047" t="str">
            <v>SWAP_MEMO</v>
          </cell>
        </row>
        <row r="1048">
          <cell r="A1048" t="str">
            <v>210671</v>
          </cell>
          <cell r="B1048" t="str">
            <v>g. Debt due after one year</v>
          </cell>
          <cell r="C1048" t="str">
            <v>SWAP_MEMO</v>
          </cell>
        </row>
        <row r="1049">
          <cell r="A1049" t="str">
            <v>210672</v>
          </cell>
          <cell r="B1049" t="str">
            <v>g. Debt due after one year</v>
          </cell>
          <cell r="C1049" t="str">
            <v>SWAP_MEMO</v>
          </cell>
        </row>
        <row r="1050">
          <cell r="A1050" t="str">
            <v>210673</v>
          </cell>
          <cell r="B1050" t="str">
            <v>g. Debt due after one year</v>
          </cell>
          <cell r="C1050" t="str">
            <v>SWAP_MEMO</v>
          </cell>
        </row>
        <row r="1051">
          <cell r="A1051" t="str">
            <v>211011</v>
          </cell>
          <cell r="B1051" t="str">
            <v>g. Debt due after one year</v>
          </cell>
          <cell r="C1051" t="str">
            <v>SWAP_MEMO</v>
          </cell>
        </row>
        <row r="1052">
          <cell r="A1052" t="str">
            <v>211014</v>
          </cell>
          <cell r="B1052" t="str">
            <v>g. Debt due after one year</v>
          </cell>
          <cell r="C1052" t="str">
            <v>SWAP_MEMO</v>
          </cell>
        </row>
        <row r="1053">
          <cell r="A1053" t="str">
            <v>211015</v>
          </cell>
          <cell r="B1053" t="str">
            <v>g. Debt due after one year</v>
          </cell>
          <cell r="C1053" t="str">
            <v>SWAP_MEMO</v>
          </cell>
        </row>
        <row r="1054">
          <cell r="A1054" t="str">
            <v>211018</v>
          </cell>
          <cell r="B1054" t="str">
            <v>g. Debt due after one year</v>
          </cell>
          <cell r="C1054" t="str">
            <v>SWAP_MEMO</v>
          </cell>
        </row>
        <row r="1055">
          <cell r="A1055" t="str">
            <v>211019</v>
          </cell>
          <cell r="B1055" t="str">
            <v>g. Debt due after one year</v>
          </cell>
          <cell r="C1055" t="str">
            <v>SWAP_MEMO</v>
          </cell>
        </row>
        <row r="1056">
          <cell r="A1056" t="str">
            <v>211021</v>
          </cell>
          <cell r="B1056" t="str">
            <v>f. Debt due within one year</v>
          </cell>
          <cell r="C1056" t="str">
            <v>DEBTLT1YR</v>
          </cell>
        </row>
        <row r="1057">
          <cell r="A1057" t="str">
            <v>211051</v>
          </cell>
          <cell r="B1057" t="str">
            <v>f. Debt due within one year</v>
          </cell>
          <cell r="C1057" t="str">
            <v>DEBTLT1YR</v>
          </cell>
        </row>
        <row r="1058">
          <cell r="A1058" t="str">
            <v>211052</v>
          </cell>
          <cell r="B1058" t="str">
            <v>f. Debt due within one year</v>
          </cell>
          <cell r="C1058" t="str">
            <v>DEBTLT1YR</v>
          </cell>
        </row>
        <row r="1059">
          <cell r="A1059" t="str">
            <v>211053</v>
          </cell>
          <cell r="B1059" t="str">
            <v>f. Debt due within one year</v>
          </cell>
          <cell r="C1059" t="str">
            <v>DEBTLT1YR</v>
          </cell>
        </row>
        <row r="1060">
          <cell r="A1060" t="str">
            <v>211054</v>
          </cell>
          <cell r="B1060" t="str">
            <v>f. Debt due within one year</v>
          </cell>
          <cell r="C1060" t="str">
            <v>DEBTLT1YR</v>
          </cell>
        </row>
        <row r="1061">
          <cell r="A1061" t="str">
            <v>211101</v>
          </cell>
          <cell r="B1061" t="str">
            <v>f. Debt due within one year</v>
          </cell>
          <cell r="C1061" t="str">
            <v>DEBTLT1YR</v>
          </cell>
        </row>
        <row r="1062">
          <cell r="A1062" t="str">
            <v>211210</v>
          </cell>
          <cell r="B1062" t="str">
            <v>f. Debt due within one year</v>
          </cell>
          <cell r="C1062" t="str">
            <v>DEBTLT1YR</v>
          </cell>
        </row>
        <row r="1063">
          <cell r="A1063" t="str">
            <v>211220</v>
          </cell>
          <cell r="B1063" t="str">
            <v>f. Debt due within one year</v>
          </cell>
          <cell r="C1063" t="str">
            <v>DEBTLT1YR</v>
          </cell>
        </row>
        <row r="1064">
          <cell r="A1064" t="str">
            <v>211230</v>
          </cell>
          <cell r="B1064" t="str">
            <v>f. Debt due within one year</v>
          </cell>
          <cell r="C1064" t="str">
            <v>DEBTLT1YR</v>
          </cell>
        </row>
        <row r="1065">
          <cell r="A1065" t="str">
            <v>211240</v>
          </cell>
          <cell r="B1065" t="str">
            <v>g. Debt due after one year</v>
          </cell>
          <cell r="C1065" t="str">
            <v>SWAP_MEMO</v>
          </cell>
        </row>
        <row r="1066">
          <cell r="A1066" t="str">
            <v>211250</v>
          </cell>
          <cell r="B1066" t="str">
            <v>f. Debt due within one year</v>
          </cell>
          <cell r="C1066" t="str">
            <v>DEBTLT1YR</v>
          </cell>
        </row>
        <row r="1067">
          <cell r="A1067" t="str">
            <v>211260</v>
          </cell>
          <cell r="B1067" t="str">
            <v>f. Debt due within one year</v>
          </cell>
          <cell r="C1067" t="str">
            <v>DEBTLT1YR</v>
          </cell>
        </row>
        <row r="1068">
          <cell r="A1068" t="str">
            <v>211270</v>
          </cell>
          <cell r="B1068" t="str">
            <v>f. Debt due within one year</v>
          </cell>
          <cell r="C1068" t="str">
            <v>DEBTLT1YR</v>
          </cell>
        </row>
        <row r="1069">
          <cell r="A1069" t="str">
            <v>211411</v>
          </cell>
          <cell r="B1069" t="str">
            <v>f. Debt due within one year</v>
          </cell>
          <cell r="C1069" t="str">
            <v>DEBTLT1YR</v>
          </cell>
        </row>
        <row r="1070">
          <cell r="A1070" t="str">
            <v>211412</v>
          </cell>
          <cell r="B1070" t="str">
            <v>f. Debt due within one year</v>
          </cell>
          <cell r="C1070" t="str">
            <v>DEBTLT1YR</v>
          </cell>
        </row>
        <row r="1071">
          <cell r="A1071" t="str">
            <v>211551</v>
          </cell>
          <cell r="B1071" t="str">
            <v>f. Debt due within one year</v>
          </cell>
          <cell r="C1071" t="str">
            <v>DEBTLT1YR</v>
          </cell>
        </row>
        <row r="1072">
          <cell r="A1072" t="str">
            <v>211552</v>
          </cell>
          <cell r="B1072" t="str">
            <v>f. Debt due within one year</v>
          </cell>
          <cell r="C1072" t="str">
            <v>DEBTLT1YR</v>
          </cell>
        </row>
        <row r="1073">
          <cell r="A1073" t="str">
            <v>211701</v>
          </cell>
          <cell r="B1073" t="str">
            <v>f. Debt due within one year</v>
          </cell>
          <cell r="C1073" t="str">
            <v>DEBTLT1YR</v>
          </cell>
        </row>
        <row r="1074">
          <cell r="A1074" t="str">
            <v>211702</v>
          </cell>
          <cell r="B1074" t="str">
            <v>f. Debt due within one year</v>
          </cell>
          <cell r="C1074" t="str">
            <v>DEBTLT1YR</v>
          </cell>
        </row>
        <row r="1075">
          <cell r="A1075" t="str">
            <v>211810</v>
          </cell>
          <cell r="B1075" t="str">
            <v>f. Debt due within one year</v>
          </cell>
          <cell r="C1075" t="str">
            <v>DEBTLT1YR</v>
          </cell>
        </row>
        <row r="1076">
          <cell r="A1076" t="str">
            <v>211820</v>
          </cell>
          <cell r="B1076" t="str">
            <v>g. Debt due after one year</v>
          </cell>
          <cell r="C1076" t="str">
            <v>SWAP_MEMO</v>
          </cell>
        </row>
        <row r="1077">
          <cell r="A1077" t="str">
            <v>211830</v>
          </cell>
          <cell r="B1077" t="str">
            <v>g. Debt due after one year</v>
          </cell>
          <cell r="C1077" t="str">
            <v>SWAP_MEMO</v>
          </cell>
        </row>
        <row r="1078">
          <cell r="A1078" t="str">
            <v>211831</v>
          </cell>
          <cell r="B1078" t="str">
            <v>g. Debt due after one year</v>
          </cell>
          <cell r="C1078" t="str">
            <v>SWAP_MEMO</v>
          </cell>
        </row>
        <row r="1079">
          <cell r="A1079" t="str">
            <v>211840</v>
          </cell>
          <cell r="B1079" t="str">
            <v>g. Debt due after one year</v>
          </cell>
          <cell r="C1079" t="str">
            <v>SWAP_MEMO</v>
          </cell>
        </row>
        <row r="1080">
          <cell r="A1080" t="str">
            <v>211850</v>
          </cell>
          <cell r="B1080" t="str">
            <v>g. Debt due after one year</v>
          </cell>
          <cell r="C1080" t="str">
            <v>SWAP_MEMO</v>
          </cell>
        </row>
        <row r="1081">
          <cell r="A1081" t="str">
            <v>211860</v>
          </cell>
          <cell r="B1081" t="str">
            <v>g. Debt due after one year</v>
          </cell>
          <cell r="C1081" t="str">
            <v>SWAP_MEMO</v>
          </cell>
        </row>
        <row r="1082">
          <cell r="A1082" t="str">
            <v>211870</v>
          </cell>
          <cell r="B1082" t="str">
            <v>g. Debt due after one year</v>
          </cell>
          <cell r="C1082" t="str">
            <v>SWAP_MEMO</v>
          </cell>
        </row>
        <row r="1083">
          <cell r="A1083" t="str">
            <v>212101</v>
          </cell>
          <cell r="B1083" t="str">
            <v>g. Debt due after one year</v>
          </cell>
          <cell r="C1083" t="str">
            <v>DEBTGT1YR</v>
          </cell>
        </row>
        <row r="1084">
          <cell r="A1084" t="str">
            <v>212102</v>
          </cell>
          <cell r="B1084" t="str">
            <v>g. Debt due after one year</v>
          </cell>
          <cell r="C1084" t="str">
            <v>DEBTGT1YR</v>
          </cell>
        </row>
        <row r="1085">
          <cell r="A1085" t="str">
            <v>212210</v>
          </cell>
          <cell r="B1085" t="str">
            <v>g. Debt due after one year</v>
          </cell>
          <cell r="C1085" t="str">
            <v>DEBTGT1YR</v>
          </cell>
        </row>
        <row r="1086">
          <cell r="A1086" t="str">
            <v>212220</v>
          </cell>
          <cell r="B1086" t="str">
            <v>g. Debt due after one year</v>
          </cell>
          <cell r="C1086" t="str">
            <v>DEBTGT1YR</v>
          </cell>
        </row>
        <row r="1087">
          <cell r="A1087" t="str">
            <v>212230</v>
          </cell>
          <cell r="B1087" t="str">
            <v>g. Debt due after one year</v>
          </cell>
          <cell r="C1087" t="str">
            <v>DEBTGT1YR</v>
          </cell>
        </row>
        <row r="1088">
          <cell r="A1088" t="str">
            <v>212240</v>
          </cell>
          <cell r="B1088" t="str">
            <v>g. Debt due after one year</v>
          </cell>
          <cell r="C1088" t="str">
            <v>SWAP_MEMO</v>
          </cell>
        </row>
        <row r="1089">
          <cell r="A1089" t="str">
            <v>212250</v>
          </cell>
          <cell r="B1089" t="str">
            <v>g. Debt due after one year</v>
          </cell>
          <cell r="C1089" t="str">
            <v>DEBTGT1YR</v>
          </cell>
        </row>
        <row r="1090">
          <cell r="A1090" t="str">
            <v>212260</v>
          </cell>
          <cell r="B1090" t="str">
            <v>g. Debt due after one year</v>
          </cell>
          <cell r="C1090" t="str">
            <v>DEBTGT1YR</v>
          </cell>
        </row>
        <row r="1091">
          <cell r="A1091" t="str">
            <v>212270</v>
          </cell>
          <cell r="B1091" t="str">
            <v>g. Debt due after one year</v>
          </cell>
          <cell r="C1091" t="str">
            <v>DEBTGT1YR</v>
          </cell>
        </row>
        <row r="1092">
          <cell r="A1092" t="str">
            <v>212501</v>
          </cell>
          <cell r="B1092" t="str">
            <v>g. Debt due after one year</v>
          </cell>
          <cell r="C1092" t="str">
            <v>DEBTGT1YR</v>
          </cell>
        </row>
        <row r="1093">
          <cell r="A1093" t="str">
            <v>212504</v>
          </cell>
          <cell r="B1093" t="str">
            <v>g. Debt due after one year</v>
          </cell>
          <cell r="C1093" t="str">
            <v>DEBTGT1YR</v>
          </cell>
        </row>
        <row r="1094">
          <cell r="A1094" t="str">
            <v>212505</v>
          </cell>
          <cell r="B1094" t="str">
            <v>g. Debt due after one year</v>
          </cell>
          <cell r="C1094" t="str">
            <v>SWAP_MEMO</v>
          </cell>
        </row>
        <row r="1095">
          <cell r="A1095" t="str">
            <v>212508</v>
          </cell>
          <cell r="B1095" t="str">
            <v>g. Debt due after one year</v>
          </cell>
          <cell r="C1095" t="str">
            <v>DEBTGT1YR</v>
          </cell>
        </row>
        <row r="1096">
          <cell r="A1096" t="str">
            <v>212601</v>
          </cell>
          <cell r="B1096" t="str">
            <v>f. Debt due within one year</v>
          </cell>
          <cell r="C1096" t="str">
            <v>DEBTLT1YR</v>
          </cell>
        </row>
        <row r="1097">
          <cell r="A1097" t="str">
            <v>212610</v>
          </cell>
          <cell r="B1097" t="str">
            <v>f. Debt due within one year</v>
          </cell>
          <cell r="C1097" t="str">
            <v>DEBTLT1YR</v>
          </cell>
        </row>
        <row r="1098">
          <cell r="A1098" t="str">
            <v>212620</v>
          </cell>
          <cell r="B1098" t="str">
            <v>f. Debt due within one year</v>
          </cell>
          <cell r="C1098" t="str">
            <v>DEBTLT1YR</v>
          </cell>
        </row>
        <row r="1099">
          <cell r="A1099" t="str">
            <v>212630</v>
          </cell>
          <cell r="B1099" t="str">
            <v>f. Debt due within one year</v>
          </cell>
          <cell r="C1099" t="str">
            <v>DEBTLT1YR</v>
          </cell>
        </row>
        <row r="1100">
          <cell r="A1100" t="str">
            <v>212640</v>
          </cell>
          <cell r="B1100" t="str">
            <v>f. Debt due within one year</v>
          </cell>
          <cell r="C1100" t="str">
            <v>DEBTLT1YR</v>
          </cell>
        </row>
        <row r="1101">
          <cell r="A1101" t="str">
            <v>212650</v>
          </cell>
          <cell r="B1101" t="str">
            <v>f. Debt due within one year</v>
          </cell>
          <cell r="C1101" t="str">
            <v>DEBTLT1YR</v>
          </cell>
        </row>
        <row r="1102">
          <cell r="A1102" t="str">
            <v>212660</v>
          </cell>
          <cell r="B1102" t="str">
            <v>f. Debt due within one year</v>
          </cell>
          <cell r="C1102" t="str">
            <v>DEBTLT1YR</v>
          </cell>
        </row>
        <row r="1103">
          <cell r="A1103" t="str">
            <v>212670</v>
          </cell>
          <cell r="B1103" t="str">
            <v>f. Debt due within one year</v>
          </cell>
          <cell r="C1103" t="str">
            <v>DEBTLT1YR</v>
          </cell>
        </row>
        <row r="1104">
          <cell r="A1104" t="str">
            <v>212701</v>
          </cell>
          <cell r="B1104" t="str">
            <v>g. Debt due after one year</v>
          </cell>
          <cell r="C1104" t="str">
            <v>DEBTGT1YR</v>
          </cell>
        </row>
        <row r="1105">
          <cell r="A1105" t="str">
            <v>212702</v>
          </cell>
          <cell r="B1105" t="str">
            <v>g. Debt due after one year</v>
          </cell>
          <cell r="C1105" t="str">
            <v>DEBTGT1YR</v>
          </cell>
        </row>
        <row r="1106">
          <cell r="A1106" t="str">
            <v>212810</v>
          </cell>
          <cell r="B1106" t="str">
            <v>g. Debt due after one year</v>
          </cell>
          <cell r="C1106" t="str">
            <v>DEBTGT1YR</v>
          </cell>
        </row>
        <row r="1107">
          <cell r="A1107" t="str">
            <v>212820</v>
          </cell>
          <cell r="B1107" t="str">
            <v>g. Debt due after one year</v>
          </cell>
          <cell r="C1107" t="str">
            <v>SWAP_MEMO</v>
          </cell>
        </row>
        <row r="1108">
          <cell r="A1108" t="str">
            <v>212830</v>
          </cell>
          <cell r="B1108" t="str">
            <v>g. Debt due after one year</v>
          </cell>
          <cell r="C1108" t="str">
            <v>SWAP_MEMO</v>
          </cell>
        </row>
        <row r="1109">
          <cell r="A1109" t="str">
            <v>212831</v>
          </cell>
          <cell r="B1109" t="str">
            <v>g. Debt due after one year</v>
          </cell>
          <cell r="C1109" t="str">
            <v>DEBTGT1YR</v>
          </cell>
        </row>
        <row r="1110">
          <cell r="A1110" t="str">
            <v>212840</v>
          </cell>
          <cell r="B1110" t="str">
            <v>g. Debt due after one year</v>
          </cell>
          <cell r="C1110" t="str">
            <v>SWAP_MEMO</v>
          </cell>
        </row>
        <row r="1111">
          <cell r="A1111" t="str">
            <v>212850</v>
          </cell>
          <cell r="B1111" t="str">
            <v>g. Debt due after one year</v>
          </cell>
          <cell r="C1111" t="str">
            <v>SWAP_MEMO</v>
          </cell>
        </row>
        <row r="1112">
          <cell r="A1112" t="str">
            <v>212860</v>
          </cell>
          <cell r="B1112" t="str">
            <v>g. Debt due after one year</v>
          </cell>
          <cell r="C1112" t="str">
            <v>SWAP_MEMO</v>
          </cell>
        </row>
        <row r="1113">
          <cell r="A1113" t="str">
            <v>212870</v>
          </cell>
          <cell r="B1113" t="str">
            <v>g. Debt due after one year</v>
          </cell>
          <cell r="C1113" t="str">
            <v>SWAP_MEMO</v>
          </cell>
        </row>
        <row r="1114">
          <cell r="A1114" t="str">
            <v>212901</v>
          </cell>
          <cell r="B1114" t="str">
            <v>g. Debt due after one year</v>
          </cell>
          <cell r="C1114" t="str">
            <v>SWAP_MEMO</v>
          </cell>
        </row>
        <row r="1115">
          <cell r="A1115" t="str">
            <v>213001</v>
          </cell>
          <cell r="B1115" t="str">
            <v>g. Debt due after one year</v>
          </cell>
          <cell r="C1115" t="str">
            <v>TOT_OTHER_DEBT</v>
          </cell>
        </row>
        <row r="1116">
          <cell r="A1116" t="str">
            <v>213004</v>
          </cell>
          <cell r="B1116" t="str">
            <v>g. Debt due after one year</v>
          </cell>
          <cell r="C1116" t="str">
            <v>TOT_OTHER_DEBT</v>
          </cell>
        </row>
        <row r="1117">
          <cell r="A1117" t="str">
            <v>213005</v>
          </cell>
          <cell r="B1117" t="str">
            <v>g. Debt due after one year</v>
          </cell>
          <cell r="C1117" t="str">
            <v>TOT_OTHER_DEBT</v>
          </cell>
        </row>
        <row r="1118">
          <cell r="A1118" t="str">
            <v>213008</v>
          </cell>
          <cell r="B1118" t="str">
            <v>g. Debt due after one year</v>
          </cell>
          <cell r="C1118" t="str">
            <v>TOT_OTHER_DEBT</v>
          </cell>
        </row>
        <row r="1119">
          <cell r="A1119" t="str">
            <v>213010</v>
          </cell>
          <cell r="B1119" t="str">
            <v>g. Debt due after one year</v>
          </cell>
          <cell r="C1119" t="str">
            <v>SWAP_MEMO</v>
          </cell>
        </row>
        <row r="1120">
          <cell r="A1120" t="str">
            <v>213020</v>
          </cell>
          <cell r="B1120" t="str">
            <v>g. Debt due after one year</v>
          </cell>
          <cell r="C1120" t="str">
            <v>SWAP_MEMO</v>
          </cell>
        </row>
        <row r="1121">
          <cell r="A1121" t="str">
            <v>213030</v>
          </cell>
          <cell r="B1121" t="str">
            <v>g. Debt due after one year</v>
          </cell>
          <cell r="C1121" t="str">
            <v>SWAP_MEMO</v>
          </cell>
        </row>
        <row r="1122">
          <cell r="A1122" t="str">
            <v>213040</v>
          </cell>
          <cell r="B1122" t="str">
            <v>g. Debt due after one year</v>
          </cell>
          <cell r="C1122" t="str">
            <v>SWAP_MEMO</v>
          </cell>
        </row>
        <row r="1123">
          <cell r="A1123" t="str">
            <v>213050</v>
          </cell>
          <cell r="B1123" t="str">
            <v>g. Debt due after one year</v>
          </cell>
          <cell r="C1123" t="str">
            <v>SWAP_MEMO</v>
          </cell>
        </row>
        <row r="1124">
          <cell r="A1124" t="str">
            <v>213060</v>
          </cell>
          <cell r="B1124" t="str">
            <v>g. Debt due after one year</v>
          </cell>
          <cell r="C1124" t="str">
            <v>SWAP_MEMO</v>
          </cell>
        </row>
        <row r="1125">
          <cell r="A1125" t="str">
            <v>213070</v>
          </cell>
          <cell r="B1125" t="str">
            <v>g. Debt due after one year</v>
          </cell>
          <cell r="C1125" t="str">
            <v>SWAP_MEMO</v>
          </cell>
        </row>
        <row r="1126">
          <cell r="A1126" t="str">
            <v>213101</v>
          </cell>
          <cell r="B1126" t="str">
            <v>f. Debt due within one year</v>
          </cell>
          <cell r="C1126" t="str">
            <v>DEBTLT1YR</v>
          </cell>
        </row>
        <row r="1127">
          <cell r="A1127" t="str">
            <v>213110</v>
          </cell>
          <cell r="B1127" t="str">
            <v>f. Debt due within one year</v>
          </cell>
          <cell r="C1127" t="str">
            <v>DEBTLT1YR</v>
          </cell>
        </row>
        <row r="1128">
          <cell r="A1128" t="str">
            <v>213111</v>
          </cell>
          <cell r="B1128" t="str">
            <v>g. Debt due after one year</v>
          </cell>
          <cell r="C1128" t="str">
            <v>SWAP_MEMO</v>
          </cell>
        </row>
        <row r="1129">
          <cell r="A1129" t="str">
            <v>213120</v>
          </cell>
          <cell r="B1129" t="str">
            <v>f. Debt due within one year</v>
          </cell>
          <cell r="C1129" t="str">
            <v>DEBTLT1YR</v>
          </cell>
        </row>
        <row r="1130">
          <cell r="A1130" t="str">
            <v>213130</v>
          </cell>
          <cell r="B1130" t="str">
            <v>f. Debt due within one year</v>
          </cell>
          <cell r="C1130" t="str">
            <v>DEBTLT1YR</v>
          </cell>
        </row>
        <row r="1131">
          <cell r="A1131" t="str">
            <v>213140</v>
          </cell>
          <cell r="B1131" t="str">
            <v>f. Debt due within one year</v>
          </cell>
          <cell r="C1131" t="str">
            <v>DEBTLT1YR</v>
          </cell>
        </row>
        <row r="1132">
          <cell r="A1132" t="str">
            <v>213150</v>
          </cell>
          <cell r="B1132" t="str">
            <v>f. Debt due within one year</v>
          </cell>
          <cell r="C1132" t="str">
            <v>DEBTLT1YR</v>
          </cell>
        </row>
        <row r="1133">
          <cell r="A1133" t="str">
            <v>213160</v>
          </cell>
          <cell r="B1133" t="str">
            <v>f. Debt due within one year</v>
          </cell>
          <cell r="C1133" t="str">
            <v>DEBTLT1YR</v>
          </cell>
        </row>
        <row r="1134">
          <cell r="A1134" t="str">
            <v>213170</v>
          </cell>
          <cell r="B1134" t="str">
            <v>f. Debt due within one year</v>
          </cell>
          <cell r="C1134" t="str">
            <v>DEBTLT1YR</v>
          </cell>
        </row>
        <row r="1135">
          <cell r="A1135" t="str">
            <v>213301</v>
          </cell>
          <cell r="B1135" t="str">
            <v>f. Debt due within one year</v>
          </cell>
          <cell r="C1135" t="str">
            <v>DEBTLT1YR</v>
          </cell>
        </row>
        <row r="1136">
          <cell r="A1136" t="str">
            <v>213410</v>
          </cell>
          <cell r="B1136" t="str">
            <v>f. Debt due within one year</v>
          </cell>
          <cell r="C1136" t="str">
            <v>DEBTLT1YR</v>
          </cell>
        </row>
        <row r="1137">
          <cell r="A1137" t="str">
            <v>213420</v>
          </cell>
          <cell r="B1137" t="str">
            <v>f. Debt due within one year</v>
          </cell>
          <cell r="C1137" t="str">
            <v>DEBTLT1YR</v>
          </cell>
        </row>
        <row r="1138">
          <cell r="A1138" t="str">
            <v>213430</v>
          </cell>
          <cell r="B1138" t="str">
            <v>f. Debt due within one year</v>
          </cell>
          <cell r="C1138" t="str">
            <v>DEBTLT1YR</v>
          </cell>
        </row>
        <row r="1139">
          <cell r="A1139" t="str">
            <v>213440</v>
          </cell>
          <cell r="B1139" t="str">
            <v>f. Debt due within one year</v>
          </cell>
          <cell r="C1139" t="str">
            <v>DEBTLT1YR</v>
          </cell>
        </row>
        <row r="1140">
          <cell r="A1140" t="str">
            <v>213450</v>
          </cell>
          <cell r="B1140" t="str">
            <v>f. Debt due within one year</v>
          </cell>
          <cell r="C1140" t="str">
            <v>DEBTLT1YR</v>
          </cell>
        </row>
        <row r="1141">
          <cell r="A1141" t="str">
            <v>213460</v>
          </cell>
          <cell r="B1141" t="str">
            <v>f. Debt due within one year</v>
          </cell>
          <cell r="C1141" t="str">
            <v>DEBTLT1YR</v>
          </cell>
        </row>
        <row r="1142">
          <cell r="A1142" t="str">
            <v>213470</v>
          </cell>
          <cell r="B1142" t="str">
            <v>f. Debt due within one year</v>
          </cell>
          <cell r="C1142" t="str">
            <v>DEBTLT1YR</v>
          </cell>
        </row>
        <row r="1143">
          <cell r="A1143" t="str">
            <v>213501</v>
          </cell>
          <cell r="B1143" t="str">
            <v>f. Debt due within one year</v>
          </cell>
          <cell r="C1143" t="str">
            <v>DEBTLT1YR</v>
          </cell>
        </row>
        <row r="1144">
          <cell r="A1144" t="str">
            <v>213610</v>
          </cell>
          <cell r="B1144" t="str">
            <v>f. Debt due within one year</v>
          </cell>
          <cell r="C1144" t="str">
            <v>DEBTLT1YR</v>
          </cell>
        </row>
        <row r="1145">
          <cell r="A1145" t="str">
            <v>213630</v>
          </cell>
          <cell r="B1145" t="str">
            <v>f. Debt due within one year</v>
          </cell>
          <cell r="C1145" t="str">
            <v>DEBTLT1YR</v>
          </cell>
        </row>
        <row r="1146">
          <cell r="A1146" t="str">
            <v>213660</v>
          </cell>
          <cell r="B1146" t="str">
            <v>f. Debt due within one year</v>
          </cell>
          <cell r="C1146" t="str">
            <v>DEBTLT1YR</v>
          </cell>
        </row>
        <row r="1147">
          <cell r="A1147" t="str">
            <v>213670</v>
          </cell>
          <cell r="B1147" t="str">
            <v>f. Debt due within one year</v>
          </cell>
          <cell r="C1147" t="str">
            <v>DEBTLT1YR</v>
          </cell>
        </row>
        <row r="1148">
          <cell r="A1148" t="str">
            <v>213701</v>
          </cell>
          <cell r="B1148" t="str">
            <v>f. Debt due within one year</v>
          </cell>
          <cell r="C1148" t="str">
            <v>DEBTLT1YR</v>
          </cell>
        </row>
        <row r="1149">
          <cell r="A1149" t="str">
            <v>213702</v>
          </cell>
          <cell r="B1149" t="str">
            <v>f. Debt due within one year</v>
          </cell>
          <cell r="C1149" t="str">
            <v>DEBTLT1YR</v>
          </cell>
        </row>
        <row r="1150">
          <cell r="A1150" t="str">
            <v>213703</v>
          </cell>
          <cell r="B1150" t="str">
            <v>f. Debt due within one year</v>
          </cell>
          <cell r="C1150" t="str">
            <v>DEBTLT1YR</v>
          </cell>
        </row>
        <row r="1151">
          <cell r="A1151" t="str">
            <v>213810</v>
          </cell>
          <cell r="B1151" t="str">
            <v>f. Debt due within one year</v>
          </cell>
          <cell r="C1151" t="str">
            <v>DEBTLT1YR</v>
          </cell>
        </row>
        <row r="1152">
          <cell r="A1152" t="str">
            <v>213820</v>
          </cell>
          <cell r="B1152" t="str">
            <v>f. Debt due within one year</v>
          </cell>
          <cell r="C1152" t="str">
            <v>DEBTLT1YR</v>
          </cell>
        </row>
        <row r="1153">
          <cell r="A1153" t="str">
            <v>213830</v>
          </cell>
          <cell r="B1153" t="str">
            <v>f. Debt due within one year</v>
          </cell>
          <cell r="C1153" t="str">
            <v>DEBTLT1YR</v>
          </cell>
        </row>
        <row r="1154">
          <cell r="A1154" t="str">
            <v>213840</v>
          </cell>
          <cell r="B1154" t="str">
            <v>g. Debt due after one year</v>
          </cell>
          <cell r="C1154" t="str">
            <v>SWAP_MEMO</v>
          </cell>
        </row>
        <row r="1155">
          <cell r="A1155" t="str">
            <v>213850</v>
          </cell>
          <cell r="B1155" t="str">
            <v>g. Debt due after one year</v>
          </cell>
          <cell r="C1155" t="str">
            <v>SWAP_MEMO</v>
          </cell>
        </row>
        <row r="1156">
          <cell r="A1156" t="str">
            <v>213860</v>
          </cell>
          <cell r="B1156" t="str">
            <v>f. Debt due within one year</v>
          </cell>
          <cell r="C1156" t="str">
            <v>DEBTLT1YR</v>
          </cell>
        </row>
        <row r="1157">
          <cell r="A1157" t="str">
            <v>213870</v>
          </cell>
          <cell r="B1157" t="str">
            <v>f. Debt due within one year</v>
          </cell>
          <cell r="C1157" t="str">
            <v>DEBTLT1YR</v>
          </cell>
        </row>
        <row r="1158">
          <cell r="A1158" t="str">
            <v>213901</v>
          </cell>
          <cell r="B1158" t="str">
            <v>g. Debt due after one year</v>
          </cell>
          <cell r="C1158" t="str">
            <v>DEBTGT1YR</v>
          </cell>
        </row>
        <row r="1159">
          <cell r="A1159" t="str">
            <v>213902</v>
          </cell>
          <cell r="B1159" t="str">
            <v>f. Debt due within one year</v>
          </cell>
          <cell r="C1159" t="str">
            <v>DEBTLT1YR</v>
          </cell>
        </row>
        <row r="1160">
          <cell r="A1160" t="str">
            <v>213910</v>
          </cell>
          <cell r="B1160" t="str">
            <v>g. Debt due after one year</v>
          </cell>
          <cell r="C1160" t="str">
            <v>DEBTGT1YR</v>
          </cell>
        </row>
        <row r="1161">
          <cell r="A1161" t="str">
            <v>213920</v>
          </cell>
          <cell r="B1161" t="str">
            <v>g. Debt due after one year</v>
          </cell>
          <cell r="C1161" t="str">
            <v>DEBTGT1YR</v>
          </cell>
        </row>
        <row r="1162">
          <cell r="A1162" t="str">
            <v>213930</v>
          </cell>
          <cell r="B1162" t="str">
            <v>g. Debt due after one year</v>
          </cell>
          <cell r="C1162" t="str">
            <v>DEBTGT1YR</v>
          </cell>
        </row>
        <row r="1163">
          <cell r="A1163" t="str">
            <v>213940</v>
          </cell>
          <cell r="B1163" t="str">
            <v>g. Debt due after one year</v>
          </cell>
          <cell r="C1163" t="str">
            <v>DEBTGT1YR</v>
          </cell>
        </row>
        <row r="1164">
          <cell r="A1164" t="str">
            <v>213950</v>
          </cell>
          <cell r="B1164" t="str">
            <v>g. Debt due after one year</v>
          </cell>
          <cell r="C1164" t="str">
            <v>DEBTGT1YR</v>
          </cell>
        </row>
        <row r="1165">
          <cell r="A1165" t="str">
            <v>213960</v>
          </cell>
          <cell r="B1165" t="str">
            <v>g. Debt due after one year</v>
          </cell>
          <cell r="C1165" t="str">
            <v>DEBTGT1YR</v>
          </cell>
        </row>
        <row r="1166">
          <cell r="A1166" t="str">
            <v>213970</v>
          </cell>
          <cell r="B1166" t="str">
            <v>g. Debt due after one year</v>
          </cell>
          <cell r="C1166" t="str">
            <v>DEBTGT1YR</v>
          </cell>
        </row>
        <row r="1167">
          <cell r="A1167" t="str">
            <v>214001</v>
          </cell>
          <cell r="B1167" t="str">
            <v>f. Debt due within one year</v>
          </cell>
          <cell r="C1167" t="str">
            <v>DEBTLT1YR</v>
          </cell>
        </row>
        <row r="1168">
          <cell r="A1168" t="str">
            <v>214010</v>
          </cell>
          <cell r="B1168" t="str">
            <v>f. Debt due within one year</v>
          </cell>
          <cell r="C1168" t="str">
            <v>DEBTLT1YR</v>
          </cell>
        </row>
        <row r="1169">
          <cell r="A1169" t="str">
            <v>214020</v>
          </cell>
          <cell r="B1169" t="str">
            <v>f. Debt due within one year</v>
          </cell>
          <cell r="C1169" t="str">
            <v>DEBTLT1YR</v>
          </cell>
        </row>
        <row r="1170">
          <cell r="A1170" t="str">
            <v>214030</v>
          </cell>
          <cell r="B1170" t="str">
            <v>f. Debt due within one year</v>
          </cell>
          <cell r="C1170" t="str">
            <v>DEBTLT1YR</v>
          </cell>
        </row>
        <row r="1171">
          <cell r="A1171" t="str">
            <v>214040</v>
          </cell>
          <cell r="B1171" t="str">
            <v>f. Debt due within one year</v>
          </cell>
          <cell r="C1171" t="str">
            <v>DEBTLT1YR</v>
          </cell>
        </row>
        <row r="1172">
          <cell r="A1172" t="str">
            <v>214050</v>
          </cell>
          <cell r="B1172" t="str">
            <v>f. Debt due within one year</v>
          </cell>
          <cell r="C1172" t="str">
            <v>DEBTLT1YR</v>
          </cell>
        </row>
        <row r="1173">
          <cell r="A1173" t="str">
            <v>214060</v>
          </cell>
          <cell r="B1173" t="str">
            <v>f. Debt due within one year</v>
          </cell>
          <cell r="C1173" t="str">
            <v>DEBTLT1YR</v>
          </cell>
        </row>
        <row r="1174">
          <cell r="A1174" t="str">
            <v>214070</v>
          </cell>
          <cell r="B1174" t="str">
            <v>f. Debt due within one year</v>
          </cell>
          <cell r="C1174" t="str">
            <v>DEBTLT1YR</v>
          </cell>
        </row>
        <row r="1175">
          <cell r="A1175" t="str">
            <v>214101</v>
          </cell>
          <cell r="B1175" t="str">
            <v>g. Debt due after one year</v>
          </cell>
          <cell r="C1175" t="str">
            <v>DEBTGT1YR</v>
          </cell>
        </row>
        <row r="1176">
          <cell r="A1176" t="str">
            <v>214110</v>
          </cell>
          <cell r="B1176" t="str">
            <v>g. Debt due after one year</v>
          </cell>
          <cell r="C1176" t="str">
            <v>DEBTGT1YR</v>
          </cell>
        </row>
        <row r="1177">
          <cell r="A1177" t="str">
            <v>214120</v>
          </cell>
          <cell r="B1177" t="str">
            <v>g. Debt due after one year</v>
          </cell>
          <cell r="C1177" t="str">
            <v>DEBTGT1YR</v>
          </cell>
        </row>
        <row r="1178">
          <cell r="A1178" t="str">
            <v>214130</v>
          </cell>
          <cell r="B1178" t="str">
            <v>g. Debt due after one year</v>
          </cell>
          <cell r="C1178" t="str">
            <v>DEBTGT1YR</v>
          </cell>
        </row>
        <row r="1179">
          <cell r="A1179" t="str">
            <v>214140</v>
          </cell>
          <cell r="B1179" t="str">
            <v>g. Debt due after one year</v>
          </cell>
          <cell r="C1179" t="str">
            <v>DEBTGT1YR</v>
          </cell>
        </row>
        <row r="1180">
          <cell r="A1180" t="str">
            <v>214150</v>
          </cell>
          <cell r="B1180" t="str">
            <v>g. Debt due after one year</v>
          </cell>
          <cell r="C1180" t="str">
            <v>DEBTGT1YR</v>
          </cell>
        </row>
        <row r="1181">
          <cell r="A1181" t="str">
            <v>214160</v>
          </cell>
          <cell r="B1181" t="str">
            <v>g. Debt due after one year</v>
          </cell>
          <cell r="C1181" t="str">
            <v>DEBTGT1YR</v>
          </cell>
        </row>
        <row r="1182">
          <cell r="A1182" t="str">
            <v>214170</v>
          </cell>
          <cell r="B1182" t="str">
            <v>g. Debt due after one year</v>
          </cell>
          <cell r="C1182" t="str">
            <v>DEBTGT1YR</v>
          </cell>
        </row>
        <row r="1183">
          <cell r="A1183" t="str">
            <v>214301</v>
          </cell>
          <cell r="B1183" t="str">
            <v>g. Debt due after one year</v>
          </cell>
          <cell r="C1183" t="str">
            <v>DEBTGT1YR</v>
          </cell>
        </row>
        <row r="1184">
          <cell r="A1184" t="str">
            <v>214410</v>
          </cell>
          <cell r="B1184" t="str">
            <v>g. Debt due after one year</v>
          </cell>
          <cell r="C1184" t="str">
            <v>DEBTGT1YR</v>
          </cell>
        </row>
        <row r="1185">
          <cell r="A1185" t="str">
            <v>214420</v>
          </cell>
          <cell r="B1185" t="str">
            <v>g. Debt due after one year</v>
          </cell>
          <cell r="C1185" t="str">
            <v>DEBTGT1YR</v>
          </cell>
        </row>
        <row r="1186">
          <cell r="A1186" t="str">
            <v>214430</v>
          </cell>
          <cell r="B1186" t="str">
            <v>g. Debt due after one year</v>
          </cell>
          <cell r="C1186" t="str">
            <v>DEBTGT1YR</v>
          </cell>
        </row>
        <row r="1187">
          <cell r="A1187" t="str">
            <v>214440</v>
          </cell>
          <cell r="B1187" t="str">
            <v>g. Debt due after one year</v>
          </cell>
          <cell r="C1187" t="str">
            <v>DEBTGT1YR</v>
          </cell>
        </row>
        <row r="1188">
          <cell r="A1188" t="str">
            <v>214450</v>
          </cell>
          <cell r="B1188" t="str">
            <v>g. Debt due after one year</v>
          </cell>
          <cell r="C1188" t="str">
            <v>DEBTGT1YR</v>
          </cell>
        </row>
        <row r="1189">
          <cell r="A1189" t="str">
            <v>214460</v>
          </cell>
          <cell r="B1189" t="str">
            <v>g. Debt due after one year</v>
          </cell>
          <cell r="C1189" t="str">
            <v>DEBTGT1YR</v>
          </cell>
        </row>
        <row r="1190">
          <cell r="A1190" t="str">
            <v>214470</v>
          </cell>
          <cell r="B1190" t="str">
            <v>g. Debt due after one year</v>
          </cell>
          <cell r="C1190" t="str">
            <v>DEBTGT1YR</v>
          </cell>
        </row>
        <row r="1191">
          <cell r="A1191" t="str">
            <v>214601</v>
          </cell>
          <cell r="B1191" t="str">
            <v>f. Debt due within one year</v>
          </cell>
          <cell r="C1191" t="str">
            <v>DEBTLT1YR</v>
          </cell>
        </row>
        <row r="1192">
          <cell r="A1192" t="str">
            <v>214610</v>
          </cell>
          <cell r="B1192" t="str">
            <v>f. Debt due within one year</v>
          </cell>
          <cell r="C1192" t="str">
            <v>DEBTLT1YR</v>
          </cell>
        </row>
        <row r="1193">
          <cell r="A1193" t="str">
            <v>214620</v>
          </cell>
          <cell r="B1193" t="str">
            <v>f. Debt due within one year</v>
          </cell>
          <cell r="C1193" t="str">
            <v>DEBTLT1YR</v>
          </cell>
        </row>
        <row r="1194">
          <cell r="A1194" t="str">
            <v>214630</v>
          </cell>
          <cell r="B1194" t="str">
            <v>f. Debt due within one year</v>
          </cell>
          <cell r="C1194" t="str">
            <v>DEBTLT1YR</v>
          </cell>
        </row>
        <row r="1195">
          <cell r="A1195" t="str">
            <v>214640</v>
          </cell>
          <cell r="B1195" t="str">
            <v>f. Debt due within one year</v>
          </cell>
          <cell r="C1195" t="str">
            <v>DEBTLT1YR</v>
          </cell>
        </row>
        <row r="1196">
          <cell r="A1196" t="str">
            <v>214650</v>
          </cell>
          <cell r="B1196" t="str">
            <v>f. Debt due within one year</v>
          </cell>
          <cell r="C1196" t="str">
            <v>DEBTLT1YR</v>
          </cell>
        </row>
        <row r="1197">
          <cell r="A1197" t="str">
            <v>214660</v>
          </cell>
          <cell r="B1197" t="str">
            <v>f. Debt due within one year</v>
          </cell>
          <cell r="C1197" t="str">
            <v>DEBTLT1YR</v>
          </cell>
        </row>
        <row r="1198">
          <cell r="A1198" t="str">
            <v>214670</v>
          </cell>
          <cell r="B1198" t="str">
            <v>f. Debt due within one year</v>
          </cell>
          <cell r="C1198" t="str">
            <v>DEBTLT1YR</v>
          </cell>
        </row>
        <row r="1199">
          <cell r="A1199" t="str">
            <v>214701</v>
          </cell>
          <cell r="B1199" t="str">
            <v>g. Debt due after one year</v>
          </cell>
          <cell r="C1199" t="str">
            <v>DEBTGT1YR</v>
          </cell>
        </row>
        <row r="1200">
          <cell r="A1200" t="str">
            <v>214710</v>
          </cell>
          <cell r="B1200" t="str">
            <v>g. Debt due after one year</v>
          </cell>
          <cell r="C1200" t="str">
            <v>DEBTGT1YR</v>
          </cell>
        </row>
        <row r="1201">
          <cell r="A1201" t="str">
            <v>214720</v>
          </cell>
          <cell r="B1201" t="str">
            <v>g. Debt due after one year</v>
          </cell>
          <cell r="C1201" t="str">
            <v>DEBTGT1YR</v>
          </cell>
        </row>
        <row r="1202">
          <cell r="A1202" t="str">
            <v>214730</v>
          </cell>
          <cell r="B1202" t="str">
            <v>g. Debt due after one year</v>
          </cell>
          <cell r="C1202" t="str">
            <v>DEBTGT1YR</v>
          </cell>
        </row>
        <row r="1203">
          <cell r="A1203" t="str">
            <v>214740</v>
          </cell>
          <cell r="B1203" t="str">
            <v>g. Debt due after one year</v>
          </cell>
          <cell r="C1203" t="str">
            <v>DEBTGT1YR</v>
          </cell>
        </row>
        <row r="1204">
          <cell r="A1204" t="str">
            <v>214750</v>
          </cell>
          <cell r="B1204" t="str">
            <v>g. Debt due after one year</v>
          </cell>
          <cell r="C1204" t="str">
            <v>DEBTGT1YR</v>
          </cell>
        </row>
        <row r="1205">
          <cell r="A1205" t="str">
            <v>214760</v>
          </cell>
          <cell r="B1205" t="str">
            <v>g. Debt due after one year</v>
          </cell>
          <cell r="C1205" t="str">
            <v>DEBTGT1YR</v>
          </cell>
        </row>
        <row r="1206">
          <cell r="A1206" t="str">
            <v>214770</v>
          </cell>
          <cell r="B1206" t="str">
            <v>g. Debt due after one year</v>
          </cell>
          <cell r="C1206" t="str">
            <v>DEBTGT1YR</v>
          </cell>
        </row>
        <row r="1207">
          <cell r="A1207" t="str">
            <v>214801</v>
          </cell>
          <cell r="B1207" t="str">
            <v>f. Debt due within one year</v>
          </cell>
          <cell r="C1207" t="str">
            <v>DEBTLT1YR</v>
          </cell>
        </row>
        <row r="1208">
          <cell r="A1208" t="str">
            <v>214810</v>
          </cell>
          <cell r="B1208" t="str">
            <v>f. Debt due within one year</v>
          </cell>
          <cell r="C1208" t="str">
            <v>DEBTLT1YR</v>
          </cell>
        </row>
        <row r="1209">
          <cell r="A1209" t="str">
            <v>214820</v>
          </cell>
          <cell r="B1209" t="str">
            <v>f. Debt due within one year</v>
          </cell>
          <cell r="C1209" t="str">
            <v>DEBTLT1YR</v>
          </cell>
        </row>
        <row r="1210">
          <cell r="A1210" t="str">
            <v>214830</v>
          </cell>
          <cell r="B1210" t="str">
            <v>f. Debt due within one year</v>
          </cell>
          <cell r="C1210" t="str">
            <v>DEBTLT1YR</v>
          </cell>
        </row>
        <row r="1211">
          <cell r="A1211" t="str">
            <v>214840</v>
          </cell>
          <cell r="B1211" t="str">
            <v>f. Debt due within one year</v>
          </cell>
          <cell r="C1211" t="str">
            <v>DEBTLT1YR</v>
          </cell>
        </row>
        <row r="1212">
          <cell r="A1212" t="str">
            <v>214850</v>
          </cell>
          <cell r="B1212" t="str">
            <v>f. Debt due within one year</v>
          </cell>
          <cell r="C1212" t="str">
            <v>DEBTLT1YR</v>
          </cell>
        </row>
        <row r="1213">
          <cell r="A1213" t="str">
            <v>214860</v>
          </cell>
          <cell r="B1213" t="str">
            <v>f. Debt due within one year</v>
          </cell>
          <cell r="C1213" t="str">
            <v>DEBTLT1YR</v>
          </cell>
        </row>
        <row r="1214">
          <cell r="A1214" t="str">
            <v>214870</v>
          </cell>
          <cell r="B1214" t="str">
            <v>f. Debt due within one year</v>
          </cell>
          <cell r="C1214" t="str">
            <v>DEBTLT1YR</v>
          </cell>
        </row>
        <row r="1215">
          <cell r="A1215" t="str">
            <v>214901</v>
          </cell>
          <cell r="B1215" t="str">
            <v>g. Debt due after one year</v>
          </cell>
          <cell r="C1215" t="str">
            <v>DEBTGT1YR</v>
          </cell>
        </row>
        <row r="1216">
          <cell r="A1216" t="str">
            <v>214910</v>
          </cell>
          <cell r="B1216" t="str">
            <v>g. Debt due after one year</v>
          </cell>
          <cell r="C1216" t="str">
            <v>DEBTGT1YR</v>
          </cell>
        </row>
        <row r="1217">
          <cell r="A1217" t="str">
            <v>214920</v>
          </cell>
          <cell r="B1217" t="str">
            <v>g. Debt due after one year</v>
          </cell>
          <cell r="C1217" t="str">
            <v>DEBTGT1YR</v>
          </cell>
        </row>
        <row r="1218">
          <cell r="A1218" t="str">
            <v>214930</v>
          </cell>
          <cell r="B1218" t="str">
            <v>g. Debt due after one year</v>
          </cell>
          <cell r="C1218" t="str">
            <v>DEBTGT1YR</v>
          </cell>
        </row>
        <row r="1219">
          <cell r="A1219" t="str">
            <v>214940</v>
          </cell>
          <cell r="B1219" t="str">
            <v>g. Debt due after one year</v>
          </cell>
          <cell r="C1219" t="str">
            <v>DEBTGT1YR</v>
          </cell>
        </row>
        <row r="1220">
          <cell r="A1220" t="str">
            <v>214950</v>
          </cell>
          <cell r="B1220" t="str">
            <v>g. Debt due after one year</v>
          </cell>
          <cell r="C1220" t="str">
            <v>DEBTGT1YR</v>
          </cell>
        </row>
        <row r="1221">
          <cell r="A1221" t="str">
            <v>214960</v>
          </cell>
          <cell r="B1221" t="str">
            <v>g. Debt due after one year</v>
          </cell>
          <cell r="C1221" t="str">
            <v>DEBTGT1YR</v>
          </cell>
        </row>
        <row r="1222">
          <cell r="A1222" t="str">
            <v>214970</v>
          </cell>
          <cell r="B1222" t="str">
            <v>g. Debt due after one year</v>
          </cell>
          <cell r="C1222" t="str">
            <v>DEBTGT1YR</v>
          </cell>
        </row>
        <row r="1223">
          <cell r="A1223" t="str">
            <v>215010</v>
          </cell>
          <cell r="B1223" t="str">
            <v>g. Debt due after one year</v>
          </cell>
          <cell r="C1223" t="str">
            <v>SWAP_MEMO</v>
          </cell>
        </row>
        <row r="1224">
          <cell r="A1224" t="str">
            <v>215020</v>
          </cell>
          <cell r="B1224" t="str">
            <v>g. Debt due after one year</v>
          </cell>
          <cell r="C1224" t="str">
            <v>SWAP_MEMO</v>
          </cell>
        </row>
        <row r="1225">
          <cell r="A1225" t="str">
            <v>215030</v>
          </cell>
          <cell r="B1225" t="str">
            <v>g. Debt due after one year</v>
          </cell>
          <cell r="C1225" t="str">
            <v>SWAP_MEMO</v>
          </cell>
        </row>
        <row r="1226">
          <cell r="A1226" t="str">
            <v>215040</v>
          </cell>
          <cell r="B1226" t="str">
            <v>g. Debt due after one year</v>
          </cell>
          <cell r="C1226" t="str">
            <v>SWAP_MEMO</v>
          </cell>
        </row>
        <row r="1227">
          <cell r="A1227" t="str">
            <v>215050</v>
          </cell>
          <cell r="B1227" t="str">
            <v>g. Debt due after one year</v>
          </cell>
          <cell r="C1227" t="str">
            <v>SWAP_MEMO</v>
          </cell>
        </row>
        <row r="1228">
          <cell r="A1228" t="str">
            <v>215060</v>
          </cell>
          <cell r="B1228" t="str">
            <v>g. Debt due after one year</v>
          </cell>
          <cell r="C1228" t="str">
            <v>SWAP_MEMO</v>
          </cell>
        </row>
        <row r="1229">
          <cell r="A1229" t="str">
            <v>215070</v>
          </cell>
          <cell r="B1229" t="str">
            <v>g. Debt due after one year</v>
          </cell>
          <cell r="C1229" t="str">
            <v>SWAP_MEMO</v>
          </cell>
        </row>
        <row r="1230">
          <cell r="A1230" t="str">
            <v>215101</v>
          </cell>
          <cell r="B1230" t="str">
            <v>f. Debt due within one year</v>
          </cell>
          <cell r="C1230" t="str">
            <v>DEBTLT1YR</v>
          </cell>
        </row>
        <row r="1231">
          <cell r="A1231" t="str">
            <v>215130</v>
          </cell>
          <cell r="B1231" t="str">
            <v>g. Debt due after one year</v>
          </cell>
          <cell r="C1231" t="str">
            <v>DEBTGT1YR</v>
          </cell>
        </row>
        <row r="1232">
          <cell r="A1232" t="str">
            <v>215132</v>
          </cell>
          <cell r="B1232" t="str">
            <v>g. Debt due after one year</v>
          </cell>
          <cell r="C1232" t="str">
            <v>DEBTGT1YR</v>
          </cell>
        </row>
        <row r="1233">
          <cell r="A1233" t="str">
            <v>215133</v>
          </cell>
          <cell r="B1233" t="str">
            <v>g. Debt due after one year</v>
          </cell>
          <cell r="C1233" t="str">
            <v>DEBTGT1YR</v>
          </cell>
        </row>
        <row r="1234">
          <cell r="A1234" t="str">
            <v>215135</v>
          </cell>
          <cell r="B1234" t="str">
            <v>g. Debt due after one year</v>
          </cell>
          <cell r="C1234" t="str">
            <v>DEBTGT1YR</v>
          </cell>
        </row>
        <row r="1235">
          <cell r="A1235" t="str">
            <v>215136</v>
          </cell>
          <cell r="B1235" t="str">
            <v>g. Debt due after one year</v>
          </cell>
          <cell r="C1235" t="str">
            <v>DEBTGT1YR</v>
          </cell>
        </row>
        <row r="1236">
          <cell r="A1236" t="str">
            <v>215137</v>
          </cell>
          <cell r="B1236" t="str">
            <v>g. Debt due after one year</v>
          </cell>
          <cell r="C1236" t="str">
            <v>DEBTGT1YR</v>
          </cell>
        </row>
        <row r="1237">
          <cell r="A1237" t="str">
            <v>215138</v>
          </cell>
          <cell r="B1237" t="str">
            <v>g. Debt due after one year</v>
          </cell>
          <cell r="C1237" t="str">
            <v>DEBTGT1YR</v>
          </cell>
        </row>
        <row r="1238">
          <cell r="A1238" t="str">
            <v>215139</v>
          </cell>
          <cell r="B1238" t="str">
            <v>g. Debt due after one year</v>
          </cell>
          <cell r="C1238" t="str">
            <v>DEBTGT1YR</v>
          </cell>
        </row>
        <row r="1239">
          <cell r="A1239" t="str">
            <v>215141</v>
          </cell>
          <cell r="B1239" t="str">
            <v>g. Debt due after one year</v>
          </cell>
          <cell r="C1239" t="str">
            <v>DEBTGT1YR</v>
          </cell>
        </row>
        <row r="1240">
          <cell r="A1240" t="str">
            <v>215142</v>
          </cell>
          <cell r="B1240" t="str">
            <v>g. Debt due after one year</v>
          </cell>
          <cell r="C1240" t="str">
            <v>DEBTGT1YR</v>
          </cell>
        </row>
        <row r="1241">
          <cell r="A1241" t="str">
            <v>215145</v>
          </cell>
          <cell r="B1241" t="str">
            <v>g. Debt due after one year</v>
          </cell>
          <cell r="C1241" t="str">
            <v>DEBTGT1YR</v>
          </cell>
        </row>
        <row r="1242">
          <cell r="A1242" t="str">
            <v>215161</v>
          </cell>
          <cell r="B1242" t="str">
            <v>g. Debt due after one year</v>
          </cell>
          <cell r="C1242" t="str">
            <v>DEBTGT1YR</v>
          </cell>
        </row>
        <row r="1243">
          <cell r="A1243" t="str">
            <v>215180</v>
          </cell>
          <cell r="B1243" t="str">
            <v>g. Debt due after one year</v>
          </cell>
          <cell r="C1243" t="str">
            <v>DEBTGT1YR</v>
          </cell>
        </row>
        <row r="1244">
          <cell r="A1244" t="str">
            <v>215210</v>
          </cell>
          <cell r="B1244" t="str">
            <v>f. Debt due within one year</v>
          </cell>
          <cell r="C1244" t="str">
            <v>DEBTLT1YR</v>
          </cell>
        </row>
        <row r="1245">
          <cell r="A1245" t="str">
            <v>215220</v>
          </cell>
          <cell r="B1245" t="str">
            <v>g. Debt due after one year</v>
          </cell>
          <cell r="C1245" t="str">
            <v>SWAP_MEMO</v>
          </cell>
        </row>
        <row r="1246">
          <cell r="A1246" t="str">
            <v>215230</v>
          </cell>
          <cell r="B1246" t="str">
            <v>f. Debt due within one year</v>
          </cell>
          <cell r="C1246" t="str">
            <v>DEBTLT1YR</v>
          </cell>
        </row>
        <row r="1247">
          <cell r="A1247" t="str">
            <v>215240</v>
          </cell>
          <cell r="B1247" t="str">
            <v>g. Debt due after one year</v>
          </cell>
          <cell r="C1247" t="str">
            <v>SWAP_MEMO</v>
          </cell>
        </row>
        <row r="1248">
          <cell r="A1248" t="str">
            <v>215250</v>
          </cell>
          <cell r="B1248" t="str">
            <v>g. Debt due after one year</v>
          </cell>
          <cell r="C1248" t="str">
            <v>SWAP_MEMO</v>
          </cell>
        </row>
        <row r="1249">
          <cell r="A1249" t="str">
            <v>215260</v>
          </cell>
          <cell r="B1249" t="str">
            <v>g. Debt due after one year</v>
          </cell>
          <cell r="C1249" t="str">
            <v>SWAP_MEMO</v>
          </cell>
        </row>
        <row r="1250">
          <cell r="A1250" t="str">
            <v>215270</v>
          </cell>
          <cell r="B1250" t="str">
            <v>f. Debt due within one year</v>
          </cell>
          <cell r="C1250" t="str">
            <v>DEBTLT1YR</v>
          </cell>
        </row>
        <row r="1251">
          <cell r="A1251" t="str">
            <v>215501</v>
          </cell>
          <cell r="B1251" t="str">
            <v>g. Debt due after one year</v>
          </cell>
          <cell r="C1251" t="str">
            <v>DEBTGT1YR</v>
          </cell>
        </row>
        <row r="1252">
          <cell r="A1252" t="str">
            <v>215502</v>
          </cell>
          <cell r="B1252" t="str">
            <v>g. Debt due after one year</v>
          </cell>
          <cell r="C1252" t="str">
            <v>DEBTGT1YR</v>
          </cell>
        </row>
        <row r="1253">
          <cell r="A1253" t="str">
            <v>215503</v>
          </cell>
          <cell r="B1253" t="str">
            <v>g. Debt due after one year</v>
          </cell>
          <cell r="C1253" t="str">
            <v>DEBTGT1YR</v>
          </cell>
        </row>
        <row r="1254">
          <cell r="A1254" t="str">
            <v>215504</v>
          </cell>
          <cell r="B1254" t="str">
            <v>g. Debt due after one year</v>
          </cell>
          <cell r="C1254" t="str">
            <v>DEBTGT1YR</v>
          </cell>
        </row>
        <row r="1255">
          <cell r="A1255" t="str">
            <v>215505</v>
          </cell>
          <cell r="B1255" t="str">
            <v>g. Debt due after one year</v>
          </cell>
          <cell r="C1255" t="str">
            <v>DEBTGT1YR</v>
          </cell>
        </row>
        <row r="1256">
          <cell r="A1256" t="str">
            <v>215506</v>
          </cell>
          <cell r="B1256" t="str">
            <v>g. Debt due after one year</v>
          </cell>
          <cell r="C1256" t="str">
            <v>DEBTGT1YR</v>
          </cell>
        </row>
        <row r="1257">
          <cell r="A1257" t="str">
            <v>215507</v>
          </cell>
          <cell r="B1257" t="str">
            <v>g. Debt due after one year</v>
          </cell>
          <cell r="C1257" t="str">
            <v>DEBTGT1YR</v>
          </cell>
        </row>
        <row r="1258">
          <cell r="A1258" t="str">
            <v>215508</v>
          </cell>
          <cell r="B1258" t="str">
            <v>g. Debt due after one year</v>
          </cell>
          <cell r="C1258" t="str">
            <v>DEBTGT1YR</v>
          </cell>
        </row>
        <row r="1259">
          <cell r="A1259" t="str">
            <v>215509</v>
          </cell>
          <cell r="B1259" t="str">
            <v>g. Debt due after one year</v>
          </cell>
          <cell r="C1259" t="str">
            <v>DEBTGT1YR</v>
          </cell>
        </row>
        <row r="1260">
          <cell r="A1260" t="str">
            <v>215510</v>
          </cell>
          <cell r="B1260" t="str">
            <v>g. Debt due after one year</v>
          </cell>
          <cell r="C1260" t="str">
            <v>DEBTGT1YR</v>
          </cell>
        </row>
        <row r="1261">
          <cell r="A1261" t="str">
            <v>216101</v>
          </cell>
          <cell r="B1261" t="str">
            <v>g. Debt due after one year</v>
          </cell>
          <cell r="C1261" t="str">
            <v>DEBTGT1YR</v>
          </cell>
        </row>
        <row r="1262">
          <cell r="A1262" t="str">
            <v>216210</v>
          </cell>
          <cell r="B1262" t="str">
            <v>g. Debt due after one year</v>
          </cell>
          <cell r="C1262" t="str">
            <v>DEBTGT1YR</v>
          </cell>
        </row>
        <row r="1263">
          <cell r="A1263" t="str">
            <v>216220</v>
          </cell>
          <cell r="B1263" t="str">
            <v>g. Debt due after one year</v>
          </cell>
          <cell r="C1263" t="str">
            <v>SWAP_MEMO</v>
          </cell>
        </row>
        <row r="1264">
          <cell r="A1264" t="str">
            <v>216230</v>
          </cell>
          <cell r="B1264" t="str">
            <v>g. Debt due after one year</v>
          </cell>
          <cell r="C1264" t="str">
            <v>DEBTGT1YR</v>
          </cell>
        </row>
        <row r="1265">
          <cell r="A1265" t="str">
            <v>216240</v>
          </cell>
          <cell r="B1265" t="str">
            <v>g. Debt due after one year</v>
          </cell>
          <cell r="C1265" t="str">
            <v>SWAP_MEMO</v>
          </cell>
        </row>
        <row r="1266">
          <cell r="A1266" t="str">
            <v>216250</v>
          </cell>
          <cell r="B1266" t="str">
            <v>g. Debt due after one year</v>
          </cell>
          <cell r="C1266" t="str">
            <v>DEBTGT1YR</v>
          </cell>
        </row>
        <row r="1267">
          <cell r="A1267" t="str">
            <v>216260</v>
          </cell>
          <cell r="B1267" t="str">
            <v>g. Debt due after one year</v>
          </cell>
          <cell r="C1267" t="str">
            <v>SWAP_MEMO</v>
          </cell>
        </row>
        <row r="1268">
          <cell r="A1268" t="str">
            <v>216270</v>
          </cell>
          <cell r="B1268" t="str">
            <v>g. Debt due after one year</v>
          </cell>
          <cell r="C1268" t="str">
            <v>DEBTGT1YR</v>
          </cell>
        </row>
        <row r="1269">
          <cell r="A1269" t="str">
            <v>216501</v>
          </cell>
          <cell r="B1269" t="str">
            <v>f. Debt due within one year</v>
          </cell>
          <cell r="C1269" t="str">
            <v>DEBTLT1YR</v>
          </cell>
        </row>
        <row r="1270">
          <cell r="A1270" t="str">
            <v>216503</v>
          </cell>
          <cell r="B1270" t="str">
            <v>f. Debt due within one year</v>
          </cell>
          <cell r="C1270" t="str">
            <v>DEBTLT1YR</v>
          </cell>
        </row>
        <row r="1271">
          <cell r="A1271" t="str">
            <v>216510</v>
          </cell>
          <cell r="B1271" t="str">
            <v>f. Debt due within one year</v>
          </cell>
          <cell r="C1271" t="str">
            <v>DEBTLT1YR</v>
          </cell>
        </row>
        <row r="1272">
          <cell r="A1272" t="str">
            <v>216520</v>
          </cell>
          <cell r="B1272" t="str">
            <v>f. Debt due within one year</v>
          </cell>
          <cell r="C1272" t="str">
            <v>DEBTLT1YR</v>
          </cell>
        </row>
        <row r="1273">
          <cell r="A1273" t="str">
            <v>216530</v>
          </cell>
          <cell r="B1273" t="str">
            <v>f. Debt due within one year</v>
          </cell>
          <cell r="C1273" t="str">
            <v>DEBTLT1YR</v>
          </cell>
        </row>
        <row r="1274">
          <cell r="A1274" t="str">
            <v>216540</v>
          </cell>
          <cell r="B1274" t="str">
            <v>f. Debt due within one year</v>
          </cell>
          <cell r="C1274" t="str">
            <v>DEBTLT1YR</v>
          </cell>
        </row>
        <row r="1275">
          <cell r="A1275" t="str">
            <v>216550</v>
          </cell>
          <cell r="B1275" t="str">
            <v>f. Debt due within one year</v>
          </cell>
          <cell r="C1275" t="str">
            <v>DEBTLT1YR</v>
          </cell>
        </row>
        <row r="1276">
          <cell r="A1276" t="str">
            <v>216560</v>
          </cell>
          <cell r="B1276" t="str">
            <v>f. Debt due within one year</v>
          </cell>
          <cell r="C1276" t="str">
            <v>DEBTLT1YR</v>
          </cell>
        </row>
        <row r="1277">
          <cell r="A1277" t="str">
            <v>216565</v>
          </cell>
          <cell r="B1277" t="str">
            <v>f. Debt due within one year</v>
          </cell>
          <cell r="C1277" t="str">
            <v>DEBTLT1YR</v>
          </cell>
        </row>
        <row r="1278">
          <cell r="A1278" t="str">
            <v>216570</v>
          </cell>
          <cell r="B1278" t="str">
            <v>f. Debt due within one year</v>
          </cell>
          <cell r="C1278" t="str">
            <v>DEBTLT1YR</v>
          </cell>
        </row>
        <row r="1279">
          <cell r="A1279" t="str">
            <v>216575</v>
          </cell>
          <cell r="B1279" t="str">
            <v>f. Debt due within one year</v>
          </cell>
          <cell r="C1279" t="str">
            <v>DEBTLT1YR</v>
          </cell>
        </row>
        <row r="1280">
          <cell r="A1280" t="str">
            <v>216601</v>
          </cell>
          <cell r="B1280" t="str">
            <v>f. Debt due within one year</v>
          </cell>
          <cell r="C1280" t="str">
            <v>DEBTLT1YR</v>
          </cell>
        </row>
        <row r="1281">
          <cell r="A1281" t="str">
            <v>216603</v>
          </cell>
          <cell r="B1281" t="str">
            <v>f. Debt due within one year</v>
          </cell>
          <cell r="C1281" t="str">
            <v>DEBTLT1YR</v>
          </cell>
        </row>
        <row r="1282">
          <cell r="A1282" t="str">
            <v>216610</v>
          </cell>
          <cell r="B1282" t="str">
            <v>f. Debt due within one year</v>
          </cell>
          <cell r="C1282" t="str">
            <v>DEBTLT1YR</v>
          </cell>
        </row>
        <row r="1283">
          <cell r="A1283" t="str">
            <v>216620</v>
          </cell>
          <cell r="B1283" t="str">
            <v>f. Debt due within one year</v>
          </cell>
          <cell r="C1283" t="str">
            <v>DEBTLT1YR</v>
          </cell>
        </row>
        <row r="1284">
          <cell r="A1284" t="str">
            <v>216630</v>
          </cell>
          <cell r="B1284" t="str">
            <v>f. Debt due within one year</v>
          </cell>
          <cell r="C1284" t="str">
            <v>DEBTLT1YR</v>
          </cell>
        </row>
        <row r="1285">
          <cell r="A1285" t="str">
            <v>216640</v>
          </cell>
          <cell r="B1285" t="str">
            <v>f. Debt due within one year</v>
          </cell>
          <cell r="C1285" t="str">
            <v>DEBTLT1YR</v>
          </cell>
        </row>
        <row r="1286">
          <cell r="A1286" t="str">
            <v>216650</v>
          </cell>
          <cell r="B1286" t="str">
            <v>f. Debt due within one year</v>
          </cell>
          <cell r="C1286" t="str">
            <v>DEBTLT1YR</v>
          </cell>
        </row>
        <row r="1287">
          <cell r="A1287" t="str">
            <v>216660</v>
          </cell>
          <cell r="B1287" t="str">
            <v>f. Debt due within one year</v>
          </cell>
          <cell r="C1287" t="str">
            <v>DEBTLT1YR</v>
          </cell>
        </row>
        <row r="1288">
          <cell r="A1288" t="str">
            <v>216665</v>
          </cell>
          <cell r="B1288" t="str">
            <v>f. Debt due within one year</v>
          </cell>
          <cell r="C1288" t="str">
            <v>DEBTLT1YR</v>
          </cell>
        </row>
        <row r="1289">
          <cell r="A1289" t="str">
            <v>216670</v>
          </cell>
          <cell r="B1289" t="str">
            <v>f. Debt due within one year</v>
          </cell>
          <cell r="C1289" t="str">
            <v>DEBTLT1YR</v>
          </cell>
        </row>
        <row r="1290">
          <cell r="A1290" t="str">
            <v>216675</v>
          </cell>
          <cell r="B1290" t="str">
            <v>f. Debt due within one year</v>
          </cell>
          <cell r="C1290" t="str">
            <v>DEBTLT1YR</v>
          </cell>
        </row>
        <row r="1291">
          <cell r="A1291" t="str">
            <v>216701</v>
          </cell>
          <cell r="B1291" t="str">
            <v>f. Debt due within one year</v>
          </cell>
          <cell r="C1291" t="str">
            <v>DEBTLT1YR</v>
          </cell>
        </row>
        <row r="1292">
          <cell r="A1292" t="str">
            <v>216703</v>
          </cell>
          <cell r="B1292" t="str">
            <v>f. Debt due within one year</v>
          </cell>
          <cell r="C1292" t="str">
            <v>DEBTLT1YR</v>
          </cell>
        </row>
        <row r="1293">
          <cell r="A1293" t="str">
            <v>216710</v>
          </cell>
          <cell r="B1293" t="str">
            <v>f. Debt due within one year</v>
          </cell>
          <cell r="C1293" t="str">
            <v>DEBTLT1YR</v>
          </cell>
        </row>
        <row r="1294">
          <cell r="A1294" t="str">
            <v>216720</v>
          </cell>
          <cell r="B1294" t="str">
            <v>f. Debt due within one year</v>
          </cell>
          <cell r="C1294" t="str">
            <v>DEBTLT1YR</v>
          </cell>
        </row>
        <row r="1295">
          <cell r="A1295" t="str">
            <v>216730</v>
          </cell>
          <cell r="B1295" t="str">
            <v>f. Debt due within one year</v>
          </cell>
          <cell r="C1295" t="str">
            <v>DEBTLT1YR</v>
          </cell>
        </row>
        <row r="1296">
          <cell r="A1296" t="str">
            <v>216740</v>
          </cell>
          <cell r="B1296" t="str">
            <v>f. Debt due within one year</v>
          </cell>
          <cell r="C1296" t="str">
            <v>DEBTLT1YR</v>
          </cell>
        </row>
        <row r="1297">
          <cell r="A1297" t="str">
            <v>216750</v>
          </cell>
          <cell r="B1297" t="str">
            <v>f. Debt due within one year</v>
          </cell>
          <cell r="C1297" t="str">
            <v>DEBTLT1YR</v>
          </cell>
        </row>
        <row r="1298">
          <cell r="A1298" t="str">
            <v>216760</v>
          </cell>
          <cell r="B1298" t="str">
            <v>f. Debt due within one year</v>
          </cell>
          <cell r="C1298" t="str">
            <v>DEBTLT1YR</v>
          </cell>
        </row>
        <row r="1299">
          <cell r="A1299" t="str">
            <v>216765</v>
          </cell>
          <cell r="B1299" t="str">
            <v>f. Debt due within one year</v>
          </cell>
          <cell r="C1299" t="str">
            <v>DEBTLT1YR</v>
          </cell>
        </row>
        <row r="1300">
          <cell r="A1300" t="str">
            <v>216770</v>
          </cell>
          <cell r="B1300" t="str">
            <v>f. Debt due within one year</v>
          </cell>
          <cell r="C1300" t="str">
            <v>DEBTLT1YR</v>
          </cell>
        </row>
        <row r="1301">
          <cell r="A1301" t="str">
            <v>216775</v>
          </cell>
          <cell r="B1301" t="str">
            <v>f. Debt due within one year</v>
          </cell>
          <cell r="C1301" t="str">
            <v>DEBTLT1YR</v>
          </cell>
        </row>
        <row r="1302">
          <cell r="A1302" t="str">
            <v>216801</v>
          </cell>
          <cell r="B1302" t="str">
            <v>f. Debt due within one year</v>
          </cell>
          <cell r="C1302" t="str">
            <v>DEBTLT1YR</v>
          </cell>
        </row>
        <row r="1303">
          <cell r="A1303" t="str">
            <v>216810</v>
          </cell>
          <cell r="B1303" t="str">
            <v>f. Debt due within one year</v>
          </cell>
          <cell r="C1303" t="str">
            <v>DEBTLT1YR</v>
          </cell>
        </row>
        <row r="1304">
          <cell r="A1304" t="str">
            <v>216830</v>
          </cell>
          <cell r="B1304" t="str">
            <v>f. Debt due within one year</v>
          </cell>
          <cell r="C1304" t="str">
            <v>DEBTLT1YR</v>
          </cell>
        </row>
        <row r="1305">
          <cell r="A1305" t="str">
            <v>216840</v>
          </cell>
          <cell r="B1305" t="str">
            <v>f. Debt due within one year</v>
          </cell>
          <cell r="C1305" t="str">
            <v>DEBTLT1YR</v>
          </cell>
        </row>
        <row r="1306">
          <cell r="A1306" t="str">
            <v>216850</v>
          </cell>
          <cell r="B1306" t="str">
            <v>f. Debt due within one year</v>
          </cell>
          <cell r="C1306" t="str">
            <v>DEBTLT1YR</v>
          </cell>
        </row>
        <row r="1307">
          <cell r="A1307" t="str">
            <v>216860</v>
          </cell>
          <cell r="B1307" t="str">
            <v>f. Debt due within one year</v>
          </cell>
          <cell r="C1307" t="str">
            <v>DEBTLT1YR</v>
          </cell>
        </row>
        <row r="1308">
          <cell r="A1308" t="str">
            <v>216865</v>
          </cell>
          <cell r="B1308" t="str">
            <v>f. Debt due within one year</v>
          </cell>
          <cell r="C1308" t="str">
            <v>DEBTLT1YR</v>
          </cell>
        </row>
        <row r="1309">
          <cell r="A1309" t="str">
            <v>216870</v>
          </cell>
          <cell r="B1309" t="str">
            <v>f. Debt due within one year</v>
          </cell>
          <cell r="C1309" t="str">
            <v>DEBTLT1YR</v>
          </cell>
        </row>
        <row r="1310">
          <cell r="A1310" t="str">
            <v>216875</v>
          </cell>
          <cell r="B1310" t="str">
            <v>f. Debt due within one year</v>
          </cell>
          <cell r="C1310" t="str">
            <v>DEBTLT1YR</v>
          </cell>
        </row>
        <row r="1311">
          <cell r="A1311" t="str">
            <v>216901</v>
          </cell>
          <cell r="B1311" t="str">
            <v>g. Debt due after one year</v>
          </cell>
          <cell r="C1311" t="str">
            <v>DEBTGT1YR</v>
          </cell>
        </row>
        <row r="1312">
          <cell r="A1312" t="str">
            <v>216903</v>
          </cell>
          <cell r="B1312" t="str">
            <v>g. Debt due after one year</v>
          </cell>
          <cell r="C1312" t="str">
            <v>DEBTGT1YR</v>
          </cell>
        </row>
        <row r="1313">
          <cell r="A1313" t="str">
            <v>216910</v>
          </cell>
          <cell r="B1313" t="str">
            <v>g. Debt due after one year</v>
          </cell>
          <cell r="C1313" t="str">
            <v>DEBTGT1YR</v>
          </cell>
        </row>
        <row r="1314">
          <cell r="A1314" t="str">
            <v>216920</v>
          </cell>
          <cell r="B1314" t="str">
            <v>g. Debt due after one year</v>
          </cell>
          <cell r="C1314" t="str">
            <v>DEBTGT1YR</v>
          </cell>
        </row>
        <row r="1315">
          <cell r="A1315" t="str">
            <v>216930</v>
          </cell>
          <cell r="B1315" t="str">
            <v>g. Debt due after one year</v>
          </cell>
          <cell r="C1315" t="str">
            <v>DEBTGT1YR</v>
          </cell>
        </row>
        <row r="1316">
          <cell r="A1316" t="str">
            <v>216940</v>
          </cell>
          <cell r="B1316" t="str">
            <v>g. Debt due after one year</v>
          </cell>
          <cell r="C1316" t="str">
            <v>DEBTGT1YR</v>
          </cell>
        </row>
        <row r="1317">
          <cell r="A1317" t="str">
            <v>216950</v>
          </cell>
          <cell r="B1317" t="str">
            <v>g. Debt due after one year</v>
          </cell>
          <cell r="C1317" t="str">
            <v>DEBTGT1YR</v>
          </cell>
        </row>
        <row r="1318">
          <cell r="A1318" t="str">
            <v>216960</v>
          </cell>
          <cell r="B1318" t="str">
            <v>g. Debt due after one year</v>
          </cell>
          <cell r="C1318" t="str">
            <v>DEBTGT1YR</v>
          </cell>
        </row>
        <row r="1319">
          <cell r="A1319" t="str">
            <v>216965</v>
          </cell>
          <cell r="B1319" t="str">
            <v>f. Debt due within one year</v>
          </cell>
          <cell r="C1319" t="str">
            <v>DEBTGT1YR</v>
          </cell>
        </row>
        <row r="1320">
          <cell r="A1320" t="str">
            <v>216970</v>
          </cell>
          <cell r="B1320" t="str">
            <v>g. Debt due after one year</v>
          </cell>
          <cell r="C1320" t="str">
            <v>DEBTGT1YR</v>
          </cell>
        </row>
        <row r="1321">
          <cell r="A1321" t="str">
            <v>216975</v>
          </cell>
          <cell r="B1321" t="str">
            <v>f. Debt due within one year</v>
          </cell>
          <cell r="C1321" t="str">
            <v>DEBTGT1YR</v>
          </cell>
        </row>
        <row r="1322">
          <cell r="A1322" t="str">
            <v>217001</v>
          </cell>
          <cell r="B1322" t="str">
            <v>g. Debt due after one year</v>
          </cell>
          <cell r="C1322" t="str">
            <v>DEBTGT1YR</v>
          </cell>
        </row>
        <row r="1323">
          <cell r="A1323" t="str">
            <v>217010</v>
          </cell>
          <cell r="B1323" t="str">
            <v>g. Debt due after one year</v>
          </cell>
          <cell r="C1323" t="str">
            <v>DEBTGT1YR</v>
          </cell>
        </row>
        <row r="1324">
          <cell r="A1324" t="str">
            <v>217030</v>
          </cell>
          <cell r="B1324" t="str">
            <v>g. Debt due after one year</v>
          </cell>
          <cell r="C1324" t="str">
            <v>DEBTGT1YR</v>
          </cell>
        </row>
        <row r="1325">
          <cell r="A1325" t="str">
            <v>217040</v>
          </cell>
          <cell r="B1325" t="str">
            <v>g. Debt due after one year</v>
          </cell>
          <cell r="C1325" t="str">
            <v>DEBTGT1YR</v>
          </cell>
        </row>
        <row r="1326">
          <cell r="A1326" t="str">
            <v>217050</v>
          </cell>
          <cell r="B1326" t="str">
            <v>g. Debt due after one year</v>
          </cell>
          <cell r="C1326" t="str">
            <v>DEBTGT1YR</v>
          </cell>
        </row>
        <row r="1327">
          <cell r="A1327" t="str">
            <v>217060</v>
          </cell>
          <cell r="B1327" t="str">
            <v>g. Debt due after one year</v>
          </cell>
          <cell r="C1327" t="str">
            <v>DEBTGT1YR</v>
          </cell>
        </row>
        <row r="1328">
          <cell r="A1328" t="str">
            <v>217065</v>
          </cell>
          <cell r="B1328" t="str">
            <v>f. Debt due within one year</v>
          </cell>
          <cell r="C1328" t="str">
            <v>DEBTGT1YR</v>
          </cell>
        </row>
        <row r="1329">
          <cell r="A1329" t="str">
            <v>217070</v>
          </cell>
          <cell r="B1329" t="str">
            <v>g. Debt due after one year</v>
          </cell>
          <cell r="C1329" t="str">
            <v>DEBTGT1YR</v>
          </cell>
        </row>
        <row r="1330">
          <cell r="A1330" t="str">
            <v>217075</v>
          </cell>
          <cell r="B1330" t="str">
            <v>f. Debt due within one year</v>
          </cell>
          <cell r="C1330" t="str">
            <v>DEBTGT1YR</v>
          </cell>
        </row>
        <row r="1331">
          <cell r="A1331" t="str">
            <v>217701</v>
          </cell>
          <cell r="B1331" t="str">
            <v>g. Debt due after one year</v>
          </cell>
          <cell r="C1331" t="str">
            <v>DEBTGT1YR</v>
          </cell>
        </row>
        <row r="1332">
          <cell r="A1332" t="str">
            <v>217703</v>
          </cell>
          <cell r="B1332" t="str">
            <v>g. Debt due after one year</v>
          </cell>
          <cell r="C1332" t="str">
            <v>DEBTGT1YR</v>
          </cell>
        </row>
        <row r="1333">
          <cell r="A1333" t="str">
            <v>217710</v>
          </cell>
          <cell r="B1333" t="str">
            <v>g. Debt due after one year</v>
          </cell>
          <cell r="C1333" t="str">
            <v>DEBTGT1YR</v>
          </cell>
        </row>
        <row r="1334">
          <cell r="A1334" t="str">
            <v>217720</v>
          </cell>
          <cell r="B1334" t="str">
            <v>g. Debt due after one year</v>
          </cell>
          <cell r="C1334" t="str">
            <v>DEBTGT1YR</v>
          </cell>
        </row>
        <row r="1335">
          <cell r="A1335" t="str">
            <v>217730</v>
          </cell>
          <cell r="B1335" t="str">
            <v>g. Debt due after one year</v>
          </cell>
          <cell r="C1335" t="str">
            <v>DEBTGT1YR</v>
          </cell>
        </row>
        <row r="1336">
          <cell r="A1336" t="str">
            <v>217740</v>
          </cell>
          <cell r="B1336" t="str">
            <v>g. Debt due after one year</v>
          </cell>
          <cell r="C1336" t="str">
            <v>DEBTGT1YR</v>
          </cell>
        </row>
        <row r="1337">
          <cell r="A1337" t="str">
            <v>217750</v>
          </cell>
          <cell r="B1337" t="str">
            <v>g. Debt due after one year</v>
          </cell>
          <cell r="C1337" t="str">
            <v>DEBTGT1YR</v>
          </cell>
        </row>
        <row r="1338">
          <cell r="A1338" t="str">
            <v>217760</v>
          </cell>
          <cell r="B1338" t="str">
            <v>g. Debt due after one year</v>
          </cell>
          <cell r="C1338" t="str">
            <v>DEBTGT1YR</v>
          </cell>
        </row>
        <row r="1339">
          <cell r="A1339" t="str">
            <v>217765</v>
          </cell>
          <cell r="B1339" t="str">
            <v>f. Debt due within one year</v>
          </cell>
          <cell r="C1339" t="str">
            <v>DEBTGT1YR</v>
          </cell>
        </row>
        <row r="1340">
          <cell r="A1340" t="str">
            <v>217770</v>
          </cell>
          <cell r="B1340" t="str">
            <v>g. Debt due after one year</v>
          </cell>
          <cell r="C1340" t="str">
            <v>DEBTGT1YR</v>
          </cell>
        </row>
        <row r="1341">
          <cell r="A1341" t="str">
            <v>217775</v>
          </cell>
          <cell r="B1341" t="str">
            <v>f. Debt due within one year</v>
          </cell>
          <cell r="C1341" t="str">
            <v>DEBTGT1YR</v>
          </cell>
        </row>
        <row r="1342">
          <cell r="A1342" t="str">
            <v>217801</v>
          </cell>
          <cell r="B1342" t="str">
            <v>g. Debt due after one year</v>
          </cell>
          <cell r="C1342" t="str">
            <v>DEBTGT1YR</v>
          </cell>
        </row>
        <row r="1343">
          <cell r="A1343" t="str">
            <v>217810</v>
          </cell>
          <cell r="B1343" t="str">
            <v>g. Debt due after one year</v>
          </cell>
          <cell r="C1343" t="str">
            <v>DEBTGT1YR</v>
          </cell>
        </row>
        <row r="1344">
          <cell r="A1344" t="str">
            <v>217830</v>
          </cell>
          <cell r="B1344" t="str">
            <v>g. Debt due after one year</v>
          </cell>
          <cell r="C1344" t="str">
            <v>DEBTGT1YR</v>
          </cell>
        </row>
        <row r="1345">
          <cell r="A1345" t="str">
            <v>217840</v>
          </cell>
          <cell r="B1345" t="str">
            <v>g. Debt due after one year</v>
          </cell>
          <cell r="C1345" t="str">
            <v>DEBTGT1YR</v>
          </cell>
        </row>
        <row r="1346">
          <cell r="A1346" t="str">
            <v>217850</v>
          </cell>
          <cell r="B1346" t="str">
            <v>g. Debt due after one year</v>
          </cell>
          <cell r="C1346" t="str">
            <v>DEBTGT1YR</v>
          </cell>
        </row>
        <row r="1347">
          <cell r="A1347" t="str">
            <v>217860</v>
          </cell>
          <cell r="B1347" t="str">
            <v>g. Debt due after one year</v>
          </cell>
          <cell r="C1347" t="str">
            <v>DEBTGT1YR</v>
          </cell>
        </row>
        <row r="1348">
          <cell r="A1348" t="str">
            <v>217865</v>
          </cell>
          <cell r="B1348" t="str">
            <v>f. Debt due within one year</v>
          </cell>
          <cell r="C1348" t="str">
            <v>DEBTGT1YR</v>
          </cell>
        </row>
        <row r="1349">
          <cell r="A1349" t="str">
            <v>217870</v>
          </cell>
          <cell r="B1349" t="str">
            <v>g. Debt due after one year</v>
          </cell>
          <cell r="C1349" t="str">
            <v>DEBTGT1YR</v>
          </cell>
        </row>
        <row r="1350">
          <cell r="A1350" t="str">
            <v>217875</v>
          </cell>
          <cell r="B1350" t="str">
            <v>f. Debt due within one year</v>
          </cell>
          <cell r="C1350" t="str">
            <v>DEBTGT1YR</v>
          </cell>
        </row>
        <row r="1351">
          <cell r="A1351" t="str">
            <v>218001</v>
          </cell>
          <cell r="B1351" t="str">
            <v>g. Debt due after one year</v>
          </cell>
          <cell r="C1351" t="str">
            <v>TOT_OTHER_DEBT</v>
          </cell>
        </row>
        <row r="1352">
          <cell r="A1352" t="str">
            <v>218002</v>
          </cell>
          <cell r="B1352" t="str">
            <v>g. Debt due after one year</v>
          </cell>
          <cell r="C1352" t="str">
            <v>TOT_OTHER_DEBT</v>
          </cell>
        </row>
        <row r="1353">
          <cell r="A1353" t="str">
            <v>218003</v>
          </cell>
          <cell r="B1353" t="str">
            <v>g. Debt due after one year</v>
          </cell>
          <cell r="C1353" t="str">
            <v>TOT_OTHER_DEBT</v>
          </cell>
        </row>
        <row r="1354">
          <cell r="A1354" t="str">
            <v>218004</v>
          </cell>
          <cell r="B1354" t="str">
            <v>g. Debt due after one year</v>
          </cell>
          <cell r="C1354" t="str">
            <v>TOT_OTHER_DEBT</v>
          </cell>
        </row>
        <row r="1355">
          <cell r="A1355" t="str">
            <v>218005</v>
          </cell>
          <cell r="B1355" t="str">
            <v>g. Debt due after one year</v>
          </cell>
          <cell r="C1355" t="str">
            <v>TOT_OTHER_DEBT</v>
          </cell>
        </row>
        <row r="1356">
          <cell r="A1356" t="str">
            <v>218020</v>
          </cell>
          <cell r="B1356" t="str">
            <v>g. Debt due after one year</v>
          </cell>
          <cell r="C1356" t="str">
            <v>TOT_OTHER_DEBT</v>
          </cell>
        </row>
        <row r="1357">
          <cell r="A1357" t="str">
            <v>218030</v>
          </cell>
          <cell r="B1357" t="str">
            <v>g. Debt due after one year</v>
          </cell>
          <cell r="C1357" t="str">
            <v>TOT_OTHER_DEBT</v>
          </cell>
        </row>
        <row r="1358">
          <cell r="A1358" t="str">
            <v>218040</v>
          </cell>
          <cell r="B1358" t="str">
            <v>g. Debt due after one year</v>
          </cell>
          <cell r="C1358" t="str">
            <v>TOT_OTHER_DEBT</v>
          </cell>
        </row>
        <row r="1359">
          <cell r="A1359" t="str">
            <v>218050</v>
          </cell>
          <cell r="B1359" t="str">
            <v>g. Debt due after one year</v>
          </cell>
          <cell r="C1359" t="str">
            <v>TOT_OTHER_DEBT</v>
          </cell>
        </row>
        <row r="1360">
          <cell r="A1360" t="str">
            <v>218060</v>
          </cell>
          <cell r="B1360" t="str">
            <v>g. Debt due after one year</v>
          </cell>
          <cell r="C1360" t="str">
            <v>TOT_OTHER_DEBT</v>
          </cell>
        </row>
        <row r="1361">
          <cell r="A1361" t="str">
            <v>218070</v>
          </cell>
          <cell r="B1361" t="str">
            <v>g. Debt due after one year</v>
          </cell>
          <cell r="C1361" t="str">
            <v>TOT_OTHER_DEBT</v>
          </cell>
        </row>
        <row r="1362">
          <cell r="A1362" t="str">
            <v>218080</v>
          </cell>
          <cell r="B1362" t="str">
            <v>g. Debt due after one year</v>
          </cell>
          <cell r="C1362" t="str">
            <v>TOT_OTHER_DEBT</v>
          </cell>
        </row>
        <row r="1363">
          <cell r="A1363" t="str">
            <v>218082</v>
          </cell>
          <cell r="B1363" t="str">
            <v>g. Debt due after one year</v>
          </cell>
          <cell r="C1363" t="str">
            <v>TOT_OTHER_DEBT</v>
          </cell>
        </row>
        <row r="1364">
          <cell r="A1364" t="str">
            <v>218090</v>
          </cell>
          <cell r="B1364" t="str">
            <v>g. Debt due after one year</v>
          </cell>
          <cell r="C1364" t="str">
            <v>TOT_OTHER_DEBT</v>
          </cell>
        </row>
        <row r="1365">
          <cell r="A1365" t="str">
            <v>218092</v>
          </cell>
          <cell r="B1365" t="str">
            <v>g. Debt due after one year</v>
          </cell>
          <cell r="C1365" t="str">
            <v>TOT_OTHER_DEBT</v>
          </cell>
        </row>
        <row r="1366">
          <cell r="A1366" t="str">
            <v>218101</v>
          </cell>
          <cell r="B1366" t="str">
            <v>g. Debt due after one year</v>
          </cell>
          <cell r="C1366" t="str">
            <v>TOT_OTHER_DEBT</v>
          </cell>
        </row>
        <row r="1367">
          <cell r="A1367" t="str">
            <v>218102</v>
          </cell>
          <cell r="B1367" t="str">
            <v>g. Debt due after one year</v>
          </cell>
          <cell r="C1367" t="str">
            <v>TOT_OTHER_DEBT</v>
          </cell>
        </row>
        <row r="1368">
          <cell r="A1368" t="str">
            <v>218103</v>
          </cell>
          <cell r="B1368" t="str">
            <v>g. Debt due after one year</v>
          </cell>
          <cell r="C1368" t="str">
            <v>TOT_OTHER_DEBT</v>
          </cell>
        </row>
        <row r="1369">
          <cell r="A1369" t="str">
            <v>218104</v>
          </cell>
          <cell r="B1369" t="str">
            <v>g. Debt due after one year</v>
          </cell>
          <cell r="C1369" t="str">
            <v>TOT_OTHER_DEBT</v>
          </cell>
        </row>
        <row r="1370">
          <cell r="A1370" t="str">
            <v>218120</v>
          </cell>
          <cell r="B1370" t="str">
            <v>g. Debt due after one year</v>
          </cell>
          <cell r="C1370" t="str">
            <v>TOT_OTHER_DEBT</v>
          </cell>
        </row>
        <row r="1371">
          <cell r="A1371" t="str">
            <v>218130</v>
          </cell>
          <cell r="B1371" t="str">
            <v>g. Debt due after one year</v>
          </cell>
          <cell r="C1371" t="str">
            <v>TOT_OTHER_DEBT</v>
          </cell>
        </row>
        <row r="1372">
          <cell r="A1372" t="str">
            <v>218140</v>
          </cell>
          <cell r="B1372" t="str">
            <v>g. Debt due after one year</v>
          </cell>
          <cell r="C1372" t="str">
            <v>TOT_OTHER_DEBT</v>
          </cell>
        </row>
        <row r="1373">
          <cell r="A1373" t="str">
            <v>218150</v>
          </cell>
          <cell r="B1373" t="str">
            <v>g. Debt due after one year</v>
          </cell>
          <cell r="C1373" t="str">
            <v>TOT_OTHER_DEBT</v>
          </cell>
        </row>
        <row r="1374">
          <cell r="A1374" t="str">
            <v>218180</v>
          </cell>
          <cell r="B1374" t="str">
            <v>g. Debt due after one year</v>
          </cell>
          <cell r="C1374" t="str">
            <v>TOT_OTHER_DEBT</v>
          </cell>
        </row>
        <row r="1375">
          <cell r="A1375" t="str">
            <v>218182</v>
          </cell>
          <cell r="B1375" t="str">
            <v>g. Debt due after one year</v>
          </cell>
          <cell r="C1375" t="str">
            <v>TOT_OTHER_DEBT</v>
          </cell>
        </row>
        <row r="1376">
          <cell r="A1376" t="str">
            <v>218190</v>
          </cell>
          <cell r="B1376" t="str">
            <v>g. Debt due after one year</v>
          </cell>
          <cell r="C1376" t="str">
            <v>TOT_OTHER_DEBT</v>
          </cell>
        </row>
        <row r="1377">
          <cell r="A1377" t="str">
            <v>218192</v>
          </cell>
          <cell r="B1377" t="str">
            <v>g. Debt due after one year</v>
          </cell>
          <cell r="C1377" t="str">
            <v>TOT_OTHER_DEBT</v>
          </cell>
        </row>
        <row r="1378">
          <cell r="A1378" t="str">
            <v>218501</v>
          </cell>
          <cell r="B1378" t="str">
            <v>g. Debt due after one year</v>
          </cell>
          <cell r="C1378" t="str">
            <v>TOT_OTHER_DEBT</v>
          </cell>
        </row>
        <row r="1379">
          <cell r="A1379" t="str">
            <v>218502</v>
          </cell>
          <cell r="B1379" t="str">
            <v>g. Debt due after one year</v>
          </cell>
          <cell r="C1379" t="str">
            <v>TOT_OTHER_DEBT</v>
          </cell>
        </row>
        <row r="1380">
          <cell r="A1380" t="str">
            <v>218601</v>
          </cell>
          <cell r="B1380" t="str">
            <v>g. Debt due after one year</v>
          </cell>
          <cell r="C1380" t="str">
            <v>TOT_OTHER_DEBT</v>
          </cell>
        </row>
        <row r="1381">
          <cell r="A1381" t="str">
            <v>218602</v>
          </cell>
          <cell r="B1381" t="str">
            <v>g. Debt due after one year</v>
          </cell>
          <cell r="C1381" t="str">
            <v>TOT_OTHER_DEBT</v>
          </cell>
        </row>
        <row r="1382">
          <cell r="A1382" t="str">
            <v>219001</v>
          </cell>
          <cell r="B1382" t="str">
            <v>g. Debt due after one year</v>
          </cell>
          <cell r="C1382" t="str">
            <v>TOT_OTHER_DEBT</v>
          </cell>
        </row>
        <row r="1383">
          <cell r="A1383" t="str">
            <v>219002</v>
          </cell>
          <cell r="B1383" t="str">
            <v>g. Debt due after one year</v>
          </cell>
          <cell r="C1383" t="str">
            <v>TOT_OTHER_DEBT</v>
          </cell>
        </row>
        <row r="1384">
          <cell r="A1384" t="str">
            <v>219003</v>
          </cell>
          <cell r="B1384" t="str">
            <v>g. Debt due after one year</v>
          </cell>
          <cell r="C1384" t="str">
            <v>TOT_OTHER_DEBT</v>
          </cell>
        </row>
        <row r="1385">
          <cell r="A1385" t="str">
            <v>219004</v>
          </cell>
          <cell r="B1385" t="str">
            <v>g. Debt due after one year</v>
          </cell>
          <cell r="C1385" t="str">
            <v>TOT_OTHER_DEBT</v>
          </cell>
        </row>
        <row r="1386">
          <cell r="A1386" t="str">
            <v>219020</v>
          </cell>
          <cell r="B1386" t="str">
            <v>g. Debt due after one year</v>
          </cell>
          <cell r="C1386" t="str">
            <v>TOT_OTHER_DEBT</v>
          </cell>
        </row>
        <row r="1387">
          <cell r="A1387" t="str">
            <v>219030</v>
          </cell>
          <cell r="B1387" t="str">
            <v>g. Debt due after one year</v>
          </cell>
          <cell r="C1387" t="str">
            <v>TOT_OTHER_DEBT</v>
          </cell>
        </row>
        <row r="1388">
          <cell r="A1388" t="str">
            <v>219040</v>
          </cell>
          <cell r="B1388" t="str">
            <v>g. Debt due after one year</v>
          </cell>
          <cell r="C1388" t="str">
            <v>TOT_OTHER_DEBT</v>
          </cell>
        </row>
        <row r="1389">
          <cell r="A1389" t="str">
            <v>219050</v>
          </cell>
          <cell r="B1389" t="str">
            <v>g. Debt due after one year</v>
          </cell>
          <cell r="C1389" t="str">
            <v>TOT_OTHER_DEBT</v>
          </cell>
        </row>
        <row r="1390">
          <cell r="A1390" t="str">
            <v>219060</v>
          </cell>
          <cell r="B1390" t="str">
            <v>g. Debt due after one year</v>
          </cell>
          <cell r="C1390" t="str">
            <v>TOT_OTHER_DEBT</v>
          </cell>
        </row>
        <row r="1391">
          <cell r="A1391" t="str">
            <v>219070</v>
          </cell>
          <cell r="B1391" t="str">
            <v>g. Debt due after one year</v>
          </cell>
          <cell r="C1391" t="str">
            <v>TOT_OTHER_DEBT</v>
          </cell>
        </row>
        <row r="1392">
          <cell r="A1392" t="str">
            <v>219080</v>
          </cell>
          <cell r="B1392" t="str">
            <v>g. Debt due after one year</v>
          </cell>
          <cell r="C1392" t="str">
            <v>TOT_OTHER_DEBT</v>
          </cell>
        </row>
        <row r="1393">
          <cell r="A1393" t="str">
            <v>219082</v>
          </cell>
          <cell r="B1393" t="str">
            <v>g. Debt due after one year</v>
          </cell>
          <cell r="C1393" t="str">
            <v>TOT_OTHER_DEBT</v>
          </cell>
        </row>
        <row r="1394">
          <cell r="A1394" t="str">
            <v>219090</v>
          </cell>
          <cell r="B1394" t="str">
            <v>g. Debt due after one year</v>
          </cell>
          <cell r="C1394" t="str">
            <v>TOT_OTHER_DEBT</v>
          </cell>
        </row>
        <row r="1395">
          <cell r="A1395" t="str">
            <v>219091</v>
          </cell>
          <cell r="B1395" t="str">
            <v>g. Debt due after one year</v>
          </cell>
          <cell r="C1395" t="str">
            <v>TOT_OTHER_DEBT</v>
          </cell>
        </row>
        <row r="1396">
          <cell r="A1396" t="str">
            <v>219092</v>
          </cell>
          <cell r="B1396" t="str">
            <v>g. Debt due after one year</v>
          </cell>
          <cell r="C1396" t="str">
            <v>TOT_OTHER_DEBT</v>
          </cell>
        </row>
        <row r="1397">
          <cell r="A1397" t="str">
            <v>219101</v>
          </cell>
          <cell r="B1397" t="str">
            <v>g. Debt due after one year</v>
          </cell>
          <cell r="C1397" t="str">
            <v>TOT_OTHER_DEBT</v>
          </cell>
        </row>
        <row r="1398">
          <cell r="A1398" t="str">
            <v>219102</v>
          </cell>
          <cell r="B1398" t="str">
            <v>g. Debt due after one year</v>
          </cell>
          <cell r="C1398" t="str">
            <v>TOT_OTHER_DEBT</v>
          </cell>
        </row>
        <row r="1399">
          <cell r="A1399" t="str">
            <v>219103</v>
          </cell>
          <cell r="B1399" t="str">
            <v>g. Debt due after one year</v>
          </cell>
          <cell r="C1399" t="str">
            <v>TOT_OTHER_DEBT</v>
          </cell>
        </row>
        <row r="1400">
          <cell r="A1400" t="str">
            <v>219104</v>
          </cell>
          <cell r="B1400" t="str">
            <v>g. Debt due after one year</v>
          </cell>
          <cell r="C1400" t="str">
            <v>TOT_OTHER_DEBT</v>
          </cell>
        </row>
        <row r="1401">
          <cell r="A1401" t="str">
            <v>219930</v>
          </cell>
          <cell r="B1401" t="str">
            <v>g. Debt due after one year</v>
          </cell>
          <cell r="C1401" t="str">
            <v>SWAP_MEMO</v>
          </cell>
        </row>
        <row r="1402">
          <cell r="A1402" t="str">
            <v>219970</v>
          </cell>
          <cell r="B1402" t="str">
            <v>g. Debt due after one year</v>
          </cell>
          <cell r="C1402" t="str">
            <v>SWAP_MEMO</v>
          </cell>
        </row>
        <row r="1403">
          <cell r="A1403" t="str">
            <v>221211</v>
          </cell>
          <cell r="B1403" t="str">
            <v>h. Accrued interest payable</v>
          </cell>
          <cell r="C1403" t="str">
            <v>ACCINTPAY</v>
          </cell>
        </row>
        <row r="1404">
          <cell r="A1404" t="str">
            <v>221301</v>
          </cell>
          <cell r="B1404" t="str">
            <v>h. Accrued interest payable</v>
          </cell>
          <cell r="C1404" t="str">
            <v>ACCINTPAY</v>
          </cell>
        </row>
        <row r="1405">
          <cell r="A1405" t="str">
            <v>221352</v>
          </cell>
          <cell r="B1405" t="str">
            <v>h. Accrued interest payable</v>
          </cell>
          <cell r="C1405" t="str">
            <v>ACCINTPAY</v>
          </cell>
        </row>
        <row r="1406">
          <cell r="A1406" t="str">
            <v>221353</v>
          </cell>
          <cell r="B1406" t="str">
            <v>h. Accrued interest payable</v>
          </cell>
          <cell r="C1406" t="str">
            <v>ACCINTPAY</v>
          </cell>
        </row>
        <row r="1407">
          <cell r="A1407" t="str">
            <v>222000</v>
          </cell>
          <cell r="B1407" t="str">
            <v>h. Accrued interest payable</v>
          </cell>
          <cell r="C1407" t="str">
            <v>ACCINTPAY</v>
          </cell>
        </row>
        <row r="1408">
          <cell r="A1408" t="str">
            <v>222004</v>
          </cell>
          <cell r="B1408" t="str">
            <v>h. Accrued interest payable</v>
          </cell>
          <cell r="C1408" t="str">
            <v>ACCINTPAY</v>
          </cell>
        </row>
        <row r="1409">
          <cell r="A1409" t="str">
            <v>222005</v>
          </cell>
          <cell r="B1409" t="str">
            <v>h. Accrued interest payable</v>
          </cell>
          <cell r="C1409" t="str">
            <v>ACCINTPAY</v>
          </cell>
        </row>
        <row r="1410">
          <cell r="A1410" t="str">
            <v>222015</v>
          </cell>
          <cell r="B1410" t="str">
            <v>h. Accrued interest payable</v>
          </cell>
          <cell r="C1410" t="str">
            <v>ACCINTPAY</v>
          </cell>
        </row>
        <row r="1411">
          <cell r="A1411" t="str">
            <v>222100</v>
          </cell>
          <cell r="B1411" t="str">
            <v>h. Accrued interest payable</v>
          </cell>
          <cell r="C1411" t="str">
            <v>ACCINTPAY</v>
          </cell>
        </row>
        <row r="1412">
          <cell r="A1412" t="str">
            <v>222115</v>
          </cell>
          <cell r="B1412" t="str">
            <v>h. Accrued interest payable</v>
          </cell>
          <cell r="C1412" t="str">
            <v>ACCINTPAY</v>
          </cell>
        </row>
        <row r="1413">
          <cell r="A1413" t="str">
            <v>222200</v>
          </cell>
          <cell r="B1413" t="str">
            <v>h. Accrued interest payable</v>
          </cell>
          <cell r="C1413" t="str">
            <v>ACCINTPAY</v>
          </cell>
        </row>
        <row r="1414">
          <cell r="A1414" t="str">
            <v>222215</v>
          </cell>
          <cell r="B1414" t="str">
            <v>h. Accrued interest payable</v>
          </cell>
          <cell r="C1414" t="str">
            <v>ACCINTPAY</v>
          </cell>
        </row>
        <row r="1415">
          <cell r="A1415" t="str">
            <v>222300</v>
          </cell>
          <cell r="B1415" t="str">
            <v>h. Accrued interest payable</v>
          </cell>
          <cell r="C1415" t="str">
            <v>ACCINTPAY</v>
          </cell>
        </row>
        <row r="1416">
          <cell r="A1416" t="str">
            <v>222315</v>
          </cell>
          <cell r="B1416" t="str">
            <v>h. Accrued interest payable</v>
          </cell>
          <cell r="C1416" t="str">
            <v>ACCINTPAY</v>
          </cell>
        </row>
        <row r="1417">
          <cell r="A1417" t="str">
            <v>222400</v>
          </cell>
          <cell r="B1417" t="str">
            <v>h. Accrued interest payable</v>
          </cell>
          <cell r="C1417" t="str">
            <v>ACCINTPAY</v>
          </cell>
        </row>
        <row r="1418">
          <cell r="A1418" t="str">
            <v>222415</v>
          </cell>
          <cell r="B1418" t="str">
            <v>h. Accrued interest payable</v>
          </cell>
          <cell r="C1418" t="str">
            <v>ACCINTPAY</v>
          </cell>
        </row>
        <row r="1419">
          <cell r="A1419" t="str">
            <v>222500</v>
          </cell>
          <cell r="B1419" t="str">
            <v>h. Accrued interest payable</v>
          </cell>
          <cell r="C1419" t="str">
            <v>ACCINTPAY</v>
          </cell>
        </row>
        <row r="1420">
          <cell r="A1420" t="str">
            <v>222515</v>
          </cell>
          <cell r="B1420" t="str">
            <v>h. Accrued interest payable</v>
          </cell>
          <cell r="C1420" t="str">
            <v>ACCINTPAY</v>
          </cell>
        </row>
        <row r="1421">
          <cell r="A1421" t="str">
            <v>222600</v>
          </cell>
          <cell r="B1421" t="str">
            <v>h. Accrued interest payable</v>
          </cell>
          <cell r="C1421" t="str">
            <v>ACCINTPAY</v>
          </cell>
        </row>
        <row r="1422">
          <cell r="A1422" t="str">
            <v>222615</v>
          </cell>
          <cell r="B1422" t="str">
            <v>h. Accrued interest payable</v>
          </cell>
          <cell r="C1422" t="str">
            <v>ACCINTPAY</v>
          </cell>
        </row>
        <row r="1423">
          <cell r="A1423" t="str">
            <v>222800</v>
          </cell>
          <cell r="B1423" t="str">
            <v>h. Accrued interest payable</v>
          </cell>
          <cell r="C1423" t="str">
            <v>ACCINTPAY</v>
          </cell>
        </row>
        <row r="1424">
          <cell r="A1424" t="str">
            <v>222815</v>
          </cell>
          <cell r="B1424" t="str">
            <v>h. Accrued interest payable</v>
          </cell>
          <cell r="C1424" t="str">
            <v>ACCINTPAY</v>
          </cell>
        </row>
        <row r="1425">
          <cell r="A1425" t="str">
            <v>223001</v>
          </cell>
          <cell r="B1425" t="str">
            <v>h. Accrued interest payable</v>
          </cell>
          <cell r="C1425" t="str">
            <v>ACCINTPAY</v>
          </cell>
        </row>
        <row r="1426">
          <cell r="A1426" t="str">
            <v>223002</v>
          </cell>
          <cell r="B1426" t="str">
            <v>h. Accrued interest payable</v>
          </cell>
          <cell r="C1426" t="str">
            <v>ACCINTPAY</v>
          </cell>
        </row>
        <row r="1427">
          <cell r="A1427" t="str">
            <v>223004</v>
          </cell>
          <cell r="B1427" t="str">
            <v>h. Accrued interest payable</v>
          </cell>
          <cell r="C1427" t="str">
            <v>ACCINTPAY</v>
          </cell>
        </row>
        <row r="1428">
          <cell r="A1428" t="str">
            <v>223005</v>
          </cell>
          <cell r="B1428" t="str">
            <v>h. Accrued interest payable</v>
          </cell>
          <cell r="C1428" t="str">
            <v>ACCINTPAY</v>
          </cell>
        </row>
        <row r="1429">
          <cell r="A1429" t="str">
            <v>223101</v>
          </cell>
          <cell r="B1429" t="str">
            <v>h. Accrued interest payable</v>
          </cell>
          <cell r="C1429" t="str">
            <v>ACCINTPAY</v>
          </cell>
        </row>
        <row r="1430">
          <cell r="A1430" t="str">
            <v>223201</v>
          </cell>
          <cell r="B1430" t="str">
            <v>h. Accrued interest payable</v>
          </cell>
          <cell r="C1430" t="str">
            <v>ACCINTPAY</v>
          </cell>
        </row>
        <row r="1431">
          <cell r="A1431" t="str">
            <v>223202</v>
          </cell>
          <cell r="B1431" t="str">
            <v>h. Accrued interest payable</v>
          </cell>
          <cell r="C1431" t="str">
            <v>ACCINTPAY</v>
          </cell>
        </row>
        <row r="1432">
          <cell r="A1432" t="str">
            <v>223301</v>
          </cell>
          <cell r="B1432" t="str">
            <v>h. Accrued interest payable</v>
          </cell>
          <cell r="C1432" t="str">
            <v>ACCINTPAY</v>
          </cell>
        </row>
        <row r="1433">
          <cell r="A1433" t="str">
            <v>223620</v>
          </cell>
          <cell r="B1433" t="str">
            <v>h. Accrued interest payable</v>
          </cell>
          <cell r="C1433" t="str">
            <v>ACCINTPAY</v>
          </cell>
        </row>
        <row r="1434">
          <cell r="A1434" t="str">
            <v>223800</v>
          </cell>
          <cell r="B1434" t="str">
            <v>h. Accrued interest payable</v>
          </cell>
          <cell r="C1434" t="str">
            <v>ACCINTPAY</v>
          </cell>
        </row>
        <row r="1435">
          <cell r="A1435" t="str">
            <v>223815</v>
          </cell>
          <cell r="B1435" t="str">
            <v>h. Accrued interest payable</v>
          </cell>
          <cell r="C1435" t="str">
            <v>ACCINTPAY</v>
          </cell>
        </row>
        <row r="1436">
          <cell r="A1436" t="str">
            <v>223902</v>
          </cell>
          <cell r="B1436" t="str">
            <v>h. Accrued interest payable</v>
          </cell>
          <cell r="C1436" t="str">
            <v>ACCINTPAY</v>
          </cell>
        </row>
        <row r="1437">
          <cell r="A1437" t="str">
            <v>224000</v>
          </cell>
          <cell r="B1437" t="str">
            <v>h. Accrued interest payable</v>
          </cell>
          <cell r="C1437" t="str">
            <v>ACCINTPAY</v>
          </cell>
        </row>
        <row r="1438">
          <cell r="A1438" t="str">
            <v>224015</v>
          </cell>
          <cell r="B1438" t="str">
            <v>h. Accrued interest payable</v>
          </cell>
          <cell r="C1438" t="str">
            <v>ACCINTPAY</v>
          </cell>
        </row>
        <row r="1439">
          <cell r="A1439" t="str">
            <v>224205</v>
          </cell>
          <cell r="B1439" t="str">
            <v>h. Accrued interest payable</v>
          </cell>
          <cell r="C1439" t="str">
            <v>ACCINTPAY</v>
          </cell>
        </row>
        <row r="1440">
          <cell r="A1440" t="str">
            <v>224400</v>
          </cell>
          <cell r="B1440" t="str">
            <v>h. Accrued interest payable</v>
          </cell>
          <cell r="C1440" t="str">
            <v>ACCINTPAY</v>
          </cell>
        </row>
        <row r="1441">
          <cell r="A1441" t="str">
            <v>224415</v>
          </cell>
          <cell r="B1441" t="str">
            <v>h. Accrued interest payable</v>
          </cell>
          <cell r="C1441" t="str">
            <v>ACCINTPAY</v>
          </cell>
        </row>
        <row r="1442">
          <cell r="A1442" t="str">
            <v>225000</v>
          </cell>
          <cell r="B1442" t="str">
            <v>h. Accrued interest payable</v>
          </cell>
          <cell r="C1442" t="str">
            <v>ACCINTPAY</v>
          </cell>
        </row>
        <row r="1443">
          <cell r="A1443" t="str">
            <v>225015</v>
          </cell>
          <cell r="B1443" t="str">
            <v>h. Accrued interest payable</v>
          </cell>
          <cell r="C1443" t="str">
            <v>ACCINTPAY</v>
          </cell>
        </row>
        <row r="1444">
          <cell r="A1444" t="str">
            <v>225021</v>
          </cell>
          <cell r="B1444" t="str">
            <v>h. Accrued interest payable</v>
          </cell>
          <cell r="C1444" t="str">
            <v>ACCINTPAY</v>
          </cell>
        </row>
        <row r="1445">
          <cell r="A1445" t="str">
            <v>225022</v>
          </cell>
          <cell r="B1445" t="str">
            <v>i. Derivatives in loss positions</v>
          </cell>
          <cell r="C1445" t="str">
            <v>CURSWAPPAY</v>
          </cell>
        </row>
        <row r="1446">
          <cell r="A1446" t="str">
            <v>225024</v>
          </cell>
          <cell r="B1446" t="str">
            <v>i. Derivatives in loss positions</v>
          </cell>
          <cell r="C1446" t="str">
            <v>CURSWAPPAY</v>
          </cell>
        </row>
        <row r="1447">
          <cell r="A1447" t="str">
            <v>225030</v>
          </cell>
          <cell r="B1447" t="str">
            <v>i. Derivatives in loss positions</v>
          </cell>
          <cell r="C1447" t="str">
            <v>CURSWAPPAY</v>
          </cell>
        </row>
        <row r="1448">
          <cell r="A1448" t="str">
            <v>225031</v>
          </cell>
          <cell r="B1448" t="str">
            <v>i. Derivatives in loss positions</v>
          </cell>
          <cell r="C1448" t="str">
            <v>CURSWAPPAY</v>
          </cell>
        </row>
        <row r="1449">
          <cell r="A1449" t="str">
            <v>225032</v>
          </cell>
          <cell r="B1449" t="str">
            <v>i. Derivatives in loss positions</v>
          </cell>
          <cell r="C1449" t="str">
            <v>CURSWAPPAY</v>
          </cell>
        </row>
        <row r="1450">
          <cell r="A1450" t="str">
            <v>225035</v>
          </cell>
          <cell r="B1450" t="str">
            <v>i. Derivatives in loss positions</v>
          </cell>
          <cell r="C1450" t="str">
            <v>CURSWAPPAY</v>
          </cell>
        </row>
        <row r="1451">
          <cell r="A1451" t="str">
            <v>225049</v>
          </cell>
          <cell r="B1451" t="str">
            <v>i. Derivatives in loss positions</v>
          </cell>
          <cell r="C1451" t="str">
            <v>CURSWAPPAY</v>
          </cell>
        </row>
        <row r="1452">
          <cell r="A1452" t="str">
            <v>225050</v>
          </cell>
          <cell r="B1452" t="str">
            <v>i. Derivatives in loss positions</v>
          </cell>
          <cell r="C1452" t="str">
            <v>CURSWAPPAY</v>
          </cell>
        </row>
        <row r="1453">
          <cell r="A1453" t="str">
            <v>225101</v>
          </cell>
          <cell r="B1453" t="str">
            <v>j. Other liabilities</v>
          </cell>
          <cell r="C1453" t="str">
            <v>ACCINTPAY</v>
          </cell>
        </row>
        <row r="1454">
          <cell r="A1454" t="str">
            <v>225103</v>
          </cell>
          <cell r="B1454" t="str">
            <v>j. Other liabilities</v>
          </cell>
          <cell r="C1454" t="str">
            <v>ACCINTPAY</v>
          </cell>
        </row>
        <row r="1455">
          <cell r="A1455" t="str">
            <v>225104</v>
          </cell>
          <cell r="B1455" t="str">
            <v>j. Other liabilities</v>
          </cell>
          <cell r="C1455" t="str">
            <v>ACCINTPAY</v>
          </cell>
        </row>
        <row r="1456">
          <cell r="A1456" t="str">
            <v>225105</v>
          </cell>
          <cell r="B1456" t="str">
            <v>j. Other liabilities</v>
          </cell>
          <cell r="C1456" t="str">
            <v>ACCINTPAY</v>
          </cell>
        </row>
        <row r="1457">
          <cell r="A1457" t="str">
            <v>225108</v>
          </cell>
          <cell r="B1457" t="str">
            <v>j. Other liabilities</v>
          </cell>
          <cell r="C1457" t="str">
            <v>ACCINTPAY</v>
          </cell>
        </row>
        <row r="1458">
          <cell r="A1458" t="str">
            <v>225400</v>
          </cell>
          <cell r="B1458" t="str">
            <v>j. Other liabilities</v>
          </cell>
          <cell r="C1458" t="str">
            <v>ACCINTPAY</v>
          </cell>
        </row>
        <row r="1459">
          <cell r="A1459" t="str">
            <v>225415</v>
          </cell>
          <cell r="B1459" t="str">
            <v>j. Other liabilities</v>
          </cell>
          <cell r="C1459" t="str">
            <v>ACCINTPAY</v>
          </cell>
        </row>
        <row r="1460">
          <cell r="A1460" t="str">
            <v>227001</v>
          </cell>
          <cell r="B1460" t="str">
            <v>j. Other liabilities</v>
          </cell>
          <cell r="C1460" t="str">
            <v>ACCINTPAY</v>
          </cell>
        </row>
        <row r="1461">
          <cell r="A1461" t="str">
            <v>227101</v>
          </cell>
          <cell r="B1461" t="str">
            <v>j. Other liabilities</v>
          </cell>
          <cell r="C1461" t="str">
            <v>ACCINTPAY</v>
          </cell>
        </row>
        <row r="1462">
          <cell r="A1462" t="str">
            <v>228000</v>
          </cell>
          <cell r="B1462" t="str">
            <v>j. Other liabilities</v>
          </cell>
          <cell r="C1462" t="str">
            <v>ACCINTPAY</v>
          </cell>
        </row>
        <row r="1463">
          <cell r="A1463" t="str">
            <v>228015</v>
          </cell>
          <cell r="B1463" t="str">
            <v>j. Other liabilities</v>
          </cell>
          <cell r="C1463" t="str">
            <v>ACCINTPAY</v>
          </cell>
        </row>
        <row r="1464">
          <cell r="A1464" t="str">
            <v>228200</v>
          </cell>
          <cell r="B1464" t="str">
            <v>j. Other liabilities</v>
          </cell>
          <cell r="C1464" t="str">
            <v>ACCINTPAY</v>
          </cell>
        </row>
        <row r="1465">
          <cell r="A1465" t="str">
            <v>228215</v>
          </cell>
          <cell r="B1465" t="str">
            <v>j. Other liabilities</v>
          </cell>
          <cell r="C1465" t="str">
            <v>ACCINTPAY</v>
          </cell>
        </row>
        <row r="1466">
          <cell r="A1466" t="str">
            <v>228400</v>
          </cell>
          <cell r="B1466" t="str">
            <v>j. Other liabilities</v>
          </cell>
          <cell r="C1466" t="str">
            <v>ACCINTPAY</v>
          </cell>
        </row>
        <row r="1467">
          <cell r="A1467" t="str">
            <v>228415</v>
          </cell>
          <cell r="B1467" t="str">
            <v>j. Other liabilities</v>
          </cell>
          <cell r="C1467" t="str">
            <v>ACCINTPAY</v>
          </cell>
        </row>
        <row r="1468">
          <cell r="A1468" t="str">
            <v>228600</v>
          </cell>
          <cell r="B1468" t="str">
            <v>j. Other liabilities</v>
          </cell>
          <cell r="C1468" t="str">
            <v>ACCINTPAY</v>
          </cell>
        </row>
        <row r="1469">
          <cell r="A1469" t="str">
            <v>228615</v>
          </cell>
          <cell r="B1469" t="str">
            <v>j. Other liabilities</v>
          </cell>
          <cell r="C1469" t="str">
            <v>ACCINTPAY</v>
          </cell>
        </row>
        <row r="1470">
          <cell r="A1470" t="str">
            <v>228700</v>
          </cell>
          <cell r="B1470" t="str">
            <v>j. Other liabilities</v>
          </cell>
          <cell r="C1470" t="str">
            <v>ACCINTPAY</v>
          </cell>
        </row>
        <row r="1471">
          <cell r="A1471" t="str">
            <v>228715</v>
          </cell>
          <cell r="B1471" t="str">
            <v>j. Other liabilities</v>
          </cell>
          <cell r="C1471" t="str">
            <v>ACCINTPAY</v>
          </cell>
        </row>
        <row r="1472">
          <cell r="A1472" t="str">
            <v>228800</v>
          </cell>
          <cell r="B1472" t="str">
            <v>j. Other liabilities</v>
          </cell>
          <cell r="C1472" t="str">
            <v>ACCINTPAY</v>
          </cell>
        </row>
        <row r="1473">
          <cell r="A1473" t="str">
            <v>228815</v>
          </cell>
          <cell r="B1473" t="str">
            <v>j. Other liabilities</v>
          </cell>
          <cell r="C1473" t="str">
            <v>ACCINTPAY</v>
          </cell>
        </row>
        <row r="1474">
          <cell r="A1474" t="str">
            <v>230400</v>
          </cell>
          <cell r="B1474" t="str">
            <v>j. Other liabilities</v>
          </cell>
          <cell r="C1474" t="str">
            <v>TOTALOTHLIAB</v>
          </cell>
        </row>
        <row r="1475">
          <cell r="A1475" t="str">
            <v>230502</v>
          </cell>
          <cell r="B1475" t="str">
            <v>j. Other liabilities</v>
          </cell>
          <cell r="C1475" t="str">
            <v>TOTALOTHLIAB</v>
          </cell>
        </row>
        <row r="1476">
          <cell r="A1476" t="str">
            <v>230908</v>
          </cell>
          <cell r="B1476" t="str">
            <v>j. Other liabilities</v>
          </cell>
          <cell r="C1476" t="str">
            <v>TOTALOTHLIAB</v>
          </cell>
        </row>
        <row r="1477">
          <cell r="A1477" t="str">
            <v>231120</v>
          </cell>
          <cell r="B1477" t="str">
            <v>j. Other liabilities</v>
          </cell>
          <cell r="C1477" t="str">
            <v>TOTALOTHLIAB</v>
          </cell>
        </row>
        <row r="1478">
          <cell r="A1478" t="str">
            <v>232210</v>
          </cell>
          <cell r="B1478" t="str">
            <v>j. Other liabilities</v>
          </cell>
          <cell r="C1478" t="str">
            <v>TOTALOTHLIAB</v>
          </cell>
        </row>
        <row r="1479">
          <cell r="A1479" t="str">
            <v>232910</v>
          </cell>
          <cell r="B1479" t="str">
            <v>j. Other liabilities</v>
          </cell>
          <cell r="C1479" t="str">
            <v>TOTALOTHLIAB</v>
          </cell>
        </row>
        <row r="1480">
          <cell r="A1480" t="str">
            <v>232911</v>
          </cell>
          <cell r="B1480" t="str">
            <v>j. Other liabilities</v>
          </cell>
          <cell r="C1480" t="str">
            <v>TOTALOTHLIAB</v>
          </cell>
        </row>
        <row r="1481">
          <cell r="A1481" t="str">
            <v>233010</v>
          </cell>
          <cell r="B1481" t="str">
            <v>j. Other liabilities</v>
          </cell>
          <cell r="C1481" t="str">
            <v>TOTALOTHLIAB</v>
          </cell>
        </row>
        <row r="1482">
          <cell r="A1482" t="str">
            <v>233107</v>
          </cell>
          <cell r="B1482" t="str">
            <v>j. Other liabilities</v>
          </cell>
          <cell r="C1482" t="str">
            <v>TOTALOTHLIAB</v>
          </cell>
        </row>
        <row r="1483">
          <cell r="A1483" t="str">
            <v>233511</v>
          </cell>
          <cell r="B1483" t="str">
            <v>j. Other liabilities</v>
          </cell>
          <cell r="C1483" t="str">
            <v>TOTALOTHLIAB</v>
          </cell>
        </row>
        <row r="1484">
          <cell r="A1484" t="str">
            <v>234110</v>
          </cell>
          <cell r="B1484" t="str">
            <v>j. Other liabilities</v>
          </cell>
          <cell r="C1484" t="str">
            <v>TOTALOTHLIAB</v>
          </cell>
        </row>
        <row r="1485">
          <cell r="A1485" t="str">
            <v>234111</v>
          </cell>
          <cell r="B1485" t="str">
            <v>j. Other liabilities</v>
          </cell>
          <cell r="C1485" t="str">
            <v>TOTALOTHLIAB</v>
          </cell>
        </row>
        <row r="1486">
          <cell r="A1486" t="str">
            <v>234112</v>
          </cell>
          <cell r="B1486" t="str">
            <v>j. Other liabilities</v>
          </cell>
          <cell r="C1486" t="str">
            <v>TOTALOTHLIAB</v>
          </cell>
        </row>
        <row r="1487">
          <cell r="A1487" t="str">
            <v>235012</v>
          </cell>
          <cell r="B1487" t="str">
            <v>j. Other liabilities</v>
          </cell>
          <cell r="C1487" t="str">
            <v>TOTALOTHLIAB</v>
          </cell>
        </row>
        <row r="1488">
          <cell r="A1488" t="str">
            <v>236134</v>
          </cell>
          <cell r="B1488" t="str">
            <v>j. Other liabilities</v>
          </cell>
          <cell r="C1488" t="str">
            <v>TOTALOTHLIAB</v>
          </cell>
        </row>
        <row r="1489">
          <cell r="A1489" t="str">
            <v>236246</v>
          </cell>
          <cell r="B1489" t="str">
            <v>j. Other liabilities</v>
          </cell>
          <cell r="C1489" t="str">
            <v>TOTALOTHLIAB</v>
          </cell>
        </row>
        <row r="1490">
          <cell r="A1490" t="str">
            <v>236927</v>
          </cell>
          <cell r="B1490" t="str">
            <v>j. Other liabilities</v>
          </cell>
          <cell r="C1490" t="str">
            <v>TOTALOTHLIAB</v>
          </cell>
        </row>
        <row r="1491">
          <cell r="A1491" t="str">
            <v>237111</v>
          </cell>
          <cell r="B1491" t="str">
            <v>j. Other liabilities</v>
          </cell>
          <cell r="C1491" t="str">
            <v>TOTALOTHLIAB</v>
          </cell>
        </row>
        <row r="1492">
          <cell r="A1492" t="str">
            <v>239010</v>
          </cell>
          <cell r="B1492" t="str">
            <v>j. Other liabilities</v>
          </cell>
          <cell r="C1492" t="str">
            <v>TOTALOTHLIAB</v>
          </cell>
        </row>
        <row r="1493">
          <cell r="A1493" t="str">
            <v>239020</v>
          </cell>
          <cell r="B1493" t="str">
            <v>j. Other liabilities</v>
          </cell>
          <cell r="C1493" t="str">
            <v>TOTALOTHLIAB</v>
          </cell>
        </row>
        <row r="1494">
          <cell r="A1494" t="str">
            <v>241001</v>
          </cell>
          <cell r="B1494" t="str">
            <v>j. Other liabilities</v>
          </cell>
          <cell r="C1494" t="str">
            <v>TOTALOTHLIAB</v>
          </cell>
        </row>
        <row r="1495">
          <cell r="A1495" t="str">
            <v>241002</v>
          </cell>
          <cell r="B1495" t="str">
            <v>j. Other liabilities</v>
          </cell>
          <cell r="C1495" t="str">
            <v>TOTALOTHLIAB</v>
          </cell>
        </row>
        <row r="1496">
          <cell r="A1496" t="str">
            <v>241027</v>
          </cell>
          <cell r="B1496" t="str">
            <v>j. Other liabilities</v>
          </cell>
          <cell r="C1496" t="str">
            <v>TOTALOTHLIAB</v>
          </cell>
        </row>
        <row r="1497">
          <cell r="A1497" t="str">
            <v>241033</v>
          </cell>
          <cell r="B1497" t="str">
            <v>j. Other liabilities</v>
          </cell>
          <cell r="C1497" t="str">
            <v>TOTALOTHLIAB</v>
          </cell>
        </row>
        <row r="1498">
          <cell r="A1498" t="str">
            <v>241049</v>
          </cell>
          <cell r="B1498" t="str">
            <v>j. Other liabilities</v>
          </cell>
          <cell r="C1498" t="str">
            <v>TOTALOTHLIAB</v>
          </cell>
        </row>
        <row r="1499">
          <cell r="A1499" t="str">
            <v>241405</v>
          </cell>
          <cell r="B1499" t="str">
            <v>j. Other liabilities</v>
          </cell>
          <cell r="C1499" t="str">
            <v>TOTALOTHLIAB</v>
          </cell>
        </row>
        <row r="1500">
          <cell r="A1500" t="str">
            <v>245001</v>
          </cell>
          <cell r="B1500" t="str">
            <v>j. Other liabilities</v>
          </cell>
          <cell r="C1500" t="str">
            <v>TOTALOTHLIAB</v>
          </cell>
        </row>
        <row r="1501">
          <cell r="A1501" t="str">
            <v>245002</v>
          </cell>
          <cell r="B1501" t="str">
            <v>j. Other liabilities</v>
          </cell>
          <cell r="C1501" t="str">
            <v>TOTALOTHLIAB</v>
          </cell>
        </row>
        <row r="1502">
          <cell r="A1502" t="str">
            <v>245501</v>
          </cell>
          <cell r="B1502" t="str">
            <v>j. Other liabilities</v>
          </cell>
          <cell r="C1502" t="str">
            <v>TOTALOTHLIAB</v>
          </cell>
        </row>
        <row r="1503">
          <cell r="A1503" t="str">
            <v>245502</v>
          </cell>
          <cell r="B1503" t="str">
            <v>j. Other liabilities</v>
          </cell>
          <cell r="C1503" t="str">
            <v>TOTALOTHLIAB</v>
          </cell>
        </row>
        <row r="1504">
          <cell r="A1504" t="str">
            <v>245503</v>
          </cell>
          <cell r="B1504" t="str">
            <v>j. Other liabilities</v>
          </cell>
          <cell r="C1504" t="str">
            <v>TOTALOTHLIAB</v>
          </cell>
        </row>
        <row r="1505">
          <cell r="A1505" t="str">
            <v>245504</v>
          </cell>
          <cell r="B1505" t="str">
            <v>j. Other liabilities</v>
          </cell>
          <cell r="C1505" t="str">
            <v>TOTALOTHLIAB</v>
          </cell>
        </row>
        <row r="1506">
          <cell r="A1506" t="str">
            <v>245505</v>
          </cell>
          <cell r="B1506" t="str">
            <v>j. Other liabilities</v>
          </cell>
          <cell r="C1506" t="str">
            <v>TOTALOTHLIAB</v>
          </cell>
        </row>
        <row r="1507">
          <cell r="A1507" t="str">
            <v>245506</v>
          </cell>
          <cell r="B1507" t="str">
            <v>j. Other liabilities</v>
          </cell>
          <cell r="C1507" t="str">
            <v>TOTALOTHLIAB</v>
          </cell>
        </row>
        <row r="1508">
          <cell r="A1508" t="str">
            <v>245507</v>
          </cell>
          <cell r="B1508" t="str">
            <v>j. Other liabilities</v>
          </cell>
          <cell r="C1508" t="str">
            <v>TOTALOTHLIAB</v>
          </cell>
        </row>
        <row r="1509">
          <cell r="A1509" t="str">
            <v>245508</v>
          </cell>
          <cell r="B1509" t="str">
            <v>j. Other liabilities</v>
          </cell>
          <cell r="C1509" t="str">
            <v>TOTALOTHLIAB</v>
          </cell>
        </row>
        <row r="1510">
          <cell r="A1510" t="str">
            <v>245509</v>
          </cell>
          <cell r="B1510" t="str">
            <v>j. Other liabilities</v>
          </cell>
          <cell r="C1510" t="str">
            <v>TOTALOTHLIAB</v>
          </cell>
        </row>
        <row r="1511">
          <cell r="A1511" t="str">
            <v>245511</v>
          </cell>
          <cell r="B1511" t="str">
            <v>j. Other liabilities</v>
          </cell>
          <cell r="C1511" t="str">
            <v>TOTALOTHLIAB</v>
          </cell>
        </row>
        <row r="1512">
          <cell r="A1512" t="str">
            <v>245512</v>
          </cell>
          <cell r="B1512" t="str">
            <v>j. Other liabilities</v>
          </cell>
          <cell r="C1512" t="str">
            <v>TOTALOTHLIAB</v>
          </cell>
        </row>
        <row r="1513">
          <cell r="A1513" t="str">
            <v>245513</v>
          </cell>
          <cell r="B1513" t="str">
            <v>j. Other liabilities</v>
          </cell>
          <cell r="C1513" t="str">
            <v>TOTALOTHLIAB</v>
          </cell>
        </row>
        <row r="1514">
          <cell r="A1514" t="str">
            <v>245520</v>
          </cell>
          <cell r="B1514" t="str">
            <v>j. Other liabilities</v>
          </cell>
          <cell r="C1514" t="str">
            <v>TOTALOTHLIAB</v>
          </cell>
        </row>
        <row r="1515">
          <cell r="A1515" t="str">
            <v>245521</v>
          </cell>
          <cell r="B1515" t="str">
            <v>j. Other liabilities</v>
          </cell>
          <cell r="C1515" t="str">
            <v>TOTALOTHLIAB</v>
          </cell>
        </row>
        <row r="1516">
          <cell r="A1516" t="str">
            <v>245522</v>
          </cell>
          <cell r="B1516" t="str">
            <v>j. Other liabilities</v>
          </cell>
          <cell r="C1516" t="str">
            <v>TOTALOTHLIAB</v>
          </cell>
        </row>
        <row r="1517">
          <cell r="A1517" t="str">
            <v>249010</v>
          </cell>
          <cell r="B1517" t="str">
            <v>j. Other liabilities</v>
          </cell>
          <cell r="C1517" t="str">
            <v>TOTALOTHLIAB</v>
          </cell>
        </row>
        <row r="1518">
          <cell r="A1518" t="str">
            <v>249011</v>
          </cell>
          <cell r="B1518" t="str">
            <v>j. Other liabilities</v>
          </cell>
          <cell r="C1518" t="str">
            <v>TOTALOTHLIAB</v>
          </cell>
        </row>
        <row r="1519">
          <cell r="A1519" t="str">
            <v>249012</v>
          </cell>
          <cell r="B1519" t="str">
            <v>j. Other liabilities</v>
          </cell>
          <cell r="C1519" t="str">
            <v>TOTALOTHLIAB</v>
          </cell>
        </row>
        <row r="1520">
          <cell r="A1520" t="str">
            <v>250409</v>
          </cell>
          <cell r="B1520" t="str">
            <v>j. Other liabilities</v>
          </cell>
          <cell r="C1520" t="str">
            <v>TOTALOTHLIAB</v>
          </cell>
        </row>
        <row r="1521">
          <cell r="A1521" t="str">
            <v>250410</v>
          </cell>
          <cell r="B1521" t="str">
            <v>j. Other liabilities</v>
          </cell>
          <cell r="C1521" t="str">
            <v>TOTALOTHLIAB</v>
          </cell>
        </row>
        <row r="1522">
          <cell r="A1522" t="str">
            <v>250412</v>
          </cell>
          <cell r="B1522" t="str">
            <v>j. Other liabilities</v>
          </cell>
          <cell r="C1522" t="str">
            <v>TOTALOTHLIAB</v>
          </cell>
        </row>
        <row r="1523">
          <cell r="A1523" t="str">
            <v>250414</v>
          </cell>
          <cell r="B1523" t="str">
            <v>j. Other liabilities</v>
          </cell>
          <cell r="C1523" t="str">
            <v>TOTALOTHLIAB</v>
          </cell>
        </row>
        <row r="1524">
          <cell r="A1524" t="str">
            <v>250420</v>
          </cell>
          <cell r="B1524" t="str">
            <v>j. Other liabilities</v>
          </cell>
          <cell r="C1524" t="str">
            <v>TOTALOTHLIAB</v>
          </cell>
        </row>
        <row r="1525">
          <cell r="A1525" t="str">
            <v>250421</v>
          </cell>
          <cell r="B1525" t="str">
            <v>j. Other liabilities</v>
          </cell>
          <cell r="C1525" t="str">
            <v>TOTALOTHLIAB</v>
          </cell>
        </row>
        <row r="1526">
          <cell r="A1526" t="str">
            <v>250422</v>
          </cell>
          <cell r="B1526" t="str">
            <v>j. Other liabilities</v>
          </cell>
          <cell r="C1526" t="str">
            <v>TOTALOTHLIAB</v>
          </cell>
        </row>
        <row r="1527">
          <cell r="A1527" t="str">
            <v>250423</v>
          </cell>
          <cell r="B1527" t="str">
            <v>j. Other liabilities</v>
          </cell>
          <cell r="C1527" t="str">
            <v>TOTALOTHLIAB</v>
          </cell>
        </row>
        <row r="1528">
          <cell r="A1528" t="str">
            <v>250425</v>
          </cell>
          <cell r="B1528" t="str">
            <v>j. Other liabilities</v>
          </cell>
          <cell r="C1528" t="str">
            <v>TOTALOTHLIAB</v>
          </cell>
        </row>
        <row r="1529">
          <cell r="A1529" t="str">
            <v>250426</v>
          </cell>
          <cell r="B1529" t="str">
            <v>j. Other liabilities</v>
          </cell>
          <cell r="C1529" t="str">
            <v>TOTALOTHLIAB</v>
          </cell>
        </row>
        <row r="1530">
          <cell r="A1530" t="str">
            <v>250427</v>
          </cell>
          <cell r="B1530" t="str">
            <v>j. Other liabilities</v>
          </cell>
          <cell r="C1530" t="str">
            <v>TOTALOTHLIAB</v>
          </cell>
        </row>
        <row r="1531">
          <cell r="A1531" t="str">
            <v>250428</v>
          </cell>
          <cell r="B1531" t="str">
            <v>j. Other liabilities</v>
          </cell>
          <cell r="C1531" t="str">
            <v>TOTALOTHLIAB</v>
          </cell>
        </row>
        <row r="1532">
          <cell r="A1532" t="str">
            <v>250429</v>
          </cell>
          <cell r="B1532" t="str">
            <v>j. Other liabilities</v>
          </cell>
          <cell r="C1532" t="str">
            <v>TOTALOTHLIAB</v>
          </cell>
        </row>
        <row r="1533">
          <cell r="A1533" t="str">
            <v>250430</v>
          </cell>
          <cell r="B1533" t="str">
            <v>j. Other liabilities</v>
          </cell>
          <cell r="C1533" t="str">
            <v>TOTALOTHLIAB</v>
          </cell>
        </row>
        <row r="1534">
          <cell r="A1534" t="str">
            <v>250431</v>
          </cell>
          <cell r="B1534" t="str">
            <v>j. Other liabilities</v>
          </cell>
          <cell r="C1534" t="str">
            <v>TOTALOTHLIAB</v>
          </cell>
        </row>
        <row r="1535">
          <cell r="A1535" t="str">
            <v>250432</v>
          </cell>
          <cell r="B1535" t="str">
            <v>j. Other liabilities</v>
          </cell>
          <cell r="C1535" t="str">
            <v>TOTALOTHLIAB</v>
          </cell>
        </row>
        <row r="1536">
          <cell r="A1536" t="str">
            <v>250433</v>
          </cell>
          <cell r="B1536" t="str">
            <v>j. Other liabilities</v>
          </cell>
          <cell r="C1536" t="str">
            <v>TOTALOTHLIAB</v>
          </cell>
        </row>
        <row r="1537">
          <cell r="A1537" t="str">
            <v>250435</v>
          </cell>
          <cell r="B1537" t="str">
            <v>j. Other liabilities</v>
          </cell>
          <cell r="C1537" t="str">
            <v>TOTALOTHLIAB</v>
          </cell>
        </row>
        <row r="1538">
          <cell r="A1538" t="str">
            <v>250450</v>
          </cell>
          <cell r="B1538" t="str">
            <v>j. Other liabilities</v>
          </cell>
          <cell r="C1538" t="str">
            <v>TOTALOTHLIAB</v>
          </cell>
        </row>
        <row r="1539">
          <cell r="A1539" t="str">
            <v>250501</v>
          </cell>
          <cell r="B1539" t="str">
            <v>j. Other liabilities</v>
          </cell>
          <cell r="C1539" t="str">
            <v>TOTALOTHLIAB</v>
          </cell>
        </row>
        <row r="1540">
          <cell r="A1540" t="str">
            <v>250502</v>
          </cell>
          <cell r="B1540" t="str">
            <v>j. Other liabilities</v>
          </cell>
          <cell r="C1540" t="str">
            <v>TOTALOTHLIAB</v>
          </cell>
        </row>
        <row r="1541">
          <cell r="A1541" t="str">
            <v>250503</v>
          </cell>
          <cell r="B1541" t="str">
            <v>j. Other liabilities</v>
          </cell>
          <cell r="C1541" t="str">
            <v>TOTALOTHLIAB</v>
          </cell>
        </row>
        <row r="1542">
          <cell r="A1542" t="str">
            <v>250504</v>
          </cell>
          <cell r="B1542" t="str">
            <v>j. Other liabilities</v>
          </cell>
          <cell r="C1542" t="str">
            <v>TOTALOTHLIAB</v>
          </cell>
        </row>
        <row r="1543">
          <cell r="A1543" t="str">
            <v>250505</v>
          </cell>
          <cell r="B1543" t="str">
            <v>j. Other liabilities</v>
          </cell>
          <cell r="C1543" t="str">
            <v>TOTALOTHLIAB</v>
          </cell>
        </row>
        <row r="1544">
          <cell r="A1544" t="str">
            <v>250506</v>
          </cell>
          <cell r="B1544" t="str">
            <v>j. Other liabilities</v>
          </cell>
          <cell r="C1544" t="str">
            <v>TOTALOTHLIAB</v>
          </cell>
        </row>
        <row r="1545">
          <cell r="A1545" t="str">
            <v>250507</v>
          </cell>
          <cell r="B1545" t="str">
            <v>j. Other liabilities</v>
          </cell>
          <cell r="C1545" t="str">
            <v>TOTALOTHLIAB</v>
          </cell>
        </row>
        <row r="1546">
          <cell r="A1546" t="str">
            <v>250508</v>
          </cell>
          <cell r="B1546" t="str">
            <v>j. Other liabilities</v>
          </cell>
          <cell r="C1546" t="str">
            <v>TOTALOTHLIAB</v>
          </cell>
        </row>
        <row r="1547">
          <cell r="A1547" t="str">
            <v>250509</v>
          </cell>
          <cell r="B1547" t="str">
            <v>j. Other liabilities</v>
          </cell>
          <cell r="C1547" t="str">
            <v>TOTALOTHLIAB</v>
          </cell>
        </row>
        <row r="1548">
          <cell r="A1548" t="str">
            <v>250512</v>
          </cell>
          <cell r="B1548" t="str">
            <v>j. Other liabilities</v>
          </cell>
          <cell r="C1548" t="str">
            <v>TOTALOTHLIAB</v>
          </cell>
        </row>
        <row r="1549">
          <cell r="A1549" t="str">
            <v>250513</v>
          </cell>
          <cell r="B1549" t="str">
            <v>j. Other liabilities</v>
          </cell>
          <cell r="C1549" t="str">
            <v>TOTALOTHLIAB</v>
          </cell>
        </row>
        <row r="1550">
          <cell r="A1550" t="str">
            <v>250523</v>
          </cell>
          <cell r="B1550" t="str">
            <v>j. Other liabilities</v>
          </cell>
          <cell r="C1550" t="str">
            <v>TOTALOTHLIAB</v>
          </cell>
        </row>
        <row r="1551">
          <cell r="A1551" t="str">
            <v>250536</v>
          </cell>
          <cell r="B1551" t="str">
            <v>j. Other liabilities</v>
          </cell>
          <cell r="C1551" t="str">
            <v>TOTALOTHLIAB</v>
          </cell>
        </row>
        <row r="1552">
          <cell r="A1552" t="str">
            <v>252001</v>
          </cell>
          <cell r="B1552" t="str">
            <v>j. Other liabilities</v>
          </cell>
          <cell r="C1552" t="str">
            <v>TOTALOTHLIAB</v>
          </cell>
        </row>
        <row r="1553">
          <cell r="A1553" t="str">
            <v>252002</v>
          </cell>
          <cell r="B1553" t="str">
            <v>j. Other liabilities</v>
          </cell>
          <cell r="C1553" t="str">
            <v>TOTALOTHLIAB</v>
          </cell>
        </row>
        <row r="1554">
          <cell r="A1554" t="str">
            <v>252004</v>
          </cell>
          <cell r="B1554" t="str">
            <v>j. Other liabilities</v>
          </cell>
          <cell r="C1554" t="str">
            <v>TOTALOTHLIAB</v>
          </cell>
        </row>
        <row r="1555">
          <cell r="A1555" t="str">
            <v>252010</v>
          </cell>
          <cell r="B1555" t="str">
            <v>j. Other liabilities</v>
          </cell>
          <cell r="C1555" t="str">
            <v>TOTALOTHLIAB</v>
          </cell>
        </row>
        <row r="1556">
          <cell r="A1556" t="str">
            <v>252011</v>
          </cell>
          <cell r="B1556" t="str">
            <v>j. Other liabilities</v>
          </cell>
          <cell r="C1556" t="str">
            <v>TOTALOTHLIAB</v>
          </cell>
        </row>
        <row r="1557">
          <cell r="A1557" t="str">
            <v>252012</v>
          </cell>
          <cell r="B1557" t="str">
            <v>j. Other liabilities</v>
          </cell>
          <cell r="C1557" t="str">
            <v>TOTALOTHLIAB</v>
          </cell>
        </row>
        <row r="1558">
          <cell r="A1558" t="str">
            <v>252020</v>
          </cell>
          <cell r="B1558" t="str">
            <v>j. Other liabilities</v>
          </cell>
          <cell r="C1558" t="str">
            <v>TOTALOTHLIAB</v>
          </cell>
        </row>
        <row r="1559">
          <cell r="A1559" t="str">
            <v>252021</v>
          </cell>
          <cell r="B1559" t="str">
            <v>j. Other liabilities</v>
          </cell>
          <cell r="C1559" t="str">
            <v>TOTALOTHLIAB</v>
          </cell>
        </row>
        <row r="1560">
          <cell r="A1560" t="str">
            <v>252111</v>
          </cell>
          <cell r="B1560" t="str">
            <v>j. Other liabilities</v>
          </cell>
          <cell r="C1560" t="str">
            <v>TOTALOTHLIAB</v>
          </cell>
        </row>
        <row r="1561">
          <cell r="A1561" t="str">
            <v>252112</v>
          </cell>
          <cell r="B1561" t="str">
            <v>j. Other liabilities</v>
          </cell>
          <cell r="C1561" t="str">
            <v>TOTALOTHLIAB</v>
          </cell>
        </row>
        <row r="1562">
          <cell r="A1562" t="str">
            <v>252113</v>
          </cell>
          <cell r="B1562" t="str">
            <v>j. Other liabilities</v>
          </cell>
          <cell r="C1562" t="str">
            <v>TOTALOTHLIAB</v>
          </cell>
        </row>
        <row r="1563">
          <cell r="A1563" t="str">
            <v>252235</v>
          </cell>
          <cell r="B1563" t="str">
            <v>j. Other liabilities</v>
          </cell>
          <cell r="C1563" t="str">
            <v>TOTALOTHLIAB</v>
          </cell>
        </row>
        <row r="1564">
          <cell r="A1564" t="str">
            <v>252240</v>
          </cell>
          <cell r="B1564" t="str">
            <v>j. Other liabilities</v>
          </cell>
          <cell r="C1564" t="str">
            <v>TOTALOTHLIAB</v>
          </cell>
        </row>
        <row r="1565">
          <cell r="A1565" t="str">
            <v>252419</v>
          </cell>
          <cell r="B1565" t="str">
            <v>j. Other liabilities</v>
          </cell>
          <cell r="C1565" t="str">
            <v>TOTALOTHLIAB</v>
          </cell>
        </row>
        <row r="1566">
          <cell r="A1566" t="str">
            <v>252529</v>
          </cell>
          <cell r="B1566" t="str">
            <v>j. Other liabilities</v>
          </cell>
          <cell r="C1566" t="str">
            <v>TOTALOTHLIAB</v>
          </cell>
        </row>
        <row r="1567">
          <cell r="A1567" t="str">
            <v>252615</v>
          </cell>
          <cell r="B1567" t="str">
            <v>j. Other liabilities</v>
          </cell>
          <cell r="C1567" t="str">
            <v>TOTALOTHLIAB</v>
          </cell>
        </row>
        <row r="1568">
          <cell r="A1568" t="str">
            <v>252626</v>
          </cell>
          <cell r="B1568" t="str">
            <v>j. Other liabilities</v>
          </cell>
          <cell r="C1568" t="str">
            <v>TOTALOTHLIAB</v>
          </cell>
        </row>
        <row r="1569">
          <cell r="A1569" t="str">
            <v>252714</v>
          </cell>
          <cell r="B1569" t="str">
            <v>j. Other liabilities</v>
          </cell>
          <cell r="C1569" t="str">
            <v>TOTALOTHLIAB</v>
          </cell>
        </row>
        <row r="1570">
          <cell r="A1570" t="str">
            <v>252813</v>
          </cell>
          <cell r="B1570" t="str">
            <v>j. Other liabilities</v>
          </cell>
          <cell r="C1570" t="str">
            <v>TOTALOTHLIAB</v>
          </cell>
        </row>
        <row r="1571">
          <cell r="A1571" t="str">
            <v>252843</v>
          </cell>
          <cell r="B1571" t="str">
            <v>j. Other liabilities</v>
          </cell>
          <cell r="C1571" t="str">
            <v>TOTALOTHLIAB</v>
          </cell>
        </row>
        <row r="1572">
          <cell r="A1572" t="str">
            <v>252844</v>
          </cell>
          <cell r="B1572" t="str">
            <v>j. Other liabilities</v>
          </cell>
          <cell r="C1572" t="str">
            <v>TOTALOTHLIAB</v>
          </cell>
        </row>
        <row r="1573">
          <cell r="A1573" t="str">
            <v>252901</v>
          </cell>
          <cell r="B1573" t="str">
            <v>j. Other liabilities</v>
          </cell>
          <cell r="C1573" t="str">
            <v>TOTALOTHLIAB</v>
          </cell>
        </row>
        <row r="1574">
          <cell r="A1574" t="str">
            <v>252915</v>
          </cell>
          <cell r="B1574" t="str">
            <v>j. Other liabilities</v>
          </cell>
          <cell r="C1574" t="str">
            <v>TOTALOTHLIAB</v>
          </cell>
        </row>
        <row r="1575">
          <cell r="A1575" t="str">
            <v>252918</v>
          </cell>
          <cell r="B1575" t="str">
            <v>j. Other liabilities</v>
          </cell>
          <cell r="C1575" t="str">
            <v>TOTALOTHLIAB</v>
          </cell>
        </row>
        <row r="1576">
          <cell r="A1576" t="str">
            <v>253001</v>
          </cell>
          <cell r="B1576" t="str">
            <v>j. Other liabilities</v>
          </cell>
          <cell r="C1576" t="str">
            <v>TOTALOTHLIAB</v>
          </cell>
        </row>
        <row r="1577">
          <cell r="A1577" t="str">
            <v>253002</v>
          </cell>
          <cell r="B1577" t="str">
            <v>j. Other liabilities</v>
          </cell>
          <cell r="C1577" t="str">
            <v>TOTALOTHLIAB</v>
          </cell>
        </row>
        <row r="1578">
          <cell r="A1578" t="str">
            <v>253003</v>
          </cell>
          <cell r="B1578" t="str">
            <v>j. Other liabilities</v>
          </cell>
          <cell r="C1578" t="str">
            <v>TOTALOTHLIAB</v>
          </cell>
        </row>
        <row r="1579">
          <cell r="A1579" t="str">
            <v>253004</v>
          </cell>
          <cell r="B1579" t="str">
            <v>j. Other liabilities</v>
          </cell>
          <cell r="C1579" t="str">
            <v>TOTALOTHLIAB</v>
          </cell>
        </row>
        <row r="1580">
          <cell r="A1580" t="str">
            <v>253005</v>
          </cell>
          <cell r="B1580" t="str">
            <v>j. Other liabilities</v>
          </cell>
          <cell r="C1580" t="str">
            <v>TOTALOTHLIAB</v>
          </cell>
        </row>
        <row r="1581">
          <cell r="A1581" t="str">
            <v>253007</v>
          </cell>
          <cell r="B1581" t="str">
            <v>j. Other liabilities</v>
          </cell>
          <cell r="C1581" t="str">
            <v>TOTALOTHLIAB</v>
          </cell>
        </row>
        <row r="1582">
          <cell r="A1582" t="str">
            <v>253011</v>
          </cell>
          <cell r="B1582" t="str">
            <v>j. Other liabilities</v>
          </cell>
          <cell r="C1582" t="str">
            <v>TOTALOTHLIAB</v>
          </cell>
        </row>
        <row r="1583">
          <cell r="A1583" t="str">
            <v>253012</v>
          </cell>
          <cell r="B1583" t="str">
            <v>j. Other liabilities</v>
          </cell>
          <cell r="C1583" t="str">
            <v>TOTALOTHLIAB</v>
          </cell>
        </row>
        <row r="1584">
          <cell r="A1584" t="str">
            <v>253015</v>
          </cell>
          <cell r="B1584" t="str">
            <v>j. Other liabilities</v>
          </cell>
          <cell r="C1584" t="str">
            <v>TOTALOTHLIAB</v>
          </cell>
        </row>
        <row r="1585">
          <cell r="A1585" t="str">
            <v>253019</v>
          </cell>
          <cell r="B1585" t="str">
            <v>j. Other liabilities</v>
          </cell>
          <cell r="C1585" t="str">
            <v>TOTALOTHLIAB</v>
          </cell>
        </row>
        <row r="1586">
          <cell r="A1586" t="str">
            <v>253075</v>
          </cell>
          <cell r="B1586" t="str">
            <v>j. Other liabilities</v>
          </cell>
          <cell r="C1586" t="str">
            <v>TOTALOTHLIAB</v>
          </cell>
        </row>
        <row r="1587">
          <cell r="A1587" t="str">
            <v>253076</v>
          </cell>
          <cell r="B1587" t="str">
            <v>j. Other liabilities</v>
          </cell>
          <cell r="C1587" t="str">
            <v>TOTALOTHLIAB</v>
          </cell>
        </row>
        <row r="1588">
          <cell r="A1588" t="str">
            <v>253077</v>
          </cell>
          <cell r="B1588" t="str">
            <v>j. Other liabilities</v>
          </cell>
          <cell r="C1588" t="str">
            <v>TOTALOTHLIAB</v>
          </cell>
        </row>
        <row r="1589">
          <cell r="A1589" t="str">
            <v>253080</v>
          </cell>
          <cell r="B1589" t="str">
            <v>j. Other liabilities</v>
          </cell>
          <cell r="C1589" t="str">
            <v>TOTALOTHLIAB</v>
          </cell>
        </row>
        <row r="1590">
          <cell r="A1590" t="str">
            <v>253081</v>
          </cell>
          <cell r="B1590" t="str">
            <v>j. Other liabilities</v>
          </cell>
          <cell r="C1590" t="str">
            <v>TOTALOTHLIAB</v>
          </cell>
        </row>
        <row r="1591">
          <cell r="A1591" t="str">
            <v>253901</v>
          </cell>
          <cell r="B1591" t="str">
            <v>j. Other liabilities</v>
          </cell>
          <cell r="C1591" t="str">
            <v>TOTALOTHLIAB</v>
          </cell>
        </row>
        <row r="1592">
          <cell r="A1592" t="str">
            <v>253903</v>
          </cell>
          <cell r="B1592" t="str">
            <v>j. Other liabilities</v>
          </cell>
          <cell r="C1592" t="str">
            <v>TOTALOTHLIAB</v>
          </cell>
        </row>
        <row r="1593">
          <cell r="A1593" t="str">
            <v>253905</v>
          </cell>
          <cell r="B1593" t="str">
            <v>e. Other assets</v>
          </cell>
          <cell r="C1593" t="str">
            <v>TOTOTHASSETS</v>
          </cell>
        </row>
        <row r="1594">
          <cell r="A1594" t="str">
            <v>254002</v>
          </cell>
          <cell r="B1594" t="str">
            <v>j. Other liabilities</v>
          </cell>
          <cell r="C1594" t="str">
            <v>TOTALOTHLIAB</v>
          </cell>
        </row>
        <row r="1595">
          <cell r="A1595" t="str">
            <v>254003</v>
          </cell>
          <cell r="B1595" t="str">
            <v>j. Other liabilities</v>
          </cell>
          <cell r="C1595" t="str">
            <v>TOTALOTHLIAB</v>
          </cell>
        </row>
        <row r="1596">
          <cell r="A1596" t="str">
            <v>254008</v>
          </cell>
          <cell r="B1596" t="str">
            <v>j. Other liabilities</v>
          </cell>
          <cell r="C1596" t="str">
            <v>TOTALOTHLIAB</v>
          </cell>
        </row>
        <row r="1597">
          <cell r="A1597" t="str">
            <v>254039</v>
          </cell>
          <cell r="B1597" t="str">
            <v>j. Other liabilities</v>
          </cell>
          <cell r="C1597" t="str">
            <v>TOTALOTHLIAB</v>
          </cell>
        </row>
        <row r="1598">
          <cell r="A1598" t="str">
            <v>254140</v>
          </cell>
          <cell r="B1598" t="str">
            <v>j. Other liabilities</v>
          </cell>
          <cell r="C1598" t="str">
            <v>TOTALOTHLIAB</v>
          </cell>
        </row>
        <row r="1599">
          <cell r="A1599" t="str">
            <v>254160</v>
          </cell>
          <cell r="B1599" t="str">
            <v>j. Other liabilities</v>
          </cell>
          <cell r="C1599" t="str">
            <v>TOTALOTHLIAB</v>
          </cell>
        </row>
        <row r="1600">
          <cell r="A1600" t="str">
            <v>254161</v>
          </cell>
          <cell r="B1600" t="str">
            <v>j. Other liabilities</v>
          </cell>
          <cell r="C1600" t="str">
            <v>TOTALOTHLIAB</v>
          </cell>
        </row>
        <row r="1601">
          <cell r="A1601" t="str">
            <v>254162</v>
          </cell>
          <cell r="B1601" t="str">
            <v>j. Other liabilities</v>
          </cell>
          <cell r="C1601" t="str">
            <v>TOTALOTHLIAB</v>
          </cell>
        </row>
        <row r="1602">
          <cell r="A1602" t="str">
            <v>254163</v>
          </cell>
          <cell r="B1602" t="str">
            <v>j. Other liabilities</v>
          </cell>
          <cell r="C1602" t="str">
            <v>TOTALOTHLIAB</v>
          </cell>
        </row>
        <row r="1603">
          <cell r="A1603" t="str">
            <v>254901</v>
          </cell>
          <cell r="B1603" t="str">
            <v>j. Other liabilities</v>
          </cell>
          <cell r="C1603" t="str">
            <v>TOTALOTHLIAB</v>
          </cell>
        </row>
        <row r="1604">
          <cell r="A1604" t="str">
            <v>254902</v>
          </cell>
          <cell r="B1604" t="str">
            <v>j. Other liabilities</v>
          </cell>
          <cell r="C1604" t="str">
            <v>TOTALOTHLIAB</v>
          </cell>
        </row>
        <row r="1605">
          <cell r="A1605" t="str">
            <v>254903</v>
          </cell>
          <cell r="B1605" t="str">
            <v>j. Other liabilities</v>
          </cell>
          <cell r="C1605" t="str">
            <v>TOTALOTHLIAB</v>
          </cell>
        </row>
        <row r="1606">
          <cell r="A1606" t="str">
            <v>255110</v>
          </cell>
          <cell r="B1606" t="str">
            <v>j. Other liabilities</v>
          </cell>
          <cell r="C1606" t="str">
            <v>TOTALOTHLIAB</v>
          </cell>
        </row>
        <row r="1607">
          <cell r="A1607" t="str">
            <v>255111</v>
          </cell>
          <cell r="B1607" t="str">
            <v>j. Other liabilities</v>
          </cell>
          <cell r="C1607" t="str">
            <v>TOTALOTHLIAB</v>
          </cell>
        </row>
        <row r="1608">
          <cell r="A1608" t="str">
            <v>255120</v>
          </cell>
          <cell r="B1608" t="str">
            <v>j. Other liabilities</v>
          </cell>
          <cell r="C1608" t="str">
            <v>TOTALOTHLIAB</v>
          </cell>
        </row>
        <row r="1609">
          <cell r="A1609" t="str">
            <v>255130</v>
          </cell>
          <cell r="B1609" t="str">
            <v>j. Other liabilities</v>
          </cell>
          <cell r="C1609" t="str">
            <v>TOTALOTHLIAB</v>
          </cell>
        </row>
        <row r="1610">
          <cell r="A1610" t="str">
            <v>255135</v>
          </cell>
          <cell r="B1610" t="str">
            <v>j. Other liabilities</v>
          </cell>
          <cell r="C1610" t="str">
            <v>TOTALOTHLIAB</v>
          </cell>
        </row>
        <row r="1611">
          <cell r="A1611" t="str">
            <v>255150</v>
          </cell>
          <cell r="B1611" t="str">
            <v>j. Other liabilities</v>
          </cell>
          <cell r="C1611" t="str">
            <v>TOTALOTHLIAB</v>
          </cell>
        </row>
        <row r="1612">
          <cell r="A1612" t="str">
            <v>255151</v>
          </cell>
          <cell r="B1612" t="str">
            <v>j. Other liabilities</v>
          </cell>
          <cell r="C1612" t="str">
            <v>TOTALOTHLIAB</v>
          </cell>
        </row>
        <row r="1613">
          <cell r="A1613" t="str">
            <v>255201</v>
          </cell>
          <cell r="B1613" t="str">
            <v>j. Other liabilities</v>
          </cell>
          <cell r="C1613" t="str">
            <v>TOTALOTHLIAB</v>
          </cell>
        </row>
        <row r="1614">
          <cell r="A1614" t="str">
            <v>255202</v>
          </cell>
          <cell r="B1614" t="str">
            <v>j. Other liabilities</v>
          </cell>
          <cell r="C1614" t="str">
            <v>TOTALOTHLIAB</v>
          </cell>
        </row>
        <row r="1615">
          <cell r="A1615" t="str">
            <v>255301</v>
          </cell>
          <cell r="B1615" t="str">
            <v>j. Other liabilities</v>
          </cell>
          <cell r="C1615" t="str">
            <v>TOTALOTHLIAB</v>
          </cell>
        </row>
        <row r="1616">
          <cell r="A1616" t="str">
            <v>255411</v>
          </cell>
          <cell r="B1616" t="str">
            <v>j. Other liabilities</v>
          </cell>
          <cell r="C1616" t="str">
            <v>TOTALOTHLIAB</v>
          </cell>
        </row>
        <row r="1617">
          <cell r="A1617" t="str">
            <v>255432</v>
          </cell>
          <cell r="B1617" t="str">
            <v>j. Other liabilities</v>
          </cell>
          <cell r="C1617" t="str">
            <v>TOTALOTHLIAB</v>
          </cell>
        </row>
        <row r="1618">
          <cell r="A1618" t="str">
            <v>255433</v>
          </cell>
          <cell r="B1618" t="str">
            <v>j. Other liabilities</v>
          </cell>
          <cell r="C1618" t="str">
            <v>TOTALOTHLIAB</v>
          </cell>
        </row>
        <row r="1619">
          <cell r="A1619" t="str">
            <v>255502</v>
          </cell>
          <cell r="B1619" t="str">
            <v>j. Other liabilities</v>
          </cell>
          <cell r="C1619" t="str">
            <v>TOTALOTHLIAB</v>
          </cell>
        </row>
        <row r="1620">
          <cell r="A1620" t="str">
            <v>255503</v>
          </cell>
          <cell r="B1620" t="str">
            <v>j. Other liabilities</v>
          </cell>
          <cell r="C1620" t="str">
            <v>TOTALOTHLIAB</v>
          </cell>
        </row>
        <row r="1621">
          <cell r="A1621" t="str">
            <v>255504</v>
          </cell>
          <cell r="B1621" t="str">
            <v>j. Other liabilities</v>
          </cell>
          <cell r="C1621" t="str">
            <v>TOTALOTHLIAB</v>
          </cell>
        </row>
        <row r="1622">
          <cell r="A1622" t="str">
            <v>255505</v>
          </cell>
          <cell r="B1622" t="str">
            <v>j. Other liabilities</v>
          </cell>
          <cell r="C1622" t="str">
            <v>TOTALOTHLIAB</v>
          </cell>
        </row>
        <row r="1623">
          <cell r="A1623" t="str">
            <v>255507</v>
          </cell>
          <cell r="B1623" t="str">
            <v>j. Other liabilities</v>
          </cell>
          <cell r="C1623" t="str">
            <v>TOTALOTHLIAB</v>
          </cell>
        </row>
        <row r="1624">
          <cell r="A1624" t="str">
            <v>255519</v>
          </cell>
          <cell r="B1624" t="str">
            <v>j. Other liabilities</v>
          </cell>
          <cell r="C1624" t="str">
            <v>TOTALOTHLIAB</v>
          </cell>
        </row>
        <row r="1625">
          <cell r="A1625" t="str">
            <v>255605</v>
          </cell>
          <cell r="B1625" t="str">
            <v>j. Other liabilities</v>
          </cell>
          <cell r="C1625" t="str">
            <v>TOTALOTHLIAB</v>
          </cell>
        </row>
        <row r="1626">
          <cell r="A1626" t="str">
            <v>255616</v>
          </cell>
          <cell r="B1626" t="str">
            <v>j. Other liabilities</v>
          </cell>
          <cell r="C1626" t="str">
            <v>TOTALOTHLIAB</v>
          </cell>
        </row>
        <row r="1627">
          <cell r="A1627" t="str">
            <v>255621</v>
          </cell>
          <cell r="B1627" t="str">
            <v>j. Other liabilities</v>
          </cell>
          <cell r="C1627" t="str">
            <v>TOTALOTHLIAB</v>
          </cell>
        </row>
        <row r="1628">
          <cell r="A1628" t="str">
            <v>255622</v>
          </cell>
          <cell r="B1628" t="str">
            <v>j. Other liabilities</v>
          </cell>
          <cell r="C1628" t="str">
            <v>TOTALOTHLIAB</v>
          </cell>
        </row>
        <row r="1629">
          <cell r="A1629" t="str">
            <v>255811</v>
          </cell>
          <cell r="B1629" t="str">
            <v>j. Other liabilities</v>
          </cell>
          <cell r="C1629" t="str">
            <v>TOTALOTHLIAB</v>
          </cell>
        </row>
        <row r="1630">
          <cell r="A1630" t="str">
            <v>255812</v>
          </cell>
          <cell r="B1630" t="str">
            <v>j. Other liabilities</v>
          </cell>
          <cell r="C1630" t="str">
            <v>TOTALOTHLIAB</v>
          </cell>
        </row>
        <row r="1631">
          <cell r="A1631" t="str">
            <v>255821</v>
          </cell>
          <cell r="B1631" t="str">
            <v>j. Other liabilities</v>
          </cell>
          <cell r="C1631" t="str">
            <v>TOTALOTHLIAB</v>
          </cell>
        </row>
        <row r="1632">
          <cell r="A1632" t="str">
            <v>255822</v>
          </cell>
          <cell r="B1632" t="str">
            <v>j. Other liabilities</v>
          </cell>
          <cell r="C1632" t="str">
            <v>TOTALOTHLIAB</v>
          </cell>
        </row>
        <row r="1633">
          <cell r="A1633" t="str">
            <v>255823</v>
          </cell>
          <cell r="B1633" t="str">
            <v>j. Other liabilities</v>
          </cell>
          <cell r="C1633" t="str">
            <v>TOTALOTHLIAB</v>
          </cell>
        </row>
        <row r="1634">
          <cell r="A1634" t="str">
            <v>255824</v>
          </cell>
          <cell r="B1634" t="str">
            <v>j. Other liabilities</v>
          </cell>
          <cell r="C1634" t="str">
            <v>TOTALOTHLIAB</v>
          </cell>
        </row>
        <row r="1635">
          <cell r="A1635" t="str">
            <v>255825</v>
          </cell>
          <cell r="B1635" t="str">
            <v>j. Other liabilities</v>
          </cell>
          <cell r="C1635" t="str">
            <v>TOTALOTHLIAB</v>
          </cell>
        </row>
        <row r="1636">
          <cell r="A1636" t="str">
            <v>255830</v>
          </cell>
          <cell r="B1636" t="str">
            <v>j. Other liabilities</v>
          </cell>
          <cell r="C1636" t="str">
            <v>TOTALOTHLIAB</v>
          </cell>
        </row>
        <row r="1637">
          <cell r="A1637" t="str">
            <v>256001</v>
          </cell>
          <cell r="B1637" t="str">
            <v>j. Other liabilities</v>
          </cell>
          <cell r="C1637" t="str">
            <v>TOTALOTHLIAB</v>
          </cell>
        </row>
        <row r="1638">
          <cell r="A1638" t="str">
            <v>256101</v>
          </cell>
          <cell r="B1638" t="str">
            <v>j. Other liabilities</v>
          </cell>
          <cell r="C1638" t="str">
            <v>TOTALOTHLIAB</v>
          </cell>
        </row>
        <row r="1639">
          <cell r="A1639" t="str">
            <v>256121</v>
          </cell>
          <cell r="B1639" t="str">
            <v>j. Other liabilities</v>
          </cell>
          <cell r="C1639" t="str">
            <v>TOTALOTHLIAB</v>
          </cell>
        </row>
        <row r="1640">
          <cell r="A1640" t="str">
            <v>256202</v>
          </cell>
          <cell r="B1640" t="str">
            <v>j. Other liabilities</v>
          </cell>
          <cell r="C1640" t="str">
            <v>TOTALOTHLIAB</v>
          </cell>
        </row>
        <row r="1641">
          <cell r="A1641" t="str">
            <v>256204</v>
          </cell>
          <cell r="B1641" t="str">
            <v>j. Other liabilities</v>
          </cell>
          <cell r="C1641" t="str">
            <v>TOTALOTHLIAB</v>
          </cell>
        </row>
        <row r="1642">
          <cell r="A1642" t="str">
            <v>256221</v>
          </cell>
          <cell r="B1642" t="str">
            <v>j. Other liabilities</v>
          </cell>
          <cell r="C1642" t="str">
            <v>TOTALOTHLIAB</v>
          </cell>
        </row>
        <row r="1643">
          <cell r="A1643" t="str">
            <v>256321</v>
          </cell>
          <cell r="B1643" t="str">
            <v>j. Other liabilities</v>
          </cell>
          <cell r="C1643" t="str">
            <v>TOTALOTHLIAB</v>
          </cell>
        </row>
        <row r="1644">
          <cell r="A1644" t="str">
            <v>256322</v>
          </cell>
          <cell r="B1644" t="str">
            <v>j. Other liabilities</v>
          </cell>
          <cell r="C1644" t="str">
            <v>TOTALOTHLIAB</v>
          </cell>
        </row>
        <row r="1645">
          <cell r="A1645" t="str">
            <v>256323</v>
          </cell>
          <cell r="B1645" t="str">
            <v>j. Other liabilities</v>
          </cell>
          <cell r="C1645" t="str">
            <v>TOTALOTHLIAB</v>
          </cell>
        </row>
        <row r="1646">
          <cell r="A1646" t="str">
            <v>256324</v>
          </cell>
          <cell r="B1646" t="str">
            <v>j. Other liabilities</v>
          </cell>
          <cell r="C1646" t="str">
            <v>TOTALOTHLIAB</v>
          </cell>
        </row>
        <row r="1647">
          <cell r="A1647" t="str">
            <v>256325</v>
          </cell>
          <cell r="B1647" t="str">
            <v>j. Other liabilities</v>
          </cell>
          <cell r="C1647" t="str">
            <v>TOTALOTHLIAB</v>
          </cell>
        </row>
        <row r="1648">
          <cell r="A1648" t="str">
            <v>256326</v>
          </cell>
          <cell r="B1648" t="str">
            <v>j. Other liabilities</v>
          </cell>
          <cell r="C1648" t="str">
            <v>TOTALOTHLIAB</v>
          </cell>
        </row>
        <row r="1649">
          <cell r="A1649" t="str">
            <v>256327</v>
          </cell>
          <cell r="B1649" t="str">
            <v>j. Other liabilities</v>
          </cell>
          <cell r="C1649" t="str">
            <v>TOTALOTHLIAB</v>
          </cell>
        </row>
        <row r="1650">
          <cell r="A1650" t="str">
            <v>256328</v>
          </cell>
          <cell r="B1650" t="str">
            <v>j. Other liabilities</v>
          </cell>
          <cell r="C1650" t="str">
            <v>TOTALOTHLIAB</v>
          </cell>
        </row>
        <row r="1651">
          <cell r="A1651" t="str">
            <v>256329</v>
          </cell>
          <cell r="B1651" t="str">
            <v>j. Other liabilities</v>
          </cell>
          <cell r="C1651" t="str">
            <v>TOTALOTHLIAB</v>
          </cell>
        </row>
        <row r="1652">
          <cell r="A1652" t="str">
            <v>256330</v>
          </cell>
          <cell r="B1652" t="str">
            <v>j. Other liabilities</v>
          </cell>
          <cell r="C1652" t="str">
            <v>TOTALOTHLIAB</v>
          </cell>
        </row>
        <row r="1653">
          <cell r="A1653" t="str">
            <v>256331</v>
          </cell>
          <cell r="B1653" t="str">
            <v>j. Other liabilities</v>
          </cell>
          <cell r="C1653" t="str">
            <v>TOTALOTHLIAB</v>
          </cell>
        </row>
        <row r="1654">
          <cell r="A1654" t="str">
            <v>256332</v>
          </cell>
          <cell r="B1654" t="str">
            <v>j. Other liabilities</v>
          </cell>
          <cell r="C1654" t="str">
            <v>TOTALOTHLIAB</v>
          </cell>
        </row>
        <row r="1655">
          <cell r="A1655" t="str">
            <v>256333</v>
          </cell>
          <cell r="B1655" t="str">
            <v>j. Other liabilities</v>
          </cell>
          <cell r="C1655" t="str">
            <v>TOTALOTHLIAB</v>
          </cell>
        </row>
        <row r="1656">
          <cell r="A1656" t="str">
            <v>256334</v>
          </cell>
          <cell r="B1656" t="str">
            <v>j. Other liabilities</v>
          </cell>
          <cell r="C1656" t="str">
            <v>TOTALOTHLIAB</v>
          </cell>
        </row>
        <row r="1657">
          <cell r="A1657" t="str">
            <v>256335</v>
          </cell>
          <cell r="B1657" t="str">
            <v>j. Other liabilities</v>
          </cell>
          <cell r="C1657" t="str">
            <v>TOTALOTHLIAB</v>
          </cell>
        </row>
        <row r="1658">
          <cell r="A1658" t="str">
            <v>256336</v>
          </cell>
          <cell r="B1658" t="str">
            <v>j. Other liabilities</v>
          </cell>
          <cell r="C1658" t="str">
            <v>TOTALOTHLIAB</v>
          </cell>
        </row>
        <row r="1659">
          <cell r="A1659" t="str">
            <v>256337</v>
          </cell>
          <cell r="B1659" t="str">
            <v>j. Other liabilities</v>
          </cell>
          <cell r="C1659" t="str">
            <v>TOTALOTHLIAB</v>
          </cell>
        </row>
        <row r="1660">
          <cell r="A1660" t="str">
            <v>256338</v>
          </cell>
          <cell r="B1660" t="str">
            <v>j. Other liabilities</v>
          </cell>
          <cell r="C1660" t="str">
            <v>TOTALOTHLIAB</v>
          </cell>
        </row>
        <row r="1661">
          <cell r="A1661" t="str">
            <v>256339</v>
          </cell>
          <cell r="B1661" t="str">
            <v>j. Other liabilities</v>
          </cell>
          <cell r="C1661" t="str">
            <v>TOTALOTHLIAB</v>
          </cell>
        </row>
        <row r="1662">
          <cell r="A1662" t="str">
            <v>256340</v>
          </cell>
          <cell r="B1662" t="str">
            <v>j. Other liabilities</v>
          </cell>
          <cell r="C1662" t="str">
            <v>TOTALOTHLIAB</v>
          </cell>
        </row>
        <row r="1663">
          <cell r="A1663" t="str">
            <v>256341</v>
          </cell>
          <cell r="B1663" t="str">
            <v>j. Other liabilities</v>
          </cell>
          <cell r="C1663" t="str">
            <v>TOTALOTHLIAB</v>
          </cell>
        </row>
        <row r="1664">
          <cell r="A1664" t="str">
            <v>256342</v>
          </cell>
          <cell r="B1664" t="str">
            <v>j. Other liabilities</v>
          </cell>
          <cell r="C1664" t="str">
            <v>TOTALOTHLIAB</v>
          </cell>
        </row>
        <row r="1665">
          <cell r="A1665" t="str">
            <v>256343</v>
          </cell>
          <cell r="B1665" t="str">
            <v>j. Other liabilities</v>
          </cell>
          <cell r="C1665" t="str">
            <v>TOTALOTHLIAB</v>
          </cell>
        </row>
        <row r="1666">
          <cell r="A1666" t="str">
            <v>256344</v>
          </cell>
          <cell r="B1666" t="str">
            <v>j. Other liabilities</v>
          </cell>
          <cell r="C1666" t="str">
            <v>TOTALOTHLIAB</v>
          </cell>
        </row>
        <row r="1667">
          <cell r="A1667" t="str">
            <v>256345</v>
          </cell>
          <cell r="B1667" t="str">
            <v>j. Other liabilities</v>
          </cell>
          <cell r="C1667" t="str">
            <v>TOTALOTHLIAB</v>
          </cell>
        </row>
        <row r="1668">
          <cell r="A1668" t="str">
            <v>256346</v>
          </cell>
          <cell r="B1668" t="str">
            <v>j. Other liabilities</v>
          </cell>
          <cell r="C1668" t="str">
            <v>TOTALOTHLIAB</v>
          </cell>
        </row>
        <row r="1669">
          <cell r="A1669" t="str">
            <v>256347</v>
          </cell>
          <cell r="B1669" t="str">
            <v>j. Other liabilities</v>
          </cell>
          <cell r="C1669" t="str">
            <v>TOTALOTHLIAB</v>
          </cell>
        </row>
        <row r="1670">
          <cell r="A1670" t="str">
            <v>256348</v>
          </cell>
          <cell r="B1670" t="str">
            <v>j. Other liabilities</v>
          </cell>
          <cell r="C1670" t="str">
            <v>TOTALOTHLIAB</v>
          </cell>
        </row>
        <row r="1671">
          <cell r="A1671" t="str">
            <v>256349</v>
          </cell>
          <cell r="B1671" t="str">
            <v>j. Other liabilities</v>
          </cell>
          <cell r="C1671" t="str">
            <v>TOTALOTHLIAB</v>
          </cell>
        </row>
        <row r="1672">
          <cell r="A1672" t="str">
            <v>256350</v>
          </cell>
          <cell r="B1672" t="str">
            <v>j. Other liabilities</v>
          </cell>
          <cell r="C1672" t="str">
            <v>TOTALOTHLIAB</v>
          </cell>
        </row>
        <row r="1673">
          <cell r="A1673" t="str">
            <v>256351</v>
          </cell>
          <cell r="B1673" t="str">
            <v>j. Other liabilities</v>
          </cell>
          <cell r="C1673" t="str">
            <v>TOTALOTHLIAB</v>
          </cell>
        </row>
        <row r="1674">
          <cell r="A1674" t="str">
            <v>256352</v>
          </cell>
          <cell r="B1674" t="str">
            <v>j. Other liabilities</v>
          </cell>
          <cell r="C1674" t="str">
            <v>TOTALOTHLIAB</v>
          </cell>
        </row>
        <row r="1675">
          <cell r="A1675" t="str">
            <v>256354</v>
          </cell>
          <cell r="B1675" t="str">
            <v>j. Other liabilities</v>
          </cell>
          <cell r="C1675" t="str">
            <v>TOTALOTHLIAB</v>
          </cell>
        </row>
        <row r="1676">
          <cell r="A1676" t="str">
            <v>256355</v>
          </cell>
          <cell r="B1676" t="str">
            <v>j. Other liabilities</v>
          </cell>
          <cell r="C1676" t="str">
            <v>TOTALOTHLIAB</v>
          </cell>
        </row>
        <row r="1677">
          <cell r="A1677" t="str">
            <v>256356</v>
          </cell>
          <cell r="B1677" t="str">
            <v>j. Other liabilities</v>
          </cell>
          <cell r="C1677" t="str">
            <v>TOTALOTHLIAB</v>
          </cell>
        </row>
        <row r="1678">
          <cell r="A1678" t="str">
            <v>256357</v>
          </cell>
          <cell r="B1678" t="str">
            <v>j. Other liabilities</v>
          </cell>
          <cell r="C1678" t="str">
            <v>TOTALOTHLIAB</v>
          </cell>
        </row>
        <row r="1679">
          <cell r="A1679" t="str">
            <v>256358</v>
          </cell>
          <cell r="B1679" t="str">
            <v>j. Other liabilities</v>
          </cell>
          <cell r="C1679" t="str">
            <v>TOTALOTHLIAB</v>
          </cell>
        </row>
        <row r="1680">
          <cell r="A1680" t="str">
            <v>256359</v>
          </cell>
          <cell r="B1680" t="str">
            <v>j. Other liabilities</v>
          </cell>
          <cell r="C1680" t="str">
            <v>TOTALOTHLIAB</v>
          </cell>
        </row>
        <row r="1681">
          <cell r="A1681" t="str">
            <v>256360</v>
          </cell>
          <cell r="B1681" t="str">
            <v>j. Other liabilities</v>
          </cell>
          <cell r="C1681" t="str">
            <v>TOTALOTHLIAB</v>
          </cell>
        </row>
        <row r="1682">
          <cell r="A1682" t="str">
            <v>256361</v>
          </cell>
          <cell r="B1682" t="str">
            <v>j. Other liabilities</v>
          </cell>
          <cell r="C1682" t="str">
            <v>TOTALOTHLIAB</v>
          </cell>
        </row>
        <row r="1683">
          <cell r="A1683" t="str">
            <v>256362</v>
          </cell>
          <cell r="B1683" t="str">
            <v>j. Other liabilities</v>
          </cell>
          <cell r="C1683" t="str">
            <v>TOTALOTHLIAB</v>
          </cell>
        </row>
        <row r="1684">
          <cell r="A1684" t="str">
            <v>256363</v>
          </cell>
          <cell r="B1684" t="str">
            <v>j. Other liabilities</v>
          </cell>
          <cell r="C1684" t="str">
            <v>TOTALOTHLIAB</v>
          </cell>
        </row>
        <row r="1685">
          <cell r="A1685" t="str">
            <v>256364</v>
          </cell>
          <cell r="B1685" t="str">
            <v>j. Other liabilities</v>
          </cell>
          <cell r="C1685" t="str">
            <v>TOTALOTHLIAB</v>
          </cell>
        </row>
        <row r="1686">
          <cell r="A1686" t="str">
            <v>256365</v>
          </cell>
          <cell r="B1686" t="str">
            <v>j. Other liabilities</v>
          </cell>
          <cell r="C1686" t="str">
            <v>TOTALOTHLIAB</v>
          </cell>
        </row>
        <row r="1687">
          <cell r="A1687" t="str">
            <v>256366</v>
          </cell>
          <cell r="B1687" t="str">
            <v>j. Other liabilities</v>
          </cell>
          <cell r="C1687" t="str">
            <v>TOTALOTHLIAB</v>
          </cell>
        </row>
        <row r="1688">
          <cell r="A1688" t="str">
            <v>256367</v>
          </cell>
          <cell r="B1688" t="str">
            <v>j. Other liabilities</v>
          </cell>
          <cell r="C1688" t="str">
            <v>TOTALOTHLIAB</v>
          </cell>
        </row>
        <row r="1689">
          <cell r="A1689" t="str">
            <v>256368</v>
          </cell>
          <cell r="B1689" t="str">
            <v>j. Other liabilities</v>
          </cell>
          <cell r="C1689" t="str">
            <v>TOTALOTHLIAB</v>
          </cell>
        </row>
        <row r="1690">
          <cell r="A1690" t="str">
            <v>256369</v>
          </cell>
          <cell r="B1690" t="str">
            <v>j. Other liabilities</v>
          </cell>
          <cell r="C1690" t="str">
            <v>TOTALOTHLIAB</v>
          </cell>
        </row>
        <row r="1691">
          <cell r="A1691" t="str">
            <v>256371</v>
          </cell>
          <cell r="B1691" t="str">
            <v>j. Other liabilities</v>
          </cell>
          <cell r="C1691" t="str">
            <v>TOTALOTHLIAB</v>
          </cell>
        </row>
        <row r="1692">
          <cell r="A1692" t="str">
            <v>256372</v>
          </cell>
          <cell r="B1692" t="str">
            <v>j. Other liabilities</v>
          </cell>
          <cell r="C1692" t="str">
            <v>TOTALOTHLIAB</v>
          </cell>
        </row>
        <row r="1693">
          <cell r="A1693" t="str">
            <v>256373</v>
          </cell>
          <cell r="B1693" t="str">
            <v>j. Other liabilities</v>
          </cell>
          <cell r="C1693" t="str">
            <v>TOTALOTHLIAB</v>
          </cell>
        </row>
        <row r="1694">
          <cell r="A1694" t="str">
            <v>256374</v>
          </cell>
          <cell r="B1694" t="str">
            <v>j. Other liabilities</v>
          </cell>
          <cell r="C1694" t="str">
            <v>TOTALOTHLIAB</v>
          </cell>
        </row>
        <row r="1695">
          <cell r="A1695" t="str">
            <v>256421</v>
          </cell>
          <cell r="B1695" t="str">
            <v>j. Other liabilities</v>
          </cell>
          <cell r="C1695" t="str">
            <v>TOTALOTHLIAB</v>
          </cell>
        </row>
        <row r="1696">
          <cell r="A1696" t="str">
            <v>256422</v>
          </cell>
          <cell r="B1696" t="str">
            <v>j. Other liabilities</v>
          </cell>
          <cell r="C1696" t="str">
            <v>TOTALOTHLIAB</v>
          </cell>
        </row>
        <row r="1697">
          <cell r="A1697" t="str">
            <v>256423</v>
          </cell>
          <cell r="B1697" t="str">
            <v>j. Other liabilities</v>
          </cell>
          <cell r="C1697" t="str">
            <v>TOTALOTHLIAB</v>
          </cell>
        </row>
        <row r="1698">
          <cell r="A1698" t="str">
            <v>256424</v>
          </cell>
          <cell r="B1698" t="str">
            <v>j. Other liabilities</v>
          </cell>
          <cell r="C1698" t="str">
            <v>TOTALOTHLIAB</v>
          </cell>
        </row>
        <row r="1699">
          <cell r="A1699" t="str">
            <v>256435</v>
          </cell>
          <cell r="B1699" t="str">
            <v>j. Other liabilities</v>
          </cell>
          <cell r="C1699" t="str">
            <v>TOTALOTHLIAB</v>
          </cell>
        </row>
        <row r="1700">
          <cell r="A1700" t="str">
            <v>256505</v>
          </cell>
          <cell r="B1700" t="str">
            <v>j. Other liabilities</v>
          </cell>
          <cell r="C1700" t="str">
            <v>TOTALOTHLIAB</v>
          </cell>
        </row>
        <row r="1701">
          <cell r="A1701" t="str">
            <v>256506</v>
          </cell>
          <cell r="B1701" t="str">
            <v>j. Other liabilities</v>
          </cell>
          <cell r="C1701" t="str">
            <v>TOTALOTHLIAB</v>
          </cell>
        </row>
        <row r="1702">
          <cell r="A1702" t="str">
            <v>256507</v>
          </cell>
          <cell r="B1702" t="str">
            <v>j. Other liabilities</v>
          </cell>
          <cell r="C1702" t="str">
            <v>TOTALOTHLIAB</v>
          </cell>
        </row>
        <row r="1703">
          <cell r="A1703" t="str">
            <v>256515</v>
          </cell>
          <cell r="B1703" t="str">
            <v>j. Other liabilities</v>
          </cell>
          <cell r="C1703" t="str">
            <v>TOTALOTHLIAB</v>
          </cell>
        </row>
        <row r="1704">
          <cell r="A1704" t="str">
            <v>256525</v>
          </cell>
          <cell r="B1704" t="str">
            <v>j. Other liabilities</v>
          </cell>
          <cell r="C1704" t="str">
            <v>TOTALOTHLIAB</v>
          </cell>
        </row>
        <row r="1705">
          <cell r="A1705" t="str">
            <v>256705</v>
          </cell>
          <cell r="B1705" t="str">
            <v>j. Other liabilities</v>
          </cell>
          <cell r="C1705" t="str">
            <v>TOTALOTHLIAB</v>
          </cell>
        </row>
        <row r="1706">
          <cell r="A1706" t="str">
            <v>256721</v>
          </cell>
          <cell r="B1706" t="str">
            <v>j. Other liabilities</v>
          </cell>
          <cell r="C1706" t="str">
            <v>TOTALOTHLIAB</v>
          </cell>
        </row>
        <row r="1707">
          <cell r="A1707" t="str">
            <v>256731</v>
          </cell>
          <cell r="B1707" t="str">
            <v>j. Other liabilities</v>
          </cell>
          <cell r="C1707" t="str">
            <v>TOTALOTHLIAB</v>
          </cell>
        </row>
        <row r="1708">
          <cell r="A1708" t="str">
            <v>256739</v>
          </cell>
          <cell r="B1708" t="str">
            <v>j. Other liabilities</v>
          </cell>
          <cell r="C1708" t="str">
            <v>TOTALOTHLIAB</v>
          </cell>
        </row>
        <row r="1709">
          <cell r="A1709" t="str">
            <v>256740</v>
          </cell>
          <cell r="B1709" t="str">
            <v>j. Other liabilities</v>
          </cell>
          <cell r="C1709" t="str">
            <v>TOTALOTHLIAB</v>
          </cell>
        </row>
        <row r="1710">
          <cell r="A1710" t="str">
            <v>256751</v>
          </cell>
          <cell r="B1710" t="str">
            <v>j. Other liabilities</v>
          </cell>
          <cell r="C1710" t="str">
            <v>TOTALOTHLIAB</v>
          </cell>
        </row>
        <row r="1711">
          <cell r="A1711" t="str">
            <v>256752</v>
          </cell>
          <cell r="B1711" t="str">
            <v>j. Other liabilities</v>
          </cell>
          <cell r="C1711" t="str">
            <v>TOTALOTHLIAB</v>
          </cell>
        </row>
        <row r="1712">
          <cell r="A1712" t="str">
            <v>256824</v>
          </cell>
          <cell r="B1712" t="str">
            <v>j. Other liabilities</v>
          </cell>
          <cell r="C1712" t="str">
            <v>TOTALOTHLIAB</v>
          </cell>
        </row>
        <row r="1713">
          <cell r="A1713" t="str">
            <v>256851</v>
          </cell>
          <cell r="B1713" t="str">
            <v>j. Other liabilities</v>
          </cell>
          <cell r="C1713" t="str">
            <v>TOTALOTHLIAB</v>
          </cell>
        </row>
        <row r="1714">
          <cell r="A1714" t="str">
            <v>257099</v>
          </cell>
          <cell r="B1714" t="str">
            <v>j. Other liabilities</v>
          </cell>
          <cell r="C1714" t="str">
            <v>ACCINTPAY</v>
          </cell>
        </row>
        <row r="1715">
          <cell r="A1715" t="str">
            <v>257361</v>
          </cell>
          <cell r="B1715" t="str">
            <v>j. Other liabilities</v>
          </cell>
          <cell r="C1715" t="str">
            <v>TOTALOTHLIAB</v>
          </cell>
        </row>
        <row r="1716">
          <cell r="A1716" t="str">
            <v>258001</v>
          </cell>
          <cell r="B1716" t="str">
            <v>j. Other liabilities</v>
          </cell>
          <cell r="C1716" t="str">
            <v>TOTALOTHLIAB</v>
          </cell>
        </row>
        <row r="1717">
          <cell r="A1717" t="str">
            <v>258021</v>
          </cell>
          <cell r="B1717" t="str">
            <v>j. Other liabilities</v>
          </cell>
          <cell r="C1717" t="str">
            <v>TOTALOTHLIAB</v>
          </cell>
        </row>
        <row r="1718">
          <cell r="A1718" t="str">
            <v>258031</v>
          </cell>
          <cell r="B1718" t="str">
            <v>j. Other liabilities</v>
          </cell>
          <cell r="C1718" t="str">
            <v>TOTALOTHLIAB</v>
          </cell>
        </row>
        <row r="1719">
          <cell r="A1719" t="str">
            <v>258040</v>
          </cell>
          <cell r="B1719" t="str">
            <v>j. Other liabilities</v>
          </cell>
          <cell r="C1719" t="str">
            <v>TOTALOTHLIAB</v>
          </cell>
        </row>
        <row r="1720">
          <cell r="A1720" t="str">
            <v>258041</v>
          </cell>
          <cell r="B1720" t="str">
            <v>j. Other liabilities</v>
          </cell>
          <cell r="C1720" t="str">
            <v>TOTALOTHLIAB</v>
          </cell>
        </row>
        <row r="1721">
          <cell r="A1721" t="str">
            <v>258042</v>
          </cell>
          <cell r="B1721" t="str">
            <v>j. Other liabilities</v>
          </cell>
          <cell r="C1721" t="str">
            <v>TOTALOTHLIAB</v>
          </cell>
        </row>
        <row r="1722">
          <cell r="A1722" t="str">
            <v>258043</v>
          </cell>
          <cell r="B1722" t="str">
            <v>j. Other liabilities</v>
          </cell>
          <cell r="C1722" t="str">
            <v>TOTALOTHLIAB</v>
          </cell>
        </row>
        <row r="1723">
          <cell r="A1723" t="str">
            <v>258044</v>
          </cell>
          <cell r="B1723" t="str">
            <v>j. Other liabilities</v>
          </cell>
          <cell r="C1723" t="str">
            <v>TOTALOTHLIAB</v>
          </cell>
        </row>
        <row r="1724">
          <cell r="A1724" t="str">
            <v>258045</v>
          </cell>
          <cell r="B1724" t="str">
            <v>j. Other liabilities</v>
          </cell>
          <cell r="C1724" t="str">
            <v>TOTALOTHLIAB</v>
          </cell>
        </row>
        <row r="1725">
          <cell r="A1725" t="str">
            <v>258046</v>
          </cell>
          <cell r="B1725" t="str">
            <v>j. Other liabilities</v>
          </cell>
          <cell r="C1725" t="str">
            <v>TOTALOTHLIAB</v>
          </cell>
        </row>
        <row r="1726">
          <cell r="A1726" t="str">
            <v>258047</v>
          </cell>
          <cell r="B1726" t="str">
            <v>j. Other liabilities</v>
          </cell>
          <cell r="C1726" t="str">
            <v>TOTALOTHLIAB</v>
          </cell>
        </row>
        <row r="1727">
          <cell r="A1727" t="str">
            <v>258048</v>
          </cell>
          <cell r="B1727" t="str">
            <v>j. Other liabilities</v>
          </cell>
          <cell r="C1727" t="str">
            <v>TOTALOTHLIAB</v>
          </cell>
        </row>
        <row r="1728">
          <cell r="A1728" t="str">
            <v>258049</v>
          </cell>
          <cell r="B1728" t="str">
            <v>j. Other liabilities</v>
          </cell>
          <cell r="C1728" t="str">
            <v>TOTALOTHLIAB</v>
          </cell>
        </row>
        <row r="1729">
          <cell r="A1729" t="str">
            <v>258050</v>
          </cell>
          <cell r="B1729" t="str">
            <v>j. Other liabilities</v>
          </cell>
          <cell r="C1729" t="str">
            <v>TOTALOTHLIAB</v>
          </cell>
        </row>
        <row r="1730">
          <cell r="A1730" t="str">
            <v>258051</v>
          </cell>
          <cell r="B1730" t="str">
            <v>j. Other liabilities</v>
          </cell>
          <cell r="C1730" t="str">
            <v>TOTALOTHLIAB</v>
          </cell>
        </row>
        <row r="1731">
          <cell r="A1731" t="str">
            <v>258052</v>
          </cell>
          <cell r="B1731" t="str">
            <v>j. Other liabilities</v>
          </cell>
          <cell r="C1731" t="str">
            <v>TOTALOTHLIAB</v>
          </cell>
        </row>
        <row r="1732">
          <cell r="A1732" t="str">
            <v>258053</v>
          </cell>
          <cell r="B1732" t="str">
            <v>j. Other liabilities</v>
          </cell>
          <cell r="C1732" t="str">
            <v>TOTALOTHLIAB</v>
          </cell>
        </row>
        <row r="1733">
          <cell r="A1733" t="str">
            <v>258054</v>
          </cell>
          <cell r="B1733" t="str">
            <v>j. Other liabilities</v>
          </cell>
          <cell r="C1733" t="str">
            <v>TOTALOTHLIAB</v>
          </cell>
        </row>
        <row r="1734">
          <cell r="A1734" t="str">
            <v>258055</v>
          </cell>
          <cell r="B1734" t="str">
            <v>j. Other liabilities</v>
          </cell>
          <cell r="C1734" t="str">
            <v>TOTALOTHLIAB</v>
          </cell>
        </row>
        <row r="1735">
          <cell r="A1735" t="str">
            <v>258056</v>
          </cell>
          <cell r="B1735" t="str">
            <v>j. Other liabilities</v>
          </cell>
          <cell r="C1735" t="str">
            <v>TOTALOTHLIAB</v>
          </cell>
        </row>
        <row r="1736">
          <cell r="A1736" t="str">
            <v>258057</v>
          </cell>
          <cell r="B1736" t="str">
            <v>j. Other liabilities</v>
          </cell>
          <cell r="C1736" t="str">
            <v>TOTALOTHLIAB</v>
          </cell>
        </row>
        <row r="1737">
          <cell r="A1737" t="str">
            <v>258058</v>
          </cell>
          <cell r="B1737" t="str">
            <v>j. Other liabilities</v>
          </cell>
          <cell r="C1737" t="str">
            <v>TOTALOTHLIAB</v>
          </cell>
        </row>
        <row r="1738">
          <cell r="A1738" t="str">
            <v>258059</v>
          </cell>
          <cell r="B1738" t="str">
            <v>j. Other liabilities</v>
          </cell>
          <cell r="C1738" t="str">
            <v>TOTALOTHLIAB</v>
          </cell>
        </row>
        <row r="1739">
          <cell r="A1739" t="str">
            <v>258060</v>
          </cell>
          <cell r="B1739" t="str">
            <v>j. Other liabilities</v>
          </cell>
          <cell r="C1739" t="str">
            <v>TOTALOTHLIAB</v>
          </cell>
        </row>
        <row r="1740">
          <cell r="A1740" t="str">
            <v>258061</v>
          </cell>
          <cell r="B1740" t="str">
            <v>j. Other liabilities</v>
          </cell>
          <cell r="C1740" t="str">
            <v>TOTALOTHLIAB</v>
          </cell>
        </row>
        <row r="1741">
          <cell r="A1741" t="str">
            <v>258062</v>
          </cell>
          <cell r="B1741" t="str">
            <v>j. Other liabilities</v>
          </cell>
          <cell r="C1741" t="str">
            <v>TOTALOTHLIAB</v>
          </cell>
        </row>
        <row r="1742">
          <cell r="A1742" t="str">
            <v>258063</v>
          </cell>
          <cell r="B1742" t="str">
            <v>j. Other liabilities</v>
          </cell>
          <cell r="C1742" t="str">
            <v>TOTALOTHLIAB</v>
          </cell>
        </row>
        <row r="1743">
          <cell r="A1743" t="str">
            <v>258064</v>
          </cell>
          <cell r="B1743" t="str">
            <v>j. Other liabilities</v>
          </cell>
          <cell r="C1743" t="str">
            <v>TOTALOTHLIAB</v>
          </cell>
        </row>
        <row r="1744">
          <cell r="A1744" t="str">
            <v>258065</v>
          </cell>
          <cell r="B1744" t="str">
            <v>j. Other liabilities</v>
          </cell>
          <cell r="C1744" t="str">
            <v>TOTALOTHLIAB</v>
          </cell>
        </row>
        <row r="1745">
          <cell r="A1745" t="str">
            <v>258066</v>
          </cell>
          <cell r="B1745" t="str">
            <v>j. Other liabilities</v>
          </cell>
          <cell r="C1745" t="str">
            <v>TOTALOTHLIAB</v>
          </cell>
        </row>
        <row r="1746">
          <cell r="A1746" t="str">
            <v>258067</v>
          </cell>
          <cell r="B1746" t="str">
            <v>j. Other liabilities</v>
          </cell>
          <cell r="C1746" t="str">
            <v>TOTALOTHLIAB</v>
          </cell>
        </row>
        <row r="1747">
          <cell r="A1747" t="str">
            <v>258068</v>
          </cell>
          <cell r="B1747" t="str">
            <v>j. Other liabilities</v>
          </cell>
          <cell r="C1747" t="str">
            <v>TOTALOTHLIAB</v>
          </cell>
        </row>
        <row r="1748">
          <cell r="A1748" t="str">
            <v>258069</v>
          </cell>
          <cell r="B1748" t="str">
            <v>j. Other liabilities</v>
          </cell>
          <cell r="C1748" t="str">
            <v>TOTALOTHLIAB</v>
          </cell>
        </row>
        <row r="1749">
          <cell r="A1749" t="str">
            <v>258070</v>
          </cell>
          <cell r="B1749" t="str">
            <v>j. Other liabilities</v>
          </cell>
          <cell r="C1749" t="str">
            <v>TOTALOTHLIAB</v>
          </cell>
        </row>
        <row r="1750">
          <cell r="A1750" t="str">
            <v>258071</v>
          </cell>
          <cell r="B1750" t="str">
            <v>j. Other liabilities</v>
          </cell>
          <cell r="C1750" t="str">
            <v>TOTALOTHLIAB</v>
          </cell>
        </row>
        <row r="1751">
          <cell r="A1751" t="str">
            <v>258072</v>
          </cell>
          <cell r="B1751" t="str">
            <v>j. Other liabilities</v>
          </cell>
          <cell r="C1751" t="str">
            <v>TOTALOTHLIAB</v>
          </cell>
        </row>
        <row r="1752">
          <cell r="A1752" t="str">
            <v>258073</v>
          </cell>
          <cell r="B1752" t="str">
            <v>j. Other liabilities</v>
          </cell>
          <cell r="C1752" t="str">
            <v>TOTALOTHLIAB</v>
          </cell>
        </row>
        <row r="1753">
          <cell r="A1753" t="str">
            <v>258074</v>
          </cell>
          <cell r="B1753" t="str">
            <v>j. Other liabilities</v>
          </cell>
          <cell r="C1753" t="str">
            <v>TOTALOTHLIAB</v>
          </cell>
        </row>
        <row r="1754">
          <cell r="A1754" t="str">
            <v>258075</v>
          </cell>
          <cell r="B1754" t="str">
            <v>j. Other liabilities</v>
          </cell>
          <cell r="C1754" t="str">
            <v>TOTALOTHLIAB</v>
          </cell>
        </row>
        <row r="1755">
          <cell r="A1755" t="str">
            <v>258076</v>
          </cell>
          <cell r="B1755" t="str">
            <v>j. Other liabilities</v>
          </cell>
          <cell r="C1755" t="str">
            <v>TOTALOTHLIAB</v>
          </cell>
        </row>
        <row r="1756">
          <cell r="A1756" t="str">
            <v>258077</v>
          </cell>
          <cell r="B1756" t="str">
            <v>j. Other liabilities</v>
          </cell>
          <cell r="C1756" t="str">
            <v>TOTALOTHLIAB</v>
          </cell>
        </row>
        <row r="1757">
          <cell r="A1757" t="str">
            <v>258078</v>
          </cell>
          <cell r="B1757" t="str">
            <v>j. Other liabilities</v>
          </cell>
          <cell r="C1757" t="str">
            <v>TOTALOTHLIAB</v>
          </cell>
        </row>
        <row r="1758">
          <cell r="A1758" t="str">
            <v>258079</v>
          </cell>
          <cell r="B1758" t="str">
            <v>j. Other liabilities</v>
          </cell>
          <cell r="C1758" t="str">
            <v>TOTALOTHLIAB</v>
          </cell>
        </row>
        <row r="1759">
          <cell r="A1759" t="str">
            <v>258080</v>
          </cell>
          <cell r="B1759" t="str">
            <v>j. Other liabilities</v>
          </cell>
          <cell r="C1759" t="str">
            <v>TOTALOTHLIAB</v>
          </cell>
        </row>
        <row r="1760">
          <cell r="A1760" t="str">
            <v>258081</v>
          </cell>
          <cell r="B1760" t="str">
            <v>j. Other liabilities</v>
          </cell>
          <cell r="C1760" t="str">
            <v>TOTALOTHLIAB</v>
          </cell>
        </row>
        <row r="1761">
          <cell r="A1761" t="str">
            <v>258082</v>
          </cell>
          <cell r="B1761" t="str">
            <v>j. Other liabilities</v>
          </cell>
          <cell r="C1761" t="str">
            <v>TOTALOTHLIAB</v>
          </cell>
        </row>
        <row r="1762">
          <cell r="A1762" t="str">
            <v>258083</v>
          </cell>
          <cell r="B1762" t="str">
            <v>j. Other liabilities</v>
          </cell>
          <cell r="C1762" t="str">
            <v>TOTALOTHLIAB</v>
          </cell>
        </row>
        <row r="1763">
          <cell r="A1763" t="str">
            <v>258084</v>
          </cell>
          <cell r="B1763" t="str">
            <v>j. Other liabilities</v>
          </cell>
          <cell r="C1763" t="str">
            <v>TOTALOTHLIAB</v>
          </cell>
        </row>
        <row r="1764">
          <cell r="A1764" t="str">
            <v>258085</v>
          </cell>
          <cell r="B1764" t="str">
            <v>j. Other liabilities</v>
          </cell>
          <cell r="C1764" t="str">
            <v>TOTALOTHLIAB</v>
          </cell>
        </row>
        <row r="1765">
          <cell r="A1765" t="str">
            <v>258086</v>
          </cell>
          <cell r="B1765" t="str">
            <v>j. Other liabilities</v>
          </cell>
          <cell r="C1765" t="str">
            <v>TOTALOTHLIAB</v>
          </cell>
        </row>
        <row r="1766">
          <cell r="A1766" t="str">
            <v>258087</v>
          </cell>
          <cell r="B1766" t="str">
            <v>j. Other liabilities</v>
          </cell>
          <cell r="C1766" t="str">
            <v>TOTALOTHLIAB</v>
          </cell>
        </row>
        <row r="1767">
          <cell r="A1767" t="str">
            <v>258088</v>
          </cell>
          <cell r="B1767" t="str">
            <v>j. Other liabilities</v>
          </cell>
          <cell r="C1767" t="str">
            <v>TOTALOTHLIAB</v>
          </cell>
        </row>
        <row r="1768">
          <cell r="A1768" t="str">
            <v>258089</v>
          </cell>
          <cell r="B1768" t="str">
            <v>j. Other liabilities</v>
          </cell>
          <cell r="C1768" t="str">
            <v>TOTALOTHLIAB</v>
          </cell>
        </row>
        <row r="1769">
          <cell r="A1769" t="str">
            <v>258107</v>
          </cell>
          <cell r="B1769" t="str">
            <v>j. Other liabilities</v>
          </cell>
          <cell r="C1769" t="str">
            <v>TOTALOTHLIAB</v>
          </cell>
        </row>
        <row r="1770">
          <cell r="A1770" t="str">
            <v>258200</v>
          </cell>
          <cell r="B1770" t="str">
            <v>j. Other liabilities</v>
          </cell>
          <cell r="C1770" t="str">
            <v>TOTALOTHLIAB</v>
          </cell>
        </row>
        <row r="1771">
          <cell r="A1771" t="str">
            <v>258217</v>
          </cell>
          <cell r="B1771" t="str">
            <v>j. Other liabilities</v>
          </cell>
          <cell r="C1771" t="str">
            <v>TOTALOTHLIAB</v>
          </cell>
        </row>
        <row r="1772">
          <cell r="A1772" t="str">
            <v>258218</v>
          </cell>
          <cell r="B1772" t="str">
            <v>j. Other liabilities</v>
          </cell>
          <cell r="C1772" t="str">
            <v>TOTALOTHLIAB</v>
          </cell>
        </row>
        <row r="1773">
          <cell r="A1773" t="str">
            <v>258219</v>
          </cell>
          <cell r="B1773" t="str">
            <v>j. Other liabilities</v>
          </cell>
          <cell r="C1773" t="str">
            <v>TOTALOTHLIAB</v>
          </cell>
        </row>
        <row r="1774">
          <cell r="A1774" t="str">
            <v>258221</v>
          </cell>
          <cell r="B1774" t="str">
            <v>j. Other liabilities</v>
          </cell>
          <cell r="C1774" t="str">
            <v>TOTALOTHLIAB</v>
          </cell>
        </row>
        <row r="1775">
          <cell r="A1775" t="str">
            <v>258229</v>
          </cell>
          <cell r="B1775" t="str">
            <v>j. Other liabilities</v>
          </cell>
          <cell r="C1775" t="str">
            <v>TOTALOTHLIAB</v>
          </cell>
        </row>
        <row r="1776">
          <cell r="A1776" t="str">
            <v>258240</v>
          </cell>
          <cell r="B1776" t="str">
            <v>j. Other liabilities</v>
          </cell>
          <cell r="C1776" t="str">
            <v>TOTALOTHLIAB</v>
          </cell>
        </row>
        <row r="1777">
          <cell r="A1777" t="str">
            <v>258241</v>
          </cell>
          <cell r="B1777" t="str">
            <v>j. Other liabilities</v>
          </cell>
          <cell r="C1777" t="str">
            <v>TOTALOTHLIAB</v>
          </cell>
        </row>
        <row r="1778">
          <cell r="A1778" t="str">
            <v>258301</v>
          </cell>
          <cell r="B1778" t="str">
            <v>j. Other liabilities</v>
          </cell>
          <cell r="C1778" t="str">
            <v>TOTALOTHLIAB</v>
          </cell>
        </row>
        <row r="1779">
          <cell r="A1779" t="str">
            <v>258302</v>
          </cell>
          <cell r="B1779" t="str">
            <v>j. Other liabilities</v>
          </cell>
          <cell r="C1779" t="str">
            <v>TOTALOTHLIAB</v>
          </cell>
        </row>
        <row r="1780">
          <cell r="A1780" t="str">
            <v>258303</v>
          </cell>
          <cell r="B1780" t="str">
            <v>j. Other liabilities</v>
          </cell>
          <cell r="C1780" t="str">
            <v>TOTALOTHLIAB</v>
          </cell>
        </row>
        <row r="1781">
          <cell r="A1781" t="str">
            <v>258304</v>
          </cell>
          <cell r="B1781" t="str">
            <v>j. Other liabilities</v>
          </cell>
          <cell r="C1781" t="str">
            <v>TOTALOTHLIAB</v>
          </cell>
        </row>
        <row r="1782">
          <cell r="A1782" t="str">
            <v>258305</v>
          </cell>
          <cell r="B1782" t="str">
            <v>j. Other liabilities</v>
          </cell>
          <cell r="C1782" t="str">
            <v>TOTALOTHLIAB</v>
          </cell>
        </row>
        <row r="1783">
          <cell r="A1783" t="str">
            <v>258306</v>
          </cell>
          <cell r="B1783" t="str">
            <v>j. Other liabilities</v>
          </cell>
          <cell r="C1783" t="str">
            <v>TOTALOTHLIAB</v>
          </cell>
        </row>
        <row r="1784">
          <cell r="A1784" t="str">
            <v>258307</v>
          </cell>
          <cell r="B1784" t="str">
            <v>j. Other liabilities</v>
          </cell>
          <cell r="C1784" t="str">
            <v>TOTALOTHLIAB</v>
          </cell>
        </row>
        <row r="1785">
          <cell r="A1785" t="str">
            <v>258308</v>
          </cell>
          <cell r="B1785" t="str">
            <v>j. Other liabilities</v>
          </cell>
          <cell r="C1785" t="str">
            <v>TOTALOTHLIAB</v>
          </cell>
        </row>
        <row r="1786">
          <cell r="A1786" t="str">
            <v>258309</v>
          </cell>
          <cell r="B1786" t="str">
            <v>j. Other liabilities</v>
          </cell>
          <cell r="C1786" t="str">
            <v>TOTALOTHLIAB</v>
          </cell>
        </row>
        <row r="1787">
          <cell r="A1787" t="str">
            <v>258310</v>
          </cell>
          <cell r="B1787" t="str">
            <v>j. Other liabilities</v>
          </cell>
          <cell r="C1787" t="str">
            <v>TOTALOTHLIAB</v>
          </cell>
        </row>
        <row r="1788">
          <cell r="A1788" t="str">
            <v>258311</v>
          </cell>
          <cell r="B1788" t="str">
            <v>j. Other liabilities</v>
          </cell>
          <cell r="C1788" t="str">
            <v>TOTALOTHLIAB</v>
          </cell>
        </row>
        <row r="1789">
          <cell r="A1789" t="str">
            <v>258312</v>
          </cell>
          <cell r="B1789" t="str">
            <v>j. Other liabilities</v>
          </cell>
          <cell r="C1789" t="str">
            <v>TOTALOTHLIAB</v>
          </cell>
        </row>
        <row r="1790">
          <cell r="A1790" t="str">
            <v>258313</v>
          </cell>
          <cell r="B1790" t="str">
            <v>j. Other liabilities</v>
          </cell>
          <cell r="C1790" t="str">
            <v>TOTALOTHLIAB</v>
          </cell>
        </row>
        <row r="1791">
          <cell r="A1791" t="str">
            <v>258423</v>
          </cell>
          <cell r="B1791" t="str">
            <v>j. Other liabilities</v>
          </cell>
          <cell r="C1791" t="str">
            <v>TOTALOTHLIAB</v>
          </cell>
        </row>
        <row r="1792">
          <cell r="A1792" t="str">
            <v>258424</v>
          </cell>
          <cell r="B1792" t="str">
            <v>j. Other liabilities</v>
          </cell>
          <cell r="C1792" t="str">
            <v>TOTALOTHLIAB</v>
          </cell>
        </row>
        <row r="1793">
          <cell r="A1793" t="str">
            <v>258425</v>
          </cell>
          <cell r="B1793" t="str">
            <v>j. Other liabilities</v>
          </cell>
          <cell r="C1793" t="str">
            <v>TOTALOTHLIAB</v>
          </cell>
        </row>
        <row r="1794">
          <cell r="A1794" t="str">
            <v>258426</v>
          </cell>
          <cell r="B1794" t="str">
            <v>j. Other liabilities</v>
          </cell>
          <cell r="C1794" t="str">
            <v>TOTALOTHLIAB</v>
          </cell>
        </row>
        <row r="1795">
          <cell r="A1795" t="str">
            <v>258427</v>
          </cell>
          <cell r="B1795" t="str">
            <v>j. Other liabilities</v>
          </cell>
          <cell r="C1795" t="str">
            <v>TOTALOTHLIAB</v>
          </cell>
        </row>
        <row r="1796">
          <cell r="A1796" t="str">
            <v>258428</v>
          </cell>
          <cell r="B1796" t="str">
            <v>j. Other liabilities</v>
          </cell>
          <cell r="C1796" t="str">
            <v>TOTALOTHLIAB</v>
          </cell>
        </row>
        <row r="1797">
          <cell r="A1797" t="str">
            <v>258429</v>
          </cell>
          <cell r="B1797" t="str">
            <v>j. Other liabilities</v>
          </cell>
          <cell r="C1797" t="str">
            <v>TOTALOTHLIAB</v>
          </cell>
        </row>
        <row r="1798">
          <cell r="A1798" t="str">
            <v>258434</v>
          </cell>
          <cell r="B1798" t="str">
            <v>j. Other liabilities</v>
          </cell>
          <cell r="C1798" t="str">
            <v>TOTALOTHLIAB</v>
          </cell>
        </row>
        <row r="1799">
          <cell r="A1799" t="str">
            <v>258435</v>
          </cell>
          <cell r="B1799" t="str">
            <v>j. Other liabilities</v>
          </cell>
          <cell r="C1799" t="str">
            <v>TOTALOTHLIAB</v>
          </cell>
        </row>
        <row r="1800">
          <cell r="A1800" t="str">
            <v>258731</v>
          </cell>
          <cell r="B1800" t="str">
            <v>j. Other liabilities</v>
          </cell>
          <cell r="C1800" t="str">
            <v>TOTALOTHLIAB</v>
          </cell>
        </row>
        <row r="1801">
          <cell r="A1801" t="str">
            <v>259005</v>
          </cell>
          <cell r="B1801" t="str">
            <v>j. Other liabilities</v>
          </cell>
          <cell r="C1801" t="str">
            <v>TOTALOTHLIAB</v>
          </cell>
        </row>
        <row r="1802">
          <cell r="A1802" t="str">
            <v>259006</v>
          </cell>
          <cell r="B1802" t="str">
            <v>j. Other liabilities</v>
          </cell>
          <cell r="C1802" t="str">
            <v>TOTALOTHLIAB</v>
          </cell>
        </row>
        <row r="1803">
          <cell r="A1803" t="str">
            <v>259007</v>
          </cell>
          <cell r="B1803" t="str">
            <v>j. Other liabilities</v>
          </cell>
          <cell r="C1803" t="str">
            <v>TOTALOTHLIAB</v>
          </cell>
        </row>
        <row r="1804">
          <cell r="A1804" t="str">
            <v>259008</v>
          </cell>
          <cell r="B1804" t="str">
            <v>j. Other liabilities</v>
          </cell>
          <cell r="C1804" t="str">
            <v>TOTALOTHLIAB</v>
          </cell>
        </row>
        <row r="1805">
          <cell r="A1805" t="str">
            <v>259009</v>
          </cell>
          <cell r="B1805" t="str">
            <v>j. Other liabilities</v>
          </cell>
          <cell r="C1805" t="str">
            <v>TOTALOTHLIAB</v>
          </cell>
        </row>
        <row r="1806">
          <cell r="A1806" t="str">
            <v>259010</v>
          </cell>
          <cell r="B1806" t="str">
            <v>j. Other liabilities</v>
          </cell>
          <cell r="C1806" t="str">
            <v>TOTALOTHLIAB</v>
          </cell>
        </row>
        <row r="1807">
          <cell r="A1807" t="str">
            <v>259011</v>
          </cell>
          <cell r="B1807" t="str">
            <v>j. Other liabilities</v>
          </cell>
          <cell r="C1807" t="str">
            <v>TOTALOTHLIAB</v>
          </cell>
        </row>
        <row r="1808">
          <cell r="A1808" t="str">
            <v>259012</v>
          </cell>
          <cell r="B1808" t="str">
            <v>j. Other liabilities</v>
          </cell>
          <cell r="C1808" t="str">
            <v>TOTALOTHLIAB</v>
          </cell>
        </row>
        <row r="1809">
          <cell r="A1809" t="str">
            <v>259013</v>
          </cell>
          <cell r="B1809" t="str">
            <v>j. Other liabilities</v>
          </cell>
          <cell r="C1809" t="str">
            <v>TOTALOTHLIAB</v>
          </cell>
        </row>
        <row r="1810">
          <cell r="A1810" t="str">
            <v>259014</v>
          </cell>
          <cell r="B1810" t="str">
            <v>j. Other liabilities</v>
          </cell>
          <cell r="C1810" t="str">
            <v>TOTALOTHLIAB</v>
          </cell>
        </row>
        <row r="1811">
          <cell r="A1811" t="str">
            <v>259027</v>
          </cell>
          <cell r="B1811" t="str">
            <v>j. Other liabilities</v>
          </cell>
          <cell r="C1811" t="str">
            <v>TOTALOTHLIAB</v>
          </cell>
        </row>
        <row r="1812">
          <cell r="A1812" t="str">
            <v>259028</v>
          </cell>
          <cell r="B1812" t="str">
            <v>j. Other liabilities</v>
          </cell>
          <cell r="C1812" t="str">
            <v>TOTALOTHLIAB</v>
          </cell>
        </row>
        <row r="1813">
          <cell r="A1813" t="str">
            <v>259030</v>
          </cell>
          <cell r="B1813" t="str">
            <v>j. Other liabilities</v>
          </cell>
          <cell r="C1813" t="str">
            <v>TOTALOTHLIAB</v>
          </cell>
        </row>
        <row r="1814">
          <cell r="A1814" t="str">
            <v>259099</v>
          </cell>
          <cell r="B1814" t="str">
            <v>j. Other liabilities</v>
          </cell>
          <cell r="C1814" t="str">
            <v>TOTALOTHLIAB</v>
          </cell>
        </row>
        <row r="1815">
          <cell r="A1815" t="str">
            <v>259121</v>
          </cell>
          <cell r="B1815" t="str">
            <v>j. Other liabilities</v>
          </cell>
          <cell r="C1815" t="str">
            <v>TOTALOTHLIAB</v>
          </cell>
        </row>
        <row r="1816">
          <cell r="A1816" t="str">
            <v>259131</v>
          </cell>
          <cell r="B1816" t="str">
            <v>j. Other liabilities</v>
          </cell>
          <cell r="C1816" t="str">
            <v>TOTALOTHLIAB</v>
          </cell>
        </row>
        <row r="1817">
          <cell r="A1817" t="str">
            <v>259141</v>
          </cell>
          <cell r="B1817" t="str">
            <v>j. Other liabilities</v>
          </cell>
          <cell r="C1817" t="str">
            <v>TOTALOTHLIAB</v>
          </cell>
        </row>
        <row r="1818">
          <cell r="A1818" t="str">
            <v>259171</v>
          </cell>
          <cell r="B1818" t="str">
            <v>j. Other liabilities</v>
          </cell>
          <cell r="C1818" t="str">
            <v>TOTALOTHLIAB</v>
          </cell>
        </row>
        <row r="1819">
          <cell r="A1819" t="str">
            <v>259173</v>
          </cell>
          <cell r="B1819" t="str">
            <v>j. Other liabilities</v>
          </cell>
          <cell r="C1819" t="str">
            <v>TOTALOTHLIAB</v>
          </cell>
        </row>
        <row r="1820">
          <cell r="A1820" t="str">
            <v>259203</v>
          </cell>
          <cell r="B1820" t="str">
            <v>j. Other liabilities</v>
          </cell>
          <cell r="C1820" t="str">
            <v>TOTALOTHLIAB</v>
          </cell>
        </row>
        <row r="1821">
          <cell r="A1821" t="str">
            <v>259207</v>
          </cell>
          <cell r="B1821" t="str">
            <v>j. Other liabilities</v>
          </cell>
          <cell r="C1821" t="str">
            <v>TOTALOTHLIAB</v>
          </cell>
        </row>
        <row r="1822">
          <cell r="A1822" t="str">
            <v>259223</v>
          </cell>
          <cell r="B1822" t="str">
            <v>j. Other liabilities</v>
          </cell>
          <cell r="C1822" t="str">
            <v>TOTALOTHLIAB</v>
          </cell>
        </row>
        <row r="1823">
          <cell r="A1823" t="str">
            <v>259227</v>
          </cell>
          <cell r="B1823" t="str">
            <v>j. Other liabilities</v>
          </cell>
          <cell r="C1823" t="str">
            <v>TOTALOTHLIAB</v>
          </cell>
        </row>
        <row r="1824">
          <cell r="A1824" t="str">
            <v>259301</v>
          </cell>
          <cell r="B1824" t="str">
            <v>j. Other liabilities</v>
          </cell>
          <cell r="C1824" t="str">
            <v>TOTALOTHLIAB</v>
          </cell>
        </row>
        <row r="1825">
          <cell r="A1825" t="str">
            <v>259302</v>
          </cell>
          <cell r="B1825" t="str">
            <v>j. Other liabilities</v>
          </cell>
          <cell r="C1825" t="str">
            <v>TOTALOTHLIAB</v>
          </cell>
        </row>
        <row r="1826">
          <cell r="A1826" t="str">
            <v>259303</v>
          </cell>
          <cell r="B1826" t="str">
            <v>j. Other liabilities</v>
          </cell>
          <cell r="C1826" t="str">
            <v>TOTALOTHLIAB</v>
          </cell>
        </row>
        <row r="1827">
          <cell r="A1827" t="str">
            <v>259304</v>
          </cell>
          <cell r="B1827" t="str">
            <v>j. Other liabilities</v>
          </cell>
          <cell r="C1827" t="str">
            <v>TOTALOTHLIAB</v>
          </cell>
        </row>
        <row r="1828">
          <cell r="A1828" t="str">
            <v>259305</v>
          </cell>
          <cell r="B1828" t="str">
            <v>j. Other liabilities</v>
          </cell>
          <cell r="C1828" t="str">
            <v>TOTALOTHLIAB</v>
          </cell>
        </row>
        <row r="1829">
          <cell r="A1829" t="str">
            <v>259306</v>
          </cell>
          <cell r="B1829" t="str">
            <v>j. Other liabilities</v>
          </cell>
          <cell r="C1829" t="str">
            <v>TOTALOTHLIAB</v>
          </cell>
        </row>
        <row r="1830">
          <cell r="A1830" t="str">
            <v>259307</v>
          </cell>
          <cell r="B1830" t="str">
            <v>j. Other liabilities</v>
          </cell>
          <cell r="C1830" t="str">
            <v>TOTALOTHLIAB</v>
          </cell>
        </row>
        <row r="1831">
          <cell r="A1831" t="str">
            <v>259308</v>
          </cell>
          <cell r="B1831" t="str">
            <v>j. Other liabilities</v>
          </cell>
          <cell r="C1831" t="str">
            <v>TOTALOTHLIAB</v>
          </cell>
        </row>
        <row r="1832">
          <cell r="A1832" t="str">
            <v>259309</v>
          </cell>
          <cell r="B1832" t="str">
            <v>j. Other liabilities</v>
          </cell>
          <cell r="C1832" t="str">
            <v>TOTALOTHLIAB</v>
          </cell>
        </row>
        <row r="1833">
          <cell r="A1833" t="str">
            <v>259312</v>
          </cell>
          <cell r="B1833" t="str">
            <v>j. Other liabilities</v>
          </cell>
          <cell r="C1833" t="str">
            <v>TOTALOTHLIAB</v>
          </cell>
        </row>
        <row r="1834">
          <cell r="A1834" t="str">
            <v>259313</v>
          </cell>
          <cell r="B1834" t="str">
            <v>j. Other liabilities</v>
          </cell>
          <cell r="C1834" t="str">
            <v>TOTALOTHLIAB</v>
          </cell>
        </row>
        <row r="1835">
          <cell r="A1835" t="str">
            <v>259323</v>
          </cell>
          <cell r="B1835" t="str">
            <v>j. Other liabilities</v>
          </cell>
          <cell r="C1835" t="str">
            <v>TOTALOTHLIAB</v>
          </cell>
        </row>
        <row r="1836">
          <cell r="A1836" t="str">
            <v>259500</v>
          </cell>
          <cell r="B1836" t="str">
            <v>j. Other liabilities</v>
          </cell>
          <cell r="C1836" t="str">
            <v>TOTALOTHLIAB</v>
          </cell>
        </row>
        <row r="1837">
          <cell r="A1837" t="str">
            <v>260111</v>
          </cell>
          <cell r="B1837" t="str">
            <v>j. Other liabilities</v>
          </cell>
          <cell r="C1837" t="str">
            <v>TOTALOTHLIAB</v>
          </cell>
        </row>
        <row r="1838">
          <cell r="A1838" t="str">
            <v>260112</v>
          </cell>
          <cell r="B1838" t="str">
            <v>j. Other liabilities</v>
          </cell>
          <cell r="C1838" t="str">
            <v>TOTALOTHLIAB</v>
          </cell>
        </row>
        <row r="1839">
          <cell r="A1839" t="str">
            <v>260113</v>
          </cell>
          <cell r="B1839" t="str">
            <v>j. Other liabilities</v>
          </cell>
          <cell r="C1839" t="str">
            <v>TOTALOTHLIAB</v>
          </cell>
        </row>
        <row r="1840">
          <cell r="A1840" t="str">
            <v>260114</v>
          </cell>
          <cell r="B1840" t="str">
            <v>j. Other liabilities</v>
          </cell>
          <cell r="C1840" t="str">
            <v>TOTALOTHLIAB</v>
          </cell>
        </row>
        <row r="1841">
          <cell r="A1841" t="str">
            <v>260212</v>
          </cell>
          <cell r="B1841" t="str">
            <v>j. Other liabilities</v>
          </cell>
          <cell r="C1841" t="str">
            <v>TOTALOTHLIAB</v>
          </cell>
        </row>
        <row r="1842">
          <cell r="A1842" t="str">
            <v>260311</v>
          </cell>
          <cell r="B1842" t="str">
            <v>j. Other liabilities</v>
          </cell>
          <cell r="C1842" t="str">
            <v>TOTALOTHLIAB</v>
          </cell>
        </row>
        <row r="1843">
          <cell r="A1843" t="str">
            <v>260511</v>
          </cell>
          <cell r="B1843" t="str">
            <v>j. Other liabilities</v>
          </cell>
          <cell r="C1843" t="str">
            <v>TOTALOTHLIAB</v>
          </cell>
        </row>
        <row r="1844">
          <cell r="A1844" t="str">
            <v>260611</v>
          </cell>
          <cell r="B1844" t="str">
            <v>j. Other liabilities</v>
          </cell>
          <cell r="C1844" t="str">
            <v>TOTALOTHLIAB</v>
          </cell>
        </row>
        <row r="1845">
          <cell r="A1845" t="str">
            <v>260712</v>
          </cell>
          <cell r="B1845" t="str">
            <v>j. Other liabilities</v>
          </cell>
          <cell r="C1845" t="str">
            <v>TOTALOTHLIAB</v>
          </cell>
        </row>
        <row r="1846">
          <cell r="A1846" t="str">
            <v>260812</v>
          </cell>
          <cell r="B1846" t="str">
            <v>j. Other liabilities</v>
          </cell>
          <cell r="C1846" t="str">
            <v>TOTALOTHLIAB</v>
          </cell>
        </row>
        <row r="1847">
          <cell r="A1847" t="str">
            <v>270111</v>
          </cell>
          <cell r="B1847" t="str">
            <v>j. Other liabilities</v>
          </cell>
          <cell r="C1847" t="str">
            <v>TOTALOTHLIAB</v>
          </cell>
        </row>
        <row r="1848">
          <cell r="A1848" t="str">
            <v>270116</v>
          </cell>
          <cell r="B1848" t="str">
            <v>j. Other liabilities</v>
          </cell>
          <cell r="C1848" t="str">
            <v>TOTALOTHLIAB</v>
          </cell>
        </row>
        <row r="1849">
          <cell r="A1849" t="str">
            <v>270511</v>
          </cell>
          <cell r="B1849" t="str">
            <v>j. Other liabilities</v>
          </cell>
          <cell r="C1849" t="str">
            <v>TOTALOTHLIAB</v>
          </cell>
        </row>
        <row r="1850">
          <cell r="A1850" t="str">
            <v>270512</v>
          </cell>
          <cell r="B1850" t="str">
            <v>j. Other liabilities</v>
          </cell>
          <cell r="C1850" t="str">
            <v>TOTALOTHLIAB</v>
          </cell>
        </row>
        <row r="1851">
          <cell r="A1851" t="str">
            <v>270514</v>
          </cell>
          <cell r="B1851" t="str">
            <v>j. Other liabilities</v>
          </cell>
          <cell r="C1851" t="str">
            <v>TOTALOTHLIAB</v>
          </cell>
        </row>
        <row r="1852">
          <cell r="A1852" t="str">
            <v>270515</v>
          </cell>
          <cell r="B1852" t="str">
            <v>j. Other liabilities</v>
          </cell>
          <cell r="C1852" t="str">
            <v>TOTALOTHLIAB</v>
          </cell>
        </row>
        <row r="1853">
          <cell r="A1853" t="str">
            <v>270516</v>
          </cell>
          <cell r="B1853" t="str">
            <v>j. Other liabilities</v>
          </cell>
          <cell r="C1853" t="str">
            <v>TOTALOTHLIAB</v>
          </cell>
        </row>
        <row r="1854">
          <cell r="A1854" t="str">
            <v>270517</v>
          </cell>
          <cell r="B1854" t="str">
            <v>j. Other liabilities</v>
          </cell>
          <cell r="C1854" t="str">
            <v>TOTALOTHLIAB</v>
          </cell>
        </row>
        <row r="1855">
          <cell r="A1855" t="str">
            <v>270521</v>
          </cell>
          <cell r="B1855" t="str">
            <v>j. Other liabilities</v>
          </cell>
          <cell r="C1855" t="str">
            <v>TOTALOTHLIAB</v>
          </cell>
        </row>
        <row r="1856">
          <cell r="A1856" t="str">
            <v>270522</v>
          </cell>
          <cell r="B1856" t="str">
            <v>j. Other liabilities</v>
          </cell>
          <cell r="C1856" t="str">
            <v>TOTALOTHLIAB</v>
          </cell>
        </row>
        <row r="1857">
          <cell r="A1857" t="str">
            <v>270523</v>
          </cell>
          <cell r="B1857" t="str">
            <v>j. Other liabilities</v>
          </cell>
          <cell r="C1857" t="str">
            <v>TOTALOTHLIAB</v>
          </cell>
        </row>
        <row r="1858">
          <cell r="A1858" t="str">
            <v>270524</v>
          </cell>
          <cell r="B1858" t="str">
            <v>j. Other liabilities</v>
          </cell>
          <cell r="C1858" t="str">
            <v>TOTALOTHLIAB</v>
          </cell>
        </row>
        <row r="1859">
          <cell r="A1859" t="str">
            <v>270525</v>
          </cell>
          <cell r="B1859" t="str">
            <v>j. Other liabilities</v>
          </cell>
          <cell r="C1859" t="str">
            <v>TOTALOTHLIAB</v>
          </cell>
        </row>
        <row r="1860">
          <cell r="A1860" t="str">
            <v>270526</v>
          </cell>
          <cell r="B1860" t="str">
            <v>j. Other liabilities</v>
          </cell>
          <cell r="C1860" t="str">
            <v>TOTALOTHLIAB</v>
          </cell>
        </row>
        <row r="1861">
          <cell r="A1861" t="str">
            <v>270527</v>
          </cell>
          <cell r="B1861" t="str">
            <v>j. Other liabilities</v>
          </cell>
          <cell r="C1861" t="str">
            <v>TOTALOTHLIAB</v>
          </cell>
        </row>
        <row r="1862">
          <cell r="A1862" t="str">
            <v>270528</v>
          </cell>
          <cell r="B1862" t="str">
            <v>j. Other liabilities</v>
          </cell>
          <cell r="C1862" t="str">
            <v>TOTALOTHLIAB</v>
          </cell>
        </row>
        <row r="1863">
          <cell r="A1863" t="str">
            <v>270530</v>
          </cell>
          <cell r="B1863" t="str">
            <v>j. Other liabilities</v>
          </cell>
          <cell r="C1863" t="str">
            <v>TOTALOTHLIAB</v>
          </cell>
        </row>
        <row r="1864">
          <cell r="A1864" t="str">
            <v>270531</v>
          </cell>
          <cell r="B1864" t="str">
            <v>j. Other liabilities</v>
          </cell>
          <cell r="C1864" t="str">
            <v>TOTALOTHLIAB</v>
          </cell>
        </row>
        <row r="1865">
          <cell r="A1865" t="str">
            <v>270532</v>
          </cell>
          <cell r="B1865" t="str">
            <v>j. Other liabilities</v>
          </cell>
          <cell r="C1865" t="str">
            <v>TOTALOTHLIAB</v>
          </cell>
        </row>
        <row r="1866">
          <cell r="A1866" t="str">
            <v>270533</v>
          </cell>
          <cell r="B1866" t="str">
            <v>j. Other liabilities</v>
          </cell>
          <cell r="C1866" t="str">
            <v>TOTALOTHLIAB</v>
          </cell>
        </row>
        <row r="1867">
          <cell r="A1867" t="str">
            <v>270534</v>
          </cell>
          <cell r="B1867" t="str">
            <v>j. Other liabilities</v>
          </cell>
          <cell r="C1867" t="str">
            <v>TOTALOTHLIAB</v>
          </cell>
        </row>
        <row r="1868">
          <cell r="A1868" t="str">
            <v>270535</v>
          </cell>
          <cell r="B1868" t="str">
            <v>j. Other liabilities</v>
          </cell>
          <cell r="C1868" t="str">
            <v>TOTALOTHLIAB</v>
          </cell>
        </row>
        <row r="1869">
          <cell r="A1869" t="str">
            <v>270536</v>
          </cell>
          <cell r="B1869" t="str">
            <v>j. Other liabilities</v>
          </cell>
          <cell r="C1869" t="str">
            <v>TOTALOTHLIAB</v>
          </cell>
        </row>
        <row r="1870">
          <cell r="A1870" t="str">
            <v>270537</v>
          </cell>
          <cell r="B1870" t="str">
            <v>j. Other liabilities</v>
          </cell>
          <cell r="C1870" t="str">
            <v>TOTALOTHLIAB</v>
          </cell>
        </row>
        <row r="1871">
          <cell r="A1871" t="str">
            <v>270538</v>
          </cell>
          <cell r="B1871" t="str">
            <v>j. Other liabilities</v>
          </cell>
          <cell r="C1871" t="str">
            <v>TOTALOTHLIAB</v>
          </cell>
        </row>
        <row r="1872">
          <cell r="A1872" t="str">
            <v>270539</v>
          </cell>
          <cell r="B1872" t="str">
            <v>j. Other liabilities</v>
          </cell>
          <cell r="C1872" t="str">
            <v>TOTALOTHLIAB</v>
          </cell>
        </row>
        <row r="1873">
          <cell r="A1873" t="str">
            <v>270540</v>
          </cell>
          <cell r="B1873" t="str">
            <v>j. Other liabilities</v>
          </cell>
          <cell r="C1873" t="str">
            <v>TOTALOTHLIAB</v>
          </cell>
        </row>
        <row r="1874">
          <cell r="A1874" t="str">
            <v>270541</v>
          </cell>
          <cell r="B1874" t="str">
            <v>j. Other liabilities</v>
          </cell>
          <cell r="C1874" t="str">
            <v>TOTALOTHLIAB</v>
          </cell>
        </row>
        <row r="1875">
          <cell r="A1875" t="str">
            <v>270542</v>
          </cell>
          <cell r="B1875" t="str">
            <v>j. Other liabilities</v>
          </cell>
          <cell r="C1875" t="str">
            <v>TOTALOTHLIAB</v>
          </cell>
        </row>
        <row r="1876">
          <cell r="A1876" t="str">
            <v>270543</v>
          </cell>
          <cell r="B1876" t="str">
            <v>j. Other liabilities</v>
          </cell>
          <cell r="C1876" t="str">
            <v>TOTALOTHLIAB</v>
          </cell>
        </row>
        <row r="1877">
          <cell r="A1877" t="str">
            <v>270700</v>
          </cell>
          <cell r="B1877" t="str">
            <v>j. Other liabilities</v>
          </cell>
          <cell r="C1877" t="str">
            <v>TOTALOTHLIAB</v>
          </cell>
        </row>
        <row r="1878">
          <cell r="A1878" t="str">
            <v>270800</v>
          </cell>
          <cell r="B1878" t="str">
            <v>j. Other liabilities</v>
          </cell>
          <cell r="C1878" t="str">
            <v>TOTALOTHLIAB</v>
          </cell>
        </row>
        <row r="1879">
          <cell r="A1879" t="str">
            <v>271001</v>
          </cell>
          <cell r="B1879" t="str">
            <v>j. Other liabilities</v>
          </cell>
          <cell r="C1879" t="str">
            <v>TOTALOTHLIAB</v>
          </cell>
        </row>
        <row r="1880">
          <cell r="A1880" t="str">
            <v>271005</v>
          </cell>
          <cell r="B1880" t="str">
            <v>j. Other liabilities</v>
          </cell>
          <cell r="C1880" t="str">
            <v>TOTALOTHLIAB</v>
          </cell>
        </row>
        <row r="1881">
          <cell r="A1881" t="str">
            <v>271007</v>
          </cell>
          <cell r="B1881" t="str">
            <v>j. Other liabilities</v>
          </cell>
          <cell r="C1881" t="str">
            <v>TOTALOTHLIAB</v>
          </cell>
        </row>
        <row r="1882">
          <cell r="A1882" t="str">
            <v>271131</v>
          </cell>
          <cell r="B1882" t="str">
            <v>j. Other liabilities</v>
          </cell>
          <cell r="C1882" t="str">
            <v>TOTALOTHLIAB</v>
          </cell>
        </row>
        <row r="1883">
          <cell r="A1883" t="str">
            <v>271135</v>
          </cell>
          <cell r="B1883" t="str">
            <v>j. Other liabilities</v>
          </cell>
          <cell r="C1883" t="str">
            <v>TOTALOTHLIAB</v>
          </cell>
        </row>
        <row r="1884">
          <cell r="A1884" t="str">
            <v>271136</v>
          </cell>
          <cell r="B1884" t="str">
            <v>j. Other liabilities</v>
          </cell>
          <cell r="C1884" t="str">
            <v>TOTALOTHLIAB</v>
          </cell>
        </row>
        <row r="1885">
          <cell r="A1885" t="str">
            <v>271201</v>
          </cell>
          <cell r="B1885" t="str">
            <v>j. Other liabilities</v>
          </cell>
          <cell r="C1885" t="str">
            <v>TOTALOTHLIAB</v>
          </cell>
        </row>
        <row r="1886">
          <cell r="A1886" t="str">
            <v>271202</v>
          </cell>
          <cell r="B1886" t="str">
            <v>j. Other liabilities</v>
          </cell>
          <cell r="C1886" t="str">
            <v>TOTALOTHLIAB</v>
          </cell>
        </row>
        <row r="1887">
          <cell r="A1887" t="str">
            <v>271530</v>
          </cell>
          <cell r="B1887" t="str">
            <v>j. Other liabilities</v>
          </cell>
          <cell r="C1887" t="str">
            <v>TOTALOTHLIAB</v>
          </cell>
        </row>
        <row r="1888">
          <cell r="A1888" t="str">
            <v>271531</v>
          </cell>
          <cell r="B1888" t="str">
            <v>j. Other liabilities</v>
          </cell>
          <cell r="C1888" t="str">
            <v>TOTALOTHLIAB</v>
          </cell>
        </row>
        <row r="1889">
          <cell r="A1889" t="str">
            <v>272002</v>
          </cell>
          <cell r="B1889" t="str">
            <v>j. Other liabilities</v>
          </cell>
          <cell r="C1889" t="str">
            <v>TOTALOTHLIAB</v>
          </cell>
        </row>
        <row r="1890">
          <cell r="A1890" t="str">
            <v>272003</v>
          </cell>
          <cell r="B1890" t="str">
            <v>j. Other liabilities</v>
          </cell>
          <cell r="C1890" t="str">
            <v>TOTALOTHLIAB</v>
          </cell>
        </row>
        <row r="1891">
          <cell r="A1891" t="str">
            <v>272008</v>
          </cell>
          <cell r="B1891" t="str">
            <v>j. Other liabilities</v>
          </cell>
          <cell r="C1891" t="str">
            <v>TOTALOTHLIAB</v>
          </cell>
        </row>
        <row r="1892">
          <cell r="A1892" t="str">
            <v>272100</v>
          </cell>
          <cell r="B1892" t="str">
            <v>j. Other liabilities</v>
          </cell>
          <cell r="C1892" t="str">
            <v>TOTALOTHLIAB</v>
          </cell>
        </row>
        <row r="1893">
          <cell r="A1893" t="str">
            <v>272101</v>
          </cell>
          <cell r="B1893" t="str">
            <v>j. Other liabilities</v>
          </cell>
          <cell r="C1893" t="str">
            <v>TOTALOTHLIAB</v>
          </cell>
        </row>
        <row r="1894">
          <cell r="A1894" t="str">
            <v>272102</v>
          </cell>
          <cell r="B1894" t="str">
            <v>j. Other liabilities</v>
          </cell>
          <cell r="C1894" t="str">
            <v>TOTALOTHLIAB</v>
          </cell>
        </row>
        <row r="1895">
          <cell r="A1895" t="str">
            <v>272103</v>
          </cell>
          <cell r="B1895" t="str">
            <v>j. Other liabilities</v>
          </cell>
          <cell r="C1895" t="str">
            <v>TOTALOTHLIAB</v>
          </cell>
        </row>
        <row r="1896">
          <cell r="A1896" t="str">
            <v>272104</v>
          </cell>
          <cell r="B1896" t="str">
            <v>j. Other liabilities</v>
          </cell>
          <cell r="C1896" t="str">
            <v>TOTALOTHLIAB</v>
          </cell>
        </row>
        <row r="1897">
          <cell r="A1897" t="str">
            <v>272105</v>
          </cell>
          <cell r="B1897" t="str">
            <v>j. Other liabilities</v>
          </cell>
          <cell r="C1897" t="str">
            <v>TOTALOTHLIAB</v>
          </cell>
        </row>
        <row r="1898">
          <cell r="A1898" t="str">
            <v>272149</v>
          </cell>
          <cell r="B1898" t="str">
            <v>j. Other liabilities</v>
          </cell>
          <cell r="C1898" t="str">
            <v>TOTALOTHLIAB</v>
          </cell>
        </row>
        <row r="1899">
          <cell r="A1899" t="str">
            <v>272211</v>
          </cell>
          <cell r="B1899" t="str">
            <v>j. Other liabilities</v>
          </cell>
          <cell r="C1899" t="str">
            <v>TOTALOTHLIAB</v>
          </cell>
        </row>
        <row r="1900">
          <cell r="A1900" t="str">
            <v>272213</v>
          </cell>
          <cell r="B1900" t="str">
            <v>j. Other liabilities</v>
          </cell>
          <cell r="C1900" t="str">
            <v>TOTALOTHLIAB</v>
          </cell>
        </row>
        <row r="1901">
          <cell r="A1901" t="str">
            <v>273000</v>
          </cell>
          <cell r="B1901" t="str">
            <v>j. Other liabilities</v>
          </cell>
          <cell r="C1901" t="str">
            <v>TOTALOTHLIAB</v>
          </cell>
        </row>
        <row r="1902">
          <cell r="A1902" t="str">
            <v>273110</v>
          </cell>
          <cell r="B1902" t="str">
            <v>j. Other liabilities</v>
          </cell>
          <cell r="C1902" t="str">
            <v>TOTALOTHLIAB</v>
          </cell>
        </row>
        <row r="1903">
          <cell r="A1903" t="str">
            <v>273111</v>
          </cell>
          <cell r="B1903" t="str">
            <v>j. Other liabilities</v>
          </cell>
          <cell r="C1903" t="str">
            <v>TOTALOTHLIAB</v>
          </cell>
        </row>
        <row r="1904">
          <cell r="A1904" t="str">
            <v>273112</v>
          </cell>
          <cell r="B1904" t="str">
            <v>j. Other liabilities</v>
          </cell>
          <cell r="C1904" t="str">
            <v>TOTALOTHLIAB</v>
          </cell>
        </row>
        <row r="1905">
          <cell r="A1905" t="str">
            <v>273122</v>
          </cell>
          <cell r="B1905" t="str">
            <v>j. Other liabilities</v>
          </cell>
          <cell r="C1905" t="str">
            <v>TOTALOTHLIAB</v>
          </cell>
        </row>
        <row r="1906">
          <cell r="A1906" t="str">
            <v>273150</v>
          </cell>
          <cell r="B1906" t="str">
            <v>j. Other liabilities</v>
          </cell>
          <cell r="C1906" t="str">
            <v>TOTALOTHLIAB</v>
          </cell>
        </row>
        <row r="1907">
          <cell r="A1907" t="str">
            <v>273152</v>
          </cell>
          <cell r="B1907" t="str">
            <v>j. Other liabilities</v>
          </cell>
          <cell r="C1907" t="str">
            <v>TOTALOTHLIAB</v>
          </cell>
        </row>
        <row r="1908">
          <cell r="A1908" t="str">
            <v>275001</v>
          </cell>
          <cell r="B1908" t="str">
            <v>j. Other liabilities</v>
          </cell>
          <cell r="C1908" t="str">
            <v>TOTALOTHLIAB</v>
          </cell>
        </row>
        <row r="1909">
          <cell r="A1909" t="str">
            <v>275002</v>
          </cell>
          <cell r="B1909" t="str">
            <v>j. Other liabilities</v>
          </cell>
          <cell r="C1909" t="str">
            <v>TOTALOTHLIAB</v>
          </cell>
        </row>
        <row r="1910">
          <cell r="A1910" t="str">
            <v>275160</v>
          </cell>
          <cell r="B1910" t="str">
            <v>j. Other liabilities</v>
          </cell>
          <cell r="C1910" t="str">
            <v>TOTALOTHLIAB</v>
          </cell>
        </row>
        <row r="1911">
          <cell r="A1911" t="str">
            <v>275161</v>
          </cell>
          <cell r="B1911" t="str">
            <v>j. Other liabilities</v>
          </cell>
          <cell r="C1911" t="str">
            <v>TOTALOTHLIAB</v>
          </cell>
        </row>
        <row r="1912">
          <cell r="A1912" t="str">
            <v>275259</v>
          </cell>
          <cell r="B1912" t="str">
            <v>j. Other liabilities</v>
          </cell>
          <cell r="C1912" t="str">
            <v>TOTALOTHLIAB</v>
          </cell>
        </row>
        <row r="1913">
          <cell r="A1913" t="str">
            <v>275260</v>
          </cell>
          <cell r="B1913" t="str">
            <v>j. Other liabilities</v>
          </cell>
          <cell r="C1913" t="str">
            <v>TOTALOTHLIAB</v>
          </cell>
        </row>
        <row r="1914">
          <cell r="A1914" t="str">
            <v>275261</v>
          </cell>
          <cell r="B1914" t="str">
            <v>j. Other liabilities</v>
          </cell>
          <cell r="C1914" t="str">
            <v>TOTALOTHLIAB</v>
          </cell>
        </row>
        <row r="1915">
          <cell r="A1915" t="str">
            <v>275262</v>
          </cell>
          <cell r="B1915" t="str">
            <v>j. Other liabilities</v>
          </cell>
          <cell r="C1915" t="str">
            <v>TOTALOTHLIAB</v>
          </cell>
        </row>
        <row r="1916">
          <cell r="A1916" t="str">
            <v>275263</v>
          </cell>
          <cell r="B1916" t="str">
            <v>j. Other liabilities</v>
          </cell>
          <cell r="C1916" t="str">
            <v>TOTALOTHLIAB</v>
          </cell>
        </row>
        <row r="1917">
          <cell r="A1917" t="str">
            <v>275264</v>
          </cell>
          <cell r="B1917" t="str">
            <v>j. Other liabilities</v>
          </cell>
          <cell r="C1917" t="str">
            <v>TOTALOTHLIAB</v>
          </cell>
        </row>
        <row r="1918">
          <cell r="A1918" t="str">
            <v>275269</v>
          </cell>
          <cell r="B1918" t="str">
            <v>j. Other liabilities</v>
          </cell>
          <cell r="C1918" t="str">
            <v>TOTALOTHLIAB</v>
          </cell>
        </row>
        <row r="1919">
          <cell r="A1919" t="str">
            <v>275270</v>
          </cell>
          <cell r="B1919" t="str">
            <v>j. Other liabilities</v>
          </cell>
          <cell r="C1919" t="str">
            <v>TOTALOTHLIAB</v>
          </cell>
        </row>
        <row r="1920">
          <cell r="A1920" t="str">
            <v>275360</v>
          </cell>
          <cell r="B1920" t="str">
            <v>j. Other liabilities</v>
          </cell>
          <cell r="C1920" t="str">
            <v>TOTALOTHLIAB</v>
          </cell>
        </row>
        <row r="1921">
          <cell r="A1921" t="str">
            <v>275361</v>
          </cell>
          <cell r="B1921" t="str">
            <v>j. Other liabilities</v>
          </cell>
          <cell r="C1921" t="str">
            <v>TOTALOTHLIAB</v>
          </cell>
        </row>
        <row r="1922">
          <cell r="A1922" t="str">
            <v>275362</v>
          </cell>
          <cell r="B1922" t="str">
            <v>j. Other liabilities</v>
          </cell>
          <cell r="C1922" t="str">
            <v>TOTALOTHLIAB</v>
          </cell>
        </row>
        <row r="1923">
          <cell r="A1923" t="str">
            <v>275363</v>
          </cell>
          <cell r="B1923" t="str">
            <v>j. Other liabilities</v>
          </cell>
          <cell r="C1923" t="str">
            <v>TOTALOTHLIAB</v>
          </cell>
        </row>
        <row r="1924">
          <cell r="A1924" t="str">
            <v>275410</v>
          </cell>
          <cell r="B1924" t="str">
            <v>j. Other liabilities</v>
          </cell>
          <cell r="C1924" t="str">
            <v>TOTALOTHLIAB</v>
          </cell>
        </row>
        <row r="1925">
          <cell r="A1925" t="str">
            <v>276001</v>
          </cell>
          <cell r="B1925" t="str">
            <v>j. Other liabilities</v>
          </cell>
          <cell r="C1925" t="str">
            <v>TOTALOTHLIAB</v>
          </cell>
        </row>
        <row r="1926">
          <cell r="A1926" t="str">
            <v>276031</v>
          </cell>
          <cell r="B1926" t="str">
            <v>j. Other liabilities</v>
          </cell>
          <cell r="C1926" t="str">
            <v>TOTALOTHLIAB</v>
          </cell>
        </row>
        <row r="1927">
          <cell r="A1927" t="str">
            <v>276101</v>
          </cell>
          <cell r="B1927" t="str">
            <v>j. Other liabilities</v>
          </cell>
          <cell r="C1927" t="str">
            <v>TOTALOTHLIAB</v>
          </cell>
        </row>
        <row r="1928">
          <cell r="A1928" t="str">
            <v>276102</v>
          </cell>
          <cell r="B1928" t="str">
            <v>j. Other liabilities</v>
          </cell>
          <cell r="C1928" t="str">
            <v>TOTALOTHLIAB</v>
          </cell>
        </row>
        <row r="1929">
          <cell r="A1929" t="str">
            <v>276103</v>
          </cell>
          <cell r="B1929" t="str">
            <v>j. Other liabilities</v>
          </cell>
          <cell r="C1929" t="str">
            <v>TOTALOTHLIAB</v>
          </cell>
        </row>
        <row r="1930">
          <cell r="A1930" t="str">
            <v>276104</v>
          </cell>
          <cell r="B1930" t="str">
            <v>j. Other liabilities</v>
          </cell>
          <cell r="C1930" t="str">
            <v>TOTALOTHLIAB</v>
          </cell>
        </row>
        <row r="1931">
          <cell r="A1931" t="str">
            <v>277101</v>
          </cell>
          <cell r="B1931" t="str">
            <v>j. Other liabilities</v>
          </cell>
          <cell r="C1931" t="str">
            <v>TOTALOTHLIAB</v>
          </cell>
        </row>
        <row r="1932">
          <cell r="A1932" t="str">
            <v>277102</v>
          </cell>
          <cell r="B1932" t="str">
            <v>j. Other liabilities</v>
          </cell>
          <cell r="C1932" t="str">
            <v>TOTALOTHLIAB</v>
          </cell>
        </row>
        <row r="1933">
          <cell r="A1933" t="str">
            <v>277103</v>
          </cell>
          <cell r="B1933" t="str">
            <v>j. Other liabilities</v>
          </cell>
          <cell r="C1933" t="str">
            <v>TOTALOTHLIAB</v>
          </cell>
        </row>
        <row r="1934">
          <cell r="A1934" t="str">
            <v>277104</v>
          </cell>
          <cell r="B1934" t="str">
            <v>j. Other liabilities</v>
          </cell>
          <cell r="C1934" t="str">
            <v>TOTALOTHLIAB</v>
          </cell>
        </row>
        <row r="1935">
          <cell r="A1935" t="str">
            <v>277701</v>
          </cell>
          <cell r="B1935" t="str">
            <v>j. Other liabilities</v>
          </cell>
          <cell r="C1935" t="str">
            <v>TOTALOTHLIAB</v>
          </cell>
        </row>
        <row r="1936">
          <cell r="A1936" t="str">
            <v>277703</v>
          </cell>
          <cell r="B1936" t="str">
            <v>j. Other liabilities</v>
          </cell>
          <cell r="C1936" t="str">
            <v>TOTALOTHLIAB</v>
          </cell>
        </row>
        <row r="1937">
          <cell r="A1937" t="str">
            <v>277991</v>
          </cell>
          <cell r="B1937" t="str">
            <v>j. Other liabilities</v>
          </cell>
          <cell r="C1937" t="str">
            <v>TOTALOTHLIAB</v>
          </cell>
        </row>
        <row r="1938">
          <cell r="A1938" t="str">
            <v>280000</v>
          </cell>
          <cell r="B1938" t="str">
            <v>j. Other liabilities</v>
          </cell>
          <cell r="C1938" t="str">
            <v>TOTALOTHLIAB</v>
          </cell>
        </row>
        <row r="1939">
          <cell r="A1939" t="str">
            <v>280001</v>
          </cell>
          <cell r="B1939" t="str">
            <v>j. Other liabilities</v>
          </cell>
          <cell r="C1939" t="str">
            <v>TOTALOTHLIAB</v>
          </cell>
        </row>
        <row r="1940">
          <cell r="A1940" t="str">
            <v>280002</v>
          </cell>
          <cell r="B1940" t="str">
            <v>j. Other liabilities</v>
          </cell>
          <cell r="C1940" t="str">
            <v>TOTALOTHLIAB</v>
          </cell>
        </row>
        <row r="1941">
          <cell r="A1941" t="str">
            <v>280003</v>
          </cell>
          <cell r="B1941" t="str">
            <v>j. Other liabilities</v>
          </cell>
          <cell r="C1941" t="str">
            <v>TOTALOTHLIAB</v>
          </cell>
        </row>
        <row r="1942">
          <cell r="A1942" t="str">
            <v>280005</v>
          </cell>
          <cell r="B1942" t="str">
            <v>j. Other liabilities</v>
          </cell>
          <cell r="C1942" t="str">
            <v>TOTALOTHLIAB</v>
          </cell>
        </row>
        <row r="1943">
          <cell r="A1943" t="str">
            <v>280010</v>
          </cell>
          <cell r="B1943" t="str">
            <v>j. Other liabilities</v>
          </cell>
          <cell r="C1943" t="str">
            <v>TOTALOTHLIAB</v>
          </cell>
        </row>
        <row r="1944">
          <cell r="A1944" t="str">
            <v>280020</v>
          </cell>
          <cell r="B1944" t="str">
            <v>j. Other liabilities</v>
          </cell>
          <cell r="C1944" t="str">
            <v>TOTALOTHLIAB</v>
          </cell>
        </row>
        <row r="1945">
          <cell r="A1945" t="str">
            <v>280030</v>
          </cell>
          <cell r="B1945" t="str">
            <v>j. Other liabilities</v>
          </cell>
          <cell r="C1945" t="str">
            <v>TOTALOTHLIAB</v>
          </cell>
        </row>
        <row r="1946">
          <cell r="A1946" t="str">
            <v>280075</v>
          </cell>
          <cell r="B1946" t="str">
            <v>j. Other liabilities</v>
          </cell>
          <cell r="C1946" t="str">
            <v>TOTALOTHLIAB</v>
          </cell>
        </row>
        <row r="1947">
          <cell r="A1947" t="str">
            <v>281001</v>
          </cell>
          <cell r="B1947" t="str">
            <v>j. Other liabilities</v>
          </cell>
          <cell r="C1947" t="str">
            <v>TOTALOTHLIAB</v>
          </cell>
        </row>
        <row r="1948">
          <cell r="A1948" t="str">
            <v>281002</v>
          </cell>
          <cell r="B1948" t="str">
            <v>j. Other liabilities</v>
          </cell>
          <cell r="C1948" t="str">
            <v>TOTALOTHLIAB</v>
          </cell>
        </row>
        <row r="1949">
          <cell r="A1949" t="str">
            <v>285001</v>
          </cell>
          <cell r="B1949" t="str">
            <v>j. Other liabilities</v>
          </cell>
          <cell r="C1949" t="str">
            <v>TOTALOTHLIAB</v>
          </cell>
        </row>
        <row r="1950">
          <cell r="A1950" t="str">
            <v>286001</v>
          </cell>
          <cell r="B1950" t="str">
            <v>j. Other liabilities</v>
          </cell>
          <cell r="C1950" t="str">
            <v>TOTALOTHLIAB</v>
          </cell>
        </row>
        <row r="1951">
          <cell r="A1951" t="str">
            <v>286003</v>
          </cell>
          <cell r="B1951" t="str">
            <v>j. Other liabilities</v>
          </cell>
          <cell r="C1951" t="str">
            <v>TOTALOTHLIAB</v>
          </cell>
        </row>
        <row r="1952">
          <cell r="A1952" t="str">
            <v>286004</v>
          </cell>
          <cell r="B1952" t="str">
            <v>j. Other liabilities</v>
          </cell>
          <cell r="C1952" t="str">
            <v>TOTALOTHLIAB</v>
          </cell>
        </row>
        <row r="1953">
          <cell r="A1953" t="str">
            <v>289001</v>
          </cell>
          <cell r="B1953" t="str">
            <v>j. Other liabilities</v>
          </cell>
          <cell r="C1953" t="str">
            <v>TOTALOTHLIAB</v>
          </cell>
        </row>
        <row r="1954">
          <cell r="A1954" t="str">
            <v>289002</v>
          </cell>
          <cell r="B1954" t="str">
            <v>j. Other liabilities</v>
          </cell>
          <cell r="C1954" t="str">
            <v>TOTALOTHLIAB</v>
          </cell>
        </row>
        <row r="1955">
          <cell r="A1955" t="str">
            <v>289003</v>
          </cell>
          <cell r="B1955" t="str">
            <v>j. Other liabilities</v>
          </cell>
          <cell r="C1955" t="str">
            <v>TOTALOTHLIAB</v>
          </cell>
        </row>
        <row r="1956">
          <cell r="A1956" t="str">
            <v>289004</v>
          </cell>
          <cell r="B1956" t="str">
            <v>j. Other liabilities</v>
          </cell>
          <cell r="C1956" t="str">
            <v>TOTALOTHLIAB</v>
          </cell>
        </row>
        <row r="1957">
          <cell r="A1957" t="str">
            <v>289005</v>
          </cell>
          <cell r="B1957" t="str">
            <v>j. Other liabilities</v>
          </cell>
          <cell r="C1957" t="str">
            <v>TOTALOTHLIAB</v>
          </cell>
        </row>
        <row r="1958">
          <cell r="A1958" t="str">
            <v>289006</v>
          </cell>
          <cell r="B1958" t="str">
            <v>j. Other liabilities</v>
          </cell>
          <cell r="C1958" t="str">
            <v>TOTALOTHLIAB</v>
          </cell>
        </row>
        <row r="1959">
          <cell r="A1959" t="str">
            <v>289007</v>
          </cell>
          <cell r="B1959" t="str">
            <v>j. Other liabilities</v>
          </cell>
          <cell r="C1959" t="str">
            <v>TOTALOTHLIAB</v>
          </cell>
        </row>
        <row r="1960">
          <cell r="A1960" t="str">
            <v>289008</v>
          </cell>
          <cell r="B1960" t="str">
            <v>j. Other liabilities</v>
          </cell>
          <cell r="C1960" t="str">
            <v>TOTALOTHLIAB</v>
          </cell>
        </row>
        <row r="1961">
          <cell r="A1961" t="str">
            <v>289009</v>
          </cell>
          <cell r="B1961" t="str">
            <v>j. Other liabilities</v>
          </cell>
          <cell r="C1961" t="str">
            <v>TOTALOTHLIAB</v>
          </cell>
        </row>
        <row r="1962">
          <cell r="A1962" t="str">
            <v>289020</v>
          </cell>
          <cell r="B1962" t="str">
            <v>j. Other liabilities</v>
          </cell>
          <cell r="C1962" t="str">
            <v>TOTALOTHLIAB</v>
          </cell>
        </row>
        <row r="1963">
          <cell r="A1963" t="str">
            <v>289030</v>
          </cell>
          <cell r="B1963" t="str">
            <v>j. Other liabilities</v>
          </cell>
          <cell r="C1963" t="str">
            <v>TOTALOTHLIAB</v>
          </cell>
        </row>
        <row r="1964">
          <cell r="A1964" t="str">
            <v>289040</v>
          </cell>
          <cell r="B1964" t="str">
            <v>j. Other liabilities</v>
          </cell>
          <cell r="C1964" t="str">
            <v>TOTALOTHLIAB</v>
          </cell>
        </row>
        <row r="1965">
          <cell r="A1965" t="str">
            <v>289050</v>
          </cell>
          <cell r="B1965" t="str">
            <v>j. Other liabilities</v>
          </cell>
          <cell r="C1965" t="str">
            <v>TOTALOTHLIAB</v>
          </cell>
        </row>
        <row r="1966">
          <cell r="A1966" t="str">
            <v>289060</v>
          </cell>
          <cell r="B1966" t="str">
            <v>j. Other liabilities</v>
          </cell>
          <cell r="C1966" t="str">
            <v>TOTALOTHLIAB</v>
          </cell>
        </row>
        <row r="1967">
          <cell r="A1967" t="str">
            <v>289070</v>
          </cell>
          <cell r="B1967" t="str">
            <v>j. Other liabilities</v>
          </cell>
          <cell r="C1967" t="str">
            <v>TOTALOTHLIAB</v>
          </cell>
        </row>
        <row r="1968">
          <cell r="A1968" t="str">
            <v>289080</v>
          </cell>
          <cell r="B1968" t="str">
            <v>j. Other liabilities</v>
          </cell>
          <cell r="C1968" t="str">
            <v>TOTALOTHLIAB</v>
          </cell>
        </row>
        <row r="1969">
          <cell r="A1969" t="str">
            <v>289082</v>
          </cell>
          <cell r="B1969" t="str">
            <v>j. Other liabilities</v>
          </cell>
          <cell r="C1969" t="str">
            <v>TOTALOTHLIAB</v>
          </cell>
        </row>
        <row r="1970">
          <cell r="A1970" t="str">
            <v>289090</v>
          </cell>
          <cell r="B1970" t="str">
            <v>j. Other liabilities</v>
          </cell>
          <cell r="C1970" t="str">
            <v>TOTALOTHLIAB</v>
          </cell>
        </row>
        <row r="1971">
          <cell r="A1971" t="str">
            <v>289092</v>
          </cell>
          <cell r="B1971" t="str">
            <v>j. Other liabilities</v>
          </cell>
          <cell r="C1971" t="str">
            <v>TOTALOTHLIAB</v>
          </cell>
        </row>
        <row r="1972">
          <cell r="A1972" t="str">
            <v>289095</v>
          </cell>
          <cell r="B1972" t="str">
            <v>j. Other liabilities</v>
          </cell>
          <cell r="C1972" t="str">
            <v>TOTALOTHLIAB</v>
          </cell>
        </row>
        <row r="1973">
          <cell r="A1973" t="str">
            <v>290000</v>
          </cell>
          <cell r="B1973" t="str">
            <v>j. Other liabilities</v>
          </cell>
          <cell r="C1973" t="str">
            <v>TOTALOTHLIAB</v>
          </cell>
        </row>
        <row r="1974">
          <cell r="A1974" t="str">
            <v>290001</v>
          </cell>
          <cell r="B1974" t="str">
            <v>j. Other liabilities</v>
          </cell>
          <cell r="C1974" t="str">
            <v>TOTALOTHLIAB</v>
          </cell>
        </row>
        <row r="1975">
          <cell r="A1975" t="str">
            <v>290002</v>
          </cell>
          <cell r="B1975" t="str">
            <v>j. Other liabilities</v>
          </cell>
          <cell r="C1975" t="str">
            <v>TOTALOTHLIAB</v>
          </cell>
        </row>
        <row r="1976">
          <cell r="A1976" t="str">
            <v>290003</v>
          </cell>
          <cell r="B1976" t="str">
            <v>j. Other liabilities</v>
          </cell>
          <cell r="C1976" t="str">
            <v>TOTALOTHLIAB</v>
          </cell>
        </row>
        <row r="1977">
          <cell r="A1977" t="str">
            <v>290004</v>
          </cell>
          <cell r="B1977" t="str">
            <v>j. Other liabilities</v>
          </cell>
          <cell r="C1977" t="str">
            <v>TOTALOTHLIAB</v>
          </cell>
        </row>
        <row r="1978">
          <cell r="A1978" t="str">
            <v>290005</v>
          </cell>
          <cell r="B1978" t="str">
            <v>j. Other liabilities</v>
          </cell>
          <cell r="C1978" t="str">
            <v>TOTALOTHLIAB</v>
          </cell>
        </row>
        <row r="1979">
          <cell r="A1979" t="str">
            <v>290101</v>
          </cell>
          <cell r="B1979" t="str">
            <v>j. Other liabilities</v>
          </cell>
          <cell r="C1979" t="str">
            <v>TOTALOTHLIAB</v>
          </cell>
        </row>
        <row r="1980">
          <cell r="A1980" t="str">
            <v>290102</v>
          </cell>
          <cell r="B1980" t="str">
            <v>j. Other liabilities</v>
          </cell>
          <cell r="C1980" t="str">
            <v>TOTALOTHLIAB</v>
          </cell>
        </row>
        <row r="1981">
          <cell r="A1981" t="str">
            <v>290103</v>
          </cell>
          <cell r="B1981" t="str">
            <v>j. Other liabilities</v>
          </cell>
          <cell r="C1981" t="str">
            <v>TOTALOTHLIAB</v>
          </cell>
        </row>
        <row r="1982">
          <cell r="A1982" t="str">
            <v>290104</v>
          </cell>
          <cell r="B1982" t="str">
            <v>j. Other liabilities</v>
          </cell>
          <cell r="C1982" t="str">
            <v>TOTALOTHLIAB</v>
          </cell>
        </row>
        <row r="1983">
          <cell r="A1983" t="str">
            <v>290105</v>
          </cell>
          <cell r="B1983" t="str">
            <v>j. Other liabilities</v>
          </cell>
          <cell r="C1983" t="str">
            <v>TOTALOTHLIAB</v>
          </cell>
        </row>
        <row r="1984">
          <cell r="A1984" t="str">
            <v>290106</v>
          </cell>
          <cell r="B1984" t="str">
            <v>j. Other liabilities</v>
          </cell>
          <cell r="C1984" t="str">
            <v>TOTALOTHLIAB</v>
          </cell>
        </row>
        <row r="1985">
          <cell r="A1985" t="str">
            <v>290107</v>
          </cell>
          <cell r="B1985" t="str">
            <v>j. Other liabilities</v>
          </cell>
          <cell r="C1985" t="str">
            <v>TOTALOTHLIAB</v>
          </cell>
        </row>
        <row r="1986">
          <cell r="A1986" t="str">
            <v>290108</v>
          </cell>
          <cell r="B1986" t="str">
            <v>j. Other liabilities</v>
          </cell>
          <cell r="C1986" t="str">
            <v>TOTALOTHLIAB</v>
          </cell>
        </row>
        <row r="1987">
          <cell r="A1987" t="str">
            <v>290109</v>
          </cell>
          <cell r="B1987" t="str">
            <v>j. Other liabilities</v>
          </cell>
          <cell r="C1987" t="str">
            <v>TOTALOTHLIAB</v>
          </cell>
        </row>
        <row r="1988">
          <cell r="A1988" t="str">
            <v>290110</v>
          </cell>
          <cell r="B1988" t="str">
            <v>j. Other liabilities</v>
          </cell>
          <cell r="C1988" t="str">
            <v>TOTALOTHLIAB</v>
          </cell>
        </row>
        <row r="1989">
          <cell r="A1989" t="str">
            <v>290112</v>
          </cell>
          <cell r="B1989" t="str">
            <v>j. Other liabilities</v>
          </cell>
          <cell r="C1989" t="str">
            <v>TOTALOTHLIAB</v>
          </cell>
        </row>
        <row r="1990">
          <cell r="A1990" t="str">
            <v>290113</v>
          </cell>
          <cell r="B1990" t="str">
            <v>j. Other liabilities</v>
          </cell>
          <cell r="C1990" t="str">
            <v>TOTALOTHLIAB</v>
          </cell>
        </row>
        <row r="1991">
          <cell r="A1991" t="str">
            <v>290114</v>
          </cell>
          <cell r="B1991" t="str">
            <v>j. Other liabilities</v>
          </cell>
          <cell r="C1991" t="str">
            <v>TOTALOTHLIAB</v>
          </cell>
        </row>
        <row r="1992">
          <cell r="A1992" t="str">
            <v>290115</v>
          </cell>
          <cell r="B1992" t="str">
            <v>j. Other liabilities</v>
          </cell>
          <cell r="C1992" t="str">
            <v>TOTALOTHLIAB</v>
          </cell>
        </row>
        <row r="1993">
          <cell r="A1993" t="str">
            <v>290205</v>
          </cell>
          <cell r="B1993" t="str">
            <v>j. Other liabilities</v>
          </cell>
          <cell r="C1993" t="str">
            <v>TOTALOTHLIAB</v>
          </cell>
        </row>
        <row r="1994">
          <cell r="A1994" t="str">
            <v>290301</v>
          </cell>
          <cell r="B1994" t="str">
            <v>j. Other liabilities</v>
          </cell>
          <cell r="C1994" t="str">
            <v>TOTALOTHLIAB</v>
          </cell>
        </row>
        <row r="1995">
          <cell r="A1995" t="str">
            <v>290305</v>
          </cell>
          <cell r="B1995" t="str">
            <v>j. Other liabilities</v>
          </cell>
          <cell r="C1995" t="str">
            <v>TOTALOTHLIAB</v>
          </cell>
        </row>
        <row r="1996">
          <cell r="A1996" t="str">
            <v>290322</v>
          </cell>
          <cell r="B1996" t="str">
            <v>j. Other liabilities</v>
          </cell>
          <cell r="C1996" t="str">
            <v>TOTALOTHLIAB</v>
          </cell>
        </row>
        <row r="1997">
          <cell r="A1997" t="str">
            <v>290325</v>
          </cell>
          <cell r="B1997" t="str">
            <v>j. Other liabilities</v>
          </cell>
          <cell r="C1997" t="str">
            <v>TOTALOTHLIAB</v>
          </cell>
        </row>
        <row r="1998">
          <cell r="A1998" t="str">
            <v>290330</v>
          </cell>
          <cell r="B1998" t="str">
            <v>j. Other liabilities</v>
          </cell>
          <cell r="C1998" t="str">
            <v>TOTALOTHLIAB</v>
          </cell>
        </row>
        <row r="1999">
          <cell r="A1999" t="str">
            <v>290335</v>
          </cell>
          <cell r="B1999" t="str">
            <v>j. Other liabilities</v>
          </cell>
          <cell r="C1999" t="str">
            <v>TOTALOTHLIAB</v>
          </cell>
        </row>
        <row r="2000">
          <cell r="A2000" t="str">
            <v>290336</v>
          </cell>
          <cell r="B2000" t="str">
            <v>j. Other liabilities</v>
          </cell>
          <cell r="C2000" t="str">
            <v>TOTALOTHLIAB</v>
          </cell>
        </row>
        <row r="2001">
          <cell r="A2001" t="str">
            <v>290337</v>
          </cell>
          <cell r="B2001" t="str">
            <v>j. Other liabilities</v>
          </cell>
          <cell r="C2001" t="str">
            <v>TOTALOTHLIAB</v>
          </cell>
        </row>
        <row r="2002">
          <cell r="A2002" t="str">
            <v>290338</v>
          </cell>
          <cell r="B2002" t="str">
            <v>j. Other liabilities</v>
          </cell>
          <cell r="C2002" t="str">
            <v>TOTALOTHLIAB</v>
          </cell>
        </row>
        <row r="2003">
          <cell r="A2003" t="str">
            <v>290422</v>
          </cell>
          <cell r="B2003" t="str">
            <v>e. Other assets</v>
          </cell>
          <cell r="C2003" t="str">
            <v>TOTOTHASSETS</v>
          </cell>
        </row>
        <row r="2004">
          <cell r="A2004" t="str">
            <v>290433</v>
          </cell>
          <cell r="B2004" t="str">
            <v>j. Other liabilities</v>
          </cell>
          <cell r="C2004" t="str">
            <v>TOTALOTHLIAB</v>
          </cell>
        </row>
        <row r="2005">
          <cell r="A2005" t="str">
            <v>290446</v>
          </cell>
          <cell r="B2005" t="str">
            <v>j. Other liabilities</v>
          </cell>
          <cell r="C2005" t="str">
            <v>TOTALOTHLIAB</v>
          </cell>
        </row>
        <row r="2006">
          <cell r="A2006" t="str">
            <v>290501</v>
          </cell>
          <cell r="B2006" t="str">
            <v>j. Other liabilities</v>
          </cell>
          <cell r="C2006" t="str">
            <v>TOTALOTHLIAB</v>
          </cell>
        </row>
        <row r="2007">
          <cell r="A2007" t="str">
            <v>290502</v>
          </cell>
          <cell r="B2007" t="str">
            <v>j. Other liabilities</v>
          </cell>
          <cell r="C2007" t="str">
            <v>TOTALOTHLIAB</v>
          </cell>
        </row>
        <row r="2008">
          <cell r="A2008" t="str">
            <v>290505</v>
          </cell>
          <cell r="B2008" t="str">
            <v>j. Other liabilities</v>
          </cell>
          <cell r="C2008" t="str">
            <v>TOTALOTHLIAB</v>
          </cell>
        </row>
        <row r="2009">
          <cell r="A2009" t="str">
            <v>290550</v>
          </cell>
          <cell r="B2009" t="str">
            <v>j. Other liabilities</v>
          </cell>
          <cell r="C2009" t="str">
            <v>TOTALOTHLIAB</v>
          </cell>
        </row>
        <row r="2010">
          <cell r="A2010" t="str">
            <v>290551</v>
          </cell>
          <cell r="B2010" t="str">
            <v>j. Other liabilities</v>
          </cell>
          <cell r="C2010" t="str">
            <v>TOTALOTHLIAB</v>
          </cell>
        </row>
        <row r="2011">
          <cell r="A2011" t="str">
            <v>290600</v>
          </cell>
          <cell r="B2011" t="str">
            <v>j. Other liabilities</v>
          </cell>
          <cell r="C2011" t="str">
            <v>TOTALOTHLIAB</v>
          </cell>
        </row>
        <row r="2012">
          <cell r="A2012" t="str">
            <v>290701</v>
          </cell>
          <cell r="B2012" t="str">
            <v>j. Other liabilities</v>
          </cell>
          <cell r="C2012" t="str">
            <v>TOTALOTHLIAB</v>
          </cell>
        </row>
        <row r="2013">
          <cell r="A2013" t="str">
            <v>290730</v>
          </cell>
          <cell r="B2013" t="str">
            <v>j. Other liabilities</v>
          </cell>
          <cell r="C2013" t="str">
            <v>TOTALOTHLIAB</v>
          </cell>
        </row>
        <row r="2014">
          <cell r="A2014" t="str">
            <v>290800</v>
          </cell>
          <cell r="B2014" t="str">
            <v>j. Other liabilities</v>
          </cell>
          <cell r="C2014" t="str">
            <v>TOTALOTHLIAB</v>
          </cell>
        </row>
        <row r="2015">
          <cell r="A2015" t="str">
            <v>290801</v>
          </cell>
          <cell r="B2015" t="str">
            <v>e. Other assets</v>
          </cell>
          <cell r="C2015" t="str">
            <v>TOTOTHASSETS</v>
          </cell>
        </row>
        <row r="2016">
          <cell r="A2016" t="str">
            <v>290802</v>
          </cell>
          <cell r="B2016" t="str">
            <v>e. Other assets</v>
          </cell>
          <cell r="C2016" t="str">
            <v>TOTOTHASSETS</v>
          </cell>
        </row>
        <row r="2017">
          <cell r="A2017" t="str">
            <v>290803</v>
          </cell>
          <cell r="B2017" t="str">
            <v>e. Other assets</v>
          </cell>
          <cell r="C2017" t="str">
            <v>TOTOTHASSETS</v>
          </cell>
        </row>
        <row r="2018">
          <cell r="A2018" t="str">
            <v>290804</v>
          </cell>
          <cell r="B2018" t="str">
            <v>j. Other liabilities</v>
          </cell>
          <cell r="C2018" t="str">
            <v>TOTALOTHLIAB</v>
          </cell>
        </row>
        <row r="2019">
          <cell r="A2019" t="str">
            <v>290805</v>
          </cell>
          <cell r="B2019" t="str">
            <v>e. Other assets</v>
          </cell>
          <cell r="C2019" t="str">
            <v>TOTOTHASSETS</v>
          </cell>
        </row>
        <row r="2020">
          <cell r="A2020" t="str">
            <v>290806</v>
          </cell>
          <cell r="B2020" t="str">
            <v>e. Other assets</v>
          </cell>
          <cell r="C2020" t="str">
            <v>TOTOTHASSETS</v>
          </cell>
        </row>
        <row r="2021">
          <cell r="A2021" t="str">
            <v>290807</v>
          </cell>
          <cell r="B2021" t="str">
            <v>e. Other assets</v>
          </cell>
          <cell r="C2021" t="str">
            <v>TOTOTHASSETS</v>
          </cell>
        </row>
        <row r="2022">
          <cell r="A2022" t="str">
            <v>290808</v>
          </cell>
          <cell r="B2022" t="str">
            <v>e. Other assets</v>
          </cell>
          <cell r="C2022" t="str">
            <v>TOTOTHASSETS</v>
          </cell>
        </row>
        <row r="2023">
          <cell r="A2023" t="str">
            <v>290809</v>
          </cell>
          <cell r="B2023" t="str">
            <v>j. Other liabilities</v>
          </cell>
          <cell r="C2023" t="str">
            <v>TOTALOTHLIAB</v>
          </cell>
        </row>
        <row r="2024">
          <cell r="A2024" t="str">
            <v>290810</v>
          </cell>
          <cell r="B2024" t="str">
            <v>j. Other liabilities</v>
          </cell>
          <cell r="C2024" t="str">
            <v>TOTALOTHLIAB</v>
          </cell>
        </row>
        <row r="2025">
          <cell r="A2025" t="str">
            <v>290811</v>
          </cell>
          <cell r="B2025" t="str">
            <v>j. Other liabilities</v>
          </cell>
          <cell r="C2025" t="str">
            <v>TOTALOTHLIAB</v>
          </cell>
        </row>
        <row r="2026">
          <cell r="A2026" t="str">
            <v>290900</v>
          </cell>
          <cell r="B2026" t="str">
            <v>j. Other liabilities</v>
          </cell>
          <cell r="C2026" t="str">
            <v>TOTALOTHLIAB</v>
          </cell>
        </row>
        <row r="2027">
          <cell r="A2027" t="str">
            <v>290905</v>
          </cell>
          <cell r="B2027" t="str">
            <v>j. Other liabilities</v>
          </cell>
          <cell r="C2027" t="str">
            <v>TOTALOTHLIAB</v>
          </cell>
        </row>
        <row r="2028">
          <cell r="A2028" t="str">
            <v>290910</v>
          </cell>
          <cell r="B2028" t="str">
            <v>j. Other liabilities</v>
          </cell>
          <cell r="C2028" t="str">
            <v>TOTALOTHLIAB</v>
          </cell>
        </row>
        <row r="2029">
          <cell r="A2029" t="str">
            <v>290911</v>
          </cell>
          <cell r="B2029" t="str">
            <v>j. Other liabilities</v>
          </cell>
          <cell r="C2029" t="str">
            <v>TOTALOTHLIAB</v>
          </cell>
        </row>
        <row r="2030">
          <cell r="A2030" t="str">
            <v>290912</v>
          </cell>
          <cell r="B2030" t="str">
            <v>j. Other liabilities</v>
          </cell>
          <cell r="C2030" t="str">
            <v>TOTALOTHLIAB</v>
          </cell>
        </row>
        <row r="2031">
          <cell r="A2031" t="str">
            <v>291001</v>
          </cell>
          <cell r="B2031" t="str">
            <v>j. Other liabilities</v>
          </cell>
          <cell r="C2031" t="str">
            <v>TOTALOTHLIAB</v>
          </cell>
        </row>
        <row r="2032">
          <cell r="A2032" t="str">
            <v>291002</v>
          </cell>
          <cell r="B2032" t="str">
            <v>j. Other liabilities</v>
          </cell>
          <cell r="C2032" t="str">
            <v>TOTALOTHLIAB</v>
          </cell>
        </row>
        <row r="2033">
          <cell r="A2033" t="str">
            <v>295140</v>
          </cell>
          <cell r="B2033" t="str">
            <v>j. Other liabilities</v>
          </cell>
          <cell r="C2033" t="str">
            <v>TOTALOTHLIAB</v>
          </cell>
        </row>
        <row r="2034">
          <cell r="A2034" t="str">
            <v>297405</v>
          </cell>
          <cell r="B2034" t="str">
            <v>j. Other liabilities</v>
          </cell>
          <cell r="C2034" t="str">
            <v>TOTALOTHLIAB</v>
          </cell>
        </row>
        <row r="2035">
          <cell r="A2035" t="str">
            <v>297430</v>
          </cell>
          <cell r="B2035" t="str">
            <v>j. Other liabilities</v>
          </cell>
          <cell r="C2035" t="str">
            <v>TOTALOTHLIAB</v>
          </cell>
        </row>
        <row r="2036">
          <cell r="A2036" t="str">
            <v>298002</v>
          </cell>
          <cell r="B2036" t="str">
            <v>j. Other liabilities</v>
          </cell>
          <cell r="C2036" t="str">
            <v>TOTALOTHLIAB</v>
          </cell>
        </row>
        <row r="2037">
          <cell r="A2037" t="str">
            <v>298003</v>
          </cell>
          <cell r="B2037" t="str">
            <v>j. Other liabilities</v>
          </cell>
          <cell r="C2037" t="str">
            <v>TOTALOTHLIAB</v>
          </cell>
        </row>
        <row r="2038">
          <cell r="A2038" t="str">
            <v>298008</v>
          </cell>
          <cell r="B2038" t="str">
            <v>j. Other liabilities</v>
          </cell>
          <cell r="C2038" t="str">
            <v>TOTALOTHLIAB</v>
          </cell>
        </row>
        <row r="2039">
          <cell r="A2039" t="str">
            <v>299010</v>
          </cell>
          <cell r="B2039" t="str">
            <v>j. Other liabilities</v>
          </cell>
          <cell r="C2039" t="str">
            <v>TOTALOTHLIAB</v>
          </cell>
        </row>
        <row r="2040">
          <cell r="A2040" t="str">
            <v>299999</v>
          </cell>
          <cell r="B2040" t="str">
            <v>j. Other liabilities</v>
          </cell>
          <cell r="C2040" t="str">
            <v>TOTALOTHLIAB</v>
          </cell>
        </row>
        <row r="2041">
          <cell r="A2041" t="str">
            <v>310101</v>
          </cell>
          <cell r="B2041" t="str">
            <v>k. Retained earnings</v>
          </cell>
          <cell r="C2041" t="str">
            <v>NONOCISE</v>
          </cell>
        </row>
        <row r="2042">
          <cell r="A2042" t="str">
            <v>310201</v>
          </cell>
          <cell r="B2042" t="str">
            <v>k. Retained earnings</v>
          </cell>
          <cell r="C2042" t="str">
            <v>NONOCISE</v>
          </cell>
        </row>
        <row r="2043">
          <cell r="A2043" t="str">
            <v>320001</v>
          </cell>
          <cell r="B2043" t="str">
            <v>k. Retained earnings</v>
          </cell>
          <cell r="C2043" t="str">
            <v>NONOCISE</v>
          </cell>
        </row>
        <row r="2044">
          <cell r="A2044" t="str">
            <v>320101</v>
          </cell>
          <cell r="B2044" t="str">
            <v>k. Retained earnings</v>
          </cell>
          <cell r="C2044" t="str">
            <v>NONOCISE</v>
          </cell>
        </row>
        <row r="2045">
          <cell r="A2045" t="str">
            <v>320102</v>
          </cell>
          <cell r="B2045" t="str">
            <v>k. Retained earnings</v>
          </cell>
          <cell r="C2045" t="str">
            <v>NONOCISE</v>
          </cell>
        </row>
        <row r="2046">
          <cell r="A2046" t="str">
            <v>320103</v>
          </cell>
          <cell r="B2046" t="str">
            <v>k. Retained earnings</v>
          </cell>
          <cell r="C2046" t="str">
            <v>NONOCISE</v>
          </cell>
        </row>
        <row r="2047">
          <cell r="A2047" t="str">
            <v>320104</v>
          </cell>
          <cell r="B2047" t="str">
            <v>k. Retained earnings</v>
          </cell>
          <cell r="C2047" t="str">
            <v>NONOCISE</v>
          </cell>
        </row>
        <row r="2048">
          <cell r="A2048" t="str">
            <v>320105</v>
          </cell>
          <cell r="B2048" t="str">
            <v>k. Retained earnings</v>
          </cell>
          <cell r="C2048" t="str">
            <v>NONOCISE</v>
          </cell>
        </row>
        <row r="2049">
          <cell r="A2049" t="str">
            <v>320106</v>
          </cell>
          <cell r="B2049" t="str">
            <v>k. Retained earnings</v>
          </cell>
          <cell r="C2049" t="str">
            <v>NONOCISE</v>
          </cell>
        </row>
        <row r="2050">
          <cell r="A2050" t="str">
            <v>320107</v>
          </cell>
          <cell r="B2050" t="str">
            <v>k. Retained earnings</v>
          </cell>
          <cell r="C2050" t="str">
            <v>NONOCISE</v>
          </cell>
        </row>
        <row r="2051">
          <cell r="A2051" t="str">
            <v>320108</v>
          </cell>
          <cell r="B2051" t="str">
            <v>k. Retained earnings</v>
          </cell>
          <cell r="C2051" t="str">
            <v>NONOCISE</v>
          </cell>
        </row>
        <row r="2052">
          <cell r="A2052" t="str">
            <v>320109</v>
          </cell>
          <cell r="B2052" t="str">
            <v>k. Retained earnings</v>
          </cell>
          <cell r="C2052" t="str">
            <v>NONOCISE</v>
          </cell>
        </row>
        <row r="2053">
          <cell r="A2053" t="str">
            <v>320150</v>
          </cell>
          <cell r="B2053" t="str">
            <v>k. Retained earnings</v>
          </cell>
          <cell r="C2053" t="str">
            <v>NONOCISE</v>
          </cell>
        </row>
        <row r="2054">
          <cell r="A2054" t="str">
            <v>320151</v>
          </cell>
          <cell r="B2054" t="str">
            <v>k. Retained earnings</v>
          </cell>
          <cell r="C2054" t="str">
            <v>NONOCISE</v>
          </cell>
        </row>
        <row r="2055">
          <cell r="A2055" t="str">
            <v>320152</v>
          </cell>
          <cell r="B2055" t="str">
            <v>k. Retained earnings</v>
          </cell>
          <cell r="C2055" t="str">
            <v>NONOCISE</v>
          </cell>
        </row>
        <row r="2056">
          <cell r="A2056" t="str">
            <v>320153</v>
          </cell>
          <cell r="B2056" t="str">
            <v>k. Retained earnings</v>
          </cell>
          <cell r="C2056" t="str">
            <v>NONOCISE</v>
          </cell>
        </row>
        <row r="2057">
          <cell r="A2057" t="str">
            <v>320154</v>
          </cell>
          <cell r="B2057" t="str">
            <v>k. Retained earnings</v>
          </cell>
          <cell r="C2057" t="str">
            <v>NONOCISE</v>
          </cell>
        </row>
        <row r="2058">
          <cell r="A2058" t="str">
            <v>320155</v>
          </cell>
          <cell r="B2058" t="str">
            <v>k. Retained earnings</v>
          </cell>
          <cell r="C2058" t="str">
            <v>NONOCISE</v>
          </cell>
        </row>
        <row r="2059">
          <cell r="A2059" t="str">
            <v>320156</v>
          </cell>
          <cell r="B2059" t="str">
            <v>k. Retained earnings</v>
          </cell>
          <cell r="C2059" t="str">
            <v>NONOCISE</v>
          </cell>
        </row>
        <row r="2060">
          <cell r="A2060" t="str">
            <v>320157</v>
          </cell>
          <cell r="B2060" t="str">
            <v>k. Retained earnings</v>
          </cell>
          <cell r="C2060" t="str">
            <v>NONOCISE</v>
          </cell>
        </row>
        <row r="2061">
          <cell r="A2061" t="str">
            <v>321101</v>
          </cell>
          <cell r="B2061" t="str">
            <v>k. Retained earnings</v>
          </cell>
          <cell r="C2061" t="str">
            <v>NONOCISE</v>
          </cell>
        </row>
        <row r="2062">
          <cell r="A2062" t="str">
            <v>330101</v>
          </cell>
          <cell r="B2062" t="str">
            <v>k. Retained earnings</v>
          </cell>
          <cell r="C2062" t="str">
            <v>NONOCISE</v>
          </cell>
        </row>
        <row r="2063">
          <cell r="A2063" t="str">
            <v>330133</v>
          </cell>
          <cell r="B2063" t="str">
            <v>k. Retained earnings</v>
          </cell>
          <cell r="C2063" t="str">
            <v>NONOCISE</v>
          </cell>
        </row>
        <row r="2064">
          <cell r="A2064" t="str">
            <v>330201</v>
          </cell>
          <cell r="B2064" t="str">
            <v>k. OCI ( equity )</v>
          </cell>
          <cell r="C2064" t="str">
            <v>OCI</v>
          </cell>
        </row>
        <row r="2065">
          <cell r="A2065" t="str">
            <v>330202</v>
          </cell>
          <cell r="B2065" t="str">
            <v>k. OCI ( equity )</v>
          </cell>
          <cell r="C2065" t="str">
            <v>OCI</v>
          </cell>
        </row>
        <row r="2066">
          <cell r="A2066" t="str">
            <v>330203</v>
          </cell>
          <cell r="B2066" t="str">
            <v>k. OCI ( equity )</v>
          </cell>
          <cell r="C2066" t="str">
            <v>OCI</v>
          </cell>
        </row>
        <row r="2067">
          <cell r="A2067" t="str">
            <v>330204</v>
          </cell>
          <cell r="B2067" t="str">
            <v>k. OCI ( equity )</v>
          </cell>
          <cell r="C2067" t="str">
            <v>OCI</v>
          </cell>
        </row>
        <row r="2068">
          <cell r="A2068" t="str">
            <v>330301</v>
          </cell>
          <cell r="B2068" t="str">
            <v>k. OCI ( equity )</v>
          </cell>
          <cell r="C2068" t="str">
            <v>OCI</v>
          </cell>
        </row>
        <row r="2069">
          <cell r="A2069" t="str">
            <v>330501</v>
          </cell>
          <cell r="B2069" t="str">
            <v>k. OCI ( equity )</v>
          </cell>
          <cell r="C2069" t="str">
            <v>OCI</v>
          </cell>
        </row>
        <row r="2070">
          <cell r="A2070" t="str">
            <v>330502</v>
          </cell>
          <cell r="B2070" t="str">
            <v>k. OCI ( equity )</v>
          </cell>
          <cell r="C2070" t="str">
            <v>OCI</v>
          </cell>
        </row>
        <row r="2071">
          <cell r="A2071" t="str">
            <v>332101</v>
          </cell>
          <cell r="B2071" t="str">
            <v>k. Retained earnings</v>
          </cell>
          <cell r="C2071" t="str">
            <v>NONOCISE</v>
          </cell>
        </row>
        <row r="2072">
          <cell r="A2072" t="str">
            <v>332201</v>
          </cell>
          <cell r="B2072" t="str">
            <v>k. Retained earnings</v>
          </cell>
          <cell r="C2072" t="str">
            <v>NONOCISE</v>
          </cell>
        </row>
        <row r="2073">
          <cell r="A2073" t="str">
            <v>332202</v>
          </cell>
          <cell r="B2073" t="str">
            <v>k. Retained earnings</v>
          </cell>
          <cell r="C2073" t="str">
            <v>NONOCISE</v>
          </cell>
        </row>
        <row r="2074">
          <cell r="A2074" t="str">
            <v>333301</v>
          </cell>
          <cell r="B2074" t="str">
            <v>k. OCI ( equity )</v>
          </cell>
          <cell r="C2074" t="str">
            <v>OCI</v>
          </cell>
        </row>
        <row r="2075">
          <cell r="A2075" t="str">
            <v>333303</v>
          </cell>
          <cell r="B2075" t="str">
            <v>k. OCI ( equity )</v>
          </cell>
          <cell r="C2075" t="str">
            <v>OCI</v>
          </cell>
        </row>
        <row r="2076">
          <cell r="A2076" t="str">
            <v>333305</v>
          </cell>
          <cell r="B2076" t="str">
            <v>k. OCI ( equity )</v>
          </cell>
          <cell r="C2076" t="str">
            <v>OCI</v>
          </cell>
        </row>
        <row r="2077">
          <cell r="A2077" t="str">
            <v>333306</v>
          </cell>
          <cell r="B2077" t="str">
            <v>k. OCI ( equity )</v>
          </cell>
          <cell r="C2077" t="str">
            <v>OCI</v>
          </cell>
        </row>
        <row r="2078">
          <cell r="A2078" t="str">
            <v>333307</v>
          </cell>
          <cell r="B2078" t="str">
            <v>k. OCI ( equity )</v>
          </cell>
          <cell r="C2078" t="str">
            <v>OCI</v>
          </cell>
        </row>
        <row r="2079">
          <cell r="A2079" t="str">
            <v>333308</v>
          </cell>
          <cell r="B2079" t="str">
            <v>k. OCI ( equity )</v>
          </cell>
          <cell r="C2079" t="str">
            <v>OCI</v>
          </cell>
        </row>
        <row r="2080">
          <cell r="A2080" t="str">
            <v>333309</v>
          </cell>
          <cell r="B2080" t="str">
            <v>k. OCI ( equity )</v>
          </cell>
          <cell r="C2080" t="str">
            <v>OCI</v>
          </cell>
        </row>
        <row r="2081">
          <cell r="A2081" t="str">
            <v>333310</v>
          </cell>
          <cell r="B2081" t="str">
            <v>k. OCI ( equity )</v>
          </cell>
          <cell r="C2081" t="str">
            <v>OCI</v>
          </cell>
        </row>
        <row r="2082">
          <cell r="A2082" t="str">
            <v>333311</v>
          </cell>
          <cell r="B2082" t="str">
            <v>k. OCI ( equity )</v>
          </cell>
          <cell r="C2082" t="str">
            <v>OCI</v>
          </cell>
        </row>
        <row r="2083">
          <cell r="A2083" t="str">
            <v>333312</v>
          </cell>
          <cell r="B2083" t="str">
            <v>k. OCI ( equity )</v>
          </cell>
          <cell r="C2083" t="str">
            <v>OCI</v>
          </cell>
        </row>
        <row r="2084">
          <cell r="A2084" t="str">
            <v>333313</v>
          </cell>
          <cell r="B2084" t="str">
            <v>k. OCI ( equity )</v>
          </cell>
          <cell r="C2084" t="str">
            <v>OCI</v>
          </cell>
        </row>
        <row r="2085">
          <cell r="A2085" t="str">
            <v>333314</v>
          </cell>
          <cell r="B2085" t="str">
            <v>k. OCI ( equity )</v>
          </cell>
          <cell r="C2085" t="str">
            <v>OCI</v>
          </cell>
        </row>
        <row r="2086">
          <cell r="A2086" t="str">
            <v>333315</v>
          </cell>
          <cell r="B2086" t="str">
            <v>k. OCI ( equity )</v>
          </cell>
          <cell r="C2086" t="str">
            <v>OCI</v>
          </cell>
        </row>
        <row r="2087">
          <cell r="A2087" t="str">
            <v>333316</v>
          </cell>
          <cell r="B2087" t="str">
            <v>k. OCI ( equity )</v>
          </cell>
          <cell r="C2087" t="str">
            <v>OCI</v>
          </cell>
        </row>
        <row r="2088">
          <cell r="A2088" t="str">
            <v>333317</v>
          </cell>
          <cell r="B2088" t="str">
            <v>k. OCI ( equity )</v>
          </cell>
          <cell r="C2088" t="str">
            <v>OCI</v>
          </cell>
        </row>
        <row r="2089">
          <cell r="A2089" t="str">
            <v>333320</v>
          </cell>
          <cell r="B2089" t="str">
            <v>k. OCI ( equity )</v>
          </cell>
          <cell r="C2089" t="str">
            <v>OCI</v>
          </cell>
        </row>
        <row r="2090">
          <cell r="A2090" t="str">
            <v>333321</v>
          </cell>
          <cell r="B2090" t="str">
            <v>k. OCI ( equity )</v>
          </cell>
          <cell r="C2090" t="str">
            <v>OCI</v>
          </cell>
        </row>
        <row r="2091">
          <cell r="A2091" t="str">
            <v>333322</v>
          </cell>
          <cell r="B2091" t="str">
            <v>k. OCI ( equity )</v>
          </cell>
          <cell r="C2091" t="str">
            <v>OCI</v>
          </cell>
        </row>
        <row r="2092">
          <cell r="A2092" t="str">
            <v>333323</v>
          </cell>
          <cell r="B2092" t="str">
            <v>k. OCI ( equity )</v>
          </cell>
          <cell r="C2092" t="str">
            <v>OCI</v>
          </cell>
        </row>
        <row r="2093">
          <cell r="A2093" t="str">
            <v>333324</v>
          </cell>
          <cell r="B2093" t="str">
            <v>k. OCI ( equity )</v>
          </cell>
          <cell r="C2093" t="str">
            <v>OCI</v>
          </cell>
        </row>
        <row r="2094">
          <cell r="A2094" t="str">
            <v>333325</v>
          </cell>
          <cell r="B2094" t="str">
            <v>k. OCI ( equity )</v>
          </cell>
          <cell r="C2094" t="str">
            <v>OCI</v>
          </cell>
        </row>
        <row r="2095">
          <cell r="A2095" t="str">
            <v>333326</v>
          </cell>
          <cell r="B2095" t="str">
            <v>k. OCI ( equity )</v>
          </cell>
          <cell r="C2095" t="str">
            <v>OCI</v>
          </cell>
        </row>
        <row r="2096">
          <cell r="A2096" t="str">
            <v>333327</v>
          </cell>
          <cell r="B2096" t="str">
            <v>k. OCI ( equity )</v>
          </cell>
          <cell r="C2096" t="str">
            <v>OCI</v>
          </cell>
        </row>
        <row r="2097">
          <cell r="A2097" t="str">
            <v>333328</v>
          </cell>
          <cell r="B2097" t="str">
            <v>k. OCI ( equity )</v>
          </cell>
          <cell r="C2097" t="str">
            <v>OCI</v>
          </cell>
        </row>
        <row r="2098">
          <cell r="A2098" t="str">
            <v>333329</v>
          </cell>
          <cell r="B2098" t="str">
            <v>k. OCI ( equity )</v>
          </cell>
          <cell r="C2098" t="str">
            <v>OCI</v>
          </cell>
        </row>
        <row r="2099">
          <cell r="A2099" t="str">
            <v>333330</v>
          </cell>
          <cell r="B2099" t="str">
            <v>k. OCI ( equity )</v>
          </cell>
          <cell r="C2099" t="str">
            <v>OCI</v>
          </cell>
        </row>
        <row r="2100">
          <cell r="A2100" t="str">
            <v>333331</v>
          </cell>
          <cell r="B2100" t="str">
            <v>k. OCI ( equity )</v>
          </cell>
          <cell r="C2100" t="str">
            <v>OCI</v>
          </cell>
        </row>
        <row r="2101">
          <cell r="A2101" t="str">
            <v>333333</v>
          </cell>
          <cell r="B2101" t="str">
            <v>k. OCI ( equity )</v>
          </cell>
          <cell r="C2101" t="str">
            <v>OCI</v>
          </cell>
        </row>
        <row r="2102">
          <cell r="A2102" t="str">
            <v>333335</v>
          </cell>
          <cell r="B2102" t="str">
            <v>k. OCI ( equity )</v>
          </cell>
          <cell r="C2102" t="str">
            <v>OCI</v>
          </cell>
        </row>
        <row r="2103">
          <cell r="A2103" t="str">
            <v>333336</v>
          </cell>
          <cell r="B2103" t="str">
            <v>k. OCI ( equity )</v>
          </cell>
          <cell r="C2103" t="str">
            <v>OCI</v>
          </cell>
        </row>
        <row r="2104">
          <cell r="A2104" t="str">
            <v>333349</v>
          </cell>
          <cell r="B2104" t="str">
            <v>k. OCI ( equity )</v>
          </cell>
          <cell r="C2104" t="str">
            <v>OCI</v>
          </cell>
        </row>
        <row r="2105">
          <cell r="A2105" t="str">
            <v>333350</v>
          </cell>
          <cell r="B2105" t="str">
            <v>k. OCI ( equity )</v>
          </cell>
          <cell r="C2105" t="str">
            <v>OCI</v>
          </cell>
        </row>
        <row r="2106">
          <cell r="A2106" t="str">
            <v>333351</v>
          </cell>
          <cell r="B2106" t="str">
            <v>k. OCI ( equity )</v>
          </cell>
          <cell r="C2106" t="str">
            <v>OCI</v>
          </cell>
        </row>
        <row r="2107">
          <cell r="A2107" t="str">
            <v>333352</v>
          </cell>
          <cell r="B2107" t="str">
            <v>k. OCI ( equity )</v>
          </cell>
          <cell r="C2107" t="str">
            <v>OCI</v>
          </cell>
        </row>
        <row r="2108">
          <cell r="A2108" t="str">
            <v>340101</v>
          </cell>
          <cell r="B2108" t="str">
            <v>k. Retained earnings</v>
          </cell>
          <cell r="C2108" t="str">
            <v>NONOCISE</v>
          </cell>
        </row>
        <row r="2109">
          <cell r="A2109" t="str">
            <v>340102</v>
          </cell>
          <cell r="B2109" t="str">
            <v>k. Retained earnings</v>
          </cell>
          <cell r="C2109" t="str">
            <v>NONOCISE</v>
          </cell>
        </row>
        <row r="2110">
          <cell r="A2110" t="str">
            <v>350001</v>
          </cell>
          <cell r="B2110" t="str">
            <v>k. Retained earnings</v>
          </cell>
          <cell r="C2110" t="str">
            <v>NONOCISE</v>
          </cell>
        </row>
        <row r="2111">
          <cell r="A2111" t="str">
            <v>350002</v>
          </cell>
          <cell r="B2111" t="str">
            <v>k. Retained earnings</v>
          </cell>
          <cell r="C2111" t="str">
            <v>NONOCISE</v>
          </cell>
        </row>
        <row r="2112">
          <cell r="A2112" t="str">
            <v>350003</v>
          </cell>
          <cell r="B2112" t="str">
            <v>k. Retained earnings</v>
          </cell>
          <cell r="C2112" t="str">
            <v>NONOCISE</v>
          </cell>
        </row>
        <row r="2113">
          <cell r="A2113" t="str">
            <v>350004</v>
          </cell>
          <cell r="B2113" t="str">
            <v>k. Retained earnings</v>
          </cell>
          <cell r="C2113" t="str">
            <v>NONOCISE</v>
          </cell>
        </row>
        <row r="2114">
          <cell r="A2114" t="str">
            <v>350005</v>
          </cell>
          <cell r="B2114" t="str">
            <v>k. Retained earnings</v>
          </cell>
          <cell r="C2114" t="str">
            <v>NONOCISE</v>
          </cell>
        </row>
        <row r="2115">
          <cell r="A2115" t="str">
            <v>350006</v>
          </cell>
          <cell r="B2115" t="str">
            <v>k. Retained earnings</v>
          </cell>
          <cell r="C2115" t="str">
            <v>NONOCISE</v>
          </cell>
        </row>
        <row r="2116">
          <cell r="A2116" t="str">
            <v>350007</v>
          </cell>
          <cell r="B2116" t="str">
            <v>k. Retained earnings</v>
          </cell>
          <cell r="C2116" t="str">
            <v>NONOCISE</v>
          </cell>
        </row>
        <row r="2117">
          <cell r="A2117" t="str">
            <v>350008</v>
          </cell>
          <cell r="B2117" t="str">
            <v>k. Retained earnings</v>
          </cell>
          <cell r="C2117" t="str">
            <v>NONOCISE</v>
          </cell>
        </row>
        <row r="2118">
          <cell r="A2118" t="str">
            <v>350009</v>
          </cell>
          <cell r="B2118" t="str">
            <v>k. Retained earnings</v>
          </cell>
          <cell r="C2118" t="str">
            <v>NONOCISE</v>
          </cell>
        </row>
        <row r="2119">
          <cell r="A2119" t="str">
            <v>350011</v>
          </cell>
          <cell r="B2119" t="str">
            <v>k. Retained earnings</v>
          </cell>
          <cell r="C2119" t="str">
            <v>NONOCISE</v>
          </cell>
        </row>
        <row r="2120">
          <cell r="A2120" t="str">
            <v>350012</v>
          </cell>
          <cell r="B2120" t="str">
            <v>k. Retained earnings</v>
          </cell>
          <cell r="C2120" t="str">
            <v>NONOCISE</v>
          </cell>
        </row>
        <row r="2121">
          <cell r="A2121" t="str">
            <v>350013</v>
          </cell>
          <cell r="B2121" t="str">
            <v>k. Retained earnings</v>
          </cell>
          <cell r="C2121" t="str">
            <v>NONOCISE</v>
          </cell>
        </row>
        <row r="2122">
          <cell r="A2122" t="str">
            <v>410001</v>
          </cell>
          <cell r="B2122" t="str">
            <v>l. Interest income (NII)</v>
          </cell>
          <cell r="C2122" t="str">
            <v>TOTINTERESTINC</v>
          </cell>
        </row>
        <row r="2123">
          <cell r="A2123" t="str">
            <v>410011</v>
          </cell>
          <cell r="B2123" t="str">
            <v>l. Interest income (NII)</v>
          </cell>
          <cell r="C2123" t="str">
            <v>TOTINTERESTINC</v>
          </cell>
        </row>
        <row r="2124">
          <cell r="A2124" t="str">
            <v>410105</v>
          </cell>
          <cell r="B2124" t="str">
            <v>l. Interest income (NII)</v>
          </cell>
          <cell r="C2124" t="str">
            <v>TOTINTERESTINC</v>
          </cell>
        </row>
        <row r="2125">
          <cell r="A2125" t="str">
            <v>410106</v>
          </cell>
          <cell r="B2125" t="str">
            <v>l. Interest income (NII)</v>
          </cell>
          <cell r="C2125" t="str">
            <v>TOTINTERESTINC</v>
          </cell>
        </row>
        <row r="2126">
          <cell r="A2126" t="str">
            <v>410121</v>
          </cell>
          <cell r="B2126" t="str">
            <v>l. Interest income (NII)</v>
          </cell>
          <cell r="C2126" t="str">
            <v>TOTINTERESTINC</v>
          </cell>
        </row>
        <row r="2127">
          <cell r="A2127" t="str">
            <v>410401</v>
          </cell>
          <cell r="B2127" t="str">
            <v>l. Interest income (NII)</v>
          </cell>
          <cell r="C2127" t="str">
            <v>TOTINTERESTINC</v>
          </cell>
        </row>
        <row r="2128">
          <cell r="A2128" t="str">
            <v>410701</v>
          </cell>
          <cell r="B2128" t="str">
            <v>l. Interest income (NII)</v>
          </cell>
          <cell r="C2128" t="str">
            <v>TOTINTERESTINC</v>
          </cell>
        </row>
        <row r="2129">
          <cell r="A2129" t="str">
            <v>410801</v>
          </cell>
          <cell r="B2129" t="str">
            <v>l. Interest income (NII)</v>
          </cell>
          <cell r="C2129" t="str">
            <v>TOTINTERESTINC</v>
          </cell>
        </row>
        <row r="2130">
          <cell r="A2130" t="str">
            <v>410811</v>
          </cell>
          <cell r="B2130" t="str">
            <v>l. Interest income (NII)</v>
          </cell>
          <cell r="C2130" t="str">
            <v>TOTINTERESTINC</v>
          </cell>
        </row>
        <row r="2131">
          <cell r="A2131" t="str">
            <v>410813</v>
          </cell>
          <cell r="B2131" t="str">
            <v>l. Interest income (NII)</v>
          </cell>
          <cell r="C2131" t="str">
            <v>TOTINTERESTINC</v>
          </cell>
        </row>
        <row r="2132">
          <cell r="A2132" t="str">
            <v>410831</v>
          </cell>
          <cell r="B2132" t="str">
            <v>l. Interest income (NII)</v>
          </cell>
          <cell r="C2132" t="str">
            <v>TOTINTERESTINC</v>
          </cell>
        </row>
        <row r="2133">
          <cell r="A2133" t="str">
            <v>410832</v>
          </cell>
          <cell r="B2133" t="str">
            <v>l. Interest income (NII)</v>
          </cell>
          <cell r="C2133" t="str">
            <v>TOTINTERESTINC</v>
          </cell>
        </row>
        <row r="2134">
          <cell r="A2134" t="str">
            <v>410841</v>
          </cell>
          <cell r="B2134" t="str">
            <v>l. Interest income (NII)</v>
          </cell>
          <cell r="C2134" t="str">
            <v>TOTINTERESTINC</v>
          </cell>
        </row>
        <row r="2135">
          <cell r="A2135" t="str">
            <v>410871</v>
          </cell>
          <cell r="B2135" t="str">
            <v>l. Interest income (NII)</v>
          </cell>
          <cell r="C2135" t="str">
            <v>TOTINTERESTINC</v>
          </cell>
        </row>
        <row r="2136">
          <cell r="A2136" t="str">
            <v>410901</v>
          </cell>
          <cell r="B2136" t="str">
            <v>l. Interest income (NII)</v>
          </cell>
          <cell r="C2136" t="str">
            <v>TOTINTERESTINC</v>
          </cell>
        </row>
        <row r="2137">
          <cell r="A2137" t="str">
            <v>410912</v>
          </cell>
          <cell r="B2137" t="str">
            <v>l. Interest income (NII)</v>
          </cell>
          <cell r="C2137" t="str">
            <v>TOTINTERESTINC</v>
          </cell>
        </row>
        <row r="2138">
          <cell r="A2138" t="str">
            <v>410914</v>
          </cell>
          <cell r="B2138" t="str">
            <v>l. Interest income (NII)</v>
          </cell>
          <cell r="C2138" t="str">
            <v>TOTINTERESTINC</v>
          </cell>
        </row>
        <row r="2139">
          <cell r="A2139" t="str">
            <v>410990</v>
          </cell>
          <cell r="B2139" t="str">
            <v>l. Interest income (NII)</v>
          </cell>
          <cell r="C2139" t="str">
            <v>TOTINTERESTINC</v>
          </cell>
        </row>
        <row r="2140">
          <cell r="A2140" t="str">
            <v>412001</v>
          </cell>
          <cell r="B2140" t="str">
            <v>l. Interest income (NII)</v>
          </cell>
          <cell r="C2140" t="str">
            <v>TOTINTERESTINC</v>
          </cell>
        </row>
        <row r="2141">
          <cell r="A2141" t="str">
            <v>412002</v>
          </cell>
          <cell r="B2141" t="str">
            <v>l. Interest income (NII)</v>
          </cell>
          <cell r="C2141" t="str">
            <v>TOTINTERESTINC</v>
          </cell>
        </row>
        <row r="2142">
          <cell r="A2142" t="str">
            <v>412011</v>
          </cell>
          <cell r="B2142" t="str">
            <v>l. Interest income (NII)</v>
          </cell>
          <cell r="C2142" t="str">
            <v>TOTINTERESTINC</v>
          </cell>
        </row>
        <row r="2143">
          <cell r="A2143" t="str">
            <v>412091</v>
          </cell>
          <cell r="B2143" t="str">
            <v>l. Interest income (NII)</v>
          </cell>
          <cell r="C2143" t="str">
            <v>TOTINTERESTINC</v>
          </cell>
        </row>
        <row r="2144">
          <cell r="A2144" t="str">
            <v>412096</v>
          </cell>
          <cell r="B2144" t="str">
            <v>l. Interest income (NII)</v>
          </cell>
          <cell r="C2144" t="str">
            <v>TOTINTERESTINC</v>
          </cell>
        </row>
        <row r="2145">
          <cell r="A2145" t="str">
            <v>412097</v>
          </cell>
          <cell r="B2145" t="str">
            <v>l. Interest income (NII)</v>
          </cell>
          <cell r="C2145" t="str">
            <v>TOTINTERESTINC</v>
          </cell>
        </row>
        <row r="2146">
          <cell r="A2146" t="str">
            <v>412098</v>
          </cell>
          <cell r="B2146" t="str">
            <v>l. Interest income (NII)</v>
          </cell>
          <cell r="C2146" t="str">
            <v>TOTINTERESTINC</v>
          </cell>
        </row>
        <row r="2147">
          <cell r="A2147" t="str">
            <v>412099</v>
          </cell>
          <cell r="B2147" t="str">
            <v>l. Interest income (NII)</v>
          </cell>
          <cell r="C2147" t="str">
            <v>TOTINTERESTINC</v>
          </cell>
        </row>
        <row r="2148">
          <cell r="A2148" t="str">
            <v>412101</v>
          </cell>
          <cell r="B2148" t="str">
            <v>l. Interest income (NII)</v>
          </cell>
          <cell r="C2148" t="str">
            <v>TOTINTERESTINC</v>
          </cell>
        </row>
        <row r="2149">
          <cell r="A2149" t="str">
            <v>412108</v>
          </cell>
          <cell r="B2149" t="str">
            <v>l. Interest income (NII)</v>
          </cell>
          <cell r="C2149" t="str">
            <v>TOTINTERESTINC</v>
          </cell>
        </row>
        <row r="2150">
          <cell r="A2150" t="str">
            <v>412171</v>
          </cell>
          <cell r="B2150" t="str">
            <v>l. Interest income (NII)</v>
          </cell>
          <cell r="C2150" t="str">
            <v>TOTINTERESTINC</v>
          </cell>
        </row>
        <row r="2151">
          <cell r="A2151" t="str">
            <v>412201</v>
          </cell>
          <cell r="B2151" t="str">
            <v>l. Interest income (NII)</v>
          </cell>
          <cell r="C2151" t="str">
            <v>TOTINTERESTINC</v>
          </cell>
        </row>
        <row r="2152">
          <cell r="A2152" t="str">
            <v>412401</v>
          </cell>
          <cell r="B2152" t="str">
            <v>l. Interest income (NII)</v>
          </cell>
          <cell r="C2152" t="str">
            <v>TOTINTERESTINC</v>
          </cell>
        </row>
        <row r="2153">
          <cell r="A2153" t="str">
            <v>412500</v>
          </cell>
          <cell r="B2153" t="str">
            <v>l. Interest income (NII)</v>
          </cell>
          <cell r="C2153" t="str">
            <v>TOTINTERESTINC</v>
          </cell>
        </row>
        <row r="2154">
          <cell r="A2154" t="str">
            <v>412701</v>
          </cell>
          <cell r="B2154" t="str">
            <v>l. Interest income (NII)</v>
          </cell>
          <cell r="C2154" t="str">
            <v>TOTINTERESTINC</v>
          </cell>
        </row>
        <row r="2155">
          <cell r="A2155" t="str">
            <v>412801</v>
          </cell>
          <cell r="B2155" t="str">
            <v>l. Interest income (NII)</v>
          </cell>
          <cell r="C2155" t="str">
            <v>TOTINTERESTINC</v>
          </cell>
        </row>
        <row r="2156">
          <cell r="A2156" t="str">
            <v>412802</v>
          </cell>
          <cell r="B2156" t="str">
            <v>l. Interest income (NII)</v>
          </cell>
          <cell r="C2156" t="str">
            <v>TOTINTERESTINC</v>
          </cell>
        </row>
        <row r="2157">
          <cell r="A2157" t="str">
            <v>412805</v>
          </cell>
          <cell r="B2157" t="str">
            <v>l. Interest income (NII)</v>
          </cell>
          <cell r="C2157" t="str">
            <v>TOTINTERESTINC</v>
          </cell>
        </row>
        <row r="2158">
          <cell r="A2158" t="str">
            <v>412806</v>
          </cell>
          <cell r="B2158" t="str">
            <v>l. Interest income (NII)</v>
          </cell>
          <cell r="C2158" t="str">
            <v>TOTINTERESTINC</v>
          </cell>
        </row>
        <row r="2159">
          <cell r="A2159" t="str">
            <v>412809</v>
          </cell>
          <cell r="B2159" t="str">
            <v>l. Interest income (NII)</v>
          </cell>
          <cell r="C2159" t="str">
            <v>TOTINTERESTINC</v>
          </cell>
        </row>
        <row r="2160">
          <cell r="A2160" t="str">
            <v>412810</v>
          </cell>
          <cell r="B2160" t="str">
            <v>l. Interest income (NII)</v>
          </cell>
          <cell r="C2160" t="str">
            <v>TOTINTERESTINC</v>
          </cell>
        </row>
        <row r="2161">
          <cell r="A2161" t="str">
            <v>412811</v>
          </cell>
          <cell r="B2161" t="str">
            <v>l. Interest income (NII)</v>
          </cell>
          <cell r="C2161" t="str">
            <v>TOTINTERESTINC</v>
          </cell>
        </row>
        <row r="2162">
          <cell r="A2162" t="str">
            <v>412851</v>
          </cell>
          <cell r="B2162" t="str">
            <v>l. Interest income (NII)</v>
          </cell>
          <cell r="C2162" t="str">
            <v>TOTINTERESTINC</v>
          </cell>
        </row>
        <row r="2163">
          <cell r="A2163" t="str">
            <v>412901</v>
          </cell>
          <cell r="B2163" t="str">
            <v>l. Interest income (NII)</v>
          </cell>
          <cell r="C2163" t="str">
            <v>TOTINTERESTINC</v>
          </cell>
        </row>
        <row r="2164">
          <cell r="A2164" t="str">
            <v>412912</v>
          </cell>
          <cell r="B2164" t="str">
            <v>l. Interest income (NII)</v>
          </cell>
          <cell r="C2164" t="str">
            <v>TOTINTERESTINC</v>
          </cell>
        </row>
        <row r="2165">
          <cell r="A2165" t="str">
            <v>413005</v>
          </cell>
          <cell r="B2165" t="str">
            <v>l. Interest income (NII)</v>
          </cell>
          <cell r="C2165" t="str">
            <v>TOTINTERESTINC</v>
          </cell>
        </row>
        <row r="2166">
          <cell r="A2166" t="str">
            <v>413008</v>
          </cell>
          <cell r="B2166" t="str">
            <v>l. Interest income (NII)</v>
          </cell>
          <cell r="C2166" t="str">
            <v>TOTINTERESTINC</v>
          </cell>
        </row>
        <row r="2167">
          <cell r="A2167" t="str">
            <v>413015</v>
          </cell>
          <cell r="B2167" t="str">
            <v>l. Interest income (NII)</v>
          </cell>
          <cell r="C2167" t="str">
            <v>TOTINTERESTINC</v>
          </cell>
        </row>
        <row r="2168">
          <cell r="A2168" t="str">
            <v>413031</v>
          </cell>
          <cell r="B2168" t="str">
            <v>l. Interest income (NII)</v>
          </cell>
          <cell r="C2168" t="str">
            <v>TOTINTERESTINC</v>
          </cell>
        </row>
        <row r="2169">
          <cell r="A2169" t="str">
            <v>413101</v>
          </cell>
          <cell r="B2169" t="str">
            <v>l. Interest income (NII)</v>
          </cell>
          <cell r="C2169" t="str">
            <v>TOTINTERESTINC</v>
          </cell>
        </row>
        <row r="2170">
          <cell r="A2170" t="str">
            <v>413500</v>
          </cell>
          <cell r="B2170" t="str">
            <v>l. Interest income (NII)</v>
          </cell>
          <cell r="C2170" t="str">
            <v>TOTINTERESTINC</v>
          </cell>
        </row>
        <row r="2171">
          <cell r="A2171" t="str">
            <v>413801</v>
          </cell>
          <cell r="B2171" t="str">
            <v>l. Interest income (NII)</v>
          </cell>
          <cell r="C2171" t="str">
            <v>TOTINTERESTINC</v>
          </cell>
        </row>
        <row r="2172">
          <cell r="A2172" t="str">
            <v>413805</v>
          </cell>
          <cell r="B2172" t="str">
            <v>l. Interest income (NII)</v>
          </cell>
          <cell r="C2172" t="str">
            <v>TOTINTERESTINC</v>
          </cell>
        </row>
        <row r="2173">
          <cell r="A2173" t="str">
            <v>413810</v>
          </cell>
          <cell r="B2173" t="str">
            <v>l. Interest income (NII)</v>
          </cell>
          <cell r="C2173" t="str">
            <v>TOTINTERESTINC</v>
          </cell>
        </row>
        <row r="2174">
          <cell r="A2174" t="str">
            <v>413821</v>
          </cell>
          <cell r="B2174" t="str">
            <v>l. Interest income (NII)</v>
          </cell>
          <cell r="C2174" t="str">
            <v>TOTINTERESTINC</v>
          </cell>
        </row>
        <row r="2175">
          <cell r="A2175" t="str">
            <v>413901</v>
          </cell>
          <cell r="B2175" t="str">
            <v>l. Interest income (NII)</v>
          </cell>
          <cell r="C2175" t="str">
            <v>TOTINTERESTINC</v>
          </cell>
        </row>
        <row r="2176">
          <cell r="A2176" t="str">
            <v>414001</v>
          </cell>
          <cell r="B2176" t="str">
            <v>l. Interest income (NII)</v>
          </cell>
          <cell r="C2176" t="str">
            <v>TOTINTERESTINC</v>
          </cell>
        </row>
        <row r="2177">
          <cell r="A2177" t="str">
            <v>414004</v>
          </cell>
          <cell r="B2177" t="str">
            <v>l. Interest income (NII)</v>
          </cell>
          <cell r="C2177" t="str">
            <v>TOTINTERESTINC</v>
          </cell>
        </row>
        <row r="2178">
          <cell r="A2178" t="str">
            <v>414006</v>
          </cell>
          <cell r="B2178" t="str">
            <v>l. Interest income (NII)</v>
          </cell>
          <cell r="C2178" t="str">
            <v>TOTINTERESTINC</v>
          </cell>
        </row>
        <row r="2179">
          <cell r="A2179" t="str">
            <v>414090</v>
          </cell>
          <cell r="B2179" t="str">
            <v>l. Interest income (NII)</v>
          </cell>
          <cell r="C2179" t="str">
            <v>TOTINTERESTINC</v>
          </cell>
        </row>
        <row r="2180">
          <cell r="A2180" t="str">
            <v>414101</v>
          </cell>
          <cell r="B2180" t="str">
            <v>l. Interest income (NII)</v>
          </cell>
          <cell r="C2180" t="str">
            <v>TOTINTERESTINC</v>
          </cell>
        </row>
        <row r="2181">
          <cell r="A2181" t="str">
            <v>414401</v>
          </cell>
          <cell r="B2181" t="str">
            <v>l. Interest income (NII)</v>
          </cell>
          <cell r="C2181" t="str">
            <v>TOTINTERESTINC</v>
          </cell>
        </row>
        <row r="2182">
          <cell r="A2182" t="str">
            <v>414701</v>
          </cell>
          <cell r="B2182" t="str">
            <v>l. Interest income (NII)</v>
          </cell>
          <cell r="C2182" t="str">
            <v>TOTINTERESTINC</v>
          </cell>
        </row>
        <row r="2183">
          <cell r="A2183" t="str">
            <v>414731</v>
          </cell>
          <cell r="B2183" t="str">
            <v>l. Interest income (NII)</v>
          </cell>
          <cell r="C2183" t="str">
            <v>TOTINTERESTINC</v>
          </cell>
        </row>
        <row r="2184">
          <cell r="A2184" t="str">
            <v>414790</v>
          </cell>
          <cell r="B2184" t="str">
            <v>l. Interest income (NII)</v>
          </cell>
          <cell r="C2184" t="str">
            <v>TOTINTERESTINC</v>
          </cell>
        </row>
        <row r="2185">
          <cell r="A2185" t="str">
            <v>414821</v>
          </cell>
          <cell r="B2185" t="str">
            <v>l. Interest income (NII)</v>
          </cell>
          <cell r="C2185" t="str">
            <v>TOTINTERESTINC</v>
          </cell>
        </row>
        <row r="2186">
          <cell r="A2186" t="str">
            <v>414901</v>
          </cell>
          <cell r="B2186" t="str">
            <v>l. Interest income (NII)</v>
          </cell>
          <cell r="C2186" t="str">
            <v>TOTINTERESTINC</v>
          </cell>
        </row>
        <row r="2187">
          <cell r="A2187" t="str">
            <v>415001</v>
          </cell>
          <cell r="B2187" t="str">
            <v>l. Interest income (NII)</v>
          </cell>
          <cell r="C2187" t="str">
            <v>TOTINTERESTINC</v>
          </cell>
        </row>
        <row r="2188">
          <cell r="A2188" t="str">
            <v>415401</v>
          </cell>
          <cell r="B2188" t="str">
            <v>l. Interest income (NII)</v>
          </cell>
          <cell r="C2188" t="str">
            <v>TOTINTERESTINC</v>
          </cell>
        </row>
        <row r="2189">
          <cell r="A2189" t="str">
            <v>415601</v>
          </cell>
          <cell r="B2189" t="str">
            <v>l. Interest income (NII)</v>
          </cell>
          <cell r="C2189" t="str">
            <v>TOTINTERESTINC</v>
          </cell>
        </row>
        <row r="2190">
          <cell r="A2190" t="str">
            <v>415701</v>
          </cell>
          <cell r="B2190" t="str">
            <v>l. Interest income (NII)</v>
          </cell>
          <cell r="C2190" t="str">
            <v>TOTINTERESTINC</v>
          </cell>
        </row>
        <row r="2191">
          <cell r="A2191" t="str">
            <v>415901</v>
          </cell>
          <cell r="B2191" t="str">
            <v>l. Interest income (NII)</v>
          </cell>
          <cell r="C2191" t="str">
            <v>TOTINTERESTINC</v>
          </cell>
        </row>
        <row r="2192">
          <cell r="A2192" t="str">
            <v>415905</v>
          </cell>
          <cell r="B2192" t="str">
            <v>l. Interest income (NII)</v>
          </cell>
          <cell r="C2192" t="str">
            <v>TOTINTERESTINC</v>
          </cell>
        </row>
        <row r="2193">
          <cell r="A2193" t="str">
            <v>417101</v>
          </cell>
          <cell r="B2193" t="str">
            <v>l. Interest income (NII)</v>
          </cell>
          <cell r="C2193" t="str">
            <v>TOTINTERESTINC</v>
          </cell>
        </row>
        <row r="2194">
          <cell r="A2194" t="str">
            <v>417102</v>
          </cell>
          <cell r="B2194" t="str">
            <v>l. Interest income (NII)</v>
          </cell>
          <cell r="C2194" t="str">
            <v>TOTINTERESTINC</v>
          </cell>
        </row>
        <row r="2195">
          <cell r="A2195" t="str">
            <v>417103</v>
          </cell>
          <cell r="B2195" t="str">
            <v>l. Interest income (NII)</v>
          </cell>
          <cell r="C2195" t="str">
            <v>TOTINTERESTINC</v>
          </cell>
        </row>
        <row r="2196">
          <cell r="A2196" t="str">
            <v>417104</v>
          </cell>
          <cell r="B2196" t="str">
            <v>l. Interest income (NII)</v>
          </cell>
          <cell r="C2196" t="str">
            <v>TOTINTERESTINC</v>
          </cell>
        </row>
        <row r="2197">
          <cell r="A2197" t="str">
            <v>417105</v>
          </cell>
          <cell r="B2197" t="str">
            <v>l. Interest income (NII)</v>
          </cell>
          <cell r="C2197" t="str">
            <v>TOTINTERESTINC</v>
          </cell>
        </row>
        <row r="2198">
          <cell r="A2198" t="str">
            <v>417106</v>
          </cell>
          <cell r="B2198" t="str">
            <v>l. Interest income (NII)</v>
          </cell>
          <cell r="C2198" t="str">
            <v>TOTINTERESTINC</v>
          </cell>
        </row>
        <row r="2199">
          <cell r="A2199" t="str">
            <v>417110</v>
          </cell>
          <cell r="B2199" t="str">
            <v>l. Interest income (NII)</v>
          </cell>
          <cell r="C2199" t="str">
            <v>TOTINTERESTINC</v>
          </cell>
        </row>
        <row r="2200">
          <cell r="A2200" t="str">
            <v>417120</v>
          </cell>
          <cell r="B2200" t="str">
            <v>l. Interest income (NII)</v>
          </cell>
          <cell r="C2200" t="str">
            <v>TOTINTERESTINC</v>
          </cell>
        </row>
        <row r="2201">
          <cell r="A2201" t="str">
            <v>417191</v>
          </cell>
          <cell r="B2201" t="str">
            <v>l. Interest income (NII)</v>
          </cell>
          <cell r="C2201" t="str">
            <v>TOTINTERESTINC</v>
          </cell>
        </row>
        <row r="2202">
          <cell r="A2202" t="str">
            <v>417290</v>
          </cell>
          <cell r="B2202" t="str">
            <v>l. Interest income (NII)</v>
          </cell>
          <cell r="C2202" t="str">
            <v>TOTINTERESTINC</v>
          </cell>
        </row>
        <row r="2203">
          <cell r="A2203" t="str">
            <v>417301</v>
          </cell>
          <cell r="B2203" t="str">
            <v>l. Interest income (NII)</v>
          </cell>
          <cell r="C2203" t="str">
            <v>TOTINTERESTINC</v>
          </cell>
        </row>
        <row r="2204">
          <cell r="A2204" t="str">
            <v>417311</v>
          </cell>
          <cell r="B2204" t="str">
            <v>l. Interest income (NII)</v>
          </cell>
          <cell r="C2204" t="str">
            <v>TOTINTERESTINC</v>
          </cell>
        </row>
        <row r="2205">
          <cell r="A2205" t="str">
            <v>417321</v>
          </cell>
          <cell r="B2205" t="str">
            <v>l. Interest income (NII)</v>
          </cell>
          <cell r="C2205" t="str">
            <v>TOTINTERESTINC</v>
          </cell>
        </row>
        <row r="2206">
          <cell r="A2206" t="str">
            <v>417351</v>
          </cell>
          <cell r="B2206" t="str">
            <v>l. Interest income (NII)</v>
          </cell>
          <cell r="C2206" t="str">
            <v>TOTINTERESTINC</v>
          </cell>
        </row>
        <row r="2207">
          <cell r="A2207" t="str">
            <v>417401</v>
          </cell>
          <cell r="B2207" t="str">
            <v>l. Interest income (NII)</v>
          </cell>
          <cell r="C2207" t="str">
            <v>TOTINTERESTINC</v>
          </cell>
        </row>
        <row r="2208">
          <cell r="A2208" t="str">
            <v>417405</v>
          </cell>
          <cell r="B2208" t="str">
            <v>l. Interest income (NII)</v>
          </cell>
          <cell r="C2208" t="str">
            <v>TOTINTERESTINC</v>
          </cell>
        </row>
        <row r="2209">
          <cell r="A2209" t="str">
            <v>417430</v>
          </cell>
          <cell r="B2209" t="str">
            <v>l. Interest income (NII)</v>
          </cell>
          <cell r="C2209" t="str">
            <v>TOTINTERESTINC</v>
          </cell>
        </row>
        <row r="2210">
          <cell r="A2210" t="str">
            <v>417431</v>
          </cell>
          <cell r="B2210" t="str">
            <v>l. Interest income (NII)</v>
          </cell>
          <cell r="C2210" t="str">
            <v>TOTINTERESTINC</v>
          </cell>
        </row>
        <row r="2211">
          <cell r="A2211" t="str">
            <v>417432</v>
          </cell>
          <cell r="B2211" t="str">
            <v>l. Interest income (NII)</v>
          </cell>
          <cell r="C2211" t="str">
            <v>TOTINTERESTINC</v>
          </cell>
        </row>
        <row r="2212">
          <cell r="A2212" t="str">
            <v>417434</v>
          </cell>
          <cell r="B2212" t="str">
            <v>l. Interest income (NII)</v>
          </cell>
          <cell r="C2212" t="str">
            <v>TOTINTERESTINC</v>
          </cell>
        </row>
        <row r="2213">
          <cell r="A2213" t="str">
            <v>417437</v>
          </cell>
          <cell r="B2213" t="str">
            <v>l. Interest income (NII)</v>
          </cell>
          <cell r="C2213" t="str">
            <v>TOTINTERESTINC</v>
          </cell>
        </row>
        <row r="2214">
          <cell r="A2214" t="str">
            <v>417438</v>
          </cell>
          <cell r="B2214" t="str">
            <v>l. Interest income (NII)</v>
          </cell>
          <cell r="C2214" t="str">
            <v>TOTINTERESTINC</v>
          </cell>
        </row>
        <row r="2215">
          <cell r="A2215" t="str">
            <v>417439</v>
          </cell>
          <cell r="B2215" t="str">
            <v>l. Interest income (NII)</v>
          </cell>
          <cell r="C2215" t="str">
            <v>TOTINTERESTINC</v>
          </cell>
        </row>
        <row r="2216">
          <cell r="A2216" t="str">
            <v>417440</v>
          </cell>
          <cell r="B2216" t="str">
            <v>l. Interest income (NII)</v>
          </cell>
          <cell r="C2216" t="str">
            <v>TOTINTERESTINC</v>
          </cell>
        </row>
        <row r="2217">
          <cell r="A2217" t="str">
            <v>417501</v>
          </cell>
          <cell r="B2217" t="str">
            <v>l. Interest income (NII)</v>
          </cell>
          <cell r="C2217" t="str">
            <v>TOTINTERESTINC</v>
          </cell>
        </row>
        <row r="2218">
          <cell r="A2218" t="str">
            <v>417521</v>
          </cell>
          <cell r="B2218" t="str">
            <v>l. Interest income (NII)</v>
          </cell>
          <cell r="C2218" t="str">
            <v>TOTINTERESTINC</v>
          </cell>
        </row>
        <row r="2219">
          <cell r="A2219" t="str">
            <v>417590</v>
          </cell>
          <cell r="B2219" t="str">
            <v>l. Interest income (NII)</v>
          </cell>
          <cell r="C2219" t="str">
            <v>TOTINTERESTINC</v>
          </cell>
        </row>
        <row r="2220">
          <cell r="A2220" t="str">
            <v>417601</v>
          </cell>
          <cell r="B2220" t="str">
            <v>l. Interest income (NII)</v>
          </cell>
          <cell r="C2220" t="str">
            <v>TOTINTERESTINC</v>
          </cell>
        </row>
        <row r="2221">
          <cell r="A2221" t="str">
            <v>417602</v>
          </cell>
          <cell r="B2221" t="str">
            <v>l. Interest income (NII)</v>
          </cell>
          <cell r="C2221" t="str">
            <v>TOTINTERESTINC</v>
          </cell>
        </row>
        <row r="2222">
          <cell r="A2222" t="str">
            <v>417701</v>
          </cell>
          <cell r="B2222" t="str">
            <v>l. Interest income (NII)</v>
          </cell>
          <cell r="C2222" t="str">
            <v>TOTINTERESTINC</v>
          </cell>
        </row>
        <row r="2223">
          <cell r="A2223" t="str">
            <v>417702</v>
          </cell>
          <cell r="B2223" t="str">
            <v>l. Interest income (NII)</v>
          </cell>
          <cell r="C2223" t="str">
            <v>TOTINTERESTINC</v>
          </cell>
        </row>
        <row r="2224">
          <cell r="A2224" t="str">
            <v>417704</v>
          </cell>
          <cell r="B2224" t="str">
            <v>l. Interest income (NII)</v>
          </cell>
          <cell r="C2224" t="str">
            <v>TOTINTERESTINC</v>
          </cell>
        </row>
        <row r="2225">
          <cell r="A2225" t="str">
            <v>417801</v>
          </cell>
          <cell r="B2225" t="str">
            <v>l. Interest income (NII)</v>
          </cell>
          <cell r="C2225" t="str">
            <v>TOTINTERESTINC</v>
          </cell>
        </row>
        <row r="2226">
          <cell r="A2226" t="str">
            <v>420000</v>
          </cell>
          <cell r="B2226" t="str">
            <v>l. Interest income (NII)</v>
          </cell>
          <cell r="C2226" t="str">
            <v>TOTINTERESTINC</v>
          </cell>
        </row>
        <row r="2227">
          <cell r="A2227" t="str">
            <v>420007</v>
          </cell>
          <cell r="B2227" t="str">
            <v>l. Interest income (NII)</v>
          </cell>
          <cell r="C2227" t="str">
            <v>TOTINTERESTINC</v>
          </cell>
        </row>
        <row r="2228">
          <cell r="A2228" t="str">
            <v>420057</v>
          </cell>
          <cell r="B2228" t="str">
            <v>l. Interest income (NII)</v>
          </cell>
          <cell r="C2228" t="str">
            <v>TOTINTERESTINC</v>
          </cell>
        </row>
        <row r="2229">
          <cell r="A2229" t="str">
            <v>420097</v>
          </cell>
          <cell r="B2229" t="str">
            <v>l. Interest income (NII)</v>
          </cell>
          <cell r="C2229" t="str">
            <v>TOTINTERESTINC</v>
          </cell>
        </row>
        <row r="2230">
          <cell r="A2230" t="str">
            <v>420107</v>
          </cell>
          <cell r="B2230" t="str">
            <v>l. Interest income (NII)</v>
          </cell>
          <cell r="C2230" t="str">
            <v>TOTINTERESTINC</v>
          </cell>
        </row>
        <row r="2231">
          <cell r="A2231" t="str">
            <v>420707</v>
          </cell>
          <cell r="B2231" t="str">
            <v>l. Interest income (NII)</v>
          </cell>
          <cell r="C2231" t="str">
            <v>TOTINTERESTINC</v>
          </cell>
        </row>
        <row r="2232">
          <cell r="A2232" t="str">
            <v>420717</v>
          </cell>
          <cell r="B2232" t="str">
            <v>l. Interest income (NII)</v>
          </cell>
          <cell r="C2232" t="str">
            <v>TOTINTERESTINC</v>
          </cell>
        </row>
        <row r="2233">
          <cell r="A2233" t="str">
            <v>420727</v>
          </cell>
          <cell r="B2233" t="str">
            <v>l. Interest income (NII)</v>
          </cell>
          <cell r="C2233" t="str">
            <v>TOTINTERESTINC</v>
          </cell>
        </row>
        <row r="2234">
          <cell r="A2234" t="str">
            <v>420757</v>
          </cell>
          <cell r="B2234" t="str">
            <v>l. Interest income (NII)</v>
          </cell>
          <cell r="C2234" t="str">
            <v>TOTINTERESTINC</v>
          </cell>
        </row>
        <row r="2235">
          <cell r="A2235" t="str">
            <v>420767</v>
          </cell>
          <cell r="B2235" t="str">
            <v>l. Interest income (NII)</v>
          </cell>
          <cell r="C2235" t="str">
            <v>TOTINTERESTINC</v>
          </cell>
        </row>
        <row r="2236">
          <cell r="A2236" t="str">
            <v>420797</v>
          </cell>
          <cell r="B2236" t="str">
            <v>l. Interest income (NII)</v>
          </cell>
          <cell r="C2236" t="str">
            <v>TOTINTERESTINC</v>
          </cell>
        </row>
        <row r="2237">
          <cell r="A2237" t="str">
            <v>420801</v>
          </cell>
          <cell r="B2237" t="str">
            <v>l. Interest income (NII)</v>
          </cell>
          <cell r="C2237" t="str">
            <v>TOTINTERESTINC</v>
          </cell>
        </row>
        <row r="2238">
          <cell r="A2238" t="str">
            <v>420802</v>
          </cell>
          <cell r="B2238" t="str">
            <v>l. Interest income (NII)</v>
          </cell>
          <cell r="C2238" t="str">
            <v>TOTINTERESTINC</v>
          </cell>
        </row>
        <row r="2239">
          <cell r="A2239" t="str">
            <v>420804</v>
          </cell>
          <cell r="B2239" t="str">
            <v>l. Interest income (NII)</v>
          </cell>
          <cell r="C2239" t="str">
            <v>TOTINTERESTINC</v>
          </cell>
        </row>
        <row r="2240">
          <cell r="A2240" t="str">
            <v>420808</v>
          </cell>
          <cell r="B2240" t="str">
            <v>l. Interest income (NII)</v>
          </cell>
          <cell r="C2240" t="str">
            <v>TOTINTERESTINC</v>
          </cell>
        </row>
        <row r="2241">
          <cell r="A2241" t="str">
            <v>420811</v>
          </cell>
          <cell r="B2241" t="str">
            <v>l. Interest income (NII)</v>
          </cell>
          <cell r="C2241" t="str">
            <v>TOTINTERESTINC</v>
          </cell>
        </row>
        <row r="2242">
          <cell r="A2242" t="str">
            <v>420821</v>
          </cell>
          <cell r="B2242" t="str">
            <v>l. Interest income (NII)</v>
          </cell>
          <cell r="C2242" t="str">
            <v>TOTINTERESTINC</v>
          </cell>
        </row>
        <row r="2243">
          <cell r="A2243" t="str">
            <v>420822</v>
          </cell>
          <cell r="B2243" t="str">
            <v>l. Interest income (NII)</v>
          </cell>
          <cell r="C2243" t="str">
            <v>TOTINTERESTINC</v>
          </cell>
        </row>
        <row r="2244">
          <cell r="A2244" t="str">
            <v>420841</v>
          </cell>
          <cell r="B2244" t="str">
            <v>l. Interest income (NII)</v>
          </cell>
          <cell r="C2244" t="str">
            <v>TOTINTERESTINC</v>
          </cell>
        </row>
        <row r="2245">
          <cell r="A2245" t="str">
            <v>420852</v>
          </cell>
          <cell r="B2245" t="str">
            <v>l. Interest income (NII)</v>
          </cell>
          <cell r="C2245" t="str">
            <v>TOTINTERESTINC</v>
          </cell>
        </row>
        <row r="2246">
          <cell r="A2246" t="str">
            <v>420853</v>
          </cell>
          <cell r="B2246" t="str">
            <v>l. Interest income (NII)</v>
          </cell>
          <cell r="C2246" t="str">
            <v>TOTINTERESTINC</v>
          </cell>
        </row>
        <row r="2247">
          <cell r="A2247" t="str">
            <v>420857</v>
          </cell>
          <cell r="B2247" t="str">
            <v>l. Interest income (NII)</v>
          </cell>
          <cell r="C2247" t="str">
            <v>TOTINTERESTINC</v>
          </cell>
        </row>
        <row r="2248">
          <cell r="A2248" t="str">
            <v>420901</v>
          </cell>
          <cell r="B2248" t="str">
            <v>l. Interest income (NII)</v>
          </cell>
          <cell r="C2248" t="str">
            <v>TOTINTERESTINC</v>
          </cell>
        </row>
        <row r="2249">
          <cell r="A2249" t="str">
            <v>421841</v>
          </cell>
          <cell r="B2249" t="str">
            <v>l. Interest income (NII)</v>
          </cell>
          <cell r="C2249" t="str">
            <v>TOTINTERESTINC</v>
          </cell>
        </row>
        <row r="2250">
          <cell r="A2250" t="str">
            <v>422007</v>
          </cell>
          <cell r="B2250" t="str">
            <v>l. Interest income (NII)</v>
          </cell>
          <cell r="C2250" t="str">
            <v>TOTINTERESTINC</v>
          </cell>
        </row>
        <row r="2251">
          <cell r="A2251" t="str">
            <v>422057</v>
          </cell>
          <cell r="B2251" t="str">
            <v>l. Interest income (NII)</v>
          </cell>
          <cell r="C2251" t="str">
            <v>TOTINTERESTINC</v>
          </cell>
        </row>
        <row r="2252">
          <cell r="A2252" t="str">
            <v>422097</v>
          </cell>
          <cell r="B2252" t="str">
            <v>l. Interest income (NII)</v>
          </cell>
          <cell r="C2252" t="str">
            <v>TOTINTERESTINC</v>
          </cell>
        </row>
        <row r="2253">
          <cell r="A2253" t="str">
            <v>422107</v>
          </cell>
          <cell r="B2253" t="str">
            <v>l. Interest income (NII)</v>
          </cell>
          <cell r="C2253" t="str">
            <v>TOTINTERESTINC</v>
          </cell>
        </row>
        <row r="2254">
          <cell r="A2254" t="str">
            <v>422157</v>
          </cell>
          <cell r="B2254" t="str">
            <v>l. Interest income (NII)</v>
          </cell>
          <cell r="C2254" t="str">
            <v>TOTINTERESTINC</v>
          </cell>
        </row>
        <row r="2255">
          <cell r="A2255" t="str">
            <v>422201</v>
          </cell>
          <cell r="B2255" t="str">
            <v>l. Interest income (NII)</v>
          </cell>
          <cell r="C2255" t="str">
            <v>TOTINTERESTINC</v>
          </cell>
        </row>
        <row r="2256">
          <cell r="A2256" t="str">
            <v>422707</v>
          </cell>
          <cell r="B2256" t="str">
            <v>l. Interest income (NII)</v>
          </cell>
          <cell r="C2256" t="str">
            <v>TOTINTERESTINC</v>
          </cell>
        </row>
        <row r="2257">
          <cell r="A2257" t="str">
            <v>422717</v>
          </cell>
          <cell r="B2257" t="str">
            <v>l. Interest income (NII)</v>
          </cell>
          <cell r="C2257" t="str">
            <v>TOTINTERESTINC</v>
          </cell>
        </row>
        <row r="2258">
          <cell r="A2258" t="str">
            <v>422727</v>
          </cell>
          <cell r="B2258" t="str">
            <v>l. Interest income (NII)</v>
          </cell>
          <cell r="C2258" t="str">
            <v>TOTINTERESTINC</v>
          </cell>
        </row>
        <row r="2259">
          <cell r="A2259" t="str">
            <v>422757</v>
          </cell>
          <cell r="B2259" t="str">
            <v>l. Interest income (NII)</v>
          </cell>
          <cell r="C2259" t="str">
            <v>TOTINTERESTINC</v>
          </cell>
        </row>
        <row r="2260">
          <cell r="A2260" t="str">
            <v>422767</v>
          </cell>
          <cell r="B2260" t="str">
            <v>l. Interest income (NII)</v>
          </cell>
          <cell r="C2260" t="str">
            <v>TOTINTERESTINC</v>
          </cell>
        </row>
        <row r="2261">
          <cell r="A2261" t="str">
            <v>422797</v>
          </cell>
          <cell r="B2261" t="str">
            <v>l. Interest income (NII)</v>
          </cell>
          <cell r="C2261" t="str">
            <v>TOTINTERESTINC</v>
          </cell>
        </row>
        <row r="2262">
          <cell r="A2262" t="str">
            <v>422801</v>
          </cell>
          <cell r="B2262" t="str">
            <v>l. Interest income (NII)</v>
          </cell>
          <cell r="C2262" t="str">
            <v>TOTINTERESTINC</v>
          </cell>
        </row>
        <row r="2263">
          <cell r="A2263" t="str">
            <v>422808</v>
          </cell>
          <cell r="B2263" t="str">
            <v>l. Interest income (NII)</v>
          </cell>
          <cell r="C2263" t="str">
            <v>TOTINTERESTINC</v>
          </cell>
        </row>
        <row r="2264">
          <cell r="A2264" t="str">
            <v>422821</v>
          </cell>
          <cell r="B2264" t="str">
            <v>l. Interest income (NII)</v>
          </cell>
          <cell r="C2264" t="str">
            <v>TOTINTERESTINC</v>
          </cell>
        </row>
        <row r="2265">
          <cell r="A2265" t="str">
            <v>422827</v>
          </cell>
          <cell r="B2265" t="str">
            <v>l. Interest income (NII)</v>
          </cell>
          <cell r="C2265" t="str">
            <v>TOTINTERESTINC</v>
          </cell>
        </row>
        <row r="2266">
          <cell r="A2266" t="str">
            <v>422831</v>
          </cell>
          <cell r="B2266" t="str">
            <v>l. Interest income (NII)</v>
          </cell>
          <cell r="C2266" t="str">
            <v>TOTINTERESTINC</v>
          </cell>
        </row>
        <row r="2267">
          <cell r="A2267" t="str">
            <v>422841</v>
          </cell>
          <cell r="B2267" t="str">
            <v>l. Interest income (NII)</v>
          </cell>
          <cell r="C2267" t="str">
            <v>TOTINTERESTINC</v>
          </cell>
        </row>
        <row r="2268">
          <cell r="A2268" t="str">
            <v>422851</v>
          </cell>
          <cell r="B2268" t="str">
            <v>l. Interest income (NII)</v>
          </cell>
          <cell r="C2268" t="str">
            <v>TOTINTERESTINC</v>
          </cell>
        </row>
        <row r="2269">
          <cell r="A2269" t="str">
            <v>422853</v>
          </cell>
          <cell r="B2269" t="str">
            <v>l. Interest income (NII)</v>
          </cell>
          <cell r="C2269" t="str">
            <v>TOTINTERESTINC</v>
          </cell>
        </row>
        <row r="2270">
          <cell r="A2270" t="str">
            <v>422901</v>
          </cell>
          <cell r="B2270" t="str">
            <v>l. Interest income (NII)</v>
          </cell>
          <cell r="C2270" t="str">
            <v>TOTINTERESTINC</v>
          </cell>
        </row>
        <row r="2271">
          <cell r="A2271" t="str">
            <v>422902</v>
          </cell>
          <cell r="B2271" t="str">
            <v>l. Interest income (NII)</v>
          </cell>
          <cell r="C2271" t="str">
            <v>TOTINTERESTINC</v>
          </cell>
        </row>
        <row r="2272">
          <cell r="A2272" t="str">
            <v>422971</v>
          </cell>
          <cell r="B2272" t="str">
            <v>l. Interest income (NII)</v>
          </cell>
          <cell r="C2272" t="str">
            <v>TOTINTERESTINC</v>
          </cell>
        </row>
        <row r="2273">
          <cell r="A2273" t="str">
            <v>423007</v>
          </cell>
          <cell r="B2273" t="str">
            <v>l. Interest income (NII)</v>
          </cell>
          <cell r="C2273" t="str">
            <v>TOTINTERESTINC</v>
          </cell>
        </row>
        <row r="2274">
          <cell r="A2274" t="str">
            <v>423057</v>
          </cell>
          <cell r="B2274" t="str">
            <v>l. Interest income (NII)</v>
          </cell>
          <cell r="C2274" t="str">
            <v>TOTINTERESTINC</v>
          </cell>
        </row>
        <row r="2275">
          <cell r="A2275" t="str">
            <v>423097</v>
          </cell>
          <cell r="B2275" t="str">
            <v>l. Interest income (NII)</v>
          </cell>
          <cell r="C2275" t="str">
            <v>TOTINTERESTINC</v>
          </cell>
        </row>
        <row r="2276">
          <cell r="A2276" t="str">
            <v>424007</v>
          </cell>
          <cell r="B2276" t="str">
            <v>l. Interest income (NII)</v>
          </cell>
          <cell r="C2276" t="str">
            <v>TOTINTERESTINC</v>
          </cell>
        </row>
        <row r="2277">
          <cell r="A2277" t="str">
            <v>424057</v>
          </cell>
          <cell r="B2277" t="str">
            <v>l. Interest income (NII)</v>
          </cell>
          <cell r="C2277" t="str">
            <v>TOTINTERESTINC</v>
          </cell>
        </row>
        <row r="2278">
          <cell r="A2278" t="str">
            <v>424097</v>
          </cell>
          <cell r="B2278" t="str">
            <v>l. Interest income (NII)</v>
          </cell>
          <cell r="C2278" t="str">
            <v>TOTINTERESTINC</v>
          </cell>
        </row>
        <row r="2279">
          <cell r="A2279" t="str">
            <v>424707</v>
          </cell>
          <cell r="B2279" t="str">
            <v>l. Interest income (NII)</v>
          </cell>
          <cell r="C2279" t="str">
            <v>TOTINTERESTINC</v>
          </cell>
        </row>
        <row r="2280">
          <cell r="A2280" t="str">
            <v>424711</v>
          </cell>
          <cell r="B2280" t="str">
            <v>l. Interest income (NII)</v>
          </cell>
          <cell r="C2280" t="str">
            <v>TOTINTERESTINC</v>
          </cell>
        </row>
        <row r="2281">
          <cell r="A2281" t="str">
            <v>424727</v>
          </cell>
          <cell r="B2281" t="str">
            <v>l. Interest income (NII)</v>
          </cell>
          <cell r="C2281" t="str">
            <v>TOTINTERESTINC</v>
          </cell>
        </row>
        <row r="2282">
          <cell r="A2282" t="str">
            <v>424731</v>
          </cell>
          <cell r="B2282" t="str">
            <v>l. Interest income (NII)</v>
          </cell>
          <cell r="C2282" t="str">
            <v>TOTINTERESTINC</v>
          </cell>
        </row>
        <row r="2283">
          <cell r="A2283" t="str">
            <v>424741</v>
          </cell>
          <cell r="B2283" t="str">
            <v>l. Interest income (NII)</v>
          </cell>
          <cell r="C2283" t="str">
            <v>TOTINTERESTINC</v>
          </cell>
        </row>
        <row r="2284">
          <cell r="A2284" t="str">
            <v>424757</v>
          </cell>
          <cell r="B2284" t="str">
            <v>l. Interest income (NII)</v>
          </cell>
          <cell r="C2284" t="str">
            <v>TOTINTERESTINC</v>
          </cell>
        </row>
        <row r="2285">
          <cell r="A2285" t="str">
            <v>424767</v>
          </cell>
          <cell r="B2285" t="str">
            <v>l. Interest income (NII)</v>
          </cell>
          <cell r="C2285" t="str">
            <v>TOTINTERESTINC</v>
          </cell>
        </row>
        <row r="2286">
          <cell r="A2286" t="str">
            <v>424797</v>
          </cell>
          <cell r="B2286" t="str">
            <v>l. Interest income (NII)</v>
          </cell>
          <cell r="C2286" t="str">
            <v>TOTINTERESTINC</v>
          </cell>
        </row>
        <row r="2287">
          <cell r="A2287" t="str">
            <v>424821</v>
          </cell>
          <cell r="B2287" t="str">
            <v>l. Interest income (NII)</v>
          </cell>
          <cell r="C2287" t="str">
            <v>TOTINTERESTINC</v>
          </cell>
        </row>
        <row r="2288">
          <cell r="A2288" t="str">
            <v>424901</v>
          </cell>
          <cell r="B2288" t="str">
            <v>l. Interest income (NII)</v>
          </cell>
          <cell r="C2288" t="str">
            <v>TOTINTERESTINC</v>
          </cell>
        </row>
        <row r="2289">
          <cell r="A2289" t="str">
            <v>424904</v>
          </cell>
          <cell r="B2289" t="str">
            <v>l. Interest income (NII)</v>
          </cell>
          <cell r="C2289" t="str">
            <v>TOTINTERESTINC</v>
          </cell>
        </row>
        <row r="2290">
          <cell r="A2290" t="str">
            <v>425007</v>
          </cell>
          <cell r="B2290" t="str">
            <v>l. Interest income (NII)</v>
          </cell>
          <cell r="C2290" t="str">
            <v>TOTINTERESTINC</v>
          </cell>
        </row>
        <row r="2291">
          <cell r="A2291" t="str">
            <v>425057</v>
          </cell>
          <cell r="B2291" t="str">
            <v>l. Interest income (NII)</v>
          </cell>
          <cell r="C2291" t="str">
            <v>TOTINTERESTINC</v>
          </cell>
        </row>
        <row r="2292">
          <cell r="A2292" t="str">
            <v>425097</v>
          </cell>
          <cell r="B2292" t="str">
            <v>l. Interest income (NII)</v>
          </cell>
          <cell r="C2292" t="str">
            <v>TOTINTERESTINC</v>
          </cell>
        </row>
        <row r="2293">
          <cell r="A2293" t="str">
            <v>425507</v>
          </cell>
          <cell r="B2293" t="str">
            <v>l. Interest income (NII)</v>
          </cell>
          <cell r="C2293" t="str">
            <v>TOTINTERESTINC</v>
          </cell>
        </row>
        <row r="2294">
          <cell r="A2294" t="str">
            <v>425557</v>
          </cell>
          <cell r="B2294" t="str">
            <v>l. Interest income (NII)</v>
          </cell>
          <cell r="C2294" t="str">
            <v>TOTINTERESTINC</v>
          </cell>
        </row>
        <row r="2295">
          <cell r="A2295" t="str">
            <v>425597</v>
          </cell>
          <cell r="B2295" t="str">
            <v>l. Interest income (NII)</v>
          </cell>
          <cell r="C2295" t="str">
            <v>TOTINTERESTINC</v>
          </cell>
        </row>
        <row r="2296">
          <cell r="A2296" t="str">
            <v>425707</v>
          </cell>
          <cell r="B2296" t="str">
            <v>l. Interest income (NII)</v>
          </cell>
          <cell r="C2296" t="str">
            <v>TOTINTERESTINC</v>
          </cell>
        </row>
        <row r="2297">
          <cell r="A2297" t="str">
            <v>425757</v>
          </cell>
          <cell r="B2297" t="str">
            <v>l. Interest income (NII)</v>
          </cell>
          <cell r="C2297" t="str">
            <v>TOTINTERESTINC</v>
          </cell>
        </row>
        <row r="2298">
          <cell r="A2298" t="str">
            <v>425901</v>
          </cell>
          <cell r="B2298" t="str">
            <v>l. Interest income (NII)</v>
          </cell>
          <cell r="C2298" t="str">
            <v>TOTINTERESTINC</v>
          </cell>
        </row>
        <row r="2299">
          <cell r="A2299" t="str">
            <v>427001</v>
          </cell>
          <cell r="B2299" t="str">
            <v>l. Interest income (NII)</v>
          </cell>
          <cell r="C2299" t="str">
            <v>TOTINTERESTINC</v>
          </cell>
        </row>
        <row r="2300">
          <cell r="A2300" t="str">
            <v>427107</v>
          </cell>
          <cell r="B2300" t="str">
            <v>l. Interest income (NII)</v>
          </cell>
          <cell r="C2300" t="str">
            <v>TOTINTERESTINC</v>
          </cell>
        </row>
        <row r="2301">
          <cell r="A2301" t="str">
            <v>427108</v>
          </cell>
          <cell r="B2301" t="str">
            <v>l. Interest income (NII)</v>
          </cell>
          <cell r="C2301" t="str">
            <v>TOTINTERESTINC</v>
          </cell>
        </row>
        <row r="2302">
          <cell r="A2302" t="str">
            <v>427111</v>
          </cell>
          <cell r="B2302" t="str">
            <v>l. Interest income (NII)</v>
          </cell>
          <cell r="C2302" t="str">
            <v>TOTINTERESTINC</v>
          </cell>
        </row>
        <row r="2303">
          <cell r="A2303" t="str">
            <v>427117</v>
          </cell>
          <cell r="B2303" t="str">
            <v>l. Interest income (NII)</v>
          </cell>
          <cell r="C2303" t="str">
            <v>TOTINTERESTINC</v>
          </cell>
        </row>
        <row r="2304">
          <cell r="A2304" t="str">
            <v>427127</v>
          </cell>
          <cell r="B2304" t="str">
            <v>l. Interest income (NII)</v>
          </cell>
          <cell r="C2304" t="str">
            <v>TOTINTERESTINC</v>
          </cell>
        </row>
        <row r="2305">
          <cell r="A2305" t="str">
            <v>427141</v>
          </cell>
          <cell r="B2305" t="str">
            <v>l. Interest income (NII)</v>
          </cell>
          <cell r="C2305" t="str">
            <v>TOTINTERESTINC</v>
          </cell>
        </row>
        <row r="2306">
          <cell r="A2306" t="str">
            <v>427157</v>
          </cell>
          <cell r="B2306" t="str">
            <v>l. Interest income (NII)</v>
          </cell>
          <cell r="C2306" t="str">
            <v>TOTINTERESTINC</v>
          </cell>
        </row>
        <row r="2307">
          <cell r="A2307" t="str">
            <v>427158</v>
          </cell>
          <cell r="B2307" t="str">
            <v>l. Interest income (NII)</v>
          </cell>
          <cell r="C2307" t="str">
            <v>TOTINTERESTINC</v>
          </cell>
        </row>
        <row r="2308">
          <cell r="A2308" t="str">
            <v>427167</v>
          </cell>
          <cell r="B2308" t="str">
            <v>l. Interest income (NII)</v>
          </cell>
          <cell r="C2308" t="str">
            <v>TOTINTERESTINC</v>
          </cell>
        </row>
        <row r="2309">
          <cell r="A2309" t="str">
            <v>427190</v>
          </cell>
          <cell r="B2309" t="str">
            <v>l. Interest income (NII)</v>
          </cell>
          <cell r="C2309" t="str">
            <v>TOTINTERESTINC</v>
          </cell>
        </row>
        <row r="2310">
          <cell r="A2310" t="str">
            <v>427211</v>
          </cell>
          <cell r="B2310" t="str">
            <v>l. Interest income (NII)</v>
          </cell>
          <cell r="C2310" t="str">
            <v>TOTINTERESTINC</v>
          </cell>
        </row>
        <row r="2311">
          <cell r="A2311" t="str">
            <v>427217</v>
          </cell>
          <cell r="B2311" t="str">
            <v>l. Interest income (NII)</v>
          </cell>
          <cell r="C2311" t="str">
            <v>TOTINTERESTINC</v>
          </cell>
        </row>
        <row r="2312">
          <cell r="A2312" t="str">
            <v>427227</v>
          </cell>
          <cell r="B2312" t="str">
            <v>l. Interest income (NII)</v>
          </cell>
          <cell r="C2312" t="str">
            <v>TOTINTERESTINC</v>
          </cell>
        </row>
        <row r="2313">
          <cell r="A2313" t="str">
            <v>427241</v>
          </cell>
          <cell r="B2313" t="str">
            <v>l. Interest income (NII)</v>
          </cell>
          <cell r="C2313" t="str">
            <v>TOTINTERESTINC</v>
          </cell>
        </row>
        <row r="2314">
          <cell r="A2314" t="str">
            <v>427297</v>
          </cell>
          <cell r="B2314" t="str">
            <v>l. Interest income (NII)</v>
          </cell>
          <cell r="C2314" t="str">
            <v>TOTINTERESTINC</v>
          </cell>
        </row>
        <row r="2315">
          <cell r="A2315" t="str">
            <v>427307</v>
          </cell>
          <cell r="B2315" t="str">
            <v>l. Interest income (NII)</v>
          </cell>
          <cell r="C2315" t="str">
            <v>TOTINTERESTINC</v>
          </cell>
        </row>
        <row r="2316">
          <cell r="A2316" t="str">
            <v>427308</v>
          </cell>
          <cell r="B2316" t="str">
            <v>l. Interest income (NII)</v>
          </cell>
          <cell r="C2316" t="str">
            <v>TOTINTERESTINC</v>
          </cell>
        </row>
        <row r="2317">
          <cell r="A2317" t="str">
            <v>427321</v>
          </cell>
          <cell r="B2317" t="str">
            <v>l. Interest income (NII)</v>
          </cell>
          <cell r="C2317" t="str">
            <v>TOTINTERESTINC</v>
          </cell>
        </row>
        <row r="2318">
          <cell r="A2318" t="str">
            <v>427327</v>
          </cell>
          <cell r="B2318" t="str">
            <v>l. Interest income (NII)</v>
          </cell>
          <cell r="C2318" t="str">
            <v>TOTINTERESTINC</v>
          </cell>
        </row>
        <row r="2319">
          <cell r="A2319" t="str">
            <v>427357</v>
          </cell>
          <cell r="B2319" t="str">
            <v>l. Interest income (NII)</v>
          </cell>
          <cell r="C2319" t="str">
            <v>TOTINTERESTINC</v>
          </cell>
        </row>
        <row r="2320">
          <cell r="A2320" t="str">
            <v>427358</v>
          </cell>
          <cell r="B2320" t="str">
            <v>l. Interest income (NII)</v>
          </cell>
          <cell r="C2320" t="str">
            <v>TOTINTERESTINC</v>
          </cell>
        </row>
        <row r="2321">
          <cell r="A2321" t="str">
            <v>427367</v>
          </cell>
          <cell r="B2321" t="str">
            <v>l. Interest income (NII)</v>
          </cell>
          <cell r="C2321" t="str">
            <v>TOTINTERESTINC</v>
          </cell>
        </row>
        <row r="2322">
          <cell r="A2322" t="str">
            <v>427511</v>
          </cell>
          <cell r="B2322" t="str">
            <v>l. Interest income (NII)</v>
          </cell>
          <cell r="C2322" t="str">
            <v>TOTINTERESTINC</v>
          </cell>
        </row>
        <row r="2323">
          <cell r="A2323" t="str">
            <v>427527</v>
          </cell>
          <cell r="B2323" t="str">
            <v>l. Interest income (NII)</v>
          </cell>
          <cell r="C2323" t="str">
            <v>TOTINTERESTINC</v>
          </cell>
        </row>
        <row r="2324">
          <cell r="A2324" t="str">
            <v>427541</v>
          </cell>
          <cell r="B2324" t="str">
            <v>l. Interest income (NII)</v>
          </cell>
          <cell r="C2324" t="str">
            <v>TOTINTERESTINC</v>
          </cell>
        </row>
        <row r="2325">
          <cell r="A2325" t="str">
            <v>427607</v>
          </cell>
          <cell r="B2325" t="str">
            <v>l. Interest income (NII)</v>
          </cell>
          <cell r="C2325" t="str">
            <v>TOTINTERESTINC</v>
          </cell>
        </row>
        <row r="2326">
          <cell r="A2326" t="str">
            <v>427641</v>
          </cell>
          <cell r="B2326" t="str">
            <v>l. Interest income (NII)</v>
          </cell>
          <cell r="C2326" t="str">
            <v>TOTINTERESTINC</v>
          </cell>
        </row>
        <row r="2327">
          <cell r="A2327" t="str">
            <v>427657</v>
          </cell>
          <cell r="B2327" t="str">
            <v>l. Interest income (NII)</v>
          </cell>
          <cell r="C2327" t="str">
            <v>TOTINTERESTINC</v>
          </cell>
        </row>
        <row r="2328">
          <cell r="A2328" t="str">
            <v>427901</v>
          </cell>
          <cell r="B2328" t="str">
            <v>l. Interest income (NII)</v>
          </cell>
          <cell r="C2328" t="str">
            <v>TOTINTERESTINC</v>
          </cell>
        </row>
        <row r="2329">
          <cell r="A2329" t="str">
            <v>427902</v>
          </cell>
          <cell r="B2329" t="str">
            <v>l. Interest income (NII)</v>
          </cell>
          <cell r="C2329" t="str">
            <v>TOTINTERESTINC</v>
          </cell>
        </row>
        <row r="2330">
          <cell r="A2330" t="str">
            <v>436111</v>
          </cell>
          <cell r="B2330" t="str">
            <v>l. Interest income (NII)</v>
          </cell>
          <cell r="C2330" t="str">
            <v>TOTINTERESTINC</v>
          </cell>
        </row>
        <row r="2331">
          <cell r="A2331" t="str">
            <v>438519</v>
          </cell>
          <cell r="B2331" t="str">
            <v>l. Interest income (NII)</v>
          </cell>
          <cell r="C2331" t="str">
            <v>TOTINTERESTINC</v>
          </cell>
        </row>
        <row r="2332">
          <cell r="A2332" t="str">
            <v>438619</v>
          </cell>
          <cell r="B2332" t="str">
            <v>l. Interest income (NII)</v>
          </cell>
          <cell r="C2332" t="str">
            <v>TOTINTERESTINC</v>
          </cell>
        </row>
        <row r="2333">
          <cell r="A2333" t="str">
            <v>438719</v>
          </cell>
          <cell r="B2333" t="str">
            <v>l. Interest income (NII)</v>
          </cell>
          <cell r="C2333" t="str">
            <v>TOTINTERESTINC</v>
          </cell>
        </row>
        <row r="2334">
          <cell r="A2334" t="str">
            <v>438819</v>
          </cell>
          <cell r="B2334" t="str">
            <v>l. Interest income (NII)</v>
          </cell>
          <cell r="C2334" t="str">
            <v>TOTINTERESTINC</v>
          </cell>
        </row>
        <row r="2335">
          <cell r="A2335" t="str">
            <v>439001</v>
          </cell>
          <cell r="B2335" t="str">
            <v>l. Interest income (NII)</v>
          </cell>
          <cell r="C2335" t="str">
            <v>TOTINTERESTINC</v>
          </cell>
        </row>
        <row r="2336">
          <cell r="A2336" t="str">
            <v>439002</v>
          </cell>
          <cell r="B2336" t="str">
            <v>l. Interest income (NII)</v>
          </cell>
          <cell r="C2336" t="str">
            <v>TOTINTERESTINC</v>
          </cell>
        </row>
        <row r="2337">
          <cell r="A2337" t="str">
            <v>439003</v>
          </cell>
          <cell r="B2337" t="str">
            <v>l. Interest income (NII)</v>
          </cell>
          <cell r="C2337" t="str">
            <v>TOTINTERESTINC</v>
          </cell>
        </row>
        <row r="2338">
          <cell r="A2338" t="str">
            <v>439011</v>
          </cell>
          <cell r="B2338" t="str">
            <v>l. Interest income (NII)</v>
          </cell>
          <cell r="C2338" t="str">
            <v>TOTINTERESTINC</v>
          </cell>
        </row>
        <row r="2339">
          <cell r="A2339" t="str">
            <v>439012</v>
          </cell>
          <cell r="B2339" t="str">
            <v>l. Interest income (NII)</v>
          </cell>
          <cell r="C2339" t="str">
            <v>TOTINTERESTINC</v>
          </cell>
        </row>
        <row r="2340">
          <cell r="A2340" t="str">
            <v>439013</v>
          </cell>
          <cell r="B2340" t="str">
            <v>l. Interest income (NII)</v>
          </cell>
          <cell r="C2340" t="str">
            <v>TOTINTERESTINC</v>
          </cell>
        </row>
        <row r="2341">
          <cell r="A2341" t="str">
            <v>439101</v>
          </cell>
          <cell r="B2341" t="str">
            <v>l. Interest income (NII)</v>
          </cell>
          <cell r="C2341" t="str">
            <v>TOTINTERESTINC</v>
          </cell>
        </row>
        <row r="2342">
          <cell r="A2342" t="str">
            <v>439108</v>
          </cell>
          <cell r="B2342" t="str">
            <v>l. Interest income (NII)</v>
          </cell>
          <cell r="C2342" t="str">
            <v>TOTINTERESTINC</v>
          </cell>
        </row>
        <row r="2343">
          <cell r="A2343" t="str">
            <v>439201</v>
          </cell>
          <cell r="B2343" t="str">
            <v>l. Interest income (NII)</v>
          </cell>
          <cell r="C2343" t="str">
            <v>TOTINTERESTINC</v>
          </cell>
        </row>
        <row r="2344">
          <cell r="A2344" t="str">
            <v>439202</v>
          </cell>
          <cell r="B2344" t="str">
            <v>l. Interest income (NII)</v>
          </cell>
          <cell r="C2344" t="str">
            <v>TOTINTERESTINC</v>
          </cell>
        </row>
        <row r="2345">
          <cell r="A2345" t="str">
            <v>439203</v>
          </cell>
          <cell r="B2345" t="str">
            <v>l. Interest income (NII)</v>
          </cell>
          <cell r="C2345" t="str">
            <v>TOTINTERESTINC</v>
          </cell>
        </row>
        <row r="2346">
          <cell r="A2346" t="str">
            <v>439204</v>
          </cell>
          <cell r="B2346" t="str">
            <v>l. Interest income (NII)</v>
          </cell>
          <cell r="C2346" t="str">
            <v>TOTINTERESTINC</v>
          </cell>
        </row>
        <row r="2347">
          <cell r="A2347" t="str">
            <v>439205</v>
          </cell>
          <cell r="B2347" t="str">
            <v>l. Interest income (NII)</v>
          </cell>
          <cell r="C2347" t="str">
            <v>TOTINTERESTINC</v>
          </cell>
        </row>
        <row r="2348">
          <cell r="A2348" t="str">
            <v>439210</v>
          </cell>
          <cell r="B2348" t="str">
            <v>l. Interest income (NII)</v>
          </cell>
          <cell r="C2348" t="str">
            <v>TOTINTERESTINC</v>
          </cell>
        </row>
        <row r="2349">
          <cell r="A2349" t="str">
            <v>441101</v>
          </cell>
          <cell r="B2349" t="str">
            <v>l. Interest income (NII)</v>
          </cell>
          <cell r="C2349" t="str">
            <v>TOTINTERESTINC</v>
          </cell>
        </row>
        <row r="2350">
          <cell r="A2350" t="str">
            <v>441243</v>
          </cell>
          <cell r="B2350" t="str">
            <v>l. Interest income (NII)</v>
          </cell>
          <cell r="C2350" t="str">
            <v>TOTINTERESTINC</v>
          </cell>
        </row>
        <row r="2351">
          <cell r="A2351" t="str">
            <v>441401</v>
          </cell>
          <cell r="B2351" t="str">
            <v>l. Interest income (NII)</v>
          </cell>
          <cell r="C2351" t="str">
            <v>TOTINTERESTINC</v>
          </cell>
        </row>
        <row r="2352">
          <cell r="A2352" t="str">
            <v>441411</v>
          </cell>
          <cell r="B2352" t="str">
            <v>l. Interest income (NII)</v>
          </cell>
          <cell r="C2352" t="str">
            <v>TOTINTERESTINC</v>
          </cell>
        </row>
        <row r="2353">
          <cell r="A2353" t="str">
            <v>441412</v>
          </cell>
          <cell r="B2353" t="str">
            <v>l. Interest income (NII)</v>
          </cell>
          <cell r="C2353" t="str">
            <v>TOTINTERESTINC</v>
          </cell>
        </row>
        <row r="2354">
          <cell r="A2354" t="str">
            <v>441600</v>
          </cell>
          <cell r="B2354" t="str">
            <v>l. Interest income (NII)</v>
          </cell>
          <cell r="C2354" t="str">
            <v>TOTINTERESTINC</v>
          </cell>
        </row>
        <row r="2355">
          <cell r="A2355" t="str">
            <v>441620</v>
          </cell>
          <cell r="B2355" t="str">
            <v>l. Interest income (NII)</v>
          </cell>
          <cell r="C2355" t="str">
            <v>TOTINTERESTINC</v>
          </cell>
        </row>
        <row r="2356">
          <cell r="A2356" t="str">
            <v>441709</v>
          </cell>
          <cell r="B2356" t="str">
            <v>l. Interest income (NII)</v>
          </cell>
          <cell r="C2356" t="str">
            <v>TOTINTERESTINC</v>
          </cell>
        </row>
        <row r="2357">
          <cell r="A2357" t="str">
            <v>441801</v>
          </cell>
          <cell r="B2357" t="str">
            <v>l. Interest income (NII)</v>
          </cell>
          <cell r="C2357" t="str">
            <v>TOTINTERESTINC</v>
          </cell>
        </row>
        <row r="2358">
          <cell r="A2358" t="str">
            <v>441802</v>
          </cell>
          <cell r="B2358" t="str">
            <v>l. Interest income (NII)</v>
          </cell>
          <cell r="C2358" t="str">
            <v>TOTINTERESTINC</v>
          </cell>
        </row>
        <row r="2359">
          <cell r="A2359" t="str">
            <v>441804</v>
          </cell>
          <cell r="B2359" t="str">
            <v>l. Interest income (NII)</v>
          </cell>
          <cell r="C2359" t="str">
            <v>TOTINTERESTINC</v>
          </cell>
        </row>
        <row r="2360">
          <cell r="A2360" t="str">
            <v>441805</v>
          </cell>
          <cell r="B2360" t="str">
            <v>l. Interest income (NII)</v>
          </cell>
          <cell r="C2360" t="str">
            <v>TOTINTERESTINC</v>
          </cell>
        </row>
        <row r="2361">
          <cell r="A2361" t="str">
            <v>441808</v>
          </cell>
          <cell r="B2361" t="str">
            <v>l. Interest income (NII)</v>
          </cell>
          <cell r="C2361" t="str">
            <v>TOTINTERESTINC</v>
          </cell>
        </row>
        <row r="2362">
          <cell r="A2362" t="str">
            <v>441809</v>
          </cell>
          <cell r="B2362" t="str">
            <v>l. Interest income (NII)</v>
          </cell>
          <cell r="C2362" t="str">
            <v>TOTINTERESTINC</v>
          </cell>
        </row>
        <row r="2363">
          <cell r="A2363" t="str">
            <v>441810</v>
          </cell>
          <cell r="B2363" t="str">
            <v>n. Fee and other income</v>
          </cell>
          <cell r="C2363" t="str">
            <v>MISCINCTOT</v>
          </cell>
        </row>
        <row r="2364">
          <cell r="A2364" t="str">
            <v>441875</v>
          </cell>
          <cell r="B2364" t="str">
            <v>l. Interest income (NII)</v>
          </cell>
          <cell r="C2364" t="str">
            <v>TOTINTERESTINC</v>
          </cell>
        </row>
        <row r="2365">
          <cell r="A2365" t="str">
            <v>441876</v>
          </cell>
          <cell r="B2365" t="str">
            <v>l. Interest income (NII)</v>
          </cell>
          <cell r="C2365" t="str">
            <v>TOTINTERESTINC</v>
          </cell>
        </row>
        <row r="2366">
          <cell r="A2366" t="str">
            <v>441878</v>
          </cell>
          <cell r="B2366" t="str">
            <v>l. Interest income (NII)</v>
          </cell>
          <cell r="C2366" t="str">
            <v>TOTINTERESTINC</v>
          </cell>
        </row>
        <row r="2367">
          <cell r="A2367" t="str">
            <v>441894</v>
          </cell>
          <cell r="B2367" t="str">
            <v>l. Interest income (NII)</v>
          </cell>
          <cell r="C2367" t="str">
            <v>TOTINTERESTINC</v>
          </cell>
        </row>
        <row r="2368">
          <cell r="A2368" t="str">
            <v>443620</v>
          </cell>
          <cell r="B2368" t="str">
            <v>l. Interest income (NII)</v>
          </cell>
          <cell r="C2368" t="str">
            <v>TOTINTERESTINC</v>
          </cell>
        </row>
        <row r="2369">
          <cell r="A2369" t="str">
            <v>445101</v>
          </cell>
          <cell r="B2369" t="str">
            <v>l. Interest income (NII)</v>
          </cell>
          <cell r="C2369" t="str">
            <v>TOTINTERESTINC</v>
          </cell>
        </row>
        <row r="2370">
          <cell r="A2370" t="str">
            <v>445102</v>
          </cell>
          <cell r="B2370" t="str">
            <v>l. Interest income (NII)</v>
          </cell>
          <cell r="C2370" t="str">
            <v>TOTINTERESTINC</v>
          </cell>
        </row>
        <row r="2371">
          <cell r="A2371" t="str">
            <v>445103</v>
          </cell>
          <cell r="B2371" t="str">
            <v>l. Interest income (NII)</v>
          </cell>
          <cell r="C2371" t="str">
            <v>TOTINTERESTINC</v>
          </cell>
        </row>
        <row r="2372">
          <cell r="A2372" t="str">
            <v>445104</v>
          </cell>
          <cell r="B2372" t="str">
            <v>l. Interest income (NII)</v>
          </cell>
          <cell r="C2372" t="str">
            <v>TOTINTERESTINC</v>
          </cell>
        </row>
        <row r="2373">
          <cell r="A2373" t="str">
            <v>445105</v>
          </cell>
          <cell r="B2373" t="str">
            <v>l. Interest income (NII)</v>
          </cell>
          <cell r="C2373" t="str">
            <v>TOTINTERESTINC</v>
          </cell>
        </row>
        <row r="2374">
          <cell r="A2374" t="str">
            <v>445108</v>
          </cell>
          <cell r="B2374" t="str">
            <v>l. Interest income (NII)</v>
          </cell>
          <cell r="C2374" t="str">
            <v>TOTINTERESTINC</v>
          </cell>
        </row>
        <row r="2375">
          <cell r="A2375" t="str">
            <v>445111</v>
          </cell>
          <cell r="B2375" t="str">
            <v>l. Interest income (NII)</v>
          </cell>
          <cell r="C2375" t="str">
            <v>TOTINTERESTINC</v>
          </cell>
        </row>
        <row r="2376">
          <cell r="A2376" t="str">
            <v>445115</v>
          </cell>
          <cell r="B2376" t="str">
            <v>l. Interest income (NII)</v>
          </cell>
          <cell r="C2376" t="str">
            <v>TOTINTERESTINC</v>
          </cell>
        </row>
        <row r="2377">
          <cell r="A2377" t="str">
            <v>445121</v>
          </cell>
          <cell r="B2377" t="str">
            <v>l. Interest income (NII)</v>
          </cell>
          <cell r="C2377" t="str">
            <v>TOTINTERESTINC</v>
          </cell>
        </row>
        <row r="2378">
          <cell r="A2378" t="str">
            <v>445125</v>
          </cell>
          <cell r="B2378" t="str">
            <v>l. Interest income (NII)</v>
          </cell>
          <cell r="C2378" t="str">
            <v>TOTINTERESTINC</v>
          </cell>
        </row>
        <row r="2379">
          <cell r="A2379" t="str">
            <v>445148</v>
          </cell>
          <cell r="B2379" t="str">
            <v>l. Interest income (NII)</v>
          </cell>
          <cell r="C2379" t="str">
            <v>TOTINTERESTINC</v>
          </cell>
        </row>
        <row r="2380">
          <cell r="A2380" t="str">
            <v>445149</v>
          </cell>
          <cell r="B2380" t="str">
            <v>l. Interest income (NII)</v>
          </cell>
          <cell r="C2380" t="str">
            <v>TOTINTERESTINC</v>
          </cell>
        </row>
        <row r="2381">
          <cell r="A2381" t="str">
            <v>445151</v>
          </cell>
          <cell r="B2381" t="str">
            <v>l. Interest income (NII)</v>
          </cell>
          <cell r="C2381" t="str">
            <v>TOTINTERESTINC</v>
          </cell>
        </row>
        <row r="2382">
          <cell r="A2382" t="str">
            <v>445161</v>
          </cell>
          <cell r="B2382" t="str">
            <v>l. Interest income (NII)</v>
          </cell>
          <cell r="C2382" t="str">
            <v>TOTINTERESTINC</v>
          </cell>
        </row>
        <row r="2383">
          <cell r="A2383" t="str">
            <v>445165</v>
          </cell>
          <cell r="B2383" t="str">
            <v>l. Interest income (NII)</v>
          </cell>
          <cell r="C2383" t="str">
            <v>TOTINTERESTINC</v>
          </cell>
        </row>
        <row r="2384">
          <cell r="A2384" t="str">
            <v>445400</v>
          </cell>
          <cell r="B2384" t="str">
            <v>l. Interest income (NII)</v>
          </cell>
          <cell r="C2384" t="str">
            <v>TOTINTERESTINC</v>
          </cell>
        </row>
        <row r="2385">
          <cell r="A2385" t="str">
            <v>447000</v>
          </cell>
          <cell r="B2385" t="str">
            <v>l. Interest income (NII)</v>
          </cell>
          <cell r="C2385" t="str">
            <v>TOTINTERESTINC</v>
          </cell>
        </row>
        <row r="2386">
          <cell r="A2386" t="str">
            <v>447001</v>
          </cell>
          <cell r="B2386" t="str">
            <v>l. Interest income (NII)</v>
          </cell>
          <cell r="C2386" t="str">
            <v>TOTINTERESTINC</v>
          </cell>
        </row>
        <row r="2387">
          <cell r="A2387" t="str">
            <v>447002</v>
          </cell>
          <cell r="B2387" t="str">
            <v>l. Interest income (NII)</v>
          </cell>
          <cell r="C2387" t="str">
            <v>TOTINTERESTINC</v>
          </cell>
        </row>
        <row r="2388">
          <cell r="A2388" t="str">
            <v>447003</v>
          </cell>
          <cell r="B2388" t="str">
            <v>l. Interest income (NII)</v>
          </cell>
          <cell r="C2388" t="str">
            <v>TOTINTERESTINC</v>
          </cell>
        </row>
        <row r="2389">
          <cell r="A2389" t="str">
            <v>447010</v>
          </cell>
          <cell r="B2389" t="str">
            <v>l. Interest income (NII)</v>
          </cell>
          <cell r="C2389" t="str">
            <v>TOTINTERESTINC</v>
          </cell>
        </row>
        <row r="2390">
          <cell r="A2390" t="str">
            <v>447020</v>
          </cell>
          <cell r="B2390" t="str">
            <v>l. Interest income (NII)</v>
          </cell>
          <cell r="C2390" t="str">
            <v>TOTINTERESTINC</v>
          </cell>
        </row>
        <row r="2391">
          <cell r="A2391" t="str">
            <v>447030</v>
          </cell>
          <cell r="B2391" t="str">
            <v>l. Interest income (NII)</v>
          </cell>
          <cell r="C2391" t="str">
            <v>TOTINTERESTINC</v>
          </cell>
        </row>
        <row r="2392">
          <cell r="A2392" t="str">
            <v>447041</v>
          </cell>
          <cell r="B2392" t="str">
            <v>l. Interest income (NII)</v>
          </cell>
          <cell r="C2392" t="str">
            <v>TOTINTERESTINC</v>
          </cell>
        </row>
        <row r="2393">
          <cell r="A2393" t="str">
            <v>447055</v>
          </cell>
          <cell r="B2393" t="str">
            <v>l. Interest income (NII)</v>
          </cell>
          <cell r="C2393" t="str">
            <v>TOTINTERESTINC</v>
          </cell>
        </row>
        <row r="2394">
          <cell r="A2394" t="str">
            <v>447099</v>
          </cell>
          <cell r="B2394" t="str">
            <v>l. Interest income (NII)</v>
          </cell>
          <cell r="C2394" t="str">
            <v>TOTINTERESTINC</v>
          </cell>
        </row>
        <row r="2395">
          <cell r="A2395" t="str">
            <v>448000</v>
          </cell>
          <cell r="B2395" t="str">
            <v>l. Interest income (NII)</v>
          </cell>
          <cell r="C2395" t="str">
            <v>TOTINTERESTINC</v>
          </cell>
        </row>
        <row r="2396">
          <cell r="A2396" t="str">
            <v>448010</v>
          </cell>
          <cell r="B2396" t="str">
            <v>l. Interest income (NII)</v>
          </cell>
          <cell r="C2396" t="str">
            <v>TOTINTERESTINC</v>
          </cell>
        </row>
        <row r="2397">
          <cell r="A2397" t="str">
            <v>448011</v>
          </cell>
          <cell r="B2397" t="str">
            <v>l. Interest income (NII)</v>
          </cell>
          <cell r="C2397" t="str">
            <v>TOTINTERESTINC</v>
          </cell>
        </row>
        <row r="2398">
          <cell r="A2398" t="str">
            <v>448014</v>
          </cell>
          <cell r="B2398" t="str">
            <v>l. Interest income (NII)</v>
          </cell>
          <cell r="C2398" t="str">
            <v>TOTINTERESTINC</v>
          </cell>
        </row>
        <row r="2399">
          <cell r="A2399" t="str">
            <v>448016</v>
          </cell>
          <cell r="B2399" t="str">
            <v>l. Interest income (NII)</v>
          </cell>
          <cell r="C2399" t="str">
            <v>TOTINTERESTINC</v>
          </cell>
        </row>
        <row r="2400">
          <cell r="A2400" t="str">
            <v>448020</v>
          </cell>
          <cell r="B2400" t="str">
            <v>l. Interest income (NII)</v>
          </cell>
          <cell r="C2400" t="str">
            <v>TOTINTERESTINC</v>
          </cell>
        </row>
        <row r="2401">
          <cell r="A2401" t="str">
            <v>448026</v>
          </cell>
          <cell r="B2401" t="str">
            <v>l. Interest income (NII)</v>
          </cell>
          <cell r="C2401" t="str">
            <v>TOTINTERESTINC</v>
          </cell>
        </row>
        <row r="2402">
          <cell r="A2402" t="str">
            <v>448150</v>
          </cell>
          <cell r="B2402" t="str">
            <v>l. Interest income (NII)</v>
          </cell>
          <cell r="C2402" t="str">
            <v>TOTINTERESTINC</v>
          </cell>
        </row>
        <row r="2403">
          <cell r="A2403" t="str">
            <v>448209</v>
          </cell>
          <cell r="B2403" t="str">
            <v>l. Interest income (NII)</v>
          </cell>
          <cell r="C2403" t="str">
            <v>TOTINTERESTINC</v>
          </cell>
        </row>
        <row r="2404">
          <cell r="A2404" t="str">
            <v>448301</v>
          </cell>
          <cell r="B2404" t="str">
            <v>l. Interest income (NII)</v>
          </cell>
          <cell r="C2404" t="str">
            <v>TOTINTERESTINC</v>
          </cell>
        </row>
        <row r="2405">
          <cell r="A2405" t="str">
            <v>448811</v>
          </cell>
          <cell r="B2405" t="str">
            <v>l. Interest income (NII)</v>
          </cell>
          <cell r="C2405" t="str">
            <v>TOTINTERESTINC</v>
          </cell>
        </row>
        <row r="2406">
          <cell r="A2406" t="str">
            <v>448812</v>
          </cell>
          <cell r="B2406" t="str">
            <v>l. Interest income (NII)</v>
          </cell>
          <cell r="C2406" t="str">
            <v>TOTINTERESTINC</v>
          </cell>
        </row>
        <row r="2407">
          <cell r="A2407" t="str">
            <v>448813</v>
          </cell>
          <cell r="B2407" t="str">
            <v>l. Interest income (NII)</v>
          </cell>
          <cell r="C2407" t="str">
            <v>TOTINTERESTINC</v>
          </cell>
        </row>
        <row r="2408">
          <cell r="A2408" t="str">
            <v>448814</v>
          </cell>
          <cell r="B2408" t="str">
            <v>l. Interest income (NII)</v>
          </cell>
          <cell r="C2408" t="str">
            <v>TOTINTERESTINC</v>
          </cell>
        </row>
        <row r="2409">
          <cell r="A2409" t="str">
            <v>448815</v>
          </cell>
          <cell r="B2409" t="str">
            <v>l. Interest income (NII)</v>
          </cell>
          <cell r="C2409" t="str">
            <v>TOTINTERESTINC</v>
          </cell>
        </row>
        <row r="2410">
          <cell r="A2410" t="str">
            <v>448816</v>
          </cell>
          <cell r="B2410" t="str">
            <v>l. Interest income (NII)</v>
          </cell>
          <cell r="C2410" t="str">
            <v>TOTINTERESTINC</v>
          </cell>
        </row>
        <row r="2411">
          <cell r="A2411" t="str">
            <v>448850</v>
          </cell>
          <cell r="B2411" t="str">
            <v>l. Interest income (NII)</v>
          </cell>
          <cell r="C2411" t="str">
            <v>TOTINTERESTINC</v>
          </cell>
        </row>
        <row r="2412">
          <cell r="A2412" t="str">
            <v>448851</v>
          </cell>
          <cell r="B2412" t="str">
            <v>l. Interest income (NII)</v>
          </cell>
          <cell r="C2412" t="str">
            <v>TOTINTERESTINC</v>
          </cell>
        </row>
        <row r="2413">
          <cell r="A2413" t="str">
            <v>448852</v>
          </cell>
          <cell r="B2413" t="str">
            <v>l. Interest income (NII)</v>
          </cell>
          <cell r="C2413" t="str">
            <v>TOTINTERESTINC</v>
          </cell>
        </row>
        <row r="2414">
          <cell r="A2414" t="str">
            <v>448865</v>
          </cell>
          <cell r="B2414" t="str">
            <v>l. Interest income (NII)</v>
          </cell>
          <cell r="C2414" t="str">
            <v>TOTINTERESTINC</v>
          </cell>
        </row>
        <row r="2415">
          <cell r="A2415" t="str">
            <v>448873</v>
          </cell>
          <cell r="B2415" t="str">
            <v>l. Interest income (NII)</v>
          </cell>
          <cell r="C2415" t="str">
            <v>TOTINTERESTINC</v>
          </cell>
        </row>
        <row r="2416">
          <cell r="A2416" t="str">
            <v>448879</v>
          </cell>
          <cell r="B2416" t="str">
            <v>l. Interest income (NII)</v>
          </cell>
          <cell r="C2416" t="str">
            <v>TOTINTERESTINC</v>
          </cell>
        </row>
        <row r="2417">
          <cell r="A2417" t="str">
            <v>448880</v>
          </cell>
          <cell r="B2417" t="str">
            <v>l. Interest income (NII)</v>
          </cell>
          <cell r="C2417" t="str">
            <v>TOTINTERESTINC</v>
          </cell>
        </row>
        <row r="2418">
          <cell r="A2418" t="str">
            <v>448898</v>
          </cell>
          <cell r="B2418" t="str">
            <v>l. Interest income (NII)</v>
          </cell>
          <cell r="C2418" t="str">
            <v>TOTINTERESTINC</v>
          </cell>
        </row>
        <row r="2419">
          <cell r="A2419" t="str">
            <v>448899</v>
          </cell>
          <cell r="B2419" t="str">
            <v>l. Interest income (NII)</v>
          </cell>
          <cell r="C2419" t="str">
            <v>TOTINTERESTINC</v>
          </cell>
        </row>
        <row r="2420">
          <cell r="A2420" t="str">
            <v>449000</v>
          </cell>
          <cell r="B2420" t="str">
            <v>l. Interest income (NII)</v>
          </cell>
          <cell r="C2420" t="str">
            <v>TOTINTERESTINC</v>
          </cell>
        </row>
        <row r="2421">
          <cell r="A2421" t="str">
            <v>449001</v>
          </cell>
          <cell r="B2421" t="str">
            <v>l. Interest income (NII)</v>
          </cell>
          <cell r="C2421" t="str">
            <v>TOTINTERESTINC</v>
          </cell>
        </row>
        <row r="2422">
          <cell r="A2422" t="str">
            <v>449002</v>
          </cell>
          <cell r="B2422" t="str">
            <v>l. Interest income (NII)</v>
          </cell>
          <cell r="C2422" t="str">
            <v>TOTINTERESTINC</v>
          </cell>
        </row>
        <row r="2423">
          <cell r="A2423" t="str">
            <v>449005</v>
          </cell>
          <cell r="B2423" t="str">
            <v>l. Interest income (NII)</v>
          </cell>
          <cell r="C2423" t="str">
            <v>TOTINTERESTINC</v>
          </cell>
        </row>
        <row r="2424">
          <cell r="A2424" t="str">
            <v>449010</v>
          </cell>
          <cell r="B2424" t="str">
            <v>l. Interest income (NII)</v>
          </cell>
          <cell r="C2424" t="str">
            <v>TOTINTERESTINC</v>
          </cell>
        </row>
        <row r="2425">
          <cell r="A2425" t="str">
            <v>449011</v>
          </cell>
          <cell r="B2425" t="str">
            <v>l. Interest income (NII)</v>
          </cell>
          <cell r="C2425" t="str">
            <v>TOTINTERESTINC</v>
          </cell>
        </row>
        <row r="2426">
          <cell r="A2426" t="str">
            <v>449015</v>
          </cell>
          <cell r="B2426" t="str">
            <v>l. Interest income (NII)</v>
          </cell>
          <cell r="C2426" t="str">
            <v>TOTINTERESTINC</v>
          </cell>
        </row>
        <row r="2427">
          <cell r="A2427" t="str">
            <v>449021</v>
          </cell>
          <cell r="B2427" t="str">
            <v>l. Interest income (NII)</v>
          </cell>
          <cell r="C2427" t="str">
            <v>TOTINTERESTINC</v>
          </cell>
        </row>
        <row r="2428">
          <cell r="A2428" t="str">
            <v>449201</v>
          </cell>
          <cell r="B2428" t="str">
            <v>l. Interest income (NII)</v>
          </cell>
          <cell r="C2428" t="str">
            <v>TOTINTERESTINC</v>
          </cell>
        </row>
        <row r="2429">
          <cell r="A2429" t="str">
            <v>449301</v>
          </cell>
          <cell r="B2429" t="str">
            <v>l. Interest income (NII)</v>
          </cell>
          <cell r="C2429" t="str">
            <v>TOTINTERESTINC</v>
          </cell>
        </row>
        <row r="2430">
          <cell r="A2430" t="str">
            <v>449350</v>
          </cell>
          <cell r="B2430" t="str">
            <v>l. Interest income (NII)</v>
          </cell>
          <cell r="C2430" t="str">
            <v>TOTINTERESTINC</v>
          </cell>
        </row>
        <row r="2431">
          <cell r="A2431" t="str">
            <v>449401</v>
          </cell>
          <cell r="B2431" t="str">
            <v>l. Interest income (NII)</v>
          </cell>
          <cell r="C2431" t="str">
            <v>TOTINTERESTINC</v>
          </cell>
        </row>
        <row r="2432">
          <cell r="A2432" t="str">
            <v>449501</v>
          </cell>
          <cell r="B2432" t="str">
            <v>l. Interest income (NII)</v>
          </cell>
          <cell r="C2432" t="str">
            <v>TOTINTERESTINC</v>
          </cell>
        </row>
        <row r="2433">
          <cell r="A2433" t="str">
            <v>449504</v>
          </cell>
          <cell r="B2433" t="str">
            <v>l. Interest income (NII)</v>
          </cell>
          <cell r="C2433" t="str">
            <v>TOTINTERESTINC</v>
          </cell>
        </row>
        <row r="2434">
          <cell r="A2434" t="str">
            <v>449601</v>
          </cell>
          <cell r="B2434" t="str">
            <v>l. Interest income (NII)</v>
          </cell>
          <cell r="C2434" t="str">
            <v>TOTINTERESTINC</v>
          </cell>
        </row>
        <row r="2435">
          <cell r="A2435" t="str">
            <v>449602</v>
          </cell>
          <cell r="B2435" t="str">
            <v>l. Interest income (NII)</v>
          </cell>
          <cell r="C2435" t="str">
            <v>TOTINTERESTINC</v>
          </cell>
        </row>
        <row r="2436">
          <cell r="A2436" t="str">
            <v>449603</v>
          </cell>
          <cell r="B2436" t="str">
            <v>l. Interest income (NII)</v>
          </cell>
          <cell r="C2436" t="str">
            <v>TOTINTERESTINC</v>
          </cell>
        </row>
        <row r="2437">
          <cell r="A2437" t="str">
            <v>449604</v>
          </cell>
          <cell r="B2437" t="str">
            <v>l. Interest income (NII)</v>
          </cell>
          <cell r="C2437" t="str">
            <v>TOTINTERESTINC</v>
          </cell>
        </row>
        <row r="2438">
          <cell r="A2438" t="str">
            <v>449605</v>
          </cell>
          <cell r="B2438" t="str">
            <v>l. Interest income (NII)</v>
          </cell>
          <cell r="C2438" t="str">
            <v>TOTINTERESTINC</v>
          </cell>
        </row>
        <row r="2439">
          <cell r="A2439" t="str">
            <v>449606</v>
          </cell>
          <cell r="B2439" t="str">
            <v>l. Interest income (NII)</v>
          </cell>
          <cell r="C2439" t="str">
            <v>TOTINTERESTINC</v>
          </cell>
        </row>
        <row r="2440">
          <cell r="A2440" t="str">
            <v>449607</v>
          </cell>
          <cell r="B2440" t="str">
            <v>l. Interest income (NII)</v>
          </cell>
          <cell r="C2440" t="str">
            <v>TOTINTERESTINC</v>
          </cell>
        </row>
        <row r="2441">
          <cell r="A2441" t="str">
            <v>449608</v>
          </cell>
          <cell r="B2441" t="str">
            <v>l. Interest income (NII)</v>
          </cell>
          <cell r="C2441" t="str">
            <v>TOTINTERESTINC</v>
          </cell>
        </row>
        <row r="2442">
          <cell r="A2442" t="str">
            <v>449610</v>
          </cell>
          <cell r="B2442" t="str">
            <v>l. Interest income (NII)</v>
          </cell>
          <cell r="C2442" t="str">
            <v>TOTINTERESTINC</v>
          </cell>
        </row>
        <row r="2443">
          <cell r="A2443" t="str">
            <v>449615</v>
          </cell>
          <cell r="B2443" t="str">
            <v>l. Interest income (NII)</v>
          </cell>
          <cell r="C2443" t="str">
            <v>TOTINTERESTINC</v>
          </cell>
        </row>
        <row r="2444">
          <cell r="A2444" t="str">
            <v>449655</v>
          </cell>
          <cell r="B2444" t="str">
            <v>l. Interest income (NII)</v>
          </cell>
          <cell r="C2444" t="str">
            <v>TOTINTERESTINC</v>
          </cell>
        </row>
        <row r="2445">
          <cell r="A2445" t="str">
            <v>455400</v>
          </cell>
          <cell r="B2445" t="str">
            <v>l. Interest income (NII)</v>
          </cell>
          <cell r="C2445" t="str">
            <v>TOTINTERESTINC</v>
          </cell>
        </row>
        <row r="2446">
          <cell r="A2446" t="str">
            <v>457200</v>
          </cell>
          <cell r="B2446" t="str">
            <v>l. Interest income (NII)</v>
          </cell>
          <cell r="C2446" t="str">
            <v>TOTINTERESTINC</v>
          </cell>
        </row>
        <row r="2447">
          <cell r="A2447" t="str">
            <v>458001</v>
          </cell>
          <cell r="B2447" t="str">
            <v>l. Interest income (NII)</v>
          </cell>
          <cell r="C2447" t="str">
            <v>TOTINTERESTINC</v>
          </cell>
        </row>
        <row r="2448">
          <cell r="A2448" t="str">
            <v>511111</v>
          </cell>
          <cell r="B2448" t="str">
            <v>m. Interest expense (NII)</v>
          </cell>
          <cell r="C2448" t="str">
            <v>TOTDEBTEXP</v>
          </cell>
        </row>
        <row r="2449">
          <cell r="A2449" t="str">
            <v>511113</v>
          </cell>
          <cell r="B2449" t="str">
            <v>m. Interest expense (NII)</v>
          </cell>
          <cell r="C2449" t="str">
            <v>TOTDEBTEXP</v>
          </cell>
        </row>
        <row r="2450">
          <cell r="A2450" t="str">
            <v>511211</v>
          </cell>
          <cell r="B2450" t="str">
            <v>m. Interest expense (NII)</v>
          </cell>
          <cell r="C2450" t="str">
            <v>TOTDEBTEXP</v>
          </cell>
        </row>
        <row r="2451">
          <cell r="A2451" t="str">
            <v>511212</v>
          </cell>
          <cell r="B2451" t="str">
            <v>m. Interest expense (NII)</v>
          </cell>
          <cell r="C2451" t="str">
            <v>TOTDEBTEXP</v>
          </cell>
        </row>
        <row r="2452">
          <cell r="A2452" t="str">
            <v>511300</v>
          </cell>
          <cell r="B2452" t="str">
            <v>m. Interest expense (NII)</v>
          </cell>
          <cell r="C2452" t="str">
            <v>TOTDEBTEXP</v>
          </cell>
        </row>
        <row r="2453">
          <cell r="A2453" t="str">
            <v>511301</v>
          </cell>
          <cell r="B2453" t="str">
            <v>m. Interest expense (NII)</v>
          </cell>
          <cell r="C2453" t="str">
            <v>TOTDEBTEXP</v>
          </cell>
        </row>
        <row r="2454">
          <cell r="A2454" t="str">
            <v>511302</v>
          </cell>
          <cell r="B2454" t="str">
            <v>m. Interest expense (NII)</v>
          </cell>
          <cell r="C2454" t="str">
            <v>TOTDEBTEXP</v>
          </cell>
        </row>
        <row r="2455">
          <cell r="A2455" t="str">
            <v>511303</v>
          </cell>
          <cell r="B2455" t="str">
            <v>m. Interest expense (NII)</v>
          </cell>
          <cell r="C2455" t="str">
            <v>TOTDEBTEXP</v>
          </cell>
        </row>
        <row r="2456">
          <cell r="A2456" t="str">
            <v>511311</v>
          </cell>
          <cell r="B2456" t="str">
            <v>m. Interest expense (NII)</v>
          </cell>
          <cell r="C2456" t="str">
            <v>TOTDEBTEXP</v>
          </cell>
        </row>
        <row r="2457">
          <cell r="A2457" t="str">
            <v>511312</v>
          </cell>
          <cell r="B2457" t="str">
            <v>m. Interest expense (NII)</v>
          </cell>
          <cell r="C2457" t="str">
            <v>TOTDEBTEXP</v>
          </cell>
        </row>
        <row r="2458">
          <cell r="A2458" t="str">
            <v>511315</v>
          </cell>
          <cell r="B2458" t="str">
            <v>m. Interest expense (NII)</v>
          </cell>
          <cell r="C2458" t="str">
            <v>TOTDEBTEXP</v>
          </cell>
        </row>
        <row r="2459">
          <cell r="A2459" t="str">
            <v>511411</v>
          </cell>
          <cell r="B2459" t="str">
            <v>m. Interest expense (NII)</v>
          </cell>
          <cell r="C2459" t="str">
            <v>TOTDEBTEXP</v>
          </cell>
        </row>
        <row r="2460">
          <cell r="A2460" t="str">
            <v>511413</v>
          </cell>
          <cell r="B2460" t="str">
            <v>m. Interest expense (NII)</v>
          </cell>
          <cell r="C2460" t="str">
            <v>TOTDEBTEXP</v>
          </cell>
        </row>
        <row r="2461">
          <cell r="A2461" t="str">
            <v>511511</v>
          </cell>
          <cell r="B2461" t="str">
            <v>m. Interest expense (NII)</v>
          </cell>
          <cell r="C2461" t="str">
            <v>TOTDEBTEXP</v>
          </cell>
        </row>
        <row r="2462">
          <cell r="A2462" t="str">
            <v>511515</v>
          </cell>
          <cell r="B2462" t="str">
            <v>m. Interest expense (NII)</v>
          </cell>
          <cell r="C2462" t="str">
            <v>TOTDEBTEXP</v>
          </cell>
        </row>
        <row r="2463">
          <cell r="A2463" t="str">
            <v>511551</v>
          </cell>
          <cell r="B2463" t="str">
            <v>m. Interest expense (NII)</v>
          </cell>
          <cell r="C2463" t="str">
            <v>TOTDEBTEXP</v>
          </cell>
        </row>
        <row r="2464">
          <cell r="A2464" t="str">
            <v>511605</v>
          </cell>
          <cell r="B2464" t="str">
            <v>m. Interest expense (NII)</v>
          </cell>
          <cell r="C2464" t="str">
            <v>TOTDEBTEXP</v>
          </cell>
        </row>
        <row r="2465">
          <cell r="A2465" t="str">
            <v>511611</v>
          </cell>
          <cell r="B2465" t="str">
            <v>m. Interest expense (NII)</v>
          </cell>
          <cell r="C2465" t="str">
            <v>TOTDEBTEXP</v>
          </cell>
        </row>
        <row r="2466">
          <cell r="A2466" t="str">
            <v>511651</v>
          </cell>
          <cell r="B2466" t="str">
            <v>m. Interest expense (NII)</v>
          </cell>
          <cell r="C2466" t="str">
            <v>TOTDEBTEXP</v>
          </cell>
        </row>
        <row r="2467">
          <cell r="A2467" t="str">
            <v>511652</v>
          </cell>
          <cell r="B2467" t="str">
            <v>m. Interest expense (NII)</v>
          </cell>
          <cell r="C2467" t="str">
            <v>TOTDEBTEXP</v>
          </cell>
        </row>
        <row r="2468">
          <cell r="A2468" t="str">
            <v>511653</v>
          </cell>
          <cell r="B2468" t="str">
            <v>m. Interest expense (NII)</v>
          </cell>
          <cell r="C2468" t="str">
            <v>TOTDEBTEXP</v>
          </cell>
        </row>
        <row r="2469">
          <cell r="A2469" t="str">
            <v>511654</v>
          </cell>
          <cell r="B2469" t="str">
            <v>m. Interest expense (NII)</v>
          </cell>
          <cell r="C2469" t="str">
            <v>TOTDEBTEXP</v>
          </cell>
        </row>
        <row r="2470">
          <cell r="A2470" t="str">
            <v>511711</v>
          </cell>
          <cell r="B2470" t="str">
            <v>m. Interest expense (NII)</v>
          </cell>
          <cell r="C2470" t="str">
            <v>TOTDEBTEXP</v>
          </cell>
        </row>
        <row r="2471">
          <cell r="A2471" t="str">
            <v>511712</v>
          </cell>
          <cell r="B2471" t="str">
            <v>m. Interest expense (NII)</v>
          </cell>
          <cell r="C2471" t="str">
            <v>TOTDEBTEXP</v>
          </cell>
        </row>
        <row r="2472">
          <cell r="A2472" t="str">
            <v>511713</v>
          </cell>
          <cell r="B2472" t="str">
            <v>m. Interest expense (NII)</v>
          </cell>
          <cell r="C2472" t="str">
            <v>TOTDEBTEXP</v>
          </cell>
        </row>
        <row r="2473">
          <cell r="A2473" t="str">
            <v>511714</v>
          </cell>
          <cell r="B2473" t="str">
            <v>m. Interest expense (NII)</v>
          </cell>
          <cell r="C2473" t="str">
            <v>TOTDEBTEXP</v>
          </cell>
        </row>
        <row r="2474">
          <cell r="A2474" t="str">
            <v>512200</v>
          </cell>
          <cell r="B2474" t="str">
            <v>m. Interest expense (NII)</v>
          </cell>
          <cell r="C2474" t="str">
            <v>TOTDEBTEXP</v>
          </cell>
        </row>
        <row r="2475">
          <cell r="A2475" t="str">
            <v>512201</v>
          </cell>
          <cell r="B2475" t="str">
            <v>m. Interest expense (NII)</v>
          </cell>
          <cell r="C2475" t="str">
            <v>TOTDEBTEXP</v>
          </cell>
        </row>
        <row r="2476">
          <cell r="A2476" t="str">
            <v>512210</v>
          </cell>
          <cell r="B2476" t="str">
            <v>m. Interest expense (NII)</v>
          </cell>
          <cell r="C2476" t="str">
            <v>TOTDEBTEXP</v>
          </cell>
        </row>
        <row r="2477">
          <cell r="A2477" t="str">
            <v>512220</v>
          </cell>
          <cell r="B2477" t="str">
            <v>m. Interest expense (NII)</v>
          </cell>
          <cell r="C2477" t="str">
            <v>TOTDEBTEXP</v>
          </cell>
        </row>
        <row r="2478">
          <cell r="A2478" t="str">
            <v>512230</v>
          </cell>
          <cell r="B2478" t="str">
            <v>m. Interest expense (NII)</v>
          </cell>
          <cell r="C2478" t="str">
            <v>TOTDEBTEXP</v>
          </cell>
        </row>
        <row r="2479">
          <cell r="A2479" t="str">
            <v>512240</v>
          </cell>
          <cell r="B2479" t="str">
            <v>m. Interest expense (NII)</v>
          </cell>
          <cell r="C2479" t="str">
            <v>TOTDEBTEXP</v>
          </cell>
        </row>
        <row r="2480">
          <cell r="A2480" t="str">
            <v>512250</v>
          </cell>
          <cell r="B2480" t="str">
            <v>m. Interest expense (NII)</v>
          </cell>
          <cell r="C2480" t="str">
            <v>TOTDEBTEXP</v>
          </cell>
        </row>
        <row r="2481">
          <cell r="A2481" t="str">
            <v>512260</v>
          </cell>
          <cell r="B2481" t="str">
            <v>m. Interest expense (NII)</v>
          </cell>
          <cell r="C2481" t="str">
            <v>TOTDEBTEXP</v>
          </cell>
        </row>
        <row r="2482">
          <cell r="A2482" t="str">
            <v>512270</v>
          </cell>
          <cell r="B2482" t="str">
            <v>m. Interest expense (NII)</v>
          </cell>
          <cell r="C2482" t="str">
            <v>TOTDEBTEXP</v>
          </cell>
        </row>
        <row r="2483">
          <cell r="A2483" t="str">
            <v>512288</v>
          </cell>
          <cell r="B2483" t="str">
            <v>m. Interest expense (NII)</v>
          </cell>
          <cell r="C2483" t="str">
            <v>TOTDEBTEXP</v>
          </cell>
        </row>
        <row r="2484">
          <cell r="A2484" t="str">
            <v>512300</v>
          </cell>
          <cell r="B2484" t="str">
            <v>m. Interest expense (NII)</v>
          </cell>
          <cell r="C2484" t="str">
            <v>TOTDEBTEXP</v>
          </cell>
        </row>
        <row r="2485">
          <cell r="A2485" t="str">
            <v>512310</v>
          </cell>
          <cell r="B2485" t="str">
            <v>m. Interest expense (NII)</v>
          </cell>
          <cell r="C2485" t="str">
            <v>TOTDEBTEXP</v>
          </cell>
        </row>
        <row r="2486">
          <cell r="A2486" t="str">
            <v>512320</v>
          </cell>
          <cell r="B2486" t="str">
            <v>m. Interest expense (NII)</v>
          </cell>
          <cell r="C2486" t="str">
            <v>TOTDEBTEXP</v>
          </cell>
        </row>
        <row r="2487">
          <cell r="A2487" t="str">
            <v>512330</v>
          </cell>
          <cell r="B2487" t="str">
            <v>m. Interest expense (NII)</v>
          </cell>
          <cell r="C2487" t="str">
            <v>TOTDEBTEXP</v>
          </cell>
        </row>
        <row r="2488">
          <cell r="A2488" t="str">
            <v>512340</v>
          </cell>
          <cell r="B2488" t="str">
            <v>m. Interest expense (NII)</v>
          </cell>
          <cell r="C2488" t="str">
            <v>TOTDEBTEXP</v>
          </cell>
        </row>
        <row r="2489">
          <cell r="A2489" t="str">
            <v>512350</v>
          </cell>
          <cell r="B2489" t="str">
            <v>m. Interest expense (NII)</v>
          </cell>
          <cell r="C2489" t="str">
            <v>TOTDEBTEXP</v>
          </cell>
        </row>
        <row r="2490">
          <cell r="A2490" t="str">
            <v>512360</v>
          </cell>
          <cell r="B2490" t="str">
            <v>m. Interest expense (NII)</v>
          </cell>
          <cell r="C2490" t="str">
            <v>TOTDEBTEXP</v>
          </cell>
        </row>
        <row r="2491">
          <cell r="A2491" t="str">
            <v>512370</v>
          </cell>
          <cell r="B2491" t="str">
            <v>m. Interest expense (NII)</v>
          </cell>
          <cell r="C2491" t="str">
            <v>TOTDEBTEXP</v>
          </cell>
        </row>
        <row r="2492">
          <cell r="A2492" t="str">
            <v>512400</v>
          </cell>
          <cell r="B2492" t="str">
            <v>m. Interest expense (NII)</v>
          </cell>
          <cell r="C2492" t="str">
            <v>TOTDEBTEXP</v>
          </cell>
        </row>
        <row r="2493">
          <cell r="A2493" t="str">
            <v>512410</v>
          </cell>
          <cell r="B2493" t="str">
            <v>m. Interest expense (NII)</v>
          </cell>
          <cell r="C2493" t="str">
            <v>TOTDEBTEXP</v>
          </cell>
        </row>
        <row r="2494">
          <cell r="A2494" t="str">
            <v>512420</v>
          </cell>
          <cell r="B2494" t="str">
            <v>m. Interest expense (NII)</v>
          </cell>
          <cell r="C2494" t="str">
            <v>TOTDEBTEXP</v>
          </cell>
        </row>
        <row r="2495">
          <cell r="A2495" t="str">
            <v>512430</v>
          </cell>
          <cell r="B2495" t="str">
            <v>m. Interest expense (NII)</v>
          </cell>
          <cell r="C2495" t="str">
            <v>TOTDEBTEXP</v>
          </cell>
        </row>
        <row r="2496">
          <cell r="A2496" t="str">
            <v>512440</v>
          </cell>
          <cell r="B2496" t="str">
            <v>m. Interest expense (NII)</v>
          </cell>
          <cell r="C2496" t="str">
            <v>TOTDEBTEXP</v>
          </cell>
        </row>
        <row r="2497">
          <cell r="A2497" t="str">
            <v>512450</v>
          </cell>
          <cell r="B2497" t="str">
            <v>m. Interest expense (NII)</v>
          </cell>
          <cell r="C2497" t="str">
            <v>TOTDEBTEXP</v>
          </cell>
        </row>
        <row r="2498">
          <cell r="A2498" t="str">
            <v>512460</v>
          </cell>
          <cell r="B2498" t="str">
            <v>m. Interest expense (NII)</v>
          </cell>
          <cell r="C2498" t="str">
            <v>TOTDEBTEXP</v>
          </cell>
        </row>
        <row r="2499">
          <cell r="A2499" t="str">
            <v>512470</v>
          </cell>
          <cell r="B2499" t="str">
            <v>m. Interest expense (NII)</v>
          </cell>
          <cell r="C2499" t="str">
            <v>TOTDEBTEXP</v>
          </cell>
        </row>
        <row r="2500">
          <cell r="A2500" t="str">
            <v>512500</v>
          </cell>
          <cell r="B2500" t="str">
            <v>m. Interest expense (NII)</v>
          </cell>
          <cell r="C2500" t="str">
            <v>TOTDEBTEXP</v>
          </cell>
        </row>
        <row r="2501">
          <cell r="A2501" t="str">
            <v>512510</v>
          </cell>
          <cell r="B2501" t="str">
            <v>m. Interest expense (NII)</v>
          </cell>
          <cell r="C2501" t="str">
            <v>TOTDEBTEXP</v>
          </cell>
        </row>
        <row r="2502">
          <cell r="A2502" t="str">
            <v>512520</v>
          </cell>
          <cell r="B2502" t="str">
            <v>m. Interest expense (NII)</v>
          </cell>
          <cell r="C2502" t="str">
            <v>TOTDEBTEXP</v>
          </cell>
        </row>
        <row r="2503">
          <cell r="A2503" t="str">
            <v>512530</v>
          </cell>
          <cell r="B2503" t="str">
            <v>m. Interest expense (NII)</v>
          </cell>
          <cell r="C2503" t="str">
            <v>TOTDEBTEXP</v>
          </cell>
        </row>
        <row r="2504">
          <cell r="A2504" t="str">
            <v>512540</v>
          </cell>
          <cell r="B2504" t="str">
            <v>m. Interest expense (NII)</v>
          </cell>
          <cell r="C2504" t="str">
            <v>TOTDEBTEXP</v>
          </cell>
        </row>
        <row r="2505">
          <cell r="A2505" t="str">
            <v>512550</v>
          </cell>
          <cell r="B2505" t="str">
            <v>m. Interest expense (NII)</v>
          </cell>
          <cell r="C2505" t="str">
            <v>TOTDEBTEXP</v>
          </cell>
        </row>
        <row r="2506">
          <cell r="A2506" t="str">
            <v>512560</v>
          </cell>
          <cell r="B2506" t="str">
            <v>m. Interest expense (NII)</v>
          </cell>
          <cell r="C2506" t="str">
            <v>TOTDEBTEXP</v>
          </cell>
        </row>
        <row r="2507">
          <cell r="A2507" t="str">
            <v>512570</v>
          </cell>
          <cell r="B2507" t="str">
            <v>m. Interest expense (NII)</v>
          </cell>
          <cell r="C2507" t="str">
            <v>TOTDEBTEXP</v>
          </cell>
        </row>
        <row r="2508">
          <cell r="A2508" t="str">
            <v>512600</v>
          </cell>
          <cell r="B2508" t="str">
            <v>m. Interest expense (NII)</v>
          </cell>
          <cell r="C2508" t="str">
            <v>TOTDEBTEXP</v>
          </cell>
        </row>
        <row r="2509">
          <cell r="A2509" t="str">
            <v>512610</v>
          </cell>
          <cell r="B2509" t="str">
            <v>m. Interest expense (NII)</v>
          </cell>
          <cell r="C2509" t="str">
            <v>TOTDEBTEXP</v>
          </cell>
        </row>
        <row r="2510">
          <cell r="A2510" t="str">
            <v>512620</v>
          </cell>
          <cell r="B2510" t="str">
            <v>m. Interest expense (NII)</v>
          </cell>
          <cell r="C2510" t="str">
            <v>TOTDEBTEXP</v>
          </cell>
        </row>
        <row r="2511">
          <cell r="A2511" t="str">
            <v>512630</v>
          </cell>
          <cell r="B2511" t="str">
            <v>m. Interest expense (NII)</v>
          </cell>
          <cell r="C2511" t="str">
            <v>TOTDEBTEXP</v>
          </cell>
        </row>
        <row r="2512">
          <cell r="A2512" t="str">
            <v>512640</v>
          </cell>
          <cell r="B2512" t="str">
            <v>m. Interest expense (NII)</v>
          </cell>
          <cell r="C2512" t="str">
            <v>TOTDEBTEXP</v>
          </cell>
        </row>
        <row r="2513">
          <cell r="A2513" t="str">
            <v>512650</v>
          </cell>
          <cell r="B2513" t="str">
            <v>m. Interest expense (NII)</v>
          </cell>
          <cell r="C2513" t="str">
            <v>TOTDEBTEXP</v>
          </cell>
        </row>
        <row r="2514">
          <cell r="A2514" t="str">
            <v>512660</v>
          </cell>
          <cell r="B2514" t="str">
            <v>m. Interest expense (NII)</v>
          </cell>
          <cell r="C2514" t="str">
            <v>TOTDEBTEXP</v>
          </cell>
        </row>
        <row r="2515">
          <cell r="A2515" t="str">
            <v>512670</v>
          </cell>
          <cell r="B2515" t="str">
            <v>m. Interest expense (NII)</v>
          </cell>
          <cell r="C2515" t="str">
            <v>TOTDEBTEXP</v>
          </cell>
        </row>
        <row r="2516">
          <cell r="A2516" t="str">
            <v>512800</v>
          </cell>
          <cell r="B2516" t="str">
            <v>m. Interest expense (NII)</v>
          </cell>
          <cell r="C2516" t="str">
            <v>TOTDEBTEXP</v>
          </cell>
        </row>
        <row r="2517">
          <cell r="A2517" t="str">
            <v>512801</v>
          </cell>
          <cell r="B2517" t="str">
            <v>m. Interest expense (NII)</v>
          </cell>
          <cell r="C2517" t="str">
            <v>TOTDEBTEXP</v>
          </cell>
        </row>
        <row r="2518">
          <cell r="A2518" t="str">
            <v>512810</v>
          </cell>
          <cell r="B2518" t="str">
            <v>m. Interest expense (NII)</v>
          </cell>
          <cell r="C2518" t="str">
            <v>TOTDEBTEXP</v>
          </cell>
        </row>
        <row r="2519">
          <cell r="A2519" t="str">
            <v>512820</v>
          </cell>
          <cell r="B2519" t="str">
            <v>m. Interest expense (NII)</v>
          </cell>
          <cell r="C2519" t="str">
            <v>TOTDEBTEXP</v>
          </cell>
        </row>
        <row r="2520">
          <cell r="A2520" t="str">
            <v>512830</v>
          </cell>
          <cell r="B2520" t="str">
            <v>m. Interest expense (NII)</v>
          </cell>
          <cell r="C2520" t="str">
            <v>TOTDEBTEXP</v>
          </cell>
        </row>
        <row r="2521">
          <cell r="A2521" t="str">
            <v>512831</v>
          </cell>
          <cell r="B2521" t="str">
            <v>m. Interest expense (NII)</v>
          </cell>
          <cell r="C2521" t="str">
            <v>TOTDEBTEXP</v>
          </cell>
        </row>
        <row r="2522">
          <cell r="A2522" t="str">
            <v>512840</v>
          </cell>
          <cell r="B2522" t="str">
            <v>m. Interest expense (NII)</v>
          </cell>
          <cell r="C2522" t="str">
            <v>TOTDEBTEXP</v>
          </cell>
        </row>
        <row r="2523">
          <cell r="A2523" t="str">
            <v>512850</v>
          </cell>
          <cell r="B2523" t="str">
            <v>m. Interest expense (NII)</v>
          </cell>
          <cell r="C2523" t="str">
            <v>TOTDEBTEXP</v>
          </cell>
        </row>
        <row r="2524">
          <cell r="A2524" t="str">
            <v>512860</v>
          </cell>
          <cell r="B2524" t="str">
            <v>m. Interest expense (NII)</v>
          </cell>
          <cell r="C2524" t="str">
            <v>TOTDEBTEXP</v>
          </cell>
        </row>
        <row r="2525">
          <cell r="A2525" t="str">
            <v>512870</v>
          </cell>
          <cell r="B2525" t="str">
            <v>m. Interest expense (NII)</v>
          </cell>
          <cell r="C2525" t="str">
            <v>TOTDEBTEXP</v>
          </cell>
        </row>
        <row r="2526">
          <cell r="A2526" t="str">
            <v>512888</v>
          </cell>
          <cell r="B2526" t="str">
            <v>m. Interest expense (NII)</v>
          </cell>
          <cell r="C2526" t="str">
            <v>TOTDEBTEXP</v>
          </cell>
        </row>
        <row r="2527">
          <cell r="A2527" t="str">
            <v>513211</v>
          </cell>
          <cell r="B2527" t="str">
            <v>m. Interest expense (NII)</v>
          </cell>
          <cell r="C2527" t="str">
            <v>TOTDEBTEXP</v>
          </cell>
        </row>
        <row r="2528">
          <cell r="A2528" t="str">
            <v>513212</v>
          </cell>
          <cell r="B2528" t="str">
            <v>m. Interest expense (NII)</v>
          </cell>
          <cell r="C2528" t="str">
            <v>TOTDEBTEXP</v>
          </cell>
        </row>
        <row r="2529">
          <cell r="A2529" t="str">
            <v>513213</v>
          </cell>
          <cell r="B2529" t="str">
            <v>m. Interest expense (NII)</v>
          </cell>
          <cell r="C2529" t="str">
            <v>TOTDEBTEXP</v>
          </cell>
        </row>
        <row r="2530">
          <cell r="A2530" t="str">
            <v>513214</v>
          </cell>
          <cell r="B2530" t="str">
            <v>m. Interest expense (NII)</v>
          </cell>
          <cell r="C2530" t="str">
            <v>TOTDEBTEXP</v>
          </cell>
        </row>
        <row r="2531">
          <cell r="A2531" t="str">
            <v>513311</v>
          </cell>
          <cell r="B2531" t="str">
            <v>m. Interest expense (NII)</v>
          </cell>
          <cell r="C2531" t="str">
            <v>TOTDEBTEXP</v>
          </cell>
        </row>
        <row r="2532">
          <cell r="A2532" t="str">
            <v>513312</v>
          </cell>
          <cell r="B2532" t="str">
            <v>m. Interest expense (NII)</v>
          </cell>
          <cell r="C2532" t="str">
            <v>TOTDEBTEXP</v>
          </cell>
        </row>
        <row r="2533">
          <cell r="A2533" t="str">
            <v>513313</v>
          </cell>
          <cell r="B2533" t="str">
            <v>m. Interest expense (NII)</v>
          </cell>
          <cell r="C2533" t="str">
            <v>TOTDEBTEXP</v>
          </cell>
        </row>
        <row r="2534">
          <cell r="A2534" t="str">
            <v>513314</v>
          </cell>
          <cell r="B2534" t="str">
            <v>m. Interest expense (NII)</v>
          </cell>
          <cell r="C2534" t="str">
            <v>TOTDEBTEXP</v>
          </cell>
        </row>
        <row r="2535">
          <cell r="A2535" t="str">
            <v>513351</v>
          </cell>
          <cell r="B2535" t="str">
            <v>m. Interest expense (NII)</v>
          </cell>
          <cell r="C2535" t="str">
            <v>TOTDEBTEXP</v>
          </cell>
        </row>
        <row r="2536">
          <cell r="A2536" t="str">
            <v>513353</v>
          </cell>
          <cell r="B2536" t="str">
            <v>m. Interest expense (NII)</v>
          </cell>
          <cell r="C2536" t="str">
            <v>TOTDEBTEXP</v>
          </cell>
        </row>
        <row r="2537">
          <cell r="A2537" t="str">
            <v>513620</v>
          </cell>
          <cell r="B2537" t="str">
            <v>m. Interest expense (NII)</v>
          </cell>
          <cell r="C2537" t="str">
            <v>TOTDEBTEXP</v>
          </cell>
        </row>
        <row r="2538">
          <cell r="A2538" t="str">
            <v>513621</v>
          </cell>
          <cell r="B2538" t="str">
            <v>m. Interest expense (NII)</v>
          </cell>
          <cell r="C2538" t="str">
            <v>TOTDEBTEXP</v>
          </cell>
        </row>
        <row r="2539">
          <cell r="A2539" t="str">
            <v>513800</v>
          </cell>
          <cell r="B2539" t="str">
            <v>m. Interest expense (NII)</v>
          </cell>
          <cell r="C2539" t="str">
            <v>TOTDEBTEXP</v>
          </cell>
        </row>
        <row r="2540">
          <cell r="A2540" t="str">
            <v>513810</v>
          </cell>
          <cell r="B2540" t="str">
            <v>m. Interest expense (NII)</v>
          </cell>
          <cell r="C2540" t="str">
            <v>TOTDEBTEXP</v>
          </cell>
        </row>
        <row r="2541">
          <cell r="A2541" t="str">
            <v>513820</v>
          </cell>
          <cell r="B2541" t="str">
            <v>m. Interest expense (NII)</v>
          </cell>
          <cell r="C2541" t="str">
            <v>TOTDEBTEXP</v>
          </cell>
        </row>
        <row r="2542">
          <cell r="A2542" t="str">
            <v>513830</v>
          </cell>
          <cell r="B2542" t="str">
            <v>m. Interest expense (NII)</v>
          </cell>
          <cell r="C2542" t="str">
            <v>TOTDEBTEXP</v>
          </cell>
        </row>
        <row r="2543">
          <cell r="A2543" t="str">
            <v>513840</v>
          </cell>
          <cell r="B2543" t="str">
            <v>m. Interest expense (NII)</v>
          </cell>
          <cell r="C2543" t="str">
            <v>TOTDEBTEXP</v>
          </cell>
        </row>
        <row r="2544">
          <cell r="A2544" t="str">
            <v>513850</v>
          </cell>
          <cell r="B2544" t="str">
            <v>m. Interest expense (NII)</v>
          </cell>
          <cell r="C2544" t="str">
            <v>TOTDEBTEXP</v>
          </cell>
        </row>
        <row r="2545">
          <cell r="A2545" t="str">
            <v>513860</v>
          </cell>
          <cell r="B2545" t="str">
            <v>m. Interest expense (NII)</v>
          </cell>
          <cell r="C2545" t="str">
            <v>TOTDEBTEXP</v>
          </cell>
        </row>
        <row r="2546">
          <cell r="A2546" t="str">
            <v>513870</v>
          </cell>
          <cell r="B2546" t="str">
            <v>m. Interest expense (NII)</v>
          </cell>
          <cell r="C2546" t="str">
            <v>TOTDEBTEXP</v>
          </cell>
        </row>
        <row r="2547">
          <cell r="A2547" t="str">
            <v>513888</v>
          </cell>
          <cell r="B2547" t="str">
            <v>m. Interest expense (NII)</v>
          </cell>
          <cell r="C2547" t="str">
            <v>TOTDEBTEXP</v>
          </cell>
        </row>
        <row r="2548">
          <cell r="A2548" t="str">
            <v>513900</v>
          </cell>
          <cell r="B2548" t="str">
            <v>m. Interest expense (NII)</v>
          </cell>
          <cell r="C2548" t="str">
            <v>TOTDEBTEXP</v>
          </cell>
        </row>
        <row r="2549">
          <cell r="A2549" t="str">
            <v>513902</v>
          </cell>
          <cell r="B2549" t="str">
            <v>m. Interest expense (NII)</v>
          </cell>
          <cell r="C2549" t="str">
            <v>TOTDEBTEXP</v>
          </cell>
        </row>
        <row r="2550">
          <cell r="A2550" t="str">
            <v>513910</v>
          </cell>
          <cell r="B2550" t="str">
            <v>m. Interest expense (NII)</v>
          </cell>
          <cell r="C2550" t="str">
            <v>TOTDEBTEXP</v>
          </cell>
        </row>
        <row r="2551">
          <cell r="A2551" t="str">
            <v>513920</v>
          </cell>
          <cell r="B2551" t="str">
            <v>m. Interest expense (NII)</v>
          </cell>
          <cell r="C2551" t="str">
            <v>TOTDEBTEXP</v>
          </cell>
        </row>
        <row r="2552">
          <cell r="A2552" t="str">
            <v>513930</v>
          </cell>
          <cell r="B2552" t="str">
            <v>m. Interest expense (NII)</v>
          </cell>
          <cell r="C2552" t="str">
            <v>TOTDEBTEXP</v>
          </cell>
        </row>
        <row r="2553">
          <cell r="A2553" t="str">
            <v>513940</v>
          </cell>
          <cell r="B2553" t="str">
            <v>m. Interest expense (NII)</v>
          </cell>
          <cell r="C2553" t="str">
            <v>TOTDEBTEXP</v>
          </cell>
        </row>
        <row r="2554">
          <cell r="A2554" t="str">
            <v>513950</v>
          </cell>
          <cell r="B2554" t="str">
            <v>m. Interest expense (NII)</v>
          </cell>
          <cell r="C2554" t="str">
            <v>TOTDEBTEXP</v>
          </cell>
        </row>
        <row r="2555">
          <cell r="A2555" t="str">
            <v>513960</v>
          </cell>
          <cell r="B2555" t="str">
            <v>m. Interest expense (NII)</v>
          </cell>
          <cell r="C2555" t="str">
            <v>TOTDEBTEXP</v>
          </cell>
        </row>
        <row r="2556">
          <cell r="A2556" t="str">
            <v>513970</v>
          </cell>
          <cell r="B2556" t="str">
            <v>m. Interest expense (NII)</v>
          </cell>
          <cell r="C2556" t="str">
            <v>TOTDEBTEXP</v>
          </cell>
        </row>
        <row r="2557">
          <cell r="A2557" t="str">
            <v>514000</v>
          </cell>
          <cell r="B2557" t="str">
            <v>m. Interest expense (NII)</v>
          </cell>
          <cell r="C2557" t="str">
            <v>TOTDEBTEXP</v>
          </cell>
        </row>
        <row r="2558">
          <cell r="A2558" t="str">
            <v>514010</v>
          </cell>
          <cell r="B2558" t="str">
            <v>m. Interest expense (NII)</v>
          </cell>
          <cell r="C2558" t="str">
            <v>TOTDEBTEXP</v>
          </cell>
        </row>
        <row r="2559">
          <cell r="A2559" t="str">
            <v>514020</v>
          </cell>
          <cell r="B2559" t="str">
            <v>m. Interest expense (NII)</v>
          </cell>
          <cell r="C2559" t="str">
            <v>TOTDEBTEXP</v>
          </cell>
        </row>
        <row r="2560">
          <cell r="A2560" t="str">
            <v>514030</v>
          </cell>
          <cell r="B2560" t="str">
            <v>m. Interest expense (NII)</v>
          </cell>
          <cell r="C2560" t="str">
            <v>TOTDEBTEXP</v>
          </cell>
        </row>
        <row r="2561">
          <cell r="A2561" t="str">
            <v>514040</v>
          </cell>
          <cell r="B2561" t="str">
            <v>m. Interest expense (NII)</v>
          </cell>
          <cell r="C2561" t="str">
            <v>TOTDEBTEXP</v>
          </cell>
        </row>
        <row r="2562">
          <cell r="A2562" t="str">
            <v>514050</v>
          </cell>
          <cell r="B2562" t="str">
            <v>m. Interest expense (NII)</v>
          </cell>
          <cell r="C2562" t="str">
            <v>TOTDEBTEXP</v>
          </cell>
        </row>
        <row r="2563">
          <cell r="A2563" t="str">
            <v>514060</v>
          </cell>
          <cell r="B2563" t="str">
            <v>m. Interest expense (NII)</v>
          </cell>
          <cell r="C2563" t="str">
            <v>TOTDEBTEXP</v>
          </cell>
        </row>
        <row r="2564">
          <cell r="A2564" t="str">
            <v>514070</v>
          </cell>
          <cell r="B2564" t="str">
            <v>m. Interest expense (NII)</v>
          </cell>
          <cell r="C2564" t="str">
            <v>TOTDEBTEXP</v>
          </cell>
        </row>
        <row r="2565">
          <cell r="A2565" t="str">
            <v>514211</v>
          </cell>
          <cell r="B2565" t="str">
            <v>m. Interest expense (NII)</v>
          </cell>
          <cell r="C2565" t="str">
            <v>TOTDEBTEXP</v>
          </cell>
        </row>
        <row r="2566">
          <cell r="A2566" t="str">
            <v>514400</v>
          </cell>
          <cell r="B2566" t="str">
            <v>m. Interest expense (NII)</v>
          </cell>
          <cell r="C2566" t="str">
            <v>TOTDEBTEXP</v>
          </cell>
        </row>
        <row r="2567">
          <cell r="A2567" t="str">
            <v>514410</v>
          </cell>
          <cell r="B2567" t="str">
            <v>m. Interest expense (NII)</v>
          </cell>
          <cell r="C2567" t="str">
            <v>TOTDEBTEXP</v>
          </cell>
        </row>
        <row r="2568">
          <cell r="A2568" t="str">
            <v>514420</v>
          </cell>
          <cell r="B2568" t="str">
            <v>m. Interest expense (NII)</v>
          </cell>
          <cell r="C2568" t="str">
            <v>TOTDEBTEXP</v>
          </cell>
        </row>
        <row r="2569">
          <cell r="A2569" t="str">
            <v>514430</v>
          </cell>
          <cell r="B2569" t="str">
            <v>m. Interest expense (NII)</v>
          </cell>
          <cell r="C2569" t="str">
            <v>TOTDEBTEXP</v>
          </cell>
        </row>
        <row r="2570">
          <cell r="A2570" t="str">
            <v>514440</v>
          </cell>
          <cell r="B2570" t="str">
            <v>m. Interest expense (NII)</v>
          </cell>
          <cell r="C2570" t="str">
            <v>TOTDEBTEXP</v>
          </cell>
        </row>
        <row r="2571">
          <cell r="A2571" t="str">
            <v>514450</v>
          </cell>
          <cell r="B2571" t="str">
            <v>m. Interest expense (NII)</v>
          </cell>
          <cell r="C2571" t="str">
            <v>TOTDEBTEXP</v>
          </cell>
        </row>
        <row r="2572">
          <cell r="A2572" t="str">
            <v>514460</v>
          </cell>
          <cell r="B2572" t="str">
            <v>m. Interest expense (NII)</v>
          </cell>
          <cell r="C2572" t="str">
            <v>TOTDEBTEXP</v>
          </cell>
        </row>
        <row r="2573">
          <cell r="A2573" t="str">
            <v>514470</v>
          </cell>
          <cell r="B2573" t="str">
            <v>m. Interest expense (NII)</v>
          </cell>
          <cell r="C2573" t="str">
            <v>TOTDEBTEXP</v>
          </cell>
        </row>
        <row r="2574">
          <cell r="A2574" t="str">
            <v>514488</v>
          </cell>
          <cell r="B2574" t="str">
            <v>m. Interest expense (NII)</v>
          </cell>
          <cell r="C2574" t="str">
            <v>TOTDEBTEXP</v>
          </cell>
        </row>
        <row r="2575">
          <cell r="A2575" t="str">
            <v>514600</v>
          </cell>
          <cell r="B2575" t="str">
            <v>m. Interest expense (NII)</v>
          </cell>
          <cell r="C2575" t="str">
            <v>TOTDEBTEXP</v>
          </cell>
        </row>
        <row r="2576">
          <cell r="A2576" t="str">
            <v>514610</v>
          </cell>
          <cell r="B2576" t="str">
            <v>m. Interest expense (NII)</v>
          </cell>
          <cell r="C2576" t="str">
            <v>TOTDEBTEXP</v>
          </cell>
        </row>
        <row r="2577">
          <cell r="A2577" t="str">
            <v>514630</v>
          </cell>
          <cell r="B2577" t="str">
            <v>m. Interest expense (NII)</v>
          </cell>
          <cell r="C2577" t="str">
            <v>TOTDEBTEXP</v>
          </cell>
        </row>
        <row r="2578">
          <cell r="A2578" t="str">
            <v>514660</v>
          </cell>
          <cell r="B2578" t="str">
            <v>m. Interest expense (NII)</v>
          </cell>
          <cell r="C2578" t="str">
            <v>TOTDEBTEXP</v>
          </cell>
        </row>
        <row r="2579">
          <cell r="A2579" t="str">
            <v>514670</v>
          </cell>
          <cell r="B2579" t="str">
            <v>m. Interest expense (NII)</v>
          </cell>
          <cell r="C2579" t="str">
            <v>TOTDEBTEXP</v>
          </cell>
        </row>
        <row r="2580">
          <cell r="A2580" t="str">
            <v>515000</v>
          </cell>
          <cell r="B2580" t="str">
            <v>m. Interest expense (NII)</v>
          </cell>
          <cell r="C2580" t="str">
            <v>TOTDEBTEXP</v>
          </cell>
        </row>
        <row r="2581">
          <cell r="A2581" t="str">
            <v>515010</v>
          </cell>
          <cell r="B2581" t="str">
            <v>m. Interest expense (NII)</v>
          </cell>
          <cell r="C2581" t="str">
            <v>TOTDEBTEXP</v>
          </cell>
        </row>
        <row r="2582">
          <cell r="A2582" t="str">
            <v>515020</v>
          </cell>
          <cell r="B2582" t="str">
            <v>m. Interest expense (NII)</v>
          </cell>
          <cell r="C2582" t="str">
            <v>TOTDEBTEXP</v>
          </cell>
        </row>
        <row r="2583">
          <cell r="A2583" t="str">
            <v>515030</v>
          </cell>
          <cell r="B2583" t="str">
            <v>m. Interest expense (NII)</v>
          </cell>
          <cell r="C2583" t="str">
            <v>TOTDEBTEXP</v>
          </cell>
        </row>
        <row r="2584">
          <cell r="A2584" t="str">
            <v>515040</v>
          </cell>
          <cell r="B2584" t="str">
            <v>m. Interest expense (NII)</v>
          </cell>
          <cell r="C2584" t="str">
            <v>TOTDEBTEXP</v>
          </cell>
        </row>
        <row r="2585">
          <cell r="A2585" t="str">
            <v>515050</v>
          </cell>
          <cell r="B2585" t="str">
            <v>m. Interest expense (NII)</v>
          </cell>
          <cell r="C2585" t="str">
            <v>TOTDEBTEXP</v>
          </cell>
        </row>
        <row r="2586">
          <cell r="A2586" t="str">
            <v>515060</v>
          </cell>
          <cell r="B2586" t="str">
            <v>m. Interest expense (NII)</v>
          </cell>
          <cell r="C2586" t="str">
            <v>TOTDEBTEXP</v>
          </cell>
        </row>
        <row r="2587">
          <cell r="A2587" t="str">
            <v>515070</v>
          </cell>
          <cell r="B2587" t="str">
            <v>m. Interest expense (NII)</v>
          </cell>
          <cell r="C2587" t="str">
            <v>TOTDEBTEXP</v>
          </cell>
        </row>
        <row r="2588">
          <cell r="A2588" t="str">
            <v>515311</v>
          </cell>
          <cell r="B2588" t="str">
            <v>m. Interest expense (NII)</v>
          </cell>
          <cell r="C2588" t="str">
            <v>TOTDEBTEXP</v>
          </cell>
        </row>
        <row r="2589">
          <cell r="A2589" t="str">
            <v>515312</v>
          </cell>
          <cell r="B2589" t="str">
            <v>m. Interest expense (NII)</v>
          </cell>
          <cell r="C2589" t="str">
            <v>TOTDEBTEXP</v>
          </cell>
        </row>
        <row r="2590">
          <cell r="A2590" t="str">
            <v>515313</v>
          </cell>
          <cell r="B2590" t="str">
            <v>m. Interest expense (NII)</v>
          </cell>
          <cell r="C2590" t="str">
            <v>TOTDEBTEXP</v>
          </cell>
        </row>
        <row r="2591">
          <cell r="A2591" t="str">
            <v>515314</v>
          </cell>
          <cell r="B2591" t="str">
            <v>m. Interest expense (NII)</v>
          </cell>
          <cell r="C2591" t="str">
            <v>TOTDEBTEXP</v>
          </cell>
        </row>
        <row r="2592">
          <cell r="A2592" t="str">
            <v>515316</v>
          </cell>
          <cell r="B2592" t="str">
            <v>m. Interest expense (NII)</v>
          </cell>
          <cell r="C2592" t="str">
            <v>TOTDEBTEXP</v>
          </cell>
        </row>
        <row r="2593">
          <cell r="A2593" t="str">
            <v>515321</v>
          </cell>
          <cell r="B2593" t="str">
            <v>m. Interest expense (NII)</v>
          </cell>
          <cell r="C2593" t="str">
            <v>TOTDEBTEXP</v>
          </cell>
        </row>
        <row r="2594">
          <cell r="A2594" t="str">
            <v>515323</v>
          </cell>
          <cell r="B2594" t="str">
            <v>m. Interest expense (NII)</v>
          </cell>
          <cell r="C2594" t="str">
            <v>TOTDEBTEXP</v>
          </cell>
        </row>
        <row r="2595">
          <cell r="A2595" t="str">
            <v>515325</v>
          </cell>
          <cell r="B2595" t="str">
            <v>m. Interest expense (NII)</v>
          </cell>
          <cell r="C2595" t="str">
            <v>TOTDEBTEXP</v>
          </cell>
        </row>
        <row r="2596">
          <cell r="A2596" t="str">
            <v>515327</v>
          </cell>
          <cell r="B2596" t="str">
            <v>m. Interest expense (NII)</v>
          </cell>
          <cell r="C2596" t="str">
            <v>TOTDEBTEXP</v>
          </cell>
        </row>
        <row r="2597">
          <cell r="A2597" t="str">
            <v>515329</v>
          </cell>
          <cell r="B2597" t="str">
            <v>m. Interest expense (NII)</v>
          </cell>
          <cell r="C2597" t="str">
            <v>TOTDEBTEXP</v>
          </cell>
        </row>
        <row r="2598">
          <cell r="A2598" t="str">
            <v>515331</v>
          </cell>
          <cell r="B2598" t="str">
            <v>m. Interest expense (NII)</v>
          </cell>
          <cell r="C2598" t="str">
            <v>TOTDEBTEXP</v>
          </cell>
        </row>
        <row r="2599">
          <cell r="A2599" t="str">
            <v>515350</v>
          </cell>
          <cell r="B2599" t="str">
            <v>m. Interest expense (NII)</v>
          </cell>
          <cell r="C2599" t="str">
            <v>TOTDEBTEXP</v>
          </cell>
        </row>
        <row r="2600">
          <cell r="A2600" t="str">
            <v>515352</v>
          </cell>
          <cell r="B2600" t="str">
            <v>m. Interest expense (NII)</v>
          </cell>
          <cell r="C2600" t="str">
            <v>TOTDEBTEXP</v>
          </cell>
        </row>
        <row r="2601">
          <cell r="A2601" t="str">
            <v>515411</v>
          </cell>
          <cell r="B2601" t="str">
            <v>m. Interest expense (NII)</v>
          </cell>
          <cell r="C2601" t="str">
            <v>TOTDEBTEXP</v>
          </cell>
        </row>
        <row r="2602">
          <cell r="A2602" t="str">
            <v>515412</v>
          </cell>
          <cell r="B2602" t="str">
            <v>m. Interest expense (NII)</v>
          </cell>
          <cell r="C2602" t="str">
            <v>TOTDEBTEXP</v>
          </cell>
        </row>
        <row r="2603">
          <cell r="A2603" t="str">
            <v>515413</v>
          </cell>
          <cell r="B2603" t="str">
            <v>m. Interest expense (NII)</v>
          </cell>
          <cell r="C2603" t="str">
            <v>TOTDEBTEXP</v>
          </cell>
        </row>
        <row r="2604">
          <cell r="A2604" t="str">
            <v>515414</v>
          </cell>
          <cell r="B2604" t="str">
            <v>m. Interest expense (NII)</v>
          </cell>
          <cell r="C2604" t="str">
            <v>TOTDEBTEXP</v>
          </cell>
        </row>
        <row r="2605">
          <cell r="A2605" t="str">
            <v>515416</v>
          </cell>
          <cell r="B2605" t="str">
            <v>m. Interest expense (NII)</v>
          </cell>
          <cell r="C2605" t="str">
            <v>TOTDEBTEXP</v>
          </cell>
        </row>
        <row r="2606">
          <cell r="A2606" t="str">
            <v>515420</v>
          </cell>
          <cell r="B2606" t="str">
            <v>m. Interest expense (NII)</v>
          </cell>
          <cell r="C2606" t="str">
            <v>TOTDEBTEXP</v>
          </cell>
        </row>
        <row r="2607">
          <cell r="A2607" t="str">
            <v>515712</v>
          </cell>
          <cell r="B2607" t="str">
            <v>m. Interest expense (NII)</v>
          </cell>
          <cell r="C2607" t="str">
            <v>TOTDEBTEXP</v>
          </cell>
        </row>
        <row r="2608">
          <cell r="A2608" t="str">
            <v>516001</v>
          </cell>
          <cell r="B2608" t="str">
            <v>m. Interest expense (NII)</v>
          </cell>
          <cell r="C2608" t="str">
            <v>TOTDEBTEXP</v>
          </cell>
        </row>
        <row r="2609">
          <cell r="A2609" t="str">
            <v>516004</v>
          </cell>
          <cell r="B2609" t="str">
            <v>m. Interest expense (NII)</v>
          </cell>
          <cell r="C2609" t="str">
            <v>TOTDEBTEXP</v>
          </cell>
        </row>
        <row r="2610">
          <cell r="A2610" t="str">
            <v>516005</v>
          </cell>
          <cell r="B2610" t="str">
            <v>m. Interest expense (NII)</v>
          </cell>
          <cell r="C2610" t="str">
            <v>TOTDEBTEXP</v>
          </cell>
        </row>
        <row r="2611">
          <cell r="A2611" t="str">
            <v>516008</v>
          </cell>
          <cell r="B2611" t="str">
            <v>m. Interest expense (NII)</v>
          </cell>
          <cell r="C2611" t="str">
            <v>TOTDEBTEXP</v>
          </cell>
        </row>
        <row r="2612">
          <cell r="A2612" t="str">
            <v>516200</v>
          </cell>
          <cell r="B2612" t="str">
            <v>m. Interest expense (NII)</v>
          </cell>
          <cell r="C2612" t="str">
            <v>TOTDEBTEXP</v>
          </cell>
        </row>
        <row r="2613">
          <cell r="A2613" t="str">
            <v>516210</v>
          </cell>
          <cell r="B2613" t="str">
            <v>m. Interest expense (NII)</v>
          </cell>
          <cell r="C2613" t="str">
            <v>TOTDEBTEXP</v>
          </cell>
        </row>
        <row r="2614">
          <cell r="A2614" t="str">
            <v>516220</v>
          </cell>
          <cell r="B2614" t="str">
            <v>m. Interest expense (NII)</v>
          </cell>
          <cell r="C2614" t="str">
            <v>TOTDEBTEXP</v>
          </cell>
        </row>
        <row r="2615">
          <cell r="A2615" t="str">
            <v>516230</v>
          </cell>
          <cell r="B2615" t="str">
            <v>m. Interest expense (NII)</v>
          </cell>
          <cell r="C2615" t="str">
            <v>TOTDEBTEXP</v>
          </cell>
        </row>
        <row r="2616">
          <cell r="A2616" t="str">
            <v>516240</v>
          </cell>
          <cell r="B2616" t="str">
            <v>m. Interest expense (NII)</v>
          </cell>
          <cell r="C2616" t="str">
            <v>TOTDEBTEXP</v>
          </cell>
        </row>
        <row r="2617">
          <cell r="A2617" t="str">
            <v>516250</v>
          </cell>
          <cell r="B2617" t="str">
            <v>m. Interest expense (NII)</v>
          </cell>
          <cell r="C2617" t="str">
            <v>TOTDEBTEXP</v>
          </cell>
        </row>
        <row r="2618">
          <cell r="A2618" t="str">
            <v>516260</v>
          </cell>
          <cell r="B2618" t="str">
            <v>m. Interest expense (NII)</v>
          </cell>
          <cell r="C2618" t="str">
            <v>TOTDEBTEXP</v>
          </cell>
        </row>
        <row r="2619">
          <cell r="A2619" t="str">
            <v>516270</v>
          </cell>
          <cell r="B2619" t="str">
            <v>m. Interest expense (NII)</v>
          </cell>
          <cell r="C2619" t="str">
            <v>TOTDEBTEXP</v>
          </cell>
        </row>
        <row r="2620">
          <cell r="A2620" t="str">
            <v>516288</v>
          </cell>
          <cell r="B2620" t="str">
            <v>m. Interest expense (NII)</v>
          </cell>
          <cell r="C2620" t="str">
            <v>TOTDEBTEXP</v>
          </cell>
        </row>
        <row r="2621">
          <cell r="A2621" t="str">
            <v>516901</v>
          </cell>
          <cell r="B2621" t="str">
            <v>m. Interest expense (NII)</v>
          </cell>
          <cell r="C2621" t="str">
            <v>TOTDEBTEXP</v>
          </cell>
        </row>
        <row r="2622">
          <cell r="A2622" t="str">
            <v>516902</v>
          </cell>
          <cell r="B2622" t="str">
            <v>m. Interest expense (NII)</v>
          </cell>
          <cell r="C2622" t="str">
            <v>TOTDEBTEXP</v>
          </cell>
        </row>
        <row r="2623">
          <cell r="A2623" t="str">
            <v>516910</v>
          </cell>
          <cell r="B2623" t="str">
            <v>m. Interest expense (NII)</v>
          </cell>
          <cell r="C2623" t="str">
            <v>TOTDEBTEXP</v>
          </cell>
        </row>
        <row r="2624">
          <cell r="A2624" t="str">
            <v>516920</v>
          </cell>
          <cell r="B2624" t="str">
            <v>m. Interest expense (NII)</v>
          </cell>
          <cell r="C2624" t="str">
            <v>TOTDEBTEXP</v>
          </cell>
        </row>
        <row r="2625">
          <cell r="A2625" t="str">
            <v>516930</v>
          </cell>
          <cell r="B2625" t="str">
            <v>m. Interest expense (NII)</v>
          </cell>
          <cell r="C2625" t="str">
            <v>TOTDEBTEXP</v>
          </cell>
        </row>
        <row r="2626">
          <cell r="A2626" t="str">
            <v>516940</v>
          </cell>
          <cell r="B2626" t="str">
            <v>m. Interest expense (NII)</v>
          </cell>
          <cell r="C2626" t="str">
            <v>TOTDEBTEXP</v>
          </cell>
        </row>
        <row r="2627">
          <cell r="A2627" t="str">
            <v>516950</v>
          </cell>
          <cell r="B2627" t="str">
            <v>m. Interest expense (NII)</v>
          </cell>
          <cell r="C2627" t="str">
            <v>TOTDEBTEXP</v>
          </cell>
        </row>
        <row r="2628">
          <cell r="A2628" t="str">
            <v>516960</v>
          </cell>
          <cell r="B2628" t="str">
            <v>m. Interest expense (NII)</v>
          </cell>
          <cell r="C2628" t="str">
            <v>TOTDEBTEXP</v>
          </cell>
        </row>
        <row r="2629">
          <cell r="A2629" t="str">
            <v>516965</v>
          </cell>
          <cell r="B2629" t="str">
            <v>m. Interest expense (NII)</v>
          </cell>
          <cell r="C2629" t="str">
            <v>TOTDEBTEXP</v>
          </cell>
        </row>
        <row r="2630">
          <cell r="A2630" t="str">
            <v>516970</v>
          </cell>
          <cell r="B2630" t="str">
            <v>m. Interest expense (NII)</v>
          </cell>
          <cell r="C2630" t="str">
            <v>TOTDEBTEXP</v>
          </cell>
        </row>
        <row r="2631">
          <cell r="A2631" t="str">
            <v>516975</v>
          </cell>
          <cell r="B2631" t="str">
            <v>m. Interest expense (NII)</v>
          </cell>
          <cell r="C2631" t="str">
            <v>TOTDEBTEXP</v>
          </cell>
        </row>
        <row r="2632">
          <cell r="A2632" t="str">
            <v>517010</v>
          </cell>
          <cell r="B2632" t="str">
            <v>m. Interest expense (NII)</v>
          </cell>
          <cell r="C2632" t="str">
            <v>TOTDEBTEXP</v>
          </cell>
        </row>
        <row r="2633">
          <cell r="A2633" t="str">
            <v>517030</v>
          </cell>
          <cell r="B2633" t="str">
            <v>m. Interest expense (NII)</v>
          </cell>
          <cell r="C2633" t="str">
            <v>TOTDEBTEXP</v>
          </cell>
        </row>
        <row r="2634">
          <cell r="A2634" t="str">
            <v>517040</v>
          </cell>
          <cell r="B2634" t="str">
            <v>m. Interest expense (NII)</v>
          </cell>
          <cell r="C2634" t="str">
            <v>TOTDEBTEXP</v>
          </cell>
        </row>
        <row r="2635">
          <cell r="A2635" t="str">
            <v>517050</v>
          </cell>
          <cell r="B2635" t="str">
            <v>m. Interest expense (NII)</v>
          </cell>
          <cell r="C2635" t="str">
            <v>TOTDEBTEXP</v>
          </cell>
        </row>
        <row r="2636">
          <cell r="A2636" t="str">
            <v>517060</v>
          </cell>
          <cell r="B2636" t="str">
            <v>m. Interest expense (NII)</v>
          </cell>
          <cell r="C2636" t="str">
            <v>TOTDEBTEXP</v>
          </cell>
        </row>
        <row r="2637">
          <cell r="A2637" t="str">
            <v>517065</v>
          </cell>
          <cell r="B2637" t="str">
            <v>m. Interest expense (NII)</v>
          </cell>
          <cell r="C2637" t="str">
            <v>TOTDEBTEXP</v>
          </cell>
        </row>
        <row r="2638">
          <cell r="A2638" t="str">
            <v>517070</v>
          </cell>
          <cell r="B2638" t="str">
            <v>m. Interest expense (NII)</v>
          </cell>
          <cell r="C2638" t="str">
            <v>TOTDEBTEXP</v>
          </cell>
        </row>
        <row r="2639">
          <cell r="A2639" t="str">
            <v>517075</v>
          </cell>
          <cell r="B2639" t="str">
            <v>m. Interest expense (NII)</v>
          </cell>
          <cell r="C2639" t="str">
            <v>TOTDEBTEXP</v>
          </cell>
        </row>
        <row r="2640">
          <cell r="A2640" t="str">
            <v>517330</v>
          </cell>
          <cell r="B2640" t="str">
            <v>m. Interest expense (NII)</v>
          </cell>
          <cell r="C2640" t="str">
            <v>TOTDEBTEXP</v>
          </cell>
        </row>
        <row r="2641">
          <cell r="A2641" t="str">
            <v>517340</v>
          </cell>
          <cell r="B2641" t="str">
            <v>m. Interest expense (NII)</v>
          </cell>
          <cell r="C2641" t="str">
            <v>TOTDEBTEXP</v>
          </cell>
        </row>
        <row r="2642">
          <cell r="A2642" t="str">
            <v>517511</v>
          </cell>
          <cell r="B2642" t="str">
            <v>m. Interest expense (NII)</v>
          </cell>
          <cell r="C2642" t="str">
            <v>TOTDEBTEXP</v>
          </cell>
        </row>
        <row r="2643">
          <cell r="A2643" t="str">
            <v>517513</v>
          </cell>
          <cell r="B2643" t="str">
            <v>m. Interest expense (NII)</v>
          </cell>
          <cell r="C2643" t="str">
            <v>TOTDEBTEXP</v>
          </cell>
        </row>
        <row r="2644">
          <cell r="A2644" t="str">
            <v>517611</v>
          </cell>
          <cell r="B2644" t="str">
            <v>m. Interest expense (NII)</v>
          </cell>
          <cell r="C2644" t="str">
            <v>TOTDEBTEXP</v>
          </cell>
        </row>
        <row r="2645">
          <cell r="A2645" t="str">
            <v>517612</v>
          </cell>
          <cell r="B2645" t="str">
            <v>m. Interest expense (NII)</v>
          </cell>
          <cell r="C2645" t="str">
            <v>TOTDEBTEXP</v>
          </cell>
        </row>
        <row r="2646">
          <cell r="A2646" t="str">
            <v>517613</v>
          </cell>
          <cell r="B2646" t="str">
            <v>m. Interest expense (NII)</v>
          </cell>
          <cell r="C2646" t="str">
            <v>TOTDEBTEXP</v>
          </cell>
        </row>
        <row r="2647">
          <cell r="A2647" t="str">
            <v>517701</v>
          </cell>
          <cell r="B2647" t="str">
            <v>m. Interest expense (NII)</v>
          </cell>
          <cell r="C2647" t="str">
            <v>TOTDEBTEXP</v>
          </cell>
        </row>
        <row r="2648">
          <cell r="A2648" t="str">
            <v>517702</v>
          </cell>
          <cell r="B2648" t="str">
            <v>m. Interest expense (NII)</v>
          </cell>
          <cell r="C2648" t="str">
            <v>TOTDEBTEXP</v>
          </cell>
        </row>
        <row r="2649">
          <cell r="A2649" t="str">
            <v>517710</v>
          </cell>
          <cell r="B2649" t="str">
            <v>m. Interest expense (NII)</v>
          </cell>
          <cell r="C2649" t="str">
            <v>TOTDEBTEXP</v>
          </cell>
        </row>
        <row r="2650">
          <cell r="A2650" t="str">
            <v>517720</v>
          </cell>
          <cell r="B2650" t="str">
            <v>m. Interest expense (NII)</v>
          </cell>
          <cell r="C2650" t="str">
            <v>TOTDEBTEXP</v>
          </cell>
        </row>
        <row r="2651">
          <cell r="A2651" t="str">
            <v>517730</v>
          </cell>
          <cell r="B2651" t="str">
            <v>m. Interest expense (NII)</v>
          </cell>
          <cell r="C2651" t="str">
            <v>TOTDEBTEXP</v>
          </cell>
        </row>
        <row r="2652">
          <cell r="A2652" t="str">
            <v>517740</v>
          </cell>
          <cell r="B2652" t="str">
            <v>m. Interest expense (NII)</v>
          </cell>
          <cell r="C2652" t="str">
            <v>TOTDEBTEXP</v>
          </cell>
        </row>
        <row r="2653">
          <cell r="A2653" t="str">
            <v>517750</v>
          </cell>
          <cell r="B2653" t="str">
            <v>m. Interest expense (NII)</v>
          </cell>
          <cell r="C2653" t="str">
            <v>TOTDEBTEXP</v>
          </cell>
        </row>
        <row r="2654">
          <cell r="A2654" t="str">
            <v>517760</v>
          </cell>
          <cell r="B2654" t="str">
            <v>m. Interest expense (NII)</v>
          </cell>
          <cell r="C2654" t="str">
            <v>TOTDEBTEXP</v>
          </cell>
        </row>
        <row r="2655">
          <cell r="A2655" t="str">
            <v>517765</v>
          </cell>
          <cell r="B2655" t="str">
            <v>m. Interest expense (NII)</v>
          </cell>
          <cell r="C2655" t="str">
            <v>TOTDEBTEXP</v>
          </cell>
        </row>
        <row r="2656">
          <cell r="A2656" t="str">
            <v>517770</v>
          </cell>
          <cell r="B2656" t="str">
            <v>m. Interest expense (NII)</v>
          </cell>
          <cell r="C2656" t="str">
            <v>TOTDEBTEXP</v>
          </cell>
        </row>
        <row r="2657">
          <cell r="A2657" t="str">
            <v>517775</v>
          </cell>
          <cell r="B2657" t="str">
            <v>m. Interest expense (NII)</v>
          </cell>
          <cell r="C2657" t="str">
            <v>TOTDEBTEXP</v>
          </cell>
        </row>
        <row r="2658">
          <cell r="A2658" t="str">
            <v>517810</v>
          </cell>
          <cell r="B2658" t="str">
            <v>m. Interest expense (NII)</v>
          </cell>
          <cell r="C2658" t="str">
            <v>TOTDEBTEXP</v>
          </cell>
        </row>
        <row r="2659">
          <cell r="A2659" t="str">
            <v>517830</v>
          </cell>
          <cell r="B2659" t="str">
            <v>m. Interest expense (NII)</v>
          </cell>
          <cell r="C2659" t="str">
            <v>TOTDEBTEXP</v>
          </cell>
        </row>
        <row r="2660">
          <cell r="A2660" t="str">
            <v>517840</v>
          </cell>
          <cell r="B2660" t="str">
            <v>m. Interest expense (NII)</v>
          </cell>
          <cell r="C2660" t="str">
            <v>TOTDEBTEXP</v>
          </cell>
        </row>
        <row r="2661">
          <cell r="A2661" t="str">
            <v>517850</v>
          </cell>
          <cell r="B2661" t="str">
            <v>m. Interest expense (NII)</v>
          </cell>
          <cell r="C2661" t="str">
            <v>TOTDEBTEXP</v>
          </cell>
        </row>
        <row r="2662">
          <cell r="A2662" t="str">
            <v>517860</v>
          </cell>
          <cell r="B2662" t="str">
            <v>m. Interest expense (NII)</v>
          </cell>
          <cell r="C2662" t="str">
            <v>TOTDEBTEXP</v>
          </cell>
        </row>
        <row r="2663">
          <cell r="A2663" t="str">
            <v>517865</v>
          </cell>
          <cell r="B2663" t="str">
            <v>m. Interest expense (NII)</v>
          </cell>
          <cell r="C2663" t="str">
            <v>TOTDEBTEXP</v>
          </cell>
        </row>
        <row r="2664">
          <cell r="A2664" t="str">
            <v>517870</v>
          </cell>
          <cell r="B2664" t="str">
            <v>m. Interest expense (NII)</v>
          </cell>
          <cell r="C2664" t="str">
            <v>TOTDEBTEXP</v>
          </cell>
        </row>
        <row r="2665">
          <cell r="A2665" t="str">
            <v>517875</v>
          </cell>
          <cell r="B2665" t="str">
            <v>m. Interest expense (NII)</v>
          </cell>
          <cell r="C2665" t="str">
            <v>TOTDEBTEXP</v>
          </cell>
        </row>
        <row r="2666">
          <cell r="A2666" t="str">
            <v>518000</v>
          </cell>
          <cell r="B2666" t="str">
            <v>m. Interest expense (NII)</v>
          </cell>
          <cell r="C2666" t="str">
            <v>TOTDEBTEXP</v>
          </cell>
        </row>
        <row r="2667">
          <cell r="A2667" t="str">
            <v>518001</v>
          </cell>
          <cell r="B2667" t="str">
            <v>m. Interest expense (NII)</v>
          </cell>
          <cell r="C2667" t="str">
            <v>TOTDEBTEXP</v>
          </cell>
        </row>
        <row r="2668">
          <cell r="A2668" t="str">
            <v>518002</v>
          </cell>
          <cell r="B2668" t="str">
            <v>m. Interest expense (NII)</v>
          </cell>
          <cell r="C2668" t="str">
            <v>TOTDEBTEXP</v>
          </cell>
        </row>
        <row r="2669">
          <cell r="A2669" t="str">
            <v>518005</v>
          </cell>
          <cell r="B2669" t="str">
            <v>m. Interest expense (NII)</v>
          </cell>
          <cell r="C2669" t="str">
            <v>TOTDEBTEXP</v>
          </cell>
        </row>
        <row r="2670">
          <cell r="A2670" t="str">
            <v>518020</v>
          </cell>
          <cell r="B2670" t="str">
            <v>m. Interest expense (NII)</v>
          </cell>
          <cell r="C2670" t="str">
            <v>TOTDEBTEXP</v>
          </cell>
        </row>
        <row r="2671">
          <cell r="A2671" t="str">
            <v>518029</v>
          </cell>
          <cell r="B2671" t="str">
            <v>m. Interest expense (NII)</v>
          </cell>
          <cell r="C2671" t="str">
            <v>TOTDEBTEXP</v>
          </cell>
        </row>
        <row r="2672">
          <cell r="A2672" t="str">
            <v>518030</v>
          </cell>
          <cell r="B2672" t="str">
            <v>m. Interest expense (NII)</v>
          </cell>
          <cell r="C2672" t="str">
            <v>TOTDEBTEXP</v>
          </cell>
        </row>
        <row r="2673">
          <cell r="A2673" t="str">
            <v>518036</v>
          </cell>
          <cell r="B2673" t="str">
            <v>m. Interest expense (NII)</v>
          </cell>
          <cell r="C2673" t="str">
            <v>TOTDEBTEXP</v>
          </cell>
        </row>
        <row r="2674">
          <cell r="A2674" t="str">
            <v>518040</v>
          </cell>
          <cell r="B2674" t="str">
            <v>m. Interest expense (NII)</v>
          </cell>
          <cell r="C2674" t="str">
            <v>TOTDEBTEXP</v>
          </cell>
        </row>
        <row r="2675">
          <cell r="A2675" t="str">
            <v>518050</v>
          </cell>
          <cell r="B2675" t="str">
            <v>m. Interest expense (NII)</v>
          </cell>
          <cell r="C2675" t="str">
            <v>TOTDEBTEXP</v>
          </cell>
        </row>
        <row r="2676">
          <cell r="A2676" t="str">
            <v>518060</v>
          </cell>
          <cell r="B2676" t="str">
            <v>m. Interest expense (NII)</v>
          </cell>
          <cell r="C2676" t="str">
            <v>TOTDEBTEXP</v>
          </cell>
        </row>
        <row r="2677">
          <cell r="A2677" t="str">
            <v>518066</v>
          </cell>
          <cell r="B2677" t="str">
            <v>m. Interest expense (NII)</v>
          </cell>
          <cell r="C2677" t="str">
            <v>TOTDEBTEXP</v>
          </cell>
        </row>
        <row r="2678">
          <cell r="A2678" t="str">
            <v>518070</v>
          </cell>
          <cell r="B2678" t="str">
            <v>m. Interest expense (NII)</v>
          </cell>
          <cell r="C2678" t="str">
            <v>TOTDEBTEXP</v>
          </cell>
        </row>
        <row r="2679">
          <cell r="A2679" t="str">
            <v>518076</v>
          </cell>
          <cell r="B2679" t="str">
            <v>m. Interest expense (NII)</v>
          </cell>
          <cell r="C2679" t="str">
            <v>TOTDEBTEXP</v>
          </cell>
        </row>
        <row r="2680">
          <cell r="A2680" t="str">
            <v>518080</v>
          </cell>
          <cell r="B2680" t="str">
            <v>m. Interest expense (NII)</v>
          </cell>
          <cell r="C2680" t="str">
            <v>TOTDEBTEXP</v>
          </cell>
        </row>
        <row r="2681">
          <cell r="A2681" t="str">
            <v>518082</v>
          </cell>
          <cell r="B2681" t="str">
            <v>m. Interest expense (NII)</v>
          </cell>
          <cell r="C2681" t="str">
            <v>TOTDEBTEXP</v>
          </cell>
        </row>
        <row r="2682">
          <cell r="A2682" t="str">
            <v>518087</v>
          </cell>
          <cell r="B2682" t="str">
            <v>m. Interest expense (NII)</v>
          </cell>
          <cell r="C2682" t="str">
            <v>TOTDEBTEXP</v>
          </cell>
        </row>
        <row r="2683">
          <cell r="A2683" t="str">
            <v>518088</v>
          </cell>
          <cell r="B2683" t="str">
            <v>m. Interest expense (NII)</v>
          </cell>
          <cell r="C2683" t="str">
            <v>TOTDEBTEXP</v>
          </cell>
        </row>
        <row r="2684">
          <cell r="A2684" t="str">
            <v>518089</v>
          </cell>
          <cell r="B2684" t="str">
            <v>m. Interest expense (NII)</v>
          </cell>
          <cell r="C2684" t="str">
            <v>TOTDEBTEXP</v>
          </cell>
        </row>
        <row r="2685">
          <cell r="A2685" t="str">
            <v>518090</v>
          </cell>
          <cell r="B2685" t="str">
            <v>m. Interest expense (NII)</v>
          </cell>
          <cell r="C2685" t="str">
            <v>TOTDEBTEXP</v>
          </cell>
        </row>
        <row r="2686">
          <cell r="A2686" t="str">
            <v>518092</v>
          </cell>
          <cell r="B2686" t="str">
            <v>m. Interest expense (NII)</v>
          </cell>
          <cell r="C2686" t="str">
            <v>TOTDEBTEXP</v>
          </cell>
        </row>
        <row r="2687">
          <cell r="A2687" t="str">
            <v>518094</v>
          </cell>
          <cell r="B2687" t="str">
            <v>m. Interest expense (NII)</v>
          </cell>
          <cell r="C2687" t="str">
            <v>TOTDEBTEXP</v>
          </cell>
        </row>
        <row r="2688">
          <cell r="A2688" t="str">
            <v>518095</v>
          </cell>
          <cell r="B2688" t="str">
            <v>m. Interest expense (NII)</v>
          </cell>
          <cell r="C2688" t="str">
            <v>TOTDEBTEXP</v>
          </cell>
        </row>
        <row r="2689">
          <cell r="A2689" t="str">
            <v>518096</v>
          </cell>
          <cell r="B2689" t="str">
            <v>m. Interest expense (NII)</v>
          </cell>
          <cell r="C2689" t="str">
            <v>TOTDEBTEXP</v>
          </cell>
        </row>
        <row r="2690">
          <cell r="A2690" t="str">
            <v>518101</v>
          </cell>
          <cell r="B2690" t="str">
            <v>m. Interest expense (NII)</v>
          </cell>
          <cell r="C2690" t="str">
            <v>TOTDEBTEXP</v>
          </cell>
        </row>
        <row r="2691">
          <cell r="A2691" t="str">
            <v>518102</v>
          </cell>
          <cell r="B2691" t="str">
            <v>m. Interest expense (NII)</v>
          </cell>
          <cell r="C2691" t="str">
            <v>TOTDEBTEXP</v>
          </cell>
        </row>
        <row r="2692">
          <cell r="A2692" t="str">
            <v>518140</v>
          </cell>
          <cell r="B2692" t="str">
            <v>m. Interest expense (NII)</v>
          </cell>
          <cell r="C2692" t="str">
            <v>TOTDEBTEXP</v>
          </cell>
        </row>
        <row r="2693">
          <cell r="A2693" t="str">
            <v>518150</v>
          </cell>
          <cell r="B2693" t="str">
            <v>m. Interest expense (NII)</v>
          </cell>
          <cell r="C2693" t="str">
            <v>TOTDEBTEXP</v>
          </cell>
        </row>
        <row r="2694">
          <cell r="A2694" t="str">
            <v>518180</v>
          </cell>
          <cell r="B2694" t="str">
            <v>m. Interest expense (NII)</v>
          </cell>
          <cell r="C2694" t="str">
            <v>TOTDEBTEXP</v>
          </cell>
        </row>
        <row r="2695">
          <cell r="A2695" t="str">
            <v>518182</v>
          </cell>
          <cell r="B2695" t="str">
            <v>m. Interest expense (NII)</v>
          </cell>
          <cell r="C2695" t="str">
            <v>TOTDEBTEXP</v>
          </cell>
        </row>
        <row r="2696">
          <cell r="A2696" t="str">
            <v>518190</v>
          </cell>
          <cell r="B2696" t="str">
            <v>m. Interest expense (NII)</v>
          </cell>
          <cell r="C2696" t="str">
            <v>TOTDEBTEXP</v>
          </cell>
        </row>
        <row r="2697">
          <cell r="A2697" t="str">
            <v>518192</v>
          </cell>
          <cell r="B2697" t="str">
            <v>m. Interest expense (NII)</v>
          </cell>
          <cell r="C2697" t="str">
            <v>TOTDEBTEXP</v>
          </cell>
        </row>
        <row r="2698">
          <cell r="A2698" t="str">
            <v>518193</v>
          </cell>
          <cell r="B2698" t="str">
            <v>m. Interest expense (NII)</v>
          </cell>
          <cell r="C2698" t="str">
            <v>TOTDEBTEXP</v>
          </cell>
        </row>
        <row r="2699">
          <cell r="A2699" t="str">
            <v>518195</v>
          </cell>
          <cell r="B2699" t="str">
            <v>m. Interest expense (NII)</v>
          </cell>
          <cell r="C2699" t="str">
            <v>TOTDEBTEXP</v>
          </cell>
        </row>
        <row r="2700">
          <cell r="A2700" t="str">
            <v>518196</v>
          </cell>
          <cell r="B2700" t="str">
            <v>m. Interest expense (NII)</v>
          </cell>
          <cell r="C2700" t="str">
            <v>TOTDEBTEXP</v>
          </cell>
        </row>
        <row r="2701">
          <cell r="A2701" t="str">
            <v>518197</v>
          </cell>
          <cell r="B2701" t="str">
            <v>m. Interest expense (NII)</v>
          </cell>
          <cell r="C2701" t="str">
            <v>TOTDEBTEXP</v>
          </cell>
        </row>
        <row r="2702">
          <cell r="A2702" t="str">
            <v>518200</v>
          </cell>
          <cell r="B2702" t="str">
            <v>m. Interest expense (NII)</v>
          </cell>
          <cell r="C2702" t="str">
            <v>TOTDEBTEXP</v>
          </cell>
        </row>
        <row r="2703">
          <cell r="A2703" t="str">
            <v>518216</v>
          </cell>
          <cell r="B2703" t="str">
            <v>m. Interest expense (NII)</v>
          </cell>
          <cell r="C2703" t="str">
            <v>TOTDEBTEXP</v>
          </cell>
        </row>
        <row r="2704">
          <cell r="A2704" t="str">
            <v>518226</v>
          </cell>
          <cell r="B2704" t="str">
            <v>m. Interest expense (NII)</v>
          </cell>
          <cell r="C2704" t="str">
            <v>TOTDEBTEXP</v>
          </cell>
        </row>
        <row r="2705">
          <cell r="A2705" t="str">
            <v>518236</v>
          </cell>
          <cell r="B2705" t="str">
            <v>m. Interest expense (NII)</v>
          </cell>
          <cell r="C2705" t="str">
            <v>TOTDEBTEXP</v>
          </cell>
        </row>
        <row r="2706">
          <cell r="A2706" t="str">
            <v>518246</v>
          </cell>
          <cell r="B2706" t="str">
            <v>m. Interest expense (NII)</v>
          </cell>
          <cell r="C2706" t="str">
            <v>TOTDEBTEXP</v>
          </cell>
        </row>
        <row r="2707">
          <cell r="A2707" t="str">
            <v>518256</v>
          </cell>
          <cell r="B2707" t="str">
            <v>m. Interest expense (NII)</v>
          </cell>
          <cell r="C2707" t="str">
            <v>TOTDEBTEXP</v>
          </cell>
        </row>
        <row r="2708">
          <cell r="A2708" t="str">
            <v>518266</v>
          </cell>
          <cell r="B2708" t="str">
            <v>m. Interest expense (NII)</v>
          </cell>
          <cell r="C2708" t="str">
            <v>TOTDEBTEXP</v>
          </cell>
        </row>
        <row r="2709">
          <cell r="A2709" t="str">
            <v>518276</v>
          </cell>
          <cell r="B2709" t="str">
            <v>m. Interest expense (NII)</v>
          </cell>
          <cell r="C2709" t="str">
            <v>TOTDEBTEXP</v>
          </cell>
        </row>
        <row r="2710">
          <cell r="A2710" t="str">
            <v>518400</v>
          </cell>
          <cell r="B2710" t="str">
            <v>m. Interest expense (NII)</v>
          </cell>
          <cell r="C2710" t="str">
            <v>TOTDEBTEXP</v>
          </cell>
        </row>
        <row r="2711">
          <cell r="A2711" t="str">
            <v>518416</v>
          </cell>
          <cell r="B2711" t="str">
            <v>m. Interest expense (NII)</v>
          </cell>
          <cell r="C2711" t="str">
            <v>TOTDEBTEXP</v>
          </cell>
        </row>
        <row r="2712">
          <cell r="A2712" t="str">
            <v>518424</v>
          </cell>
          <cell r="B2712" t="str">
            <v>m. Interest expense (NII)</v>
          </cell>
          <cell r="C2712" t="str">
            <v>TOTDEBTEXP</v>
          </cell>
        </row>
        <row r="2713">
          <cell r="A2713" t="str">
            <v>518425</v>
          </cell>
          <cell r="B2713" t="str">
            <v>m. Interest expense (NII)</v>
          </cell>
          <cell r="C2713" t="str">
            <v>TOTDEBTEXP</v>
          </cell>
        </row>
        <row r="2714">
          <cell r="A2714" t="str">
            <v>518426</v>
          </cell>
          <cell r="B2714" t="str">
            <v>m. Interest expense (NII)</v>
          </cell>
          <cell r="C2714" t="str">
            <v>TOTDEBTEXP</v>
          </cell>
        </row>
        <row r="2715">
          <cell r="A2715" t="str">
            <v>518436</v>
          </cell>
          <cell r="B2715" t="str">
            <v>m. Interest expense (NII)</v>
          </cell>
          <cell r="C2715" t="str">
            <v>TOTDEBTEXP</v>
          </cell>
        </row>
        <row r="2716">
          <cell r="A2716" t="str">
            <v>518445</v>
          </cell>
          <cell r="B2716" t="str">
            <v>m. Interest expense (NII)</v>
          </cell>
          <cell r="C2716" t="str">
            <v>TOTDEBTEXP</v>
          </cell>
        </row>
        <row r="2717">
          <cell r="A2717" t="str">
            <v>518446</v>
          </cell>
          <cell r="B2717" t="str">
            <v>m. Interest expense (NII)</v>
          </cell>
          <cell r="C2717" t="str">
            <v>TOTDEBTEXP</v>
          </cell>
        </row>
        <row r="2718">
          <cell r="A2718" t="str">
            <v>518456</v>
          </cell>
          <cell r="B2718" t="str">
            <v>m. Interest expense (NII)</v>
          </cell>
          <cell r="C2718" t="str">
            <v>TOTDEBTEXP</v>
          </cell>
        </row>
        <row r="2719">
          <cell r="A2719" t="str">
            <v>518466</v>
          </cell>
          <cell r="B2719" t="str">
            <v>m. Interest expense (NII)</v>
          </cell>
          <cell r="C2719" t="str">
            <v>TOTDEBTEXP</v>
          </cell>
        </row>
        <row r="2720">
          <cell r="A2720" t="str">
            <v>518476</v>
          </cell>
          <cell r="B2720" t="str">
            <v>m. Interest expense (NII)</v>
          </cell>
          <cell r="C2720" t="str">
            <v>TOTDEBTEXP</v>
          </cell>
        </row>
        <row r="2721">
          <cell r="A2721" t="str">
            <v>518600</v>
          </cell>
          <cell r="B2721" t="str">
            <v>m. Interest expense (NII)</v>
          </cell>
          <cell r="C2721" t="str">
            <v>TOTDEBTEXP</v>
          </cell>
        </row>
        <row r="2722">
          <cell r="A2722" t="str">
            <v>518616</v>
          </cell>
          <cell r="B2722" t="str">
            <v>m. Interest expense (NII)</v>
          </cell>
          <cell r="C2722" t="str">
            <v>TOTDEBTEXP</v>
          </cell>
        </row>
        <row r="2723">
          <cell r="A2723" t="str">
            <v>518626</v>
          </cell>
          <cell r="B2723" t="str">
            <v>m. Interest expense (NII)</v>
          </cell>
          <cell r="C2723" t="str">
            <v>TOTDEBTEXP</v>
          </cell>
        </row>
        <row r="2724">
          <cell r="A2724" t="str">
            <v>518630</v>
          </cell>
          <cell r="B2724" t="str">
            <v>m. Interest expense (NII)</v>
          </cell>
          <cell r="C2724" t="str">
            <v>TOTDEBTEXP</v>
          </cell>
        </row>
        <row r="2725">
          <cell r="A2725" t="str">
            <v>518631</v>
          </cell>
          <cell r="B2725" t="str">
            <v>m. Interest expense (NII)</v>
          </cell>
          <cell r="C2725" t="str">
            <v>TOTDEBTEXP</v>
          </cell>
        </row>
        <row r="2726">
          <cell r="A2726" t="str">
            <v>518632</v>
          </cell>
          <cell r="B2726" t="str">
            <v>m. Interest expense (NII)</v>
          </cell>
          <cell r="C2726" t="str">
            <v>TOTDEBTEXP</v>
          </cell>
        </row>
        <row r="2727">
          <cell r="A2727" t="str">
            <v>518633</v>
          </cell>
          <cell r="B2727" t="str">
            <v>m. Interest expense (NII)</v>
          </cell>
          <cell r="C2727" t="str">
            <v>TOTDEBTEXP</v>
          </cell>
        </row>
        <row r="2728">
          <cell r="A2728" t="str">
            <v>518634</v>
          </cell>
          <cell r="B2728" t="str">
            <v>m. Interest expense (NII)</v>
          </cell>
          <cell r="C2728" t="str">
            <v>TOTDEBTEXP</v>
          </cell>
        </row>
        <row r="2729">
          <cell r="A2729" t="str">
            <v>518635</v>
          </cell>
          <cell r="B2729" t="str">
            <v>m. Interest expense (NII)</v>
          </cell>
          <cell r="C2729" t="str">
            <v>TOTDEBTEXP</v>
          </cell>
        </row>
        <row r="2730">
          <cell r="A2730" t="str">
            <v>518636</v>
          </cell>
          <cell r="B2730" t="str">
            <v>m. Interest expense (NII)</v>
          </cell>
          <cell r="C2730" t="str">
            <v>TOTDEBTEXP</v>
          </cell>
        </row>
        <row r="2731">
          <cell r="A2731" t="str">
            <v>518637</v>
          </cell>
          <cell r="B2731" t="str">
            <v>m. Interest expense (NII)</v>
          </cell>
          <cell r="C2731" t="str">
            <v>TOTDEBTEXP</v>
          </cell>
        </row>
        <row r="2732">
          <cell r="A2732" t="str">
            <v>518638</v>
          </cell>
          <cell r="B2732" t="str">
            <v>m. Interest expense (NII)</v>
          </cell>
          <cell r="C2732" t="str">
            <v>TOTDEBTEXP</v>
          </cell>
        </row>
        <row r="2733">
          <cell r="A2733" t="str">
            <v>518646</v>
          </cell>
          <cell r="B2733" t="str">
            <v>m. Interest expense (NII)</v>
          </cell>
          <cell r="C2733" t="str">
            <v>TOTDEBTEXP</v>
          </cell>
        </row>
        <row r="2734">
          <cell r="A2734" t="str">
            <v>518656</v>
          </cell>
          <cell r="B2734" t="str">
            <v>m. Interest expense (NII)</v>
          </cell>
          <cell r="C2734" t="str">
            <v>TOTDEBTEXP</v>
          </cell>
        </row>
        <row r="2735">
          <cell r="A2735" t="str">
            <v>518666</v>
          </cell>
          <cell r="B2735" t="str">
            <v>m. Interest expense (NII)</v>
          </cell>
          <cell r="C2735" t="str">
            <v>TOTDEBTEXP</v>
          </cell>
        </row>
        <row r="2736">
          <cell r="A2736" t="str">
            <v>518676</v>
          </cell>
          <cell r="B2736" t="str">
            <v>m. Interest expense (NII)</v>
          </cell>
          <cell r="C2736" t="str">
            <v>TOTDEBTEXP</v>
          </cell>
        </row>
        <row r="2737">
          <cell r="A2737" t="str">
            <v>518688</v>
          </cell>
          <cell r="B2737" t="str">
            <v>m. Interest expense (NII)</v>
          </cell>
          <cell r="C2737" t="str">
            <v>TOTDEBTEXP</v>
          </cell>
        </row>
        <row r="2738">
          <cell r="A2738" t="str">
            <v>518689</v>
          </cell>
          <cell r="B2738" t="str">
            <v>m. Interest expense (NII)</v>
          </cell>
          <cell r="C2738" t="str">
            <v>TOTDEBTEXP</v>
          </cell>
        </row>
        <row r="2739">
          <cell r="A2739" t="str">
            <v>518700</v>
          </cell>
          <cell r="B2739" t="str">
            <v>m. Interest expense (NII)</v>
          </cell>
          <cell r="C2739" t="str">
            <v>TOTDEBTEXP</v>
          </cell>
        </row>
        <row r="2740">
          <cell r="A2740" t="str">
            <v>518720</v>
          </cell>
          <cell r="B2740" t="str">
            <v>m. Interest expense (NII)</v>
          </cell>
          <cell r="C2740" t="str">
            <v>TOTDEBTEXP</v>
          </cell>
        </row>
        <row r="2741">
          <cell r="A2741" t="str">
            <v>518730</v>
          </cell>
          <cell r="B2741" t="str">
            <v>m. Interest expense (NII)</v>
          </cell>
          <cell r="C2741" t="str">
            <v>TOTDEBTEXP</v>
          </cell>
        </row>
        <row r="2742">
          <cell r="A2742" t="str">
            <v>518736</v>
          </cell>
          <cell r="B2742" t="str">
            <v>m. Interest expense (NII)</v>
          </cell>
          <cell r="C2742" t="str">
            <v>TOTDEBTEXP</v>
          </cell>
        </row>
        <row r="2743">
          <cell r="A2743" t="str">
            <v>519001</v>
          </cell>
          <cell r="B2743" t="str">
            <v>m. Interest expense (NII)</v>
          </cell>
          <cell r="C2743" t="str">
            <v>TOTDEBTEXP</v>
          </cell>
        </row>
        <row r="2744">
          <cell r="A2744" t="str">
            <v>519002</v>
          </cell>
          <cell r="B2744" t="str">
            <v>m. Interest expense (NII)</v>
          </cell>
          <cell r="C2744" t="str">
            <v>TOTDEBTEXP</v>
          </cell>
        </row>
        <row r="2745">
          <cell r="A2745" t="str">
            <v>519003</v>
          </cell>
          <cell r="B2745" t="str">
            <v>m. Interest expense (NII)</v>
          </cell>
          <cell r="C2745" t="str">
            <v>TOTDEBTEXP</v>
          </cell>
        </row>
        <row r="2746">
          <cell r="A2746" t="str">
            <v>519005</v>
          </cell>
          <cell r="B2746" t="str">
            <v>m. Interest expense (NII)</v>
          </cell>
          <cell r="C2746" t="str">
            <v>TOTDEBTEXP</v>
          </cell>
        </row>
        <row r="2747">
          <cell r="A2747" t="str">
            <v>519006</v>
          </cell>
          <cell r="B2747" t="str">
            <v>m. Interest expense (NII)</v>
          </cell>
          <cell r="C2747" t="str">
            <v>TOTDEBTEXP</v>
          </cell>
        </row>
        <row r="2748">
          <cell r="A2748" t="str">
            <v>519007</v>
          </cell>
          <cell r="B2748" t="str">
            <v>m. Interest expense (NII)</v>
          </cell>
          <cell r="C2748" t="str">
            <v>TOTDEBTEXP</v>
          </cell>
        </row>
        <row r="2749">
          <cell r="A2749" t="str">
            <v>519008</v>
          </cell>
          <cell r="B2749" t="str">
            <v>m. Interest expense (NII)</v>
          </cell>
          <cell r="C2749" t="str">
            <v>TOTDEBTEXP</v>
          </cell>
        </row>
        <row r="2750">
          <cell r="A2750" t="str">
            <v>519009</v>
          </cell>
          <cell r="B2750" t="str">
            <v>m. Interest expense (NII)</v>
          </cell>
          <cell r="C2750" t="str">
            <v>TOTDEBTEXP</v>
          </cell>
        </row>
        <row r="2751">
          <cell r="A2751" t="str">
            <v>519010</v>
          </cell>
          <cell r="B2751" t="str">
            <v>m. Interest expense (NII)</v>
          </cell>
          <cell r="C2751" t="str">
            <v>TOTDEBTEXP</v>
          </cell>
        </row>
        <row r="2752">
          <cell r="A2752" t="str">
            <v>519011</v>
          </cell>
          <cell r="B2752" t="str">
            <v>m. Interest expense (NII)</v>
          </cell>
          <cell r="C2752" t="str">
            <v>TOTDEBTEXP</v>
          </cell>
        </row>
        <row r="2753">
          <cell r="A2753" t="str">
            <v>519012</v>
          </cell>
          <cell r="B2753" t="str">
            <v>m. Interest expense (NII)</v>
          </cell>
          <cell r="C2753" t="str">
            <v>TOTDEBTEXP</v>
          </cell>
        </row>
        <row r="2754">
          <cell r="A2754" t="str">
            <v>519101</v>
          </cell>
          <cell r="B2754" t="str">
            <v>m. Interest expense (NII)</v>
          </cell>
          <cell r="C2754" t="str">
            <v>TOTDEBTEXP</v>
          </cell>
        </row>
        <row r="2755">
          <cell r="A2755" t="str">
            <v>519102</v>
          </cell>
          <cell r="B2755" t="str">
            <v>m. Interest expense (NII)</v>
          </cell>
          <cell r="C2755" t="str">
            <v>TOTDEBTEXP</v>
          </cell>
        </row>
        <row r="2756">
          <cell r="A2756" t="str">
            <v>519120</v>
          </cell>
          <cell r="B2756" t="str">
            <v>m. Interest expense (NII)</v>
          </cell>
          <cell r="C2756" t="str">
            <v>TOTDEBTEXP</v>
          </cell>
        </row>
        <row r="2757">
          <cell r="A2757" t="str">
            <v>519130</v>
          </cell>
          <cell r="B2757" t="str">
            <v>m. Interest expense (NII)</v>
          </cell>
          <cell r="C2757" t="str">
            <v>TOTDEBTEXP</v>
          </cell>
        </row>
        <row r="2758">
          <cell r="A2758" t="str">
            <v>519140</v>
          </cell>
          <cell r="B2758" t="str">
            <v>m. Interest expense (NII)</v>
          </cell>
          <cell r="C2758" t="str">
            <v>TOTDEBTEXP</v>
          </cell>
        </row>
        <row r="2759">
          <cell r="A2759" t="str">
            <v>519150</v>
          </cell>
          <cell r="B2759" t="str">
            <v>m. Interest expense (NII)</v>
          </cell>
          <cell r="C2759" t="str">
            <v>TOTDEBTEXP</v>
          </cell>
        </row>
        <row r="2760">
          <cell r="A2760" t="str">
            <v>519160</v>
          </cell>
          <cell r="B2760" t="str">
            <v>m. Interest expense (NII)</v>
          </cell>
          <cell r="C2760" t="str">
            <v>TOTDEBTEXP</v>
          </cell>
        </row>
        <row r="2761">
          <cell r="A2761" t="str">
            <v>519170</v>
          </cell>
          <cell r="B2761" t="str">
            <v>m. Interest expense (NII)</v>
          </cell>
          <cell r="C2761" t="str">
            <v>TOTDEBTEXP</v>
          </cell>
        </row>
        <row r="2762">
          <cell r="A2762" t="str">
            <v>519180</v>
          </cell>
          <cell r="B2762" t="str">
            <v>m. Interest expense (NII)</v>
          </cell>
          <cell r="C2762" t="str">
            <v>TOTDEBTEXP</v>
          </cell>
        </row>
        <row r="2763">
          <cell r="A2763" t="str">
            <v>519182</v>
          </cell>
          <cell r="B2763" t="str">
            <v>m. Interest expense (NII)</v>
          </cell>
          <cell r="C2763" t="str">
            <v>TOTDEBTEXP</v>
          </cell>
        </row>
        <row r="2764">
          <cell r="A2764" t="str">
            <v>519190</v>
          </cell>
          <cell r="B2764" t="str">
            <v>m. Interest expense (NII)</v>
          </cell>
          <cell r="C2764" t="str">
            <v>TOTDEBTEXP</v>
          </cell>
        </row>
        <row r="2765">
          <cell r="A2765" t="str">
            <v>519192</v>
          </cell>
          <cell r="B2765" t="str">
            <v>m. Interest expense (NII)</v>
          </cell>
          <cell r="C2765" t="str">
            <v>TOTDEBTEXP</v>
          </cell>
        </row>
        <row r="2766">
          <cell r="A2766" t="str">
            <v>519201</v>
          </cell>
          <cell r="B2766" t="str">
            <v>m. Interest expense (NII)</v>
          </cell>
          <cell r="C2766" t="str">
            <v>TOTDEBTEXP</v>
          </cell>
        </row>
        <row r="2767">
          <cell r="A2767" t="str">
            <v>519202</v>
          </cell>
          <cell r="B2767" t="str">
            <v>m. Interest expense (NII)</v>
          </cell>
          <cell r="C2767" t="str">
            <v>TOTDEBTEXP</v>
          </cell>
        </row>
        <row r="2768">
          <cell r="A2768" t="str">
            <v>519240</v>
          </cell>
          <cell r="B2768" t="str">
            <v>m. Interest expense (NII)</v>
          </cell>
          <cell r="C2768" t="str">
            <v>TOTDEBTEXP</v>
          </cell>
        </row>
        <row r="2769">
          <cell r="A2769" t="str">
            <v>519250</v>
          </cell>
          <cell r="B2769" t="str">
            <v>m. Interest expense (NII)</v>
          </cell>
          <cell r="C2769" t="str">
            <v>TOTDEBTEXP</v>
          </cell>
        </row>
        <row r="2770">
          <cell r="A2770" t="str">
            <v>519280</v>
          </cell>
          <cell r="B2770" t="str">
            <v>m. Interest expense (NII)</v>
          </cell>
          <cell r="C2770" t="str">
            <v>TOTDEBTEXP</v>
          </cell>
        </row>
        <row r="2771">
          <cell r="A2771" t="str">
            <v>519282</v>
          </cell>
          <cell r="B2771" t="str">
            <v>m. Interest expense (NII)</v>
          </cell>
          <cell r="C2771" t="str">
            <v>TOTDEBTEXP</v>
          </cell>
        </row>
        <row r="2772">
          <cell r="A2772" t="str">
            <v>519290</v>
          </cell>
          <cell r="B2772" t="str">
            <v>m. Interest expense (NII)</v>
          </cell>
          <cell r="C2772" t="str">
            <v>TOTDEBTEXP</v>
          </cell>
        </row>
        <row r="2773">
          <cell r="A2773" t="str">
            <v>519292</v>
          </cell>
          <cell r="B2773" t="str">
            <v>m. Interest expense (NII)</v>
          </cell>
          <cell r="C2773" t="str">
            <v>TOTDEBTEXP</v>
          </cell>
        </row>
        <row r="2774">
          <cell r="A2774" t="str">
            <v>519301</v>
          </cell>
          <cell r="B2774" t="str">
            <v>m. Interest expense (NII)</v>
          </cell>
          <cell r="C2774" t="str">
            <v>TOTDEBTEXP</v>
          </cell>
        </row>
        <row r="2775">
          <cell r="A2775" t="str">
            <v>519302</v>
          </cell>
          <cell r="B2775" t="str">
            <v>m. Interest expense (NII)</v>
          </cell>
          <cell r="C2775" t="str">
            <v>TOTDEBTEXP</v>
          </cell>
        </row>
        <row r="2776">
          <cell r="A2776" t="str">
            <v>519320</v>
          </cell>
          <cell r="B2776" t="str">
            <v>m. Interest expense (NII)</v>
          </cell>
          <cell r="C2776" t="str">
            <v>TOTDEBTEXP</v>
          </cell>
        </row>
        <row r="2777">
          <cell r="A2777" t="str">
            <v>519330</v>
          </cell>
          <cell r="B2777" t="str">
            <v>m. Interest expense (NII)</v>
          </cell>
          <cell r="C2777" t="str">
            <v>TOTDEBTEXP</v>
          </cell>
        </row>
        <row r="2778">
          <cell r="A2778" t="str">
            <v>519340</v>
          </cell>
          <cell r="B2778" t="str">
            <v>m. Interest expense (NII)</v>
          </cell>
          <cell r="C2778" t="str">
            <v>TOTDEBTEXP</v>
          </cell>
        </row>
        <row r="2779">
          <cell r="A2779" t="str">
            <v>519350</v>
          </cell>
          <cell r="B2779" t="str">
            <v>m. Interest expense (NII)</v>
          </cell>
          <cell r="C2779" t="str">
            <v>TOTDEBTEXP</v>
          </cell>
        </row>
        <row r="2780">
          <cell r="A2780" t="str">
            <v>519360</v>
          </cell>
          <cell r="B2780" t="str">
            <v>m. Interest expense (NII)</v>
          </cell>
          <cell r="C2780" t="str">
            <v>TOTDEBTEXP</v>
          </cell>
        </row>
        <row r="2781">
          <cell r="A2781" t="str">
            <v>519370</v>
          </cell>
          <cell r="B2781" t="str">
            <v>m. Interest expense (NII)</v>
          </cell>
          <cell r="C2781" t="str">
            <v>TOTDEBTEXP</v>
          </cell>
        </row>
        <row r="2782">
          <cell r="A2782" t="str">
            <v>519380</v>
          </cell>
          <cell r="B2782" t="str">
            <v>m. Interest expense (NII)</v>
          </cell>
          <cell r="C2782" t="str">
            <v>TOTDEBTEXP</v>
          </cell>
        </row>
        <row r="2783">
          <cell r="A2783" t="str">
            <v>519382</v>
          </cell>
          <cell r="B2783" t="str">
            <v>m. Interest expense (NII)</v>
          </cell>
          <cell r="C2783" t="str">
            <v>TOTDEBTEXP</v>
          </cell>
        </row>
        <row r="2784">
          <cell r="A2784" t="str">
            <v>519390</v>
          </cell>
          <cell r="B2784" t="str">
            <v>m. Interest expense (NII)</v>
          </cell>
          <cell r="C2784" t="str">
            <v>TOTDEBTEXP</v>
          </cell>
        </row>
        <row r="2785">
          <cell r="A2785" t="str">
            <v>519392</v>
          </cell>
          <cell r="B2785" t="str">
            <v>m. Interest expense (NII)</v>
          </cell>
          <cell r="C2785" t="str">
            <v>TOTDEBTEXP</v>
          </cell>
        </row>
        <row r="2786">
          <cell r="A2786" t="str">
            <v>519401</v>
          </cell>
          <cell r="B2786" t="str">
            <v>m. Interest expense (NII)</v>
          </cell>
          <cell r="C2786" t="str">
            <v>TOTDEBTEXP</v>
          </cell>
        </row>
        <row r="2787">
          <cell r="A2787" t="str">
            <v>519402</v>
          </cell>
          <cell r="B2787" t="str">
            <v>m. Interest expense (NII)</v>
          </cell>
          <cell r="C2787" t="str">
            <v>TOTDEBTEXP</v>
          </cell>
        </row>
        <row r="2788">
          <cell r="A2788" t="str">
            <v>519440</v>
          </cell>
          <cell r="B2788" t="str">
            <v>m. Interest expense (NII)</v>
          </cell>
          <cell r="C2788" t="str">
            <v>TOTDEBTEXP</v>
          </cell>
        </row>
        <row r="2789">
          <cell r="A2789" t="str">
            <v>519450</v>
          </cell>
          <cell r="B2789" t="str">
            <v>m. Interest expense (NII)</v>
          </cell>
          <cell r="C2789" t="str">
            <v>TOTDEBTEXP</v>
          </cell>
        </row>
        <row r="2790">
          <cell r="A2790" t="str">
            <v>519480</v>
          </cell>
          <cell r="B2790" t="str">
            <v>m. Interest expense (NII)</v>
          </cell>
          <cell r="C2790" t="str">
            <v>TOTDEBTEXP</v>
          </cell>
        </row>
        <row r="2791">
          <cell r="A2791" t="str">
            <v>519482</v>
          </cell>
          <cell r="B2791" t="str">
            <v>m. Interest expense (NII)</v>
          </cell>
          <cell r="C2791" t="str">
            <v>TOTDEBTEXP</v>
          </cell>
        </row>
        <row r="2792">
          <cell r="A2792" t="str">
            <v>519490</v>
          </cell>
          <cell r="B2792" t="str">
            <v>m. Interest expense (NII)</v>
          </cell>
          <cell r="C2792" t="str">
            <v>TOTDEBTEXP</v>
          </cell>
        </row>
        <row r="2793">
          <cell r="A2793" t="str">
            <v>519492</v>
          </cell>
          <cell r="B2793" t="str">
            <v>m. Interest expense (NII)</v>
          </cell>
          <cell r="C2793" t="str">
            <v>TOTDEBTEXP</v>
          </cell>
        </row>
        <row r="2794">
          <cell r="A2794" t="str">
            <v>519970</v>
          </cell>
          <cell r="B2794" t="str">
            <v>m. Interest expense (NII)</v>
          </cell>
          <cell r="C2794" t="str">
            <v>TOTDEBTEXP</v>
          </cell>
        </row>
        <row r="2795">
          <cell r="A2795" t="str">
            <v>521111</v>
          </cell>
          <cell r="B2795" t="str">
            <v>m. Interest expense (NII)</v>
          </cell>
          <cell r="C2795" t="str">
            <v>TOTDEBTEXP</v>
          </cell>
        </row>
        <row r="2796">
          <cell r="A2796" t="str">
            <v>521112</v>
          </cell>
          <cell r="B2796" t="str">
            <v>m. Interest expense (NII)</v>
          </cell>
          <cell r="C2796" t="str">
            <v>TOTDEBTEXP</v>
          </cell>
        </row>
        <row r="2797">
          <cell r="A2797" t="str">
            <v>521113</v>
          </cell>
          <cell r="B2797" t="str">
            <v>m. Interest expense (NII)</v>
          </cell>
          <cell r="C2797" t="str">
            <v>TOTDEBTEXP</v>
          </cell>
        </row>
        <row r="2798">
          <cell r="A2798" t="str">
            <v>521176</v>
          </cell>
          <cell r="B2798" t="str">
            <v>m. Interest expense (NII)</v>
          </cell>
          <cell r="C2798" t="str">
            <v>TOTDEBTEXP</v>
          </cell>
        </row>
        <row r="2799">
          <cell r="A2799" t="str">
            <v>521201</v>
          </cell>
          <cell r="B2799" t="str">
            <v>m. Interest expense (NII)</v>
          </cell>
          <cell r="C2799" t="str">
            <v>TOTDEBTEXP</v>
          </cell>
        </row>
        <row r="2800">
          <cell r="A2800" t="str">
            <v>522111</v>
          </cell>
          <cell r="B2800" t="str">
            <v>m. Interest expense (NII)</v>
          </cell>
          <cell r="C2800" t="str">
            <v>TOTDEBTEXP</v>
          </cell>
        </row>
        <row r="2801">
          <cell r="A2801" t="str">
            <v>522851</v>
          </cell>
          <cell r="B2801" t="str">
            <v>m. Interest expense (NII)</v>
          </cell>
          <cell r="C2801" t="str">
            <v>TOTDEBTEXP</v>
          </cell>
        </row>
        <row r="2802">
          <cell r="A2802" t="str">
            <v>522853</v>
          </cell>
          <cell r="B2802" t="str">
            <v>m. Interest expense (NII)</v>
          </cell>
          <cell r="C2802" t="str">
            <v>TOTDEBTEXP</v>
          </cell>
        </row>
        <row r="2803">
          <cell r="A2803" t="str">
            <v>523114</v>
          </cell>
          <cell r="B2803" t="str">
            <v>m. Interest expense (NII)</v>
          </cell>
          <cell r="C2803" t="str">
            <v>TOTDEBTEXP</v>
          </cell>
        </row>
        <row r="2804">
          <cell r="A2804" t="str">
            <v>524115</v>
          </cell>
          <cell r="B2804" t="str">
            <v>m. Interest expense (NII)</v>
          </cell>
          <cell r="C2804" t="str">
            <v>TOTDEBTEXP</v>
          </cell>
        </row>
        <row r="2805">
          <cell r="A2805" t="str">
            <v>525201</v>
          </cell>
          <cell r="B2805" t="str">
            <v>m. Interest expense (NII)</v>
          </cell>
          <cell r="C2805" t="str">
            <v>TOTDEBTEXP</v>
          </cell>
        </row>
        <row r="2806">
          <cell r="A2806" t="str">
            <v>525301</v>
          </cell>
          <cell r="B2806" t="str">
            <v>m. Interest expense (NII)</v>
          </cell>
          <cell r="C2806" t="str">
            <v>TOTDEBTEXP</v>
          </cell>
        </row>
        <row r="2807">
          <cell r="A2807" t="str">
            <v>525302</v>
          </cell>
          <cell r="B2807" t="str">
            <v>m. Interest expense (NII)</v>
          </cell>
          <cell r="C2807" t="str">
            <v>TOTDEBTEXP</v>
          </cell>
        </row>
        <row r="2808">
          <cell r="A2808" t="str">
            <v>525303</v>
          </cell>
          <cell r="B2808" t="str">
            <v>m. Interest expense (NII)</v>
          </cell>
          <cell r="C2808" t="str">
            <v>TOTDEBTEXP</v>
          </cell>
        </row>
        <row r="2809">
          <cell r="A2809" t="str">
            <v>525304</v>
          </cell>
          <cell r="B2809" t="str">
            <v>m. Interest expense (NII)</v>
          </cell>
          <cell r="C2809" t="str">
            <v>TOTDEBTEXP</v>
          </cell>
        </row>
        <row r="2810">
          <cell r="A2810" t="str">
            <v>525305</v>
          </cell>
          <cell r="B2810" t="str">
            <v>m. Interest expense (NII)</v>
          </cell>
          <cell r="C2810" t="str">
            <v>TOTDEBTEXP</v>
          </cell>
        </row>
        <row r="2811">
          <cell r="A2811" t="str">
            <v>525306</v>
          </cell>
          <cell r="B2811" t="str">
            <v>m. Interest expense (NII)</v>
          </cell>
          <cell r="C2811" t="str">
            <v>TOTDEBTEXP</v>
          </cell>
        </row>
        <row r="2812">
          <cell r="A2812" t="str">
            <v>525307</v>
          </cell>
          <cell r="B2812" t="str">
            <v>m. Interest expense (NII)</v>
          </cell>
          <cell r="C2812" t="str">
            <v>TOTDEBTEXP</v>
          </cell>
        </row>
        <row r="2813">
          <cell r="A2813" t="str">
            <v>525308</v>
          </cell>
          <cell r="B2813" t="str">
            <v>m. Interest expense (NII)</v>
          </cell>
          <cell r="C2813" t="str">
            <v>TOTDEBTEXP</v>
          </cell>
        </row>
        <row r="2814">
          <cell r="A2814" t="str">
            <v>525331</v>
          </cell>
          <cell r="B2814" t="str">
            <v>m. Interest expense (NII)</v>
          </cell>
          <cell r="C2814" t="str">
            <v>TOTDEBTEXP</v>
          </cell>
        </row>
        <row r="2815">
          <cell r="A2815" t="str">
            <v>525335</v>
          </cell>
          <cell r="B2815" t="str">
            <v>m. Interest expense (NII)</v>
          </cell>
          <cell r="C2815" t="str">
            <v>TOTDEBTEXP</v>
          </cell>
        </row>
        <row r="2816">
          <cell r="A2816" t="str">
            <v>525391</v>
          </cell>
          <cell r="B2816" t="str">
            <v>m. Interest expense (NII)</v>
          </cell>
          <cell r="C2816" t="str">
            <v>TOTDEBTEXP</v>
          </cell>
        </row>
        <row r="2817">
          <cell r="A2817" t="str">
            <v>525401</v>
          </cell>
          <cell r="B2817" t="str">
            <v>m. Interest expense (NII)</v>
          </cell>
          <cell r="C2817" t="str">
            <v>TOTDEBTEXP</v>
          </cell>
        </row>
        <row r="2818">
          <cell r="A2818" t="str">
            <v>525402</v>
          </cell>
          <cell r="B2818" t="str">
            <v>m. Interest expense (NII)</v>
          </cell>
          <cell r="C2818" t="str">
            <v>TOTDEBTEXP</v>
          </cell>
        </row>
        <row r="2819">
          <cell r="A2819" t="str">
            <v>525403</v>
          </cell>
          <cell r="B2819" t="str">
            <v>m. Interest expense (NII)</v>
          </cell>
          <cell r="C2819" t="str">
            <v>TOTDEBTEXP</v>
          </cell>
        </row>
        <row r="2820">
          <cell r="A2820" t="str">
            <v>525501</v>
          </cell>
          <cell r="B2820" t="str">
            <v>m. Interest expense (NII)</v>
          </cell>
          <cell r="C2820" t="str">
            <v>TOTDEBTEXP</v>
          </cell>
        </row>
        <row r="2821">
          <cell r="A2821" t="str">
            <v>525502</v>
          </cell>
          <cell r="B2821" t="str">
            <v>m. Interest expense (NII)</v>
          </cell>
          <cell r="C2821" t="str">
            <v>TOTDEBTEXP</v>
          </cell>
        </row>
        <row r="2822">
          <cell r="A2822" t="str">
            <v>526001</v>
          </cell>
          <cell r="B2822" t="str">
            <v>l. Interest income (NII)</v>
          </cell>
          <cell r="C2822" t="str">
            <v>TOTINTERESTINC</v>
          </cell>
        </row>
        <row r="2823">
          <cell r="A2823" t="str">
            <v>526211</v>
          </cell>
          <cell r="B2823" t="str">
            <v>m. Interest expense (NII)</v>
          </cell>
          <cell r="C2823" t="str">
            <v>TOTDEBTEXP</v>
          </cell>
        </row>
        <row r="2824">
          <cell r="A2824" t="str">
            <v>526901</v>
          </cell>
          <cell r="B2824" t="str">
            <v>m. Interest expense (NII)</v>
          </cell>
          <cell r="C2824" t="str">
            <v>TOTDEBTEXP</v>
          </cell>
        </row>
        <row r="2825">
          <cell r="A2825" t="str">
            <v>526902</v>
          </cell>
          <cell r="B2825" t="str">
            <v>m. Interest expense (NII)</v>
          </cell>
          <cell r="C2825" t="str">
            <v>TOTDEBTEXP</v>
          </cell>
        </row>
        <row r="2826">
          <cell r="A2826" t="str">
            <v>526910</v>
          </cell>
          <cell r="B2826" t="str">
            <v>m. Interest expense (NII)</v>
          </cell>
          <cell r="C2826" t="str">
            <v>TOTDEBTEXP</v>
          </cell>
        </row>
        <row r="2827">
          <cell r="A2827" t="str">
            <v>526920</v>
          </cell>
          <cell r="B2827" t="str">
            <v>m. Interest expense (NII)</v>
          </cell>
          <cell r="C2827" t="str">
            <v>TOTDEBTEXP</v>
          </cell>
        </row>
        <row r="2828">
          <cell r="A2828" t="str">
            <v>526930</v>
          </cell>
          <cell r="B2828" t="str">
            <v>m. Interest expense (NII)</v>
          </cell>
          <cell r="C2828" t="str">
            <v>TOTDEBTEXP</v>
          </cell>
        </row>
        <row r="2829">
          <cell r="A2829" t="str">
            <v>526940</v>
          </cell>
          <cell r="B2829" t="str">
            <v>m. Interest expense (NII)</v>
          </cell>
          <cell r="C2829" t="str">
            <v>TOTDEBTEXP</v>
          </cell>
        </row>
        <row r="2830">
          <cell r="A2830" t="str">
            <v>526950</v>
          </cell>
          <cell r="B2830" t="str">
            <v>m. Interest expense (NII)</v>
          </cell>
          <cell r="C2830" t="str">
            <v>TOTDEBTEXP</v>
          </cell>
        </row>
        <row r="2831">
          <cell r="A2831" t="str">
            <v>526960</v>
          </cell>
          <cell r="B2831" t="str">
            <v>m. Interest expense (NII)</v>
          </cell>
          <cell r="C2831" t="str">
            <v>TOTDEBTEXP</v>
          </cell>
        </row>
        <row r="2832">
          <cell r="A2832" t="str">
            <v>526965</v>
          </cell>
          <cell r="B2832" t="str">
            <v>m. Interest expense (NII)</v>
          </cell>
          <cell r="C2832" t="str">
            <v>TOTDEBTEXP</v>
          </cell>
        </row>
        <row r="2833">
          <cell r="A2833" t="str">
            <v>526970</v>
          </cell>
          <cell r="B2833" t="str">
            <v>m. Interest expense (NII)</v>
          </cell>
          <cell r="C2833" t="str">
            <v>TOTDEBTEXP</v>
          </cell>
        </row>
        <row r="2834">
          <cell r="A2834" t="str">
            <v>526975</v>
          </cell>
          <cell r="B2834" t="str">
            <v>m. Interest expense (NII)</v>
          </cell>
          <cell r="C2834" t="str">
            <v>TOTDEBTEXP</v>
          </cell>
        </row>
        <row r="2835">
          <cell r="A2835" t="str">
            <v>527010</v>
          </cell>
          <cell r="B2835" t="str">
            <v>m. Interest expense (NII)</v>
          </cell>
          <cell r="C2835" t="str">
            <v>TOTDEBTEXP</v>
          </cell>
        </row>
        <row r="2836">
          <cell r="A2836" t="str">
            <v>527030</v>
          </cell>
          <cell r="B2836" t="str">
            <v>m. Interest expense (NII)</v>
          </cell>
          <cell r="C2836" t="str">
            <v>TOTDEBTEXP</v>
          </cell>
        </row>
        <row r="2837">
          <cell r="A2837" t="str">
            <v>527040</v>
          </cell>
          <cell r="B2837" t="str">
            <v>m. Interest expense (NII)</v>
          </cell>
          <cell r="C2837" t="str">
            <v>TOTDEBTEXP</v>
          </cell>
        </row>
        <row r="2838">
          <cell r="A2838" t="str">
            <v>527050</v>
          </cell>
          <cell r="B2838" t="str">
            <v>m. Interest expense (NII)</v>
          </cell>
          <cell r="C2838" t="str">
            <v>TOTDEBTEXP</v>
          </cell>
        </row>
        <row r="2839">
          <cell r="A2839" t="str">
            <v>527060</v>
          </cell>
          <cell r="B2839" t="str">
            <v>m. Interest expense (NII)</v>
          </cell>
          <cell r="C2839" t="str">
            <v>TOTDEBTEXP</v>
          </cell>
        </row>
        <row r="2840">
          <cell r="A2840" t="str">
            <v>527065</v>
          </cell>
          <cell r="B2840" t="str">
            <v>m. Interest expense (NII)</v>
          </cell>
          <cell r="C2840" t="str">
            <v>TOTDEBTEXP</v>
          </cell>
        </row>
        <row r="2841">
          <cell r="A2841" t="str">
            <v>527070</v>
          </cell>
          <cell r="B2841" t="str">
            <v>m. Interest expense (NII)</v>
          </cell>
          <cell r="C2841" t="str">
            <v>TOTDEBTEXP</v>
          </cell>
        </row>
        <row r="2842">
          <cell r="A2842" t="str">
            <v>527075</v>
          </cell>
          <cell r="B2842" t="str">
            <v>m. Interest expense (NII)</v>
          </cell>
          <cell r="C2842" t="str">
            <v>TOTDEBTEXP</v>
          </cell>
        </row>
        <row r="2843">
          <cell r="A2843" t="str">
            <v>527130</v>
          </cell>
          <cell r="B2843" t="str">
            <v>m. Interest expense (NII)</v>
          </cell>
          <cell r="C2843" t="str">
            <v>TOTDEBTEXP</v>
          </cell>
        </row>
        <row r="2844">
          <cell r="A2844" t="str">
            <v>527330</v>
          </cell>
          <cell r="B2844" t="str">
            <v>m. Interest expense (NII)</v>
          </cell>
          <cell r="C2844" t="str">
            <v>TOTDEBTEXP</v>
          </cell>
        </row>
        <row r="2845">
          <cell r="A2845" t="str">
            <v>527340</v>
          </cell>
          <cell r="B2845" t="str">
            <v>m. Interest expense (NII)</v>
          </cell>
          <cell r="C2845" t="str">
            <v>TOTDEBTEXP</v>
          </cell>
        </row>
        <row r="2846">
          <cell r="A2846" t="str">
            <v>527701</v>
          </cell>
          <cell r="B2846" t="str">
            <v>m. Interest expense (NII)</v>
          </cell>
          <cell r="C2846" t="str">
            <v>TOTDEBTEXP</v>
          </cell>
        </row>
        <row r="2847">
          <cell r="A2847" t="str">
            <v>527702</v>
          </cell>
          <cell r="B2847" t="str">
            <v>m. Interest expense (NII)</v>
          </cell>
          <cell r="C2847" t="str">
            <v>TOTDEBTEXP</v>
          </cell>
        </row>
        <row r="2848">
          <cell r="A2848" t="str">
            <v>527710</v>
          </cell>
          <cell r="B2848" t="str">
            <v>m. Interest expense (NII)</v>
          </cell>
          <cell r="C2848" t="str">
            <v>TOTDEBTEXP</v>
          </cell>
        </row>
        <row r="2849">
          <cell r="A2849" t="str">
            <v>527720</v>
          </cell>
          <cell r="B2849" t="str">
            <v>m. Interest expense (NII)</v>
          </cell>
          <cell r="C2849" t="str">
            <v>TOTDEBTEXP</v>
          </cell>
        </row>
        <row r="2850">
          <cell r="A2850" t="str">
            <v>527730</v>
          </cell>
          <cell r="B2850" t="str">
            <v>m. Interest expense (NII)</v>
          </cell>
          <cell r="C2850" t="str">
            <v>TOTDEBTEXP</v>
          </cell>
        </row>
        <row r="2851">
          <cell r="A2851" t="str">
            <v>527740</v>
          </cell>
          <cell r="B2851" t="str">
            <v>m. Interest expense (NII)</v>
          </cell>
          <cell r="C2851" t="str">
            <v>TOTDEBTEXP</v>
          </cell>
        </row>
        <row r="2852">
          <cell r="A2852" t="str">
            <v>527750</v>
          </cell>
          <cell r="B2852" t="str">
            <v>m. Interest expense (NII)</v>
          </cell>
          <cell r="C2852" t="str">
            <v>TOTDEBTEXP</v>
          </cell>
        </row>
        <row r="2853">
          <cell r="A2853" t="str">
            <v>527760</v>
          </cell>
          <cell r="B2853" t="str">
            <v>m. Interest expense (NII)</v>
          </cell>
          <cell r="C2853" t="str">
            <v>TOTDEBTEXP</v>
          </cell>
        </row>
        <row r="2854">
          <cell r="A2854" t="str">
            <v>527765</v>
          </cell>
          <cell r="B2854" t="str">
            <v>m. Interest expense (NII)</v>
          </cell>
          <cell r="C2854" t="str">
            <v>TOTDEBTEXP</v>
          </cell>
        </row>
        <row r="2855">
          <cell r="A2855" t="str">
            <v>527770</v>
          </cell>
          <cell r="B2855" t="str">
            <v>m. Interest expense (NII)</v>
          </cell>
          <cell r="C2855" t="str">
            <v>TOTDEBTEXP</v>
          </cell>
        </row>
        <row r="2856">
          <cell r="A2856" t="str">
            <v>527775</v>
          </cell>
          <cell r="B2856" t="str">
            <v>m. Interest expense (NII)</v>
          </cell>
          <cell r="C2856" t="str">
            <v>TOTDEBTEXP</v>
          </cell>
        </row>
        <row r="2857">
          <cell r="A2857" t="str">
            <v>527810</v>
          </cell>
          <cell r="B2857" t="str">
            <v>m. Interest expense (NII)</v>
          </cell>
          <cell r="C2857" t="str">
            <v>TOTDEBTEXP</v>
          </cell>
        </row>
        <row r="2858">
          <cell r="A2858" t="str">
            <v>527830</v>
          </cell>
          <cell r="B2858" t="str">
            <v>m. Interest expense (NII)</v>
          </cell>
          <cell r="C2858" t="str">
            <v>TOTDEBTEXP</v>
          </cell>
        </row>
        <row r="2859">
          <cell r="A2859" t="str">
            <v>527840</v>
          </cell>
          <cell r="B2859" t="str">
            <v>m. Interest expense (NII)</v>
          </cell>
          <cell r="C2859" t="str">
            <v>TOTDEBTEXP</v>
          </cell>
        </row>
        <row r="2860">
          <cell r="A2860" t="str">
            <v>527850</v>
          </cell>
          <cell r="B2860" t="str">
            <v>m. Interest expense (NII)</v>
          </cell>
          <cell r="C2860" t="str">
            <v>TOTDEBTEXP</v>
          </cell>
        </row>
        <row r="2861">
          <cell r="A2861" t="str">
            <v>527860</v>
          </cell>
          <cell r="B2861" t="str">
            <v>m. Interest expense (NII)</v>
          </cell>
          <cell r="C2861" t="str">
            <v>TOTDEBTEXP</v>
          </cell>
        </row>
        <row r="2862">
          <cell r="A2862" t="str">
            <v>527865</v>
          </cell>
          <cell r="B2862" t="str">
            <v>m. Interest expense (NII)</v>
          </cell>
          <cell r="C2862" t="str">
            <v>TOTDEBTEXP</v>
          </cell>
        </row>
        <row r="2863">
          <cell r="A2863" t="str">
            <v>527870</v>
          </cell>
          <cell r="B2863" t="str">
            <v>m. Interest expense (NII)</v>
          </cell>
          <cell r="C2863" t="str">
            <v>TOTDEBTEXP</v>
          </cell>
        </row>
        <row r="2864">
          <cell r="A2864" t="str">
            <v>527875</v>
          </cell>
          <cell r="B2864" t="str">
            <v>m. Interest expense (NII)</v>
          </cell>
          <cell r="C2864" t="str">
            <v>TOTDEBTEXP</v>
          </cell>
        </row>
        <row r="2865">
          <cell r="A2865" t="str">
            <v>528001</v>
          </cell>
          <cell r="B2865" t="str">
            <v>m. Interest expense (NII)</v>
          </cell>
          <cell r="C2865" t="str">
            <v>TOTDEBTEXP</v>
          </cell>
        </row>
        <row r="2866">
          <cell r="A2866" t="str">
            <v>528002</v>
          </cell>
          <cell r="B2866" t="str">
            <v>m. Interest expense (NII)</v>
          </cell>
          <cell r="C2866" t="str">
            <v>TOTDEBTEXP</v>
          </cell>
        </row>
        <row r="2867">
          <cell r="A2867" t="str">
            <v>528005</v>
          </cell>
          <cell r="B2867" t="str">
            <v>m. Interest expense (NII)</v>
          </cell>
          <cell r="C2867" t="str">
            <v>TOTDEBTEXP</v>
          </cell>
        </row>
        <row r="2868">
          <cell r="A2868" t="str">
            <v>528020</v>
          </cell>
          <cell r="B2868" t="str">
            <v>m. Interest expense (NII)</v>
          </cell>
          <cell r="C2868" t="str">
            <v>TOTDEBTEXP</v>
          </cell>
        </row>
        <row r="2869">
          <cell r="A2869" t="str">
            <v>528030</v>
          </cell>
          <cell r="B2869" t="str">
            <v>m. Interest expense (NII)</v>
          </cell>
          <cell r="C2869" t="str">
            <v>TOTDEBTEXP</v>
          </cell>
        </row>
        <row r="2870">
          <cell r="A2870" t="str">
            <v>528040</v>
          </cell>
          <cell r="B2870" t="str">
            <v>m. Interest expense (NII)</v>
          </cell>
          <cell r="C2870" t="str">
            <v>TOTDEBTEXP</v>
          </cell>
        </row>
        <row r="2871">
          <cell r="A2871" t="str">
            <v>528050</v>
          </cell>
          <cell r="B2871" t="str">
            <v>m. Interest expense (NII)</v>
          </cell>
          <cell r="C2871" t="str">
            <v>TOTDEBTEXP</v>
          </cell>
        </row>
        <row r="2872">
          <cell r="A2872" t="str">
            <v>528060</v>
          </cell>
          <cell r="B2872" t="str">
            <v>m. Interest expense (NII)</v>
          </cell>
          <cell r="C2872" t="str">
            <v>TOTDEBTEXP</v>
          </cell>
        </row>
        <row r="2873">
          <cell r="A2873" t="str">
            <v>528070</v>
          </cell>
          <cell r="B2873" t="str">
            <v>m. Interest expense (NII)</v>
          </cell>
          <cell r="C2873" t="str">
            <v>TOTDEBTEXP</v>
          </cell>
        </row>
        <row r="2874">
          <cell r="A2874" t="str">
            <v>528080</v>
          </cell>
          <cell r="B2874" t="str">
            <v>m. Interest expense (NII)</v>
          </cell>
          <cell r="C2874" t="str">
            <v>TOTDEBTEXP</v>
          </cell>
        </row>
        <row r="2875">
          <cell r="A2875" t="str">
            <v>528082</v>
          </cell>
          <cell r="B2875" t="str">
            <v>m. Interest expense (NII)</v>
          </cell>
          <cell r="C2875" t="str">
            <v>TOTDEBTEXP</v>
          </cell>
        </row>
        <row r="2876">
          <cell r="A2876" t="str">
            <v>528090</v>
          </cell>
          <cell r="B2876" t="str">
            <v>m. Interest expense (NII)</v>
          </cell>
          <cell r="C2876" t="str">
            <v>TOTDEBTEXP</v>
          </cell>
        </row>
        <row r="2877">
          <cell r="A2877" t="str">
            <v>528092</v>
          </cell>
          <cell r="B2877" t="str">
            <v>m. Interest expense (NII)</v>
          </cell>
          <cell r="C2877" t="str">
            <v>TOTDEBTEXP</v>
          </cell>
        </row>
        <row r="2878">
          <cell r="A2878" t="str">
            <v>528101</v>
          </cell>
          <cell r="B2878" t="str">
            <v>m. Interest expense (NII)</v>
          </cell>
          <cell r="C2878" t="str">
            <v>TOTDEBTEXP</v>
          </cell>
        </row>
        <row r="2879">
          <cell r="A2879" t="str">
            <v>528102</v>
          </cell>
          <cell r="B2879" t="str">
            <v>m. Interest expense (NII)</v>
          </cell>
          <cell r="C2879" t="str">
            <v>TOTDEBTEXP</v>
          </cell>
        </row>
        <row r="2880">
          <cell r="A2880" t="str">
            <v>528140</v>
          </cell>
          <cell r="B2880" t="str">
            <v>m. Interest expense (NII)</v>
          </cell>
          <cell r="C2880" t="str">
            <v>TOTDEBTEXP</v>
          </cell>
        </row>
        <row r="2881">
          <cell r="A2881" t="str">
            <v>528150</v>
          </cell>
          <cell r="B2881" t="str">
            <v>m. Interest expense (NII)</v>
          </cell>
          <cell r="C2881" t="str">
            <v>TOTDEBTEXP</v>
          </cell>
        </row>
        <row r="2882">
          <cell r="A2882" t="str">
            <v>528180</v>
          </cell>
          <cell r="B2882" t="str">
            <v>m. Interest expense (NII)</v>
          </cell>
          <cell r="C2882" t="str">
            <v>TOTDEBTEXP</v>
          </cell>
        </row>
        <row r="2883">
          <cell r="A2883" t="str">
            <v>528182</v>
          </cell>
          <cell r="B2883" t="str">
            <v>m. Interest expense (NII)</v>
          </cell>
          <cell r="C2883" t="str">
            <v>TOTDEBTEXP</v>
          </cell>
        </row>
        <row r="2884">
          <cell r="A2884" t="str">
            <v>528190</v>
          </cell>
          <cell r="B2884" t="str">
            <v>m. Interest expense (NII)</v>
          </cell>
          <cell r="C2884" t="str">
            <v>TOTDEBTEXP</v>
          </cell>
        </row>
        <row r="2885">
          <cell r="A2885" t="str">
            <v>528192</v>
          </cell>
          <cell r="B2885" t="str">
            <v>m. Interest expense (NII)</v>
          </cell>
          <cell r="C2885" t="str">
            <v>TOTDEBTEXP</v>
          </cell>
        </row>
        <row r="2886">
          <cell r="A2886" t="str">
            <v>528200</v>
          </cell>
          <cell r="B2886" t="str">
            <v>m. Interest expense (NII)</v>
          </cell>
          <cell r="C2886" t="str">
            <v>TOTDEBTEXP</v>
          </cell>
        </row>
        <row r="2887">
          <cell r="A2887" t="str">
            <v>528280</v>
          </cell>
          <cell r="B2887" t="str">
            <v>m. Interest expense (NII)</v>
          </cell>
          <cell r="C2887" t="str">
            <v>TOTDEBTEXP</v>
          </cell>
        </row>
        <row r="2888">
          <cell r="A2888" t="str">
            <v>528282</v>
          </cell>
          <cell r="B2888" t="str">
            <v>m. Interest expense (NII)</v>
          </cell>
          <cell r="C2888" t="str">
            <v>TOTDEBTEXP</v>
          </cell>
        </row>
        <row r="2889">
          <cell r="A2889" t="str">
            <v>528288</v>
          </cell>
          <cell r="B2889" t="str">
            <v>m. Interest expense (NII)</v>
          </cell>
          <cell r="C2889" t="str">
            <v>TOTDEBTEXP</v>
          </cell>
        </row>
        <row r="2890">
          <cell r="A2890" t="str">
            <v>528292</v>
          </cell>
          <cell r="B2890" t="str">
            <v>m. Interest expense (NII)</v>
          </cell>
          <cell r="C2890" t="str">
            <v>TOTDEBTEXP</v>
          </cell>
        </row>
        <row r="2891">
          <cell r="A2891" t="str">
            <v>528400</v>
          </cell>
          <cell r="B2891" t="str">
            <v>m. Interest expense (NII)</v>
          </cell>
          <cell r="C2891" t="str">
            <v>TOTDEBTEXP</v>
          </cell>
        </row>
        <row r="2892">
          <cell r="A2892" t="str">
            <v>528488</v>
          </cell>
          <cell r="B2892" t="str">
            <v>m. Interest expense (NII)</v>
          </cell>
          <cell r="C2892" t="str">
            <v>TOTDEBTEXP</v>
          </cell>
        </row>
        <row r="2893">
          <cell r="A2893" t="str">
            <v>528600</v>
          </cell>
          <cell r="B2893" t="str">
            <v>m. Interest expense (NII)</v>
          </cell>
          <cell r="C2893" t="str">
            <v>TOTDEBTEXP</v>
          </cell>
        </row>
        <row r="2894">
          <cell r="A2894" t="str">
            <v>528700</v>
          </cell>
          <cell r="B2894" t="str">
            <v>m. Interest expense (NII)</v>
          </cell>
          <cell r="C2894" t="str">
            <v>TOTDEBTEXP</v>
          </cell>
        </row>
        <row r="2895">
          <cell r="A2895" t="str">
            <v>528788</v>
          </cell>
          <cell r="B2895" t="str">
            <v>m. Interest expense (NII)</v>
          </cell>
          <cell r="C2895" t="str">
            <v>TOTDEBTEXP</v>
          </cell>
        </row>
        <row r="2896">
          <cell r="A2896" t="str">
            <v>528800</v>
          </cell>
          <cell r="B2896" t="str">
            <v>m. Interest expense (NII)</v>
          </cell>
          <cell r="C2896" t="str">
            <v>TOTDEBTEXP</v>
          </cell>
        </row>
        <row r="2897">
          <cell r="A2897" t="str">
            <v>550001</v>
          </cell>
          <cell r="B2897" t="str">
            <v>m. Interest expense (NII)</v>
          </cell>
          <cell r="C2897" t="str">
            <v>TOTDEBTEXP</v>
          </cell>
        </row>
        <row r="2898">
          <cell r="A2898" t="str">
            <v>550002</v>
          </cell>
          <cell r="B2898" t="str">
            <v>m. Interest expense (NII)</v>
          </cell>
          <cell r="C2898" t="str">
            <v>TOTDEBTEXP</v>
          </cell>
        </row>
        <row r="2899">
          <cell r="A2899" t="str">
            <v>550003</v>
          </cell>
          <cell r="B2899" t="str">
            <v>m. Interest expense (NII)</v>
          </cell>
          <cell r="C2899" t="str">
            <v>TOTDEBTEXP</v>
          </cell>
        </row>
        <row r="2900">
          <cell r="A2900" t="str">
            <v>550004</v>
          </cell>
          <cell r="B2900" t="str">
            <v>m. Interest expense (NII)</v>
          </cell>
          <cell r="C2900" t="str">
            <v>TOTDEBTEXP</v>
          </cell>
        </row>
        <row r="2901">
          <cell r="A2901" t="str">
            <v>550010</v>
          </cell>
          <cell r="B2901" t="str">
            <v>m. Interest expense (NII)</v>
          </cell>
          <cell r="C2901" t="str">
            <v>TOTDEBTEXP</v>
          </cell>
        </row>
        <row r="2902">
          <cell r="A2902" t="str">
            <v>550011</v>
          </cell>
          <cell r="B2902" t="str">
            <v>m. Interest expense (NII)</v>
          </cell>
          <cell r="C2902" t="str">
            <v>TOTDEBTEXP</v>
          </cell>
        </row>
        <row r="2903">
          <cell r="A2903" t="str">
            <v>550012</v>
          </cell>
          <cell r="B2903" t="str">
            <v>m. Interest expense (NII)</v>
          </cell>
          <cell r="C2903" t="str">
            <v>TOTDEBTEXP</v>
          </cell>
        </row>
        <row r="2904">
          <cell r="A2904" t="str">
            <v>550013</v>
          </cell>
          <cell r="B2904" t="str">
            <v>m. Interest expense (NII)</v>
          </cell>
          <cell r="C2904" t="str">
            <v>TOTDEBTEXP</v>
          </cell>
        </row>
        <row r="2905">
          <cell r="A2905" t="str">
            <v>550033</v>
          </cell>
          <cell r="B2905" t="str">
            <v>m. Interest expense (NII)</v>
          </cell>
          <cell r="C2905" t="str">
            <v>TOTDEBTEXP</v>
          </cell>
        </row>
        <row r="2906">
          <cell r="A2906" t="str">
            <v>589001</v>
          </cell>
          <cell r="B2906" t="str">
            <v>m. Interest expense (NII)</v>
          </cell>
          <cell r="C2906" t="str">
            <v>TOTDEBTEXP</v>
          </cell>
        </row>
        <row r="2907">
          <cell r="A2907" t="str">
            <v>589002</v>
          </cell>
          <cell r="B2907" t="str">
            <v>m. Interest expense (NII)</v>
          </cell>
          <cell r="C2907" t="str">
            <v>TOTDEBTEXP</v>
          </cell>
        </row>
        <row r="2908">
          <cell r="A2908" t="str">
            <v>589003</v>
          </cell>
          <cell r="B2908" t="str">
            <v>m. Interest expense (NII)</v>
          </cell>
          <cell r="C2908" t="str">
            <v>TOTDEBTEXP</v>
          </cell>
        </row>
        <row r="2909">
          <cell r="A2909" t="str">
            <v>589004</v>
          </cell>
          <cell r="B2909" t="str">
            <v>m. Interest expense (NII)</v>
          </cell>
          <cell r="C2909" t="str">
            <v>TOTDEBTEXP</v>
          </cell>
        </row>
        <row r="2910">
          <cell r="A2910" t="str">
            <v>610201</v>
          </cell>
          <cell r="B2910" t="str">
            <v>o. Administrative expenses</v>
          </cell>
          <cell r="C2910" t="str">
            <v>ADMINEXP</v>
          </cell>
        </row>
        <row r="2911">
          <cell r="A2911" t="str">
            <v>610202</v>
          </cell>
          <cell r="B2911" t="str">
            <v>o. Administrative expenses</v>
          </cell>
          <cell r="C2911" t="str">
            <v>ADMINEXP</v>
          </cell>
        </row>
        <row r="2912">
          <cell r="A2912" t="str">
            <v>610203</v>
          </cell>
          <cell r="B2912" t="str">
            <v>o. Administrative expenses</v>
          </cell>
          <cell r="C2912" t="str">
            <v>ADMINEXP</v>
          </cell>
        </row>
        <row r="2913">
          <cell r="A2913" t="str">
            <v>610204</v>
          </cell>
          <cell r="B2913" t="str">
            <v>o. Administrative expenses</v>
          </cell>
          <cell r="C2913" t="str">
            <v>ADMINEXP</v>
          </cell>
        </row>
        <row r="2914">
          <cell r="A2914" t="str">
            <v>610205</v>
          </cell>
          <cell r="B2914" t="str">
            <v>o. Administrative expenses</v>
          </cell>
          <cell r="C2914" t="str">
            <v>ADMINEXP</v>
          </cell>
        </row>
        <row r="2915">
          <cell r="A2915" t="str">
            <v>610206</v>
          </cell>
          <cell r="B2915" t="str">
            <v>o. Administrative expenses</v>
          </cell>
          <cell r="C2915" t="str">
            <v>ADMINEXP</v>
          </cell>
        </row>
        <row r="2916">
          <cell r="A2916" t="str">
            <v>610207</v>
          </cell>
          <cell r="B2916" t="str">
            <v>o. Administrative expenses</v>
          </cell>
          <cell r="C2916" t="str">
            <v>ADMINEXP</v>
          </cell>
        </row>
        <row r="2917">
          <cell r="A2917" t="str">
            <v>610208</v>
          </cell>
          <cell r="B2917" t="str">
            <v>o. Administrative expenses</v>
          </cell>
          <cell r="C2917" t="str">
            <v>ADMINEXP</v>
          </cell>
        </row>
        <row r="2918">
          <cell r="A2918" t="str">
            <v>610209</v>
          </cell>
          <cell r="B2918" t="str">
            <v>o. Administrative expenses</v>
          </cell>
          <cell r="C2918" t="str">
            <v>ADMINEXP</v>
          </cell>
        </row>
        <row r="2919">
          <cell r="A2919" t="str">
            <v>610211</v>
          </cell>
          <cell r="B2919" t="str">
            <v>o. Administrative expenses</v>
          </cell>
          <cell r="C2919" t="str">
            <v>ADMINEXP</v>
          </cell>
        </row>
        <row r="2920">
          <cell r="A2920" t="str">
            <v>610213</v>
          </cell>
          <cell r="B2920" t="str">
            <v>o. Administrative expenses</v>
          </cell>
          <cell r="C2920" t="str">
            <v>ADMINEXP</v>
          </cell>
        </row>
        <row r="2921">
          <cell r="A2921" t="str">
            <v>610214</v>
          </cell>
          <cell r="B2921" t="str">
            <v>o. Administrative expenses</v>
          </cell>
          <cell r="C2921" t="str">
            <v>ADMINEXP</v>
          </cell>
        </row>
        <row r="2922">
          <cell r="A2922" t="str">
            <v>611111</v>
          </cell>
          <cell r="B2922" t="str">
            <v>o. Administrative expenses</v>
          </cell>
          <cell r="C2922" t="str">
            <v>ADMINEXP</v>
          </cell>
        </row>
        <row r="2923">
          <cell r="A2923" t="str">
            <v>611115</v>
          </cell>
          <cell r="B2923" t="str">
            <v>o. Administrative expenses</v>
          </cell>
          <cell r="C2923" t="str">
            <v>ADMINEXP</v>
          </cell>
        </row>
        <row r="2924">
          <cell r="A2924" t="str">
            <v>611121</v>
          </cell>
          <cell r="B2924" t="str">
            <v>o. Administrative expenses</v>
          </cell>
          <cell r="C2924" t="str">
            <v>ADMINEXP</v>
          </cell>
        </row>
        <row r="2925">
          <cell r="A2925" t="str">
            <v>611131</v>
          </cell>
          <cell r="B2925" t="str">
            <v>o. Administrative expenses</v>
          </cell>
          <cell r="C2925" t="str">
            <v>ADMINEXP</v>
          </cell>
        </row>
        <row r="2926">
          <cell r="A2926" t="str">
            <v>611141</v>
          </cell>
          <cell r="B2926" t="str">
            <v>o. Administrative expenses</v>
          </cell>
          <cell r="C2926" t="str">
            <v>ADMINEXP</v>
          </cell>
        </row>
        <row r="2927">
          <cell r="A2927" t="str">
            <v>611151</v>
          </cell>
          <cell r="B2927" t="str">
            <v>o. Administrative expenses</v>
          </cell>
          <cell r="C2927" t="str">
            <v>ADMINEXP</v>
          </cell>
        </row>
        <row r="2928">
          <cell r="A2928" t="str">
            <v>611161</v>
          </cell>
          <cell r="B2928" t="str">
            <v>o. Administrative expenses</v>
          </cell>
          <cell r="C2928" t="str">
            <v>ADMINEXP</v>
          </cell>
        </row>
        <row r="2929">
          <cell r="A2929" t="str">
            <v>611171</v>
          </cell>
          <cell r="B2929" t="str">
            <v>o. Administrative expenses</v>
          </cell>
          <cell r="C2929" t="str">
            <v>ADMINEXP</v>
          </cell>
        </row>
        <row r="2930">
          <cell r="A2930" t="str">
            <v>611173</v>
          </cell>
          <cell r="B2930" t="str">
            <v>o. Administrative expenses</v>
          </cell>
          <cell r="C2930" t="str">
            <v>ADMINEXP</v>
          </cell>
        </row>
        <row r="2931">
          <cell r="A2931" t="str">
            <v>611511</v>
          </cell>
          <cell r="B2931" t="str">
            <v>o. Administrative expenses</v>
          </cell>
          <cell r="C2931" t="str">
            <v>ADMINEXP</v>
          </cell>
        </row>
        <row r="2932">
          <cell r="A2932" t="str">
            <v>611513</v>
          </cell>
          <cell r="B2932" t="str">
            <v>o. Administrative expenses</v>
          </cell>
          <cell r="C2932" t="str">
            <v>ADMINEXP</v>
          </cell>
        </row>
        <row r="2933">
          <cell r="A2933" t="str">
            <v>611514</v>
          </cell>
          <cell r="B2933" t="str">
            <v>o. Administrative expenses</v>
          </cell>
          <cell r="C2933" t="str">
            <v>ADMINEXP</v>
          </cell>
        </row>
        <row r="2934">
          <cell r="A2934" t="str">
            <v>611515</v>
          </cell>
          <cell r="B2934" t="str">
            <v>o. Administrative expenses</v>
          </cell>
          <cell r="C2934" t="str">
            <v>ADMINEXP</v>
          </cell>
        </row>
        <row r="2935">
          <cell r="A2935" t="str">
            <v>611516</v>
          </cell>
          <cell r="B2935" t="str">
            <v>o. Administrative expenses</v>
          </cell>
          <cell r="C2935" t="str">
            <v>ADMINEXP</v>
          </cell>
        </row>
        <row r="2936">
          <cell r="A2936" t="str">
            <v>611521</v>
          </cell>
          <cell r="B2936" t="str">
            <v>o. Administrative expenses</v>
          </cell>
          <cell r="C2936" t="str">
            <v>ADMINEXP</v>
          </cell>
        </row>
        <row r="2937">
          <cell r="A2937" t="str">
            <v>611522</v>
          </cell>
          <cell r="B2937" t="str">
            <v>o. Administrative expenses</v>
          </cell>
          <cell r="C2937" t="str">
            <v>ADMINEXP</v>
          </cell>
        </row>
        <row r="2938">
          <cell r="A2938" t="str">
            <v>611531</v>
          </cell>
          <cell r="B2938" t="str">
            <v>o. Administrative expenses</v>
          </cell>
          <cell r="C2938" t="str">
            <v>ADMINEXP</v>
          </cell>
        </row>
        <row r="2939">
          <cell r="A2939" t="str">
            <v>611532</v>
          </cell>
          <cell r="B2939" t="str">
            <v>o. Administrative expenses</v>
          </cell>
          <cell r="C2939" t="str">
            <v>ADMINEXP</v>
          </cell>
        </row>
        <row r="2940">
          <cell r="A2940" t="str">
            <v>611533</v>
          </cell>
          <cell r="B2940" t="str">
            <v>o. Administrative expenses</v>
          </cell>
          <cell r="C2940" t="str">
            <v>ADMINEXP</v>
          </cell>
        </row>
        <row r="2941">
          <cell r="A2941" t="str">
            <v>611541</v>
          </cell>
          <cell r="B2941" t="str">
            <v>o. Administrative expenses</v>
          </cell>
          <cell r="C2941" t="str">
            <v>ADMINEXP</v>
          </cell>
        </row>
        <row r="2942">
          <cell r="A2942" t="str">
            <v>611542</v>
          </cell>
          <cell r="B2942" t="str">
            <v>o. Administrative expenses</v>
          </cell>
          <cell r="C2942" t="str">
            <v>ADMINEXP</v>
          </cell>
        </row>
        <row r="2943">
          <cell r="A2943" t="str">
            <v>612111</v>
          </cell>
          <cell r="B2943" t="str">
            <v>o. Administrative expenses</v>
          </cell>
          <cell r="C2943" t="str">
            <v>ADMINEXP</v>
          </cell>
        </row>
        <row r="2944">
          <cell r="A2944" t="str">
            <v>612112</v>
          </cell>
          <cell r="B2944" t="str">
            <v>o. Administrative expenses</v>
          </cell>
          <cell r="C2944" t="str">
            <v>ADMINEXP</v>
          </cell>
        </row>
        <row r="2945">
          <cell r="A2945" t="str">
            <v>612121</v>
          </cell>
          <cell r="B2945" t="str">
            <v>o. Administrative expenses</v>
          </cell>
          <cell r="C2945" t="str">
            <v>ADMINEXP</v>
          </cell>
        </row>
        <row r="2946">
          <cell r="A2946" t="str">
            <v>612122</v>
          </cell>
          <cell r="B2946" t="str">
            <v>o. Administrative expenses</v>
          </cell>
          <cell r="C2946" t="str">
            <v>ADMINEXP</v>
          </cell>
        </row>
        <row r="2947">
          <cell r="A2947" t="str">
            <v>612131</v>
          </cell>
          <cell r="B2947" t="str">
            <v>o. Administrative expenses</v>
          </cell>
          <cell r="C2947" t="str">
            <v>ADMINEXP</v>
          </cell>
        </row>
        <row r="2948">
          <cell r="A2948" t="str">
            <v>612132</v>
          </cell>
          <cell r="B2948" t="str">
            <v>o. Administrative expenses</v>
          </cell>
          <cell r="C2948" t="str">
            <v>ADMINEXP</v>
          </cell>
        </row>
        <row r="2949">
          <cell r="A2949" t="str">
            <v>612141</v>
          </cell>
          <cell r="B2949" t="str">
            <v>o. Administrative expenses</v>
          </cell>
          <cell r="C2949" t="str">
            <v>ADMINEXP</v>
          </cell>
        </row>
        <row r="2950">
          <cell r="A2950" t="str">
            <v>612151</v>
          </cell>
          <cell r="B2950" t="str">
            <v>o. Administrative expenses</v>
          </cell>
          <cell r="C2950" t="str">
            <v>ADMINEXP</v>
          </cell>
        </row>
        <row r="2951">
          <cell r="A2951" t="str">
            <v>612152</v>
          </cell>
          <cell r="B2951" t="str">
            <v>o. Administrative expenses</v>
          </cell>
          <cell r="C2951" t="str">
            <v>ADMINEXP</v>
          </cell>
        </row>
        <row r="2952">
          <cell r="A2952" t="str">
            <v>612153</v>
          </cell>
          <cell r="B2952" t="str">
            <v>o. Administrative expenses</v>
          </cell>
          <cell r="C2952" t="str">
            <v>ADMINEXP</v>
          </cell>
        </row>
        <row r="2953">
          <cell r="A2953" t="str">
            <v>612154</v>
          </cell>
          <cell r="B2953" t="str">
            <v>o. Administrative expenses</v>
          </cell>
          <cell r="C2953" t="str">
            <v>ADMINEXP</v>
          </cell>
        </row>
        <row r="2954">
          <cell r="A2954" t="str">
            <v>612161</v>
          </cell>
          <cell r="B2954" t="str">
            <v>o. Administrative expenses</v>
          </cell>
          <cell r="C2954" t="str">
            <v>ADMINEXP</v>
          </cell>
        </row>
        <row r="2955">
          <cell r="A2955" t="str">
            <v>613121</v>
          </cell>
          <cell r="B2955" t="str">
            <v>o. Administrative expenses</v>
          </cell>
          <cell r="C2955" t="str">
            <v>ADMINEXP</v>
          </cell>
        </row>
        <row r="2956">
          <cell r="A2956" t="str">
            <v>613341</v>
          </cell>
          <cell r="B2956" t="str">
            <v>o. Administrative expenses</v>
          </cell>
          <cell r="C2956" t="str">
            <v>ADMINEXP</v>
          </cell>
        </row>
        <row r="2957">
          <cell r="A2957" t="str">
            <v>613351</v>
          </cell>
          <cell r="B2957" t="str">
            <v>o. Administrative expenses</v>
          </cell>
          <cell r="C2957" t="str">
            <v>ADMINEXP</v>
          </cell>
        </row>
        <row r="2958">
          <cell r="A2958" t="str">
            <v>613361</v>
          </cell>
          <cell r="B2958" t="str">
            <v>o. Administrative expenses</v>
          </cell>
          <cell r="C2958" t="str">
            <v>ADMINEXP</v>
          </cell>
        </row>
        <row r="2959">
          <cell r="A2959" t="str">
            <v>613521</v>
          </cell>
          <cell r="B2959" t="str">
            <v>o. Administrative expenses</v>
          </cell>
          <cell r="C2959" t="str">
            <v>ADMINEXP</v>
          </cell>
        </row>
        <row r="2960">
          <cell r="A2960" t="str">
            <v>613541</v>
          </cell>
          <cell r="B2960" t="str">
            <v>o. Administrative expenses</v>
          </cell>
          <cell r="C2960" t="str">
            <v>ADMINEXP</v>
          </cell>
        </row>
        <row r="2961">
          <cell r="A2961" t="str">
            <v>613551</v>
          </cell>
          <cell r="B2961" t="str">
            <v>o. Administrative expenses</v>
          </cell>
          <cell r="C2961" t="str">
            <v>ADMINEXP</v>
          </cell>
        </row>
        <row r="2962">
          <cell r="A2962" t="str">
            <v>613621</v>
          </cell>
          <cell r="B2962" t="str">
            <v>o. Administrative expenses</v>
          </cell>
          <cell r="C2962" t="str">
            <v>ADMINEXP</v>
          </cell>
        </row>
        <row r="2963">
          <cell r="A2963" t="str">
            <v>614111</v>
          </cell>
          <cell r="B2963" t="str">
            <v>o. Administrative expenses</v>
          </cell>
          <cell r="C2963" t="str">
            <v>ADMINEXP</v>
          </cell>
        </row>
        <row r="2964">
          <cell r="A2964" t="str">
            <v>614121</v>
          </cell>
          <cell r="B2964" t="str">
            <v>o. Administrative expenses</v>
          </cell>
          <cell r="C2964" t="str">
            <v>ADMINEXP</v>
          </cell>
        </row>
        <row r="2965">
          <cell r="A2965" t="str">
            <v>614131</v>
          </cell>
          <cell r="B2965" t="str">
            <v>o. Administrative expenses</v>
          </cell>
          <cell r="C2965" t="str">
            <v>ADMINEXP</v>
          </cell>
        </row>
        <row r="2966">
          <cell r="A2966" t="str">
            <v>614141</v>
          </cell>
          <cell r="B2966" t="str">
            <v>o. Administrative expenses</v>
          </cell>
          <cell r="C2966" t="str">
            <v>ADMINEXP</v>
          </cell>
        </row>
        <row r="2967">
          <cell r="A2967" t="str">
            <v>614151</v>
          </cell>
          <cell r="B2967" t="str">
            <v>o. Administrative expenses</v>
          </cell>
          <cell r="C2967" t="str">
            <v>ADMINEXP</v>
          </cell>
        </row>
        <row r="2968">
          <cell r="A2968" t="str">
            <v>614161</v>
          </cell>
          <cell r="B2968" t="str">
            <v>o. Administrative expenses</v>
          </cell>
          <cell r="C2968" t="str">
            <v>ADMINEXP</v>
          </cell>
        </row>
        <row r="2969">
          <cell r="A2969" t="str">
            <v>614411</v>
          </cell>
          <cell r="B2969" t="str">
            <v>o. Administrative expenses</v>
          </cell>
          <cell r="C2969" t="str">
            <v>ADMINEXP</v>
          </cell>
        </row>
        <row r="2970">
          <cell r="A2970" t="str">
            <v>614412</v>
          </cell>
          <cell r="B2970" t="str">
            <v>o. Administrative expenses</v>
          </cell>
          <cell r="C2970" t="str">
            <v>ADMINEXP</v>
          </cell>
        </row>
        <row r="2971">
          <cell r="A2971" t="str">
            <v>614431</v>
          </cell>
          <cell r="B2971" t="str">
            <v>o. Administrative expenses</v>
          </cell>
          <cell r="C2971" t="str">
            <v>ADMINEXP</v>
          </cell>
        </row>
        <row r="2972">
          <cell r="A2972" t="str">
            <v>614432</v>
          </cell>
          <cell r="B2972" t="str">
            <v>o. Administrative expenses</v>
          </cell>
          <cell r="C2972" t="str">
            <v>ADMINEXP</v>
          </cell>
        </row>
        <row r="2973">
          <cell r="A2973" t="str">
            <v>614441</v>
          </cell>
          <cell r="B2973" t="str">
            <v>o. Administrative expenses</v>
          </cell>
          <cell r="C2973" t="str">
            <v>ADMINEXP</v>
          </cell>
        </row>
        <row r="2974">
          <cell r="A2974" t="str">
            <v>614471</v>
          </cell>
          <cell r="B2974" t="str">
            <v>o. Administrative expenses</v>
          </cell>
          <cell r="C2974" t="str">
            <v>ADMINEXP</v>
          </cell>
        </row>
        <row r="2975">
          <cell r="A2975" t="str">
            <v>615110</v>
          </cell>
          <cell r="B2975" t="str">
            <v>o. Administrative expenses</v>
          </cell>
          <cell r="C2975" t="str">
            <v>ADMINEXP</v>
          </cell>
        </row>
        <row r="2976">
          <cell r="A2976" t="str">
            <v>615111</v>
          </cell>
          <cell r="B2976" t="str">
            <v>o. Administrative expenses</v>
          </cell>
          <cell r="C2976" t="str">
            <v>ADMINEXP</v>
          </cell>
        </row>
        <row r="2977">
          <cell r="A2977" t="str">
            <v>615112</v>
          </cell>
          <cell r="B2977" t="str">
            <v>o. Administrative expenses</v>
          </cell>
          <cell r="C2977" t="str">
            <v>ADMINEXP</v>
          </cell>
        </row>
        <row r="2978">
          <cell r="A2978" t="str">
            <v>615151</v>
          </cell>
          <cell r="B2978" t="str">
            <v>o. Administrative expenses</v>
          </cell>
          <cell r="C2978" t="str">
            <v>ADMINEXP</v>
          </cell>
        </row>
        <row r="2979">
          <cell r="A2979" t="str">
            <v>618111</v>
          </cell>
          <cell r="B2979" t="str">
            <v>o. Administrative expenses</v>
          </cell>
          <cell r="C2979" t="str">
            <v>ADMINEXP</v>
          </cell>
        </row>
        <row r="2980">
          <cell r="A2980" t="str">
            <v>618112</v>
          </cell>
          <cell r="B2980" t="str">
            <v>o. Administrative expenses</v>
          </cell>
          <cell r="C2980" t="str">
            <v>ADMINEXP</v>
          </cell>
        </row>
        <row r="2981">
          <cell r="A2981" t="str">
            <v>618113</v>
          </cell>
          <cell r="B2981" t="str">
            <v>o. Administrative expenses</v>
          </cell>
          <cell r="C2981" t="str">
            <v>ADMINEXP</v>
          </cell>
        </row>
        <row r="2982">
          <cell r="A2982" t="str">
            <v>618121</v>
          </cell>
          <cell r="B2982" t="str">
            <v>o. Administrative expenses</v>
          </cell>
          <cell r="C2982" t="str">
            <v>ADMINEXP</v>
          </cell>
        </row>
        <row r="2983">
          <cell r="A2983" t="str">
            <v>618122</v>
          </cell>
          <cell r="B2983" t="str">
            <v>o. Administrative expenses</v>
          </cell>
          <cell r="C2983" t="str">
            <v>ADMINEXP</v>
          </cell>
        </row>
        <row r="2984">
          <cell r="A2984" t="str">
            <v>618123</v>
          </cell>
          <cell r="B2984" t="str">
            <v>o. Administrative expenses</v>
          </cell>
          <cell r="C2984" t="str">
            <v>ADMINEXP</v>
          </cell>
        </row>
        <row r="2985">
          <cell r="A2985" t="str">
            <v>618124</v>
          </cell>
          <cell r="B2985" t="str">
            <v>o. Administrative expenses</v>
          </cell>
          <cell r="C2985" t="str">
            <v>ADMINEXP</v>
          </cell>
        </row>
        <row r="2986">
          <cell r="A2986" t="str">
            <v>618125</v>
          </cell>
          <cell r="B2986" t="str">
            <v>o. Administrative expenses</v>
          </cell>
          <cell r="C2986" t="str">
            <v>ADMINEXP</v>
          </cell>
        </row>
        <row r="2987">
          <cell r="A2987" t="str">
            <v>618126</v>
          </cell>
          <cell r="B2987" t="str">
            <v>o. Administrative expenses</v>
          </cell>
          <cell r="C2987" t="str">
            <v>ADMINEXP</v>
          </cell>
        </row>
        <row r="2988">
          <cell r="A2988" t="str">
            <v>618127</v>
          </cell>
          <cell r="B2988" t="str">
            <v>o. Administrative expenses</v>
          </cell>
          <cell r="C2988" t="str">
            <v>ADMINEXP</v>
          </cell>
        </row>
        <row r="2989">
          <cell r="A2989" t="str">
            <v>618131</v>
          </cell>
          <cell r="B2989" t="str">
            <v>o. Administrative expenses</v>
          </cell>
          <cell r="C2989" t="str">
            <v>ADMINEXP</v>
          </cell>
        </row>
        <row r="2990">
          <cell r="A2990" t="str">
            <v>618132</v>
          </cell>
          <cell r="B2990" t="str">
            <v>o. Administrative expenses</v>
          </cell>
          <cell r="C2990" t="str">
            <v>ADMINEXP</v>
          </cell>
        </row>
        <row r="2991">
          <cell r="A2991" t="str">
            <v>618133</v>
          </cell>
          <cell r="B2991" t="str">
            <v>o. Administrative expenses</v>
          </cell>
          <cell r="C2991" t="str">
            <v>ADMINEXP</v>
          </cell>
        </row>
        <row r="2992">
          <cell r="A2992" t="str">
            <v>618411</v>
          </cell>
          <cell r="B2992" t="str">
            <v>o. Administrative expenses</v>
          </cell>
          <cell r="C2992" t="str">
            <v>ADMINEXP</v>
          </cell>
        </row>
        <row r="2993">
          <cell r="A2993" t="str">
            <v>618421</v>
          </cell>
          <cell r="B2993" t="str">
            <v>o. Administrative expenses</v>
          </cell>
          <cell r="C2993" t="str">
            <v>ADMINEXP</v>
          </cell>
        </row>
        <row r="2994">
          <cell r="A2994" t="str">
            <v>618431</v>
          </cell>
          <cell r="B2994" t="str">
            <v>o. Administrative expenses</v>
          </cell>
          <cell r="C2994" t="str">
            <v>ADMINEXP</v>
          </cell>
        </row>
        <row r="2995">
          <cell r="A2995" t="str">
            <v>618441</v>
          </cell>
          <cell r="B2995" t="str">
            <v>o. Administrative expenses</v>
          </cell>
          <cell r="C2995" t="str">
            <v>ADMINEXP</v>
          </cell>
        </row>
        <row r="2996">
          <cell r="A2996" t="str">
            <v>618443</v>
          </cell>
          <cell r="B2996" t="str">
            <v>o. Administrative expenses</v>
          </cell>
          <cell r="C2996" t="str">
            <v>ADMINEXP</v>
          </cell>
        </row>
        <row r="2997">
          <cell r="A2997" t="str">
            <v>618451</v>
          </cell>
          <cell r="B2997" t="str">
            <v>o. Administrative expenses</v>
          </cell>
          <cell r="C2997" t="str">
            <v>ADMINEXP</v>
          </cell>
        </row>
        <row r="2998">
          <cell r="A2998" t="str">
            <v>618452</v>
          </cell>
          <cell r="B2998" t="str">
            <v>o. Administrative expenses</v>
          </cell>
          <cell r="C2998" t="str">
            <v>ADMINEXP</v>
          </cell>
        </row>
        <row r="2999">
          <cell r="A2999" t="str">
            <v>618461</v>
          </cell>
          <cell r="B2999" t="str">
            <v>o. Administrative expenses</v>
          </cell>
          <cell r="C2999" t="str">
            <v>ADMINEXP</v>
          </cell>
        </row>
        <row r="3000">
          <cell r="A3000" t="str">
            <v>618462</v>
          </cell>
          <cell r="B3000" t="str">
            <v>o. Administrative expenses</v>
          </cell>
          <cell r="C3000" t="str">
            <v>ADMINEXP</v>
          </cell>
        </row>
        <row r="3001">
          <cell r="A3001" t="str">
            <v>618481</v>
          </cell>
          <cell r="B3001" t="str">
            <v>o. Administrative expenses</v>
          </cell>
          <cell r="C3001" t="str">
            <v>ADMINEXP</v>
          </cell>
        </row>
        <row r="3002">
          <cell r="A3002" t="str">
            <v>618491</v>
          </cell>
          <cell r="B3002" t="str">
            <v>o. Administrative expenses</v>
          </cell>
          <cell r="C3002" t="str">
            <v>ADMINEXP</v>
          </cell>
        </row>
        <row r="3003">
          <cell r="A3003" t="str">
            <v>618501</v>
          </cell>
          <cell r="B3003" t="str">
            <v>o. Administrative expenses</v>
          </cell>
          <cell r="C3003" t="str">
            <v>ADMINEXP</v>
          </cell>
        </row>
        <row r="3004">
          <cell r="A3004" t="str">
            <v>618502</v>
          </cell>
          <cell r="B3004" t="str">
            <v>o. Administrative expenses</v>
          </cell>
          <cell r="C3004" t="str">
            <v>ADMINEXP</v>
          </cell>
        </row>
        <row r="3005">
          <cell r="A3005" t="str">
            <v>618503</v>
          </cell>
          <cell r="B3005" t="str">
            <v>o. Administrative expenses</v>
          </cell>
          <cell r="C3005" t="str">
            <v>ADMINEXP</v>
          </cell>
        </row>
        <row r="3006">
          <cell r="A3006" t="str">
            <v>618601</v>
          </cell>
          <cell r="B3006" t="str">
            <v>o. Administrative expenses</v>
          </cell>
          <cell r="C3006" t="str">
            <v>ADMINEXP</v>
          </cell>
        </row>
        <row r="3007">
          <cell r="A3007" t="str">
            <v>618602</v>
          </cell>
          <cell r="B3007" t="str">
            <v>o. Administrative expenses</v>
          </cell>
          <cell r="C3007" t="str">
            <v>ADMINEXP</v>
          </cell>
        </row>
        <row r="3008">
          <cell r="A3008" t="str">
            <v>618603</v>
          </cell>
          <cell r="B3008" t="str">
            <v>o. Administrative expenses</v>
          </cell>
          <cell r="C3008" t="str">
            <v>ADMINEXP</v>
          </cell>
        </row>
        <row r="3009">
          <cell r="A3009" t="str">
            <v>618604</v>
          </cell>
          <cell r="B3009" t="str">
            <v>o. Administrative expenses</v>
          </cell>
          <cell r="C3009" t="str">
            <v>ADMINEXP</v>
          </cell>
        </row>
        <row r="3010">
          <cell r="A3010" t="str">
            <v>618608</v>
          </cell>
          <cell r="B3010" t="str">
            <v>o. Administrative expenses</v>
          </cell>
          <cell r="C3010" t="str">
            <v>ADMINEXP</v>
          </cell>
        </row>
        <row r="3011">
          <cell r="A3011" t="str">
            <v>618609</v>
          </cell>
          <cell r="B3011" t="str">
            <v>o. Administrative expenses</v>
          </cell>
          <cell r="C3011" t="str">
            <v>ADMINEXP</v>
          </cell>
        </row>
        <row r="3012">
          <cell r="A3012" t="str">
            <v>618613</v>
          </cell>
          <cell r="B3012" t="str">
            <v>o. Administrative expenses</v>
          </cell>
          <cell r="C3012" t="str">
            <v>ADMINEXP</v>
          </cell>
        </row>
        <row r="3013">
          <cell r="A3013" t="str">
            <v>618702</v>
          </cell>
          <cell r="B3013" t="str">
            <v>o. Administrative expenses</v>
          </cell>
          <cell r="C3013" t="str">
            <v>ADMINEXP</v>
          </cell>
        </row>
        <row r="3014">
          <cell r="A3014" t="str">
            <v>618703</v>
          </cell>
          <cell r="B3014" t="str">
            <v>o. Administrative expenses</v>
          </cell>
          <cell r="C3014" t="str">
            <v>ADMINEXP</v>
          </cell>
        </row>
        <row r="3015">
          <cell r="A3015" t="str">
            <v>618802</v>
          </cell>
          <cell r="B3015" t="str">
            <v>o. Administrative expenses</v>
          </cell>
          <cell r="C3015" t="str">
            <v>ADMINEXP</v>
          </cell>
        </row>
        <row r="3016">
          <cell r="A3016" t="str">
            <v>618809</v>
          </cell>
          <cell r="B3016" t="str">
            <v>o. Administrative expenses</v>
          </cell>
          <cell r="C3016" t="str">
            <v>ADMINEXP</v>
          </cell>
        </row>
        <row r="3017">
          <cell r="A3017" t="str">
            <v>618901</v>
          </cell>
          <cell r="B3017" t="str">
            <v>o. Administrative expenses</v>
          </cell>
          <cell r="C3017" t="str">
            <v>ADMINEXP</v>
          </cell>
        </row>
        <row r="3018">
          <cell r="A3018" t="str">
            <v>618902</v>
          </cell>
          <cell r="B3018" t="str">
            <v>o. Administrative expenses</v>
          </cell>
          <cell r="C3018" t="str">
            <v>ADMINEXP</v>
          </cell>
        </row>
        <row r="3019">
          <cell r="A3019" t="str">
            <v>618903</v>
          </cell>
          <cell r="B3019" t="str">
            <v>o. Administrative expenses</v>
          </cell>
          <cell r="C3019" t="str">
            <v>ADMINEXP</v>
          </cell>
        </row>
        <row r="3020">
          <cell r="A3020" t="str">
            <v>618904</v>
          </cell>
          <cell r="B3020" t="str">
            <v>o. Administrative expenses</v>
          </cell>
          <cell r="C3020" t="str">
            <v>ADMINEXP</v>
          </cell>
        </row>
        <row r="3021">
          <cell r="A3021" t="str">
            <v>618908</v>
          </cell>
          <cell r="B3021" t="str">
            <v>o. Administrative expenses</v>
          </cell>
          <cell r="C3021" t="str">
            <v>ADMINEXP</v>
          </cell>
        </row>
        <row r="3022">
          <cell r="A3022" t="str">
            <v>618909</v>
          </cell>
          <cell r="B3022" t="str">
            <v>o. Administrative expenses</v>
          </cell>
          <cell r="C3022" t="str">
            <v>ADMINEXP</v>
          </cell>
        </row>
        <row r="3023">
          <cell r="A3023" t="str">
            <v>618911</v>
          </cell>
          <cell r="B3023" t="str">
            <v>o. Administrative expenses</v>
          </cell>
          <cell r="C3023" t="str">
            <v>ADMINEXP</v>
          </cell>
        </row>
        <row r="3024">
          <cell r="A3024" t="str">
            <v>618913</v>
          </cell>
          <cell r="B3024" t="str">
            <v>o. Administrative expenses</v>
          </cell>
          <cell r="C3024" t="str">
            <v>ADMINEXP</v>
          </cell>
        </row>
        <row r="3025">
          <cell r="A3025" t="str">
            <v>633307</v>
          </cell>
          <cell r="B3025" t="str">
            <v>p. Purchased options expense</v>
          </cell>
          <cell r="C3025" t="str">
            <v>PURCHOPEXP</v>
          </cell>
        </row>
        <row r="3026">
          <cell r="A3026" t="str">
            <v>633308</v>
          </cell>
          <cell r="B3026" t="str">
            <v>p. Purchased options expense</v>
          </cell>
          <cell r="C3026" t="str">
            <v>PURCHOPEXP</v>
          </cell>
        </row>
        <row r="3027">
          <cell r="A3027" t="str">
            <v>633319</v>
          </cell>
          <cell r="B3027" t="str">
            <v>p. Purchased options expense</v>
          </cell>
          <cell r="C3027" t="str">
            <v>PURCHOPEXP</v>
          </cell>
        </row>
        <row r="3028">
          <cell r="A3028" t="str">
            <v>713125</v>
          </cell>
          <cell r="B3028" t="str">
            <v>n. Fee and other income</v>
          </cell>
          <cell r="C3028" t="str">
            <v>MISCINCTOT</v>
          </cell>
        </row>
        <row r="3029">
          <cell r="A3029" t="str">
            <v>713126</v>
          </cell>
          <cell r="B3029" t="str">
            <v>n. Fee and other income</v>
          </cell>
          <cell r="C3029" t="str">
            <v>MISCINCTOT</v>
          </cell>
        </row>
        <row r="3030">
          <cell r="A3030" t="str">
            <v>713127</v>
          </cell>
          <cell r="B3030" t="str">
            <v>n. Fee and other income</v>
          </cell>
          <cell r="C3030" t="str">
            <v>MISCINCTOT</v>
          </cell>
        </row>
        <row r="3031">
          <cell r="A3031" t="str">
            <v>713130</v>
          </cell>
          <cell r="B3031" t="str">
            <v>n. Fee and other income</v>
          </cell>
          <cell r="C3031" t="str">
            <v>MISCINCTOT</v>
          </cell>
        </row>
        <row r="3032">
          <cell r="A3032" t="str">
            <v>713131</v>
          </cell>
          <cell r="B3032" t="str">
            <v>n. Fee and other income</v>
          </cell>
          <cell r="C3032" t="str">
            <v>MISCINCTOT</v>
          </cell>
        </row>
        <row r="3033">
          <cell r="A3033" t="str">
            <v>713132</v>
          </cell>
          <cell r="B3033" t="str">
            <v>n. Fee and other income</v>
          </cell>
          <cell r="C3033" t="str">
            <v>MISCINCTOT</v>
          </cell>
        </row>
        <row r="3034">
          <cell r="A3034" t="str">
            <v>713311</v>
          </cell>
          <cell r="B3034" t="str">
            <v>n. Fee and other income</v>
          </cell>
          <cell r="C3034" t="str">
            <v>MISCINCTOT</v>
          </cell>
        </row>
        <row r="3035">
          <cell r="A3035" t="str">
            <v>716101</v>
          </cell>
          <cell r="B3035" t="str">
            <v>n. Fee and other income</v>
          </cell>
          <cell r="C3035" t="str">
            <v>MISCINCTOT</v>
          </cell>
        </row>
        <row r="3036">
          <cell r="A3036" t="str">
            <v>716131</v>
          </cell>
          <cell r="B3036" t="str">
            <v>n. Fee and other income</v>
          </cell>
          <cell r="C3036" t="str">
            <v>MISCINCTOT</v>
          </cell>
        </row>
        <row r="3037">
          <cell r="A3037" t="str">
            <v>716221</v>
          </cell>
          <cell r="B3037" t="str">
            <v>n. Fee and other income</v>
          </cell>
          <cell r="C3037" t="str">
            <v>MISCINCTOT</v>
          </cell>
        </row>
        <row r="3038">
          <cell r="A3038" t="str">
            <v>717111</v>
          </cell>
          <cell r="B3038" t="str">
            <v>n. Fee and other income</v>
          </cell>
          <cell r="C3038" t="str">
            <v>MISCINCTOT</v>
          </cell>
        </row>
        <row r="3039">
          <cell r="A3039" t="str">
            <v>717211</v>
          </cell>
          <cell r="B3039" t="str">
            <v>n. Fee and other income</v>
          </cell>
          <cell r="C3039" t="str">
            <v>MISCINCTOT</v>
          </cell>
        </row>
        <row r="3040">
          <cell r="A3040" t="str">
            <v>717311</v>
          </cell>
          <cell r="B3040" t="str">
            <v>n. Fee and other income</v>
          </cell>
          <cell r="C3040" t="str">
            <v>MISCINCTOT</v>
          </cell>
        </row>
        <row r="3041">
          <cell r="A3041" t="str">
            <v>718111</v>
          </cell>
          <cell r="B3041" t="str">
            <v>n. Fee and other income</v>
          </cell>
          <cell r="C3041" t="str">
            <v>MISCINCTOT</v>
          </cell>
        </row>
        <row r="3042">
          <cell r="A3042" t="str">
            <v>718524</v>
          </cell>
          <cell r="B3042" t="str">
            <v>n. Fee and other income</v>
          </cell>
          <cell r="C3042" t="str">
            <v>MISCINCTOT</v>
          </cell>
        </row>
        <row r="3043">
          <cell r="A3043" t="str">
            <v>721001</v>
          </cell>
          <cell r="B3043" t="str">
            <v>n. Fee and other income</v>
          </cell>
          <cell r="C3043" t="str">
            <v>MISCINCTOT</v>
          </cell>
        </row>
        <row r="3044">
          <cell r="A3044" t="str">
            <v>721102</v>
          </cell>
          <cell r="B3044" t="str">
            <v>n. Fee and other income</v>
          </cell>
          <cell r="C3044" t="str">
            <v>MISCINCTOT</v>
          </cell>
        </row>
        <row r="3045">
          <cell r="A3045" t="str">
            <v>721105</v>
          </cell>
          <cell r="B3045" t="str">
            <v>n. Fee and other income</v>
          </cell>
          <cell r="C3045" t="str">
            <v>MISCINCTOT</v>
          </cell>
        </row>
        <row r="3046">
          <cell r="A3046" t="str">
            <v>721107</v>
          </cell>
          <cell r="B3046" t="str">
            <v>n. Fee and other income</v>
          </cell>
          <cell r="C3046" t="str">
            <v>MISCINCTOT</v>
          </cell>
        </row>
        <row r="3047">
          <cell r="A3047" t="str">
            <v>721108</v>
          </cell>
          <cell r="B3047" t="str">
            <v>n. Fee and other income</v>
          </cell>
          <cell r="C3047" t="str">
            <v>MISCINCTOT</v>
          </cell>
        </row>
        <row r="3048">
          <cell r="A3048" t="str">
            <v>721111</v>
          </cell>
          <cell r="B3048" t="str">
            <v>n. Fee and other income</v>
          </cell>
          <cell r="C3048" t="str">
            <v>MISCINCTOT</v>
          </cell>
        </row>
        <row r="3049">
          <cell r="A3049" t="str">
            <v>721112</v>
          </cell>
          <cell r="B3049" t="str">
            <v>n. Fee and other income</v>
          </cell>
          <cell r="C3049" t="str">
            <v>MISCINCTOT</v>
          </cell>
        </row>
        <row r="3050">
          <cell r="A3050" t="str">
            <v>721511</v>
          </cell>
          <cell r="B3050" t="str">
            <v>n. Fee and other income</v>
          </cell>
          <cell r="C3050" t="str">
            <v>MISCINCTOT</v>
          </cell>
        </row>
        <row r="3051">
          <cell r="A3051" t="str">
            <v>729999</v>
          </cell>
          <cell r="B3051" t="str">
            <v>n. Fee and other income</v>
          </cell>
          <cell r="C3051" t="str">
            <v>MISCINCTOT</v>
          </cell>
        </row>
        <row r="3052">
          <cell r="A3052" t="str">
            <v>732107</v>
          </cell>
          <cell r="B3052" t="str">
            <v>n. Fee and other income</v>
          </cell>
          <cell r="C3052" t="str">
            <v>MISCINCTOT</v>
          </cell>
        </row>
        <row r="3053">
          <cell r="A3053" t="str">
            <v>733301</v>
          </cell>
          <cell r="B3053" t="str">
            <v>n. Fee and other income</v>
          </cell>
          <cell r="C3053" t="str">
            <v>MISCINCTOT</v>
          </cell>
        </row>
        <row r="3054">
          <cell r="A3054" t="str">
            <v>733303</v>
          </cell>
          <cell r="B3054" t="str">
            <v>n. Fee and other income</v>
          </cell>
          <cell r="C3054" t="str">
            <v>MISCINCTOT</v>
          </cell>
        </row>
        <row r="3055">
          <cell r="A3055" t="str">
            <v>733305</v>
          </cell>
          <cell r="B3055" t="str">
            <v>n. Fee and other income</v>
          </cell>
          <cell r="C3055" t="str">
            <v>MISCINCTOT</v>
          </cell>
        </row>
        <row r="3056">
          <cell r="A3056" t="str">
            <v>733306</v>
          </cell>
          <cell r="B3056" t="str">
            <v>n. Fee and other income</v>
          </cell>
          <cell r="C3056" t="str">
            <v>MISCINCTOT</v>
          </cell>
        </row>
        <row r="3057">
          <cell r="A3057" t="str">
            <v>733308</v>
          </cell>
          <cell r="B3057" t="str">
            <v>n. Fee and other income</v>
          </cell>
          <cell r="C3057" t="str">
            <v>MISCINCTOT</v>
          </cell>
        </row>
        <row r="3058">
          <cell r="A3058" t="str">
            <v>733310</v>
          </cell>
          <cell r="B3058" t="str">
            <v>n. Fee and other income</v>
          </cell>
          <cell r="C3058" t="str">
            <v>MISCINCTOT</v>
          </cell>
        </row>
        <row r="3059">
          <cell r="A3059" t="str">
            <v>733316</v>
          </cell>
          <cell r="B3059" t="str">
            <v>n. Fee and other income</v>
          </cell>
          <cell r="C3059" t="str">
            <v>MISCINCTOT</v>
          </cell>
        </row>
        <row r="3060">
          <cell r="A3060" t="str">
            <v>733317</v>
          </cell>
          <cell r="B3060" t="str">
            <v>n. Fee and other income</v>
          </cell>
          <cell r="C3060" t="str">
            <v>MISCINCTOT</v>
          </cell>
        </row>
        <row r="3061">
          <cell r="A3061" t="str">
            <v>733318</v>
          </cell>
          <cell r="B3061" t="str">
            <v>n. Fee and other income</v>
          </cell>
          <cell r="C3061" t="str">
            <v>MISCINCTOT</v>
          </cell>
        </row>
        <row r="3062">
          <cell r="A3062" t="str">
            <v>733328</v>
          </cell>
          <cell r="B3062" t="str">
            <v>n. Fee and other income</v>
          </cell>
          <cell r="C3062" t="str">
            <v>MISCINCTOT</v>
          </cell>
        </row>
        <row r="3063">
          <cell r="A3063" t="str">
            <v>733349</v>
          </cell>
          <cell r="B3063" t="str">
            <v>n. Fee and other income</v>
          </cell>
          <cell r="C3063" t="str">
            <v>MISCINCTOT</v>
          </cell>
        </row>
        <row r="3064">
          <cell r="A3064" t="str">
            <v>733350</v>
          </cell>
          <cell r="B3064" t="str">
            <v>n. Fee and other income</v>
          </cell>
          <cell r="C3064" t="str">
            <v>MISCINCTOT</v>
          </cell>
        </row>
        <row r="3065">
          <cell r="A3065" t="str">
            <v>733351</v>
          </cell>
          <cell r="B3065" t="str">
            <v>n. Fee and other income</v>
          </cell>
          <cell r="C3065" t="str">
            <v>MISCINCTOT</v>
          </cell>
        </row>
        <row r="3066">
          <cell r="A3066" t="str">
            <v>741001</v>
          </cell>
          <cell r="B3066" t="str">
            <v>n. Fee and other income</v>
          </cell>
          <cell r="C3066" t="str">
            <v>MISCINCTOT</v>
          </cell>
        </row>
        <row r="3067">
          <cell r="A3067" t="str">
            <v>741005</v>
          </cell>
          <cell r="B3067" t="str">
            <v>n. Fee and other income</v>
          </cell>
          <cell r="C3067" t="str">
            <v>MISCINCTOT</v>
          </cell>
        </row>
        <row r="3068">
          <cell r="A3068" t="str">
            <v>741111</v>
          </cell>
          <cell r="B3068" t="str">
            <v>n. Fee and other income</v>
          </cell>
          <cell r="C3068" t="str">
            <v>MISCINCTOT</v>
          </cell>
        </row>
        <row r="3069">
          <cell r="A3069" t="str">
            <v>741202</v>
          </cell>
          <cell r="B3069" t="str">
            <v>n. Fee and other income</v>
          </cell>
          <cell r="C3069" t="str">
            <v>MISCINCTOT</v>
          </cell>
        </row>
        <row r="3070">
          <cell r="A3070" t="str">
            <v>741311</v>
          </cell>
          <cell r="B3070" t="str">
            <v>n. Fee and other income</v>
          </cell>
          <cell r="C3070" t="str">
            <v>MISCINCTOT</v>
          </cell>
        </row>
        <row r="3071">
          <cell r="A3071" t="str">
            <v>741314</v>
          </cell>
          <cell r="B3071" t="str">
            <v>n. Fee and other income</v>
          </cell>
          <cell r="C3071" t="str">
            <v>MISCINCTOT</v>
          </cell>
        </row>
        <row r="3072">
          <cell r="A3072" t="str">
            <v>741512</v>
          </cell>
          <cell r="B3072" t="str">
            <v>n. Fee and other income</v>
          </cell>
          <cell r="C3072" t="str">
            <v>MISCINCTOT</v>
          </cell>
        </row>
        <row r="3073">
          <cell r="A3073" t="str">
            <v>741516</v>
          </cell>
          <cell r="B3073" t="str">
            <v>n. Fee and other income</v>
          </cell>
          <cell r="C3073" t="str">
            <v>MISCINCTOT</v>
          </cell>
        </row>
        <row r="3074">
          <cell r="A3074" t="str">
            <v>741611</v>
          </cell>
          <cell r="B3074" t="str">
            <v>n. Fee and other income</v>
          </cell>
          <cell r="C3074" t="str">
            <v>MISCINCTOT</v>
          </cell>
        </row>
        <row r="3075">
          <cell r="A3075" t="str">
            <v>741711</v>
          </cell>
          <cell r="B3075" t="str">
            <v>n. Fee and other income</v>
          </cell>
          <cell r="C3075" t="str">
            <v>MISCINCTOT</v>
          </cell>
        </row>
        <row r="3076">
          <cell r="A3076" t="str">
            <v>741740</v>
          </cell>
          <cell r="B3076" t="str">
            <v>n. Fee and other income</v>
          </cell>
          <cell r="C3076" t="str">
            <v>MISCINCTOT</v>
          </cell>
        </row>
        <row r="3077">
          <cell r="A3077" t="str">
            <v>741811</v>
          </cell>
          <cell r="B3077" t="str">
            <v>n. Fee and other income</v>
          </cell>
          <cell r="C3077" t="str">
            <v>MISCINCTOT</v>
          </cell>
        </row>
        <row r="3078">
          <cell r="A3078" t="str">
            <v>741840</v>
          </cell>
          <cell r="B3078" t="str">
            <v>n. Fee and other income</v>
          </cell>
          <cell r="C3078" t="str">
            <v>MISCINCTOT</v>
          </cell>
        </row>
        <row r="3079">
          <cell r="A3079" t="str">
            <v>741911</v>
          </cell>
          <cell r="B3079" t="str">
            <v>n. Fee and other income</v>
          </cell>
          <cell r="C3079" t="str">
            <v>MISCINCTOT</v>
          </cell>
        </row>
        <row r="3080">
          <cell r="A3080" t="str">
            <v>742111</v>
          </cell>
          <cell r="B3080" t="str">
            <v>n. Fee and other income</v>
          </cell>
          <cell r="C3080" t="str">
            <v>MISCINCTOT</v>
          </cell>
        </row>
        <row r="3081">
          <cell r="A3081" t="str">
            <v>742251</v>
          </cell>
          <cell r="B3081" t="str">
            <v>n. Fee and other income</v>
          </cell>
          <cell r="C3081" t="str">
            <v>MISCINCTOT</v>
          </cell>
        </row>
        <row r="3082">
          <cell r="A3082" t="str">
            <v>742271</v>
          </cell>
          <cell r="B3082" t="str">
            <v>n. Fee and other income</v>
          </cell>
          <cell r="C3082" t="str">
            <v>MISCINCTOT</v>
          </cell>
        </row>
        <row r="3083">
          <cell r="A3083" t="str">
            <v>742280</v>
          </cell>
          <cell r="B3083" t="str">
            <v>n. Fee and other income</v>
          </cell>
          <cell r="C3083" t="str">
            <v>MISCINCTOT</v>
          </cell>
        </row>
        <row r="3084">
          <cell r="A3084" t="str">
            <v>742281</v>
          </cell>
          <cell r="B3084" t="str">
            <v>n. Fee and other income</v>
          </cell>
          <cell r="C3084" t="str">
            <v>MISCINCTOT</v>
          </cell>
        </row>
        <row r="3085">
          <cell r="A3085" t="str">
            <v>742282</v>
          </cell>
          <cell r="B3085" t="str">
            <v>n. Fee and other income</v>
          </cell>
          <cell r="C3085" t="str">
            <v>MISCINCTOT</v>
          </cell>
        </row>
        <row r="3086">
          <cell r="A3086" t="str">
            <v>742283</v>
          </cell>
          <cell r="B3086" t="str">
            <v>n. Fee and other income</v>
          </cell>
          <cell r="C3086" t="str">
            <v>MISCINCTOT</v>
          </cell>
        </row>
        <row r="3087">
          <cell r="A3087" t="str">
            <v>742284</v>
          </cell>
          <cell r="B3087" t="str">
            <v>n. Fee and other income</v>
          </cell>
          <cell r="C3087" t="str">
            <v>MISCINCTOT</v>
          </cell>
        </row>
        <row r="3088">
          <cell r="A3088" t="str">
            <v>742285</v>
          </cell>
          <cell r="B3088" t="str">
            <v>n. Fee and other income</v>
          </cell>
          <cell r="C3088" t="str">
            <v>MISCINCTOT</v>
          </cell>
        </row>
        <row r="3089">
          <cell r="A3089" t="str">
            <v>742286</v>
          </cell>
          <cell r="B3089" t="str">
            <v>n. Fee and other income</v>
          </cell>
          <cell r="C3089" t="str">
            <v>MISCINCTOT</v>
          </cell>
        </row>
        <row r="3090">
          <cell r="A3090" t="str">
            <v>742287</v>
          </cell>
          <cell r="B3090" t="str">
            <v>n. Fee and other income</v>
          </cell>
          <cell r="C3090" t="str">
            <v>MISCINCTOT</v>
          </cell>
        </row>
        <row r="3091">
          <cell r="A3091" t="str">
            <v>742288</v>
          </cell>
          <cell r="B3091" t="str">
            <v>n. Fee and other income</v>
          </cell>
          <cell r="C3091" t="str">
            <v>MISCINCTOT</v>
          </cell>
        </row>
        <row r="3092">
          <cell r="A3092" t="str">
            <v>742289</v>
          </cell>
          <cell r="B3092" t="str">
            <v>n. Fee and other income</v>
          </cell>
          <cell r="C3092" t="str">
            <v>MISCINCTOT</v>
          </cell>
        </row>
        <row r="3093">
          <cell r="A3093" t="str">
            <v>742311</v>
          </cell>
          <cell r="B3093" t="str">
            <v>n. Fee and other income</v>
          </cell>
          <cell r="C3093" t="str">
            <v>MISCINCTOT</v>
          </cell>
        </row>
        <row r="3094">
          <cell r="A3094" t="str">
            <v>742501</v>
          </cell>
          <cell r="B3094" t="str">
            <v>n. Fee and other income</v>
          </cell>
          <cell r="C3094" t="str">
            <v>MISCINCTOT</v>
          </cell>
        </row>
        <row r="3095">
          <cell r="A3095" t="str">
            <v>742511</v>
          </cell>
          <cell r="B3095" t="str">
            <v>n. Fee and other income</v>
          </cell>
          <cell r="C3095" t="str">
            <v>MISCINCTOT</v>
          </cell>
        </row>
        <row r="3096">
          <cell r="A3096" t="str">
            <v>742611</v>
          </cell>
          <cell r="B3096" t="str">
            <v>n. Fee and other income</v>
          </cell>
          <cell r="C3096" t="str">
            <v>MISCINCTOT</v>
          </cell>
        </row>
        <row r="3097">
          <cell r="A3097" t="str">
            <v>742711</v>
          </cell>
          <cell r="B3097" t="str">
            <v>n. Fee and other income</v>
          </cell>
          <cell r="C3097" t="str">
            <v>MISCINCTOT</v>
          </cell>
        </row>
        <row r="3098">
          <cell r="A3098" t="str">
            <v>742713</v>
          </cell>
          <cell r="B3098" t="str">
            <v>n. Fee and other income</v>
          </cell>
          <cell r="C3098" t="str">
            <v>MISCINCTOT</v>
          </cell>
        </row>
        <row r="3099">
          <cell r="A3099" t="str">
            <v>742714</v>
          </cell>
          <cell r="B3099" t="str">
            <v>n. Fee and other income</v>
          </cell>
          <cell r="C3099" t="str">
            <v>MISCINCTOT</v>
          </cell>
        </row>
        <row r="3100">
          <cell r="A3100" t="str">
            <v>742801</v>
          </cell>
          <cell r="B3100" t="str">
            <v>n. Fee and other income</v>
          </cell>
          <cell r="C3100" t="str">
            <v>MISCINCTOT</v>
          </cell>
        </row>
        <row r="3101">
          <cell r="A3101" t="str">
            <v>742802</v>
          </cell>
          <cell r="B3101" t="str">
            <v>n. Fee and other income</v>
          </cell>
          <cell r="C3101" t="str">
            <v>MISCINCTOT</v>
          </cell>
        </row>
        <row r="3102">
          <cell r="A3102" t="str">
            <v>742805</v>
          </cell>
          <cell r="B3102" t="str">
            <v>n. Fee and other income</v>
          </cell>
          <cell r="C3102" t="str">
            <v>MISCINCTOT</v>
          </cell>
        </row>
        <row r="3103">
          <cell r="A3103" t="str">
            <v>742806</v>
          </cell>
          <cell r="B3103" t="str">
            <v>n. Fee and other income</v>
          </cell>
          <cell r="C3103" t="str">
            <v>MISCINCTOT</v>
          </cell>
        </row>
        <row r="3104">
          <cell r="A3104" t="str">
            <v>742811</v>
          </cell>
          <cell r="B3104" t="str">
            <v>n. Fee and other income</v>
          </cell>
          <cell r="C3104" t="str">
            <v>MISCINCTOT</v>
          </cell>
        </row>
        <row r="3105">
          <cell r="A3105" t="str">
            <v>742901</v>
          </cell>
          <cell r="B3105" t="str">
            <v>n. Fee and other income</v>
          </cell>
          <cell r="C3105" t="str">
            <v>MISCINCTOT</v>
          </cell>
        </row>
        <row r="3106">
          <cell r="A3106" t="str">
            <v>742903</v>
          </cell>
          <cell r="B3106" t="str">
            <v>n. Fee and other income</v>
          </cell>
          <cell r="C3106" t="str">
            <v>MISCINCTOT</v>
          </cell>
        </row>
        <row r="3107">
          <cell r="A3107" t="str">
            <v>742921</v>
          </cell>
          <cell r="B3107" t="str">
            <v>n. Fee and other income</v>
          </cell>
          <cell r="C3107" t="str">
            <v>MISCINCTOT</v>
          </cell>
        </row>
        <row r="3108">
          <cell r="A3108" t="str">
            <v>742922</v>
          </cell>
          <cell r="B3108" t="str">
            <v>n. Fee and other income</v>
          </cell>
          <cell r="C3108" t="str">
            <v>MISCINCTOT</v>
          </cell>
        </row>
        <row r="3109">
          <cell r="A3109" t="str">
            <v>742923</v>
          </cell>
          <cell r="B3109" t="str">
            <v>n. Fee and other income</v>
          </cell>
          <cell r="C3109" t="str">
            <v>MISCINCTOT</v>
          </cell>
        </row>
        <row r="3110">
          <cell r="A3110" t="str">
            <v>742999</v>
          </cell>
          <cell r="B3110" t="str">
            <v>n. Fee and other income</v>
          </cell>
          <cell r="C3110" t="str">
            <v>MISCINCTOT</v>
          </cell>
        </row>
        <row r="3111">
          <cell r="A3111" t="str">
            <v>743111</v>
          </cell>
          <cell r="B3111" t="str">
            <v>n. Fee and other income</v>
          </cell>
          <cell r="C3111" t="str">
            <v>MISCINCTOT</v>
          </cell>
        </row>
        <row r="3112">
          <cell r="A3112" t="str">
            <v>743333</v>
          </cell>
          <cell r="B3112" t="str">
            <v>n. Fee and other income</v>
          </cell>
          <cell r="C3112" t="str">
            <v>MISCINCTOT</v>
          </cell>
        </row>
        <row r="3113">
          <cell r="A3113" t="str">
            <v>743334</v>
          </cell>
          <cell r="B3113" t="str">
            <v>n. Fee and other income</v>
          </cell>
          <cell r="C3113" t="str">
            <v>MISCINCTOT</v>
          </cell>
        </row>
        <row r="3114">
          <cell r="A3114" t="str">
            <v>743401</v>
          </cell>
          <cell r="B3114" t="str">
            <v>n. Fee and other income</v>
          </cell>
          <cell r="C3114" t="str">
            <v>MISCINCTOT</v>
          </cell>
        </row>
        <row r="3115">
          <cell r="A3115" t="str">
            <v>743705</v>
          </cell>
          <cell r="B3115" t="str">
            <v>n. Fee and other income</v>
          </cell>
          <cell r="C3115" t="str">
            <v>MISCINCTOT</v>
          </cell>
        </row>
        <row r="3116">
          <cell r="A3116" t="str">
            <v>744001</v>
          </cell>
          <cell r="B3116" t="str">
            <v>n. Fee and other income</v>
          </cell>
          <cell r="C3116" t="str">
            <v>MISCINCTOT</v>
          </cell>
        </row>
        <row r="3117">
          <cell r="A3117" t="str">
            <v>744007</v>
          </cell>
          <cell r="B3117" t="str">
            <v>n. Fee and other income</v>
          </cell>
          <cell r="C3117" t="str">
            <v>MISCINCTOT</v>
          </cell>
        </row>
        <row r="3118">
          <cell r="A3118" t="str">
            <v>744101</v>
          </cell>
          <cell r="B3118" t="str">
            <v>n. Fee and other income</v>
          </cell>
          <cell r="C3118" t="str">
            <v>MISCINCTOT</v>
          </cell>
        </row>
        <row r="3119">
          <cell r="A3119" t="str">
            <v>744111</v>
          </cell>
          <cell r="B3119" t="str">
            <v>n. Fee and other income</v>
          </cell>
          <cell r="C3119" t="str">
            <v>MISCINCTOT</v>
          </cell>
        </row>
        <row r="3120">
          <cell r="A3120" t="str">
            <v>744210</v>
          </cell>
          <cell r="B3120" t="str">
            <v>n. Fee and other income</v>
          </cell>
          <cell r="C3120" t="str">
            <v>MISCINCTOT</v>
          </cell>
        </row>
        <row r="3121">
          <cell r="A3121" t="str">
            <v>744211</v>
          </cell>
          <cell r="B3121" t="str">
            <v>n. Fee and other income</v>
          </cell>
          <cell r="C3121" t="str">
            <v>MISCINCTOT</v>
          </cell>
        </row>
        <row r="3122">
          <cell r="A3122" t="str">
            <v>744502</v>
          </cell>
          <cell r="B3122" t="str">
            <v>n. Fee and other income</v>
          </cell>
          <cell r="C3122" t="str">
            <v>MISCINCTOT</v>
          </cell>
        </row>
        <row r="3123">
          <cell r="A3123" t="str">
            <v>744510</v>
          </cell>
          <cell r="B3123" t="str">
            <v>n. Fee and other income</v>
          </cell>
          <cell r="C3123" t="str">
            <v>MISCINCTOT</v>
          </cell>
        </row>
        <row r="3124">
          <cell r="A3124" t="str">
            <v>744511</v>
          </cell>
          <cell r="B3124" t="str">
            <v>n. Fee and other income</v>
          </cell>
          <cell r="C3124" t="str">
            <v>MISCINCTOT</v>
          </cell>
        </row>
        <row r="3125">
          <cell r="A3125" t="str">
            <v>744512</v>
          </cell>
          <cell r="B3125" t="str">
            <v>n. Fee and other income</v>
          </cell>
          <cell r="C3125" t="str">
            <v>MISCINCTOT</v>
          </cell>
        </row>
        <row r="3126">
          <cell r="A3126" t="str">
            <v>744513</v>
          </cell>
          <cell r="B3126" t="str">
            <v>n. Fee and other income</v>
          </cell>
          <cell r="C3126" t="str">
            <v>MISCINCTOT</v>
          </cell>
        </row>
        <row r="3127">
          <cell r="A3127" t="str">
            <v>744514</v>
          </cell>
          <cell r="B3127" t="str">
            <v>n. Fee and other income</v>
          </cell>
          <cell r="C3127" t="str">
            <v>MISCINCTOT</v>
          </cell>
        </row>
        <row r="3128">
          <cell r="A3128" t="str">
            <v>744515</v>
          </cell>
          <cell r="B3128" t="str">
            <v>n. Fee and other income</v>
          </cell>
          <cell r="C3128" t="str">
            <v>MISCINCTOT</v>
          </cell>
        </row>
        <row r="3129">
          <cell r="A3129" t="str">
            <v>744516</v>
          </cell>
          <cell r="B3129" t="str">
            <v>n. Fee and other income</v>
          </cell>
          <cell r="C3129" t="str">
            <v>MISCINCTOT</v>
          </cell>
        </row>
        <row r="3130">
          <cell r="A3130" t="str">
            <v>744517</v>
          </cell>
          <cell r="B3130" t="str">
            <v>n. Fee and other income</v>
          </cell>
          <cell r="C3130" t="str">
            <v>MISCINCTOT</v>
          </cell>
        </row>
        <row r="3131">
          <cell r="A3131" t="str">
            <v>744531</v>
          </cell>
          <cell r="B3131" t="str">
            <v>n. Fee and other income</v>
          </cell>
          <cell r="C3131" t="str">
            <v>MISCINCTOT</v>
          </cell>
        </row>
        <row r="3132">
          <cell r="A3132" t="str">
            <v>744611</v>
          </cell>
          <cell r="B3132" t="str">
            <v>n. Fee and other income</v>
          </cell>
          <cell r="C3132" t="str">
            <v>MISCINCTOT</v>
          </cell>
        </row>
        <row r="3133">
          <cell r="A3133" t="str">
            <v>744711</v>
          </cell>
          <cell r="B3133" t="str">
            <v>n. Fee and other income</v>
          </cell>
          <cell r="C3133" t="str">
            <v>MISCINCTOT</v>
          </cell>
        </row>
        <row r="3134">
          <cell r="A3134" t="str">
            <v>744811</v>
          </cell>
          <cell r="B3134" t="str">
            <v>n. Fee and other income</v>
          </cell>
          <cell r="C3134" t="str">
            <v>MISCINCTOT</v>
          </cell>
        </row>
        <row r="3135">
          <cell r="A3135" t="str">
            <v>744911</v>
          </cell>
          <cell r="B3135" t="str">
            <v>n. Fee and other income</v>
          </cell>
          <cell r="C3135" t="str">
            <v>MISCINCTOT</v>
          </cell>
        </row>
        <row r="3136">
          <cell r="A3136" t="str">
            <v>744971</v>
          </cell>
          <cell r="B3136" t="str">
            <v>n. Fee and other income</v>
          </cell>
          <cell r="C3136" t="str">
            <v>MISCINCTOT</v>
          </cell>
        </row>
        <row r="3137">
          <cell r="A3137" t="str">
            <v>745001</v>
          </cell>
          <cell r="B3137" t="str">
            <v>n. Fee and other income</v>
          </cell>
          <cell r="C3137" t="str">
            <v>MISCINCTOT</v>
          </cell>
        </row>
        <row r="3138">
          <cell r="A3138" t="str">
            <v>745002</v>
          </cell>
          <cell r="B3138" t="str">
            <v>n. Fee and other income</v>
          </cell>
          <cell r="C3138" t="str">
            <v>MISCINCTOT</v>
          </cell>
        </row>
        <row r="3139">
          <cell r="A3139" t="str">
            <v>745003</v>
          </cell>
          <cell r="B3139" t="str">
            <v>n. Fee and other income</v>
          </cell>
          <cell r="C3139" t="str">
            <v>MISCINCTOT</v>
          </cell>
        </row>
        <row r="3140">
          <cell r="A3140" t="str">
            <v>745004</v>
          </cell>
          <cell r="B3140" t="str">
            <v>n. Fee and other income</v>
          </cell>
          <cell r="C3140" t="str">
            <v>MISCINCTOT</v>
          </cell>
        </row>
        <row r="3141">
          <cell r="A3141" t="str">
            <v>745111</v>
          </cell>
          <cell r="B3141" t="str">
            <v>n. Fee and other income</v>
          </cell>
          <cell r="C3141" t="str">
            <v>MISCINCTOT</v>
          </cell>
        </row>
        <row r="3142">
          <cell r="A3142" t="str">
            <v>745113</v>
          </cell>
          <cell r="B3142" t="str">
            <v>n. Fee and other income</v>
          </cell>
          <cell r="C3142" t="str">
            <v>MISCINCTOT</v>
          </cell>
        </row>
        <row r="3143">
          <cell r="A3143" t="str">
            <v>745115</v>
          </cell>
          <cell r="B3143" t="str">
            <v>n. Fee and other income</v>
          </cell>
          <cell r="C3143" t="str">
            <v>MISCINCTOT</v>
          </cell>
        </row>
        <row r="3144">
          <cell r="A3144" t="str">
            <v>745160</v>
          </cell>
          <cell r="B3144" t="str">
            <v>n. Fee and other income</v>
          </cell>
          <cell r="C3144" t="str">
            <v>MISCINCTOT</v>
          </cell>
        </row>
        <row r="3145">
          <cell r="A3145" t="str">
            <v>745161</v>
          </cell>
          <cell r="B3145" t="str">
            <v>n. Fee and other income</v>
          </cell>
          <cell r="C3145" t="str">
            <v>MISCINCTOT</v>
          </cell>
        </row>
        <row r="3146">
          <cell r="A3146" t="str">
            <v>745166</v>
          </cell>
          <cell r="B3146" t="str">
            <v>n. Fee and other income</v>
          </cell>
          <cell r="C3146" t="str">
            <v>MISCINCTOT</v>
          </cell>
        </row>
        <row r="3147">
          <cell r="A3147" t="str">
            <v>745211</v>
          </cell>
          <cell r="B3147" t="str">
            <v>n. Fee and other income</v>
          </cell>
          <cell r="C3147" t="str">
            <v>MISCINCTOT</v>
          </cell>
        </row>
        <row r="3148">
          <cell r="A3148" t="str">
            <v>745215</v>
          </cell>
          <cell r="B3148" t="str">
            <v>n. Fee and other income</v>
          </cell>
          <cell r="C3148" t="str">
            <v>MISCINCTOT</v>
          </cell>
        </row>
        <row r="3149">
          <cell r="A3149" t="str">
            <v>745241</v>
          </cell>
          <cell r="B3149" t="str">
            <v>n. Fee and other income</v>
          </cell>
          <cell r="C3149" t="str">
            <v>MISCINCTOT</v>
          </cell>
        </row>
        <row r="3150">
          <cell r="A3150" t="str">
            <v>745259</v>
          </cell>
          <cell r="B3150" t="str">
            <v>n. Fee and other income</v>
          </cell>
          <cell r="C3150" t="str">
            <v>MISCINCTOT</v>
          </cell>
        </row>
        <row r="3151">
          <cell r="A3151" t="str">
            <v>745260</v>
          </cell>
          <cell r="B3151" t="str">
            <v>n. Fee and other income</v>
          </cell>
          <cell r="C3151" t="str">
            <v>MISCINCTOT</v>
          </cell>
        </row>
        <row r="3152">
          <cell r="A3152" t="str">
            <v>745261</v>
          </cell>
          <cell r="B3152" t="str">
            <v>n. Fee and other income</v>
          </cell>
          <cell r="C3152" t="str">
            <v>MISCINCTOT</v>
          </cell>
        </row>
        <row r="3153">
          <cell r="A3153" t="str">
            <v>745262</v>
          </cell>
          <cell r="B3153" t="str">
            <v>n. Fee and other income</v>
          </cell>
          <cell r="C3153" t="str">
            <v>MISCINCTOT</v>
          </cell>
        </row>
        <row r="3154">
          <cell r="A3154" t="str">
            <v>745263</v>
          </cell>
          <cell r="B3154" t="str">
            <v>n. Fee and other income</v>
          </cell>
          <cell r="C3154" t="str">
            <v>MISCINCTOT</v>
          </cell>
        </row>
        <row r="3155">
          <cell r="A3155" t="str">
            <v>745265</v>
          </cell>
          <cell r="B3155" t="str">
            <v>n. Fee and other income</v>
          </cell>
          <cell r="C3155" t="str">
            <v>MISCINCTOT</v>
          </cell>
        </row>
        <row r="3156">
          <cell r="A3156" t="str">
            <v>745269</v>
          </cell>
          <cell r="B3156" t="str">
            <v>n. Fee and other income</v>
          </cell>
          <cell r="C3156" t="str">
            <v>MISCINCTOT</v>
          </cell>
        </row>
        <row r="3157">
          <cell r="A3157" t="str">
            <v>745270</v>
          </cell>
          <cell r="B3157" t="str">
            <v>n. Fee and other income</v>
          </cell>
          <cell r="C3157" t="str">
            <v>MISCINCTOT</v>
          </cell>
        </row>
        <row r="3158">
          <cell r="A3158" t="str">
            <v>745271</v>
          </cell>
          <cell r="B3158" t="str">
            <v>n. Fee and other income</v>
          </cell>
          <cell r="C3158" t="str">
            <v>MISCINCTOT</v>
          </cell>
        </row>
        <row r="3159">
          <cell r="A3159" t="str">
            <v>745275</v>
          </cell>
          <cell r="B3159" t="str">
            <v>n. Fee and other income</v>
          </cell>
          <cell r="C3159" t="str">
            <v>MISCINCTOT</v>
          </cell>
        </row>
        <row r="3160">
          <cell r="A3160" t="str">
            <v>745277</v>
          </cell>
          <cell r="B3160" t="str">
            <v>n. Fee and other income</v>
          </cell>
          <cell r="C3160" t="str">
            <v>MISCINCTOT</v>
          </cell>
        </row>
        <row r="3161">
          <cell r="A3161" t="str">
            <v>745300</v>
          </cell>
          <cell r="B3161" t="str">
            <v>n. Fee and other income</v>
          </cell>
          <cell r="C3161" t="str">
            <v>MISCINCTOT</v>
          </cell>
        </row>
        <row r="3162">
          <cell r="A3162" t="str">
            <v>745311</v>
          </cell>
          <cell r="B3162" t="str">
            <v>n. Fee and other income</v>
          </cell>
          <cell r="C3162" t="str">
            <v>MISCINCTOT</v>
          </cell>
        </row>
        <row r="3163">
          <cell r="A3163" t="str">
            <v>745400</v>
          </cell>
          <cell r="B3163" t="str">
            <v>n. Fee and other income</v>
          </cell>
          <cell r="C3163" t="str">
            <v>MISCINCTOT</v>
          </cell>
        </row>
        <row r="3164">
          <cell r="A3164" t="str">
            <v>745401</v>
          </cell>
          <cell r="B3164" t="str">
            <v>n. Fee and other income</v>
          </cell>
          <cell r="C3164" t="str">
            <v>MISCINCTOT</v>
          </cell>
        </row>
        <row r="3165">
          <cell r="A3165" t="str">
            <v>745402</v>
          </cell>
          <cell r="B3165" t="str">
            <v>n. Fee and other income</v>
          </cell>
          <cell r="C3165" t="str">
            <v>MISCINCTOT</v>
          </cell>
        </row>
        <row r="3166">
          <cell r="A3166" t="str">
            <v>745500</v>
          </cell>
          <cell r="B3166" t="str">
            <v>n. Fee and other income</v>
          </cell>
          <cell r="C3166" t="str">
            <v>MISCINCTOT</v>
          </cell>
        </row>
        <row r="3167">
          <cell r="A3167" t="str">
            <v>745501</v>
          </cell>
          <cell r="B3167" t="str">
            <v>n. Fee and other income</v>
          </cell>
          <cell r="C3167" t="str">
            <v>MISCINCTOT</v>
          </cell>
        </row>
        <row r="3168">
          <cell r="A3168" t="str">
            <v>745502</v>
          </cell>
          <cell r="B3168" t="str">
            <v>n. Fee and other income</v>
          </cell>
          <cell r="C3168" t="str">
            <v>MISCINCTOT</v>
          </cell>
        </row>
        <row r="3169">
          <cell r="A3169" t="str">
            <v>745511</v>
          </cell>
          <cell r="B3169" t="str">
            <v>n. Fee and other income</v>
          </cell>
          <cell r="C3169" t="str">
            <v>MISCINCTOT</v>
          </cell>
        </row>
        <row r="3170">
          <cell r="A3170" t="str">
            <v>745611</v>
          </cell>
          <cell r="B3170" t="str">
            <v>n. Fee and other income</v>
          </cell>
          <cell r="C3170" t="str">
            <v>MISCINCTOT</v>
          </cell>
        </row>
        <row r="3171">
          <cell r="A3171" t="str">
            <v>745711</v>
          </cell>
          <cell r="B3171" t="str">
            <v>n. Fee and other income</v>
          </cell>
          <cell r="C3171" t="str">
            <v>MISCINCTOT</v>
          </cell>
        </row>
        <row r="3172">
          <cell r="A3172" t="str">
            <v>745801</v>
          </cell>
          <cell r="B3172" t="str">
            <v>n. Fee and other income</v>
          </cell>
          <cell r="C3172" t="str">
            <v>MISCINCTOT</v>
          </cell>
        </row>
        <row r="3173">
          <cell r="A3173" t="str">
            <v>746111</v>
          </cell>
          <cell r="B3173" t="str">
            <v>n. Fee and other income</v>
          </cell>
          <cell r="C3173" t="str">
            <v>MISCINCTOT</v>
          </cell>
        </row>
        <row r="3174">
          <cell r="A3174" t="str">
            <v>746714</v>
          </cell>
          <cell r="B3174" t="str">
            <v>n. Fee and other income</v>
          </cell>
          <cell r="C3174" t="str">
            <v>MISCINCTOT</v>
          </cell>
        </row>
        <row r="3175">
          <cell r="A3175" t="str">
            <v>747026</v>
          </cell>
          <cell r="B3175" t="str">
            <v>n. Fee and other income</v>
          </cell>
          <cell r="C3175" t="str">
            <v>MISCINCTOT</v>
          </cell>
        </row>
        <row r="3176">
          <cell r="A3176" t="str">
            <v>747127</v>
          </cell>
          <cell r="B3176" t="str">
            <v>n. Fee and other income</v>
          </cell>
          <cell r="C3176" t="str">
            <v>MISCINCTOT</v>
          </cell>
        </row>
        <row r="3177">
          <cell r="A3177" t="str">
            <v>747232</v>
          </cell>
          <cell r="B3177" t="str">
            <v>n. Fee and other income</v>
          </cell>
          <cell r="C3177" t="str">
            <v>MISCINCTOT</v>
          </cell>
        </row>
        <row r="3178">
          <cell r="A3178" t="str">
            <v>747304</v>
          </cell>
          <cell r="B3178" t="str">
            <v>n. Fee and other income</v>
          </cell>
          <cell r="C3178" t="str">
            <v>MISCINCTOT</v>
          </cell>
        </row>
        <row r="3179">
          <cell r="A3179" t="str">
            <v>747338</v>
          </cell>
          <cell r="B3179" t="str">
            <v>n. Fee and other income</v>
          </cell>
          <cell r="C3179" t="str">
            <v>MISCINCTOT</v>
          </cell>
        </row>
        <row r="3180">
          <cell r="A3180" t="str">
            <v>747350</v>
          </cell>
          <cell r="B3180" t="str">
            <v>n. Fee and other income</v>
          </cell>
          <cell r="C3180" t="str">
            <v>MISCINCTOT</v>
          </cell>
        </row>
        <row r="3181">
          <cell r="A3181" t="str">
            <v>747351</v>
          </cell>
          <cell r="B3181" t="str">
            <v>n. Fee and other income</v>
          </cell>
          <cell r="C3181" t="str">
            <v>MISCINCTOT</v>
          </cell>
        </row>
        <row r="3182">
          <cell r="A3182" t="str">
            <v>747352</v>
          </cell>
          <cell r="B3182" t="str">
            <v>n. Fee and other income</v>
          </cell>
          <cell r="C3182" t="str">
            <v>MISCINCTOT</v>
          </cell>
        </row>
        <row r="3183">
          <cell r="A3183" t="str">
            <v>747353</v>
          </cell>
          <cell r="B3183" t="str">
            <v>n. Fee and other income</v>
          </cell>
          <cell r="C3183" t="str">
            <v>MISCINCTOT</v>
          </cell>
        </row>
        <row r="3184">
          <cell r="A3184" t="str">
            <v>747354</v>
          </cell>
          <cell r="B3184" t="str">
            <v>n. Fee and other income</v>
          </cell>
          <cell r="C3184" t="str">
            <v>MISCINCTOT</v>
          </cell>
        </row>
        <row r="3185">
          <cell r="A3185" t="str">
            <v>747360</v>
          </cell>
          <cell r="B3185" t="str">
            <v>n. Fee and other income</v>
          </cell>
          <cell r="C3185" t="str">
            <v>MISCINCTOT</v>
          </cell>
        </row>
        <row r="3186">
          <cell r="A3186" t="str">
            <v>747400</v>
          </cell>
          <cell r="B3186" t="str">
            <v>n. Fee and other income</v>
          </cell>
          <cell r="C3186" t="str">
            <v>MISCINCTOT</v>
          </cell>
        </row>
        <row r="3187">
          <cell r="A3187" t="str">
            <v>747401</v>
          </cell>
          <cell r="B3187" t="str">
            <v>n. Fee and other income</v>
          </cell>
          <cell r="C3187" t="str">
            <v>MISCINCTOT</v>
          </cell>
        </row>
        <row r="3188">
          <cell r="A3188" t="str">
            <v>747402</v>
          </cell>
          <cell r="B3188" t="str">
            <v>n. Fee and other income</v>
          </cell>
          <cell r="C3188" t="str">
            <v>MISCINCTOT</v>
          </cell>
        </row>
        <row r="3189">
          <cell r="A3189" t="str">
            <v>747405</v>
          </cell>
          <cell r="B3189" t="str">
            <v>n. Fee and other income</v>
          </cell>
          <cell r="C3189" t="str">
            <v>MISCINCTOT</v>
          </cell>
        </row>
        <row r="3190">
          <cell r="A3190" t="str">
            <v>747411</v>
          </cell>
          <cell r="B3190" t="str">
            <v>n. Fee and other income</v>
          </cell>
          <cell r="C3190" t="str">
            <v>MISCINCTOT</v>
          </cell>
        </row>
        <row r="3191">
          <cell r="A3191" t="str">
            <v>747429</v>
          </cell>
          <cell r="B3191" t="str">
            <v>n. Fee and other income</v>
          </cell>
          <cell r="C3191" t="str">
            <v>MISCINCTOT</v>
          </cell>
        </row>
        <row r="3192">
          <cell r="A3192" t="str">
            <v>747439</v>
          </cell>
          <cell r="B3192" t="str">
            <v>n. Fee and other income</v>
          </cell>
          <cell r="C3192" t="str">
            <v>MISCINCTOT</v>
          </cell>
        </row>
        <row r="3193">
          <cell r="A3193" t="str">
            <v>747440</v>
          </cell>
          <cell r="B3193" t="str">
            <v>n. Fee and other income</v>
          </cell>
          <cell r="C3193" t="str">
            <v>MISCINCTOT</v>
          </cell>
        </row>
        <row r="3194">
          <cell r="A3194" t="str">
            <v>747441</v>
          </cell>
          <cell r="B3194" t="str">
            <v>n. Fee and other income</v>
          </cell>
          <cell r="C3194" t="str">
            <v>MISCINCTOT</v>
          </cell>
        </row>
        <row r="3195">
          <cell r="A3195" t="str">
            <v>747442</v>
          </cell>
          <cell r="B3195" t="str">
            <v>n. Fee and other income</v>
          </cell>
          <cell r="C3195" t="str">
            <v>MISCINCTOT</v>
          </cell>
        </row>
        <row r="3196">
          <cell r="A3196" t="str">
            <v>747443</v>
          </cell>
          <cell r="B3196" t="str">
            <v>n. Fee and other income</v>
          </cell>
          <cell r="C3196" t="str">
            <v>MISCINCTOT</v>
          </cell>
        </row>
        <row r="3197">
          <cell r="A3197" t="str">
            <v>747444</v>
          </cell>
          <cell r="B3197" t="str">
            <v>n. Fee and other income</v>
          </cell>
          <cell r="C3197" t="str">
            <v>MISCINCTOT</v>
          </cell>
        </row>
        <row r="3198">
          <cell r="A3198" t="str">
            <v>747451</v>
          </cell>
          <cell r="B3198" t="str">
            <v>n. Fee and other income</v>
          </cell>
          <cell r="C3198" t="str">
            <v>MISCINCTOT</v>
          </cell>
        </row>
        <row r="3199">
          <cell r="A3199" t="str">
            <v>747454</v>
          </cell>
          <cell r="B3199" t="str">
            <v>n. Fee and other income</v>
          </cell>
          <cell r="C3199" t="str">
            <v>MISCINCTOT</v>
          </cell>
        </row>
        <row r="3200">
          <cell r="A3200" t="str">
            <v>747460</v>
          </cell>
          <cell r="B3200" t="str">
            <v>n. Fee and other income</v>
          </cell>
          <cell r="C3200" t="str">
            <v>MISCINCTOT</v>
          </cell>
        </row>
        <row r="3201">
          <cell r="A3201" t="str">
            <v>747500</v>
          </cell>
          <cell r="B3201" t="str">
            <v>n. Fee and other income</v>
          </cell>
          <cell r="C3201" t="str">
            <v>MISCINCTOT</v>
          </cell>
        </row>
        <row r="3202">
          <cell r="A3202" t="str">
            <v>747510</v>
          </cell>
          <cell r="B3202" t="str">
            <v>n. Fee and other income</v>
          </cell>
          <cell r="C3202" t="str">
            <v>MISCINCTOT</v>
          </cell>
        </row>
        <row r="3203">
          <cell r="A3203" t="str">
            <v>747530</v>
          </cell>
          <cell r="B3203" t="str">
            <v>n. Fee and other income</v>
          </cell>
          <cell r="C3203" t="str">
            <v>MISCINCTOT</v>
          </cell>
        </row>
        <row r="3204">
          <cell r="A3204" t="str">
            <v>747539</v>
          </cell>
          <cell r="B3204" t="str">
            <v>n. Fee and other income</v>
          </cell>
          <cell r="C3204" t="str">
            <v>MISCINCTOT</v>
          </cell>
        </row>
        <row r="3205">
          <cell r="A3205" t="str">
            <v>747651</v>
          </cell>
          <cell r="B3205" t="str">
            <v>n. Fee and other income</v>
          </cell>
          <cell r="C3205" t="str">
            <v>MISCINCTOT</v>
          </cell>
        </row>
        <row r="3206">
          <cell r="A3206" t="str">
            <v>747653</v>
          </cell>
          <cell r="B3206" t="str">
            <v>n. Fee and other income</v>
          </cell>
          <cell r="C3206" t="str">
            <v>MISCINCTOT</v>
          </cell>
        </row>
        <row r="3207">
          <cell r="A3207" t="str">
            <v>747662</v>
          </cell>
          <cell r="B3207" t="str">
            <v>n. Fee and other income</v>
          </cell>
          <cell r="C3207" t="str">
            <v>MISCINCTOT</v>
          </cell>
        </row>
        <row r="3208">
          <cell r="A3208" t="str">
            <v>747665</v>
          </cell>
          <cell r="B3208" t="str">
            <v>n. Fee and other income</v>
          </cell>
          <cell r="C3208" t="str">
            <v>MISCINCTOT</v>
          </cell>
        </row>
        <row r="3209">
          <cell r="A3209" t="str">
            <v>747667</v>
          </cell>
          <cell r="B3209" t="str">
            <v>n. Fee and other income</v>
          </cell>
          <cell r="C3209" t="str">
            <v>MISCINCTOT</v>
          </cell>
        </row>
        <row r="3210">
          <cell r="A3210" t="str">
            <v>747668</v>
          </cell>
          <cell r="B3210" t="str">
            <v>n. Fee and other income</v>
          </cell>
          <cell r="C3210" t="str">
            <v>MISCINCTOT</v>
          </cell>
        </row>
        <row r="3211">
          <cell r="A3211" t="str">
            <v>747669</v>
          </cell>
          <cell r="B3211" t="str">
            <v>n. Fee and other income</v>
          </cell>
          <cell r="C3211" t="str">
            <v>MISCINCTOT</v>
          </cell>
        </row>
        <row r="3212">
          <cell r="A3212" t="str">
            <v>747670</v>
          </cell>
          <cell r="B3212" t="str">
            <v>n. Fee and other income</v>
          </cell>
          <cell r="C3212" t="str">
            <v>MISCINCTOT</v>
          </cell>
        </row>
        <row r="3213">
          <cell r="A3213" t="str">
            <v>747675</v>
          </cell>
          <cell r="B3213" t="str">
            <v>n. Fee and other income</v>
          </cell>
          <cell r="C3213" t="str">
            <v>MISCINCTOT</v>
          </cell>
        </row>
        <row r="3214">
          <cell r="A3214" t="str">
            <v>747701</v>
          </cell>
          <cell r="B3214" t="str">
            <v>n. Fee and other income</v>
          </cell>
          <cell r="C3214" t="str">
            <v>MISCINCTOT</v>
          </cell>
        </row>
        <row r="3215">
          <cell r="A3215" t="str">
            <v>747702</v>
          </cell>
          <cell r="B3215" t="str">
            <v>n. Fee and other income</v>
          </cell>
          <cell r="C3215" t="str">
            <v>MISCINCTOT</v>
          </cell>
        </row>
        <row r="3216">
          <cell r="A3216" t="str">
            <v>747703</v>
          </cell>
          <cell r="B3216" t="str">
            <v>n. Fee and other income</v>
          </cell>
          <cell r="C3216" t="str">
            <v>MISCINCTOT</v>
          </cell>
        </row>
        <row r="3217">
          <cell r="A3217" t="str">
            <v>747704</v>
          </cell>
          <cell r="B3217" t="str">
            <v>n. Fee and other income</v>
          </cell>
          <cell r="C3217" t="str">
            <v>MISCINCTOT</v>
          </cell>
        </row>
        <row r="3218">
          <cell r="A3218" t="str">
            <v>747717</v>
          </cell>
          <cell r="B3218" t="str">
            <v>n. Fee and other income</v>
          </cell>
          <cell r="C3218" t="str">
            <v>MISCINCTOT</v>
          </cell>
        </row>
        <row r="3219">
          <cell r="A3219" t="str">
            <v>747719</v>
          </cell>
          <cell r="B3219" t="str">
            <v>n. Fee and other income</v>
          </cell>
          <cell r="C3219" t="str">
            <v>MISCINCTOT</v>
          </cell>
        </row>
        <row r="3220">
          <cell r="A3220" t="str">
            <v>747720</v>
          </cell>
          <cell r="B3220" t="str">
            <v>n. Fee and other income</v>
          </cell>
          <cell r="C3220" t="str">
            <v>MISCINCTOT</v>
          </cell>
        </row>
        <row r="3221">
          <cell r="A3221" t="str">
            <v>747721</v>
          </cell>
          <cell r="B3221" t="str">
            <v>n. Fee and other income</v>
          </cell>
          <cell r="C3221" t="str">
            <v>MISCINCTOT</v>
          </cell>
        </row>
        <row r="3222">
          <cell r="A3222" t="str">
            <v>747722</v>
          </cell>
          <cell r="B3222" t="str">
            <v>n. Fee and other income</v>
          </cell>
          <cell r="C3222" t="str">
            <v>MISCINCTOT</v>
          </cell>
        </row>
        <row r="3223">
          <cell r="A3223" t="str">
            <v>747723</v>
          </cell>
          <cell r="B3223" t="str">
            <v>n. Fee and other income</v>
          </cell>
          <cell r="C3223" t="str">
            <v>MISCINCTOT</v>
          </cell>
        </row>
        <row r="3224">
          <cell r="A3224" t="str">
            <v>747724</v>
          </cell>
          <cell r="B3224" t="str">
            <v>n. Fee and other income</v>
          </cell>
          <cell r="C3224" t="str">
            <v>MISCINCTOT</v>
          </cell>
        </row>
        <row r="3225">
          <cell r="A3225" t="str">
            <v>747725</v>
          </cell>
          <cell r="B3225" t="str">
            <v>n. Fee and other income</v>
          </cell>
          <cell r="C3225" t="str">
            <v>MISCINCTOT</v>
          </cell>
        </row>
        <row r="3226">
          <cell r="A3226" t="str">
            <v>747726</v>
          </cell>
          <cell r="B3226" t="str">
            <v>n. Fee and other income</v>
          </cell>
          <cell r="C3226" t="str">
            <v>MISCINCTOT</v>
          </cell>
        </row>
        <row r="3227">
          <cell r="A3227" t="str">
            <v>747727</v>
          </cell>
          <cell r="B3227" t="str">
            <v>n. Fee and other income</v>
          </cell>
          <cell r="C3227" t="str">
            <v>MISCINCTOT</v>
          </cell>
        </row>
        <row r="3228">
          <cell r="A3228" t="str">
            <v>747728</v>
          </cell>
          <cell r="B3228" t="str">
            <v>n. Fee and other income</v>
          </cell>
          <cell r="C3228" t="str">
            <v>MISCINCTOT</v>
          </cell>
        </row>
        <row r="3229">
          <cell r="A3229" t="str">
            <v>747729</v>
          </cell>
          <cell r="B3229" t="str">
            <v>n. Fee and other income</v>
          </cell>
          <cell r="C3229" t="str">
            <v>MISCINCTOT</v>
          </cell>
        </row>
        <row r="3230">
          <cell r="A3230" t="str">
            <v>747730</v>
          </cell>
          <cell r="B3230" t="str">
            <v>n. Fee and other income</v>
          </cell>
          <cell r="C3230" t="str">
            <v>MISCINCTOT</v>
          </cell>
        </row>
        <row r="3231">
          <cell r="A3231" t="str">
            <v>747731</v>
          </cell>
          <cell r="B3231" t="str">
            <v>n. Fee and other income</v>
          </cell>
          <cell r="C3231" t="str">
            <v>MISCINCTOT</v>
          </cell>
        </row>
        <row r="3232">
          <cell r="A3232" t="str">
            <v>747732</v>
          </cell>
          <cell r="B3232" t="str">
            <v>n. Fee and other income</v>
          </cell>
          <cell r="C3232" t="str">
            <v>MISCINCTOT</v>
          </cell>
        </row>
        <row r="3233">
          <cell r="A3233" t="str">
            <v>747733</v>
          </cell>
          <cell r="B3233" t="str">
            <v>n. Fee and other income</v>
          </cell>
          <cell r="C3233" t="str">
            <v>MISCINCTOT</v>
          </cell>
        </row>
        <row r="3234">
          <cell r="A3234" t="str">
            <v>747734</v>
          </cell>
          <cell r="B3234" t="str">
            <v>n. Fee and other income</v>
          </cell>
          <cell r="C3234" t="str">
            <v>MISCINCTOT</v>
          </cell>
        </row>
        <row r="3235">
          <cell r="A3235" t="str">
            <v>747735</v>
          </cell>
          <cell r="B3235" t="str">
            <v>n. Fee and other income</v>
          </cell>
          <cell r="C3235" t="str">
            <v>MISCINCTOT</v>
          </cell>
        </row>
        <row r="3236">
          <cell r="A3236" t="str">
            <v>747736</v>
          </cell>
          <cell r="B3236" t="str">
            <v>n. Fee and other income</v>
          </cell>
          <cell r="C3236" t="str">
            <v>MISCINCTOT</v>
          </cell>
        </row>
        <row r="3237">
          <cell r="A3237" t="str">
            <v>747740</v>
          </cell>
          <cell r="B3237" t="str">
            <v>n. Fee and other income</v>
          </cell>
          <cell r="C3237" t="str">
            <v>MISCINCTOT</v>
          </cell>
        </row>
        <row r="3238">
          <cell r="A3238" t="str">
            <v>747775</v>
          </cell>
          <cell r="B3238" t="str">
            <v>n. Fee and other income</v>
          </cell>
          <cell r="C3238" t="str">
            <v>MISCINCTOT</v>
          </cell>
        </row>
        <row r="3239">
          <cell r="A3239" t="str">
            <v>747776</v>
          </cell>
          <cell r="B3239" t="str">
            <v>n. Fee and other income</v>
          </cell>
          <cell r="C3239" t="str">
            <v>MISCINCTOT</v>
          </cell>
        </row>
        <row r="3240">
          <cell r="A3240" t="str">
            <v>747811</v>
          </cell>
          <cell r="B3240" t="str">
            <v>n. Fee and other income</v>
          </cell>
          <cell r="C3240" t="str">
            <v>MISCINCTOT</v>
          </cell>
        </row>
        <row r="3241">
          <cell r="A3241" t="str">
            <v>747901</v>
          </cell>
          <cell r="B3241" t="str">
            <v>n. Fee and other income</v>
          </cell>
          <cell r="C3241" t="str">
            <v>MISCINCTOT</v>
          </cell>
        </row>
        <row r="3242">
          <cell r="A3242" t="str">
            <v>747902</v>
          </cell>
          <cell r="B3242" t="str">
            <v>n. Fee and other income</v>
          </cell>
          <cell r="C3242" t="str">
            <v>MISCINCTOT</v>
          </cell>
        </row>
        <row r="3243">
          <cell r="A3243" t="str">
            <v>747903</v>
          </cell>
          <cell r="B3243" t="str">
            <v>n. Fee and other income</v>
          </cell>
          <cell r="C3243" t="str">
            <v>MISCINCTOT</v>
          </cell>
        </row>
        <row r="3244">
          <cell r="A3244" t="str">
            <v>747904</v>
          </cell>
          <cell r="B3244" t="str">
            <v>n. Fee and other income</v>
          </cell>
          <cell r="C3244" t="str">
            <v>MISCINCTOT</v>
          </cell>
        </row>
        <row r="3245">
          <cell r="A3245" t="str">
            <v>747905</v>
          </cell>
          <cell r="B3245" t="str">
            <v>n. Fee and other income</v>
          </cell>
          <cell r="C3245" t="str">
            <v>MISCINCTOT</v>
          </cell>
        </row>
        <row r="3246">
          <cell r="A3246" t="str">
            <v>747906</v>
          </cell>
          <cell r="B3246" t="str">
            <v>n. Fee and other income</v>
          </cell>
          <cell r="C3246" t="str">
            <v>MISCINCTOT</v>
          </cell>
        </row>
        <row r="3247">
          <cell r="A3247" t="str">
            <v>747909</v>
          </cell>
          <cell r="B3247" t="str">
            <v>n. Fee and other income</v>
          </cell>
          <cell r="C3247" t="str">
            <v>MISCINCTOT</v>
          </cell>
        </row>
        <row r="3248">
          <cell r="A3248" t="str">
            <v>747910</v>
          </cell>
          <cell r="B3248" t="str">
            <v>n. Fee and other income</v>
          </cell>
          <cell r="C3248" t="str">
            <v>MISCINCTOT</v>
          </cell>
        </row>
        <row r="3249">
          <cell r="A3249" t="str">
            <v>747911</v>
          </cell>
          <cell r="B3249" t="str">
            <v>n. Fee and other income</v>
          </cell>
          <cell r="C3249" t="str">
            <v>MISCINCTOT</v>
          </cell>
        </row>
        <row r="3250">
          <cell r="A3250" t="str">
            <v>747912</v>
          </cell>
          <cell r="B3250" t="str">
            <v>n. Fee and other income</v>
          </cell>
          <cell r="C3250" t="str">
            <v>MISCINCTOT</v>
          </cell>
        </row>
        <row r="3251">
          <cell r="A3251" t="str">
            <v>747913</v>
          </cell>
          <cell r="B3251" t="str">
            <v>n. Fee and other income</v>
          </cell>
          <cell r="C3251" t="str">
            <v>MISCINCTOT</v>
          </cell>
        </row>
        <row r="3252">
          <cell r="A3252" t="str">
            <v>747921</v>
          </cell>
          <cell r="B3252" t="str">
            <v>n. Fee and other income</v>
          </cell>
          <cell r="C3252" t="str">
            <v>MISCINCTOT</v>
          </cell>
        </row>
        <row r="3253">
          <cell r="A3253" t="str">
            <v>748001</v>
          </cell>
          <cell r="B3253" t="str">
            <v>q. Debt extinguishments</v>
          </cell>
          <cell r="C3253" t="str">
            <v>EXTDEBT</v>
          </cell>
        </row>
        <row r="3254">
          <cell r="A3254" t="str">
            <v>748002</v>
          </cell>
          <cell r="B3254" t="str">
            <v>q. Debt extinguishments</v>
          </cell>
          <cell r="C3254" t="str">
            <v>EXTDEBT</v>
          </cell>
        </row>
        <row r="3255">
          <cell r="A3255" t="str">
            <v>748003</v>
          </cell>
          <cell r="B3255" t="str">
            <v>q. Debt extinguishments</v>
          </cell>
          <cell r="C3255" t="str">
            <v>EXTDEBT</v>
          </cell>
        </row>
        <row r="3256">
          <cell r="A3256" t="str">
            <v>748004</v>
          </cell>
          <cell r="B3256" t="str">
            <v>q. Debt extinguishments</v>
          </cell>
          <cell r="C3256" t="str">
            <v>EXTDEBT</v>
          </cell>
        </row>
        <row r="3257">
          <cell r="A3257" t="str">
            <v>748005</v>
          </cell>
          <cell r="B3257" t="str">
            <v>q. Debt extinguishments</v>
          </cell>
          <cell r="C3257" t="str">
            <v>EXTDEBT</v>
          </cell>
        </row>
        <row r="3258">
          <cell r="A3258" t="str">
            <v>748006</v>
          </cell>
          <cell r="B3258" t="str">
            <v>q. Debt extinguishments</v>
          </cell>
          <cell r="C3258" t="str">
            <v>EXTDEBT</v>
          </cell>
        </row>
        <row r="3259">
          <cell r="A3259" t="str">
            <v>748007</v>
          </cell>
          <cell r="B3259" t="str">
            <v>q. Debt extinguishments</v>
          </cell>
          <cell r="C3259" t="str">
            <v>EXTDEBT</v>
          </cell>
        </row>
        <row r="3260">
          <cell r="A3260" t="str">
            <v>748010</v>
          </cell>
          <cell r="B3260" t="str">
            <v>n. Fee and other income</v>
          </cell>
          <cell r="C3260" t="str">
            <v>MISCINCTOT</v>
          </cell>
        </row>
        <row r="3261">
          <cell r="A3261" t="str">
            <v>748011</v>
          </cell>
          <cell r="B3261" t="str">
            <v>n. Fee and other income</v>
          </cell>
          <cell r="C3261" t="str">
            <v>MISCINCTOT</v>
          </cell>
        </row>
        <row r="3262">
          <cell r="A3262" t="str">
            <v>748012</v>
          </cell>
          <cell r="B3262" t="str">
            <v>n. Fee and other income</v>
          </cell>
          <cell r="C3262" t="str">
            <v>MISCINCTOT</v>
          </cell>
        </row>
        <row r="3263">
          <cell r="A3263" t="str">
            <v>748013</v>
          </cell>
          <cell r="B3263" t="str">
            <v>n. Fee and other income</v>
          </cell>
          <cell r="C3263" t="str">
            <v>MISCINCTOT</v>
          </cell>
        </row>
        <row r="3264">
          <cell r="A3264" t="str">
            <v>748014</v>
          </cell>
          <cell r="B3264" t="str">
            <v>n. Fee and other income</v>
          </cell>
          <cell r="C3264" t="str">
            <v>MISCINCTOT</v>
          </cell>
        </row>
        <row r="3265">
          <cell r="A3265" t="str">
            <v>748015</v>
          </cell>
          <cell r="B3265" t="str">
            <v>n. Fee and other income</v>
          </cell>
          <cell r="C3265" t="str">
            <v>MISCINCTOT</v>
          </cell>
        </row>
        <row r="3266">
          <cell r="A3266" t="str">
            <v>748026</v>
          </cell>
          <cell r="B3266" t="str">
            <v>n. Fee and other income</v>
          </cell>
          <cell r="C3266" t="str">
            <v>MISCINCTOT</v>
          </cell>
        </row>
        <row r="3267">
          <cell r="A3267" t="str">
            <v>748030</v>
          </cell>
          <cell r="B3267" t="str">
            <v>n. Fee and other income</v>
          </cell>
          <cell r="C3267" t="str">
            <v>MISCINCTOT</v>
          </cell>
        </row>
        <row r="3268">
          <cell r="A3268" t="str">
            <v>748031</v>
          </cell>
          <cell r="B3268" t="str">
            <v>n. Fee and other income</v>
          </cell>
          <cell r="C3268" t="str">
            <v>MISCINCTOT</v>
          </cell>
        </row>
        <row r="3269">
          <cell r="A3269" t="str">
            <v>748111</v>
          </cell>
          <cell r="B3269" t="str">
            <v>n. Fee and other income</v>
          </cell>
          <cell r="C3269" t="str">
            <v>MISCINCTOT</v>
          </cell>
        </row>
        <row r="3270">
          <cell r="A3270" t="str">
            <v>748202</v>
          </cell>
          <cell r="B3270" t="str">
            <v>n. Fee and other income</v>
          </cell>
          <cell r="C3270" t="str">
            <v>MISCINCTOT</v>
          </cell>
        </row>
        <row r="3271">
          <cell r="A3271" t="str">
            <v>748203</v>
          </cell>
          <cell r="B3271" t="str">
            <v>n. Fee and other income</v>
          </cell>
          <cell r="C3271" t="str">
            <v>MISCINCTOT</v>
          </cell>
        </row>
        <row r="3272">
          <cell r="A3272" t="str">
            <v>748500</v>
          </cell>
          <cell r="B3272" t="str">
            <v>n. Fee and other income</v>
          </cell>
          <cell r="C3272" t="str">
            <v>MISCINCTOT</v>
          </cell>
        </row>
        <row r="3273">
          <cell r="A3273" t="str">
            <v>748501</v>
          </cell>
          <cell r="B3273" t="str">
            <v>n. Fee and other income</v>
          </cell>
          <cell r="C3273" t="str">
            <v>MISCINCTOT</v>
          </cell>
        </row>
        <row r="3274">
          <cell r="A3274" t="str">
            <v>748511</v>
          </cell>
          <cell r="B3274" t="str">
            <v>n. Fee and other income</v>
          </cell>
          <cell r="C3274" t="str">
            <v>MISCINCTOT</v>
          </cell>
        </row>
        <row r="3275">
          <cell r="A3275" t="str">
            <v>749001</v>
          </cell>
          <cell r="B3275" t="str">
            <v>n. Fee and other income</v>
          </cell>
          <cell r="C3275" t="str">
            <v>MISCINCTOT</v>
          </cell>
        </row>
        <row r="3276">
          <cell r="A3276" t="str">
            <v>749120</v>
          </cell>
          <cell r="B3276" t="str">
            <v>n. Fee and other income</v>
          </cell>
          <cell r="C3276" t="str">
            <v>MISCINCTOT</v>
          </cell>
        </row>
        <row r="3277">
          <cell r="A3277" t="str">
            <v>749301</v>
          </cell>
          <cell r="B3277" t="str">
            <v>n. Fee and other income</v>
          </cell>
          <cell r="C3277" t="str">
            <v>MISCINCTOT</v>
          </cell>
        </row>
        <row r="3278">
          <cell r="A3278" t="str">
            <v>750001</v>
          </cell>
          <cell r="B3278" t="str">
            <v>n. Fee and other income</v>
          </cell>
          <cell r="C3278" t="str">
            <v>MISCINCTOT</v>
          </cell>
        </row>
        <row r="3279">
          <cell r="A3279" t="str">
            <v>750002</v>
          </cell>
          <cell r="B3279" t="str">
            <v>n. Fee and other income</v>
          </cell>
          <cell r="C3279" t="str">
            <v>MISCINCTOT</v>
          </cell>
        </row>
        <row r="3280">
          <cell r="A3280" t="str">
            <v>750003</v>
          </cell>
          <cell r="B3280" t="str">
            <v>n. Fee and other income</v>
          </cell>
          <cell r="C3280" t="str">
            <v>MISCINCTOT</v>
          </cell>
        </row>
        <row r="3281">
          <cell r="A3281" t="str">
            <v>750004</v>
          </cell>
          <cell r="B3281" t="str">
            <v>n. Fee and other income</v>
          </cell>
          <cell r="C3281" t="str">
            <v>MISCINCTOT</v>
          </cell>
        </row>
        <row r="3282">
          <cell r="A3282" t="str">
            <v>750005</v>
          </cell>
          <cell r="B3282" t="str">
            <v>n. Fee and other income</v>
          </cell>
          <cell r="C3282" t="str">
            <v>MISCINCTOT</v>
          </cell>
        </row>
        <row r="3283">
          <cell r="A3283" t="str">
            <v>750006</v>
          </cell>
          <cell r="B3283" t="str">
            <v>n. Fee and other income</v>
          </cell>
          <cell r="C3283" t="str">
            <v>MISCINCTOT</v>
          </cell>
        </row>
        <row r="3284">
          <cell r="A3284" t="str">
            <v>750007</v>
          </cell>
          <cell r="B3284" t="str">
            <v>n. Fee and other income</v>
          </cell>
          <cell r="C3284" t="str">
            <v>MISCINCTOT</v>
          </cell>
        </row>
        <row r="3285">
          <cell r="A3285" t="str">
            <v>750008</v>
          </cell>
          <cell r="B3285" t="str">
            <v>n. Fee and other income</v>
          </cell>
          <cell r="C3285" t="str">
            <v>MISCINCTOT</v>
          </cell>
        </row>
        <row r="3286">
          <cell r="A3286" t="str">
            <v>750009</v>
          </cell>
          <cell r="B3286" t="str">
            <v>n. Fee and other income</v>
          </cell>
          <cell r="C3286" t="str">
            <v>MISCINCTOT</v>
          </cell>
        </row>
        <row r="3287">
          <cell r="A3287" t="str">
            <v>756012</v>
          </cell>
          <cell r="B3287" t="str">
            <v>n. Fee and other income</v>
          </cell>
          <cell r="C3287" t="str">
            <v>MISCINCTOT</v>
          </cell>
        </row>
        <row r="3288">
          <cell r="A3288" t="str">
            <v>765301</v>
          </cell>
          <cell r="B3288" t="str">
            <v>n. Fee and other income</v>
          </cell>
          <cell r="C3288" t="str">
            <v>MISCINCTOT</v>
          </cell>
        </row>
        <row r="3289">
          <cell r="A3289" t="str">
            <v>765510</v>
          </cell>
          <cell r="B3289" t="str">
            <v>n. Fee and other income</v>
          </cell>
          <cell r="C3289" t="str">
            <v>MISCINCTOT</v>
          </cell>
        </row>
        <row r="3290">
          <cell r="A3290" t="str">
            <v>765511</v>
          </cell>
          <cell r="B3290" t="str">
            <v>n. Fee and other income</v>
          </cell>
          <cell r="C3290" t="str">
            <v>MISCINCTOT</v>
          </cell>
        </row>
        <row r="3291">
          <cell r="A3291" t="str">
            <v>765514</v>
          </cell>
          <cell r="B3291" t="str">
            <v>n. Fee and other income</v>
          </cell>
          <cell r="C3291" t="str">
            <v>MISCINCTOT</v>
          </cell>
        </row>
        <row r="3292">
          <cell r="A3292" t="str">
            <v>765516</v>
          </cell>
          <cell r="B3292" t="str">
            <v>n. Fee and other income</v>
          </cell>
          <cell r="C3292" t="str">
            <v>MISCINCTOT</v>
          </cell>
        </row>
        <row r="3293">
          <cell r="A3293" t="str">
            <v>765520</v>
          </cell>
          <cell r="B3293" t="str">
            <v>n. Fee and other income</v>
          </cell>
          <cell r="C3293" t="str">
            <v>MISCINCTOT</v>
          </cell>
        </row>
        <row r="3294">
          <cell r="A3294" t="str">
            <v>765526</v>
          </cell>
          <cell r="B3294" t="str">
            <v>n. Fee and other income</v>
          </cell>
          <cell r="C3294" t="str">
            <v>MISCINCTOT</v>
          </cell>
        </row>
        <row r="3295">
          <cell r="A3295" t="str">
            <v>765901</v>
          </cell>
          <cell r="B3295" t="str">
            <v>n. Fee and other income</v>
          </cell>
          <cell r="C3295" t="str">
            <v>MISCINCTOT</v>
          </cell>
        </row>
        <row r="3296">
          <cell r="A3296" t="str">
            <v>767000</v>
          </cell>
          <cell r="B3296" t="str">
            <v>n. Fee and other income</v>
          </cell>
          <cell r="C3296" t="str">
            <v>MISCINCTOT</v>
          </cell>
        </row>
        <row r="3297">
          <cell r="A3297" t="str">
            <v>768114</v>
          </cell>
          <cell r="B3297" t="str">
            <v>n. Fee and other income</v>
          </cell>
          <cell r="C3297" t="str">
            <v>MISCINCTOT</v>
          </cell>
        </row>
        <row r="3298">
          <cell r="A3298" t="str">
            <v>789001</v>
          </cell>
          <cell r="B3298" t="str">
            <v>n. Fee and other income</v>
          </cell>
          <cell r="C3298" t="str">
            <v>MISCINCTOT</v>
          </cell>
        </row>
        <row r="3299">
          <cell r="A3299" t="str">
            <v>790900</v>
          </cell>
          <cell r="B3299" t="str">
            <v>n. Fee and other income</v>
          </cell>
          <cell r="C3299" t="str">
            <v>MISCINCTOT</v>
          </cell>
        </row>
        <row r="3300">
          <cell r="A3300" t="str">
            <v>790905</v>
          </cell>
          <cell r="B3300" t="str">
            <v>n. Fee and other income</v>
          </cell>
          <cell r="C3300" t="str">
            <v>MISCINCTOT</v>
          </cell>
        </row>
        <row r="3301">
          <cell r="A3301" t="str">
            <v>828290</v>
          </cell>
          <cell r="B3301" t="str">
            <v>m. Interest expense (NII)</v>
          </cell>
          <cell r="C3301" t="str">
            <v>TOTDEBTEXP</v>
          </cell>
        </row>
      </sheetData>
      <sheetData sheetId="20"/>
      <sheetData sheetId="21"/>
      <sheetData sheetId="22"/>
      <sheetData sheetId="23"/>
      <sheetData sheetId="24" refreshError="1">
        <row r="5">
          <cell r="A5" t="str">
            <v>1.</v>
          </cell>
          <cell r="B5" t="str">
            <v>STAR interface</v>
          </cell>
          <cell r="C5" t="str">
            <v>RB29800</v>
          </cell>
          <cell r="D5" t="str">
            <v>Reverse by Debt Accounting</v>
          </cell>
        </row>
        <row r="6">
          <cell r="A6" t="str">
            <v>2.</v>
          </cell>
          <cell r="B6" t="str">
            <v>iStar interface</v>
          </cell>
          <cell r="C6" t="str">
            <v>RB29801</v>
          </cell>
          <cell r="D6" t="str">
            <v>Reverse by Debt Accounting</v>
          </cell>
        </row>
        <row r="7">
          <cell r="A7" t="str">
            <v>3.</v>
          </cell>
          <cell r="B7" t="str">
            <v>STAR/iStar Conversion</v>
          </cell>
          <cell r="C7" t="str">
            <v>RB29802</v>
          </cell>
          <cell r="D7" t="str">
            <v>Reverse by Debt Accounting</v>
          </cell>
        </row>
        <row r="8">
          <cell r="A8" t="str">
            <v>4.</v>
          </cell>
          <cell r="B8" t="str">
            <v>Reverse by Debt Acct</v>
          </cell>
          <cell r="C8" t="str">
            <v>RB29803</v>
          </cell>
          <cell r="D8" t="str">
            <v>Reverse by Debt Accounting</v>
          </cell>
        </row>
        <row r="9">
          <cell r="A9" t="str">
            <v>5.</v>
          </cell>
          <cell r="B9" t="str">
            <v xml:space="preserve">Reverse by FAS 133 </v>
          </cell>
          <cell r="C9" t="str">
            <v>TBD</v>
          </cell>
          <cell r="D9" t="str">
            <v>Reverse by Derivative Accounting</v>
          </cell>
        </row>
        <row r="10">
          <cell r="A10" t="str">
            <v>6.a</v>
          </cell>
          <cell r="B10" t="str">
            <v>Reclass / partial reversal</v>
          </cell>
          <cell r="C10" t="str">
            <v>RB29804</v>
          </cell>
          <cell r="D10" t="str">
            <v>Reclass Def Exp by Debt Accounting</v>
          </cell>
        </row>
        <row r="11">
          <cell r="A11" t="str">
            <v>6.b</v>
          </cell>
          <cell r="B11" t="str">
            <v>Reclass / partial reversal</v>
          </cell>
          <cell r="C11" t="str">
            <v>TBD</v>
          </cell>
          <cell r="D11" t="str">
            <v>Reverse iPDI Amortization</v>
          </cell>
        </row>
        <row r="12">
          <cell r="A12" t="str">
            <v>7.</v>
          </cell>
          <cell r="B12" t="str">
            <v>Do Not Reverse</v>
          </cell>
          <cell r="C12" t="str">
            <v>Do not reverse</v>
          </cell>
          <cell r="D12" t="str">
            <v>Reverse by Debt Accounting</v>
          </cell>
        </row>
        <row r="13">
          <cell r="A13" t="str">
            <v>8.</v>
          </cell>
          <cell r="B13" t="str">
            <v>Transition Adjustment at 12/31/01</v>
          </cell>
          <cell r="C13" t="str">
            <v>RS29900</v>
          </cell>
          <cell r="D13" t="str">
            <v>Reverse by Debt Accounting</v>
          </cell>
        </row>
        <row r="14">
          <cell r="A14" t="str">
            <v>9.</v>
          </cell>
          <cell r="B14" t="str">
            <v>Adj 12/01 self reversing JVs</v>
          </cell>
          <cell r="C14" t="str">
            <v>RS29901</v>
          </cell>
          <cell r="D14" t="str">
            <v>Reverse by Debt Accounting</v>
          </cell>
        </row>
        <row r="15">
          <cell r="A15" t="str">
            <v>10.</v>
          </cell>
          <cell r="B15" t="str">
            <v>Cash Clearing W/O</v>
          </cell>
          <cell r="C15" t="str">
            <v>RS29902</v>
          </cell>
          <cell r="D15" t="str">
            <v>Reverse by Debt Accounting</v>
          </cell>
        </row>
      </sheetData>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
      <sheetName val="Attribution"/>
      <sheetName val="final_graphs"/>
      <sheetName val="Proj status"/>
      <sheetName val="CC Status"/>
      <sheetName val="Data"/>
      <sheetName val="Vlookup"/>
      <sheetName val="Input Sheets"/>
      <sheetName val="Legend"/>
      <sheetName val="Resources"/>
      <sheetName val="Resource Type"/>
      <sheetName val="Roles"/>
      <sheetName val="Phase"/>
      <sheetName val="GL Lookup"/>
      <sheetName val="Control"/>
      <sheetName val="Sheet3"/>
      <sheetName val="Parameters"/>
      <sheetName val="Data Validation"/>
      <sheetName val="Instructions"/>
      <sheetName val="BS Pivot Quarterly"/>
    </sheetNames>
    <sheetDataSet>
      <sheetData sheetId="0">
        <row r="38">
          <cell r="C38" t="str">
            <v>Oct 94</v>
          </cell>
        </row>
      </sheetData>
      <sheetData sheetId="1" refreshError="1">
        <row r="38">
          <cell r="C38" t="str">
            <v>Oct 94</v>
          </cell>
          <cell r="F38">
            <v>7.9696033500739425E-3</v>
          </cell>
          <cell r="H38">
            <v>1.1914871809889161E-2</v>
          </cell>
        </row>
        <row r="39">
          <cell r="C39" t="str">
            <v>Nov 94</v>
          </cell>
          <cell r="F39">
            <v>7.8487536032914272E-3</v>
          </cell>
          <cell r="H39">
            <v>1.3082719642521291E-2</v>
          </cell>
        </row>
        <row r="40">
          <cell r="C40" t="str">
            <v>Dec 94</v>
          </cell>
          <cell r="F40">
            <v>3.9571738583789613E-3</v>
          </cell>
          <cell r="H40">
            <v>1.2059750781623597E-2</v>
          </cell>
        </row>
        <row r="41">
          <cell r="C41" t="str">
            <v>Jan 95</v>
          </cell>
          <cell r="F41">
            <v>4.7764093056107352E-3</v>
          </cell>
          <cell r="H41">
            <v>1.2744109287613459E-2</v>
          </cell>
        </row>
        <row r="42">
          <cell r="C42" t="str">
            <v>Feb 95</v>
          </cell>
          <cell r="F42">
            <v>5.0115241335891396E-3</v>
          </cell>
          <cell r="H42">
            <v>1.2052732483554136E-2</v>
          </cell>
        </row>
        <row r="43">
          <cell r="C43" t="str">
            <v>Mar 95</v>
          </cell>
          <cell r="F43">
            <v>5.9158140385519951E-3</v>
          </cell>
          <cell r="H43">
            <v>1.2041509227684606E-2</v>
          </cell>
        </row>
        <row r="44">
          <cell r="C44" t="str">
            <v>Apr 95</v>
          </cell>
          <cell r="F44">
            <v>2.7682561604657954E-3</v>
          </cell>
          <cell r="H44">
            <v>1.1448644296279613E-2</v>
          </cell>
        </row>
        <row r="45">
          <cell r="C45" t="str">
            <v>May 95</v>
          </cell>
          <cell r="F45">
            <v>3.8525837494909664E-3</v>
          </cell>
          <cell r="H45">
            <v>9.6408363160940484E-3</v>
          </cell>
        </row>
        <row r="46">
          <cell r="C46" t="str">
            <v>Jun 95</v>
          </cell>
          <cell r="F46">
            <v>3.6524842469190882E-3</v>
          </cell>
          <cell r="H46">
            <v>1.0242489902892513E-2</v>
          </cell>
        </row>
        <row r="47">
          <cell r="C47" t="str">
            <v>July 95</v>
          </cell>
          <cell r="F47">
            <v>4.5270544454011899E-3</v>
          </cell>
          <cell r="H47">
            <v>1.0210780869054571E-2</v>
          </cell>
        </row>
        <row r="48">
          <cell r="C48" t="str">
            <v>Aug 95</v>
          </cell>
          <cell r="F48">
            <v>2.7999916941150206E-3</v>
          </cell>
          <cell r="H48">
            <v>1.0926132131056481E-2</v>
          </cell>
        </row>
        <row r="49">
          <cell r="C49" t="str">
            <v>Sep 95</v>
          </cell>
          <cell r="F49">
            <v>3.3082375370927486E-3</v>
          </cell>
          <cell r="H49">
            <v>1.0432735920130791E-2</v>
          </cell>
        </row>
        <row r="50">
          <cell r="C50" t="str">
            <v>Oct 95</v>
          </cell>
          <cell r="F50">
            <v>4.9225025959878446E-3</v>
          </cell>
          <cell r="H50">
            <v>1.0404974103826774E-2</v>
          </cell>
        </row>
        <row r="51">
          <cell r="C51" t="str">
            <v>Nov95</v>
          </cell>
          <cell r="F51">
            <v>4.1490659078456671E-3</v>
          </cell>
          <cell r="H51">
            <v>9.6723165838915482E-3</v>
          </cell>
        </row>
        <row r="52">
          <cell r="C52" t="str">
            <v>Dec95</v>
          </cell>
          <cell r="F52">
            <v>4.3822528398826674E-3</v>
          </cell>
          <cell r="H52">
            <v>8.1159048975888593E-3</v>
          </cell>
        </row>
        <row r="53">
          <cell r="C53" t="str">
            <v>Jan96</v>
          </cell>
          <cell r="F53">
            <v>6.339823084666624E-3</v>
          </cell>
          <cell r="H53">
            <v>9.2790287097297315E-3</v>
          </cell>
        </row>
        <row r="54">
          <cell r="C54" t="str">
            <v>Feb96</v>
          </cell>
          <cell r="F54">
            <v>2.2857497843977023E-3</v>
          </cell>
          <cell r="H54">
            <v>9.9097881007021091E-3</v>
          </cell>
        </row>
        <row r="55">
          <cell r="C55" t="str">
            <v>Mar96</v>
          </cell>
          <cell r="F55">
            <v>2.2227654180702839E-3</v>
          </cell>
          <cell r="H55">
            <v>9.5090637298856553E-3</v>
          </cell>
        </row>
        <row r="56">
          <cell r="C56" t="str">
            <v>Apr96</v>
          </cell>
          <cell r="F56">
            <v>3.6620922036326581E-3</v>
          </cell>
          <cell r="H56">
            <v>8.768098424933906E-3</v>
          </cell>
        </row>
        <row r="57">
          <cell r="C57" t="str">
            <v>May96</v>
          </cell>
          <cell r="F57">
            <v>3.7546575452086354E-3</v>
          </cell>
          <cell r="H57">
            <v>8.7587258696956265E-3</v>
          </cell>
        </row>
        <row r="58">
          <cell r="C58" t="str">
            <v>June96</v>
          </cell>
          <cell r="F58">
            <v>4.5267769486400647E-3</v>
          </cell>
          <cell r="H58">
            <v>9.9926714263985361E-3</v>
          </cell>
        </row>
        <row r="59">
          <cell r="C59" t="str">
            <v>July96</v>
          </cell>
          <cell r="F59">
            <v>4.3351152308947309E-3</v>
          </cell>
          <cell r="H59">
            <v>9.5674455062913291E-3</v>
          </cell>
        </row>
        <row r="60">
          <cell r="C60" t="str">
            <v>Aug96</v>
          </cell>
          <cell r="F60">
            <v>2.818369906977502E-3</v>
          </cell>
          <cell r="H60">
            <v>8.3826421670158031E-3</v>
          </cell>
        </row>
        <row r="61">
          <cell r="C61" t="str">
            <v>Sep96</v>
          </cell>
          <cell r="F61">
            <v>2.5597549393100221E-3</v>
          </cell>
          <cell r="H61">
            <v>9.0664007989369726E-3</v>
          </cell>
        </row>
        <row r="62">
          <cell r="C62" t="str">
            <v>Oct96</v>
          </cell>
          <cell r="F62">
            <v>1.5950452491187749E-3</v>
          </cell>
          <cell r="H62">
            <v>9.3420921778141208E-3</v>
          </cell>
        </row>
        <row r="63">
          <cell r="C63" t="str">
            <v>Nov96</v>
          </cell>
          <cell r="F63">
            <v>2.2895655424502799E-3</v>
          </cell>
          <cell r="H63">
            <v>8.2036818585277931E-3</v>
          </cell>
        </row>
        <row r="64">
          <cell r="C64" t="str">
            <v>Dec96</v>
          </cell>
          <cell r="F64">
            <v>1.7577724239204917E-3</v>
          </cell>
          <cell r="H64">
            <v>6.8167925394588035E-3</v>
          </cell>
        </row>
        <row r="65">
          <cell r="C65" t="str">
            <v>Jan97</v>
          </cell>
          <cell r="F65">
            <v>2.6211016665890984E-3</v>
          </cell>
          <cell r="H65">
            <v>6.5051554679269388E-3</v>
          </cell>
        </row>
        <row r="66">
          <cell r="C66" t="str">
            <v>Feb97</v>
          </cell>
          <cell r="F66">
            <v>3.0076457520961178E-3</v>
          </cell>
          <cell r="H66">
            <v>5.5641446413778181E-3</v>
          </cell>
        </row>
        <row r="67">
          <cell r="C67" t="str">
            <v>Mar97</v>
          </cell>
          <cell r="F67">
            <v>1.8334834614659489E-3</v>
          </cell>
          <cell r="H67">
            <v>5.8115298405848718E-3</v>
          </cell>
        </row>
        <row r="68">
          <cell r="C68" t="str">
            <v>Apr97</v>
          </cell>
          <cell r="F68">
            <v>3.4231693304084408E-3</v>
          </cell>
          <cell r="H68">
            <v>5.3603885929175803E-3</v>
          </cell>
        </row>
        <row r="69">
          <cell r="C69" t="str">
            <v>May97</v>
          </cell>
          <cell r="F69">
            <v>2.9318848272769905E-3</v>
          </cell>
          <cell r="H69">
            <v>5.5658913929673929E-3</v>
          </cell>
        </row>
        <row r="70">
          <cell r="C70" t="str">
            <v>June97</v>
          </cell>
          <cell r="F70">
            <v>1.1133651807163723E-3</v>
          </cell>
          <cell r="H70">
            <v>4.7413280542501351E-3</v>
          </cell>
        </row>
        <row r="71">
          <cell r="C71" t="str">
            <v>July97</v>
          </cell>
          <cell r="F71">
            <v>1.9343541293370256E-3</v>
          </cell>
          <cell r="H71">
            <v>4.2077801759244178E-3</v>
          </cell>
        </row>
        <row r="72">
          <cell r="C72" t="str">
            <v>Aug97</v>
          </cell>
          <cell r="F72">
            <v>1.3634798111793192E-3</v>
          </cell>
          <cell r="H72">
            <v>4.2565692173666412E-3</v>
          </cell>
        </row>
        <row r="73">
          <cell r="C73" t="str">
            <v>Sep97</v>
          </cell>
          <cell r="F73">
            <v>9.3378607809847195E-4</v>
          </cell>
          <cell r="H73">
            <v>4.2808634489449431E-3</v>
          </cell>
        </row>
        <row r="74">
          <cell r="C74" t="str">
            <v>Oct97</v>
          </cell>
          <cell r="F74">
            <v>1.1795356717197089E-3</v>
          </cell>
          <cell r="H74">
            <v>3.8365690533179678E-3</v>
          </cell>
        </row>
        <row r="75">
          <cell r="H75">
            <v>3.5167851016907623E-3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K RULE"/>
      <sheetName val="Sheet1"/>
      <sheetName val="Sheet2"/>
      <sheetName val="sum"/>
      <sheetName val="DRCN LCM CHNGE"/>
      <sheetName val="RFV CHNGE"/>
      <sheetName val="DRCN_ADJ CHNG"/>
      <sheetName val="GO BA CHNG"/>
      <sheetName val="Q1 AM"/>
      <sheetName val="Q2 AM"/>
      <sheetName val="Q3 AM"/>
      <sheetName val="Q1 SALES"/>
      <sheetName val="Q2 SALES"/>
      <sheetName val="Q1 MTM"/>
      <sheetName val="Q2 MTM"/>
      <sheetName val="WALKFRWD&amp;RCLS"/>
      <sheetName val="JE detail"/>
      <sheetName val="JE SUM"/>
      <sheetName val="FR_Table"/>
      <sheetName val="Category_Table"/>
      <sheetName val="2007 Q1 GO change evaluation ba"/>
      <sheetName val="Drop Down List Data"/>
      <sheetName val="GL_04-04-Essbase"/>
      <sheetName val="geo"/>
      <sheetName val="dobgreg"/>
      <sheetName val="2007%20Q1%20GO%20change%20evalu"/>
    </sheetNames>
    <sheetDataSet>
      <sheetData sheetId="0" refreshError="1">
        <row r="13">
          <cell r="A13" t="str">
            <v>KEY</v>
          </cell>
          <cell r="B13" t="str">
            <v>JE_TYP_CD</v>
          </cell>
          <cell r="C13" t="str">
            <v>SLDG_RULE_ID</v>
          </cell>
          <cell r="D13" t="str">
            <v>LOT_TYPE</v>
          </cell>
          <cell r="E13" t="str">
            <v>EVNT_AMT_SIGN</v>
          </cell>
          <cell r="F13" t="str">
            <v>FAS115_INTNT</v>
          </cell>
          <cell r="G13" t="str">
            <v>DEBIT_ACCT</v>
          </cell>
          <cell r="H13" t="str">
            <v>CREDIT_ACCT</v>
          </cell>
          <cell r="I13" t="str">
            <v>DEBIT_ACCT_DESC</v>
          </cell>
          <cell r="J13" t="str">
            <v>CREDIT_ACCT_DESC</v>
          </cell>
        </row>
        <row r="14">
          <cell r="A14" t="str">
            <v>MGUA_A</v>
          </cell>
          <cell r="B14" t="str">
            <v>RS49965</v>
          </cell>
          <cell r="C14">
            <v>1171</v>
          </cell>
          <cell r="D14" t="str">
            <v>MGUA</v>
          </cell>
          <cell r="E14" t="str">
            <v>PLUS</v>
          </cell>
          <cell r="F14" t="str">
            <v>A</v>
          </cell>
          <cell r="G14">
            <v>121315</v>
          </cell>
          <cell r="H14">
            <v>168950</v>
          </cell>
          <cell r="I14" t="str">
            <v>MBS Gross Up CBA  AFS</v>
          </cell>
          <cell r="J14" t="str">
            <v>Clear - G-Fee Multi-Family CBA</v>
          </cell>
        </row>
        <row r="15">
          <cell r="A15" t="str">
            <v>MGUA_T</v>
          </cell>
          <cell r="B15" t="str">
            <v>RS49965</v>
          </cell>
          <cell r="C15">
            <v>1171</v>
          </cell>
          <cell r="D15" t="str">
            <v>MGUA</v>
          </cell>
          <cell r="E15" t="str">
            <v>PLUS</v>
          </cell>
          <cell r="F15" t="str">
            <v>T</v>
          </cell>
          <cell r="G15">
            <v>121512</v>
          </cell>
          <cell r="H15">
            <v>168950</v>
          </cell>
          <cell r="I15" t="str">
            <v>MBS Gross Up CBA  HFT</v>
          </cell>
          <cell r="J15" t="str">
            <v>Clear - G-Fee Multi-Family CBA</v>
          </cell>
        </row>
        <row r="16">
          <cell r="A16" t="str">
            <v>MGUL_A</v>
          </cell>
          <cell r="B16" t="str">
            <v>RS49965</v>
          </cell>
          <cell r="C16">
            <v>3858</v>
          </cell>
          <cell r="D16" t="str">
            <v>MGUL</v>
          </cell>
          <cell r="E16" t="str">
            <v>PLUS</v>
          </cell>
          <cell r="F16" t="str">
            <v>A</v>
          </cell>
          <cell r="G16">
            <v>211510</v>
          </cell>
          <cell r="H16">
            <v>168950</v>
          </cell>
          <cell r="I16" t="str">
            <v>MBS Gross Up Liability CBA  AFS</v>
          </cell>
          <cell r="J16" t="str">
            <v>Clear - G-Fee Multi-Family CBA</v>
          </cell>
        </row>
        <row r="17">
          <cell r="A17" t="str">
            <v>MGUL_T</v>
          </cell>
          <cell r="B17" t="str">
            <v>RS49965</v>
          </cell>
          <cell r="C17">
            <v>3858</v>
          </cell>
          <cell r="D17" t="str">
            <v>MGUL</v>
          </cell>
          <cell r="E17" t="str">
            <v>PLUS</v>
          </cell>
          <cell r="F17" t="str">
            <v>T</v>
          </cell>
          <cell r="G17">
            <v>211540</v>
          </cell>
          <cell r="H17">
            <v>168950</v>
          </cell>
          <cell r="I17" t="str">
            <v>MBS Gross Up Liability CBA  HFT</v>
          </cell>
          <cell r="J17" t="str">
            <v>Clear - G-Fee Multi-Family CBA</v>
          </cell>
        </row>
        <row r="18">
          <cell r="A18" t="str">
            <v>OMNI_A</v>
          </cell>
          <cell r="B18" t="str">
            <v>RS49959</v>
          </cell>
          <cell r="C18">
            <v>1005</v>
          </cell>
          <cell r="D18" t="str">
            <v>OMNI</v>
          </cell>
          <cell r="E18" t="str">
            <v>PLUS</v>
          </cell>
          <cell r="F18" t="str">
            <v>A</v>
          </cell>
          <cell r="G18">
            <v>138341</v>
          </cell>
          <cell r="H18">
            <v>168950</v>
          </cell>
          <cell r="I18" t="str">
            <v>GFAS CBA AFS</v>
          </cell>
          <cell r="J18" t="str">
            <v>Clear - G-Fee Multi-Family CBA</v>
          </cell>
        </row>
        <row r="19">
          <cell r="A19" t="str">
            <v>OMNI_T</v>
          </cell>
          <cell r="B19" t="str">
            <v>RS49959</v>
          </cell>
          <cell r="C19">
            <v>1005</v>
          </cell>
          <cell r="D19" t="str">
            <v>OMNI</v>
          </cell>
          <cell r="E19" t="str">
            <v>PLUS</v>
          </cell>
          <cell r="F19" t="str">
            <v>T</v>
          </cell>
          <cell r="G19">
            <v>138541</v>
          </cell>
          <cell r="H19">
            <v>168950</v>
          </cell>
          <cell r="I19" t="str">
            <v>GFAS CBA HFT</v>
          </cell>
          <cell r="J19" t="str">
            <v>Clear - G-Fee Multi-Family CBA</v>
          </cell>
        </row>
        <row r="20">
          <cell r="A20" t="str">
            <v>PORT_A</v>
          </cell>
          <cell r="B20" t="str">
            <v>RS49959</v>
          </cell>
          <cell r="C20">
            <v>1001</v>
          </cell>
          <cell r="D20" t="str">
            <v>PORT</v>
          </cell>
          <cell r="E20" t="str">
            <v>PLUS</v>
          </cell>
          <cell r="F20" t="str">
            <v>A</v>
          </cell>
          <cell r="G20">
            <v>138341</v>
          </cell>
          <cell r="H20">
            <v>168950</v>
          </cell>
          <cell r="I20" t="str">
            <v>GFAS CBA AFS</v>
          </cell>
          <cell r="J20" t="str">
            <v>Clear - G-Fee Multi-Family CBA</v>
          </cell>
        </row>
        <row r="21">
          <cell r="A21" t="str">
            <v>PORT_T</v>
          </cell>
          <cell r="B21" t="str">
            <v>RS49959</v>
          </cell>
          <cell r="C21">
            <v>1001</v>
          </cell>
          <cell r="D21" t="str">
            <v>PORT</v>
          </cell>
          <cell r="E21" t="str">
            <v>PLUS</v>
          </cell>
          <cell r="F21" t="str">
            <v>T</v>
          </cell>
          <cell r="G21">
            <v>138541</v>
          </cell>
          <cell r="H21">
            <v>168950</v>
          </cell>
          <cell r="I21" t="str">
            <v>GFAS CBA HFT</v>
          </cell>
          <cell r="J21" t="str">
            <v>Clear - G-Fee Multi-Family CBA</v>
          </cell>
        </row>
        <row r="22">
          <cell r="A22" t="str">
            <v>SBGA_A</v>
          </cell>
          <cell r="B22" t="str">
            <v>RS49965</v>
          </cell>
          <cell r="C22">
            <v>1131</v>
          </cell>
          <cell r="D22" t="str">
            <v>SBGA</v>
          </cell>
          <cell r="E22" t="str">
            <v>PLUS</v>
          </cell>
          <cell r="F22" t="str">
            <v>A</v>
          </cell>
          <cell r="G22">
            <v>121310</v>
          </cell>
          <cell r="H22">
            <v>168950</v>
          </cell>
          <cell r="I22" t="str">
            <v>Secured Borrowing CBA  AFS</v>
          </cell>
          <cell r="J22" t="str">
            <v>Clear - G-Fee Multi-Family CBA</v>
          </cell>
        </row>
        <row r="23">
          <cell r="A23" t="str">
            <v>SBGA_T</v>
          </cell>
          <cell r="B23" t="str">
            <v>RS49965</v>
          </cell>
          <cell r="C23">
            <v>1131</v>
          </cell>
          <cell r="D23" t="str">
            <v>SBGA</v>
          </cell>
          <cell r="E23" t="str">
            <v>PLUS</v>
          </cell>
          <cell r="F23" t="str">
            <v>T</v>
          </cell>
          <cell r="G23">
            <v>121509</v>
          </cell>
          <cell r="H23">
            <v>168950</v>
          </cell>
          <cell r="I23" t="str">
            <v>Secured Borrowing CBA  HFT</v>
          </cell>
          <cell r="J23" t="str">
            <v>Clear - G-Fee Multi-Family CBA</v>
          </cell>
        </row>
        <row r="24">
          <cell r="A24" t="str">
            <v>SBGL_A</v>
          </cell>
          <cell r="B24" t="str">
            <v>RS49965</v>
          </cell>
          <cell r="C24">
            <v>3856</v>
          </cell>
          <cell r="D24" t="str">
            <v>SBGL</v>
          </cell>
          <cell r="E24" t="str">
            <v>PLUS</v>
          </cell>
          <cell r="F24" t="str">
            <v>A</v>
          </cell>
          <cell r="G24">
            <v>211500</v>
          </cell>
          <cell r="H24">
            <v>168950</v>
          </cell>
          <cell r="I24" t="str">
            <v>Secured Borrowing Liability CBA  AFS</v>
          </cell>
          <cell r="J24" t="str">
            <v>Clear - G-Fee Multi-Family CBA</v>
          </cell>
        </row>
        <row r="25">
          <cell r="A25" t="str">
            <v>SBGL_T</v>
          </cell>
          <cell r="B25" t="str">
            <v>RS49965</v>
          </cell>
          <cell r="C25">
            <v>3856</v>
          </cell>
          <cell r="D25" t="str">
            <v>SBGL</v>
          </cell>
          <cell r="E25" t="str">
            <v>PLUS</v>
          </cell>
          <cell r="F25" t="str">
            <v>T</v>
          </cell>
          <cell r="G25">
            <v>211530</v>
          </cell>
          <cell r="H25">
            <v>168950</v>
          </cell>
          <cell r="I25" t="str">
            <v>Secured Borrowing Liability CBA  HFT</v>
          </cell>
          <cell r="J25" t="str">
            <v>Clear - G-Fee Multi-Family CBA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Log"/>
      <sheetName val="Matrix"/>
      <sheetName val="Expanded Matrix"/>
      <sheetName val="CFLW_ACVY_CD"/>
      <sheetName val="GL_ACCT_NO"/>
      <sheetName val="SECU_ACCT_TYP_CD"/>
      <sheetName val="GL_COST_CTR_CD"/>
      <sheetName val="JRNL_IDTN_CD"/>
      <sheetName val="GL_ACCT_ADJM_REF"/>
      <sheetName val="SECU_TYP_CD"/>
      <sheetName val="DATA_SRC_NME"/>
      <sheetName val="ACTG_CLSFN_DESC"/>
      <sheetName val="ACCT_RULE_ACVY_DESC"/>
      <sheetName val="ACTG_PRCS_REF_NO"/>
      <sheetName val="SECU_DB_CR_IND"/>
      <sheetName val="MBS_GOVT_CONVL_IND"/>
      <sheetName val="SECU_SF_MF_CD"/>
      <sheetName val="SECU_ADJB_IND"/>
      <sheetName val="CLS_FLTR_IND"/>
      <sheetName val="ACTG_EVNT_TYP_DESC"/>
      <sheetName val="ACTG_STMT_TYP_IND"/>
      <sheetName val="Pivot_JVs"/>
      <sheetName val="Pivot_JVs_2"/>
      <sheetName val="GL_BALANCES"/>
      <sheetName val="Schedule_III.E"/>
      <sheetName val="Pivot"/>
      <sheetName val="GIC and FA Detail"/>
      <sheetName val="IS_Time_Series"/>
      <sheetName val="Group Sales"/>
      <sheetName val="BK RULE"/>
      <sheetName val="JE_Matrix_EUC_v295"/>
    </sheetNames>
    <sheetDataSet>
      <sheetData sheetId="0" refreshError="1"/>
      <sheetData sheetId="1" refreshError="1"/>
      <sheetData sheetId="2" refreshError="1"/>
      <sheetData sheetId="3" refreshError="1"/>
      <sheetData sheetId="4" refreshError="1"/>
      <sheetData sheetId="5" refreshError="1">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sheetData>
      <sheetData sheetId="6" refreshError="1">
        <row r="2">
          <cell r="A2">
            <v>900</v>
          </cell>
        </row>
        <row r="3">
          <cell r="A3">
            <v>970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Log"/>
      <sheetName val="Posting Rules"/>
      <sheetName val="SubledgerAccounts"/>
      <sheetName val="ACCOUNT_TYPE"/>
      <sheetName val="ACCT_CATG"/>
      <sheetName val="GLMapping"/>
      <sheetName val="GLAccntLookup"/>
      <sheetName val="STD JE"/>
      <sheetName val="Trans_Type_desc"/>
      <sheetName val="Workstream ID's"/>
      <sheetName val="CMPO CATG"/>
      <sheetName val="AcctTypeTable"/>
      <sheetName val="GL_COST_CTR_CD"/>
      <sheetName val="SECU_ACCT_TYP_CD"/>
      <sheetName val="GIC and FA Detail"/>
      <sheetName val="IS_Time_Series"/>
      <sheetName val="Group Sales"/>
      <sheetName val="BK RULE"/>
      <sheetName val="GL ownership"/>
    </sheetNames>
    <sheetDataSet>
      <sheetData sheetId="0"/>
      <sheetData sheetId="1"/>
      <sheetData sheetId="2"/>
      <sheetData sheetId="3"/>
      <sheetData sheetId="4"/>
      <sheetData sheetId="5"/>
      <sheetData sheetId="6" refreshError="1">
        <row r="2">
          <cell r="A2" t="str">
            <v>111000</v>
          </cell>
          <cell r="B2" t="str">
            <v>1110-00</v>
          </cell>
          <cell r="C2" t="str">
            <v>UPB Multi-Family HFS</v>
          </cell>
        </row>
        <row r="3">
          <cell r="A3" t="str">
            <v>111010</v>
          </cell>
          <cell r="B3" t="str">
            <v>1110-10</v>
          </cell>
          <cell r="C3" t="str">
            <v>UPB Single-Family HFS</v>
          </cell>
        </row>
        <row r="4">
          <cell r="A4" t="str">
            <v>111020</v>
          </cell>
          <cell r="B4" t="str">
            <v>1110-20</v>
          </cell>
          <cell r="C4" t="str">
            <v>Multi-Family CBA  HFS</v>
          </cell>
        </row>
        <row r="5">
          <cell r="A5" t="str">
            <v>111301</v>
          </cell>
          <cell r="B5" t="str">
            <v>1113-01</v>
          </cell>
          <cell r="C5" t="str">
            <v>UPB AFS</v>
          </cell>
        </row>
        <row r="6">
          <cell r="A6" t="str">
            <v>111305</v>
          </cell>
          <cell r="B6" t="str">
            <v>1113-05</v>
          </cell>
          <cell r="C6" t="str">
            <v>UPB Secured Borrowing AFS</v>
          </cell>
        </row>
        <row r="7">
          <cell r="A7" t="str">
            <v>111315</v>
          </cell>
          <cell r="B7" t="str">
            <v>1113-15</v>
          </cell>
          <cell r="C7" t="str">
            <v>UPB MBS Gross Up AFS</v>
          </cell>
        </row>
        <row r="8">
          <cell r="A8" t="str">
            <v>111321</v>
          </cell>
          <cell r="B8" t="str">
            <v>1113-21</v>
          </cell>
          <cell r="C8" t="str">
            <v>MBS GU Asset AccAmort AFS</v>
          </cell>
        </row>
        <row r="9">
          <cell r="A9" t="str">
            <v>111322</v>
          </cell>
          <cell r="B9" t="str">
            <v>1113-22</v>
          </cell>
          <cell r="C9" t="str">
            <v>SB Asset Accum Amort AFS</v>
          </cell>
        </row>
        <row r="10">
          <cell r="A10" t="str">
            <v>111323</v>
          </cell>
          <cell r="B10" t="str">
            <v>1113-23</v>
          </cell>
          <cell r="C10" t="str">
            <v>UPB Omnibus AFS</v>
          </cell>
        </row>
        <row r="11">
          <cell r="A11" t="str">
            <v>223013</v>
          </cell>
          <cell r="B11" t="str">
            <v>2230-13</v>
          </cell>
          <cell r="C11" t="str">
            <v>Deferred G/L - Secured Borrowing HFT</v>
          </cell>
        </row>
        <row r="12">
          <cell r="A12" t="str">
            <v>111325</v>
          </cell>
          <cell r="B12" t="str">
            <v>1113-25</v>
          </cell>
          <cell r="C12" t="str">
            <v xml:space="preserve">P/D MBS4+ Xfer Rlf AFS </v>
          </cell>
        </row>
        <row r="13">
          <cell r="A13" t="str">
            <v>111326</v>
          </cell>
          <cell r="B13" t="str">
            <v>1113-26</v>
          </cell>
          <cell r="C13" t="str">
            <v>Dfd Fee MBS4+ XferRlf AFS</v>
          </cell>
        </row>
        <row r="14">
          <cell r="A14" t="str">
            <v>111327</v>
          </cell>
          <cell r="B14" t="str">
            <v>1113-27</v>
          </cell>
          <cell r="C14" t="str">
            <v>UPB MBS4+ Xfer Rlf AFS</v>
          </cell>
        </row>
        <row r="15">
          <cell r="A15" t="str">
            <v>111401</v>
          </cell>
          <cell r="B15" t="str">
            <v>1114-01</v>
          </cell>
          <cell r="C15" t="str">
            <v>FIN46/SFAS140 Offset- UPB AFS</v>
          </cell>
        </row>
        <row r="16">
          <cell r="A16" t="str">
            <v>111501</v>
          </cell>
          <cell r="B16" t="str">
            <v>1115-01</v>
          </cell>
          <cell r="C16" t="str">
            <v>UPB HFT</v>
          </cell>
        </row>
        <row r="17">
          <cell r="A17" t="str">
            <v>111510</v>
          </cell>
          <cell r="B17" t="str">
            <v>1115-10</v>
          </cell>
          <cell r="C17" t="str">
            <v>UPB Secured Borrowing HFT</v>
          </cell>
        </row>
        <row r="18">
          <cell r="A18" t="str">
            <v>290527</v>
          </cell>
          <cell r="B18" t="str">
            <v>2905-27</v>
          </cell>
          <cell r="C18" t="str">
            <v>UPB Secured Borrowing Liability HFT</v>
          </cell>
        </row>
        <row r="19">
          <cell r="A19" t="str">
            <v>111530</v>
          </cell>
          <cell r="B19" t="str">
            <v>1115-30</v>
          </cell>
          <cell r="C19" t="str">
            <v>UPB MBS Gross Up HFT</v>
          </cell>
        </row>
        <row r="20">
          <cell r="A20" t="str">
            <v>290528</v>
          </cell>
          <cell r="B20" t="str">
            <v>2905-28</v>
          </cell>
          <cell r="C20" t="str">
            <v>UPB MBS Gross Up Liability HFT</v>
          </cell>
        </row>
        <row r="21">
          <cell r="A21" t="str">
            <v>111550</v>
          </cell>
          <cell r="B21" t="str">
            <v>1115-50</v>
          </cell>
          <cell r="C21" t="str">
            <v>UPB Omnibus HFT</v>
          </cell>
        </row>
        <row r="22">
          <cell r="A22" t="str">
            <v>111601</v>
          </cell>
          <cell r="B22" t="str">
            <v>1116-01</v>
          </cell>
          <cell r="C22" t="str">
            <v>FIN46/SFAS140 Offset- UPB HFT</v>
          </cell>
        </row>
        <row r="23">
          <cell r="A23" t="str">
            <v>112817</v>
          </cell>
          <cell r="B23" t="str">
            <v>1128-17</v>
          </cell>
          <cell r="C23" t="str">
            <v>Omnibus 46 Cnsl CBA HFT</v>
          </cell>
        </row>
        <row r="24">
          <cell r="A24" t="str">
            <v>112818</v>
          </cell>
          <cell r="B24" t="str">
            <v>1128-18</v>
          </cell>
          <cell r="C24" t="str">
            <v>SB Asset Accum Amort HFT</v>
          </cell>
        </row>
        <row r="25">
          <cell r="A25" t="str">
            <v>112819</v>
          </cell>
          <cell r="B25" t="str">
            <v>1128-19</v>
          </cell>
          <cell r="C25" t="str">
            <v>SB Deferred Gain/Loss HFT</v>
          </cell>
        </row>
        <row r="26">
          <cell r="A26" t="str">
            <v>117365</v>
          </cell>
          <cell r="B26" t="str">
            <v>1173-65</v>
          </cell>
          <cell r="C26" t="str">
            <v>HFI Int Income Recv SF</v>
          </cell>
        </row>
        <row r="27">
          <cell r="A27" t="str">
            <v>117376</v>
          </cell>
          <cell r="B27" t="str">
            <v>1173-76</v>
          </cell>
          <cell r="C27" t="str">
            <v>HFS Int Inc receivable MF</v>
          </cell>
        </row>
        <row r="28">
          <cell r="A28" t="str">
            <v>117366</v>
          </cell>
          <cell r="B28" t="str">
            <v>1173-66</v>
          </cell>
          <cell r="C28" t="str">
            <v>HFI Int Inc Recv MF</v>
          </cell>
        </row>
        <row r="29">
          <cell r="A29" t="str">
            <v>117375</v>
          </cell>
          <cell r="B29" t="str">
            <v>1173-75</v>
          </cell>
          <cell r="C29" t="str">
            <v>HFS Int Inc receivable SF</v>
          </cell>
        </row>
        <row r="30">
          <cell r="A30" t="str">
            <v>112820</v>
          </cell>
          <cell r="B30" t="str">
            <v>1128-20</v>
          </cell>
          <cell r="C30" t="str">
            <v>P/D MBS4+ Xfer Rlf HFT</v>
          </cell>
        </row>
        <row r="31">
          <cell r="A31" t="str">
            <v>112825</v>
          </cell>
          <cell r="B31" t="str">
            <v>1128-25</v>
          </cell>
          <cell r="C31" t="str">
            <v>Dfd Fee MBS4+ XferRlf HFT</v>
          </cell>
        </row>
        <row r="32">
          <cell r="A32" t="str">
            <v>112826</v>
          </cell>
          <cell r="B32" t="str">
            <v>1128-26</v>
          </cell>
          <cell r="C32" t="str">
            <v>UPB MBS4+ Xfer Rlf HFT</v>
          </cell>
        </row>
        <row r="33">
          <cell r="A33" t="str">
            <v>112827</v>
          </cell>
          <cell r="B33" t="str">
            <v>1128-27</v>
          </cell>
          <cell r="C33" t="str">
            <v>MBS GU Asset AccAmort HFT</v>
          </cell>
        </row>
        <row r="34">
          <cell r="A34" t="str">
            <v>113130</v>
          </cell>
          <cell r="B34" t="str">
            <v>1131-30</v>
          </cell>
          <cell r="C34" t="str">
            <v>Temporary LOCOM FIN46</v>
          </cell>
        </row>
        <row r="35">
          <cell r="A35" t="str">
            <v>116009</v>
          </cell>
          <cell r="B35" t="str">
            <v>1160-09</v>
          </cell>
          <cell r="C35" t="str">
            <v>AccAm - Whole Loan Sec's</v>
          </cell>
        </row>
        <row r="36">
          <cell r="A36" t="str">
            <v>116010</v>
          </cell>
          <cell r="B36" t="str">
            <v>1160-10</v>
          </cell>
          <cell r="C36" t="str">
            <v>UPB Multi-Family HFI</v>
          </cell>
        </row>
        <row r="37">
          <cell r="A37" t="str">
            <v>116020</v>
          </cell>
          <cell r="B37" t="str">
            <v>1160-20</v>
          </cell>
          <cell r="C37" t="str">
            <v>UPB Single-Family HFI</v>
          </cell>
        </row>
        <row r="38">
          <cell r="A38" t="str">
            <v>117320</v>
          </cell>
          <cell r="B38" t="str">
            <v>1173-20</v>
          </cell>
          <cell r="C38" t="str">
            <v>Omnibus 46 Cnsl CBA AFS</v>
          </cell>
        </row>
        <row r="39">
          <cell r="A39" t="str">
            <v>117327</v>
          </cell>
          <cell r="B39" t="str">
            <v>1173-27</v>
          </cell>
          <cell r="C39" t="str">
            <v>Int. Inc. Receivable AFS</v>
          </cell>
        </row>
        <row r="40">
          <cell r="A40" t="str">
            <v>117328</v>
          </cell>
          <cell r="B40" t="str">
            <v>1173-28</v>
          </cell>
          <cell r="C40" t="str">
            <v>Int. Inc. Receivable HFT</v>
          </cell>
        </row>
        <row r="41">
          <cell r="A41" t="str">
            <v>117335</v>
          </cell>
          <cell r="B41" t="str">
            <v>1173-35</v>
          </cell>
          <cell r="C41" t="str">
            <v xml:space="preserve">Permanent LOCOM </v>
          </cell>
        </row>
        <row r="42">
          <cell r="A42" t="str">
            <v>117336</v>
          </cell>
          <cell r="B42" t="str">
            <v>1173-36</v>
          </cell>
          <cell r="C42" t="str">
            <v xml:space="preserve">Omnibus Restatment CBA </v>
          </cell>
        </row>
        <row r="43">
          <cell r="A43" t="str">
            <v>118301</v>
          </cell>
          <cell r="B43" t="str">
            <v>1183-01</v>
          </cell>
          <cell r="C43" t="str">
            <v>Mark-to-Market AFS</v>
          </cell>
        </row>
        <row r="44">
          <cell r="A44" t="str">
            <v>118501</v>
          </cell>
          <cell r="B44" t="str">
            <v>1185-01</v>
          </cell>
          <cell r="C44" t="str">
            <v>Mark-to-Market HFT</v>
          </cell>
        </row>
        <row r="45">
          <cell r="A45" t="str">
            <v>121301</v>
          </cell>
          <cell r="B45" t="str">
            <v>1213-01</v>
          </cell>
          <cell r="C45" t="str">
            <v>Original Premium/Discount AFS</v>
          </cell>
        </row>
        <row r="46">
          <cell r="A46" t="str">
            <v>121302</v>
          </cell>
          <cell r="B46" t="str">
            <v>1213-02</v>
          </cell>
          <cell r="C46" t="str">
            <v>Accumulated Amortization AFS (Original Prem/Disc)</v>
          </cell>
        </row>
        <row r="47">
          <cell r="A47" t="str">
            <v>121303</v>
          </cell>
          <cell r="B47" t="str">
            <v>1213-03</v>
          </cell>
          <cell r="C47" t="str">
            <v>99-20 Impairment AFS (Original Prem/Disc)</v>
          </cell>
        </row>
        <row r="48">
          <cell r="A48" t="str">
            <v>121304</v>
          </cell>
          <cell r="B48" t="str">
            <v>1213-04</v>
          </cell>
          <cell r="C48" t="str">
            <v>FAS 115 Impairment AFS (Original Prem/Disc)</v>
          </cell>
        </row>
        <row r="49">
          <cell r="A49" t="str">
            <v>121305</v>
          </cell>
          <cell r="B49" t="str">
            <v>1213-05</v>
          </cell>
          <cell r="C49" t="str">
            <v>Original Prem/Disc FIN46 Relief AFS</v>
          </cell>
        </row>
        <row r="50">
          <cell r="A50" t="str">
            <v>121306</v>
          </cell>
          <cell r="B50" t="str">
            <v>1213-06</v>
          </cell>
          <cell r="C50" t="str">
            <v>Original Premium/Discount (Omnibus) AFS</v>
          </cell>
        </row>
        <row r="51">
          <cell r="A51" t="str">
            <v>121310</v>
          </cell>
          <cell r="B51" t="str">
            <v>1213-10</v>
          </cell>
          <cell r="C51" t="str">
            <v>Secured Borrowing CBA  AFS</v>
          </cell>
        </row>
        <row r="52">
          <cell r="A52" t="str">
            <v>121315</v>
          </cell>
          <cell r="B52" t="str">
            <v>1213-15</v>
          </cell>
          <cell r="C52" t="str">
            <v>MBS Gross Up CBA  AFS</v>
          </cell>
        </row>
        <row r="53">
          <cell r="A53" t="str">
            <v>121320</v>
          </cell>
          <cell r="B53" t="str">
            <v>1213-20</v>
          </cell>
          <cell r="C53" t="str">
            <v>Original Prem/Disc MEGA/REMIC Relief AFS</v>
          </cell>
        </row>
        <row r="54">
          <cell r="A54" t="str">
            <v>121325</v>
          </cell>
          <cell r="B54" t="str">
            <v>1213-25</v>
          </cell>
          <cell r="C54" t="str">
            <v>Original Defrd Fee MEGA/REMIC Relief AFS</v>
          </cell>
        </row>
        <row r="55">
          <cell r="A55" t="str">
            <v>121330</v>
          </cell>
          <cell r="B55" t="str">
            <v>1213-30</v>
          </cell>
          <cell r="C55" t="str">
            <v>Original UPB MEGA/REMIC Relief AFS</v>
          </cell>
        </row>
        <row r="56">
          <cell r="A56" t="str">
            <v>121401</v>
          </cell>
          <cell r="B56" t="str">
            <v>1214-01</v>
          </cell>
          <cell r="C56" t="str">
            <v>FIN46/SFAS140 Offset- Original Premium/Discount AFS</v>
          </cell>
        </row>
        <row r="57">
          <cell r="A57" t="str">
            <v>121402</v>
          </cell>
          <cell r="B57" t="str">
            <v>1214-02</v>
          </cell>
          <cell r="C57" t="str">
            <v>FIN46/SFAS140 Offset- Original P/D Accum Amort AFS</v>
          </cell>
        </row>
        <row r="58">
          <cell r="A58" t="str">
            <v>121403</v>
          </cell>
          <cell r="B58" t="str">
            <v>1214-03</v>
          </cell>
          <cell r="C58" t="str">
            <v>FIN46/SFAS140 Offset- Original P/D 99-20 Impairment AFS</v>
          </cell>
        </row>
        <row r="59">
          <cell r="A59" t="str">
            <v>121404</v>
          </cell>
          <cell r="B59" t="str">
            <v>1214-04</v>
          </cell>
          <cell r="C59" t="str">
            <v>FIN46/SFAS140 Offset- Original P/D FAS 115 Impair AFS</v>
          </cell>
        </row>
        <row r="60">
          <cell r="A60" t="str">
            <v>121405</v>
          </cell>
          <cell r="B60" t="str">
            <v>1214-05</v>
          </cell>
          <cell r="C60" t="str">
            <v>FIN46/SFAS140 Offset- Original P/D FIN46 Relief- AFS</v>
          </cell>
        </row>
        <row r="61">
          <cell r="A61" t="str">
            <v>121501</v>
          </cell>
          <cell r="B61" t="str">
            <v>1215-01</v>
          </cell>
          <cell r="C61" t="str">
            <v>Original Premium/Discount HFT</v>
          </cell>
        </row>
        <row r="62">
          <cell r="A62" t="str">
            <v>121502</v>
          </cell>
          <cell r="B62" t="str">
            <v>1215-02</v>
          </cell>
          <cell r="C62" t="str">
            <v>Accumulated Amortization HFT (Original Prem/Disc)</v>
          </cell>
        </row>
        <row r="63">
          <cell r="A63" t="str">
            <v>121503</v>
          </cell>
          <cell r="B63" t="str">
            <v>1215-03</v>
          </cell>
          <cell r="C63" t="str">
            <v>99-20 Impairment HFT (Original Prem/Disc)</v>
          </cell>
        </row>
        <row r="64">
          <cell r="A64" t="str">
            <v>121504</v>
          </cell>
          <cell r="B64" t="str">
            <v>1215-04</v>
          </cell>
          <cell r="C64" t="str">
            <v>FAS 115 Impairment HFT (Original Prem/Disc)</v>
          </cell>
        </row>
        <row r="65">
          <cell r="A65" t="str">
            <v>121505</v>
          </cell>
          <cell r="B65" t="str">
            <v>1215-05</v>
          </cell>
          <cell r="C65" t="str">
            <v>Original Prem/Disc FIN46 Relief HFT</v>
          </cell>
        </row>
        <row r="66">
          <cell r="A66" t="str">
            <v>121506</v>
          </cell>
          <cell r="B66" t="str">
            <v>1215-06</v>
          </cell>
          <cell r="C66" t="str">
            <v>Original Prem/Disc (Omnibus) HFT</v>
          </cell>
        </row>
        <row r="67">
          <cell r="A67" t="str">
            <v>121509</v>
          </cell>
          <cell r="B67" t="str">
            <v>1215-09</v>
          </cell>
          <cell r="C67" t="str">
            <v>Secured Borrowing CBA  HFT</v>
          </cell>
        </row>
        <row r="68">
          <cell r="A68" t="str">
            <v>121512</v>
          </cell>
          <cell r="B68" t="str">
            <v>1215-12</v>
          </cell>
          <cell r="C68" t="str">
            <v>MBS Gross Up CBA  HFT</v>
          </cell>
        </row>
        <row r="69">
          <cell r="A69" t="str">
            <v>121515</v>
          </cell>
          <cell r="B69" t="str">
            <v>1215-15</v>
          </cell>
          <cell r="C69" t="str">
            <v>Accum Amort Defrd Gain/Loss SB Liab HFT</v>
          </cell>
        </row>
        <row r="70">
          <cell r="A70" t="str">
            <v>121527</v>
          </cell>
          <cell r="B70" t="str">
            <v>1215-27</v>
          </cell>
          <cell r="C70" t="str">
            <v>Prem/Disc MEGA/REMIC Relief HFT</v>
          </cell>
        </row>
        <row r="71">
          <cell r="A71" t="str">
            <v>121530</v>
          </cell>
          <cell r="B71" t="str">
            <v>1215-30</v>
          </cell>
          <cell r="C71" t="str">
            <v>Defrd Fee MEGA/REMIC Relief HFT</v>
          </cell>
        </row>
        <row r="72">
          <cell r="A72" t="str">
            <v>121533</v>
          </cell>
          <cell r="B72" t="str">
            <v>1215-33</v>
          </cell>
          <cell r="C72" t="str">
            <v>UPB MEGA/REMIC Relief HFT</v>
          </cell>
        </row>
        <row r="73">
          <cell r="A73" t="str">
            <v>121601</v>
          </cell>
          <cell r="B73" t="str">
            <v>1216-01</v>
          </cell>
          <cell r="C73" t="str">
            <v>FIN46/SFAS140 Offset- Original Premium/Discount HFT</v>
          </cell>
        </row>
        <row r="74">
          <cell r="A74" t="str">
            <v>121602</v>
          </cell>
          <cell r="B74" t="str">
            <v>1216-02</v>
          </cell>
          <cell r="C74" t="str">
            <v>FIN46/SFAS140 Offset- Original P/D Accum Amort HFT</v>
          </cell>
        </row>
        <row r="75">
          <cell r="A75" t="str">
            <v>121605</v>
          </cell>
          <cell r="B75" t="str">
            <v>1216-05</v>
          </cell>
          <cell r="C75" t="str">
            <v>FIN46/SFAS140 Offset- Original P/D FIN46 Relief- HFT</v>
          </cell>
        </row>
        <row r="76">
          <cell r="A76" t="str">
            <v>121610</v>
          </cell>
          <cell r="B76" t="str">
            <v>1216-10</v>
          </cell>
          <cell r="C76" t="str">
            <v>Multi-Family CBA  HFI</v>
          </cell>
        </row>
        <row r="77">
          <cell r="A77" t="str">
            <v>121615</v>
          </cell>
          <cell r="B77" t="str">
            <v>1216-15</v>
          </cell>
          <cell r="C77" t="str">
            <v>Accum Amort Multi-Family CBA HFI</v>
          </cell>
        </row>
        <row r="78">
          <cell r="A78" t="str">
            <v>121620</v>
          </cell>
          <cell r="B78" t="str">
            <v>1216-20</v>
          </cell>
          <cell r="C78" t="str">
            <v>Single-Family CBA  HFI</v>
          </cell>
        </row>
        <row r="79">
          <cell r="A79" t="str">
            <v>121625</v>
          </cell>
          <cell r="B79" t="str">
            <v>1216-25</v>
          </cell>
          <cell r="C79" t="str">
            <v>Accum Amort Single-Family CBA HFI</v>
          </cell>
        </row>
        <row r="80">
          <cell r="A80" t="str">
            <v>126635</v>
          </cell>
          <cell r="B80" t="str">
            <v>1266-35</v>
          </cell>
          <cell r="C80" t="str">
            <v>Single-Family CBA  HFS</v>
          </cell>
        </row>
        <row r="81">
          <cell r="A81" t="str">
            <v>126640</v>
          </cell>
          <cell r="B81" t="str">
            <v>1266-40</v>
          </cell>
          <cell r="C81" t="str">
            <v>Accum Amort Single-Family CBA HFS</v>
          </cell>
        </row>
        <row r="82">
          <cell r="A82" t="str">
            <v>129430</v>
          </cell>
          <cell r="B82" t="str">
            <v>1294-30</v>
          </cell>
          <cell r="C82" t="str">
            <v>Accum Amort Multi-Family CBA HFS</v>
          </cell>
        </row>
        <row r="83">
          <cell r="A83" t="str">
            <v>131301</v>
          </cell>
          <cell r="B83" t="str">
            <v>1313-01</v>
          </cell>
          <cell r="C83" t="str">
            <v>Original Deferred Fees AFS</v>
          </cell>
        </row>
        <row r="84">
          <cell r="A84" t="str">
            <v>131302</v>
          </cell>
          <cell r="B84" t="str">
            <v>1313-02</v>
          </cell>
          <cell r="C84" t="str">
            <v>Accumulated Amortization AFS (Deferred Fees)</v>
          </cell>
        </row>
        <row r="85">
          <cell r="A85" t="str">
            <v>131303</v>
          </cell>
          <cell r="B85" t="str">
            <v>1313-03</v>
          </cell>
          <cell r="C85" t="str">
            <v>99-20 Impairment AFS (Deferred Fees)</v>
          </cell>
        </row>
        <row r="86">
          <cell r="A86" t="str">
            <v>131304</v>
          </cell>
          <cell r="B86" t="str">
            <v>1313-04</v>
          </cell>
          <cell r="C86" t="str">
            <v>FAS 115 Impairment AFS (Deferred Fees)</v>
          </cell>
        </row>
        <row r="87">
          <cell r="A87" t="str">
            <v>131305</v>
          </cell>
          <cell r="B87" t="str">
            <v>1313-05</v>
          </cell>
          <cell r="C87" t="str">
            <v>Deferred Fee FIN46 Relief AFS</v>
          </cell>
        </row>
        <row r="88">
          <cell r="A88" t="str">
            <v>131401</v>
          </cell>
          <cell r="B88" t="str">
            <v>1314-01</v>
          </cell>
          <cell r="C88" t="str">
            <v>FIN46/SFAS140 Offset- Original Deferred Fees AFS</v>
          </cell>
        </row>
        <row r="89">
          <cell r="A89" t="str">
            <v>131402</v>
          </cell>
          <cell r="B89" t="str">
            <v>1314-02</v>
          </cell>
          <cell r="C89" t="str">
            <v>FIN46/SFAS140 Offset- Def Fee Accum Amort AFS</v>
          </cell>
        </row>
        <row r="90">
          <cell r="A90" t="str">
            <v>131403</v>
          </cell>
          <cell r="B90" t="str">
            <v>1314-03</v>
          </cell>
          <cell r="C90" t="str">
            <v>FIN46/SFAS140 Offset- Def Fee 99-20 Impairment AFS</v>
          </cell>
        </row>
        <row r="91">
          <cell r="A91" t="str">
            <v>131404</v>
          </cell>
          <cell r="B91" t="str">
            <v>1314-04</v>
          </cell>
          <cell r="C91" t="str">
            <v>FIN46/SFAS140 Offset- Def Fee FAS 115 Impair AFS</v>
          </cell>
        </row>
        <row r="92">
          <cell r="A92" t="str">
            <v>131405</v>
          </cell>
          <cell r="B92" t="str">
            <v>1314-05</v>
          </cell>
          <cell r="C92" t="str">
            <v>FIN46/SFAS140 Offset- Def Fee FIN46 Relief- AFS</v>
          </cell>
        </row>
        <row r="93">
          <cell r="A93" t="str">
            <v>131501</v>
          </cell>
          <cell r="B93" t="str">
            <v>1315-01</v>
          </cell>
          <cell r="C93" t="str">
            <v>Deferred Fees HFT</v>
          </cell>
        </row>
        <row r="94">
          <cell r="A94" t="str">
            <v>131502</v>
          </cell>
          <cell r="B94" t="str">
            <v>1315-02</v>
          </cell>
          <cell r="C94" t="str">
            <v>Accumulated Amortization HFT (Deferred Fees)</v>
          </cell>
        </row>
        <row r="95">
          <cell r="A95" t="str">
            <v>131503</v>
          </cell>
          <cell r="B95" t="str">
            <v>1315-03</v>
          </cell>
          <cell r="C95" t="str">
            <v>99-20 Impairment HFT (Deferred Fees)</v>
          </cell>
        </row>
        <row r="96">
          <cell r="A96" t="str">
            <v>131504</v>
          </cell>
          <cell r="B96" t="str">
            <v>1315-04</v>
          </cell>
          <cell r="C96" t="str">
            <v>FAS 115 Impairment HFT (Deferred Fees)</v>
          </cell>
        </row>
        <row r="97">
          <cell r="A97" t="str">
            <v>131505</v>
          </cell>
          <cell r="B97" t="str">
            <v>1315-05</v>
          </cell>
          <cell r="C97" t="str">
            <v>Deferred Fee FIN46 Relief HFT</v>
          </cell>
        </row>
        <row r="98">
          <cell r="A98" t="str">
            <v>131601</v>
          </cell>
          <cell r="B98" t="str">
            <v>1316-01</v>
          </cell>
          <cell r="C98" t="str">
            <v>FIN46/SFAS140 Offset- Original Deferred Fees HFT</v>
          </cell>
        </row>
        <row r="99">
          <cell r="A99" t="str">
            <v>131602</v>
          </cell>
          <cell r="B99" t="str">
            <v>1316-02</v>
          </cell>
          <cell r="C99" t="str">
            <v>FIN46/SFAS140 Offset- Def Fee Accum Amort HFT</v>
          </cell>
        </row>
        <row r="100">
          <cell r="A100" t="str">
            <v>131605</v>
          </cell>
          <cell r="B100" t="str">
            <v>1316-05</v>
          </cell>
          <cell r="C100" t="str">
            <v>FIN46/SFAS140 Offset- Def Fee FIN46 Relief- HFT</v>
          </cell>
        </row>
        <row r="101">
          <cell r="A101" t="str">
            <v>138321</v>
          </cell>
          <cell r="B101" t="str">
            <v>1383-21</v>
          </cell>
          <cell r="C101" t="str">
            <v>Commitment CBA - OCI Basis Adjustments AFS</v>
          </cell>
        </row>
        <row r="102">
          <cell r="A102" t="str">
            <v>138322</v>
          </cell>
          <cell r="B102" t="str">
            <v>1383-22</v>
          </cell>
          <cell r="C102" t="str">
            <v>Accumulated Amortization on Commitment CBA - OCI Basis Adjustments AFS</v>
          </cell>
        </row>
        <row r="103">
          <cell r="A103" t="str">
            <v>138323</v>
          </cell>
          <cell r="B103" t="str">
            <v>1383-23</v>
          </cell>
          <cell r="C103" t="str">
            <v>Commitment CBA - OCI Relief Due to 99-20 Impairment AFS</v>
          </cell>
        </row>
        <row r="104">
          <cell r="A104" t="str">
            <v>138324</v>
          </cell>
          <cell r="B104" t="str">
            <v>1383-24</v>
          </cell>
          <cell r="C104" t="str">
            <v>Commitment CBA - OCI Relief Due to FAS 115 Impairment AFS</v>
          </cell>
        </row>
        <row r="105">
          <cell r="A105" t="str">
            <v>138325</v>
          </cell>
          <cell r="B105" t="str">
            <v>1383-25</v>
          </cell>
          <cell r="C105" t="str">
            <v>Committment CBA OCI FIN46 Relief AFS</v>
          </cell>
        </row>
        <row r="106">
          <cell r="A106" t="str">
            <v>138331</v>
          </cell>
          <cell r="B106" t="str">
            <v>1383-31</v>
          </cell>
          <cell r="C106" t="str">
            <v>Commitment CBA - Non-OCI AFS</v>
          </cell>
        </row>
        <row r="107">
          <cell r="A107" t="str">
            <v>138332</v>
          </cell>
          <cell r="B107" t="str">
            <v>1383-32</v>
          </cell>
          <cell r="C107" t="str">
            <v>Accumulated Amortization on Commitment CBA - Non-OCI AFS</v>
          </cell>
        </row>
        <row r="108">
          <cell r="A108" t="str">
            <v>138333</v>
          </cell>
          <cell r="B108" t="str">
            <v>1383-33</v>
          </cell>
          <cell r="C108" t="str">
            <v>Commitment CBA - Non-OCI 99-20 Impairment Amt AFS</v>
          </cell>
        </row>
        <row r="109">
          <cell r="A109" t="str">
            <v>138334</v>
          </cell>
          <cell r="B109" t="str">
            <v>1383-34</v>
          </cell>
          <cell r="C109" t="str">
            <v>Commitment CBA - Non-OCI FAS 115 Impairment Amt AFS</v>
          </cell>
        </row>
        <row r="110">
          <cell r="A110" t="str">
            <v>138335</v>
          </cell>
          <cell r="B110" t="str">
            <v>1383-35</v>
          </cell>
          <cell r="C110" t="str">
            <v>Committment CBA Non-OCI FIN46 Relief AFS</v>
          </cell>
        </row>
        <row r="111">
          <cell r="A111" t="str">
            <v>138341</v>
          </cell>
          <cell r="B111" t="str">
            <v>1383-41</v>
          </cell>
          <cell r="C111" t="str">
            <v>GFAS CBA AFS</v>
          </cell>
        </row>
        <row r="112">
          <cell r="A112" t="str">
            <v>138342</v>
          </cell>
          <cell r="B112" t="str">
            <v>1383-42</v>
          </cell>
          <cell r="C112" t="str">
            <v>Accumulated Amortization on GFAS CBA AFS</v>
          </cell>
        </row>
        <row r="113">
          <cell r="A113" t="str">
            <v>138343</v>
          </cell>
          <cell r="B113" t="str">
            <v>1383-43</v>
          </cell>
          <cell r="C113" t="str">
            <v>GFAS CBA 99-20 Impairment Amount AFS</v>
          </cell>
        </row>
        <row r="114">
          <cell r="A114" t="str">
            <v>138344</v>
          </cell>
          <cell r="B114" t="str">
            <v>1383-44</v>
          </cell>
          <cell r="C114" t="str">
            <v>GFAS CBA FAS 115 Impairment Amount AFS</v>
          </cell>
        </row>
        <row r="115">
          <cell r="A115" t="str">
            <v>138345</v>
          </cell>
          <cell r="B115" t="str">
            <v>1383-45</v>
          </cell>
          <cell r="C115" t="str">
            <v>GFAS CBA FIN46 Relief AFS</v>
          </cell>
        </row>
        <row r="116">
          <cell r="A116" t="str">
            <v>138351</v>
          </cell>
          <cell r="B116" t="str">
            <v>1383-51</v>
          </cell>
          <cell r="C116" t="str">
            <v>Whole Loan CBA AFS</v>
          </cell>
        </row>
        <row r="117">
          <cell r="A117" t="str">
            <v>138352</v>
          </cell>
          <cell r="B117" t="str">
            <v>1383-52</v>
          </cell>
          <cell r="C117" t="str">
            <v>Accumulated Amortization on Whole Loan CBA AFS</v>
          </cell>
        </row>
        <row r="118">
          <cell r="A118" t="str">
            <v>138353</v>
          </cell>
          <cell r="B118" t="str">
            <v>1383-53</v>
          </cell>
          <cell r="C118" t="str">
            <v>Whole Loan CBA 99-20 Impairment Amount AFS</v>
          </cell>
        </row>
        <row r="119">
          <cell r="A119" t="str">
            <v>138354</v>
          </cell>
          <cell r="B119" t="str">
            <v>1383-54</v>
          </cell>
          <cell r="C119" t="str">
            <v>Whole Loan CBA FAS 115 Impairment Amount AFS</v>
          </cell>
        </row>
        <row r="120">
          <cell r="A120" t="str">
            <v>138355</v>
          </cell>
          <cell r="B120" t="str">
            <v>1383-55</v>
          </cell>
          <cell r="C120" t="str">
            <v>Whole Loan CBA FIN46 Relief AFS</v>
          </cell>
        </row>
        <row r="121">
          <cell r="A121" t="str">
            <v>138361</v>
          </cell>
          <cell r="B121" t="str">
            <v>1383-61</v>
          </cell>
          <cell r="C121" t="str">
            <v>Restatement CBA AFS</v>
          </cell>
        </row>
        <row r="122">
          <cell r="A122" t="str">
            <v>138362</v>
          </cell>
          <cell r="B122" t="str">
            <v>1383-62</v>
          </cell>
          <cell r="C122" t="str">
            <v>Accumulated Amortization on Restatement CBA AFS</v>
          </cell>
        </row>
        <row r="123">
          <cell r="A123" t="str">
            <v>138363</v>
          </cell>
          <cell r="B123" t="str">
            <v>1383-63</v>
          </cell>
          <cell r="C123" t="str">
            <v>Restatement CBA 99-20 Impairment Amount AFS</v>
          </cell>
        </row>
        <row r="124">
          <cell r="A124" t="str">
            <v>138364</v>
          </cell>
          <cell r="B124" t="str">
            <v>1383-64</v>
          </cell>
          <cell r="C124" t="str">
            <v>Restatement CBA FAS 115 Impairment Amount AFS</v>
          </cell>
        </row>
        <row r="125">
          <cell r="A125" t="str">
            <v>138365</v>
          </cell>
          <cell r="B125" t="str">
            <v>1383-65</v>
          </cell>
          <cell r="C125" t="str">
            <v>Restatement CBA FIN46 Relief AFS</v>
          </cell>
        </row>
        <row r="126">
          <cell r="A126" t="str">
            <v>138371</v>
          </cell>
          <cell r="B126" t="str">
            <v>1383-71</v>
          </cell>
          <cell r="C126" t="str">
            <v>Trade Support CBA AFS</v>
          </cell>
        </row>
        <row r="127">
          <cell r="A127" t="str">
            <v>138372</v>
          </cell>
          <cell r="B127" t="str">
            <v>1383-72</v>
          </cell>
          <cell r="C127" t="str">
            <v>Accumulated Amortization on Trade Support CBA AFS</v>
          </cell>
        </row>
        <row r="128">
          <cell r="A128" t="str">
            <v>138373</v>
          </cell>
          <cell r="B128" t="str">
            <v>1383-73</v>
          </cell>
          <cell r="C128" t="str">
            <v>Trade Support CBA 99-20 Impairment Amount AFS</v>
          </cell>
        </row>
        <row r="129">
          <cell r="A129" t="str">
            <v>138374</v>
          </cell>
          <cell r="B129" t="str">
            <v>1383-74</v>
          </cell>
          <cell r="C129" t="str">
            <v>Trade Support CBA FAS 115 Impairment Amount AFS</v>
          </cell>
        </row>
        <row r="130">
          <cell r="A130" t="str">
            <v>138375</v>
          </cell>
          <cell r="B130" t="str">
            <v>1383-75</v>
          </cell>
          <cell r="C130" t="str">
            <v>Trade Support CBA FIN46 Relief AFS</v>
          </cell>
        </row>
        <row r="131">
          <cell r="A131" t="str">
            <v>138381</v>
          </cell>
          <cell r="B131" t="str">
            <v>1383-81</v>
          </cell>
          <cell r="C131" t="str">
            <v>Accretable Impairments CBA AFS</v>
          </cell>
        </row>
        <row r="132">
          <cell r="A132" t="str">
            <v>138382</v>
          </cell>
          <cell r="B132" t="str">
            <v>1383-82</v>
          </cell>
          <cell r="C132" t="str">
            <v>Accumulated Accretion- Accr Impair AFS</v>
          </cell>
        </row>
        <row r="133">
          <cell r="A133" t="str">
            <v>138391</v>
          </cell>
          <cell r="B133" t="str">
            <v>1383-91</v>
          </cell>
          <cell r="C133" t="str">
            <v>FIN46 Consolidation CBA AFS</v>
          </cell>
        </row>
        <row r="134">
          <cell r="A134" t="str">
            <v>138392</v>
          </cell>
          <cell r="B134" t="str">
            <v>1383-92</v>
          </cell>
          <cell r="C134" t="str">
            <v>Accumulated Am FIN46 Consolidation CBA AFS</v>
          </cell>
        </row>
        <row r="135">
          <cell r="A135" t="str">
            <v>138393</v>
          </cell>
          <cell r="B135" t="str">
            <v>1383-93</v>
          </cell>
          <cell r="C135" t="str">
            <v>99-20 Impairment Amount - FIN46 Consolidation CBA  AFS</v>
          </cell>
        </row>
        <row r="136">
          <cell r="A136" t="str">
            <v>138394</v>
          </cell>
          <cell r="B136" t="str">
            <v>1383-94</v>
          </cell>
          <cell r="C136" t="str">
            <v>FAS115 Impairment Amount - FIN46 Consolidation CBA  AFS</v>
          </cell>
        </row>
        <row r="137">
          <cell r="A137" t="str">
            <v>138395</v>
          </cell>
          <cell r="B137" t="str">
            <v>1383-95</v>
          </cell>
          <cell r="C137" t="str">
            <v>FIN46 Consolidation CBA - FIN46 Relief AFS</v>
          </cell>
        </row>
        <row r="138">
          <cell r="A138" t="str">
            <v>138396</v>
          </cell>
          <cell r="B138" t="str">
            <v>1383-96</v>
          </cell>
          <cell r="C138" t="str">
            <v>Accum Amort Defrd Gain/Loss SB Liab AFS</v>
          </cell>
        </row>
        <row r="139">
          <cell r="A139" t="str">
            <v>138421</v>
          </cell>
          <cell r="B139" t="str">
            <v>1384-21</v>
          </cell>
          <cell r="C139" t="str">
            <v>FIN46/SFAS140 Offset- Commitment CBA w/ OCI AFS</v>
          </cell>
        </row>
        <row r="140">
          <cell r="A140" t="str">
            <v>138422</v>
          </cell>
          <cell r="B140" t="str">
            <v>1384-22</v>
          </cell>
          <cell r="C140" t="str">
            <v>FIN46/SFAS140 Offset- Accum Amort Commit CBA w/ OCI AFS</v>
          </cell>
        </row>
        <row r="141">
          <cell r="A141" t="str">
            <v>138423</v>
          </cell>
          <cell r="B141" t="str">
            <v>1384-23</v>
          </cell>
          <cell r="C141" t="str">
            <v>FIN46/SFAS140 Offset- Relief Due to 99-20 Impair Commit CBA w/ OCI AFS</v>
          </cell>
        </row>
        <row r="142">
          <cell r="A142" t="str">
            <v>138424</v>
          </cell>
          <cell r="B142" t="str">
            <v>1384-24</v>
          </cell>
          <cell r="C142" t="str">
            <v>FIN46/SFAS140 Offset- Relief Due to FAS 115 Impair Commit CBA w/ OCIAFS</v>
          </cell>
        </row>
        <row r="143">
          <cell r="A143" t="str">
            <v>138425</v>
          </cell>
          <cell r="B143" t="str">
            <v>1384-25</v>
          </cell>
          <cell r="C143" t="str">
            <v>FIN46/SFAS140 Offset- FIN 46 Relief Commit CBA w/ OCI AFS</v>
          </cell>
        </row>
        <row r="144">
          <cell r="A144" t="str">
            <v>138431</v>
          </cell>
          <cell r="B144" t="str">
            <v>1384-31</v>
          </cell>
          <cell r="C144" t="str">
            <v>FIN46/SFAS140 Offset- Commitment CBA Non-OCI AFS</v>
          </cell>
        </row>
        <row r="145">
          <cell r="A145" t="str">
            <v>138432</v>
          </cell>
          <cell r="B145" t="str">
            <v>1384-32</v>
          </cell>
          <cell r="C145" t="str">
            <v>FIN46/SFAS140 Offset- Accum Amort Commit CBA Non-OCI AFS</v>
          </cell>
        </row>
        <row r="146">
          <cell r="A146" t="str">
            <v>138433</v>
          </cell>
          <cell r="B146" t="str">
            <v>1384-33</v>
          </cell>
          <cell r="C146" t="str">
            <v>FIN46/SFAS140 Offset- Relief Due to 99-20 Impair Commit CBA Non-OCI AFS</v>
          </cell>
        </row>
        <row r="147">
          <cell r="A147" t="str">
            <v>138434</v>
          </cell>
          <cell r="B147" t="str">
            <v>1384-34</v>
          </cell>
          <cell r="C147" t="str">
            <v>FIN46/SFAS140 Offset- Relief Due to FAS 115 Impair Commit CBA Non-OCI AFS</v>
          </cell>
        </row>
        <row r="148">
          <cell r="A148" t="str">
            <v>138435</v>
          </cell>
          <cell r="B148" t="str">
            <v>1384-35</v>
          </cell>
          <cell r="C148" t="str">
            <v>FIN46/SFAS140 Offset- FIN 46 Relief Commit CBA Non-OCI AFS</v>
          </cell>
        </row>
        <row r="149">
          <cell r="A149" t="str">
            <v>138441</v>
          </cell>
          <cell r="B149" t="str">
            <v>1384-41</v>
          </cell>
          <cell r="C149" t="str">
            <v>FIN46/SFAS140 Offset- GFAS CBA AFS</v>
          </cell>
        </row>
        <row r="150">
          <cell r="A150" t="str">
            <v>138442</v>
          </cell>
          <cell r="B150" t="str">
            <v>1384-42</v>
          </cell>
          <cell r="C150" t="str">
            <v>FIN46/SFAS140 Offset- Accum Amort GFAS CBA AFS</v>
          </cell>
        </row>
        <row r="151">
          <cell r="A151" t="str">
            <v>138443</v>
          </cell>
          <cell r="B151" t="str">
            <v>1384-43</v>
          </cell>
          <cell r="C151" t="str">
            <v>FIN46/SFAS140 Offset- Relief Due to 99-20 Impair GFAS CBA AFS</v>
          </cell>
        </row>
        <row r="152">
          <cell r="A152" t="str">
            <v>138444</v>
          </cell>
          <cell r="B152" t="str">
            <v>1384-44</v>
          </cell>
          <cell r="C152" t="str">
            <v>FIN46/SFAS140 Offset- Relief Due to FAS 115 Impair GFAS CBA AFS</v>
          </cell>
        </row>
        <row r="153">
          <cell r="A153" t="str">
            <v>138445</v>
          </cell>
          <cell r="B153" t="str">
            <v>1384-45</v>
          </cell>
          <cell r="C153" t="str">
            <v>FIN46/SFAS140 Offset- FIN 46 Relief GFAS CBA AFS</v>
          </cell>
        </row>
        <row r="154">
          <cell r="A154" t="str">
            <v>138451</v>
          </cell>
          <cell r="B154" t="str">
            <v>1384-51</v>
          </cell>
          <cell r="C154" t="str">
            <v>FIN46/SFAS140 Offset- Whole Loan Adjustments CBA AFS</v>
          </cell>
        </row>
        <row r="155">
          <cell r="A155" t="str">
            <v>138452</v>
          </cell>
          <cell r="B155" t="str">
            <v>1384-52</v>
          </cell>
          <cell r="C155" t="str">
            <v>FIN46/SFAS140 Offset- Accum Amort Whole Loan Adjustments CBA AFS</v>
          </cell>
        </row>
        <row r="156">
          <cell r="A156" t="str">
            <v>138453</v>
          </cell>
          <cell r="B156" t="str">
            <v>1384-53</v>
          </cell>
          <cell r="C156" t="str">
            <v>FIN46/SFAS140 Offset- Relief Due to 99-20 Impair Whole Loan Adjustments CBA AFS</v>
          </cell>
        </row>
        <row r="157">
          <cell r="A157" t="str">
            <v>138454</v>
          </cell>
          <cell r="B157" t="str">
            <v>1384-54</v>
          </cell>
          <cell r="C157" t="str">
            <v>FIN46/SFAS140 Offset- Relief Due to FAS 115 Impair Whole Loan Adjustments CBA AFS</v>
          </cell>
        </row>
        <row r="158">
          <cell r="A158" t="str">
            <v>138455</v>
          </cell>
          <cell r="B158" t="str">
            <v>1384-55</v>
          </cell>
          <cell r="C158" t="str">
            <v>FIN46/SFAS140 Offset- FIN 46 Relief Whole Loan Adjustments CBA AFS</v>
          </cell>
        </row>
        <row r="159">
          <cell r="A159" t="str">
            <v>138461</v>
          </cell>
          <cell r="B159" t="str">
            <v>1384-61</v>
          </cell>
          <cell r="C159" t="str">
            <v>FIN46/SFAS140 Offset- Restatement CBA AFS</v>
          </cell>
        </row>
        <row r="160">
          <cell r="A160" t="str">
            <v>138462</v>
          </cell>
          <cell r="B160" t="str">
            <v>1384-62</v>
          </cell>
          <cell r="C160" t="str">
            <v>FIN46/SFAS140 Offset- Accum Amort Restatement CBA AFS</v>
          </cell>
        </row>
        <row r="161">
          <cell r="A161" t="str">
            <v>138463</v>
          </cell>
          <cell r="B161" t="str">
            <v>1384-63</v>
          </cell>
          <cell r="C161" t="str">
            <v>FIN46/SFAS140 Offset- Relief Due to 99-20 Impair Restatement CBA AFS</v>
          </cell>
        </row>
        <row r="162">
          <cell r="A162" t="str">
            <v>138464</v>
          </cell>
          <cell r="B162" t="str">
            <v>1384-64</v>
          </cell>
          <cell r="C162" t="str">
            <v>FIN46/SFAS140 Offset- Relief Due to FAS 115 Impair Restatement CBA AFS</v>
          </cell>
        </row>
        <row r="163">
          <cell r="A163" t="str">
            <v>138465</v>
          </cell>
          <cell r="B163" t="str">
            <v>1384-65</v>
          </cell>
          <cell r="C163" t="str">
            <v>FIN46/SFAS140 Offset- FIN 46 Relief Restatement CBA AFS</v>
          </cell>
        </row>
        <row r="164">
          <cell r="A164" t="str">
            <v>138471</v>
          </cell>
          <cell r="B164" t="str">
            <v>1384-71</v>
          </cell>
          <cell r="C164" t="str">
            <v>FIN46/SFAS140 Offset- Trade Support AFS</v>
          </cell>
        </row>
        <row r="165">
          <cell r="A165" t="str">
            <v>138472</v>
          </cell>
          <cell r="B165" t="str">
            <v>1384-72</v>
          </cell>
          <cell r="C165" t="str">
            <v>FIN46/SFAS140 Offset- Accum Amort Trade Support AFS</v>
          </cell>
        </row>
        <row r="166">
          <cell r="A166" t="str">
            <v>138473</v>
          </cell>
          <cell r="B166" t="str">
            <v>1384-73</v>
          </cell>
          <cell r="C166" t="str">
            <v>FIN46/SFAS140 Offset- Relief Due to 99-20 Impair Trade Support AFS</v>
          </cell>
        </row>
        <row r="167">
          <cell r="A167" t="str">
            <v>138474</v>
          </cell>
          <cell r="B167" t="str">
            <v>1384-74</v>
          </cell>
          <cell r="C167" t="str">
            <v>FIN46/SFAS140 Offset- Relief Due to FAS 115 Impair Trade Support AFS</v>
          </cell>
        </row>
        <row r="168">
          <cell r="A168" t="str">
            <v>138475</v>
          </cell>
          <cell r="B168" t="str">
            <v>1384-75</v>
          </cell>
          <cell r="C168" t="str">
            <v>FIN46/SFAS140 Offset- FIN 46 Relief Trade Support AFS</v>
          </cell>
        </row>
        <row r="169">
          <cell r="A169" t="str">
            <v>138481</v>
          </cell>
          <cell r="B169" t="str">
            <v>1384-81</v>
          </cell>
          <cell r="C169" t="str">
            <v>FIN46/SFAS140 Offset- Accretable Impairments CBA AFS</v>
          </cell>
        </row>
        <row r="170">
          <cell r="A170" t="str">
            <v>138482</v>
          </cell>
          <cell r="B170" t="str">
            <v>1384-82</v>
          </cell>
          <cell r="C170" t="str">
            <v>FIN46/SFAS140 Offset- Accumulated Accretion- Accr Impair AFS</v>
          </cell>
        </row>
        <row r="171">
          <cell r="A171" t="str">
            <v>138491</v>
          </cell>
          <cell r="B171" t="str">
            <v>1384-91</v>
          </cell>
          <cell r="C171" t="str">
            <v>FIN46/SFAS140 Offset- FIN46 Consolidation CBA AFS</v>
          </cell>
        </row>
        <row r="172">
          <cell r="A172" t="str">
            <v>138492</v>
          </cell>
          <cell r="B172" t="str">
            <v>1384-92</v>
          </cell>
          <cell r="C172" t="str">
            <v>FIN46/SFAS140 Offset- Accum Amort FIN46 Consol CBA AFS</v>
          </cell>
        </row>
        <row r="173">
          <cell r="A173" t="str">
            <v>138493</v>
          </cell>
          <cell r="B173" t="str">
            <v>1384-93</v>
          </cell>
          <cell r="C173" t="str">
            <v>FIN46/SFAS140 Offset- Relief Due to 99-20 Impair FIN46 Consol CBA AFS</v>
          </cell>
        </row>
        <row r="174">
          <cell r="A174" t="str">
            <v>138494</v>
          </cell>
          <cell r="B174" t="str">
            <v>1384-94</v>
          </cell>
          <cell r="C174" t="str">
            <v>FIN46/SFAS140 Offset- Relief Due to FAS 115 Impair FIN46 Consol CBA AFS</v>
          </cell>
        </row>
        <row r="175">
          <cell r="A175" t="str">
            <v>138495</v>
          </cell>
          <cell r="B175" t="str">
            <v>1384-95</v>
          </cell>
          <cell r="C175" t="str">
            <v>FIN46/SFAS140 Offset- FIN 46 Relief- FIN46 Consol CBA AFS</v>
          </cell>
        </row>
        <row r="176">
          <cell r="A176" t="str">
            <v>138521</v>
          </cell>
          <cell r="B176" t="str">
            <v>1385-21</v>
          </cell>
          <cell r="C176" t="str">
            <v>Commitment Adjustment - OCI Basis Adjustments HFT</v>
          </cell>
        </row>
        <row r="177">
          <cell r="A177" t="str">
            <v>138522</v>
          </cell>
          <cell r="B177" t="str">
            <v>1385-22</v>
          </cell>
          <cell r="C177" t="str">
            <v>Accumulated Amortization on Commitment Adjustment - OCI Basis Adjustments HFT</v>
          </cell>
        </row>
        <row r="178">
          <cell r="A178" t="str">
            <v>138523</v>
          </cell>
          <cell r="B178" t="str">
            <v>1385-23</v>
          </cell>
          <cell r="C178" t="str">
            <v>Commitment CBA - OCI 99-20 Impairment Amt HFT</v>
          </cell>
        </row>
        <row r="179">
          <cell r="A179" t="str">
            <v>138524</v>
          </cell>
          <cell r="B179" t="str">
            <v>1385-24</v>
          </cell>
          <cell r="C179" t="str">
            <v>Commitment CBA - OCI FAS 115 Impairment Amt HFT</v>
          </cell>
        </row>
        <row r="180">
          <cell r="A180" t="str">
            <v>138531</v>
          </cell>
          <cell r="B180" t="str">
            <v>1385-31</v>
          </cell>
          <cell r="C180" t="str">
            <v>Commitment CBA - Non-OCI HFT</v>
          </cell>
        </row>
        <row r="181">
          <cell r="A181" t="str">
            <v>138532</v>
          </cell>
          <cell r="B181" t="str">
            <v>1385-32</v>
          </cell>
          <cell r="C181" t="str">
            <v>Accumulated Amortization on Commitment CBA - Non-OCI HFT</v>
          </cell>
        </row>
        <row r="182">
          <cell r="A182" t="str">
            <v>138533</v>
          </cell>
          <cell r="B182" t="str">
            <v>1385-33</v>
          </cell>
          <cell r="C182" t="str">
            <v>Commitment CBA - Non-OCI 99-20 Impairment Amt HFT</v>
          </cell>
        </row>
        <row r="183">
          <cell r="A183" t="str">
            <v>138534</v>
          </cell>
          <cell r="B183" t="str">
            <v>1385-34</v>
          </cell>
          <cell r="C183" t="str">
            <v>Commitment CBA - Non-OCI FAS 115 Impairment Amt HFT</v>
          </cell>
        </row>
        <row r="184">
          <cell r="A184" t="str">
            <v>138535</v>
          </cell>
          <cell r="B184" t="str">
            <v>1385-35</v>
          </cell>
          <cell r="C184" t="str">
            <v>Committment CBA Non-OCI FIN46 Relief HFT</v>
          </cell>
        </row>
        <row r="185">
          <cell r="A185" t="str">
            <v>138541</v>
          </cell>
          <cell r="B185" t="str">
            <v>1385-41</v>
          </cell>
          <cell r="C185" t="str">
            <v>GFAS CBA HFT</v>
          </cell>
        </row>
        <row r="186">
          <cell r="A186" t="str">
            <v>138542</v>
          </cell>
          <cell r="B186" t="str">
            <v>1385-42</v>
          </cell>
          <cell r="C186" t="str">
            <v>Accumulated Amortization on GFAS CBA HFT</v>
          </cell>
        </row>
        <row r="187">
          <cell r="A187" t="str">
            <v>138543</v>
          </cell>
          <cell r="B187" t="str">
            <v>1385-43</v>
          </cell>
          <cell r="C187" t="str">
            <v>G-Fee Accounting Relief Due to 99-20 Impairment</v>
          </cell>
        </row>
        <row r="188">
          <cell r="A188" t="str">
            <v>138544</v>
          </cell>
          <cell r="B188" t="str">
            <v>1385-44</v>
          </cell>
          <cell r="C188" t="str">
            <v>G-Fee Accounting Relief Due to FAS 115 Impairment HFT</v>
          </cell>
        </row>
        <row r="189">
          <cell r="A189" t="str">
            <v>138545</v>
          </cell>
          <cell r="B189" t="str">
            <v>1385-45</v>
          </cell>
          <cell r="C189" t="str">
            <v>GFAS CBA FIN46 Relief HFT</v>
          </cell>
        </row>
        <row r="190">
          <cell r="A190" t="str">
            <v>138551</v>
          </cell>
          <cell r="B190" t="str">
            <v>1385-51</v>
          </cell>
          <cell r="C190" t="str">
            <v>Whole Loan Adjustments HFT</v>
          </cell>
        </row>
        <row r="191">
          <cell r="A191" t="str">
            <v>138552</v>
          </cell>
          <cell r="B191" t="str">
            <v>1385-52</v>
          </cell>
          <cell r="C191" t="str">
            <v>Accumulated Amortization on Whole Loan Adjustments HFT</v>
          </cell>
        </row>
        <row r="192">
          <cell r="A192" t="str">
            <v>138553</v>
          </cell>
          <cell r="B192" t="str">
            <v>1385-53</v>
          </cell>
          <cell r="C192" t="str">
            <v>LOCOM Relief Due to 99-20 Impairment HFT</v>
          </cell>
        </row>
        <row r="193">
          <cell r="A193" t="str">
            <v>138554</v>
          </cell>
          <cell r="B193" t="str">
            <v>1385-54</v>
          </cell>
          <cell r="C193" t="str">
            <v>LOCOM Relief Due to FAS 115 Impairment HFT</v>
          </cell>
        </row>
        <row r="194">
          <cell r="A194" t="str">
            <v>138555</v>
          </cell>
          <cell r="B194" t="str">
            <v>1385-55</v>
          </cell>
          <cell r="C194" t="str">
            <v>Whole Loan CBA FIN46 Relief HFT</v>
          </cell>
        </row>
        <row r="195">
          <cell r="A195" t="str">
            <v>138561</v>
          </cell>
          <cell r="B195" t="str">
            <v>1385-61</v>
          </cell>
          <cell r="C195" t="str">
            <v>Restatement CBA HFT</v>
          </cell>
        </row>
        <row r="196">
          <cell r="A196" t="str">
            <v>138562</v>
          </cell>
          <cell r="B196" t="str">
            <v>1385-62</v>
          </cell>
          <cell r="C196" t="str">
            <v>Accumulated Amortization on Restatement CBA HFT</v>
          </cell>
        </row>
        <row r="197">
          <cell r="A197" t="str">
            <v>138563</v>
          </cell>
          <cell r="B197" t="str">
            <v>1385-63</v>
          </cell>
          <cell r="C197" t="str">
            <v>Restatement Relief Due to 99-20 Impairment HFT</v>
          </cell>
        </row>
        <row r="198">
          <cell r="A198" t="str">
            <v>138564</v>
          </cell>
          <cell r="B198" t="str">
            <v>1385-64</v>
          </cell>
          <cell r="C198" t="str">
            <v>Restatement Relief Due to FAS 115 Impairment HFT</v>
          </cell>
        </row>
        <row r="199">
          <cell r="A199" t="str">
            <v>138565</v>
          </cell>
          <cell r="B199" t="str">
            <v>1385-65</v>
          </cell>
          <cell r="C199" t="str">
            <v>Restatement CBA FIN46 Relief HFT</v>
          </cell>
        </row>
        <row r="200">
          <cell r="A200" t="str">
            <v>138571</v>
          </cell>
          <cell r="B200" t="str">
            <v>1385-71</v>
          </cell>
          <cell r="C200" t="str">
            <v>Trade Suppoort CBA HFT</v>
          </cell>
        </row>
        <row r="201">
          <cell r="A201" t="str">
            <v>138572</v>
          </cell>
          <cell r="B201" t="str">
            <v>1385-72</v>
          </cell>
          <cell r="C201" t="str">
            <v>Accumulated Amortization on Trade Support CBA HFT</v>
          </cell>
        </row>
        <row r="202">
          <cell r="A202" t="str">
            <v>138573</v>
          </cell>
          <cell r="B202" t="str">
            <v>1385-73</v>
          </cell>
          <cell r="C202" t="str">
            <v>Early Lender Funding Relief Due to 99-20 Impairment HFT</v>
          </cell>
        </row>
        <row r="203">
          <cell r="A203" t="str">
            <v>138574</v>
          </cell>
          <cell r="B203" t="str">
            <v>1385-74</v>
          </cell>
          <cell r="C203" t="str">
            <v>Early Lender Funding Relief Due to FAS 115 Impairment HFT</v>
          </cell>
        </row>
        <row r="204">
          <cell r="A204" t="str">
            <v>138575</v>
          </cell>
          <cell r="B204" t="str">
            <v>1385-75</v>
          </cell>
          <cell r="C204" t="str">
            <v>Trade Support CBA FIN46 Relief HFT</v>
          </cell>
        </row>
        <row r="205">
          <cell r="A205" t="str">
            <v>138581</v>
          </cell>
          <cell r="B205" t="str">
            <v>1385-81</v>
          </cell>
          <cell r="C205" t="str">
            <v>Accretable Impairments Basis Adjustments HFT</v>
          </cell>
        </row>
        <row r="206">
          <cell r="A206" t="str">
            <v>138582</v>
          </cell>
          <cell r="B206" t="str">
            <v>1385-82</v>
          </cell>
          <cell r="C206" t="str">
            <v>Accumulated Amortization on Accretable Impairments Basis Adjustments HFT</v>
          </cell>
        </row>
        <row r="207">
          <cell r="A207" t="str">
            <v>138591</v>
          </cell>
          <cell r="B207" t="str">
            <v>1385-91</v>
          </cell>
          <cell r="C207" t="str">
            <v>FIN46 Consolidation CBA HFT</v>
          </cell>
        </row>
        <row r="208">
          <cell r="A208" t="str">
            <v>138592</v>
          </cell>
          <cell r="B208" t="str">
            <v>1385-92</v>
          </cell>
          <cell r="C208" t="str">
            <v>Accumulated Am FIN46 Consolidation CBA HFT</v>
          </cell>
        </row>
        <row r="209">
          <cell r="A209" t="str">
            <v>138595</v>
          </cell>
          <cell r="B209" t="str">
            <v>1385-95</v>
          </cell>
          <cell r="C209" t="str">
            <v>FIN46 Relief - FIN46 Consolidation CBA  HFT</v>
          </cell>
        </row>
        <row r="210">
          <cell r="A210" t="str">
            <v>138631</v>
          </cell>
          <cell r="B210" t="str">
            <v>1386-31</v>
          </cell>
          <cell r="C210" t="str">
            <v>FIN46/SFAS140 Offset- Commitment CBA Non-OCI HFT</v>
          </cell>
        </row>
        <row r="211">
          <cell r="A211" t="str">
            <v>138632</v>
          </cell>
          <cell r="B211" t="str">
            <v>1386-32</v>
          </cell>
          <cell r="C211" t="str">
            <v>FIN46/SFAS140 Offset- Accum Amort Commit CBA Non-OCI HFT</v>
          </cell>
        </row>
        <row r="212">
          <cell r="A212" t="str">
            <v>138635</v>
          </cell>
          <cell r="B212" t="str">
            <v>1386-35</v>
          </cell>
          <cell r="C212" t="str">
            <v>FIN46/SFAS140 Offset- FIN 46 Relief Commit CBA Non-OCI HFT</v>
          </cell>
        </row>
        <row r="213">
          <cell r="A213" t="str">
            <v>138641</v>
          </cell>
          <cell r="B213" t="str">
            <v>1386-41</v>
          </cell>
          <cell r="C213" t="str">
            <v>FIN46/SFAS140 Offset- GFAS CBA HFT</v>
          </cell>
        </row>
        <row r="214">
          <cell r="A214" t="str">
            <v>138642</v>
          </cell>
          <cell r="B214" t="str">
            <v>1386-42</v>
          </cell>
          <cell r="C214" t="str">
            <v>FIN46/SFAS140 Offset- Accum Amort GFAS CBA HFT</v>
          </cell>
        </row>
        <row r="215">
          <cell r="A215" t="str">
            <v>138645</v>
          </cell>
          <cell r="B215" t="str">
            <v>1386-45</v>
          </cell>
          <cell r="C215" t="str">
            <v>FIN46/SFAS140 Offset- FIN 46 Relief GFAS CBA HFT</v>
          </cell>
        </row>
        <row r="216">
          <cell r="A216" t="str">
            <v>138651</v>
          </cell>
          <cell r="B216" t="str">
            <v>1386-51</v>
          </cell>
          <cell r="C216" t="str">
            <v>FIN46/SFAS140 Offset- Whole Loan Adjustments CBA HFT</v>
          </cell>
        </row>
        <row r="217">
          <cell r="A217" t="str">
            <v>138652</v>
          </cell>
          <cell r="B217" t="str">
            <v>1386-52</v>
          </cell>
          <cell r="C217" t="str">
            <v>FIN46/SFAS140 Offset- Accum Amort Whole Loan Adjustments CBA HFT</v>
          </cell>
        </row>
        <row r="218">
          <cell r="A218" t="str">
            <v>138655</v>
          </cell>
          <cell r="B218" t="str">
            <v>1386-55</v>
          </cell>
          <cell r="C218" t="str">
            <v>FIN46/SFAS140 Offset- FIN 46 Relief Whole Loan Adjustments CBA HFT</v>
          </cell>
        </row>
        <row r="219">
          <cell r="A219" t="str">
            <v>138661</v>
          </cell>
          <cell r="B219" t="str">
            <v>1386-61</v>
          </cell>
          <cell r="C219" t="str">
            <v>FIN46/SFAS140 Offset- Restatement CBA HFT</v>
          </cell>
        </row>
        <row r="220">
          <cell r="A220" t="str">
            <v>138662</v>
          </cell>
          <cell r="B220" t="str">
            <v>1386-62</v>
          </cell>
          <cell r="C220" t="str">
            <v>FIN46/SFAS140 Offset- Accum Amort Restatement CBA HFT</v>
          </cell>
        </row>
        <row r="221">
          <cell r="A221" t="str">
            <v>138665</v>
          </cell>
          <cell r="B221" t="str">
            <v>1386-65</v>
          </cell>
          <cell r="C221" t="str">
            <v>FIN46/SFAS140 Offset- FIN 46 Relief Restatement CBA HFT</v>
          </cell>
        </row>
        <row r="222">
          <cell r="A222" t="str">
            <v>138671</v>
          </cell>
          <cell r="B222" t="str">
            <v>1386-71</v>
          </cell>
          <cell r="C222" t="str">
            <v>FIN46/SFAS140 Offset- Trade Support HFT</v>
          </cell>
        </row>
        <row r="223">
          <cell r="A223" t="str">
            <v>138672</v>
          </cell>
          <cell r="B223" t="str">
            <v>1386-72</v>
          </cell>
          <cell r="C223" t="str">
            <v>FIN46/SFAS140 Offset- Accum Amort Trade Support HFT</v>
          </cell>
        </row>
        <row r="224">
          <cell r="A224" t="str">
            <v>138675</v>
          </cell>
          <cell r="B224" t="str">
            <v>1386-75</v>
          </cell>
          <cell r="C224" t="str">
            <v>FIN46/SFAS140 Offset- FIN 46 Relief Trade Support HFT</v>
          </cell>
        </row>
        <row r="225">
          <cell r="A225" t="str">
            <v>138691</v>
          </cell>
          <cell r="B225" t="str">
            <v>1386-91</v>
          </cell>
          <cell r="C225" t="str">
            <v>FIN46/SFAS140 Offset- FIN46 Consolidation CBA HFT</v>
          </cell>
        </row>
        <row r="226">
          <cell r="A226" t="str">
            <v>138692</v>
          </cell>
          <cell r="B226" t="str">
            <v>1386-92</v>
          </cell>
          <cell r="C226" t="str">
            <v>FIN46/SFAS140 Offset- Accum Amort FIN46 Consol CBA HFT</v>
          </cell>
        </row>
        <row r="227">
          <cell r="A227" t="str">
            <v>138695</v>
          </cell>
          <cell r="B227" t="str">
            <v>1386-95</v>
          </cell>
          <cell r="C227" t="str">
            <v>FIN46/SFAS140 Offset- FIN 46 Relief- FIN46 Consol CBA HFT</v>
          </cell>
        </row>
        <row r="228">
          <cell r="A228" t="str">
            <v>139000</v>
          </cell>
          <cell r="B228" t="str">
            <v>1390-00</v>
          </cell>
          <cell r="C228" t="str">
            <v>Omnibus Unrealized Gain/Loss- AFS MTM</v>
          </cell>
        </row>
        <row r="229">
          <cell r="A229" t="str">
            <v>139010</v>
          </cell>
          <cell r="B229" t="str">
            <v>1390-10</v>
          </cell>
          <cell r="C229" t="str">
            <v>Omnibus Unrealized Gain/Loss- HFT MTM</v>
          </cell>
        </row>
        <row r="230">
          <cell r="A230" t="str">
            <v>139020</v>
          </cell>
          <cell r="B230" t="str">
            <v>1390-20</v>
          </cell>
          <cell r="C230" t="str">
            <v>Omnibus Non-OCI Commitment CBA- AFS</v>
          </cell>
        </row>
        <row r="231">
          <cell r="A231" t="str">
            <v>139030</v>
          </cell>
          <cell r="B231" t="str">
            <v>1390-30</v>
          </cell>
          <cell r="C231" t="str">
            <v>Omnibus Trade Support Adjustment- AFS</v>
          </cell>
        </row>
        <row r="232">
          <cell r="A232" t="str">
            <v>139040</v>
          </cell>
          <cell r="B232" t="str">
            <v>1390-40</v>
          </cell>
          <cell r="C232" t="str">
            <v>Omnibus Non-OCI Commitment CBA- HFT</v>
          </cell>
        </row>
        <row r="233">
          <cell r="A233" t="str">
            <v>139050</v>
          </cell>
          <cell r="B233" t="str">
            <v>1390-50</v>
          </cell>
          <cell r="C233" t="str">
            <v>Omnibus Trade Support Adjustment- HFT</v>
          </cell>
        </row>
        <row r="234">
          <cell r="A234" t="str">
            <v>141301</v>
          </cell>
          <cell r="B234" t="str">
            <v>1413-01</v>
          </cell>
          <cell r="C234" t="str">
            <v>FAS 115 Impairment of UPB AFS</v>
          </cell>
        </row>
        <row r="235">
          <cell r="A235" t="str">
            <v>141401</v>
          </cell>
          <cell r="B235" t="str">
            <v>1414-01</v>
          </cell>
          <cell r="C235" t="str">
            <v>FIN46/SFAS140 Offset- FAS 115 Impair of UPB AFS</v>
          </cell>
        </row>
        <row r="236">
          <cell r="A236" t="str">
            <v>141501</v>
          </cell>
          <cell r="B236" t="str">
            <v>1415-01</v>
          </cell>
          <cell r="C236" t="str">
            <v>FAS 115 Impairment of UPB HFT</v>
          </cell>
        </row>
        <row r="237">
          <cell r="A237" t="str">
            <v>141615</v>
          </cell>
          <cell r="B237" t="str">
            <v>1416-15</v>
          </cell>
          <cell r="C237" t="str">
            <v>FIN46/SFAS140 Offset- FAS 115 Impair of UPB HFT</v>
          </cell>
        </row>
        <row r="238">
          <cell r="A238" t="str">
            <v>151301</v>
          </cell>
          <cell r="B238" t="str">
            <v>1513-01</v>
          </cell>
          <cell r="C238" t="str">
            <v>Accrued Interest Receivable AFS</v>
          </cell>
        </row>
        <row r="239">
          <cell r="A239" t="str">
            <v>151302</v>
          </cell>
          <cell r="B239" t="str">
            <v>1513-02</v>
          </cell>
          <cell r="C239" t="str">
            <v>Accrued Interest AFS</v>
          </cell>
        </row>
        <row r="240">
          <cell r="A240" t="str">
            <v>151303</v>
          </cell>
          <cell r="B240" t="str">
            <v>1513-03</v>
          </cell>
          <cell r="C240" t="str">
            <v>Deferred Interest AFS</v>
          </cell>
        </row>
        <row r="241">
          <cell r="A241" t="str">
            <v>151405</v>
          </cell>
          <cell r="B241" t="str">
            <v>1514-05</v>
          </cell>
          <cell r="C241" t="str">
            <v>FIN46/SFAS140 Offset- Accrued Interest Receivable AFS</v>
          </cell>
        </row>
        <row r="242">
          <cell r="A242" t="str">
            <v>151402</v>
          </cell>
          <cell r="B242" t="str">
            <v>1514-02</v>
          </cell>
          <cell r="C242" t="str">
            <v>FIN46/SFAS140 Offset- Accrued Interest AFS</v>
          </cell>
        </row>
        <row r="243">
          <cell r="A243" t="str">
            <v>151403</v>
          </cell>
          <cell r="B243" t="str">
            <v>1514-03</v>
          </cell>
          <cell r="C243" t="str">
            <v>FIN46/SFAS140 Offset- Deferred Interest AFS</v>
          </cell>
        </row>
        <row r="244">
          <cell r="A244" t="str">
            <v>151501</v>
          </cell>
          <cell r="B244" t="str">
            <v>1515-01</v>
          </cell>
          <cell r="C244" t="str">
            <v>Accrued Interest Receivable HFT</v>
          </cell>
        </row>
        <row r="245">
          <cell r="A245" t="str">
            <v>151502</v>
          </cell>
          <cell r="B245" t="str">
            <v>1515-02</v>
          </cell>
          <cell r="C245" t="str">
            <v>Accrued Interest Rec HFT</v>
          </cell>
        </row>
        <row r="246">
          <cell r="A246" t="str">
            <v>151503</v>
          </cell>
          <cell r="B246" t="str">
            <v>1515-03</v>
          </cell>
          <cell r="C246" t="str">
            <v>Deferred Interest HFT</v>
          </cell>
        </row>
        <row r="247">
          <cell r="A247" t="str">
            <v>150605</v>
          </cell>
          <cell r="B247" t="str">
            <v>1506-05</v>
          </cell>
          <cell r="C247" t="str">
            <v>FIN46/SFAS140 Offset- Accrued Interest Receivable HFT</v>
          </cell>
        </row>
        <row r="248">
          <cell r="A248" t="str">
            <v>151602</v>
          </cell>
          <cell r="B248" t="str">
            <v>1516-02</v>
          </cell>
          <cell r="C248" t="str">
            <v>FIN46/SFAS140 Offset- Accrued Interest HFT</v>
          </cell>
        </row>
        <row r="249">
          <cell r="A249" t="str">
            <v>151604</v>
          </cell>
          <cell r="B249" t="str">
            <v>1516-04</v>
          </cell>
          <cell r="C249" t="str">
            <v>FIN46/SFAS140 Offset- Deferred Interest HFT</v>
          </cell>
        </row>
        <row r="250">
          <cell r="A250" t="str">
            <v>163002</v>
          </cell>
          <cell r="B250" t="str">
            <v>1630-02</v>
          </cell>
          <cell r="C250" t="str">
            <v>Clear - Dollar Rolls P/D</v>
          </cell>
        </row>
        <row r="251">
          <cell r="A251" t="str">
            <v>163003</v>
          </cell>
          <cell r="B251" t="str">
            <v>1630-03</v>
          </cell>
          <cell r="C251" t="str">
            <v>Clear - Dollar Rolls Def Fee</v>
          </cell>
        </row>
        <row r="252">
          <cell r="A252" t="str">
            <v>168920</v>
          </cell>
          <cell r="B252" t="str">
            <v>1689-20</v>
          </cell>
          <cell r="C252" t="str">
            <v>Clear - Commitments CBA – OCI</v>
          </cell>
        </row>
        <row r="253">
          <cell r="A253" t="str">
            <v>168925</v>
          </cell>
          <cell r="B253" t="str">
            <v>1689-25</v>
          </cell>
          <cell r="C253" t="str">
            <v>Clear - FIN46 Omni-Port Trasfer AFS</v>
          </cell>
        </row>
        <row r="254">
          <cell r="A254" t="str">
            <v>168930</v>
          </cell>
          <cell r="B254" t="str">
            <v>1689-30</v>
          </cell>
          <cell r="C254" t="str">
            <v xml:space="preserve">Clear - Commitments CBA – Non-OCI </v>
          </cell>
        </row>
        <row r="255">
          <cell r="A255" t="str">
            <v>168937</v>
          </cell>
          <cell r="B255" t="str">
            <v>1689-37</v>
          </cell>
          <cell r="C255" t="str">
            <v>Clear - FIN46 Omni-Port Trasfer HFT</v>
          </cell>
        </row>
        <row r="256">
          <cell r="A256" t="str">
            <v>168945</v>
          </cell>
          <cell r="B256" t="str">
            <v>1689-45</v>
          </cell>
          <cell r="C256" t="str">
            <v>Clear -Secured Borrowing</v>
          </cell>
        </row>
        <row r="257">
          <cell r="A257" t="str">
            <v>168950</v>
          </cell>
          <cell r="B257" t="str">
            <v>1689-50</v>
          </cell>
          <cell r="C257" t="str">
            <v>Clear - G-Fee Multi-Family CBA</v>
          </cell>
        </row>
        <row r="258">
          <cell r="A258" t="str">
            <v>168954</v>
          </cell>
          <cell r="B258" t="str">
            <v>1689-54</v>
          </cell>
          <cell r="C258" t="str">
            <v>Clear - MBS Gross Up</v>
          </cell>
        </row>
        <row r="259">
          <cell r="A259" t="str">
            <v>168960</v>
          </cell>
          <cell r="B259" t="str">
            <v>1689-60</v>
          </cell>
          <cell r="C259" t="str">
            <v>Clear - Omni/Port</v>
          </cell>
        </row>
        <row r="260">
          <cell r="A260" t="str">
            <v>168970</v>
          </cell>
          <cell r="B260" t="str">
            <v>1689-70</v>
          </cell>
          <cell r="C260" t="str">
            <v>Clear - Trade Support</v>
          </cell>
        </row>
        <row r="261">
          <cell r="A261" t="str">
            <v>168974</v>
          </cell>
          <cell r="B261" t="str">
            <v>1689-74</v>
          </cell>
          <cell r="C261" t="str">
            <v>Clear- Resecuritization</v>
          </cell>
        </row>
        <row r="262">
          <cell r="A262" t="str">
            <v>168980</v>
          </cell>
          <cell r="B262" t="str">
            <v>1689-80</v>
          </cell>
          <cell r="C262" t="str">
            <v>Clear - Accretable Impairments</v>
          </cell>
        </row>
        <row r="263">
          <cell r="A263" t="str">
            <v>168985</v>
          </cell>
          <cell r="B263" t="str">
            <v>1689-85</v>
          </cell>
          <cell r="C263" t="str">
            <v>MEGA/REMIC Clearing Account AFS</v>
          </cell>
        </row>
        <row r="264">
          <cell r="A264" t="str">
            <v>168989</v>
          </cell>
          <cell r="B264" t="str">
            <v>1689-89</v>
          </cell>
          <cell r="C264" t="str">
            <v>G-Fee Income Clearing</v>
          </cell>
        </row>
        <row r="265">
          <cell r="A265" t="str">
            <v>169120</v>
          </cell>
          <cell r="B265" t="str">
            <v>1691-20</v>
          </cell>
          <cell r="C265" t="str">
            <v>Clear - Whole Loan Adjustments</v>
          </cell>
        </row>
        <row r="266">
          <cell r="A266" t="str">
            <v>168991</v>
          </cell>
          <cell r="B266" t="str">
            <v>1689-91</v>
          </cell>
          <cell r="C266" t="str">
            <v>MEGA/RMC Xfer UPB Clr-AFS</v>
          </cell>
        </row>
        <row r="267">
          <cell r="A267" t="str">
            <v>168992</v>
          </cell>
          <cell r="B267" t="str">
            <v>1689-92</v>
          </cell>
          <cell r="C267" t="str">
            <v>MEGA/RMC Xfer UPB Clr-HFT</v>
          </cell>
        </row>
        <row r="268">
          <cell r="A268" t="str">
            <v>168993</v>
          </cell>
          <cell r="B268" t="str">
            <v>1689-93</v>
          </cell>
          <cell r="C268" t="str">
            <v>MBS4+ Transfer Clear AFS</v>
          </cell>
        </row>
        <row r="269">
          <cell r="A269" t="str">
            <v>168994</v>
          </cell>
          <cell r="B269" t="str">
            <v>1689-94</v>
          </cell>
          <cell r="C269" t="str">
            <v>MBS4+ Transfer Clear HFT</v>
          </cell>
        </row>
        <row r="270">
          <cell r="A270" t="str">
            <v>428323</v>
          </cell>
          <cell r="B270" t="str">
            <v>4283-23</v>
          </cell>
          <cell r="C270" t="str">
            <v>Accretion-Acc Imp AFS</v>
          </cell>
        </row>
        <row r="271">
          <cell r="A271" t="str">
            <v>422852</v>
          </cell>
          <cell r="B271" t="str">
            <v>4228-52</v>
          </cell>
          <cell r="C271" t="str">
            <v>Am Income/Expense - Whole Loan Securities</v>
          </cell>
        </row>
        <row r="272">
          <cell r="A272" t="str">
            <v>721126</v>
          </cell>
          <cell r="B272" t="str">
            <v>7211-26</v>
          </cell>
          <cell r="C272" t="str">
            <v>G/L on FAS 140 Derecognition</v>
          </cell>
        </row>
        <row r="273">
          <cell r="A273" t="str">
            <v>721130</v>
          </cell>
          <cell r="B273" t="str">
            <v>7211-30</v>
          </cell>
          <cell r="C273" t="str">
            <v>Extraordinary Gain/Loss on Consolidation - SCBSL</v>
          </cell>
        </row>
        <row r="274">
          <cell r="A274" t="str">
            <v>168995</v>
          </cell>
          <cell r="B274" t="str">
            <v>1689-95</v>
          </cell>
          <cell r="C274" t="str">
            <v>MEGA/REMIC Clearing Account HFT</v>
          </cell>
        </row>
        <row r="275">
          <cell r="A275" t="str">
            <v>168997</v>
          </cell>
          <cell r="B275" t="str">
            <v>1689-97</v>
          </cell>
          <cell r="C275" t="str">
            <v>Clr-Droll Xfer New Pstion</v>
          </cell>
        </row>
        <row r="276">
          <cell r="A276" t="str">
            <v>168998</v>
          </cell>
          <cell r="B276" t="str">
            <v>1689-98</v>
          </cell>
          <cell r="C276" t="str">
            <v>Clr-Load Omni TrdSppt Adj</v>
          </cell>
        </row>
        <row r="277">
          <cell r="A277" t="str">
            <v>211500</v>
          </cell>
          <cell r="B277" t="str">
            <v>2115-00</v>
          </cell>
          <cell r="C277" t="str">
            <v>Secured Borrowing Liability CBA  AFS</v>
          </cell>
        </row>
        <row r="278">
          <cell r="A278" t="str">
            <v>211510</v>
          </cell>
          <cell r="B278" t="str">
            <v>2115-10</v>
          </cell>
          <cell r="C278" t="str">
            <v>MBS Gross Up Liability CBA  AFS</v>
          </cell>
        </row>
        <row r="279">
          <cell r="A279" t="str">
            <v>211530</v>
          </cell>
          <cell r="B279" t="str">
            <v>2115-30</v>
          </cell>
          <cell r="C279" t="str">
            <v>Secured Borrowing Liability CBA  HFT</v>
          </cell>
        </row>
        <row r="280">
          <cell r="A280" t="str">
            <v>211540</v>
          </cell>
          <cell r="B280" t="str">
            <v>2115-40</v>
          </cell>
          <cell r="C280" t="str">
            <v>MBS Gross Up Liability CBA  HFT</v>
          </cell>
        </row>
        <row r="281">
          <cell r="A281" t="str">
            <v>223006</v>
          </cell>
          <cell r="B281" t="str">
            <v>2230-06</v>
          </cell>
          <cell r="C281" t="str">
            <v xml:space="preserve">Int. Income Payable AFS </v>
          </cell>
        </row>
        <row r="282">
          <cell r="A282" t="str">
            <v>223007</v>
          </cell>
          <cell r="B282" t="str">
            <v>2230-07</v>
          </cell>
          <cell r="C282" t="str">
            <v>Intrst Income Payable HFT</v>
          </cell>
        </row>
        <row r="283">
          <cell r="A283" t="str">
            <v>223008</v>
          </cell>
          <cell r="B283" t="str">
            <v>2230-08</v>
          </cell>
          <cell r="C283" t="str">
            <v>MBS GU Liab AccAmort HFT</v>
          </cell>
        </row>
        <row r="284">
          <cell r="A284" t="str">
            <v>223009</v>
          </cell>
          <cell r="B284" t="str">
            <v>2230-09</v>
          </cell>
          <cell r="C284" t="str">
            <v>MBS GU Liab AccAmort AFS</v>
          </cell>
        </row>
        <row r="285">
          <cell r="A285" t="str">
            <v>223010</v>
          </cell>
          <cell r="B285" t="str">
            <v>2230-10</v>
          </cell>
          <cell r="C285" t="str">
            <v>SB Liab Accum Amort HFT</v>
          </cell>
        </row>
        <row r="286">
          <cell r="A286" t="str">
            <v>223011</v>
          </cell>
          <cell r="B286" t="str">
            <v>2230-11</v>
          </cell>
          <cell r="C286" t="str">
            <v>SB Liab Accum Amort AFS</v>
          </cell>
        </row>
        <row r="287">
          <cell r="A287" t="str">
            <v>245001</v>
          </cell>
          <cell r="B287" t="str">
            <v>2450-01</v>
          </cell>
          <cell r="C287" t="str">
            <v>!!!! FAS115 MTM Deferred Tax Receivable !!!!</v>
          </cell>
        </row>
        <row r="288">
          <cell r="A288" t="str">
            <v>290130</v>
          </cell>
          <cell r="B288" t="str">
            <v>2901-30</v>
          </cell>
          <cell r="C288" t="str">
            <v>Minority Interest- UPB Gross-Up</v>
          </cell>
        </row>
        <row r="289">
          <cell r="A289" t="str">
            <v>290135</v>
          </cell>
          <cell r="B289" t="str">
            <v>2901-35</v>
          </cell>
          <cell r="C289" t="str">
            <v>Minority Interest- Interest Income Gross-Up</v>
          </cell>
        </row>
        <row r="290">
          <cell r="A290" t="str">
            <v>290140</v>
          </cell>
          <cell r="B290" t="str">
            <v>2901-40</v>
          </cell>
          <cell r="C290" t="str">
            <v>Minority Interest- GFee Income Gross-Up</v>
          </cell>
        </row>
        <row r="291">
          <cell r="A291" t="str">
            <v>290145</v>
          </cell>
          <cell r="B291" t="str">
            <v>2901-45</v>
          </cell>
          <cell r="C291" t="str">
            <v>SFAS 140 Secured Borrowing- UPB Gross-Up</v>
          </cell>
        </row>
        <row r="292">
          <cell r="A292" t="str">
            <v>290525</v>
          </cell>
          <cell r="B292" t="str">
            <v>2905-25</v>
          </cell>
          <cell r="C292" t="str">
            <v>UPB Secured Borrowing Liability AFS</v>
          </cell>
        </row>
        <row r="293">
          <cell r="A293" t="str">
            <v>290526</v>
          </cell>
          <cell r="B293" t="str">
            <v>2905-26</v>
          </cell>
          <cell r="C293" t="str">
            <v>UPB MBS Gross Up Liability AFS</v>
          </cell>
        </row>
        <row r="294">
          <cell r="A294" t="str">
            <v>318302</v>
          </cell>
          <cell r="B294" t="str">
            <v>3183-02</v>
          </cell>
          <cell r="C294" t="str">
            <v>Unrealized Gain/Loss - OCI AFS</v>
          </cell>
        </row>
        <row r="295">
          <cell r="A295" t="str">
            <v>318312</v>
          </cell>
          <cell r="B295" t="str">
            <v>3183-12</v>
          </cell>
          <cell r="C295" t="str">
            <v>Unrealized Gain/Loss - OCI (OMNIBUS) AFS</v>
          </cell>
        </row>
        <row r="296">
          <cell r="A296" t="str">
            <v>330103</v>
          </cell>
          <cell r="B296" t="str">
            <v>3301-03</v>
          </cell>
          <cell r="C296" t="str">
            <v>Cumulative Catch up Adjustment - Restatement</v>
          </cell>
        </row>
        <row r="297">
          <cell r="A297" t="str">
            <v>330601</v>
          </cell>
          <cell r="B297" t="str">
            <v>3306-01</v>
          </cell>
          <cell r="C297" t="str">
            <v>Unrealized Gain/Loss - OCI AFS</v>
          </cell>
        </row>
        <row r="298">
          <cell r="A298" t="str">
            <v>410003</v>
          </cell>
          <cell r="B298" t="str">
            <v>4100-03</v>
          </cell>
          <cell r="C298" t="str">
            <v>Securities Intrst Income</v>
          </cell>
        </row>
        <row r="299">
          <cell r="A299" t="str">
            <v>411304</v>
          </cell>
          <cell r="B299" t="str">
            <v>4113-04</v>
          </cell>
          <cell r="C299" t="str">
            <v>Interest Income AFS</v>
          </cell>
        </row>
        <row r="300">
          <cell r="A300" t="str">
            <v>411504</v>
          </cell>
          <cell r="B300" t="str">
            <v>4115-04</v>
          </cell>
          <cell r="C300" t="str">
            <v>Interest Income HFT</v>
          </cell>
        </row>
        <row r="301">
          <cell r="A301" t="str">
            <v>417331</v>
          </cell>
          <cell r="B301" t="str">
            <v>4173-31</v>
          </cell>
          <cell r="C301" t="str">
            <v>Cost Rcvry Int Inc Contra</v>
          </cell>
        </row>
        <row r="302">
          <cell r="A302" t="str">
            <v>420361</v>
          </cell>
          <cell r="B302" t="str">
            <v>4203-61</v>
          </cell>
          <cell r="C302" t="str">
            <v>Interest Income Multi-Family HFS</v>
          </cell>
        </row>
        <row r="303">
          <cell r="A303" t="str">
            <v>420364</v>
          </cell>
          <cell r="B303" t="str">
            <v>4203-64</v>
          </cell>
          <cell r="C303" t="str">
            <v>Interest Income Single-Family HFS</v>
          </cell>
        </row>
        <row r="304">
          <cell r="A304" t="str">
            <v>420371</v>
          </cell>
          <cell r="B304" t="str">
            <v>4203-71</v>
          </cell>
          <cell r="C304" t="str">
            <v>Amort Exp Multi-Family CBA HFS</v>
          </cell>
        </row>
        <row r="305">
          <cell r="A305" t="str">
            <v>420374</v>
          </cell>
          <cell r="B305" t="str">
            <v>4203-74</v>
          </cell>
          <cell r="C305" t="str">
            <v>Amort Exp Single-Family CBA HFS</v>
          </cell>
        </row>
        <row r="306">
          <cell r="A306" t="str">
            <v>420381</v>
          </cell>
          <cell r="B306" t="str">
            <v>4203-81</v>
          </cell>
          <cell r="C306" t="str">
            <v>Amort Exp Defrd Gain/Loss SB Liab HFT</v>
          </cell>
        </row>
        <row r="307">
          <cell r="A307" t="str">
            <v>420411</v>
          </cell>
          <cell r="B307" t="str">
            <v>4204-11</v>
          </cell>
          <cell r="C307" t="str">
            <v>Interest Income Multi-Family HFI</v>
          </cell>
        </row>
        <row r="308">
          <cell r="A308" t="str">
            <v>420420</v>
          </cell>
          <cell r="B308" t="str">
            <v>4204-20</v>
          </cell>
          <cell r="C308" t="str">
            <v>Interest Income Single-Family HFI</v>
          </cell>
        </row>
        <row r="309">
          <cell r="A309" t="str">
            <v>420430</v>
          </cell>
          <cell r="B309" t="str">
            <v>4204-30</v>
          </cell>
          <cell r="C309" t="str">
            <v>Amort Exp Multi-Family CBA HFI</v>
          </cell>
        </row>
        <row r="310">
          <cell r="A310" t="str">
            <v>420440</v>
          </cell>
          <cell r="B310" t="str">
            <v>4204-40</v>
          </cell>
          <cell r="C310" t="str">
            <v>Amort Exp Single-Family CBA HFI</v>
          </cell>
        </row>
        <row r="311">
          <cell r="A311" t="str">
            <v>420450</v>
          </cell>
          <cell r="B311" t="str">
            <v>4204-50</v>
          </cell>
          <cell r="C311" t="str">
            <v>Interest Exp MBS Gross Up Liability</v>
          </cell>
        </row>
        <row r="312">
          <cell r="A312" t="str">
            <v>420460</v>
          </cell>
          <cell r="B312" t="str">
            <v>4204-60</v>
          </cell>
          <cell r="C312" t="str">
            <v>Interest Exp Secured Borrowing Liab</v>
          </cell>
        </row>
        <row r="313">
          <cell r="A313" t="str">
            <v>420470</v>
          </cell>
          <cell r="B313" t="str">
            <v>4204-70</v>
          </cell>
          <cell r="C313" t="str">
            <v>115 MTM Unrlzd GainLoss IS(Omnibus)</v>
          </cell>
        </row>
        <row r="314">
          <cell r="A314" t="str">
            <v>421302</v>
          </cell>
          <cell r="B314" t="str">
            <v>4213-02</v>
          </cell>
          <cell r="C314" t="str">
            <v>Amortization Expense AFS (Orig Prem/Disc)</v>
          </cell>
        </row>
        <row r="315">
          <cell r="A315" t="str">
            <v>421312</v>
          </cell>
          <cell r="B315" t="str">
            <v>4213-12</v>
          </cell>
          <cell r="C315" t="str">
            <v>Deferred Fees Amortization Expense AFS</v>
          </cell>
        </row>
        <row r="316">
          <cell r="A316" t="str">
            <v>421502</v>
          </cell>
          <cell r="B316" t="str">
            <v>4215-02</v>
          </cell>
          <cell r="C316" t="str">
            <v>Original P/D Amort Exp HFT</v>
          </cell>
        </row>
        <row r="317">
          <cell r="A317" t="str">
            <v>421504</v>
          </cell>
          <cell r="B317" t="str">
            <v>4215-04</v>
          </cell>
          <cell r="C317" t="str">
            <v>Deferred Fees Amortization Expense HFT</v>
          </cell>
        </row>
        <row r="318">
          <cell r="A318" t="str">
            <v>428322</v>
          </cell>
          <cell r="B318" t="str">
            <v>4283-22</v>
          </cell>
          <cell r="C318" t="str">
            <v>Commitment CBA - OCI Amortization Expense AFS</v>
          </cell>
        </row>
        <row r="319">
          <cell r="A319" t="str">
            <v>428332</v>
          </cell>
          <cell r="B319" t="str">
            <v>4283-32</v>
          </cell>
          <cell r="C319" t="str">
            <v>Commitment CBA - Non-OCI Amortization Expense AFS</v>
          </cell>
        </row>
        <row r="320">
          <cell r="A320" t="str">
            <v>428342</v>
          </cell>
          <cell r="B320" t="str">
            <v>4283-42</v>
          </cell>
          <cell r="C320" t="str">
            <v>GFAS CBA Amortization Expense AFS</v>
          </cell>
        </row>
        <row r="321">
          <cell r="A321" t="str">
            <v>428352</v>
          </cell>
          <cell r="B321" t="str">
            <v>4283-52</v>
          </cell>
          <cell r="C321" t="str">
            <v>Whole Loan CBA Amortization Expense AFS</v>
          </cell>
        </row>
        <row r="322">
          <cell r="A322" t="str">
            <v>428362</v>
          </cell>
          <cell r="B322" t="str">
            <v>4283-62</v>
          </cell>
          <cell r="C322" t="str">
            <v>Restatement CBA Amortization Expense AFS</v>
          </cell>
        </row>
        <row r="323">
          <cell r="A323" t="str">
            <v>428372</v>
          </cell>
          <cell r="B323" t="str">
            <v>4283-72</v>
          </cell>
          <cell r="C323" t="str">
            <v>Trade Support CBA Amortization Expense AFS</v>
          </cell>
        </row>
        <row r="324">
          <cell r="A324" t="str">
            <v>428392</v>
          </cell>
          <cell r="B324" t="str">
            <v>4283-92</v>
          </cell>
          <cell r="C324" t="str">
            <v>FIN46 Consolidation CBA Amortization Expense AFS</v>
          </cell>
        </row>
        <row r="325">
          <cell r="A325" t="str">
            <v>428412</v>
          </cell>
          <cell r="B325" t="str">
            <v>4284-12</v>
          </cell>
          <cell r="C325" t="str">
            <v>Amort Defrd Gain/Loss for SB Liab AFS</v>
          </cell>
        </row>
        <row r="326">
          <cell r="A326" t="str">
            <v>428532</v>
          </cell>
          <cell r="B326" t="str">
            <v>4285-32</v>
          </cell>
          <cell r="C326" t="str">
            <v>Commitment CBA - Non-OCI Amortization Expense HFT</v>
          </cell>
        </row>
        <row r="327">
          <cell r="A327" t="str">
            <v>428542</v>
          </cell>
          <cell r="B327" t="str">
            <v>4285-42</v>
          </cell>
          <cell r="C327" t="str">
            <v>GFAS CBA Amortization Expense HFT</v>
          </cell>
        </row>
        <row r="328">
          <cell r="A328" t="str">
            <v>428552</v>
          </cell>
          <cell r="B328" t="str">
            <v>4285-52</v>
          </cell>
          <cell r="C328" t="str">
            <v>Whole Loan CBA Amortization Expense HFT</v>
          </cell>
        </row>
        <row r="329">
          <cell r="A329" t="str">
            <v>428562</v>
          </cell>
          <cell r="B329" t="str">
            <v>4285-62</v>
          </cell>
          <cell r="C329" t="str">
            <v>Restatement CBA Amortization Expense HFT</v>
          </cell>
        </row>
        <row r="330">
          <cell r="A330" t="str">
            <v>428572</v>
          </cell>
          <cell r="B330" t="str">
            <v>4285-72</v>
          </cell>
          <cell r="C330" t="str">
            <v>Trade Support CBA Amortization Expense HFT</v>
          </cell>
        </row>
        <row r="331">
          <cell r="A331" t="str">
            <v>428592</v>
          </cell>
          <cell r="B331" t="str">
            <v>4285-92</v>
          </cell>
          <cell r="C331" t="str">
            <v>FIN46 Consolidation CBA Amortization Expense HFT</v>
          </cell>
        </row>
        <row r="332">
          <cell r="A332" t="str">
            <v>429710</v>
          </cell>
          <cell r="B332" t="str">
            <v>4297-10</v>
          </cell>
          <cell r="C332" t="str">
            <v>Fail Fee Income</v>
          </cell>
        </row>
        <row r="333">
          <cell r="A333" t="str">
            <v>521503</v>
          </cell>
          <cell r="B333" t="str">
            <v>5215-03</v>
          </cell>
          <cell r="C333" t="str">
            <v>99-20 Impairment Expense HFT</v>
          </cell>
        </row>
        <row r="334">
          <cell r="A334" t="str">
            <v>521504</v>
          </cell>
          <cell r="B334" t="str">
            <v>5215-04</v>
          </cell>
          <cell r="C334" t="str">
            <v>FAS 115 Impairment Expense HFT</v>
          </cell>
        </row>
        <row r="335">
          <cell r="A335" t="str">
            <v>531503</v>
          </cell>
          <cell r="B335" t="str">
            <v>5315-03</v>
          </cell>
          <cell r="C335" t="str">
            <v>99-20 Deferred Fees Impairment Expense HFT</v>
          </cell>
        </row>
        <row r="336">
          <cell r="A336" t="str">
            <v>531504</v>
          </cell>
          <cell r="B336" t="str">
            <v>5315-04</v>
          </cell>
          <cell r="C336" t="str">
            <v>FAS 115 Deferred Fees Impairment Expense HFT</v>
          </cell>
        </row>
        <row r="337">
          <cell r="A337" t="str">
            <v>538522</v>
          </cell>
          <cell r="B337" t="str">
            <v>5385-22</v>
          </cell>
          <cell r="C337" t="str">
            <v>Commitment Adjustment - OCI Basis Adjustments Amortiztion Expense HFT</v>
          </cell>
        </row>
        <row r="338">
          <cell r="A338" t="str">
            <v>538523</v>
          </cell>
          <cell r="B338" t="str">
            <v>5385-23</v>
          </cell>
          <cell r="C338" t="str">
            <v>Commitment Adjustment - OCI Relief Due to 99-20 Impairment Expense HFT</v>
          </cell>
        </row>
        <row r="339">
          <cell r="A339" t="str">
            <v>538524</v>
          </cell>
          <cell r="B339" t="str">
            <v>5385-24</v>
          </cell>
          <cell r="C339" t="str">
            <v>Commitment Adjustment - OCI Relief Due to FAS 115 Impairment Expense HFT</v>
          </cell>
        </row>
        <row r="340">
          <cell r="A340" t="str">
            <v>538533</v>
          </cell>
          <cell r="B340" t="str">
            <v>5385-33</v>
          </cell>
          <cell r="C340" t="str">
            <v>Commitment CBA - Non-OCI 99-20 Impairment Expense HFT</v>
          </cell>
        </row>
        <row r="341">
          <cell r="A341" t="str">
            <v>538534</v>
          </cell>
          <cell r="B341" t="str">
            <v>5385-34</v>
          </cell>
          <cell r="C341" t="str">
            <v>Commitment CBA - Non-OCI FAS 115 Impairment Expense HFT</v>
          </cell>
        </row>
        <row r="342">
          <cell r="A342" t="str">
            <v>538543</v>
          </cell>
          <cell r="B342" t="str">
            <v>5385-43</v>
          </cell>
          <cell r="C342" t="str">
            <v>G-Fee Accounting Relief Due to 99-20 Impairment Expense HFT</v>
          </cell>
        </row>
        <row r="343">
          <cell r="A343" t="str">
            <v>538544</v>
          </cell>
          <cell r="B343" t="str">
            <v>5385-44</v>
          </cell>
          <cell r="C343" t="str">
            <v>G-Fee Accounting Relief Due to FAS 115 Impairment Expense HFT</v>
          </cell>
        </row>
        <row r="344">
          <cell r="A344" t="str">
            <v>538553</v>
          </cell>
          <cell r="B344" t="str">
            <v>5385-53</v>
          </cell>
          <cell r="C344" t="str">
            <v>LOCOM Relief Due to 99-20 Impairment Expense HFT</v>
          </cell>
        </row>
        <row r="345">
          <cell r="A345" t="str">
            <v>538554</v>
          </cell>
          <cell r="B345" t="str">
            <v>5385-54</v>
          </cell>
          <cell r="C345" t="str">
            <v>LOCOM Relief Due to FAS 115 Impairment Expense HFT</v>
          </cell>
        </row>
        <row r="346">
          <cell r="A346" t="str">
            <v>538563</v>
          </cell>
          <cell r="B346" t="str">
            <v>5385-63</v>
          </cell>
          <cell r="C346" t="str">
            <v>Restatement Relief Due to 99-20 Impairment Expense HFT</v>
          </cell>
        </row>
        <row r="347">
          <cell r="A347" t="str">
            <v>538564</v>
          </cell>
          <cell r="B347" t="str">
            <v>5385-64</v>
          </cell>
          <cell r="C347" t="str">
            <v>Restatement Relief Due to FAS 115 Impairment Expense HFT</v>
          </cell>
        </row>
        <row r="348">
          <cell r="A348" t="str">
            <v>538573</v>
          </cell>
          <cell r="B348" t="str">
            <v>5385-73</v>
          </cell>
          <cell r="C348" t="str">
            <v>Early Lender Funding Relief Due to 99-20 Impairment Expense HFT</v>
          </cell>
        </row>
        <row r="349">
          <cell r="A349" t="str">
            <v>538574</v>
          </cell>
          <cell r="B349" t="str">
            <v>5385-74</v>
          </cell>
          <cell r="C349" t="str">
            <v>Early Lender Funding Relief Due to FAS 115 Impairment Expense HFT</v>
          </cell>
        </row>
        <row r="350">
          <cell r="A350" t="str">
            <v>538582</v>
          </cell>
          <cell r="B350" t="str">
            <v>5385-82</v>
          </cell>
          <cell r="C350" t="str">
            <v>Accretable Impairments Basis Adjustments Expense HFT</v>
          </cell>
        </row>
        <row r="351">
          <cell r="A351" t="str">
            <v>541501</v>
          </cell>
          <cell r="B351" t="str">
            <v>5415-01</v>
          </cell>
          <cell r="C351" t="str">
            <v>FAS 115 Impairment of UPB Expense HFT</v>
          </cell>
        </row>
        <row r="352">
          <cell r="A352" t="str">
            <v>641301</v>
          </cell>
          <cell r="B352" t="str">
            <v>6413-01</v>
          </cell>
          <cell r="C352" t="str">
            <v xml:space="preserve">LOCOM Expense </v>
          </cell>
        </row>
        <row r="353">
          <cell r="A353" t="str">
            <v>718502</v>
          </cell>
          <cell r="B353" t="str">
            <v>7185-02</v>
          </cell>
          <cell r="C353" t="str">
            <v>Unrealized Gain/Loss - P&amp;L HFT</v>
          </cell>
        </row>
        <row r="354">
          <cell r="A354" t="str">
            <v>718502</v>
          </cell>
          <cell r="B354" t="str">
            <v>7185-02</v>
          </cell>
          <cell r="C354" t="str">
            <v>Unrealized Gain/Loss - P&amp;L HFT</v>
          </cell>
        </row>
        <row r="355">
          <cell r="A355" t="str">
            <v>721110</v>
          </cell>
          <cell r="B355" t="str">
            <v>7211-10</v>
          </cell>
          <cell r="C355" t="str">
            <v>Gfee Income</v>
          </cell>
        </row>
        <row r="356">
          <cell r="A356" t="str">
            <v>721111</v>
          </cell>
          <cell r="B356" t="str">
            <v>7211-11</v>
          </cell>
          <cell r="C356" t="str">
            <v>Gain/Loss On Sales</v>
          </cell>
        </row>
        <row r="357">
          <cell r="A357" t="str">
            <v>721120</v>
          </cell>
          <cell r="B357" t="str">
            <v>7211-20</v>
          </cell>
          <cell r="C357" t="str">
            <v>Gain/Loss on Derecognition</v>
          </cell>
        </row>
        <row r="358">
          <cell r="A358" t="str">
            <v>722301</v>
          </cell>
          <cell r="B358" t="str">
            <v>7223-01</v>
          </cell>
          <cell r="C358" t="str">
            <v>FAS 115 Impair of UPB Exp AFS</v>
          </cell>
        </row>
        <row r="359">
          <cell r="A359" t="str">
            <v>722303</v>
          </cell>
          <cell r="B359" t="str">
            <v>7223-03</v>
          </cell>
          <cell r="C359" t="str">
            <v>Original P/D 99-20 Impair Exp AFS</v>
          </cell>
        </row>
        <row r="360">
          <cell r="A360" t="str">
            <v>722304</v>
          </cell>
          <cell r="B360" t="str">
            <v>7223-04</v>
          </cell>
          <cell r="C360" t="str">
            <v>Original P/D FAS 115 Impair Exp AFS</v>
          </cell>
        </row>
        <row r="361">
          <cell r="A361" t="str">
            <v>722305</v>
          </cell>
          <cell r="B361" t="str">
            <v>7223-05</v>
          </cell>
          <cell r="C361" t="str">
            <v>Def Fee 99-20 Impair Exp AFS</v>
          </cell>
        </row>
        <row r="362">
          <cell r="A362" t="str">
            <v>722306</v>
          </cell>
          <cell r="B362" t="str">
            <v>7223-06</v>
          </cell>
          <cell r="C362" t="str">
            <v>Def Fee FAS 115 Impair Exp AFS</v>
          </cell>
        </row>
        <row r="363">
          <cell r="A363" t="str">
            <v>729323</v>
          </cell>
          <cell r="B363" t="str">
            <v>7293-23</v>
          </cell>
          <cell r="C363" t="str">
            <v>Relief Due to 99-20 Impair Exp Commit CBA w/ OCI AFS</v>
          </cell>
        </row>
        <row r="364">
          <cell r="A364" t="str">
            <v>729324</v>
          </cell>
          <cell r="B364" t="str">
            <v>7293-24</v>
          </cell>
          <cell r="C364" t="str">
            <v>Relief Due to FAS 115 Impair Exp Commit CBA w/ OCI AFS</v>
          </cell>
        </row>
        <row r="365">
          <cell r="A365" t="str">
            <v>729333</v>
          </cell>
          <cell r="B365" t="str">
            <v>7293-33</v>
          </cell>
          <cell r="C365" t="str">
            <v>Relief Due to 99-20 Impair Exp Commit CBA Non-OCI AFS</v>
          </cell>
        </row>
        <row r="366">
          <cell r="A366" t="str">
            <v>729334</v>
          </cell>
          <cell r="B366" t="str">
            <v>7293-34</v>
          </cell>
          <cell r="C366" t="str">
            <v>Relief Due to FAS 115 Impair Exp Commit CBA Non-OCI AFS</v>
          </cell>
        </row>
        <row r="367">
          <cell r="A367" t="str">
            <v>729343</v>
          </cell>
          <cell r="B367" t="str">
            <v>7293-43</v>
          </cell>
          <cell r="C367" t="str">
            <v>Relief Due to 99-20 Impair Exp GFAS CBA AFS</v>
          </cell>
        </row>
        <row r="368">
          <cell r="A368" t="str">
            <v>729344</v>
          </cell>
          <cell r="B368" t="str">
            <v>7293-44</v>
          </cell>
          <cell r="C368" t="str">
            <v>Relief Due to FAS 115 Impair Exp GFAS CBA AFS</v>
          </cell>
        </row>
        <row r="369">
          <cell r="A369" t="str">
            <v>729353</v>
          </cell>
          <cell r="B369" t="str">
            <v>7293-53</v>
          </cell>
          <cell r="C369" t="str">
            <v>Relief Due to 99-20 Impair Exp Whole Loan Adjustments CBA AFS</v>
          </cell>
        </row>
        <row r="370">
          <cell r="A370" t="str">
            <v>729354</v>
          </cell>
          <cell r="B370" t="str">
            <v>7293-54</v>
          </cell>
          <cell r="C370" t="str">
            <v>Relief Due to FAS 115 Impair Exp Whole Loan Adjustments CBA AFS</v>
          </cell>
        </row>
        <row r="371">
          <cell r="A371" t="str">
            <v>729363</v>
          </cell>
          <cell r="B371" t="str">
            <v>7293-63</v>
          </cell>
          <cell r="C371" t="str">
            <v>Relief Due to 99-20 Impair Exp Restatement CBA AFS</v>
          </cell>
        </row>
        <row r="372">
          <cell r="A372" t="str">
            <v>729364</v>
          </cell>
          <cell r="B372" t="str">
            <v>7293-64</v>
          </cell>
          <cell r="C372" t="str">
            <v>Relief Due to FAS 115 Impair Exp Restatement CBA AFS</v>
          </cell>
        </row>
        <row r="373">
          <cell r="A373" t="str">
            <v>729373</v>
          </cell>
          <cell r="B373" t="str">
            <v>7293-73</v>
          </cell>
          <cell r="C373" t="str">
            <v>Relief Due to 99-20 Impair Exp Trade Support AFS</v>
          </cell>
        </row>
        <row r="374">
          <cell r="A374" t="str">
            <v>729374</v>
          </cell>
          <cell r="B374" t="str">
            <v>7293-74</v>
          </cell>
          <cell r="C374" t="str">
            <v>Relief Due to FAS 115 Impair Exp Trade Support AFS</v>
          </cell>
        </row>
        <row r="375">
          <cell r="A375" t="str">
            <v>529153</v>
          </cell>
          <cell r="B375" t="str">
            <v>5291-53</v>
          </cell>
          <cell r="C375" t="str">
            <v>Interest Expense Mortgage Backed Securities Gross Up Liability</v>
          </cell>
        </row>
        <row r="376">
          <cell r="A376" t="str">
            <v>529154</v>
          </cell>
          <cell r="B376" t="str">
            <v>5291-54</v>
          </cell>
          <cell r="C376" t="str">
            <v>Interest Expense Securities Backed Liability</v>
          </cell>
        </row>
        <row r="377">
          <cell r="A377" t="str">
            <v>428323</v>
          </cell>
          <cell r="B377" t="str">
            <v>4283-23</v>
          </cell>
          <cell r="C377" t="str">
            <v>Accretion- Accr Impair AFS</v>
          </cell>
        </row>
        <row r="378">
          <cell r="A378" t="str">
            <v>729393</v>
          </cell>
          <cell r="B378" t="str">
            <v>7293-93</v>
          </cell>
          <cell r="C378" t="str">
            <v>Relief Due to 99-20 Impair Exp FIN46 Consol CBA AFS</v>
          </cell>
        </row>
        <row r="379">
          <cell r="A379" t="str">
            <v>729394</v>
          </cell>
          <cell r="B379" t="str">
            <v>7293-94</v>
          </cell>
          <cell r="C379" t="str">
            <v>Relief Due to FAS 115 Impair Exp FIN46 Consol CBA AFS</v>
          </cell>
        </row>
        <row r="380">
          <cell r="A380" t="str">
            <v>742716</v>
          </cell>
          <cell r="B380" t="str">
            <v>7427-16</v>
          </cell>
          <cell r="C380" t="str">
            <v>Am Inc/Exp-WholeLoanSec's</v>
          </cell>
        </row>
        <row r="381">
          <cell r="A381" t="str">
            <v>744513</v>
          </cell>
          <cell r="B381" t="str">
            <v>7445-13</v>
          </cell>
          <cell r="C381" t="str">
            <v>Omnibus Gain/Loss</v>
          </cell>
        </row>
        <row r="382">
          <cell r="A382" t="str">
            <v>748016</v>
          </cell>
          <cell r="B382" t="str">
            <v>7480-16</v>
          </cell>
          <cell r="C382" t="str">
            <v>Gain/Loss-Debt Extngshmnt</v>
          </cell>
        </row>
      </sheetData>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vtem2"/>
      <sheetName val="jvtem"/>
      <sheetName val="Var Analysis"/>
      <sheetName val="Rec-Conduit, MTM, OCI"/>
      <sheetName val="MainReport"/>
      <sheetName val="AFS POOL FACTS"/>
      <sheetName val="HFT POOL FACTS"/>
      <sheetName val="IO Servicing Strip"/>
      <sheetName val="IO Mk to Mkt"/>
      <sheetName val="ORION"/>
      <sheetName val="Recon-StatsFas115 to Conduit"/>
      <sheetName val="Recon - UPB"/>
      <sheetName val="Recon - Gain Loss"/>
      <sheetName val="Special Deals (not used)"/>
      <sheetName val="SCHEDULE A (not used)"/>
      <sheetName val="OCI walkforward (not used)"/>
      <sheetName val="Acct Matrix"/>
      <sheetName val="Inputs"/>
      <sheetName val="Conduit2005_07"/>
      <sheetName val="State"/>
      <sheetName val="Holidays"/>
      <sheetName val="GLAccntLookup"/>
      <sheetName val="BK RULE"/>
      <sheetName val="sectionlist"/>
      <sheetName val="FN19 - FAS159 Table"/>
      <sheetName val="FR_Table"/>
      <sheetName val="Category_Table"/>
      <sheetName val="MMB templates"/>
      <sheetName val="Definitions"/>
      <sheetName val="Essbase GL"/>
      <sheetName val="Sheet2"/>
      <sheetName val="MAR_Slide"/>
      <sheetName val="Pivot Summary"/>
      <sheetName val="LT Debt Contract Oblig Detail"/>
      <sheetName val="Summary"/>
      <sheetName val="Roll_Off_Parameter"/>
      <sheetName val="Invest_Agree"/>
      <sheetName val="Debt Balance Sheet"/>
      <sheetName val="Callable Debt"/>
      <sheetName val="Trial Balance-Daily"/>
      <sheetName val="TB Accounts retrieve"/>
      <sheetName val="Repur J4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B7">
            <v>6.926610599999999E-3</v>
          </cell>
        </row>
        <row r="8">
          <cell r="B8">
            <v>36404</v>
          </cell>
          <cell r="C8">
            <v>17391216.52</v>
          </cell>
          <cell r="D8">
            <v>1714840078</v>
          </cell>
          <cell r="E8">
            <v>1708699933</v>
          </cell>
          <cell r="F8">
            <v>2.9778000000000001E-3</v>
          </cell>
          <cell r="G8">
            <v>424013.88837395003</v>
          </cell>
          <cell r="H8">
            <v>17106580.219999999</v>
          </cell>
          <cell r="I8">
            <v>139377.58837394929</v>
          </cell>
        </row>
        <row r="9">
          <cell r="B9">
            <v>36434</v>
          </cell>
          <cell r="C9">
            <v>17106580.219999999</v>
          </cell>
          <cell r="D9">
            <v>1689684936</v>
          </cell>
          <cell r="E9">
            <v>1683336173</v>
          </cell>
          <cell r="F9">
            <v>2.9326000000000001E-3</v>
          </cell>
          <cell r="G9">
            <v>411379.30507831665</v>
          </cell>
          <cell r="H9">
            <v>16831622.73732318</v>
          </cell>
          <cell r="I9">
            <v>136421.82240149769</v>
          </cell>
        </row>
        <row r="10">
          <cell r="B10">
            <v>36465</v>
          </cell>
          <cell r="C10">
            <v>16831622.73732318</v>
          </cell>
          <cell r="D10">
            <v>1669969944</v>
          </cell>
          <cell r="E10">
            <v>1663955039</v>
          </cell>
          <cell r="F10">
            <v>2.9692999999999998E-3</v>
          </cell>
          <cell r="G10">
            <v>411731.80810855835</v>
          </cell>
          <cell r="H10">
            <v>16558673.219230765</v>
          </cell>
          <cell r="I10">
            <v>138782.29001614399</v>
          </cell>
        </row>
        <row r="11">
          <cell r="B11">
            <v>36495</v>
          </cell>
          <cell r="C11">
            <v>16558673.219230765</v>
          </cell>
          <cell r="D11">
            <v>1651565877</v>
          </cell>
          <cell r="E11">
            <v>1645603703</v>
          </cell>
          <cell r="F11">
            <v>2.9705999999999999E-3</v>
          </cell>
          <cell r="G11">
            <v>407369.19667765003</v>
          </cell>
          <cell r="H11">
            <v>16287719.699753957</v>
          </cell>
          <cell r="I11">
            <v>136415.67720084143</v>
          </cell>
        </row>
        <row r="12">
          <cell r="B12">
            <v>36526</v>
          </cell>
          <cell r="C12">
            <v>16287719.699753957</v>
          </cell>
          <cell r="D12">
            <v>1632721422</v>
          </cell>
          <cell r="E12">
            <v>1626603084</v>
          </cell>
          <cell r="F12">
            <v>2.9688000000000002E-3</v>
          </cell>
          <cell r="G12">
            <v>402421.60298160004</v>
          </cell>
          <cell r="H12">
            <v>16073707.858801482</v>
          </cell>
          <cell r="I12">
            <v>188409.76202912541</v>
          </cell>
        </row>
        <row r="13">
          <cell r="B13">
            <v>36557</v>
          </cell>
          <cell r="C13">
            <v>16073707.858801482</v>
          </cell>
          <cell r="D13">
            <v>1618800629</v>
          </cell>
          <cell r="E13">
            <v>1612469335</v>
          </cell>
          <cell r="F13">
            <v>2.9678899999999999E-3</v>
          </cell>
          <cell r="G13">
            <v>398802.63455442915</v>
          </cell>
          <cell r="H13">
            <v>15860673.931171292</v>
          </cell>
          <cell r="I13">
            <v>185768.70692423935</v>
          </cell>
        </row>
        <row r="14">
          <cell r="B14">
            <v>36586</v>
          </cell>
          <cell r="C14">
            <v>15860673.931171292</v>
          </cell>
          <cell r="D14">
            <v>1602816336</v>
          </cell>
          <cell r="E14">
            <v>1596576140</v>
          </cell>
          <cell r="F14">
            <v>2.9664700000000001E-3</v>
          </cell>
          <cell r="G14">
            <v>394682.93516881671</v>
          </cell>
          <cell r="H14">
            <v>15648617.59338676</v>
          </cell>
          <cell r="I14">
            <v>182626.59738428425</v>
          </cell>
        </row>
        <row r="15">
          <cell r="B15">
            <v>36617</v>
          </cell>
          <cell r="C15">
            <v>15648617.59338676</v>
          </cell>
          <cell r="D15">
            <v>1583722854</v>
          </cell>
          <cell r="E15">
            <v>1577505285</v>
          </cell>
          <cell r="F15">
            <v>2.96598E-3</v>
          </cell>
          <cell r="G15">
            <v>389904.09376702498</v>
          </cell>
          <cell r="H15">
            <v>15437540.148050001</v>
          </cell>
          <cell r="I15">
            <v>178826.64843026589</v>
          </cell>
        </row>
        <row r="16">
          <cell r="B16">
            <v>36647</v>
          </cell>
          <cell r="C16">
            <v>15437540.148050001</v>
          </cell>
          <cell r="D16">
            <v>1567632864</v>
          </cell>
          <cell r="E16">
            <v>1561738119</v>
          </cell>
          <cell r="F16">
            <v>2.9658000000000002E-3</v>
          </cell>
          <cell r="G16">
            <v>385983.57611085003</v>
          </cell>
          <cell r="H16">
            <v>15241567.676866012</v>
          </cell>
          <cell r="I16">
            <v>190011.10492686083</v>
          </cell>
        </row>
        <row r="17">
          <cell r="B17">
            <v>36678</v>
          </cell>
          <cell r="C17">
            <v>15241567.676866012</v>
          </cell>
          <cell r="D17">
            <v>1547827031</v>
          </cell>
          <cell r="E17">
            <v>1541892322</v>
          </cell>
          <cell r="F17">
            <v>2.9648299999999999E-3</v>
          </cell>
          <cell r="G17">
            <v>380954.05108627165</v>
          </cell>
          <cell r="H17">
            <v>15046541.063514015</v>
          </cell>
          <cell r="I17">
            <v>185927.43773427466</v>
          </cell>
        </row>
        <row r="18">
          <cell r="B18">
            <v>36708</v>
          </cell>
          <cell r="C18">
            <v>15046541.063514015</v>
          </cell>
          <cell r="D18">
            <v>1527808283</v>
          </cell>
          <cell r="E18">
            <v>1521826092</v>
          </cell>
          <cell r="F18">
            <v>2.9641200000000002E-3</v>
          </cell>
          <cell r="G18">
            <v>375906.26298492006</v>
          </cell>
          <cell r="H18">
            <v>14854485.809069328</v>
          </cell>
          <cell r="I18">
            <v>183851.00854023336</v>
          </cell>
        </row>
        <row r="19">
          <cell r="B19">
            <v>36739</v>
          </cell>
          <cell r="C19">
            <v>14854485.809069328</v>
          </cell>
          <cell r="D19">
            <v>1509337802</v>
          </cell>
          <cell r="E19">
            <v>1503602838</v>
          </cell>
          <cell r="F19">
            <v>2.9614900000000002E-3</v>
          </cell>
          <cell r="G19">
            <v>371075.397392385</v>
          </cell>
          <cell r="H19">
            <v>14663139.097133368</v>
          </cell>
          <cell r="I19">
            <v>179728.68545642524</v>
          </cell>
        </row>
        <row r="20">
          <cell r="B20">
            <v>36770</v>
          </cell>
          <cell r="C20">
            <v>14663139.097133368</v>
          </cell>
          <cell r="D20">
            <v>1491169213</v>
          </cell>
          <cell r="E20">
            <v>1485403474</v>
          </cell>
          <cell r="F20">
            <v>2.9617799999999998E-3</v>
          </cell>
          <cell r="G20">
            <v>366619.85843530996</v>
          </cell>
          <cell r="H20">
            <v>14472503.033782458</v>
          </cell>
          <cell r="I20">
            <v>175983.79508439964</v>
          </cell>
        </row>
        <row r="21">
          <cell r="B21">
            <v>36800</v>
          </cell>
          <cell r="C21">
            <v>14472503.033782458</v>
          </cell>
          <cell r="D21">
            <v>1473164233</v>
          </cell>
          <cell r="E21">
            <v>1467127591</v>
          </cell>
          <cell r="F21">
            <v>2.9605299999999998E-3</v>
          </cell>
          <cell r="G21">
            <v>361956.27058193582</v>
          </cell>
          <cell r="H21">
            <v>14276669.337549811</v>
          </cell>
          <cell r="I21">
            <v>166122.57434928912</v>
          </cell>
        </row>
        <row r="22">
          <cell r="B22">
            <v>36831</v>
          </cell>
          <cell r="C22">
            <v>14276669.337549811</v>
          </cell>
          <cell r="D22">
            <v>1456210861</v>
          </cell>
          <cell r="E22">
            <v>1450475064</v>
          </cell>
          <cell r="F22">
            <v>2.9588800000000001E-3</v>
          </cell>
          <cell r="G22">
            <v>357648.47144736</v>
          </cell>
          <cell r="H22">
            <v>14084511.245363595</v>
          </cell>
          <cell r="I22">
            <v>165490.37926114374</v>
          </cell>
        </row>
        <row r="23">
          <cell r="B23">
            <v>36861</v>
          </cell>
          <cell r="C23">
            <v>14084511.245363595</v>
          </cell>
          <cell r="D23">
            <v>1438538995</v>
          </cell>
          <cell r="E23">
            <v>1432568980</v>
          </cell>
          <cell r="F23">
            <v>2.9581299999999998E-3</v>
          </cell>
          <cell r="G23">
            <v>353143.77306728327</v>
          </cell>
          <cell r="H23">
            <v>13878607.956505395</v>
          </cell>
          <cell r="I23">
            <v>147240.48420908378</v>
          </cell>
        </row>
        <row r="24">
          <cell r="B24">
            <v>36892</v>
          </cell>
          <cell r="C24">
            <v>13878607.956505395</v>
          </cell>
          <cell r="D24">
            <v>1421281780</v>
          </cell>
          <cell r="E24">
            <v>1415711717</v>
          </cell>
          <cell r="F24">
            <v>2.9567700000000001E-3</v>
          </cell>
          <cell r="G24">
            <v>348827.82778950752</v>
          </cell>
          <cell r="H24">
            <v>13631192.625114305</v>
          </cell>
          <cell r="I24">
            <v>101412.49639841699</v>
          </cell>
        </row>
        <row r="25">
          <cell r="B25">
            <v>36923</v>
          </cell>
          <cell r="C25">
            <v>13631192.625114305</v>
          </cell>
          <cell r="D25">
            <v>1405817301</v>
          </cell>
          <cell r="E25">
            <v>1399871439</v>
          </cell>
          <cell r="F25">
            <v>2.95445E-3</v>
          </cell>
          <cell r="G25">
            <v>344654.18107946246</v>
          </cell>
          <cell r="H25">
            <v>13386864.867695795</v>
          </cell>
          <cell r="I25">
            <v>100326.42366095289</v>
          </cell>
        </row>
        <row r="26">
          <cell r="B26">
            <v>36951</v>
          </cell>
          <cell r="C26">
            <v>13386864.867695795</v>
          </cell>
          <cell r="D26">
            <v>1386898808</v>
          </cell>
          <cell r="E26">
            <v>1381339012</v>
          </cell>
          <cell r="F26">
            <v>2.9535E-3</v>
          </cell>
          <cell r="G26">
            <v>339982.06432850001</v>
          </cell>
          <cell r="H26">
            <v>13145594.011361292</v>
          </cell>
          <cell r="I26">
            <v>98711.207993996271</v>
          </cell>
        </row>
        <row r="27">
          <cell r="B27">
            <v>36982</v>
          </cell>
          <cell r="C27">
            <v>13145594.011361292</v>
          </cell>
          <cell r="D27">
            <v>1362126618</v>
          </cell>
          <cell r="E27">
            <v>1356176917</v>
          </cell>
          <cell r="F27">
            <v>2.95239E-3</v>
          </cell>
          <cell r="G27">
            <v>333663.59733180254</v>
          </cell>
          <cell r="H27">
            <v>12903726.78064725</v>
          </cell>
          <cell r="I27">
            <v>91796.366617760796</v>
          </cell>
        </row>
        <row r="28">
          <cell r="B28">
            <v>37012</v>
          </cell>
          <cell r="C28">
            <v>12903726.78064725</v>
          </cell>
          <cell r="D28">
            <v>1334962475</v>
          </cell>
          <cell r="E28">
            <v>1329405421</v>
          </cell>
          <cell r="F28">
            <v>2.9511199999999998E-3</v>
          </cell>
          <cell r="G28">
            <v>326936.24383512663</v>
          </cell>
          <cell r="H28">
            <v>12664884.482483005</v>
          </cell>
          <cell r="I28">
            <v>88093.945670881891</v>
          </cell>
        </row>
        <row r="29">
          <cell r="B29">
            <v>37043</v>
          </cell>
          <cell r="C29">
            <v>12664884.482483005</v>
          </cell>
          <cell r="D29">
            <v>1307561867</v>
          </cell>
          <cell r="E29">
            <v>1301971028</v>
          </cell>
          <cell r="F29">
            <v>2.9483500000000002E-3</v>
          </cell>
          <cell r="G29">
            <v>319888.85670031671</v>
          </cell>
          <cell r="H29">
            <v>12429035.304855298</v>
          </cell>
          <cell r="I29">
            <v>84039.679072609812</v>
          </cell>
        </row>
        <row r="30">
          <cell r="B30">
            <v>37073</v>
          </cell>
          <cell r="C30">
            <v>12429035.304855298</v>
          </cell>
          <cell r="D30">
            <v>1279150896</v>
          </cell>
          <cell r="E30">
            <v>1273598874</v>
          </cell>
          <cell r="F30">
            <v>2.9447399999999999E-3</v>
          </cell>
          <cell r="G30">
            <v>312534.79568523</v>
          </cell>
          <cell r="H30">
            <v>12196100.517726948</v>
          </cell>
          <cell r="I30">
            <v>79600.008556880231</v>
          </cell>
        </row>
        <row r="31">
          <cell r="B31">
            <v>37104</v>
          </cell>
          <cell r="C31">
            <v>12196100.517726948</v>
          </cell>
          <cell r="D31">
            <v>1249947777</v>
          </cell>
          <cell r="E31">
            <v>1244629730</v>
          </cell>
          <cell r="F31">
            <v>2.9434399999999999E-3</v>
          </cell>
          <cell r="G31">
            <v>305291.0777059333</v>
          </cell>
          <cell r="H31">
            <v>11966100.599255402</v>
          </cell>
          <cell r="I31">
            <v>75291.159234386461</v>
          </cell>
        </row>
        <row r="32">
          <cell r="B32">
            <v>37135</v>
          </cell>
          <cell r="C32">
            <v>11966100.599255402</v>
          </cell>
          <cell r="D32">
            <v>1222333686</v>
          </cell>
          <cell r="E32">
            <v>1216739630</v>
          </cell>
          <cell r="F32">
            <v>2.9406599999999999E-3</v>
          </cell>
          <cell r="G32">
            <v>298168.13002965</v>
          </cell>
          <cell r="H32">
            <v>11739005.304376012</v>
          </cell>
          <cell r="I32">
            <v>71072.835150260071</v>
          </cell>
        </row>
        <row r="33">
          <cell r="B33">
            <v>37165</v>
          </cell>
          <cell r="C33">
            <v>11739005.304376012</v>
          </cell>
          <cell r="D33">
            <v>1201561970</v>
          </cell>
          <cell r="E33">
            <v>1196362318</v>
          </cell>
          <cell r="F33">
            <v>2.9378500000000001E-3</v>
          </cell>
          <cell r="G33">
            <v>292894.41966135835</v>
          </cell>
          <cell r="H33">
            <v>11547007.34</v>
          </cell>
          <cell r="I33">
            <v>100896.45528534648</v>
          </cell>
        </row>
        <row r="34">
          <cell r="B34">
            <v>37196</v>
          </cell>
          <cell r="C34">
            <v>11547007.34</v>
          </cell>
          <cell r="D34">
            <v>1168976620</v>
          </cell>
          <cell r="E34">
            <v>1163611375</v>
          </cell>
          <cell r="F34">
            <v>2.9378500000000001E-3</v>
          </cell>
          <cell r="G34">
            <v>284876.30650364584</v>
          </cell>
          <cell r="H34">
            <v>11390360.518988978</v>
          </cell>
          <cell r="I34">
            <v>94485.405492624108</v>
          </cell>
        </row>
        <row r="35">
          <cell r="B35">
            <v>37226</v>
          </cell>
          <cell r="C35">
            <v>11390360.518988978</v>
          </cell>
          <cell r="D35">
            <v>1130032031</v>
          </cell>
          <cell r="E35">
            <v>1124598770</v>
          </cell>
          <cell r="F35">
            <v>2.9338400000000001E-3</v>
          </cell>
          <cell r="G35">
            <v>274949.40461473336</v>
          </cell>
          <cell r="H35">
            <v>11201607.432215754</v>
          </cell>
          <cell r="I35">
            <v>86196.317841509182</v>
          </cell>
        </row>
        <row r="36">
          <cell r="B36">
            <v>37257</v>
          </cell>
          <cell r="C36">
            <v>11201607.432215754</v>
          </cell>
          <cell r="D36">
            <v>1080806660</v>
          </cell>
          <cell r="E36">
            <v>1075618201</v>
          </cell>
          <cell r="F36">
            <v>2.9329299999999998E-3</v>
          </cell>
          <cell r="G36">
            <v>262892.74085491081</v>
          </cell>
          <cell r="H36">
            <v>11028209.339202235</v>
          </cell>
          <cell r="I36">
            <v>82516.067841391385</v>
          </cell>
        </row>
        <row r="37">
          <cell r="B37">
            <v>37288</v>
          </cell>
          <cell r="C37">
            <v>11028209.339202235</v>
          </cell>
          <cell r="D37">
            <v>1042700707</v>
          </cell>
          <cell r="E37">
            <v>1037727245</v>
          </cell>
          <cell r="F37">
            <v>2.92867E-3</v>
          </cell>
          <cell r="G37">
            <v>253263.38755117916</v>
          </cell>
          <cell r="H37">
            <v>10849884.284284111</v>
          </cell>
          <cell r="I37">
            <v>74938.332633055747</v>
          </cell>
        </row>
        <row r="38">
          <cell r="B38">
            <v>37316</v>
          </cell>
          <cell r="C38">
            <v>10849884.284284111</v>
          </cell>
          <cell r="D38">
            <v>1011111934</v>
          </cell>
          <cell r="E38">
            <v>1006298080</v>
          </cell>
          <cell r="F38">
            <v>2.9259799999999999E-3</v>
          </cell>
          <cell r="G38">
            <v>245367.33800986665</v>
          </cell>
          <cell r="H38">
            <v>10673757.769227149</v>
          </cell>
          <cell r="I38">
            <v>68499.672952904511</v>
          </cell>
        </row>
        <row r="39">
          <cell r="B39">
            <v>37347</v>
          </cell>
          <cell r="C39">
            <v>10673757.769227149</v>
          </cell>
          <cell r="D39">
            <v>979760552</v>
          </cell>
          <cell r="E39">
            <v>974777531</v>
          </cell>
          <cell r="F39">
            <v>2.9257599999999999E-3</v>
          </cell>
          <cell r="G39">
            <v>237663.75909154664</v>
          </cell>
          <cell r="H39">
            <v>10498440.444788514</v>
          </cell>
          <cell r="I39">
            <v>62346.434652911383</v>
          </cell>
        </row>
        <row r="40">
          <cell r="B40">
            <v>37377</v>
          </cell>
          <cell r="C40">
            <v>10498440.444788514</v>
          </cell>
          <cell r="D40">
            <v>951921404</v>
          </cell>
          <cell r="E40">
            <v>947118611</v>
          </cell>
          <cell r="F40">
            <v>2.9247100000000001E-3</v>
          </cell>
          <cell r="G40">
            <v>230837.27273148418</v>
          </cell>
          <cell r="H40">
            <v>10324978.941038787</v>
          </cell>
          <cell r="I40">
            <v>57068.398981757833</v>
          </cell>
        </row>
        <row r="41">
          <cell r="B41">
            <v>37408</v>
          </cell>
          <cell r="C41">
            <v>10324978.941038787</v>
          </cell>
          <cell r="D41">
            <v>926561522</v>
          </cell>
          <cell r="E41">
            <v>921658896</v>
          </cell>
          <cell r="F41">
            <v>2.9216400000000001E-3</v>
          </cell>
          <cell r="G41">
            <v>224396.29140911999</v>
          </cell>
          <cell r="H41">
            <v>10152750.273423869</v>
          </cell>
          <cell r="I41">
            <v>52167.623794201791</v>
          </cell>
        </row>
        <row r="42">
          <cell r="B42">
            <v>37438</v>
          </cell>
          <cell r="C42">
            <v>10152750.273423869</v>
          </cell>
          <cell r="D42">
            <v>905285242</v>
          </cell>
          <cell r="E42">
            <v>900770027</v>
          </cell>
          <cell r="F42">
            <v>2.92129E-3</v>
          </cell>
          <cell r="G42">
            <v>219284.20601456915</v>
          </cell>
          <cell r="H42">
            <v>9982977.7119348831</v>
          </cell>
          <cell r="I42">
            <v>49511.644525583135</v>
          </cell>
        </row>
        <row r="43">
          <cell r="B43">
            <v>37469</v>
          </cell>
          <cell r="C43">
            <v>9982977.7119348831</v>
          </cell>
          <cell r="D43">
            <v>882104481</v>
          </cell>
          <cell r="E43">
            <v>877676691</v>
          </cell>
          <cell r="F43">
            <v>2.9174399999999999E-3</v>
          </cell>
          <cell r="G43">
            <v>213380.75711591999</v>
          </cell>
          <cell r="H43">
            <v>9815978.4628594294</v>
          </cell>
          <cell r="I43">
            <v>45229.40804046626</v>
          </cell>
        </row>
        <row r="44">
          <cell r="B44">
            <v>37500</v>
          </cell>
          <cell r="C44">
            <v>9815978.4628594294</v>
          </cell>
          <cell r="D44">
            <v>846235267</v>
          </cell>
          <cell r="E44">
            <v>841692769</v>
          </cell>
          <cell r="F44">
            <v>2.9165800000000002E-3</v>
          </cell>
          <cell r="G44">
            <v>204572.02468416837</v>
          </cell>
          <cell r="H44">
            <v>9649449.5207684506</v>
          </cell>
          <cell r="I44">
            <v>38043.082593189523</v>
          </cell>
        </row>
        <row r="45">
          <cell r="B45">
            <v>37530</v>
          </cell>
          <cell r="C45">
            <v>9649449.5207684506</v>
          </cell>
          <cell r="D45">
            <v>807596692</v>
          </cell>
          <cell r="E45">
            <v>803389477</v>
          </cell>
          <cell r="F45">
            <v>2.91581E-3</v>
          </cell>
          <cell r="G45">
            <v>195210.92257761417</v>
          </cell>
          <cell r="H45">
            <v>9363923.3475336283</v>
          </cell>
          <cell r="I45">
            <v>-90315.25065720806</v>
          </cell>
        </row>
        <row r="46">
          <cell r="B46">
            <v>37561</v>
          </cell>
          <cell r="C46">
            <v>9363923.3475336283</v>
          </cell>
          <cell r="D46">
            <v>759088904</v>
          </cell>
          <cell r="E46">
            <v>755061592</v>
          </cell>
          <cell r="F46">
            <v>2.9242299999999999E-3</v>
          </cell>
          <cell r="G46">
            <v>183997.8132645133</v>
          </cell>
          <cell r="H46">
            <v>9145520.5357126296</v>
          </cell>
          <cell r="I46">
            <v>-34404.998556485487</v>
          </cell>
        </row>
        <row r="47">
          <cell r="B47">
            <v>37591</v>
          </cell>
          <cell r="C47">
            <v>9145520.5399999991</v>
          </cell>
          <cell r="D47">
            <v>712841206</v>
          </cell>
          <cell r="E47">
            <v>708646583</v>
          </cell>
          <cell r="F47">
            <v>2.92473E-3</v>
          </cell>
          <cell r="G47">
            <v>172716.66005813249</v>
          </cell>
          <cell r="H47">
            <v>8936114.5236740541</v>
          </cell>
          <cell r="I47">
            <v>-36689.356267812545</v>
          </cell>
        </row>
        <row r="48">
          <cell r="B48">
            <v>37622</v>
          </cell>
          <cell r="C48">
            <v>8936114.5199999996</v>
          </cell>
          <cell r="D48">
            <v>670065357</v>
          </cell>
          <cell r="E48">
            <v>666352867</v>
          </cell>
          <cell r="F48">
            <v>2.9269500000000002E-3</v>
          </cell>
          <cell r="G48">
            <v>162531.79367213752</v>
          </cell>
          <cell r="H48">
            <v>8734476.7071877252</v>
          </cell>
          <cell r="I48">
            <v>-39106.019140136807</v>
          </cell>
        </row>
        <row r="49">
          <cell r="B49">
            <v>37653</v>
          </cell>
          <cell r="C49">
            <v>8734476.7100000009</v>
          </cell>
          <cell r="D49">
            <v>630508045</v>
          </cell>
          <cell r="E49">
            <v>626796195</v>
          </cell>
          <cell r="F49">
            <v>2.9300900000000002E-3</v>
          </cell>
          <cell r="G49">
            <v>153047.4385839625</v>
          </cell>
          <cell r="H49">
            <v>8539896.7454931252</v>
          </cell>
          <cell r="I49">
            <v>-41532.525922913221</v>
          </cell>
        </row>
        <row r="50">
          <cell r="B50">
            <v>37681</v>
          </cell>
          <cell r="C50">
            <v>8539896.75</v>
          </cell>
          <cell r="D50">
            <v>596717202</v>
          </cell>
          <cell r="E50">
            <v>593224650</v>
          </cell>
          <cell r="F50">
            <v>2.9312000000000001E-3</v>
          </cell>
          <cell r="G50">
            <v>144905.00784000001</v>
          </cell>
          <cell r="H50">
            <v>8351309.2526662415</v>
          </cell>
          <cell r="I50">
            <v>-43682.489493758505</v>
          </cell>
        </row>
        <row r="51">
          <cell r="B51">
            <v>37712</v>
          </cell>
          <cell r="C51">
            <v>8351309.2526662415</v>
          </cell>
          <cell r="D51">
            <v>558153415</v>
          </cell>
          <cell r="E51">
            <v>554586897</v>
          </cell>
          <cell r="F51">
            <v>2.9309000000000002E-3</v>
          </cell>
          <cell r="G51">
            <v>135453.22803477501</v>
          </cell>
          <cell r="H51">
            <v>7926587.5732161999</v>
          </cell>
          <cell r="I51">
            <v>-289268.45141526661</v>
          </cell>
        </row>
        <row r="52">
          <cell r="B52">
            <v>37742</v>
          </cell>
          <cell r="C52">
            <v>7926587.5732161999</v>
          </cell>
          <cell r="D52">
            <v>519909716</v>
          </cell>
          <cell r="E52">
            <v>516713576</v>
          </cell>
          <cell r="F52">
            <v>2.9361700000000001E-3</v>
          </cell>
          <cell r="G52">
            <v>126429.90837032668</v>
          </cell>
          <cell r="H52">
            <v>7653989.3637844129</v>
          </cell>
          <cell r="I52">
            <v>-146168.30106146034</v>
          </cell>
        </row>
        <row r="53">
          <cell r="B53">
            <v>37773</v>
          </cell>
          <cell r="C53">
            <v>7653989.3637844129</v>
          </cell>
          <cell r="D53">
            <v>480747671</v>
          </cell>
          <cell r="E53">
            <v>477610470</v>
          </cell>
          <cell r="F53">
            <v>2.9460200000000001E-3</v>
          </cell>
          <cell r="G53">
            <v>117254.16640245001</v>
          </cell>
          <cell r="H53">
            <v>7398832.9967039172</v>
          </cell>
          <cell r="I53">
            <v>-137902.20067804569</v>
          </cell>
        </row>
        <row r="54">
          <cell r="B54">
            <v>37803</v>
          </cell>
          <cell r="C54">
            <v>7398832.9967039172</v>
          </cell>
          <cell r="D54">
            <v>448308170</v>
          </cell>
          <cell r="E54">
            <v>445356672</v>
          </cell>
          <cell r="F54">
            <v>2.9451400000000002E-3</v>
          </cell>
          <cell r="G54">
            <v>109303.14574784</v>
          </cell>
          <cell r="H54">
            <v>7148773.1986677144</v>
          </cell>
          <cell r="I54">
            <v>-140756.65228836279</v>
          </cell>
        </row>
        <row r="55">
          <cell r="B55">
            <v>37834</v>
          </cell>
          <cell r="C55">
            <v>7148773.1986677144</v>
          </cell>
          <cell r="D55">
            <v>413616541</v>
          </cell>
          <cell r="E55">
            <v>410971528</v>
          </cell>
          <cell r="F55">
            <v>2.9548399999999998E-3</v>
          </cell>
          <cell r="G55">
            <v>101196.25914962665</v>
          </cell>
          <cell r="H55">
            <v>6925029.3303414602</v>
          </cell>
          <cell r="I55">
            <v>-122547.60917662753</v>
          </cell>
        </row>
        <row r="56">
          <cell r="B56">
            <v>37865</v>
          </cell>
          <cell r="C56">
            <v>6925029.3300000001</v>
          </cell>
          <cell r="D56">
            <v>378875965</v>
          </cell>
          <cell r="E56">
            <v>376298887</v>
          </cell>
          <cell r="F56">
            <v>2.96393E-3</v>
          </cell>
          <cell r="G56">
            <v>92943.630012159163</v>
          </cell>
          <cell r="H56">
            <v>6720893.8725554906</v>
          </cell>
          <cell r="I56">
            <v>-111191.82743235033</v>
          </cell>
        </row>
        <row r="57">
          <cell r="B57">
            <v>37895</v>
          </cell>
          <cell r="C57">
            <v>6720893.8700000001</v>
          </cell>
          <cell r="D57">
            <v>347595150</v>
          </cell>
          <cell r="E57">
            <v>345097953</v>
          </cell>
          <cell r="F57">
            <v>2.9726599999999998E-3</v>
          </cell>
          <cell r="G57">
            <v>85488.240080414995</v>
          </cell>
          <cell r="H57">
            <v>6537529.0681359824</v>
          </cell>
          <cell r="I57">
            <v>-97876.561783602738</v>
          </cell>
        </row>
        <row r="58">
          <cell r="B58">
            <v>37926</v>
          </cell>
          <cell r="C58">
            <v>6537529.0681359824</v>
          </cell>
          <cell r="D58">
            <v>327690582</v>
          </cell>
          <cell r="E58">
            <v>325338482</v>
          </cell>
          <cell r="F58">
            <v>2.9765299999999998E-3</v>
          </cell>
          <cell r="G58">
            <v>80698.312652288325</v>
          </cell>
          <cell r="H58">
            <v>6355755.9113306291</v>
          </cell>
          <cell r="I58">
            <v>-101074.84415306491</v>
          </cell>
        </row>
        <row r="59">
          <cell r="B59">
            <v>37956</v>
          </cell>
          <cell r="C59">
            <v>6355755.9113306291</v>
          </cell>
          <cell r="D59">
            <v>314610247</v>
          </cell>
          <cell r="E59">
            <v>312460885</v>
          </cell>
          <cell r="F59">
            <v>2.9754099999999999E-3</v>
          </cell>
          <cell r="G59">
            <v>77474.936819820825</v>
          </cell>
          <cell r="H59">
            <v>6181634.5193611635</v>
          </cell>
          <cell r="I59">
            <v>-96646.455149644826</v>
          </cell>
        </row>
        <row r="60">
          <cell r="B60">
            <v>37987</v>
          </cell>
          <cell r="C60">
            <v>6181634.5193611635</v>
          </cell>
          <cell r="D60">
            <v>302703521</v>
          </cell>
          <cell r="E60">
            <v>300677776</v>
          </cell>
          <cell r="F60">
            <v>2.9783800000000001E-3</v>
          </cell>
          <cell r="G60">
            <v>74627.722873573337</v>
          </cell>
          <cell r="H60">
            <v>6023013.6978075253</v>
          </cell>
          <cell r="I60">
            <v>-83993.098680064868</v>
          </cell>
        </row>
        <row r="61">
          <cell r="B61">
            <v>38018</v>
          </cell>
          <cell r="C61">
            <v>6023013.6978075253</v>
          </cell>
          <cell r="D61">
            <v>294206826</v>
          </cell>
          <cell r="E61">
            <v>292038979</v>
          </cell>
          <cell r="F61">
            <v>2.97766E-3</v>
          </cell>
          <cell r="G61">
            <v>72466.065517428331</v>
          </cell>
          <cell r="H61">
            <v>5870801.4978025854</v>
          </cell>
          <cell r="I61">
            <v>-79746.13448751159</v>
          </cell>
        </row>
        <row r="62">
          <cell r="B62">
            <v>38047</v>
          </cell>
          <cell r="C62">
            <v>5870801.4978025854</v>
          </cell>
          <cell r="D62">
            <v>285539549</v>
          </cell>
          <cell r="E62">
            <v>283581793</v>
          </cell>
          <cell r="F62">
            <v>2.9768400000000001E-3</v>
          </cell>
          <cell r="G62">
            <v>70348.135389510004</v>
          </cell>
          <cell r="H62">
            <v>5724666.0949351452</v>
          </cell>
          <cell r="I62">
            <v>-75787.267477930131</v>
          </cell>
        </row>
        <row r="63">
          <cell r="B63">
            <v>38078</v>
          </cell>
          <cell r="C63">
            <v>5724666.0949351452</v>
          </cell>
          <cell r="D63">
            <v>271930297</v>
          </cell>
          <cell r="E63">
            <v>269965632</v>
          </cell>
          <cell r="F63">
            <v>2.9710700000000001E-3</v>
          </cell>
          <cell r="G63">
            <v>66840.565855520006</v>
          </cell>
          <cell r="H63">
            <v>5584305.7029031757</v>
          </cell>
          <cell r="I63">
            <v>-73519.826176449496</v>
          </cell>
        </row>
        <row r="64">
          <cell r="B64">
            <v>38108</v>
          </cell>
          <cell r="C64">
            <v>5584305.7029031757</v>
          </cell>
          <cell r="D64">
            <v>260958816</v>
          </cell>
          <cell r="E64">
            <v>259002136</v>
          </cell>
          <cell r="F64">
            <v>2.97592E-3</v>
          </cell>
          <cell r="G64">
            <v>64230.80304709333</v>
          </cell>
          <cell r="H64">
            <v>5449040.5147050051</v>
          </cell>
          <cell r="I64">
            <v>-71034.385151077295</v>
          </cell>
        </row>
        <row r="65">
          <cell r="B65">
            <v>38139</v>
          </cell>
          <cell r="C65">
            <v>5449040.5147050051</v>
          </cell>
          <cell r="D65">
            <v>250466532</v>
          </cell>
          <cell r="E65">
            <v>248380345</v>
          </cell>
          <cell r="F65">
            <v>2.9738099999999999E-3</v>
          </cell>
          <cell r="G65">
            <v>61552.996147037491</v>
          </cell>
          <cell r="H65">
            <v>5318606.8829764323</v>
          </cell>
          <cell r="I65">
            <v>-68880.635581535287</v>
          </cell>
        </row>
        <row r="66">
          <cell r="B66">
            <v>38169</v>
          </cell>
          <cell r="C66">
            <v>5318606.8829764323</v>
          </cell>
          <cell r="D66">
            <v>238398570</v>
          </cell>
          <cell r="E66">
            <v>236522206</v>
          </cell>
          <cell r="F66">
            <v>2.9723599999999998E-3</v>
          </cell>
          <cell r="G66">
            <v>58585.762018846668</v>
          </cell>
          <cell r="H66">
            <v>5190646.7158000311</v>
          </cell>
          <cell r="I66">
            <v>-69374.405157554575</v>
          </cell>
        </row>
        <row r="67">
          <cell r="B67">
            <v>38200</v>
          </cell>
          <cell r="C67">
            <v>5190646.7158000311</v>
          </cell>
          <cell r="D67">
            <v>230356881</v>
          </cell>
          <cell r="E67">
            <v>228519009</v>
          </cell>
          <cell r="F67">
            <v>2.9742200000000001E-3</v>
          </cell>
          <cell r="G67">
            <v>56638.817245664999</v>
          </cell>
          <cell r="H67">
            <v>5066447.5842386251</v>
          </cell>
          <cell r="I67">
            <v>-67560.31431574095</v>
          </cell>
        </row>
        <row r="68">
          <cell r="B68">
            <v>38231</v>
          </cell>
          <cell r="C68">
            <v>5066447.5842386251</v>
          </cell>
          <cell r="D68">
            <v>221562784</v>
          </cell>
          <cell r="E68">
            <v>219793241</v>
          </cell>
          <cell r="F68">
            <v>2.9737800000000001E-3</v>
          </cell>
          <cell r="G68">
            <v>54468.062018414996</v>
          </cell>
          <cell r="H68">
            <v>4946005.1246620743</v>
          </cell>
          <cell r="I68">
            <v>-65974.397558135883</v>
          </cell>
        </row>
        <row r="69">
          <cell r="B69">
            <v>38261</v>
          </cell>
          <cell r="C69">
            <v>4946005.1246620743</v>
          </cell>
          <cell r="D69">
            <v>214995804</v>
          </cell>
          <cell r="E69">
            <v>213318594</v>
          </cell>
          <cell r="F69">
            <v>2.9752300000000001E-3</v>
          </cell>
          <cell r="G69">
            <v>52889.323368885001</v>
          </cell>
          <cell r="H69">
            <v>4829326.9556406019</v>
          </cell>
          <cell r="I69">
            <v>-63788.845652587333</v>
          </cell>
        </row>
        <row r="70">
          <cell r="B70">
            <v>38292</v>
          </cell>
          <cell r="C70">
            <v>4829326.9556406019</v>
          </cell>
          <cell r="D70">
            <v>208747333</v>
          </cell>
          <cell r="E70">
            <v>207037694</v>
          </cell>
          <cell r="F70">
            <v>2.9737800000000001E-3</v>
          </cell>
          <cell r="G70">
            <v>51307.04613861</v>
          </cell>
          <cell r="H70">
            <v>4667025.931802881</v>
          </cell>
          <cell r="I70">
            <v>-110993.97769911098</v>
          </cell>
        </row>
        <row r="71">
          <cell r="B71">
            <v>38322</v>
          </cell>
          <cell r="C71">
            <v>4667025.931802881</v>
          </cell>
          <cell r="D71">
            <v>202846000</v>
          </cell>
          <cell r="E71">
            <v>201269025</v>
          </cell>
          <cell r="F71">
            <v>2.9767000000000001E-3</v>
          </cell>
          <cell r="G71">
            <v>49926.458893125004</v>
          </cell>
          <cell r="H71">
            <v>4533981.4263030263</v>
          </cell>
          <cell r="I71">
            <v>-83118.04660672968</v>
          </cell>
        </row>
        <row r="72">
          <cell r="B72">
            <v>38353</v>
          </cell>
          <cell r="C72">
            <v>4533981.4263030263</v>
          </cell>
          <cell r="D72">
            <v>196755738</v>
          </cell>
          <cell r="E72">
            <v>195156634</v>
          </cell>
          <cell r="F72">
            <v>2.9760400000000001E-3</v>
          </cell>
          <cell r="G72">
            <v>48399.495754113334</v>
          </cell>
          <cell r="H72">
            <v>4405515.1011610487</v>
          </cell>
          <cell r="I72">
            <v>-80066.829387864185</v>
          </cell>
        </row>
        <row r="73">
          <cell r="B73">
            <v>38384</v>
          </cell>
          <cell r="C73">
            <v>4405515.1011610487</v>
          </cell>
          <cell r="D73">
            <v>191348002</v>
          </cell>
          <cell r="E73">
            <v>189807125</v>
          </cell>
          <cell r="F73">
            <v>2.9722500000000001E-3</v>
          </cell>
          <cell r="G73">
            <v>47012.852273437507</v>
          </cell>
          <cell r="H73">
            <v>4280970.24317169</v>
          </cell>
          <cell r="I73">
            <v>-77532.005715921201</v>
          </cell>
        </row>
        <row r="74">
          <cell r="B74">
            <v>38412</v>
          </cell>
          <cell r="C74">
            <v>4280970.24317169</v>
          </cell>
          <cell r="D74">
            <v>186404084</v>
          </cell>
          <cell r="E74">
            <v>184926180</v>
          </cell>
          <cell r="F74">
            <v>2.9684899999999998E-3</v>
          </cell>
          <cell r="G74">
            <v>45745.95967235</v>
          </cell>
          <cell r="H74">
            <v>1900695.4151626527</v>
          </cell>
          <cell r="I74">
            <v>-2334528.8683366873</v>
          </cell>
        </row>
        <row r="75">
          <cell r="B75">
            <v>38443</v>
          </cell>
          <cell r="C75">
            <v>1900695.4151626527</v>
          </cell>
          <cell r="D75">
            <v>181149093</v>
          </cell>
          <cell r="E75">
            <v>179683455</v>
          </cell>
          <cell r="F75">
            <v>2.9677699999999998E-3</v>
          </cell>
          <cell r="G75">
            <v>44438.263937112497</v>
          </cell>
          <cell r="H75">
            <v>1845926.2952318429</v>
          </cell>
          <cell r="I75">
            <v>-10330.855993697332</v>
          </cell>
        </row>
        <row r="76">
          <cell r="B76">
            <v>38473</v>
          </cell>
          <cell r="C76">
            <v>1845926.2952318429</v>
          </cell>
          <cell r="D76">
            <v>176040937</v>
          </cell>
          <cell r="E76">
            <v>174484164</v>
          </cell>
          <cell r="F76">
            <v>2.9696700000000002E-3</v>
          </cell>
          <cell r="G76">
            <v>43180.032275490004</v>
          </cell>
          <cell r="H76">
            <v>1879462.2336972319</v>
          </cell>
          <cell r="I76">
            <v>76715.970740878955</v>
          </cell>
        </row>
        <row r="77">
          <cell r="B77">
            <v>38504</v>
          </cell>
          <cell r="C77">
            <v>1879462.2336972319</v>
          </cell>
          <cell r="D77">
            <v>170365670</v>
          </cell>
          <cell r="E77">
            <v>168922869</v>
          </cell>
          <cell r="F77">
            <v>2.9654400000000002E-3</v>
          </cell>
          <cell r="G77">
            <v>41744.219387280005</v>
          </cell>
          <cell r="H77">
            <v>1828079.898401865</v>
          </cell>
          <cell r="I77">
            <v>-9638.1159080868165</v>
          </cell>
        </row>
        <row r="78">
          <cell r="B78">
            <v>38534</v>
          </cell>
          <cell r="C78">
            <v>1828079.898401865</v>
          </cell>
          <cell r="D78">
            <v>163871216</v>
          </cell>
          <cell r="E78">
            <v>162483486</v>
          </cell>
          <cell r="F78">
            <v>2.9600899999999999E-3</v>
          </cell>
          <cell r="G78">
            <v>40080.478506145002</v>
          </cell>
          <cell r="H78">
            <v>1662357.5074946508</v>
          </cell>
          <cell r="I78">
            <v>-125641.91240106925</v>
          </cell>
        </row>
      </sheetData>
      <sheetData sheetId="8" refreshError="1">
        <row r="7">
          <cell r="B7">
            <v>6.926610599999999E-3</v>
          </cell>
        </row>
        <row r="9">
          <cell r="B9">
            <v>1125459.8364525514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7">
          <cell r="B7"/>
        </row>
      </sheetData>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of Accounts - Sec. Accntg"/>
      <sheetName val="Sheet1"/>
      <sheetName val="Cover"/>
      <sheetName val="Table of Contents"/>
      <sheetName val="footnote discussion sept"/>
      <sheetName val="footnote discussion"/>
      <sheetName val="BSheet analysis "/>
      <sheetName val="Income Summary Analysis"/>
      <sheetName val="BSheet Trends"/>
      <sheetName val="Income Trends"/>
      <sheetName val="Income Summary Analysis-ytd"/>
      <sheetName val="rate volume analysis"/>
      <sheetName val="bs retrieve"/>
      <sheetName val="is retrieve"/>
      <sheetName val="IO Servicing Strip"/>
      <sheetName val="IO Mk to Mkt"/>
      <sheetName val="Macro7"/>
      <sheetName val="GLAccntLookup"/>
      <sheetName val="Inputs"/>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sheetData sheetId="13" refreshError="1">
        <row r="1">
          <cell r="C1" t="str">
            <v>Total Corporation</v>
          </cell>
          <cell r="D1" t="str">
            <v>Total Corporation</v>
          </cell>
          <cell r="E1" t="str">
            <v>Total Corporation</v>
          </cell>
          <cell r="F1" t="str">
            <v>Total Corporation</v>
          </cell>
          <cell r="G1" t="str">
            <v>Total Corporation</v>
          </cell>
          <cell r="H1" t="str">
            <v>Total Corporation</v>
          </cell>
          <cell r="I1" t="str">
            <v>Total Corporation</v>
          </cell>
          <cell r="J1" t="str">
            <v>Total Corporation</v>
          </cell>
          <cell r="K1" t="str">
            <v>Total Corporation</v>
          </cell>
          <cell r="L1" t="str">
            <v>Total Corporation</v>
          </cell>
          <cell r="M1" t="str">
            <v>Total Corporation</v>
          </cell>
          <cell r="N1" t="str">
            <v>Total Corporation</v>
          </cell>
          <cell r="O1" t="str">
            <v>Total Corporation</v>
          </cell>
          <cell r="P1" t="str">
            <v>Total Corporation</v>
          </cell>
          <cell r="Q1" t="str">
            <v>Total Corporation</v>
          </cell>
          <cell r="R1" t="str">
            <v>Total Corporation</v>
          </cell>
          <cell r="S1" t="str">
            <v>Total Corporation</v>
          </cell>
          <cell r="T1" t="str">
            <v>Total Corporation</v>
          </cell>
          <cell r="U1" t="str">
            <v>Total Corporation</v>
          </cell>
          <cell r="V1" t="str">
            <v>Total Corporation</v>
          </cell>
          <cell r="W1" t="str">
            <v>Total Corporation</v>
          </cell>
          <cell r="X1" t="str">
            <v>Total Corporation</v>
          </cell>
        </row>
        <row r="2">
          <cell r="C2" t="str">
            <v>Reporting actuals</v>
          </cell>
          <cell r="D2" t="str">
            <v>Reporting actuals</v>
          </cell>
          <cell r="E2" t="str">
            <v>Reporting actuals</v>
          </cell>
          <cell r="F2" t="str">
            <v>Reporting actuals</v>
          </cell>
          <cell r="G2" t="str">
            <v>Reporting actuals</v>
          </cell>
          <cell r="H2" t="str">
            <v>Reporting actuals</v>
          </cell>
          <cell r="I2" t="str">
            <v>Reporting actuals</v>
          </cell>
          <cell r="J2" t="str">
            <v>Reporting actuals</v>
          </cell>
          <cell r="K2" t="str">
            <v>Reporting actuals</v>
          </cell>
          <cell r="L2" t="str">
            <v>Reporting actuals</v>
          </cell>
          <cell r="M2" t="str">
            <v>Reporting actuals</v>
          </cell>
          <cell r="N2" t="str">
            <v>Reporting actuals</v>
          </cell>
          <cell r="O2" t="str">
            <v>Reporting actuals</v>
          </cell>
          <cell r="P2" t="str">
            <v>Reporting actuals</v>
          </cell>
          <cell r="Q2" t="str">
            <v>Reporting actuals</v>
          </cell>
          <cell r="R2" t="str">
            <v>Reporting actuals</v>
          </cell>
          <cell r="S2" t="str">
            <v>Reporting actuals</v>
          </cell>
          <cell r="T2" t="str">
            <v>Reporting actuals</v>
          </cell>
          <cell r="U2" t="str">
            <v>Reporting actuals</v>
          </cell>
          <cell r="V2" t="str">
            <v>Reporting actuals</v>
          </cell>
          <cell r="W2" t="str">
            <v>Reporting actuals</v>
          </cell>
          <cell r="X2" t="str">
            <v>Reporting actuals</v>
          </cell>
        </row>
        <row r="4">
          <cell r="A4">
            <v>1</v>
          </cell>
          <cell r="B4" t="str">
            <v>January 2006</v>
          </cell>
          <cell r="C4" t="str">
            <v>January 2006</v>
          </cell>
          <cell r="D4" t="str">
            <v>February 2006</v>
          </cell>
          <cell r="E4" t="str">
            <v>March 2006</v>
          </cell>
          <cell r="F4" t="str">
            <v>April 2006</v>
          </cell>
          <cell r="G4" t="str">
            <v>May 2006</v>
          </cell>
          <cell r="H4" t="str">
            <v>June 2006</v>
          </cell>
          <cell r="I4" t="str">
            <v>July 2006</v>
          </cell>
          <cell r="J4" t="str">
            <v>August 2006</v>
          </cell>
          <cell r="K4" t="str">
            <v>September 2006</v>
          </cell>
          <cell r="L4" t="str">
            <v>October 2006</v>
          </cell>
          <cell r="M4" t="str">
            <v>November 2006</v>
          </cell>
          <cell r="N4" t="str">
            <v>December 2006</v>
          </cell>
          <cell r="O4" t="str">
            <v>December 2005 YTD</v>
          </cell>
          <cell r="P4" t="str">
            <v>December 2006 YTD</v>
          </cell>
          <cell r="Q4" t="str">
            <v>Qtr. End. Mar. 31, 2006</v>
          </cell>
          <cell r="R4" t="str">
            <v>Qtr. End. June 30, 2006</v>
          </cell>
          <cell r="S4" t="str">
            <v>Qtr. End. Sept. 30, 2006</v>
          </cell>
          <cell r="T4" t="str">
            <v>Qtr. End. Dec. 31, 2006</v>
          </cell>
          <cell r="U4" t="str">
            <v>06Qtr1MTHAvg</v>
          </cell>
          <cell r="V4" t="str">
            <v>06Qtr2MTHAvg</v>
          </cell>
          <cell r="W4" t="str">
            <v>06Qtr3MTHAvg</v>
          </cell>
          <cell r="X4" t="str">
            <v>06Qtr4MTHAvg</v>
          </cell>
        </row>
        <row r="5">
          <cell r="A5">
            <v>410001</v>
          </cell>
          <cell r="B5" t="str">
            <v xml:space="preserve">                                                                 410001     Int Inc Govt (Laser)</v>
          </cell>
          <cell r="C5">
            <v>9828975.6999999993</v>
          </cell>
          <cell r="D5">
            <v>9722642.0700000003</v>
          </cell>
          <cell r="E5">
            <v>9632699.25</v>
          </cell>
          <cell r="F5">
            <v>9595151.8200000003</v>
          </cell>
          <cell r="G5">
            <v>9462196.9499999993</v>
          </cell>
          <cell r="H5">
            <v>9406959.3399999999</v>
          </cell>
          <cell r="I5">
            <v>9318031.3599999994</v>
          </cell>
          <cell r="J5">
            <v>9234037.5600000005</v>
          </cell>
          <cell r="K5">
            <v>7947882.21</v>
          </cell>
          <cell r="L5">
            <v>9575586.5199999996</v>
          </cell>
          <cell r="M5">
            <v>9081840.2599999998</v>
          </cell>
          <cell r="N5">
            <v>9028828.5399999991</v>
          </cell>
          <cell r="O5">
            <v>120584181.66</v>
          </cell>
          <cell r="P5">
            <v>111834831.58</v>
          </cell>
          <cell r="Q5">
            <v>29184317.02</v>
          </cell>
          <cell r="R5">
            <v>28464308.109999999</v>
          </cell>
          <cell r="S5">
            <v>26499951.130000003</v>
          </cell>
          <cell r="T5">
            <v>27686255.32</v>
          </cell>
          <cell r="U5">
            <v>44787273.037500001</v>
          </cell>
          <cell r="V5">
            <v>43463519.195</v>
          </cell>
          <cell r="W5">
            <v>71241137.982500002</v>
          </cell>
          <cell r="X5">
            <v>98128393.415000007</v>
          </cell>
        </row>
        <row r="6">
          <cell r="A6">
            <v>410002</v>
          </cell>
          <cell r="B6" t="str">
            <v xml:space="preserve">                                                                 410002     Int Inc Govt RTF</v>
          </cell>
          <cell r="C6" t="str">
            <v>0</v>
          </cell>
          <cell r="D6" t="str">
            <v>0</v>
          </cell>
          <cell r="E6" t="str">
            <v>0</v>
          </cell>
          <cell r="F6" t="str">
            <v>0</v>
          </cell>
          <cell r="G6" t="str">
            <v>0</v>
          </cell>
          <cell r="H6" t="str">
            <v>0</v>
          </cell>
          <cell r="I6" t="str">
            <v>0</v>
          </cell>
          <cell r="J6" t="str">
            <v>0</v>
          </cell>
          <cell r="K6" t="str">
            <v>0</v>
          </cell>
          <cell r="L6" t="str">
            <v>0</v>
          </cell>
          <cell r="M6" t="str">
            <v>0</v>
          </cell>
          <cell r="N6" t="str">
            <v>0</v>
          </cell>
          <cell r="O6" t="str">
            <v>0</v>
          </cell>
          <cell r="P6" t="str">
            <v>0</v>
          </cell>
          <cell r="Q6" t="str">
            <v>0</v>
          </cell>
          <cell r="R6" t="str">
            <v>0</v>
          </cell>
          <cell r="S6" t="str">
            <v>0</v>
          </cell>
          <cell r="T6" t="str">
            <v>0</v>
          </cell>
          <cell r="U6" t="str">
            <v>0</v>
          </cell>
          <cell r="V6" t="str">
            <v>0</v>
          </cell>
          <cell r="W6" t="str">
            <v>0</v>
          </cell>
          <cell r="X6" t="str">
            <v>0</v>
          </cell>
        </row>
        <row r="7">
          <cell r="A7">
            <v>410011</v>
          </cell>
          <cell r="B7" t="str">
            <v xml:space="preserve">                                                                 410011     Int Inc - Govt DSI</v>
          </cell>
          <cell r="C7">
            <v>326.17</v>
          </cell>
          <cell r="D7">
            <v>293.69</v>
          </cell>
          <cell r="E7">
            <v>325.32</v>
          </cell>
          <cell r="F7">
            <v>309.93</v>
          </cell>
          <cell r="G7">
            <v>320.64</v>
          </cell>
          <cell r="H7">
            <v>310.64999999999998</v>
          </cell>
          <cell r="I7">
            <v>319.02999999999997</v>
          </cell>
          <cell r="J7">
            <v>318.51</v>
          </cell>
          <cell r="K7">
            <v>307.68</v>
          </cell>
          <cell r="L7">
            <v>317.93</v>
          </cell>
          <cell r="M7">
            <v>304.95999999999998</v>
          </cell>
          <cell r="N7">
            <v>313.11</v>
          </cell>
          <cell r="O7">
            <v>3822.55</v>
          </cell>
          <cell r="P7">
            <v>3767.62</v>
          </cell>
          <cell r="Q7">
            <v>945.18</v>
          </cell>
          <cell r="R7">
            <v>941.22</v>
          </cell>
          <cell r="S7">
            <v>945.22</v>
          </cell>
          <cell r="T7">
            <v>936</v>
          </cell>
          <cell r="U7">
            <v>1428.44</v>
          </cell>
          <cell r="V7">
            <v>1415.61</v>
          </cell>
          <cell r="W7">
            <v>2361.8474999999999</v>
          </cell>
          <cell r="X7">
            <v>3300.8249999999998</v>
          </cell>
        </row>
        <row r="8">
          <cell r="A8">
            <v>410012</v>
          </cell>
          <cell r="B8" t="str">
            <v xml:space="preserve">                                                                 410012     Int Inc Govt DSI RTF</v>
          </cell>
          <cell r="C8" t="str">
            <v>0</v>
          </cell>
          <cell r="D8" t="str">
            <v>0</v>
          </cell>
          <cell r="E8" t="str">
            <v>0</v>
          </cell>
          <cell r="F8" t="str">
            <v>0</v>
          </cell>
          <cell r="G8" t="str">
            <v>0</v>
          </cell>
          <cell r="H8" t="str">
            <v>0</v>
          </cell>
          <cell r="I8" t="str">
            <v>0</v>
          </cell>
          <cell r="J8" t="str">
            <v>0</v>
          </cell>
          <cell r="K8" t="str">
            <v>0</v>
          </cell>
          <cell r="L8" t="str">
            <v>0</v>
          </cell>
          <cell r="M8" t="str">
            <v>0</v>
          </cell>
          <cell r="N8" t="str">
            <v>0</v>
          </cell>
          <cell r="O8" t="str">
            <v>0</v>
          </cell>
          <cell r="P8" t="str">
            <v>0</v>
          </cell>
          <cell r="Q8" t="str">
            <v>0</v>
          </cell>
          <cell r="R8" t="str">
            <v>0</v>
          </cell>
          <cell r="S8" t="str">
            <v>0</v>
          </cell>
          <cell r="T8" t="str">
            <v>0</v>
          </cell>
          <cell r="U8" t="str">
            <v>0</v>
          </cell>
          <cell r="V8" t="str">
            <v>0</v>
          </cell>
          <cell r="W8" t="str">
            <v>0</v>
          </cell>
          <cell r="X8" t="str">
            <v>0</v>
          </cell>
        </row>
        <row r="9">
          <cell r="A9">
            <v>410105</v>
          </cell>
          <cell r="B9" t="str">
            <v xml:space="preserve">                                                                 410105     Int Claims Govt Home</v>
          </cell>
          <cell r="C9">
            <v>-50677.7</v>
          </cell>
          <cell r="D9">
            <v>-150436.95000000001</v>
          </cell>
          <cell r="E9">
            <v>-230.48</v>
          </cell>
          <cell r="F9">
            <v>-162849.92000000001</v>
          </cell>
          <cell r="G9">
            <v>195389.78</v>
          </cell>
          <cell r="H9">
            <v>-180961.46</v>
          </cell>
          <cell r="I9">
            <v>162774.32</v>
          </cell>
          <cell r="J9">
            <v>134227.62</v>
          </cell>
          <cell r="K9">
            <v>723079.86</v>
          </cell>
          <cell r="L9">
            <v>79631.55</v>
          </cell>
          <cell r="M9">
            <v>-83133.119999999995</v>
          </cell>
          <cell r="N9">
            <v>55133.05</v>
          </cell>
          <cell r="O9">
            <v>-1264155</v>
          </cell>
          <cell r="P9">
            <v>721946.55</v>
          </cell>
          <cell r="Q9">
            <v>-201345.13</v>
          </cell>
          <cell r="R9">
            <v>-148421.6</v>
          </cell>
          <cell r="S9">
            <v>1020081.8</v>
          </cell>
          <cell r="T9">
            <v>51631.48</v>
          </cell>
          <cell r="U9">
            <v>-429323.12</v>
          </cell>
          <cell r="V9">
            <v>-271028.04499999998</v>
          </cell>
          <cell r="W9">
            <v>20197.784999999974</v>
          </cell>
          <cell r="X9">
            <v>702255.43500000006</v>
          </cell>
        </row>
        <row r="10">
          <cell r="A10">
            <v>410121</v>
          </cell>
          <cell r="B10" t="str">
            <v xml:space="preserve">                                                                 410121</v>
          </cell>
          <cell r="C10" t="str">
            <v>0</v>
          </cell>
          <cell r="D10" t="str">
            <v>0</v>
          </cell>
          <cell r="E10" t="str">
            <v>0</v>
          </cell>
          <cell r="F10" t="str">
            <v>0</v>
          </cell>
          <cell r="G10" t="str">
            <v>0</v>
          </cell>
          <cell r="H10" t="str">
            <v>0</v>
          </cell>
          <cell r="I10" t="str">
            <v>0</v>
          </cell>
          <cell r="J10" t="str">
            <v>0</v>
          </cell>
          <cell r="K10" t="str">
            <v>0</v>
          </cell>
          <cell r="L10" t="str">
            <v>0</v>
          </cell>
          <cell r="M10" t="str">
            <v>0</v>
          </cell>
          <cell r="N10" t="str">
            <v>0</v>
          </cell>
          <cell r="O10" t="str">
            <v>0</v>
          </cell>
          <cell r="P10" t="str">
            <v>0</v>
          </cell>
          <cell r="Q10" t="str">
            <v>0</v>
          </cell>
          <cell r="R10" t="str">
            <v>0</v>
          </cell>
          <cell r="S10" t="str">
            <v>0</v>
          </cell>
          <cell r="T10" t="str">
            <v>0</v>
          </cell>
          <cell r="U10" t="str">
            <v>0</v>
          </cell>
          <cell r="V10" t="str">
            <v>0</v>
          </cell>
          <cell r="W10" t="str">
            <v>0</v>
          </cell>
          <cell r="X10" t="str">
            <v>0</v>
          </cell>
        </row>
        <row r="11">
          <cell r="A11">
            <v>410401</v>
          </cell>
          <cell r="B11" t="str">
            <v xml:space="preserve">                                                                 410401</v>
          </cell>
          <cell r="C11" t="str">
            <v>0</v>
          </cell>
          <cell r="D11" t="str">
            <v>0</v>
          </cell>
          <cell r="E11" t="str">
            <v>0</v>
          </cell>
          <cell r="F11" t="str">
            <v>0</v>
          </cell>
          <cell r="G11" t="str">
            <v>0</v>
          </cell>
          <cell r="H11" t="str">
            <v>0</v>
          </cell>
          <cell r="I11" t="str">
            <v>0</v>
          </cell>
          <cell r="J11" t="str">
            <v>0</v>
          </cell>
          <cell r="K11" t="str">
            <v>0</v>
          </cell>
          <cell r="L11" t="str">
            <v>0</v>
          </cell>
          <cell r="M11" t="str">
            <v>0</v>
          </cell>
          <cell r="N11" t="str">
            <v>0</v>
          </cell>
          <cell r="O11" t="str">
            <v>0</v>
          </cell>
          <cell r="P11" t="str">
            <v>0</v>
          </cell>
          <cell r="Q11" t="str">
            <v>0</v>
          </cell>
          <cell r="R11" t="str">
            <v>0</v>
          </cell>
          <cell r="S11" t="str">
            <v>0</v>
          </cell>
          <cell r="T11" t="str">
            <v>0</v>
          </cell>
          <cell r="U11" t="str">
            <v>0</v>
          </cell>
          <cell r="V11" t="str">
            <v>0</v>
          </cell>
          <cell r="W11" t="str">
            <v>0</v>
          </cell>
          <cell r="X11" t="str">
            <v>0</v>
          </cell>
        </row>
        <row r="12">
          <cell r="A12">
            <v>410701</v>
          </cell>
          <cell r="B12" t="str">
            <v xml:space="preserve">                                                                 410701</v>
          </cell>
          <cell r="C12" t="str">
            <v>0</v>
          </cell>
          <cell r="D12" t="str">
            <v>0</v>
          </cell>
          <cell r="E12" t="str">
            <v>0</v>
          </cell>
          <cell r="F12" t="str">
            <v>0</v>
          </cell>
          <cell r="G12" t="str">
            <v>0</v>
          </cell>
          <cell r="H12" t="str">
            <v>0</v>
          </cell>
          <cell r="I12" t="str">
            <v>0</v>
          </cell>
          <cell r="J12" t="str">
            <v>0</v>
          </cell>
          <cell r="K12" t="str">
            <v>0</v>
          </cell>
          <cell r="L12" t="str">
            <v>0</v>
          </cell>
          <cell r="M12" t="str">
            <v>0</v>
          </cell>
          <cell r="N12" t="str">
            <v>0</v>
          </cell>
          <cell r="O12" t="str">
            <v>0</v>
          </cell>
          <cell r="P12" t="str">
            <v>0</v>
          </cell>
          <cell r="Q12" t="str">
            <v>0</v>
          </cell>
          <cell r="R12" t="str">
            <v>0</v>
          </cell>
          <cell r="S12" t="str">
            <v>0</v>
          </cell>
          <cell r="T12" t="str">
            <v>0</v>
          </cell>
          <cell r="U12" t="str">
            <v>0</v>
          </cell>
          <cell r="V12" t="str">
            <v>0</v>
          </cell>
          <cell r="W12" t="str">
            <v>0</v>
          </cell>
          <cell r="X12" t="str">
            <v>0</v>
          </cell>
        </row>
        <row r="13">
          <cell r="A13">
            <v>410901</v>
          </cell>
          <cell r="B13" t="str">
            <v xml:space="preserve">                                                                 410901     Rev Mtg Int Income</v>
          </cell>
          <cell r="C13">
            <v>63753998.25</v>
          </cell>
          <cell r="D13">
            <v>67529351.790000007</v>
          </cell>
          <cell r="E13">
            <v>72385802.620000005</v>
          </cell>
          <cell r="F13">
            <v>78644445.969999999</v>
          </cell>
          <cell r="G13">
            <v>83338798.849999994</v>
          </cell>
          <cell r="H13">
            <v>87842220.060000002</v>
          </cell>
          <cell r="I13">
            <v>90254934.810000002</v>
          </cell>
          <cell r="J13">
            <v>95105845.230000004</v>
          </cell>
          <cell r="K13">
            <v>95753666.489999995</v>
          </cell>
          <cell r="L13">
            <v>95820928.849999994</v>
          </cell>
          <cell r="M13">
            <v>94901051.569999993</v>
          </cell>
          <cell r="N13">
            <v>99171628.430000007</v>
          </cell>
          <cell r="O13">
            <v>499190344.58999997</v>
          </cell>
          <cell r="P13">
            <v>1024502672.92</v>
          </cell>
          <cell r="Q13">
            <v>203669152.66000003</v>
          </cell>
          <cell r="R13">
            <v>249825464.88</v>
          </cell>
          <cell r="S13">
            <v>281114446.53000003</v>
          </cell>
          <cell r="T13">
            <v>289893608.85000002</v>
          </cell>
          <cell r="U13">
            <v>224474211.38499996</v>
          </cell>
          <cell r="V13">
            <v>326282441.57749999</v>
          </cell>
          <cell r="W13">
            <v>592677157.88500011</v>
          </cell>
          <cell r="X13">
            <v>878718193.60000002</v>
          </cell>
        </row>
        <row r="14">
          <cell r="A14">
            <v>410811</v>
          </cell>
          <cell r="B14" t="str">
            <v xml:space="preserve">                                                                 410811     Int Inc Govt Gnma Mbs</v>
          </cell>
          <cell r="C14">
            <v>12903289.5</v>
          </cell>
          <cell r="D14">
            <v>12628321.619999999</v>
          </cell>
          <cell r="E14">
            <v>12361441.17</v>
          </cell>
          <cell r="F14">
            <v>12059984.140000001</v>
          </cell>
          <cell r="G14">
            <v>11815234.41</v>
          </cell>
          <cell r="H14">
            <v>11548990.77</v>
          </cell>
          <cell r="I14">
            <v>11328258.039999999</v>
          </cell>
          <cell r="J14">
            <v>11119544.43</v>
          </cell>
          <cell r="K14">
            <v>10887319.27</v>
          </cell>
          <cell r="L14">
            <v>10698582.24</v>
          </cell>
          <cell r="M14">
            <v>10503915.65</v>
          </cell>
          <cell r="N14">
            <v>10328469.41</v>
          </cell>
          <cell r="O14">
            <v>216581760.28999999</v>
          </cell>
          <cell r="P14">
            <v>138183350.65000001</v>
          </cell>
          <cell r="Q14">
            <v>37893052.289999999</v>
          </cell>
          <cell r="R14">
            <v>35424209.32</v>
          </cell>
          <cell r="S14">
            <v>33335121.739999998</v>
          </cell>
          <cell r="T14">
            <v>31530967.300000001</v>
          </cell>
          <cell r="U14">
            <v>73227428.299999997</v>
          </cell>
          <cell r="V14">
            <v>55732905.292500004</v>
          </cell>
          <cell r="W14">
            <v>90095057.172499985</v>
          </cell>
          <cell r="X14">
            <v>122510395.20750001</v>
          </cell>
        </row>
        <row r="15">
          <cell r="A15">
            <v>410841</v>
          </cell>
          <cell r="B15" t="str">
            <v xml:space="preserve">                                                                 410841     INT INC GNMA $ROLL</v>
          </cell>
          <cell r="C15" t="str">
            <v>0</v>
          </cell>
          <cell r="D15" t="str">
            <v>0</v>
          </cell>
          <cell r="E15" t="str">
            <v>0</v>
          </cell>
          <cell r="F15" t="str">
            <v>0</v>
          </cell>
          <cell r="G15" t="str">
            <v>0</v>
          </cell>
          <cell r="H15" t="str">
            <v>0</v>
          </cell>
          <cell r="I15" t="str">
            <v>0</v>
          </cell>
          <cell r="J15" t="str">
            <v>0</v>
          </cell>
          <cell r="K15" t="str">
            <v>0</v>
          </cell>
          <cell r="L15" t="str">
            <v>0</v>
          </cell>
          <cell r="M15" t="str">
            <v>0</v>
          </cell>
          <cell r="N15" t="str">
            <v>0</v>
          </cell>
          <cell r="O15" t="str">
            <v>0</v>
          </cell>
          <cell r="P15" t="str">
            <v>0</v>
          </cell>
          <cell r="Q15" t="str">
            <v>0</v>
          </cell>
          <cell r="R15" t="str">
            <v>0</v>
          </cell>
          <cell r="S15" t="str">
            <v>0</v>
          </cell>
          <cell r="T15" t="str">
            <v>0</v>
          </cell>
          <cell r="U15" t="str">
            <v>0</v>
          </cell>
          <cell r="V15" t="str">
            <v>0</v>
          </cell>
          <cell r="W15" t="str">
            <v>0</v>
          </cell>
          <cell r="X15" t="str">
            <v>0</v>
          </cell>
        </row>
        <row r="16">
          <cell r="A16">
            <v>410912</v>
          </cell>
          <cell r="B16" t="str">
            <v xml:space="preserve">                                                                 410912</v>
          </cell>
          <cell r="C16" t="str">
            <v>0</v>
          </cell>
          <cell r="D16" t="str">
            <v>0</v>
          </cell>
          <cell r="E16" t="str">
            <v>0</v>
          </cell>
          <cell r="F16" t="str">
            <v>0</v>
          </cell>
          <cell r="G16" t="str">
            <v>0</v>
          </cell>
          <cell r="H16" t="str">
            <v>0</v>
          </cell>
          <cell r="I16" t="str">
            <v>0</v>
          </cell>
          <cell r="J16" t="str">
            <v>0</v>
          </cell>
          <cell r="K16" t="str">
            <v>0</v>
          </cell>
          <cell r="L16" t="str">
            <v>0</v>
          </cell>
          <cell r="M16" t="str">
            <v>0</v>
          </cell>
          <cell r="N16" t="str">
            <v>0</v>
          </cell>
          <cell r="O16" t="str">
            <v>0</v>
          </cell>
          <cell r="P16" t="str">
            <v>0</v>
          </cell>
          <cell r="Q16" t="str">
            <v>0</v>
          </cell>
          <cell r="R16" t="str">
            <v>0</v>
          </cell>
          <cell r="S16" t="str">
            <v>0</v>
          </cell>
          <cell r="T16" t="str">
            <v>0</v>
          </cell>
          <cell r="U16" t="str">
            <v>0</v>
          </cell>
          <cell r="V16" t="str">
            <v>0</v>
          </cell>
          <cell r="W16" t="str">
            <v>0</v>
          </cell>
          <cell r="X16" t="str">
            <v>0</v>
          </cell>
        </row>
        <row r="17">
          <cell r="A17">
            <v>410914</v>
          </cell>
          <cell r="B17" t="str">
            <v xml:space="preserve">                                                                 410914</v>
          </cell>
          <cell r="C17" t="str">
            <v>0</v>
          </cell>
          <cell r="D17" t="str">
            <v>0</v>
          </cell>
          <cell r="E17" t="str">
            <v>0</v>
          </cell>
          <cell r="F17" t="str">
            <v>0</v>
          </cell>
          <cell r="G17" t="str">
            <v>0</v>
          </cell>
          <cell r="H17" t="str">
            <v>0</v>
          </cell>
          <cell r="I17" t="str">
            <v>0</v>
          </cell>
          <cell r="J17" t="str">
            <v>0</v>
          </cell>
          <cell r="K17" t="str">
            <v>0</v>
          </cell>
          <cell r="L17" t="str">
            <v>0</v>
          </cell>
          <cell r="M17" t="str">
            <v>0</v>
          </cell>
          <cell r="N17" t="str">
            <v>0</v>
          </cell>
          <cell r="O17" t="str">
            <v>0</v>
          </cell>
          <cell r="P17" t="str">
            <v>0</v>
          </cell>
          <cell r="Q17" t="str">
            <v>0</v>
          </cell>
          <cell r="R17" t="str">
            <v>0</v>
          </cell>
          <cell r="S17" t="str">
            <v>0</v>
          </cell>
          <cell r="T17" t="str">
            <v>0</v>
          </cell>
          <cell r="U17" t="str">
            <v>0</v>
          </cell>
          <cell r="V17" t="str">
            <v>0</v>
          </cell>
          <cell r="W17" t="str">
            <v>0</v>
          </cell>
          <cell r="X17" t="str">
            <v>0</v>
          </cell>
        </row>
        <row r="18">
          <cell r="A18" t="str">
            <v xml:space="preserve">                                                            PORTINCGOVT</v>
          </cell>
          <cell r="B18" t="str">
            <v xml:space="preserve">                                                            PORTINCGOVT</v>
          </cell>
          <cell r="C18">
            <v>86435911.920000002</v>
          </cell>
          <cell r="D18">
            <v>89730172.220000014</v>
          </cell>
          <cell r="E18">
            <v>94380037.88000001</v>
          </cell>
          <cell r="F18">
            <v>100137041.94</v>
          </cell>
          <cell r="G18">
            <v>104811940.63</v>
          </cell>
          <cell r="H18">
            <v>108617519.36</v>
          </cell>
          <cell r="I18">
            <v>111064317.56</v>
          </cell>
          <cell r="J18">
            <v>115593973.34999999</v>
          </cell>
          <cell r="K18">
            <v>115312255.50999999</v>
          </cell>
          <cell r="L18">
            <v>116175047.08999999</v>
          </cell>
          <cell r="M18">
            <v>114403979.31999999</v>
          </cell>
          <cell r="N18">
            <v>118584372.54000001</v>
          </cell>
          <cell r="O18">
            <v>835095954.08999991</v>
          </cell>
          <cell r="P18">
            <v>1275246569.3200002</v>
          </cell>
          <cell r="Q18">
            <v>270546122.02000004</v>
          </cell>
          <cell r="R18">
            <v>313566501.93000001</v>
          </cell>
          <cell r="S18">
            <v>341970546.41999996</v>
          </cell>
          <cell r="T18">
            <v>349163398.94999999</v>
          </cell>
          <cell r="U18">
            <v>342061018.04249996</v>
          </cell>
          <cell r="V18">
            <v>425209253.63000005</v>
          </cell>
          <cell r="W18">
            <v>754035912.67250013</v>
          </cell>
          <cell r="X18">
            <v>1100062538.4825001</v>
          </cell>
        </row>
        <row r="19">
          <cell r="A19">
            <v>412001</v>
          </cell>
          <cell r="B19" t="str">
            <v xml:space="preserve">                                                                 412001     Int Inc Conv (Laser)</v>
          </cell>
          <cell r="C19">
            <v>866945121.75</v>
          </cell>
          <cell r="D19">
            <v>867606250.47000003</v>
          </cell>
          <cell r="E19">
            <v>876865066.54999995</v>
          </cell>
          <cell r="F19">
            <v>880960205.09000003</v>
          </cell>
          <cell r="G19">
            <v>875252036.47000003</v>
          </cell>
          <cell r="H19">
            <v>877191524.46000004</v>
          </cell>
          <cell r="I19">
            <v>875263878.97000003</v>
          </cell>
          <cell r="J19">
            <v>873200041.49000001</v>
          </cell>
          <cell r="K19">
            <v>893426948.82000005</v>
          </cell>
          <cell r="L19">
            <v>895610240.90999997</v>
          </cell>
          <cell r="M19">
            <v>893892951.48000002</v>
          </cell>
          <cell r="N19">
            <v>907026953.11000001</v>
          </cell>
          <cell r="O19">
            <v>10486383130.99</v>
          </cell>
          <cell r="P19">
            <v>10583241219.57</v>
          </cell>
          <cell r="Q19">
            <v>2611416438.77</v>
          </cell>
          <cell r="R19">
            <v>2633403766.02</v>
          </cell>
          <cell r="S19">
            <v>2641890869.2800002</v>
          </cell>
          <cell r="T19">
            <v>2696530145.5</v>
          </cell>
          <cell r="U19">
            <v>3924824015.9324999</v>
          </cell>
          <cell r="V19">
            <v>3929060491.9375</v>
          </cell>
          <cell r="W19">
            <v>6561224871.9674997</v>
          </cell>
          <cell r="X19">
            <v>9232121968.7700005</v>
          </cell>
        </row>
        <row r="20">
          <cell r="A20">
            <v>412002</v>
          </cell>
          <cell r="B20" t="str">
            <v xml:space="preserve">                                                                 412002     HFI ASAP Sale Interest Income</v>
          </cell>
          <cell r="C20">
            <v>22972.41</v>
          </cell>
          <cell r="D20">
            <v>72036.850000000006</v>
          </cell>
          <cell r="E20">
            <v>39600.519999999997</v>
          </cell>
          <cell r="F20">
            <v>68079.42</v>
          </cell>
          <cell r="G20">
            <v>220393.73</v>
          </cell>
          <cell r="H20">
            <v>30228.27</v>
          </cell>
          <cell r="I20">
            <v>37000.14</v>
          </cell>
          <cell r="J20" t="str">
            <v>0</v>
          </cell>
          <cell r="K20">
            <v>103.13</v>
          </cell>
          <cell r="L20">
            <v>2971.98</v>
          </cell>
          <cell r="M20">
            <v>547.32000000000005</v>
          </cell>
          <cell r="N20">
            <v>3027.36</v>
          </cell>
          <cell r="O20">
            <v>1535634.58</v>
          </cell>
          <cell r="P20">
            <v>496961.13</v>
          </cell>
          <cell r="Q20">
            <v>134609.78</v>
          </cell>
          <cell r="R20">
            <v>318701.42</v>
          </cell>
          <cell r="S20">
            <v>37103.269999999997</v>
          </cell>
          <cell r="T20">
            <v>6546.66</v>
          </cell>
          <cell r="U20">
            <v>447056.50750000001</v>
          </cell>
          <cell r="V20">
            <v>303423.27749999997</v>
          </cell>
          <cell r="W20">
            <v>481087.08750000002</v>
          </cell>
          <cell r="X20">
            <v>493673.95499999996</v>
          </cell>
        </row>
        <row r="21">
          <cell r="A21">
            <v>412004</v>
          </cell>
          <cell r="B21" t="str">
            <v xml:space="preserve">                                                                 412004     Int Inc Conv RTF</v>
          </cell>
          <cell r="C21" t="str">
            <v>0</v>
          </cell>
          <cell r="D21" t="str">
            <v>0</v>
          </cell>
          <cell r="E21" t="str">
            <v>0</v>
          </cell>
          <cell r="F21" t="str">
            <v>0</v>
          </cell>
          <cell r="G21" t="str">
            <v>0</v>
          </cell>
          <cell r="H21" t="str">
            <v>0</v>
          </cell>
          <cell r="I21" t="str">
            <v>0</v>
          </cell>
          <cell r="J21" t="str">
            <v>0</v>
          </cell>
          <cell r="K21">
            <v>114226.85</v>
          </cell>
          <cell r="L21">
            <v>-4448.42</v>
          </cell>
          <cell r="M21">
            <v>1148015.8700000001</v>
          </cell>
          <cell r="N21" t="str">
            <v>0</v>
          </cell>
          <cell r="O21" t="str">
            <v>0</v>
          </cell>
          <cell r="P21">
            <v>1257794.3</v>
          </cell>
          <cell r="Q21" t="str">
            <v>0</v>
          </cell>
          <cell r="R21" t="str">
            <v>0</v>
          </cell>
          <cell r="S21">
            <v>114226.85</v>
          </cell>
          <cell r="T21">
            <v>1143567.45</v>
          </cell>
          <cell r="U21" t="str">
            <v>0</v>
          </cell>
          <cell r="V21" t="str">
            <v>0</v>
          </cell>
          <cell r="W21">
            <v>28556.712500000001</v>
          </cell>
          <cell r="X21">
            <v>684898.47</v>
          </cell>
        </row>
        <row r="22">
          <cell r="A22">
            <v>412011</v>
          </cell>
          <cell r="B22" t="str">
            <v xml:space="preserve">                                                                 412011     Int Inc - Conv DSI</v>
          </cell>
          <cell r="C22">
            <v>286458.78000000003</v>
          </cell>
          <cell r="D22">
            <v>148776.12</v>
          </cell>
          <cell r="E22">
            <v>226034.95</v>
          </cell>
          <cell r="F22">
            <v>245942.74</v>
          </cell>
          <cell r="G22">
            <v>194506.4</v>
          </cell>
          <cell r="H22">
            <v>243275.93</v>
          </cell>
          <cell r="I22">
            <v>176958.23</v>
          </cell>
          <cell r="J22">
            <v>167745.09</v>
          </cell>
          <cell r="K22">
            <v>172894.67</v>
          </cell>
          <cell r="L22">
            <v>164626.88</v>
          </cell>
          <cell r="M22">
            <v>146588.18</v>
          </cell>
          <cell r="N22">
            <v>106054.58</v>
          </cell>
          <cell r="O22">
            <v>3399455.44</v>
          </cell>
          <cell r="P22">
            <v>2279862.5499999998</v>
          </cell>
          <cell r="Q22">
            <v>661269.85</v>
          </cell>
          <cell r="R22">
            <v>683725.07</v>
          </cell>
          <cell r="S22">
            <v>517597.99</v>
          </cell>
          <cell r="T22">
            <v>417269.64</v>
          </cell>
          <cell r="U22">
            <v>1195604.7424999999</v>
          </cell>
          <cell r="V22">
            <v>1003799.0874999999</v>
          </cell>
          <cell r="W22">
            <v>1604809.8049999999</v>
          </cell>
          <cell r="X22">
            <v>2085870.8049999999</v>
          </cell>
        </row>
        <row r="23">
          <cell r="A23">
            <v>412012</v>
          </cell>
          <cell r="B23" t="str">
            <v xml:space="preserve">                                                                 412012     Int Inc Conv Fixed 1-2 DSI RTF</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cell r="P23" t="str">
            <v>0</v>
          </cell>
          <cell r="Q23" t="str">
            <v>0</v>
          </cell>
          <cell r="R23" t="str">
            <v>0</v>
          </cell>
          <cell r="S23" t="str">
            <v>0</v>
          </cell>
          <cell r="T23" t="str">
            <v>0</v>
          </cell>
          <cell r="U23" t="str">
            <v>0</v>
          </cell>
          <cell r="V23" t="str">
            <v>0</v>
          </cell>
          <cell r="W23" t="str">
            <v>0</v>
          </cell>
          <cell r="X23" t="str">
            <v>0</v>
          </cell>
        </row>
        <row r="24">
          <cell r="A24">
            <v>412091</v>
          </cell>
          <cell r="B24" t="str">
            <v xml:space="preserve">                                                                 412091     Int Inc Other</v>
          </cell>
          <cell r="C24">
            <v>6212.44</v>
          </cell>
          <cell r="D24">
            <v>6143.37</v>
          </cell>
          <cell r="E24">
            <v>6028.87</v>
          </cell>
          <cell r="F24">
            <v>5812.53</v>
          </cell>
          <cell r="G24">
            <v>5658.9</v>
          </cell>
          <cell r="H24">
            <v>5426.55</v>
          </cell>
          <cell r="I24">
            <v>5976.12</v>
          </cell>
          <cell r="J24">
            <v>5298.7</v>
          </cell>
          <cell r="K24">
            <v>5413.01</v>
          </cell>
          <cell r="L24">
            <v>5368.04</v>
          </cell>
          <cell r="M24">
            <v>5447.82</v>
          </cell>
          <cell r="N24">
            <v>5330.99</v>
          </cell>
          <cell r="O24">
            <v>84353.25</v>
          </cell>
          <cell r="P24">
            <v>68117.34</v>
          </cell>
          <cell r="Q24">
            <v>18384.68</v>
          </cell>
          <cell r="R24">
            <v>16897.98</v>
          </cell>
          <cell r="S24">
            <v>16687.830000000002</v>
          </cell>
          <cell r="T24">
            <v>16146.85</v>
          </cell>
          <cell r="U24">
            <v>30326.544999999998</v>
          </cell>
          <cell r="V24">
            <v>26930.165000000001</v>
          </cell>
          <cell r="W24">
            <v>43767.352500000001</v>
          </cell>
          <cell r="X24">
            <v>60053.177499999998</v>
          </cell>
        </row>
        <row r="25">
          <cell r="A25">
            <v>412097</v>
          </cell>
          <cell r="B25" t="str">
            <v xml:space="preserve">                                                                 412097     Int Inc Adj-Falcon Mi Rec</v>
          </cell>
          <cell r="C25">
            <v>2320058.73</v>
          </cell>
          <cell r="D25">
            <v>2578210.44</v>
          </cell>
          <cell r="E25">
            <v>2282457.4300000002</v>
          </cell>
          <cell r="F25">
            <v>2244187.73</v>
          </cell>
          <cell r="G25">
            <v>2616441.5099999998</v>
          </cell>
          <cell r="H25">
            <v>2721999.48</v>
          </cell>
          <cell r="I25">
            <v>2796753.18</v>
          </cell>
          <cell r="J25">
            <v>2338430.36</v>
          </cell>
          <cell r="K25">
            <v>2545001.66</v>
          </cell>
          <cell r="L25">
            <v>2569503.19</v>
          </cell>
          <cell r="M25">
            <v>2482626.3199999998</v>
          </cell>
          <cell r="N25">
            <v>2718258.99</v>
          </cell>
          <cell r="O25">
            <v>28849701.359999999</v>
          </cell>
          <cell r="P25">
            <v>30213929.02</v>
          </cell>
          <cell r="Q25">
            <v>7180726.5999999996</v>
          </cell>
          <cell r="R25">
            <v>7582628.7200000007</v>
          </cell>
          <cell r="S25">
            <v>7680185.2000000002</v>
          </cell>
          <cell r="T25">
            <v>7770388.5</v>
          </cell>
          <cell r="U25">
            <v>10812188.965</v>
          </cell>
          <cell r="V25">
            <v>10852588.022500001</v>
          </cell>
          <cell r="W25">
            <v>18666385.800000001</v>
          </cell>
          <cell r="X25">
            <v>26291545.82</v>
          </cell>
        </row>
        <row r="26">
          <cell r="A26">
            <v>412098</v>
          </cell>
          <cell r="B26" t="str">
            <v xml:space="preserve">                                                                 412098     Int Inc Adj - Purchasing</v>
          </cell>
          <cell r="C26">
            <v>114675.28</v>
          </cell>
          <cell r="D26">
            <v>123888.52</v>
          </cell>
          <cell r="E26">
            <v>-31108.15</v>
          </cell>
          <cell r="F26">
            <v>117403.59</v>
          </cell>
          <cell r="G26">
            <v>177583.93</v>
          </cell>
          <cell r="H26">
            <v>96577.76</v>
          </cell>
          <cell r="I26">
            <v>115719.86</v>
          </cell>
          <cell r="J26">
            <v>148603.85999999999</v>
          </cell>
          <cell r="K26">
            <v>-34361.01</v>
          </cell>
          <cell r="L26">
            <v>68977.460000000006</v>
          </cell>
          <cell r="M26">
            <v>1545248.57</v>
          </cell>
          <cell r="N26">
            <v>111552.79</v>
          </cell>
          <cell r="O26">
            <v>1001332.32</v>
          </cell>
          <cell r="P26">
            <v>2554762.46</v>
          </cell>
          <cell r="Q26">
            <v>207455.65</v>
          </cell>
          <cell r="R26">
            <v>391565.28</v>
          </cell>
          <cell r="S26">
            <v>229962.71</v>
          </cell>
          <cell r="T26">
            <v>1725778.82</v>
          </cell>
          <cell r="U26">
            <v>390506.76249999995</v>
          </cell>
          <cell r="V26">
            <v>408444.74750000006</v>
          </cell>
          <cell r="W26">
            <v>751522.50250000006</v>
          </cell>
          <cell r="X26">
            <v>1681229.2175</v>
          </cell>
        </row>
        <row r="27">
          <cell r="A27">
            <v>412099</v>
          </cell>
          <cell r="B27" t="str">
            <v xml:space="preserve">                                                                 412099     Int Income Adjustments</v>
          </cell>
          <cell r="C27">
            <v>1038159.49</v>
          </cell>
          <cell r="D27">
            <v>848870.04</v>
          </cell>
          <cell r="E27">
            <v>822805.53</v>
          </cell>
          <cell r="F27">
            <v>1059243.6499999999</v>
          </cell>
          <cell r="G27">
            <v>743368.82</v>
          </cell>
          <cell r="H27">
            <v>693735.48</v>
          </cell>
          <cell r="I27">
            <v>725925.01</v>
          </cell>
          <cell r="J27">
            <v>897071.35</v>
          </cell>
          <cell r="K27">
            <v>719128.75</v>
          </cell>
          <cell r="L27">
            <v>511234.17</v>
          </cell>
          <cell r="M27">
            <v>491943.6</v>
          </cell>
          <cell r="N27">
            <v>678248</v>
          </cell>
          <cell r="O27">
            <v>12176826.65</v>
          </cell>
          <cell r="P27">
            <v>9229733.8900000006</v>
          </cell>
          <cell r="Q27">
            <v>2709835.06</v>
          </cell>
          <cell r="R27">
            <v>2496347.9500000002</v>
          </cell>
          <cell r="S27">
            <v>2342125.11</v>
          </cell>
          <cell r="T27">
            <v>1681425.77</v>
          </cell>
          <cell r="U27">
            <v>4452962.6825000001</v>
          </cell>
          <cell r="V27">
            <v>4049386.0775000001</v>
          </cell>
          <cell r="W27">
            <v>6378944.6299999999</v>
          </cell>
          <cell r="X27">
            <v>8347267.5475000003</v>
          </cell>
        </row>
        <row r="28">
          <cell r="A28">
            <v>412101</v>
          </cell>
          <cell r="B28" t="str">
            <v xml:space="preserve">                                                                 412101     INT INC CONV (NON LASER)</v>
          </cell>
          <cell r="C28">
            <v>88060.99</v>
          </cell>
          <cell r="D28">
            <v>81812.42</v>
          </cell>
          <cell r="E28">
            <v>80472.39</v>
          </cell>
          <cell r="F28">
            <v>77713.899999999994</v>
          </cell>
          <cell r="G28">
            <v>76212.67</v>
          </cell>
          <cell r="H28">
            <v>74067.63</v>
          </cell>
          <cell r="I28">
            <v>70498.17</v>
          </cell>
          <cell r="J28">
            <v>69607.679999999993</v>
          </cell>
          <cell r="K28">
            <v>67955.48</v>
          </cell>
          <cell r="L28">
            <v>67414.559999999998</v>
          </cell>
          <cell r="M28">
            <v>65965.53</v>
          </cell>
          <cell r="N28">
            <v>64438.83</v>
          </cell>
          <cell r="O28">
            <v>1370051.28</v>
          </cell>
          <cell r="P28">
            <v>884220.25</v>
          </cell>
          <cell r="Q28">
            <v>250345.8</v>
          </cell>
          <cell r="R28">
            <v>227994.2</v>
          </cell>
          <cell r="S28">
            <v>208061.33</v>
          </cell>
          <cell r="T28">
            <v>197818.92</v>
          </cell>
          <cell r="U28">
            <v>469582.87</v>
          </cell>
          <cell r="V28">
            <v>365254.46750000003</v>
          </cell>
          <cell r="W28">
            <v>583006.33750000002</v>
          </cell>
          <cell r="X28">
            <v>786054.72250000003</v>
          </cell>
        </row>
        <row r="29">
          <cell r="A29">
            <v>412108</v>
          </cell>
          <cell r="B29" t="str">
            <v xml:space="preserve">                                                                 412108</v>
          </cell>
          <cell r="C29" t="str">
            <v>0</v>
          </cell>
          <cell r="D29" t="str">
            <v>0</v>
          </cell>
          <cell r="E29" t="str">
            <v>0</v>
          </cell>
          <cell r="F29" t="str">
            <v>0</v>
          </cell>
          <cell r="G29" t="str">
            <v>0</v>
          </cell>
          <cell r="H29" t="str">
            <v>0</v>
          </cell>
          <cell r="I29" t="str">
            <v>0</v>
          </cell>
          <cell r="J29" t="str">
            <v>0</v>
          </cell>
          <cell r="K29" t="str">
            <v>0</v>
          </cell>
          <cell r="L29" t="str">
            <v>0</v>
          </cell>
          <cell r="M29" t="str">
            <v>0</v>
          </cell>
          <cell r="N29" t="str">
            <v>0</v>
          </cell>
          <cell r="O29" t="str">
            <v>0</v>
          </cell>
          <cell r="P29" t="str">
            <v>0</v>
          </cell>
          <cell r="Q29" t="str">
            <v>0</v>
          </cell>
          <cell r="R29" t="str">
            <v>0</v>
          </cell>
          <cell r="S29" t="str">
            <v>0</v>
          </cell>
          <cell r="T29" t="str">
            <v>0</v>
          </cell>
          <cell r="U29" t="str">
            <v>0</v>
          </cell>
          <cell r="V29" t="str">
            <v>0</v>
          </cell>
          <cell r="W29" t="str">
            <v>0</v>
          </cell>
          <cell r="X29" t="str">
            <v>0</v>
          </cell>
        </row>
        <row r="30">
          <cell r="A30">
            <v>412171</v>
          </cell>
          <cell r="B30" t="str">
            <v xml:space="preserve">                                                                 412171</v>
          </cell>
          <cell r="C30" t="str">
            <v>0</v>
          </cell>
          <cell r="D30" t="str">
            <v>0</v>
          </cell>
          <cell r="E30" t="str">
            <v>0</v>
          </cell>
          <cell r="F30" t="str">
            <v>0</v>
          </cell>
          <cell r="G30" t="str">
            <v>0</v>
          </cell>
          <cell r="H30" t="str">
            <v>0</v>
          </cell>
          <cell r="I30" t="str">
            <v>0</v>
          </cell>
          <cell r="J30" t="str">
            <v>0</v>
          </cell>
          <cell r="K30" t="str">
            <v>0</v>
          </cell>
          <cell r="L30" t="str">
            <v>0</v>
          </cell>
          <cell r="M30" t="str">
            <v>0</v>
          </cell>
          <cell r="N30" t="str">
            <v>0</v>
          </cell>
          <cell r="O30" t="str">
            <v>0</v>
          </cell>
          <cell r="P30" t="str">
            <v>0</v>
          </cell>
          <cell r="Q30" t="str">
            <v>0</v>
          </cell>
          <cell r="R30" t="str">
            <v>0</v>
          </cell>
          <cell r="S30" t="str">
            <v>0</v>
          </cell>
          <cell r="T30" t="str">
            <v>0</v>
          </cell>
          <cell r="U30" t="str">
            <v>0</v>
          </cell>
          <cell r="V30" t="str">
            <v>0</v>
          </cell>
          <cell r="W30" t="str">
            <v>0</v>
          </cell>
          <cell r="X30" t="str">
            <v>0</v>
          </cell>
        </row>
        <row r="31">
          <cell r="A31">
            <v>412201</v>
          </cell>
          <cell r="B31" t="str">
            <v xml:space="preserve">                                                                 412201     Mass Custom - Int Income</v>
          </cell>
          <cell r="C31" t="str">
            <v>0</v>
          </cell>
          <cell r="D31" t="str">
            <v>0</v>
          </cell>
          <cell r="E31" t="str">
            <v>0</v>
          </cell>
          <cell r="F31" t="str">
            <v>0</v>
          </cell>
          <cell r="G31" t="str">
            <v>0</v>
          </cell>
          <cell r="H31" t="str">
            <v>0</v>
          </cell>
          <cell r="I31" t="str">
            <v>0</v>
          </cell>
          <cell r="J31" t="str">
            <v>0</v>
          </cell>
          <cell r="K31" t="str">
            <v>0</v>
          </cell>
          <cell r="L31" t="str">
            <v>0</v>
          </cell>
          <cell r="M31" t="str">
            <v>0</v>
          </cell>
          <cell r="N31" t="str">
            <v>0</v>
          </cell>
          <cell r="O31" t="str">
            <v>0</v>
          </cell>
          <cell r="P31" t="str">
            <v>0</v>
          </cell>
          <cell r="Q31" t="str">
            <v>0</v>
          </cell>
          <cell r="R31" t="str">
            <v>0</v>
          </cell>
          <cell r="S31" t="str">
            <v>0</v>
          </cell>
          <cell r="T31" t="str">
            <v>0</v>
          </cell>
          <cell r="U31" t="str">
            <v>0</v>
          </cell>
          <cell r="V31" t="str">
            <v>0</v>
          </cell>
          <cell r="W31" t="str">
            <v>0</v>
          </cell>
          <cell r="X31" t="str">
            <v>0</v>
          </cell>
        </row>
        <row r="32">
          <cell r="A32">
            <v>412401</v>
          </cell>
          <cell r="B32" t="str">
            <v xml:space="preserve">                                                                 412401</v>
          </cell>
          <cell r="C32" t="str">
            <v>0</v>
          </cell>
          <cell r="D32" t="str">
            <v>0</v>
          </cell>
          <cell r="E32" t="str">
            <v>0</v>
          </cell>
          <cell r="F32" t="str">
            <v>0</v>
          </cell>
          <cell r="G32" t="str">
            <v>0</v>
          </cell>
          <cell r="H32" t="str">
            <v>0</v>
          </cell>
          <cell r="I32" t="str">
            <v>0</v>
          </cell>
          <cell r="J32" t="str">
            <v>0</v>
          </cell>
          <cell r="K32" t="str">
            <v>0</v>
          </cell>
          <cell r="L32" t="str">
            <v>0</v>
          </cell>
          <cell r="M32" t="str">
            <v>0</v>
          </cell>
          <cell r="N32" t="str">
            <v>0</v>
          </cell>
          <cell r="O32" t="str">
            <v>0</v>
          </cell>
          <cell r="P32" t="str">
            <v>0</v>
          </cell>
          <cell r="Q32" t="str">
            <v>0</v>
          </cell>
          <cell r="R32" t="str">
            <v>0</v>
          </cell>
          <cell r="S32" t="str">
            <v>0</v>
          </cell>
          <cell r="T32" t="str">
            <v>0</v>
          </cell>
          <cell r="U32" t="str">
            <v>0</v>
          </cell>
          <cell r="V32" t="str">
            <v>0</v>
          </cell>
          <cell r="W32" t="str">
            <v>0</v>
          </cell>
          <cell r="X32" t="str">
            <v>0</v>
          </cell>
        </row>
        <row r="33">
          <cell r="A33">
            <v>412500</v>
          </cell>
          <cell r="B33" t="str">
            <v xml:space="preserve">                                                                 412500     Int Income Adc Loans</v>
          </cell>
          <cell r="C33" t="str">
            <v>0</v>
          </cell>
          <cell r="D33" t="str">
            <v>0</v>
          </cell>
          <cell r="E33" t="str">
            <v>0</v>
          </cell>
          <cell r="F33" t="str">
            <v>0</v>
          </cell>
          <cell r="G33" t="str">
            <v>0</v>
          </cell>
          <cell r="H33" t="str">
            <v>0</v>
          </cell>
          <cell r="I33" t="str">
            <v>0</v>
          </cell>
          <cell r="J33" t="str">
            <v>0</v>
          </cell>
          <cell r="K33" t="str">
            <v>0</v>
          </cell>
          <cell r="L33" t="str">
            <v>0</v>
          </cell>
          <cell r="M33" t="str">
            <v>0</v>
          </cell>
          <cell r="N33" t="str">
            <v>0</v>
          </cell>
          <cell r="O33" t="str">
            <v>0</v>
          </cell>
          <cell r="P33" t="str">
            <v>0</v>
          </cell>
          <cell r="Q33" t="str">
            <v>0</v>
          </cell>
          <cell r="R33" t="str">
            <v>0</v>
          </cell>
          <cell r="S33" t="str">
            <v>0</v>
          </cell>
          <cell r="T33" t="str">
            <v>0</v>
          </cell>
          <cell r="U33" t="str">
            <v>0</v>
          </cell>
          <cell r="V33" t="str">
            <v>0</v>
          </cell>
          <cell r="W33" t="str">
            <v>0</v>
          </cell>
          <cell r="X33" t="str">
            <v>0</v>
          </cell>
        </row>
        <row r="34">
          <cell r="A34">
            <v>412701</v>
          </cell>
          <cell r="B34" t="str">
            <v xml:space="preserve">                                                                 412701</v>
          </cell>
          <cell r="C34" t="str">
            <v>0</v>
          </cell>
          <cell r="D34" t="str">
            <v>0</v>
          </cell>
          <cell r="E34" t="str">
            <v>0</v>
          </cell>
          <cell r="F34" t="str">
            <v>0</v>
          </cell>
          <cell r="G34" t="str">
            <v>0</v>
          </cell>
          <cell r="H34" t="str">
            <v>0</v>
          </cell>
          <cell r="I34" t="str">
            <v>0</v>
          </cell>
          <cell r="J34" t="str">
            <v>0</v>
          </cell>
          <cell r="K34" t="str">
            <v>0</v>
          </cell>
          <cell r="L34" t="str">
            <v>0</v>
          </cell>
          <cell r="M34" t="str">
            <v>0</v>
          </cell>
          <cell r="N34" t="str">
            <v>0</v>
          </cell>
          <cell r="O34" t="str">
            <v>0</v>
          </cell>
          <cell r="P34" t="str">
            <v>0</v>
          </cell>
          <cell r="Q34" t="str">
            <v>0</v>
          </cell>
          <cell r="R34" t="str">
            <v>0</v>
          </cell>
          <cell r="S34" t="str">
            <v>0</v>
          </cell>
          <cell r="T34" t="str">
            <v>0</v>
          </cell>
          <cell r="U34" t="str">
            <v>0</v>
          </cell>
          <cell r="V34" t="str">
            <v>0</v>
          </cell>
          <cell r="W34" t="str">
            <v>0</v>
          </cell>
          <cell r="X34" t="str">
            <v>0</v>
          </cell>
        </row>
        <row r="35">
          <cell r="A35">
            <v>412811</v>
          </cell>
          <cell r="B35" t="str">
            <v xml:space="preserve">                                                                 412811</v>
          </cell>
          <cell r="C35" t="str">
            <v>0</v>
          </cell>
          <cell r="D35" t="str">
            <v>0</v>
          </cell>
          <cell r="E35" t="str">
            <v>0</v>
          </cell>
          <cell r="F35" t="str">
            <v>0</v>
          </cell>
          <cell r="G35" t="str">
            <v>0</v>
          </cell>
          <cell r="H35" t="str">
            <v>0</v>
          </cell>
          <cell r="I35" t="str">
            <v>0</v>
          </cell>
          <cell r="J35" t="str">
            <v>0</v>
          </cell>
          <cell r="K35" t="str">
            <v>0</v>
          </cell>
          <cell r="L35" t="str">
            <v>0</v>
          </cell>
          <cell r="M35" t="str">
            <v>0</v>
          </cell>
          <cell r="N35" t="str">
            <v>0</v>
          </cell>
          <cell r="O35" t="str">
            <v>0</v>
          </cell>
          <cell r="P35" t="str">
            <v>0</v>
          </cell>
          <cell r="Q35" t="str">
            <v>0</v>
          </cell>
          <cell r="R35" t="str">
            <v>0</v>
          </cell>
          <cell r="S35" t="str">
            <v>0</v>
          </cell>
          <cell r="T35" t="str">
            <v>0</v>
          </cell>
          <cell r="U35" t="str">
            <v>0</v>
          </cell>
          <cell r="V35" t="str">
            <v>0</v>
          </cell>
          <cell r="W35" t="str">
            <v>0</v>
          </cell>
          <cell r="X35" t="str">
            <v>0</v>
          </cell>
        </row>
        <row r="36">
          <cell r="A36">
            <v>412901</v>
          </cell>
          <cell r="B36" t="str">
            <v xml:space="preserve">                                                                 412901     Int Conv Paythru Bond</v>
          </cell>
          <cell r="C36" t="str">
            <v>0</v>
          </cell>
          <cell r="D36" t="str">
            <v>0</v>
          </cell>
          <cell r="E36" t="str">
            <v>0</v>
          </cell>
          <cell r="F36" t="str">
            <v>0</v>
          </cell>
          <cell r="G36" t="str">
            <v>0</v>
          </cell>
          <cell r="H36" t="str">
            <v>0</v>
          </cell>
          <cell r="I36" t="str">
            <v>0</v>
          </cell>
          <cell r="J36" t="str">
            <v>0</v>
          </cell>
          <cell r="K36" t="str">
            <v>0</v>
          </cell>
          <cell r="L36" t="str">
            <v>0</v>
          </cell>
          <cell r="M36" t="str">
            <v>0</v>
          </cell>
          <cell r="N36" t="str">
            <v>0</v>
          </cell>
          <cell r="O36" t="str">
            <v>0</v>
          </cell>
          <cell r="P36" t="str">
            <v>0</v>
          </cell>
          <cell r="Q36" t="str">
            <v>0</v>
          </cell>
          <cell r="R36" t="str">
            <v>0</v>
          </cell>
          <cell r="S36" t="str">
            <v>0</v>
          </cell>
          <cell r="T36" t="str">
            <v>0</v>
          </cell>
          <cell r="U36" t="str">
            <v>0</v>
          </cell>
          <cell r="V36" t="str">
            <v>0</v>
          </cell>
          <cell r="W36" t="str">
            <v>0</v>
          </cell>
          <cell r="X36" t="str">
            <v>0</v>
          </cell>
        </row>
        <row r="37">
          <cell r="A37">
            <v>413101</v>
          </cell>
          <cell r="B37" t="str">
            <v xml:space="preserve">                                                                 413101     Int Inc Called MBS</v>
          </cell>
          <cell r="C37">
            <v>84024.11</v>
          </cell>
          <cell r="D37">
            <v>79507.42</v>
          </cell>
          <cell r="E37">
            <v>74714.77</v>
          </cell>
          <cell r="F37">
            <v>70584.679999999993</v>
          </cell>
          <cell r="G37">
            <v>67360.27</v>
          </cell>
          <cell r="H37">
            <v>63696.67</v>
          </cell>
          <cell r="I37">
            <v>60666.13</v>
          </cell>
          <cell r="J37">
            <v>58084.54</v>
          </cell>
          <cell r="K37">
            <v>54732.42</v>
          </cell>
          <cell r="L37">
            <v>52425.120000000003</v>
          </cell>
          <cell r="M37">
            <v>49624.88</v>
          </cell>
          <cell r="N37">
            <v>47234.66</v>
          </cell>
          <cell r="O37">
            <v>1362798.02</v>
          </cell>
          <cell r="P37">
            <v>762655.67</v>
          </cell>
          <cell r="Q37">
            <v>238246.3</v>
          </cell>
          <cell r="R37">
            <v>201641.62</v>
          </cell>
          <cell r="S37">
            <v>173483.09</v>
          </cell>
          <cell r="T37">
            <v>149284.66</v>
          </cell>
          <cell r="U37">
            <v>462149.99</v>
          </cell>
          <cell r="V37">
            <v>340789.11249999999</v>
          </cell>
          <cell r="W37">
            <v>528112.89250000007</v>
          </cell>
          <cell r="X37">
            <v>689310.95500000007</v>
          </cell>
        </row>
        <row r="38">
          <cell r="A38">
            <v>413901</v>
          </cell>
          <cell r="B38" t="str">
            <v xml:space="preserve">                                                                 413901</v>
          </cell>
          <cell r="C38" t="str">
            <v>0</v>
          </cell>
          <cell r="D38" t="str">
            <v>0</v>
          </cell>
          <cell r="E38" t="str">
            <v>0</v>
          </cell>
          <cell r="F38" t="str">
            <v>0</v>
          </cell>
          <cell r="G38" t="str">
            <v>0</v>
          </cell>
          <cell r="H38" t="str">
            <v>0</v>
          </cell>
          <cell r="I38" t="str">
            <v>0</v>
          </cell>
          <cell r="J38" t="str">
            <v>0</v>
          </cell>
          <cell r="K38" t="str">
            <v>0</v>
          </cell>
          <cell r="L38" t="str">
            <v>0</v>
          </cell>
          <cell r="M38" t="str">
            <v>0</v>
          </cell>
          <cell r="N38" t="str">
            <v>0</v>
          </cell>
          <cell r="O38" t="str">
            <v>0</v>
          </cell>
          <cell r="P38" t="str">
            <v>0</v>
          </cell>
          <cell r="Q38" t="str">
            <v>0</v>
          </cell>
          <cell r="R38" t="str">
            <v>0</v>
          </cell>
          <cell r="S38" t="str">
            <v>0</v>
          </cell>
          <cell r="T38" t="str">
            <v>0</v>
          </cell>
          <cell r="U38" t="str">
            <v>0</v>
          </cell>
          <cell r="V38" t="str">
            <v>0</v>
          </cell>
          <cell r="W38" t="str">
            <v>0</v>
          </cell>
          <cell r="X38" t="str">
            <v>0</v>
          </cell>
        </row>
        <row r="39">
          <cell r="A39">
            <v>415901</v>
          </cell>
          <cell r="B39" t="str">
            <v xml:space="preserve">                                                                 415901     Concurrent Mtg Adj.</v>
          </cell>
          <cell r="C39">
            <v>-755.51</v>
          </cell>
          <cell r="D39">
            <v>-737.21</v>
          </cell>
          <cell r="E39">
            <v>-758.34</v>
          </cell>
          <cell r="F39">
            <v>-614.87</v>
          </cell>
          <cell r="G39">
            <v>-595.02</v>
          </cell>
          <cell r="H39">
            <v>-743.52</v>
          </cell>
          <cell r="I39">
            <v>-619.02</v>
          </cell>
          <cell r="J39">
            <v>-610.41999999999996</v>
          </cell>
          <cell r="K39">
            <v>-536.05999999999995</v>
          </cell>
          <cell r="L39">
            <v>-492.31</v>
          </cell>
          <cell r="M39">
            <v>-592.46</v>
          </cell>
          <cell r="N39">
            <v>-483.42</v>
          </cell>
          <cell r="O39">
            <v>-10315.58</v>
          </cell>
          <cell r="P39">
            <v>-7538.16</v>
          </cell>
          <cell r="Q39">
            <v>-2251.06</v>
          </cell>
          <cell r="R39">
            <v>-1953.41</v>
          </cell>
          <cell r="S39">
            <v>-1765.5</v>
          </cell>
          <cell r="T39">
            <v>-1568.19</v>
          </cell>
          <cell r="U39">
            <v>-3703.7174999999997</v>
          </cell>
          <cell r="V39">
            <v>-3195.6025</v>
          </cell>
          <cell r="W39">
            <v>-5107.96</v>
          </cell>
          <cell r="X39">
            <v>-6756.2874999999995</v>
          </cell>
        </row>
        <row r="40">
          <cell r="A40">
            <v>415905</v>
          </cell>
          <cell r="B40" t="str">
            <v xml:space="preserve">                                                                 415905     Purch Disc Adj Repurchase</v>
          </cell>
          <cell r="C40" t="str">
            <v>0</v>
          </cell>
          <cell r="D40">
            <v>-165.29</v>
          </cell>
          <cell r="E40">
            <v>-175.58</v>
          </cell>
          <cell r="F40" t="str">
            <v>0</v>
          </cell>
          <cell r="G40">
            <v>-20.9</v>
          </cell>
          <cell r="H40" t="str">
            <v>0</v>
          </cell>
          <cell r="I40">
            <v>818.8</v>
          </cell>
          <cell r="J40">
            <v>-52.95</v>
          </cell>
          <cell r="K40">
            <v>-188.71</v>
          </cell>
          <cell r="L40">
            <v>-113.24</v>
          </cell>
          <cell r="M40">
            <v>-129.66</v>
          </cell>
          <cell r="N40" t="str">
            <v>0</v>
          </cell>
          <cell r="O40">
            <v>20008.12</v>
          </cell>
          <cell r="P40">
            <v>-27.53</v>
          </cell>
          <cell r="Q40">
            <v>-340.87</v>
          </cell>
          <cell r="R40">
            <v>-20.9</v>
          </cell>
          <cell r="S40">
            <v>577.14</v>
          </cell>
          <cell r="T40">
            <v>-242.9</v>
          </cell>
          <cell r="U40">
            <v>4875.49</v>
          </cell>
          <cell r="V40">
            <v>-351.32</v>
          </cell>
          <cell r="W40">
            <v>178.67750000000001</v>
          </cell>
          <cell r="X40">
            <v>65.61</v>
          </cell>
        </row>
        <row r="41">
          <cell r="A41">
            <v>526001</v>
          </cell>
          <cell r="B41" t="str">
            <v xml:space="preserve">                                                                 526001     Int Inc On Def Gain/Loss</v>
          </cell>
          <cell r="C41">
            <v>2556663.1</v>
          </cell>
          <cell r="D41">
            <v>2361341.31</v>
          </cell>
          <cell r="E41">
            <v>2581617.66</v>
          </cell>
          <cell r="F41">
            <v>2601087.2999999998</v>
          </cell>
          <cell r="G41">
            <v>2624414.9300000002</v>
          </cell>
          <cell r="H41">
            <v>2633046.52</v>
          </cell>
          <cell r="I41">
            <v>2606215.15</v>
          </cell>
          <cell r="J41">
            <v>2719715.21</v>
          </cell>
          <cell r="K41">
            <v>2751489.58</v>
          </cell>
          <cell r="L41">
            <v>2556700.35</v>
          </cell>
          <cell r="M41">
            <v>3241984.84</v>
          </cell>
          <cell r="N41">
            <v>2129190.88</v>
          </cell>
          <cell r="O41">
            <v>23777661.359999999</v>
          </cell>
          <cell r="P41">
            <v>31363466.829999998</v>
          </cell>
          <cell r="Q41">
            <v>7499622.0700000003</v>
          </cell>
          <cell r="R41">
            <v>7858548.75</v>
          </cell>
          <cell r="S41">
            <v>8077419.9399999995</v>
          </cell>
          <cell r="T41">
            <v>7927876.0699999994</v>
          </cell>
          <cell r="U41">
            <v>9687987.7349999994</v>
          </cell>
          <cell r="V41">
            <v>11420906.640000001</v>
          </cell>
          <cell r="W41">
            <v>19360562.182500001</v>
          </cell>
          <cell r="X41">
            <v>27506406.162500001</v>
          </cell>
        </row>
        <row r="42">
          <cell r="A42" t="str">
            <v xml:space="preserve">                                                            PORTINCFXD</v>
          </cell>
          <cell r="B42" t="str">
            <v xml:space="preserve">                                                            PORTINCFXD</v>
          </cell>
          <cell r="C42">
            <v>873461651.57000005</v>
          </cell>
          <cell r="D42">
            <v>873905934.45999992</v>
          </cell>
          <cell r="E42">
            <v>882946756.59999979</v>
          </cell>
          <cell r="F42">
            <v>887449645.75999987</v>
          </cell>
          <cell r="G42">
            <v>881977361.70999992</v>
          </cell>
          <cell r="H42">
            <v>883752835.2299999</v>
          </cell>
          <cell r="I42">
            <v>881859790.73999989</v>
          </cell>
          <cell r="J42">
            <v>879603934.91000009</v>
          </cell>
          <cell r="K42">
            <v>899822808.59000003</v>
          </cell>
          <cell r="L42">
            <v>901604408.69000006</v>
          </cell>
          <cell r="M42">
            <v>903070222.2900002</v>
          </cell>
          <cell r="N42">
            <v>912889806.7700001</v>
          </cell>
          <cell r="O42">
            <v>10559950637.790003</v>
          </cell>
          <cell r="P42">
            <v>10662345157.319996</v>
          </cell>
          <cell r="Q42">
            <v>2630314342.6299996</v>
          </cell>
          <cell r="R42">
            <v>2653179842.6999998</v>
          </cell>
          <cell r="S42">
            <v>2661286534.2400002</v>
          </cell>
          <cell r="T42">
            <v>2717564437.7500005</v>
          </cell>
          <cell r="U42">
            <v>3952773554.5050011</v>
          </cell>
          <cell r="V42">
            <v>3957828466.6124992</v>
          </cell>
          <cell r="W42">
            <v>6609646697.9874992</v>
          </cell>
          <cell r="X42">
            <v>9300741588.9249992</v>
          </cell>
        </row>
        <row r="43">
          <cell r="A43">
            <v>410831</v>
          </cell>
          <cell r="B43" t="str">
            <v xml:space="preserve">                                                                 410831     Int Inc - Hsng Rev Bonds</v>
          </cell>
          <cell r="C43">
            <v>31044201.600000001</v>
          </cell>
          <cell r="D43">
            <v>30851479.379999999</v>
          </cell>
          <cell r="E43">
            <v>30529078.359999999</v>
          </cell>
          <cell r="F43">
            <v>29793650.210000001</v>
          </cell>
          <cell r="G43">
            <v>29638180.370000001</v>
          </cell>
          <cell r="H43">
            <v>29135780.719999999</v>
          </cell>
          <cell r="I43">
            <v>28615521.440000001</v>
          </cell>
          <cell r="J43">
            <v>28422516.41</v>
          </cell>
          <cell r="K43">
            <v>28151500.899999999</v>
          </cell>
          <cell r="L43">
            <v>27899561.789999999</v>
          </cell>
          <cell r="M43">
            <v>27650876.670000002</v>
          </cell>
          <cell r="N43">
            <v>27160392.859999999</v>
          </cell>
          <cell r="O43">
            <v>443170619.41000003</v>
          </cell>
          <cell r="P43">
            <v>348892740.70999998</v>
          </cell>
          <cell r="Q43">
            <v>92424759.340000004</v>
          </cell>
          <cell r="R43">
            <v>88567611.299999997</v>
          </cell>
          <cell r="S43">
            <v>85189538.75</v>
          </cell>
          <cell r="T43">
            <v>82710831.319999993</v>
          </cell>
          <cell r="U43">
            <v>157133815.33250001</v>
          </cell>
          <cell r="V43">
            <v>136873032.36249998</v>
          </cell>
          <cell r="W43">
            <v>223703145.15000001</v>
          </cell>
          <cell r="X43">
            <v>307722117.28249997</v>
          </cell>
        </row>
        <row r="44">
          <cell r="A44">
            <v>410832</v>
          </cell>
          <cell r="B44" t="str">
            <v xml:space="preserve">                                                                 410832     SF INT INC MRBs (CAB)</v>
          </cell>
          <cell r="C44">
            <v>283718.92</v>
          </cell>
          <cell r="D44">
            <v>278333</v>
          </cell>
          <cell r="E44">
            <v>277747.21000000002</v>
          </cell>
          <cell r="F44">
            <v>273722.18</v>
          </cell>
          <cell r="G44">
            <v>269671.81</v>
          </cell>
          <cell r="H44">
            <v>268549.13</v>
          </cell>
          <cell r="I44">
            <v>265930</v>
          </cell>
          <cell r="J44">
            <v>264150.11</v>
          </cell>
          <cell r="K44">
            <v>218011.68</v>
          </cell>
          <cell r="L44">
            <v>259809.37</v>
          </cell>
          <cell r="M44">
            <v>259704.75</v>
          </cell>
          <cell r="N44">
            <v>258711.42</v>
          </cell>
          <cell r="O44">
            <v>3439701.25</v>
          </cell>
          <cell r="P44">
            <v>3178059.58</v>
          </cell>
          <cell r="Q44">
            <v>839799.13</v>
          </cell>
          <cell r="R44">
            <v>811943.12</v>
          </cell>
          <cell r="S44">
            <v>748091.79</v>
          </cell>
          <cell r="T44">
            <v>778225.54</v>
          </cell>
          <cell r="U44">
            <v>1281317.8049999999</v>
          </cell>
          <cell r="V44">
            <v>1247063.9525000001</v>
          </cell>
          <cell r="W44">
            <v>2037767.7249999999</v>
          </cell>
          <cell r="X44">
            <v>2789221.2975000003</v>
          </cell>
        </row>
        <row r="45">
          <cell r="A45">
            <v>410871</v>
          </cell>
          <cell r="B45" t="str">
            <v xml:space="preserve">                                                                 410871     SFMRB Taxable Income Account</v>
          </cell>
          <cell r="C45">
            <v>2984073.59</v>
          </cell>
          <cell r="D45">
            <v>2951173.54</v>
          </cell>
          <cell r="E45">
            <v>2764499.44</v>
          </cell>
          <cell r="F45">
            <v>2678324.4700000002</v>
          </cell>
          <cell r="G45">
            <v>2587062</v>
          </cell>
          <cell r="H45">
            <v>2539995.37</v>
          </cell>
          <cell r="I45">
            <v>2482978.4700000002</v>
          </cell>
          <cell r="J45">
            <v>2421003.83</v>
          </cell>
          <cell r="K45">
            <v>2356245.7599999998</v>
          </cell>
          <cell r="L45">
            <v>2295897.2200000002</v>
          </cell>
          <cell r="M45">
            <v>2254055.5</v>
          </cell>
          <cell r="N45">
            <v>2204512.17</v>
          </cell>
          <cell r="O45">
            <v>46642749.68</v>
          </cell>
          <cell r="P45">
            <v>30519821.359999999</v>
          </cell>
          <cell r="Q45">
            <v>8699746.5700000003</v>
          </cell>
          <cell r="R45">
            <v>7805381.8400000008</v>
          </cell>
          <cell r="S45">
            <v>7260228.0600000005</v>
          </cell>
          <cell r="T45">
            <v>6754464.8900000006</v>
          </cell>
          <cell r="U45">
            <v>16065454.2425</v>
          </cell>
          <cell r="V45">
            <v>12637019.765000001</v>
          </cell>
          <cell r="W45">
            <v>20166925.6175</v>
          </cell>
          <cell r="X45">
            <v>27165435.177499998</v>
          </cell>
        </row>
        <row r="46">
          <cell r="A46" t="str">
            <v xml:space="preserve">                                                            PORTINCHRB</v>
          </cell>
          <cell r="B46" t="str">
            <v xml:space="preserve">                                                            PORTINCHRB</v>
          </cell>
          <cell r="C46">
            <v>34311994.109999999</v>
          </cell>
          <cell r="D46">
            <v>34080985.920000002</v>
          </cell>
          <cell r="E46">
            <v>33571325.009999998</v>
          </cell>
          <cell r="F46">
            <v>32745696.859999999</v>
          </cell>
          <cell r="G46">
            <v>32494914.18</v>
          </cell>
          <cell r="H46">
            <v>31944325.219999999</v>
          </cell>
          <cell r="I46">
            <v>31364429.91</v>
          </cell>
          <cell r="J46">
            <v>31107670.350000001</v>
          </cell>
          <cell r="K46">
            <v>30725758.339999996</v>
          </cell>
          <cell r="L46">
            <v>30455268.379999999</v>
          </cell>
          <cell r="M46">
            <v>30164636.920000002</v>
          </cell>
          <cell r="N46">
            <v>29623616.450000003</v>
          </cell>
          <cell r="O46">
            <v>493253070.34000003</v>
          </cell>
          <cell r="P46">
            <v>382590621.64999998</v>
          </cell>
          <cell r="Q46">
            <v>101964305.03999999</v>
          </cell>
          <cell r="R46">
            <v>97184936.25999999</v>
          </cell>
          <cell r="S46">
            <v>93197858.599999994</v>
          </cell>
          <cell r="T46">
            <v>90243521.75</v>
          </cell>
          <cell r="U46">
            <v>174480587.38</v>
          </cell>
          <cell r="V46">
            <v>150757116.07999998</v>
          </cell>
          <cell r="W46">
            <v>245907838.49250001</v>
          </cell>
          <cell r="X46">
            <v>337676773.75750005</v>
          </cell>
        </row>
        <row r="47">
          <cell r="A47">
            <v>410801</v>
          </cell>
          <cell r="B47" t="str">
            <v xml:space="preserve">                                                                 410801     Int Inc Govt Mbs(Pits)</v>
          </cell>
          <cell r="C47">
            <v>5269251.13</v>
          </cell>
          <cell r="D47">
            <v>5162815.3099999996</v>
          </cell>
          <cell r="E47">
            <v>5038804.78</v>
          </cell>
          <cell r="F47">
            <v>4880640.51</v>
          </cell>
          <cell r="G47">
            <v>4803314.42</v>
          </cell>
          <cell r="H47">
            <v>4653584.62</v>
          </cell>
          <cell r="I47">
            <v>4514733.88</v>
          </cell>
          <cell r="J47">
            <v>4411736.5</v>
          </cell>
          <cell r="K47">
            <v>4335546.55</v>
          </cell>
          <cell r="L47">
            <v>4267847.8600000003</v>
          </cell>
          <cell r="M47">
            <v>4201375.5599999996</v>
          </cell>
          <cell r="N47">
            <v>4139044.7</v>
          </cell>
          <cell r="O47">
            <v>79151514.450000003</v>
          </cell>
          <cell r="P47">
            <v>55678695.82</v>
          </cell>
          <cell r="Q47">
            <v>15470871.219999999</v>
          </cell>
          <cell r="R47">
            <v>14337539.550000001</v>
          </cell>
          <cell r="S47">
            <v>13262016.93</v>
          </cell>
          <cell r="T47">
            <v>12608268.120000001</v>
          </cell>
          <cell r="U47">
            <v>27580925.809999999</v>
          </cell>
          <cell r="V47">
            <v>22696404.967500001</v>
          </cell>
          <cell r="W47">
            <v>36484216.067499995</v>
          </cell>
          <cell r="X47">
            <v>49406762.549999997</v>
          </cell>
        </row>
        <row r="48">
          <cell r="A48">
            <v>410813</v>
          </cell>
          <cell r="B48" t="str">
            <v xml:space="preserve">                                                                 410813     INT INC FREEDIE GOVT MBS</v>
          </cell>
          <cell r="C48">
            <v>2017333.07</v>
          </cell>
          <cell r="D48">
            <v>1994730.38</v>
          </cell>
          <cell r="E48">
            <v>1976474.14</v>
          </cell>
          <cell r="F48">
            <v>574783.96</v>
          </cell>
          <cell r="G48">
            <v>566840.74</v>
          </cell>
          <cell r="H48">
            <v>558961.42000000004</v>
          </cell>
          <cell r="I48">
            <v>551229</v>
          </cell>
          <cell r="J48">
            <v>544464.46</v>
          </cell>
          <cell r="K48">
            <v>536369.27</v>
          </cell>
          <cell r="L48">
            <v>530004.04</v>
          </cell>
          <cell r="M48">
            <v>523578.14</v>
          </cell>
          <cell r="N48">
            <v>514965.22</v>
          </cell>
          <cell r="O48">
            <v>19727858.949999999</v>
          </cell>
          <cell r="P48">
            <v>10889733.84</v>
          </cell>
          <cell r="Q48">
            <v>5988537.5899999999</v>
          </cell>
          <cell r="R48">
            <v>1700586.12</v>
          </cell>
          <cell r="S48">
            <v>1632062.73</v>
          </cell>
          <cell r="T48">
            <v>1568547.4</v>
          </cell>
          <cell r="U48">
            <v>7936448.2649999997</v>
          </cell>
          <cell r="V48">
            <v>6842786.2850000001</v>
          </cell>
          <cell r="W48">
            <v>8508870.0075000003</v>
          </cell>
          <cell r="X48">
            <v>10109219.844999999</v>
          </cell>
        </row>
        <row r="49">
          <cell r="A49">
            <v>410990</v>
          </cell>
          <cell r="B49" t="str">
            <v xml:space="preserve">                                                                 410990     OOC Interest Income STATS - Govt SF</v>
          </cell>
          <cell r="C49" t="str">
            <v>0</v>
          </cell>
          <cell r="D49" t="str">
            <v>0</v>
          </cell>
          <cell r="E49" t="str">
            <v>0</v>
          </cell>
          <cell r="F49" t="str">
            <v>0</v>
          </cell>
          <cell r="G49" t="str">
            <v>0</v>
          </cell>
          <cell r="H49" t="str">
            <v>0</v>
          </cell>
          <cell r="I49" t="str">
            <v>0</v>
          </cell>
          <cell r="J49" t="str">
            <v>0</v>
          </cell>
          <cell r="K49" t="str">
            <v>0</v>
          </cell>
          <cell r="L49" t="str">
            <v>0</v>
          </cell>
          <cell r="M49" t="str">
            <v>0</v>
          </cell>
          <cell r="N49" t="str">
            <v>0</v>
          </cell>
          <cell r="O49" t="str">
            <v>0</v>
          </cell>
          <cell r="P49" t="str">
            <v>0</v>
          </cell>
          <cell r="Q49" t="str">
            <v>0</v>
          </cell>
          <cell r="R49" t="str">
            <v>0</v>
          </cell>
          <cell r="S49" t="str">
            <v>0</v>
          </cell>
          <cell r="T49" t="str">
            <v>0</v>
          </cell>
          <cell r="U49" t="str">
            <v>0</v>
          </cell>
          <cell r="V49" t="str">
            <v>0</v>
          </cell>
          <cell r="W49" t="str">
            <v>0</v>
          </cell>
          <cell r="X49" t="str">
            <v>0</v>
          </cell>
        </row>
        <row r="50">
          <cell r="A50">
            <v>412801</v>
          </cell>
          <cell r="B50" t="str">
            <v xml:space="preserve">                                                                 412801     Int Inc Mbs Conv(Pits)</v>
          </cell>
          <cell r="C50">
            <v>1378144978.3</v>
          </cell>
          <cell r="D50">
            <v>1354318126.1500001</v>
          </cell>
          <cell r="E50">
            <v>1311166912.9000001</v>
          </cell>
          <cell r="F50">
            <v>1273876045.05</v>
          </cell>
          <cell r="G50">
            <v>1275928671.48</v>
          </cell>
          <cell r="H50">
            <v>1261633537.6199999</v>
          </cell>
          <cell r="I50">
            <v>1244833415.6400001</v>
          </cell>
          <cell r="J50">
            <v>1235045191.5</v>
          </cell>
          <cell r="K50">
            <v>1195414184.5899999</v>
          </cell>
          <cell r="L50">
            <v>1179368610.3499999</v>
          </cell>
          <cell r="M50">
            <v>1160143789.77</v>
          </cell>
          <cell r="N50">
            <v>1139629192.95</v>
          </cell>
          <cell r="O50">
            <v>20446946840.27</v>
          </cell>
          <cell r="P50">
            <v>15009502656.299999</v>
          </cell>
          <cell r="Q50">
            <v>4043630017.3499999</v>
          </cell>
          <cell r="R50">
            <v>3811438254.1499996</v>
          </cell>
          <cell r="S50">
            <v>3675292791.7300005</v>
          </cell>
          <cell r="T50">
            <v>3479141593.0699997</v>
          </cell>
          <cell r="U50">
            <v>7150296235.0924997</v>
          </cell>
          <cell r="V50">
            <v>5952409771.2825003</v>
          </cell>
          <cell r="W50">
            <v>9705069475.1274986</v>
          </cell>
          <cell r="X50">
            <v>13279866714.114998</v>
          </cell>
        </row>
        <row r="51">
          <cell r="A51">
            <v>412802</v>
          </cell>
          <cell r="B51" t="str">
            <v xml:space="preserve">                                                                 412802</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cell r="P51" t="str">
            <v>0</v>
          </cell>
          <cell r="Q51" t="str">
            <v>0</v>
          </cell>
          <cell r="R51" t="str">
            <v>0</v>
          </cell>
          <cell r="S51" t="str">
            <v>0</v>
          </cell>
          <cell r="T51" t="str">
            <v>0</v>
          </cell>
          <cell r="U51" t="str">
            <v>0</v>
          </cell>
          <cell r="V51" t="str">
            <v>0</v>
          </cell>
          <cell r="W51" t="str">
            <v>0</v>
          </cell>
          <cell r="X51" t="str">
            <v>0</v>
          </cell>
        </row>
        <row r="52">
          <cell r="A52">
            <v>412803</v>
          </cell>
          <cell r="B52" t="str">
            <v xml:space="preserve">                                                                 412803     RTF FNMA MF REMIC Acc Int Inc</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cell r="P52" t="str">
            <v>0</v>
          </cell>
          <cell r="Q52" t="str">
            <v>0</v>
          </cell>
          <cell r="R52" t="str">
            <v>0</v>
          </cell>
          <cell r="S52" t="str">
            <v>0</v>
          </cell>
          <cell r="T52" t="str">
            <v>0</v>
          </cell>
          <cell r="U52" t="str">
            <v>0</v>
          </cell>
          <cell r="V52" t="str">
            <v>0</v>
          </cell>
          <cell r="W52" t="str">
            <v>0</v>
          </cell>
          <cell r="X52" t="str">
            <v>0</v>
          </cell>
        </row>
        <row r="53">
          <cell r="A53">
            <v>412804</v>
          </cell>
          <cell r="B53" t="str">
            <v xml:space="preserve">                                                                 412804     RTF non-FNMA SF REMIC Acc Int Inc</v>
          </cell>
          <cell r="C53" t="str">
            <v>0</v>
          </cell>
          <cell r="D53" t="str">
            <v>0</v>
          </cell>
          <cell r="E53" t="str">
            <v>0</v>
          </cell>
          <cell r="F53" t="str">
            <v>0</v>
          </cell>
          <cell r="G53" t="str">
            <v>0</v>
          </cell>
          <cell r="H53" t="str">
            <v>0</v>
          </cell>
          <cell r="I53" t="str">
            <v>0</v>
          </cell>
          <cell r="J53" t="str">
            <v>0</v>
          </cell>
          <cell r="K53" t="str">
            <v>0</v>
          </cell>
          <cell r="L53">
            <v>618.65</v>
          </cell>
          <cell r="M53">
            <v>9279.73</v>
          </cell>
          <cell r="N53">
            <v>8042.44</v>
          </cell>
          <cell r="O53" t="str">
            <v>0</v>
          </cell>
          <cell r="P53">
            <v>17940.82</v>
          </cell>
          <cell r="Q53" t="str">
            <v>0</v>
          </cell>
          <cell r="R53" t="str">
            <v>0</v>
          </cell>
          <cell r="S53" t="str">
            <v>0</v>
          </cell>
          <cell r="T53">
            <v>17940.82</v>
          </cell>
          <cell r="U53" t="str">
            <v>0</v>
          </cell>
          <cell r="V53" t="str">
            <v>0</v>
          </cell>
          <cell r="W53" t="str">
            <v>0</v>
          </cell>
          <cell r="X53">
            <v>7114.4624999999996</v>
          </cell>
        </row>
        <row r="54">
          <cell r="A54">
            <v>412805</v>
          </cell>
          <cell r="B54" t="str">
            <v xml:space="preserve">                                                                 412805     Int Inc Conv FNM $ROLL</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v>23309717</v>
          </cell>
          <cell r="P54" t="str">
            <v>0</v>
          </cell>
          <cell r="Q54" t="str">
            <v>0</v>
          </cell>
          <cell r="R54" t="str">
            <v>0</v>
          </cell>
          <cell r="S54" t="str">
            <v>0</v>
          </cell>
          <cell r="T54" t="str">
            <v>0</v>
          </cell>
          <cell r="U54">
            <v>5827429.25</v>
          </cell>
          <cell r="V54" t="str">
            <v>0</v>
          </cell>
          <cell r="W54" t="str">
            <v>0</v>
          </cell>
          <cell r="X54" t="str">
            <v>0</v>
          </cell>
        </row>
        <row r="55">
          <cell r="A55">
            <v>412806</v>
          </cell>
          <cell r="B55" t="str">
            <v xml:space="preserve">                                                                 412806     Dollar Roll - OOC Interest Income</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O55" t="str">
            <v>0</v>
          </cell>
          <cell r="P55" t="str">
            <v>0</v>
          </cell>
          <cell r="Q55" t="str">
            <v>0</v>
          </cell>
          <cell r="R55" t="str">
            <v>0</v>
          </cell>
          <cell r="S55" t="str">
            <v>0</v>
          </cell>
          <cell r="T55" t="str">
            <v>0</v>
          </cell>
          <cell r="U55" t="str">
            <v>0</v>
          </cell>
          <cell r="V55" t="str">
            <v>0</v>
          </cell>
          <cell r="W55" t="str">
            <v>0</v>
          </cell>
          <cell r="X55" t="str">
            <v>0</v>
          </cell>
        </row>
        <row r="56">
          <cell r="A56">
            <v>412808</v>
          </cell>
          <cell r="B56" t="str">
            <v xml:space="preserve">                                                                 412808     RTF FNMA SF REMIC Acc Int Inc</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cell r="P56" t="str">
            <v>0</v>
          </cell>
          <cell r="Q56" t="str">
            <v>0</v>
          </cell>
          <cell r="R56" t="str">
            <v>0</v>
          </cell>
          <cell r="S56" t="str">
            <v>0</v>
          </cell>
          <cell r="T56" t="str">
            <v>0</v>
          </cell>
          <cell r="U56" t="str">
            <v>0</v>
          </cell>
          <cell r="V56" t="str">
            <v>0</v>
          </cell>
          <cell r="W56" t="str">
            <v>0</v>
          </cell>
          <cell r="X56" t="str">
            <v>0</v>
          </cell>
        </row>
        <row r="57">
          <cell r="A57">
            <v>412809</v>
          </cell>
          <cell r="B57" t="str">
            <v xml:space="preserve">                                                                 412809     Int Inc Nonfnma Defin Mbs</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cell r="P57" t="str">
            <v>0</v>
          </cell>
          <cell r="Q57" t="str">
            <v>0</v>
          </cell>
          <cell r="R57" t="str">
            <v>0</v>
          </cell>
          <cell r="S57" t="str">
            <v>0</v>
          </cell>
          <cell r="T57" t="str">
            <v>0</v>
          </cell>
          <cell r="U57" t="str">
            <v>0</v>
          </cell>
          <cell r="V57" t="str">
            <v>0</v>
          </cell>
          <cell r="W57" t="str">
            <v>0</v>
          </cell>
          <cell r="X57" t="str">
            <v>0</v>
          </cell>
        </row>
        <row r="58">
          <cell r="A58">
            <v>412810</v>
          </cell>
          <cell r="B58" t="str">
            <v xml:space="preserve">                                                                 412810     CSTD Interest Income</v>
          </cell>
          <cell r="C58" t="str">
            <v>0</v>
          </cell>
          <cell r="D58" t="str">
            <v>0</v>
          </cell>
          <cell r="E58" t="str">
            <v>0</v>
          </cell>
          <cell r="F58" t="str">
            <v>0</v>
          </cell>
          <cell r="G58" t="str">
            <v>0</v>
          </cell>
          <cell r="H58" t="str">
            <v>0</v>
          </cell>
          <cell r="I58" t="str">
            <v>0</v>
          </cell>
          <cell r="J58" t="str">
            <v>0</v>
          </cell>
          <cell r="K58" t="str">
            <v>0</v>
          </cell>
          <cell r="L58" t="str">
            <v>0</v>
          </cell>
          <cell r="M58" t="str">
            <v>0</v>
          </cell>
          <cell r="N58" t="str">
            <v>0</v>
          </cell>
          <cell r="O58" t="str">
            <v>0</v>
          </cell>
          <cell r="P58" t="str">
            <v>0</v>
          </cell>
          <cell r="Q58" t="str">
            <v>0</v>
          </cell>
          <cell r="R58" t="str">
            <v>0</v>
          </cell>
          <cell r="S58" t="str">
            <v>0</v>
          </cell>
          <cell r="T58" t="str">
            <v>0</v>
          </cell>
          <cell r="U58" t="str">
            <v>0</v>
          </cell>
          <cell r="V58" t="str">
            <v>0</v>
          </cell>
          <cell r="W58" t="str">
            <v>0</v>
          </cell>
          <cell r="X58" t="str">
            <v>0</v>
          </cell>
        </row>
        <row r="59">
          <cell r="A59">
            <v>412851</v>
          </cell>
          <cell r="B59" t="str">
            <v xml:space="preserve">                                                                 412851     Int Inc Stis Remic Pits</v>
          </cell>
          <cell r="C59">
            <v>14181861.220000001</v>
          </cell>
          <cell r="D59">
            <v>13981927.050000001</v>
          </cell>
          <cell r="E59">
            <v>13752797.390000001</v>
          </cell>
          <cell r="F59">
            <v>13510969.710000001</v>
          </cell>
          <cell r="G59">
            <v>13289585.27</v>
          </cell>
          <cell r="H59">
            <v>13066195.41</v>
          </cell>
          <cell r="I59">
            <v>12874319.02</v>
          </cell>
          <cell r="J59">
            <v>12693946.01</v>
          </cell>
          <cell r="K59">
            <v>12458882.789999999</v>
          </cell>
          <cell r="L59">
            <v>12313001.35</v>
          </cell>
          <cell r="M59">
            <v>12131989</v>
          </cell>
          <cell r="N59">
            <v>11949021.24</v>
          </cell>
          <cell r="O59">
            <v>198993291.83000001</v>
          </cell>
          <cell r="P59">
            <v>156204495.46000001</v>
          </cell>
          <cell r="Q59">
            <v>41916585.660000004</v>
          </cell>
          <cell r="R59">
            <v>39866750.390000001</v>
          </cell>
          <cell r="S59">
            <v>38027147.82</v>
          </cell>
          <cell r="T59">
            <v>36394011.590000004</v>
          </cell>
          <cell r="U59">
            <v>70813881.745000005</v>
          </cell>
          <cell r="V59">
            <v>61961154.430000007</v>
          </cell>
          <cell r="W59">
            <v>100900769.0175</v>
          </cell>
          <cell r="X59">
            <v>138098484.6925</v>
          </cell>
        </row>
        <row r="60">
          <cell r="A60">
            <v>412912</v>
          </cell>
          <cell r="B60" t="str">
            <v xml:space="preserve">                                                                 412912     Int Income Conv Rev Mortg</v>
          </cell>
          <cell r="C60">
            <v>1392886.3</v>
          </cell>
          <cell r="D60">
            <v>1467792.84</v>
          </cell>
          <cell r="E60">
            <v>1501593.47</v>
          </cell>
          <cell r="F60">
            <v>1542438.53</v>
          </cell>
          <cell r="G60">
            <v>1597469.37</v>
          </cell>
          <cell r="H60">
            <v>1654262.99</v>
          </cell>
          <cell r="I60">
            <v>1705133.85</v>
          </cell>
          <cell r="J60">
            <v>1766017.54</v>
          </cell>
          <cell r="K60">
            <v>1832183.66</v>
          </cell>
          <cell r="L60">
            <v>1856116.19</v>
          </cell>
          <cell r="M60">
            <v>1861342.04</v>
          </cell>
          <cell r="N60">
            <v>1838699.48</v>
          </cell>
          <cell r="O60">
            <v>13297063.93</v>
          </cell>
          <cell r="P60">
            <v>20015936.260000002</v>
          </cell>
          <cell r="Q60">
            <v>4362272.6100000003</v>
          </cell>
          <cell r="R60">
            <v>4794170.8899999997</v>
          </cell>
          <cell r="S60">
            <v>5303335.05</v>
          </cell>
          <cell r="T60">
            <v>5556157.71</v>
          </cell>
          <cell r="U60">
            <v>5478225.4950000001</v>
          </cell>
          <cell r="V60">
            <v>6731401.9399999995</v>
          </cell>
          <cell r="W60">
            <v>11776348.572500002</v>
          </cell>
          <cell r="X60">
            <v>17242211.5825</v>
          </cell>
        </row>
        <row r="61">
          <cell r="A61">
            <v>413005</v>
          </cell>
          <cell r="B61" t="str">
            <v xml:space="preserve">                                                                 413005     Io Portfolio-Interest Inc</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cell r="P61" t="str">
            <v>0</v>
          </cell>
          <cell r="Q61" t="str">
            <v>0</v>
          </cell>
          <cell r="R61" t="str">
            <v>0</v>
          </cell>
          <cell r="S61" t="str">
            <v>0</v>
          </cell>
          <cell r="T61" t="str">
            <v>0</v>
          </cell>
          <cell r="U61" t="str">
            <v>0</v>
          </cell>
          <cell r="V61" t="str">
            <v>0</v>
          </cell>
          <cell r="W61" t="str">
            <v>0</v>
          </cell>
          <cell r="X61" t="str">
            <v>0</v>
          </cell>
        </row>
        <row r="62">
          <cell r="A62">
            <v>413008</v>
          </cell>
          <cell r="B62" t="str">
            <v xml:space="preserve">                                                                 413008     Int Income - Pilot Project</v>
          </cell>
          <cell r="C62">
            <v>795745.58</v>
          </cell>
          <cell r="D62">
            <v>677035.61</v>
          </cell>
          <cell r="E62">
            <v>713804.66</v>
          </cell>
          <cell r="F62">
            <v>666806.26</v>
          </cell>
          <cell r="G62">
            <v>699109.99</v>
          </cell>
          <cell r="H62">
            <v>692948.68</v>
          </cell>
          <cell r="I62">
            <v>697653.94</v>
          </cell>
          <cell r="J62">
            <v>715297.96</v>
          </cell>
          <cell r="K62">
            <v>688142.25</v>
          </cell>
          <cell r="L62">
            <v>691639.77</v>
          </cell>
          <cell r="M62">
            <v>690187.8</v>
          </cell>
          <cell r="N62">
            <v>706298.89</v>
          </cell>
          <cell r="O62">
            <v>9831650.25</v>
          </cell>
          <cell r="P62">
            <v>8434671.3900000006</v>
          </cell>
          <cell r="Q62">
            <v>2186585.85</v>
          </cell>
          <cell r="R62">
            <v>2058864.93</v>
          </cell>
          <cell r="S62">
            <v>2101094.15</v>
          </cell>
          <cell r="T62">
            <v>2088126.46</v>
          </cell>
          <cell r="U62">
            <v>3571690.7174999998</v>
          </cell>
          <cell r="V62">
            <v>3209482.71</v>
          </cell>
          <cell r="W62">
            <v>5298375.7774999999</v>
          </cell>
          <cell r="X62">
            <v>7386943.3799999999</v>
          </cell>
        </row>
        <row r="63">
          <cell r="A63">
            <v>413015</v>
          </cell>
          <cell r="B63" t="str">
            <v xml:space="preserve">                                                                 413015     INT INC IO SVCG STRIP</v>
          </cell>
          <cell r="C63">
            <v>58363.19</v>
          </cell>
          <cell r="D63">
            <v>58038.87</v>
          </cell>
          <cell r="E63">
            <v>57094.45</v>
          </cell>
          <cell r="F63">
            <v>60868.95</v>
          </cell>
          <cell r="G63">
            <v>28402.54</v>
          </cell>
          <cell r="H63">
            <v>28004.09</v>
          </cell>
          <cell r="I63">
            <v>33461.129999999997</v>
          </cell>
          <cell r="J63">
            <v>31920.400000000001</v>
          </cell>
          <cell r="K63">
            <v>31655.360000000001</v>
          </cell>
          <cell r="L63">
            <v>40120.07</v>
          </cell>
          <cell r="M63">
            <v>39783.31</v>
          </cell>
          <cell r="N63">
            <v>39362.19</v>
          </cell>
          <cell r="O63">
            <v>538962.54</v>
          </cell>
          <cell r="P63">
            <v>507074.55</v>
          </cell>
          <cell r="Q63">
            <v>173496.51</v>
          </cell>
          <cell r="R63">
            <v>117275.58</v>
          </cell>
          <cell r="S63">
            <v>97036.89</v>
          </cell>
          <cell r="T63">
            <v>119265.57</v>
          </cell>
          <cell r="U63">
            <v>221806.07500000001</v>
          </cell>
          <cell r="V63">
            <v>240350.51500000001</v>
          </cell>
          <cell r="W63">
            <v>339741.97750000004</v>
          </cell>
          <cell r="X63">
            <v>447631.23500000004</v>
          </cell>
        </row>
        <row r="64">
          <cell r="A64">
            <v>413031</v>
          </cell>
          <cell r="B64" t="str">
            <v xml:space="preserve">                                                                 413031     Int Income Freddie Io</v>
          </cell>
          <cell r="C64" t="str">
            <v>0</v>
          </cell>
          <cell r="D64" t="str">
            <v>0</v>
          </cell>
          <cell r="E64" t="str">
            <v>0</v>
          </cell>
          <cell r="F64" t="str">
            <v>0</v>
          </cell>
          <cell r="G64" t="str">
            <v>0</v>
          </cell>
          <cell r="H64" t="str">
            <v>0</v>
          </cell>
          <cell r="I64" t="str">
            <v>0</v>
          </cell>
          <cell r="J64" t="str">
            <v>0</v>
          </cell>
          <cell r="K64" t="str">
            <v>0</v>
          </cell>
          <cell r="L64" t="str">
            <v>0</v>
          </cell>
          <cell r="M64" t="str">
            <v>0</v>
          </cell>
          <cell r="N64" t="str">
            <v>0</v>
          </cell>
          <cell r="O64" t="str">
            <v>0</v>
          </cell>
          <cell r="P64" t="str">
            <v>0</v>
          </cell>
          <cell r="Q64" t="str">
            <v>0</v>
          </cell>
          <cell r="R64" t="str">
            <v>0</v>
          </cell>
          <cell r="S64" t="str">
            <v>0</v>
          </cell>
          <cell r="T64" t="str">
            <v>0</v>
          </cell>
          <cell r="U64" t="str">
            <v>0</v>
          </cell>
          <cell r="V64" t="str">
            <v>0</v>
          </cell>
          <cell r="W64" t="str">
            <v>0</v>
          </cell>
          <cell r="X64" t="str">
            <v>0</v>
          </cell>
        </row>
        <row r="65">
          <cell r="A65">
            <v>413500</v>
          </cell>
          <cell r="B65" t="str">
            <v xml:space="preserve">                                                                 413500     Int inc-Bear Stearns Certif</v>
          </cell>
          <cell r="C65">
            <v>97152.47</v>
          </cell>
          <cell r="D65">
            <v>182994.93</v>
          </cell>
          <cell r="E65">
            <v>109749.29</v>
          </cell>
          <cell r="F65">
            <v>131015.51</v>
          </cell>
          <cell r="G65">
            <v>131928.17000000001</v>
          </cell>
          <cell r="H65">
            <v>134529.82999999999</v>
          </cell>
          <cell r="I65">
            <v>179178.41</v>
          </cell>
          <cell r="J65">
            <v>94340.31</v>
          </cell>
          <cell r="K65">
            <v>165140.15</v>
          </cell>
          <cell r="L65">
            <v>145550.72</v>
          </cell>
          <cell r="M65">
            <v>167561.03</v>
          </cell>
          <cell r="N65">
            <v>93453.71</v>
          </cell>
          <cell r="O65">
            <v>1859391.52</v>
          </cell>
          <cell r="P65">
            <v>1632594.53</v>
          </cell>
          <cell r="Q65">
            <v>389896.69</v>
          </cell>
          <cell r="R65">
            <v>397473.51</v>
          </cell>
          <cell r="S65">
            <v>438658.87</v>
          </cell>
          <cell r="T65">
            <v>406565.46</v>
          </cell>
          <cell r="U65">
            <v>656647.02</v>
          </cell>
          <cell r="V65">
            <v>587754.86499999999</v>
          </cell>
          <cell r="W65">
            <v>1010209.2</v>
          </cell>
          <cell r="X65">
            <v>1442336.0525000002</v>
          </cell>
        </row>
        <row r="66">
          <cell r="A66">
            <v>413801</v>
          </cell>
          <cell r="B66" t="str">
            <v xml:space="preserve">                                                                 413801     Int Income Conv Fhlm Pits</v>
          </cell>
          <cell r="C66">
            <v>80833387.370000005</v>
          </cell>
          <cell r="D66">
            <v>79937863.400000006</v>
          </cell>
          <cell r="E66">
            <v>79159595.920000002</v>
          </cell>
          <cell r="F66">
            <v>78226985.739999995</v>
          </cell>
          <cell r="G66">
            <v>77457343.480000004</v>
          </cell>
          <cell r="H66">
            <v>76458774.769999996</v>
          </cell>
          <cell r="I66">
            <v>76779311.989999995</v>
          </cell>
          <cell r="J66">
            <v>76592022.609999999</v>
          </cell>
          <cell r="K66">
            <v>75802667.180000007</v>
          </cell>
          <cell r="L66">
            <v>75176766.319999993</v>
          </cell>
          <cell r="M66">
            <v>74711605.109999999</v>
          </cell>
          <cell r="N66">
            <v>73956313.489999995</v>
          </cell>
          <cell r="O66">
            <v>1249146978.4000001</v>
          </cell>
          <cell r="P66">
            <v>925092637.38</v>
          </cell>
          <cell r="Q66">
            <v>239930846.69</v>
          </cell>
          <cell r="R66">
            <v>232143103.99000001</v>
          </cell>
          <cell r="S66">
            <v>229174001.78</v>
          </cell>
          <cell r="T66">
            <v>223844684.92000002</v>
          </cell>
          <cell r="U66">
            <v>432670615.8075</v>
          </cell>
          <cell r="V66">
            <v>356444451.42750001</v>
          </cell>
          <cell r="W66">
            <v>586905112.77250004</v>
          </cell>
          <cell r="X66">
            <v>813475408.12750006</v>
          </cell>
        </row>
        <row r="67">
          <cell r="A67">
            <v>413805</v>
          </cell>
          <cell r="B67" t="str">
            <v xml:space="preserve">                                                                 413805-INT INC CONV FHLM $ROLL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cell r="P67" t="str">
            <v>0</v>
          </cell>
          <cell r="Q67" t="str">
            <v>0</v>
          </cell>
          <cell r="R67" t="str">
            <v>0</v>
          </cell>
          <cell r="S67" t="str">
            <v>0</v>
          </cell>
          <cell r="T67" t="str">
            <v>0</v>
          </cell>
          <cell r="U67" t="str">
            <v>0</v>
          </cell>
          <cell r="V67" t="str">
            <v>0</v>
          </cell>
          <cell r="W67" t="str">
            <v>0</v>
          </cell>
          <cell r="X67" t="str">
            <v>0</v>
          </cell>
        </row>
        <row r="68">
          <cell r="A68">
            <v>413810</v>
          </cell>
          <cell r="B68" t="str">
            <v xml:space="preserve">                                                                 413810     Int Inc Lanscape in Proc</v>
          </cell>
          <cell r="C68">
            <v>-140110.99</v>
          </cell>
          <cell r="D68">
            <v>-48658.66</v>
          </cell>
          <cell r="E68">
            <v>-74082.27</v>
          </cell>
          <cell r="F68">
            <v>328351.78999999998</v>
          </cell>
          <cell r="G68">
            <v>-324401.63</v>
          </cell>
          <cell r="H68">
            <v>3321.6</v>
          </cell>
          <cell r="I68">
            <v>23132.93</v>
          </cell>
          <cell r="J68">
            <v>-83334.89</v>
          </cell>
          <cell r="K68">
            <v>43102.400000000001</v>
          </cell>
          <cell r="L68">
            <v>-14753.22</v>
          </cell>
          <cell r="M68">
            <v>-14226.72</v>
          </cell>
          <cell r="N68">
            <v>105159.58</v>
          </cell>
          <cell r="O68">
            <v>216248.69</v>
          </cell>
          <cell r="P68">
            <v>-196500.08</v>
          </cell>
          <cell r="Q68">
            <v>-262851.92</v>
          </cell>
          <cell r="R68">
            <v>7271.7599999999748</v>
          </cell>
          <cell r="S68">
            <v>-17099.560000000001</v>
          </cell>
          <cell r="T68">
            <v>76179.64</v>
          </cell>
          <cell r="U68">
            <v>-93870.967499999999</v>
          </cell>
          <cell r="V68">
            <v>-177958.49249999999</v>
          </cell>
          <cell r="W68">
            <v>-269122.3075</v>
          </cell>
          <cell r="X68">
            <v>-264568.09999999998</v>
          </cell>
        </row>
        <row r="69">
          <cell r="A69">
            <v>413821</v>
          </cell>
          <cell r="B69" t="str">
            <v xml:space="preserve">                                                                 413821     Int Inc Non-Fnma Mtg Sec</v>
          </cell>
          <cell r="C69">
            <v>94193376.049999997</v>
          </cell>
          <cell r="D69">
            <v>92623945.230000004</v>
          </cell>
          <cell r="E69">
            <v>102181874.02</v>
          </cell>
          <cell r="F69">
            <v>104339875.01000001</v>
          </cell>
          <cell r="G69">
            <v>103116656.67</v>
          </cell>
          <cell r="H69">
            <v>105617802.81999999</v>
          </cell>
          <cell r="I69">
            <v>108486701.48999999</v>
          </cell>
          <cell r="J69">
            <v>106906970.18000001</v>
          </cell>
          <cell r="K69">
            <v>103375123</v>
          </cell>
          <cell r="L69">
            <v>99895168.060000002</v>
          </cell>
          <cell r="M69">
            <v>102072770.20999999</v>
          </cell>
          <cell r="N69">
            <v>105490487.78</v>
          </cell>
          <cell r="O69">
            <v>1339349300.52</v>
          </cell>
          <cell r="P69">
            <v>1228300750.52</v>
          </cell>
          <cell r="Q69">
            <v>288999195.30000001</v>
          </cell>
          <cell r="R69">
            <v>313074334.5</v>
          </cell>
          <cell r="S69">
            <v>318768794.67000002</v>
          </cell>
          <cell r="T69">
            <v>307458426.04999995</v>
          </cell>
          <cell r="U69">
            <v>477339798.28749996</v>
          </cell>
          <cell r="V69">
            <v>445216880.59750003</v>
          </cell>
          <cell r="W69">
            <v>762735821.75749993</v>
          </cell>
          <cell r="X69">
            <v>1073172707.5649999</v>
          </cell>
        </row>
        <row r="70">
          <cell r="A70">
            <v>414006</v>
          </cell>
          <cell r="B70" t="str">
            <v xml:space="preserve">                                                                 414006     Int Shortfall Earned</v>
          </cell>
          <cell r="C70">
            <v>0</v>
          </cell>
          <cell r="D70">
            <v>0</v>
          </cell>
          <cell r="E70">
            <v>0</v>
          </cell>
          <cell r="F70">
            <v>0</v>
          </cell>
          <cell r="G70">
            <v>0</v>
          </cell>
          <cell r="H70">
            <v>0</v>
          </cell>
          <cell r="I70">
            <v>0</v>
          </cell>
          <cell r="J70" t="str">
            <v>0</v>
          </cell>
          <cell r="K70" t="str">
            <v>0</v>
          </cell>
          <cell r="L70" t="str">
            <v>0</v>
          </cell>
          <cell r="M70" t="str">
            <v>0</v>
          </cell>
          <cell r="N70" t="str">
            <v>0</v>
          </cell>
          <cell r="O70">
            <v>0</v>
          </cell>
          <cell r="P70">
            <v>0</v>
          </cell>
          <cell r="Q70">
            <v>0</v>
          </cell>
          <cell r="R70">
            <v>0</v>
          </cell>
          <cell r="S70">
            <v>0</v>
          </cell>
          <cell r="T70" t="str">
            <v>0</v>
          </cell>
          <cell r="U70">
            <v>0</v>
          </cell>
          <cell r="V70">
            <v>0</v>
          </cell>
          <cell r="W70">
            <v>0</v>
          </cell>
          <cell r="X70">
            <v>0</v>
          </cell>
        </row>
        <row r="71">
          <cell r="A71">
            <v>414090</v>
          </cell>
          <cell r="B71" t="str">
            <v xml:space="preserve">                                                                 414090     OOC Interest Income STATS - Conv SF</v>
          </cell>
          <cell r="C71">
            <v>173765.79</v>
          </cell>
          <cell r="D71">
            <v>660658.43999999994</v>
          </cell>
          <cell r="E71">
            <v>845042.89</v>
          </cell>
          <cell r="F71">
            <v>1485021.74</v>
          </cell>
          <cell r="G71">
            <v>330442.49</v>
          </cell>
          <cell r="H71">
            <v>460737.81</v>
          </cell>
          <cell r="I71">
            <v>98371.61</v>
          </cell>
          <cell r="J71">
            <v>240302.04</v>
          </cell>
          <cell r="K71">
            <v>65434.96</v>
          </cell>
          <cell r="L71">
            <v>1400451.06</v>
          </cell>
          <cell r="M71">
            <v>-77217.53</v>
          </cell>
          <cell r="N71">
            <v>419107.31</v>
          </cell>
          <cell r="O71">
            <v>-440148.27</v>
          </cell>
          <cell r="P71">
            <v>6102118.6100000003</v>
          </cell>
          <cell r="Q71">
            <v>1679467.12</v>
          </cell>
          <cell r="R71">
            <v>2276202.04</v>
          </cell>
          <cell r="S71">
            <v>404108.61</v>
          </cell>
          <cell r="T71">
            <v>1742340.84</v>
          </cell>
          <cell r="U71">
            <v>561877.21750000003</v>
          </cell>
          <cell r="V71">
            <v>3073639.1225000001</v>
          </cell>
          <cell r="W71">
            <v>4165957.6274999995</v>
          </cell>
          <cell r="X71">
            <v>5476284.1274999995</v>
          </cell>
        </row>
        <row r="72">
          <cell r="A72">
            <v>417290</v>
          </cell>
          <cell r="B72" t="str">
            <v xml:space="preserve">                                                                 417290     OOC Interest Income STATS ARMS MF</v>
          </cell>
          <cell r="C72" t="str">
            <v>0</v>
          </cell>
          <cell r="D72" t="str">
            <v>0</v>
          </cell>
          <cell r="E72" t="str">
            <v>0</v>
          </cell>
          <cell r="F72" t="str">
            <v>0</v>
          </cell>
          <cell r="G72" t="str">
            <v>0</v>
          </cell>
          <cell r="H72" t="str">
            <v>0</v>
          </cell>
          <cell r="I72" t="str">
            <v>0</v>
          </cell>
          <cell r="J72" t="str">
            <v>0</v>
          </cell>
          <cell r="K72" t="str">
            <v>0</v>
          </cell>
          <cell r="L72" t="str">
            <v>0</v>
          </cell>
          <cell r="M72" t="str">
            <v>0</v>
          </cell>
          <cell r="N72" t="str">
            <v>0</v>
          </cell>
          <cell r="O72" t="str">
            <v>0</v>
          </cell>
          <cell r="P72" t="str">
            <v>0</v>
          </cell>
          <cell r="Q72" t="str">
            <v>0</v>
          </cell>
          <cell r="R72" t="str">
            <v>0</v>
          </cell>
          <cell r="S72" t="str">
            <v>0</v>
          </cell>
          <cell r="T72" t="str">
            <v>0</v>
          </cell>
          <cell r="U72" t="str">
            <v>0</v>
          </cell>
          <cell r="V72" t="str">
            <v>0</v>
          </cell>
          <cell r="W72" t="str">
            <v>0</v>
          </cell>
          <cell r="X72" t="str">
            <v>0</v>
          </cell>
        </row>
        <row r="73">
          <cell r="A73">
            <v>417521</v>
          </cell>
          <cell r="B73" t="str">
            <v xml:space="preserve">                                                                 417521     INT INC CONV MF FNMA PITS</v>
          </cell>
          <cell r="C73">
            <v>41278162.229999997</v>
          </cell>
          <cell r="D73">
            <v>38402823.420000002</v>
          </cell>
          <cell r="E73">
            <v>40661205.859999999</v>
          </cell>
          <cell r="F73">
            <v>39058500.670000002</v>
          </cell>
          <cell r="G73">
            <v>39621154.729999997</v>
          </cell>
          <cell r="H73">
            <v>38455599.020000003</v>
          </cell>
          <cell r="I73">
            <v>39122767.07</v>
          </cell>
          <cell r="J73">
            <v>39306858.130000003</v>
          </cell>
          <cell r="K73">
            <v>38176319.490000002</v>
          </cell>
          <cell r="L73">
            <v>38085563.140000001</v>
          </cell>
          <cell r="M73">
            <v>36990058.350000001</v>
          </cell>
          <cell r="N73">
            <v>37371794.149999999</v>
          </cell>
          <cell r="O73">
            <v>498022739.18000001</v>
          </cell>
          <cell r="P73">
            <v>466530806.25999999</v>
          </cell>
          <cell r="Q73">
            <v>120342191.51000001</v>
          </cell>
          <cell r="R73">
            <v>117135254.42000002</v>
          </cell>
          <cell r="S73">
            <v>116605944.69</v>
          </cell>
          <cell r="T73">
            <v>112447415.64000002</v>
          </cell>
          <cell r="U73">
            <v>184831019.64249998</v>
          </cell>
          <cell r="V73">
            <v>179060544.13249999</v>
          </cell>
          <cell r="W73">
            <v>296017030.16999996</v>
          </cell>
          <cell r="X73">
            <v>410485540.6875</v>
          </cell>
        </row>
        <row r="74">
          <cell r="A74">
            <v>414701</v>
          </cell>
          <cell r="B74" t="str">
            <v xml:space="preserve">                                                                 414701     Int Arm Mbs (Pits)</v>
          </cell>
          <cell r="C74">
            <v>114298558.81</v>
          </cell>
          <cell r="D74">
            <v>118190045.31999999</v>
          </cell>
          <cell r="E74">
            <v>119613728.73</v>
          </cell>
          <cell r="F74">
            <v>119946837.84</v>
          </cell>
          <cell r="G74">
            <v>138658774.91999999</v>
          </cell>
          <cell r="H74">
            <v>139887872.03999999</v>
          </cell>
          <cell r="I74">
            <v>145156317.09</v>
          </cell>
          <cell r="J74">
            <v>146402677.53</v>
          </cell>
          <cell r="K74">
            <v>146998279.91999999</v>
          </cell>
          <cell r="L74">
            <v>144765980.00999999</v>
          </cell>
          <cell r="M74">
            <v>141967076.34999999</v>
          </cell>
          <cell r="N74">
            <v>139815068.93000001</v>
          </cell>
          <cell r="O74">
            <v>1279136595</v>
          </cell>
          <cell r="P74">
            <v>1615701217.49</v>
          </cell>
          <cell r="Q74">
            <v>352102332.86000001</v>
          </cell>
          <cell r="R74">
            <v>398493484.79999995</v>
          </cell>
          <cell r="S74">
            <v>438557274.53999996</v>
          </cell>
          <cell r="T74">
            <v>426548125.29000002</v>
          </cell>
          <cell r="U74">
            <v>494506522.70000005</v>
          </cell>
          <cell r="V74">
            <v>546363816.70999992</v>
          </cell>
          <cell r="W74">
            <v>969413964.22249985</v>
          </cell>
          <cell r="X74">
            <v>1403664882.615</v>
          </cell>
        </row>
        <row r="75">
          <cell r="A75">
            <v>414731</v>
          </cell>
          <cell r="B75" t="str">
            <v xml:space="preserve">                                                                 414731     Int Inc Arm Fhlm Pits</v>
          </cell>
          <cell r="C75">
            <v>36752723.539999999</v>
          </cell>
          <cell r="D75">
            <v>39181124.890000001</v>
          </cell>
          <cell r="E75">
            <v>40962852.039999999</v>
          </cell>
          <cell r="F75">
            <v>43278998.090000004</v>
          </cell>
          <cell r="G75">
            <v>50685589.659999996</v>
          </cell>
          <cell r="H75">
            <v>51098256.560000002</v>
          </cell>
          <cell r="I75">
            <v>51794261.899999999</v>
          </cell>
          <cell r="J75">
            <v>52685457.170000002</v>
          </cell>
          <cell r="K75">
            <v>52011963.719999999</v>
          </cell>
          <cell r="L75">
            <v>51414587.600000001</v>
          </cell>
          <cell r="M75">
            <v>50780741.450000003</v>
          </cell>
          <cell r="N75">
            <v>50190371.5</v>
          </cell>
          <cell r="O75">
            <v>340668633.91000003</v>
          </cell>
          <cell r="P75">
            <v>570836928.12</v>
          </cell>
          <cell r="Q75">
            <v>116896700.47</v>
          </cell>
          <cell r="R75">
            <v>145062844.31</v>
          </cell>
          <cell r="S75">
            <v>156491682.78999999</v>
          </cell>
          <cell r="T75">
            <v>152385700.55000001</v>
          </cell>
          <cell r="U75">
            <v>142562976.58750001</v>
          </cell>
          <cell r="V75">
            <v>187473308.00749999</v>
          </cell>
          <cell r="W75">
            <v>340150960.72000003</v>
          </cell>
          <cell r="X75">
            <v>494950131.87</v>
          </cell>
        </row>
        <row r="76">
          <cell r="A76">
            <v>414790</v>
          </cell>
          <cell r="B76" t="str">
            <v xml:space="preserve">                                                                 414790     OOC Interest Income STATS - ARMS SF</v>
          </cell>
          <cell r="C76" t="str">
            <v>0</v>
          </cell>
          <cell r="D76" t="str">
            <v>0</v>
          </cell>
          <cell r="E76" t="str">
            <v>0</v>
          </cell>
          <cell r="F76" t="str">
            <v>0</v>
          </cell>
          <cell r="G76" t="str">
            <v>0</v>
          </cell>
          <cell r="H76" t="str">
            <v>0</v>
          </cell>
          <cell r="I76" t="str">
            <v>0</v>
          </cell>
          <cell r="J76" t="str">
            <v>0</v>
          </cell>
          <cell r="K76" t="str">
            <v>0</v>
          </cell>
          <cell r="L76" t="str">
            <v>0</v>
          </cell>
          <cell r="M76" t="str">
            <v>0</v>
          </cell>
          <cell r="N76" t="str">
            <v>0</v>
          </cell>
          <cell r="O76" t="str">
            <v>0</v>
          </cell>
          <cell r="P76" t="str">
            <v>0</v>
          </cell>
          <cell r="Q76" t="str">
            <v>0</v>
          </cell>
          <cell r="R76" t="str">
            <v>0</v>
          </cell>
          <cell r="S76" t="str">
            <v>0</v>
          </cell>
          <cell r="T76" t="str">
            <v>0</v>
          </cell>
          <cell r="U76" t="str">
            <v>0</v>
          </cell>
          <cell r="V76" t="str">
            <v>0</v>
          </cell>
          <cell r="W76" t="str">
            <v>0</v>
          </cell>
          <cell r="X76" t="str">
            <v>0</v>
          </cell>
        </row>
        <row r="77">
          <cell r="A77">
            <v>414821</v>
          </cell>
          <cell r="B77" t="str">
            <v xml:space="preserve">                                                                 414821     Int Inc ARM Non-FNMA Pits</v>
          </cell>
          <cell r="C77">
            <v>229633638.24000001</v>
          </cell>
          <cell r="D77">
            <v>217960329.22</v>
          </cell>
          <cell r="E77">
            <v>235660346.21000001</v>
          </cell>
          <cell r="F77">
            <v>247216785.31999999</v>
          </cell>
          <cell r="G77">
            <v>272957642.19</v>
          </cell>
          <cell r="H77">
            <v>278252215.07999998</v>
          </cell>
          <cell r="I77">
            <v>323439868.93000001</v>
          </cell>
          <cell r="J77">
            <v>318012811.36000001</v>
          </cell>
          <cell r="K77">
            <v>316094542.51999998</v>
          </cell>
          <cell r="L77">
            <v>328077178.45999998</v>
          </cell>
          <cell r="M77">
            <v>317984210.58999997</v>
          </cell>
          <cell r="N77">
            <v>337361738.18000001</v>
          </cell>
          <cell r="O77">
            <v>2065491556.98</v>
          </cell>
          <cell r="P77">
            <v>3422651306.3000002</v>
          </cell>
          <cell r="Q77">
            <v>683254313.67000008</v>
          </cell>
          <cell r="R77">
            <v>798426642.58999991</v>
          </cell>
          <cell r="S77">
            <v>957547222.80999994</v>
          </cell>
          <cell r="T77">
            <v>983423127.23000002</v>
          </cell>
          <cell r="U77">
            <v>856493369.0875001</v>
          </cell>
          <cell r="V77">
            <v>1074708777.5250001</v>
          </cell>
          <cell r="W77">
            <v>1962290899.2674999</v>
          </cell>
          <cell r="X77">
            <v>2928618602.7550001</v>
          </cell>
        </row>
        <row r="78">
          <cell r="A78">
            <v>417120</v>
          </cell>
          <cell r="B78" t="str">
            <v xml:space="preserve">                                                                 417120     Int Inc Remic Collateral</v>
          </cell>
          <cell r="C78">
            <v>889256.57</v>
          </cell>
          <cell r="D78">
            <v>881591.85</v>
          </cell>
          <cell r="E78">
            <v>863104.77</v>
          </cell>
          <cell r="F78">
            <v>833868.12</v>
          </cell>
          <cell r="G78">
            <v>825268.64</v>
          </cell>
          <cell r="H78">
            <v>813140.55</v>
          </cell>
          <cell r="I78">
            <v>805442.94</v>
          </cell>
          <cell r="J78">
            <v>783310.4</v>
          </cell>
          <cell r="K78">
            <v>766734.51</v>
          </cell>
          <cell r="L78">
            <v>759020.84</v>
          </cell>
          <cell r="M78">
            <v>751586.75</v>
          </cell>
          <cell r="N78">
            <v>733426.29</v>
          </cell>
          <cell r="O78">
            <v>11474849</v>
          </cell>
          <cell r="P78">
            <v>9705752.2300000004</v>
          </cell>
          <cell r="Q78">
            <v>2633953.19</v>
          </cell>
          <cell r="R78">
            <v>2472277.31</v>
          </cell>
          <cell r="S78">
            <v>2355487.85</v>
          </cell>
          <cell r="T78">
            <v>2244033.88</v>
          </cell>
          <cell r="U78">
            <v>4192226.7949999999</v>
          </cell>
          <cell r="V78">
            <v>3875273.7374999998</v>
          </cell>
          <cell r="W78">
            <v>6293651.5325000007</v>
          </cell>
          <cell r="X78">
            <v>8590133.9274999984</v>
          </cell>
        </row>
        <row r="79">
          <cell r="A79">
            <v>417110</v>
          </cell>
          <cell r="B79" t="str">
            <v xml:space="preserve">                                                                 417110     Mbs Fha Proj Pool Income</v>
          </cell>
          <cell r="C79">
            <v>60179.75</v>
          </cell>
          <cell r="D79">
            <v>57324.3</v>
          </cell>
          <cell r="E79">
            <v>56621.760000000002</v>
          </cell>
          <cell r="F79">
            <v>56466.79</v>
          </cell>
          <cell r="G79">
            <v>49307.02</v>
          </cell>
          <cell r="H79">
            <v>48905.82</v>
          </cell>
          <cell r="I79">
            <v>48766.48</v>
          </cell>
          <cell r="J79">
            <v>48494.69</v>
          </cell>
          <cell r="K79">
            <v>42256.4</v>
          </cell>
          <cell r="L79">
            <v>44872.17</v>
          </cell>
          <cell r="M79">
            <v>46127.16</v>
          </cell>
          <cell r="N79">
            <v>43254.42</v>
          </cell>
          <cell r="O79">
            <v>1105507.92</v>
          </cell>
          <cell r="P79">
            <v>602576.76</v>
          </cell>
          <cell r="Q79">
            <v>174125.81</v>
          </cell>
          <cell r="R79">
            <v>154679.63</v>
          </cell>
          <cell r="S79">
            <v>139517.57</v>
          </cell>
          <cell r="T79">
            <v>134253.75</v>
          </cell>
          <cell r="U79">
            <v>364329.38250000001</v>
          </cell>
          <cell r="V79">
            <v>253355.86749999999</v>
          </cell>
          <cell r="W79">
            <v>400191.745</v>
          </cell>
          <cell r="X79">
            <v>535854.32250000001</v>
          </cell>
        </row>
        <row r="80">
          <cell r="A80">
            <v>427111</v>
          </cell>
          <cell r="B80" t="str">
            <v xml:space="preserve">                                                                 427111     Int Govt Mf Mbs(Pits)</v>
          </cell>
          <cell r="C80">
            <v>4101413.7</v>
          </cell>
          <cell r="D80">
            <v>3931786.07</v>
          </cell>
          <cell r="E80">
            <v>3844266.66</v>
          </cell>
          <cell r="F80">
            <v>3561914.22</v>
          </cell>
          <cell r="G80">
            <v>3484187.11</v>
          </cell>
          <cell r="H80">
            <v>3375080.1</v>
          </cell>
          <cell r="I80">
            <v>3305892.88</v>
          </cell>
          <cell r="J80">
            <v>3199191.24</v>
          </cell>
          <cell r="K80">
            <v>3153359.62</v>
          </cell>
          <cell r="L80">
            <v>3104820.57</v>
          </cell>
          <cell r="M80">
            <v>3077770.17</v>
          </cell>
          <cell r="N80">
            <v>2967080.32</v>
          </cell>
          <cell r="O80">
            <v>65787587.75</v>
          </cell>
          <cell r="P80">
            <v>41106762.659999996</v>
          </cell>
          <cell r="Q80">
            <v>11877466.43</v>
          </cell>
          <cell r="R80">
            <v>10421181.43</v>
          </cell>
          <cell r="S80">
            <v>9658443.7400000002</v>
          </cell>
          <cell r="T80">
            <v>9149671.0600000005</v>
          </cell>
          <cell r="U80">
            <v>22449916.912500001</v>
          </cell>
          <cell r="V80">
            <v>17134765.675000001</v>
          </cell>
          <cell r="W80">
            <v>27166003.045000002</v>
          </cell>
          <cell r="X80">
            <v>36566362.192500003</v>
          </cell>
        </row>
        <row r="81">
          <cell r="A81">
            <v>427190</v>
          </cell>
          <cell r="B81" t="str">
            <v xml:space="preserve">                                                                 427190     OOC Interest Income STATS Govt MF</v>
          </cell>
          <cell r="C81" t="str">
            <v>0</v>
          </cell>
          <cell r="D81" t="str">
            <v>0</v>
          </cell>
          <cell r="E81" t="str">
            <v>0</v>
          </cell>
          <cell r="F81" t="str">
            <v>0</v>
          </cell>
          <cell r="G81" t="str">
            <v>0</v>
          </cell>
          <cell r="H81" t="str">
            <v>0</v>
          </cell>
          <cell r="I81" t="str">
            <v>0</v>
          </cell>
          <cell r="J81" t="str">
            <v>0</v>
          </cell>
          <cell r="K81" t="str">
            <v>0</v>
          </cell>
          <cell r="L81" t="str">
            <v>0</v>
          </cell>
          <cell r="M81" t="str">
            <v>0</v>
          </cell>
          <cell r="N81" t="str">
            <v>0</v>
          </cell>
          <cell r="O81" t="str">
            <v>0</v>
          </cell>
          <cell r="P81" t="str">
            <v>0</v>
          </cell>
          <cell r="Q81" t="str">
            <v>0</v>
          </cell>
          <cell r="R81" t="str">
            <v>0</v>
          </cell>
          <cell r="S81" t="str">
            <v>0</v>
          </cell>
          <cell r="T81" t="str">
            <v>0</v>
          </cell>
          <cell r="U81" t="str">
            <v>0</v>
          </cell>
          <cell r="V81" t="str">
            <v>0</v>
          </cell>
          <cell r="W81" t="str">
            <v>0</v>
          </cell>
          <cell r="X81" t="str">
            <v>0</v>
          </cell>
        </row>
        <row r="82">
          <cell r="A82">
            <v>427211</v>
          </cell>
          <cell r="B82" t="str">
            <v xml:space="preserve">                                                                 427211     Int Inc Arm Mf Mbs Pits</v>
          </cell>
          <cell r="C82">
            <v>29284.15</v>
          </cell>
          <cell r="D82">
            <v>27196.07</v>
          </cell>
          <cell r="E82">
            <v>30114.84</v>
          </cell>
          <cell r="F82">
            <v>28770.12</v>
          </cell>
          <cell r="G82">
            <v>30206.09</v>
          </cell>
          <cell r="H82">
            <v>2610.86</v>
          </cell>
          <cell r="I82">
            <v>2644.43</v>
          </cell>
          <cell r="J82">
            <v>2736.38</v>
          </cell>
          <cell r="K82">
            <v>2722.96</v>
          </cell>
          <cell r="L82">
            <v>2759.6</v>
          </cell>
          <cell r="M82">
            <v>2720.84</v>
          </cell>
          <cell r="N82">
            <v>34442.910000000003</v>
          </cell>
          <cell r="O82">
            <v>283334.24</v>
          </cell>
          <cell r="P82">
            <v>196209.25</v>
          </cell>
          <cell r="Q82">
            <v>86595.06</v>
          </cell>
          <cell r="R82">
            <v>61587.07</v>
          </cell>
          <cell r="S82">
            <v>8103.77</v>
          </cell>
          <cell r="T82">
            <v>39923.35</v>
          </cell>
          <cell r="U82">
            <v>113923.4175</v>
          </cell>
          <cell r="V82">
            <v>123928.41</v>
          </cell>
          <cell r="W82">
            <v>152214.38250000001</v>
          </cell>
          <cell r="X82">
            <v>168326.7475</v>
          </cell>
        </row>
        <row r="83">
          <cell r="A83" t="str">
            <v xml:space="preserve">                                                            PORTINCMBSPTF</v>
          </cell>
          <cell r="B83" t="str">
            <v xml:space="preserve">                                                            PORTINCMBSPTF</v>
          </cell>
          <cell r="C83">
            <v>2004061206.47</v>
          </cell>
          <cell r="D83">
            <v>1969649490.6899998</v>
          </cell>
          <cell r="E83">
            <v>1958121902.5100005</v>
          </cell>
          <cell r="F83">
            <v>1933605943.9299996</v>
          </cell>
          <cell r="G83">
            <v>1983937493.3500001</v>
          </cell>
          <cell r="H83">
            <v>1976896341.6899991</v>
          </cell>
          <cell r="I83">
            <v>2014452604.6100006</v>
          </cell>
          <cell r="J83">
            <v>1999400411.5200002</v>
          </cell>
          <cell r="K83">
            <v>1951994611.3000002</v>
          </cell>
          <cell r="L83">
            <v>1941925923.6099997</v>
          </cell>
          <cell r="M83">
            <v>1908062109.1099997</v>
          </cell>
          <cell r="N83">
            <v>1907406325.6800005</v>
          </cell>
          <cell r="O83">
            <v>27643899474.060005</v>
          </cell>
          <cell r="P83">
            <v>23549514364.469994</v>
          </cell>
          <cell r="Q83">
            <v>5931832599.6700001</v>
          </cell>
          <cell r="R83">
            <v>5894439778.9699993</v>
          </cell>
          <cell r="S83">
            <v>5965847627.4300013</v>
          </cell>
          <cell r="T83">
            <v>5757394358.3999996</v>
          </cell>
          <cell r="U83">
            <v>9888375994.3400021</v>
          </cell>
          <cell r="V83">
            <v>8868229889.7150002</v>
          </cell>
          <cell r="W83">
            <v>14824810690.682501</v>
          </cell>
          <cell r="X83">
            <v>20679447084.752495</v>
          </cell>
        </row>
        <row r="84">
          <cell r="A84">
            <v>414001</v>
          </cell>
          <cell r="B84" t="str">
            <v xml:space="preserve">                                                                 414001     Int Inc Conv Arm (Laser)</v>
          </cell>
          <cell r="C84">
            <v>69760286.230000004</v>
          </cell>
          <cell r="D84">
            <v>69799911.689999998</v>
          </cell>
          <cell r="E84">
            <v>71212414.840000004</v>
          </cell>
          <cell r="F84">
            <v>71385633.180000007</v>
          </cell>
          <cell r="G84">
            <v>71356024.569999993</v>
          </cell>
          <cell r="H84">
            <v>71913651.810000002</v>
          </cell>
          <cell r="I84">
            <v>73117080.980000004</v>
          </cell>
          <cell r="J84">
            <v>76243866.439999998</v>
          </cell>
          <cell r="K84">
            <v>77125899.269999996</v>
          </cell>
          <cell r="L84">
            <v>80541105.870000005</v>
          </cell>
          <cell r="M84">
            <v>81191363.730000004</v>
          </cell>
          <cell r="N84">
            <v>84506339.769999996</v>
          </cell>
          <cell r="O84">
            <v>820758600.91999996</v>
          </cell>
          <cell r="P84">
            <v>898153578.38</v>
          </cell>
          <cell r="Q84">
            <v>210772612.76000002</v>
          </cell>
          <cell r="R84">
            <v>214655309.56</v>
          </cell>
          <cell r="S84">
            <v>226486846.69</v>
          </cell>
          <cell r="T84">
            <v>246238809.37</v>
          </cell>
          <cell r="U84">
            <v>310212924.45749998</v>
          </cell>
          <cell r="V84">
            <v>317968262.88249999</v>
          </cell>
          <cell r="W84">
            <v>537669141.09249997</v>
          </cell>
          <cell r="X84">
            <v>774042865.22000003</v>
          </cell>
        </row>
        <row r="85">
          <cell r="A85">
            <v>414003</v>
          </cell>
          <cell r="B85" t="str">
            <v xml:space="preserve">                                                                 414003     Int Inc Conv ARM RTF</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O85" t="str">
            <v>0</v>
          </cell>
          <cell r="P85" t="str">
            <v>0</v>
          </cell>
          <cell r="Q85" t="str">
            <v>0</v>
          </cell>
          <cell r="R85" t="str">
            <v>0</v>
          </cell>
          <cell r="S85" t="str">
            <v>0</v>
          </cell>
          <cell r="T85" t="str">
            <v>0</v>
          </cell>
          <cell r="U85" t="str">
            <v>0</v>
          </cell>
          <cell r="V85" t="str">
            <v>0</v>
          </cell>
          <cell r="W85" t="str">
            <v>0</v>
          </cell>
          <cell r="X85" t="str">
            <v>0</v>
          </cell>
        </row>
        <row r="86">
          <cell r="A86">
            <v>414004</v>
          </cell>
          <cell r="B86" t="str">
            <v xml:space="preserve">                                                                 414004     Int Inc Conv Arm FRC</v>
          </cell>
          <cell r="C86">
            <v>954617.38</v>
          </cell>
          <cell r="D86">
            <v>943018.37</v>
          </cell>
          <cell r="E86">
            <v>934400.95</v>
          </cell>
          <cell r="F86">
            <v>916954.69</v>
          </cell>
          <cell r="G86">
            <v>904015.14</v>
          </cell>
          <cell r="H86">
            <v>890889.41</v>
          </cell>
          <cell r="I86">
            <v>880992.82</v>
          </cell>
          <cell r="J86">
            <v>863393.49</v>
          </cell>
          <cell r="K86">
            <v>850603.9</v>
          </cell>
          <cell r="L86">
            <v>842815.4</v>
          </cell>
          <cell r="M86">
            <v>826827.28</v>
          </cell>
          <cell r="N86">
            <v>816723.7</v>
          </cell>
          <cell r="O86">
            <v>13056389.890000001</v>
          </cell>
          <cell r="P86">
            <v>10625252.529999999</v>
          </cell>
          <cell r="Q86">
            <v>2832036.7</v>
          </cell>
          <cell r="R86">
            <v>2711859.24</v>
          </cell>
          <cell r="S86">
            <v>2594990.21</v>
          </cell>
          <cell r="T86">
            <v>2486366.38</v>
          </cell>
          <cell r="U86">
            <v>4685169.93</v>
          </cell>
          <cell r="V86">
            <v>4194482.6399999997</v>
          </cell>
          <cell r="W86">
            <v>6848988.2750000004</v>
          </cell>
          <cell r="X86">
            <v>9388592.2650000006</v>
          </cell>
        </row>
        <row r="87">
          <cell r="A87">
            <v>414005</v>
          </cell>
          <cell r="B87" t="str">
            <v xml:space="preserve">                                                                 414005     Int Inc Conv ARM FRC RTF</v>
          </cell>
          <cell r="C87" t="str">
            <v>0</v>
          </cell>
          <cell r="D87" t="str">
            <v>0</v>
          </cell>
          <cell r="E87" t="str">
            <v>0</v>
          </cell>
          <cell r="F87" t="str">
            <v>0</v>
          </cell>
          <cell r="G87" t="str">
            <v>0</v>
          </cell>
          <cell r="H87" t="str">
            <v>0</v>
          </cell>
          <cell r="I87" t="str">
            <v>0</v>
          </cell>
          <cell r="J87" t="str">
            <v>0</v>
          </cell>
          <cell r="K87" t="str">
            <v>0</v>
          </cell>
          <cell r="L87" t="str">
            <v>0</v>
          </cell>
          <cell r="M87" t="str">
            <v>0</v>
          </cell>
          <cell r="N87" t="str">
            <v>0</v>
          </cell>
          <cell r="O87" t="str">
            <v>0</v>
          </cell>
          <cell r="P87" t="str">
            <v>0</v>
          </cell>
          <cell r="Q87" t="str">
            <v>0</v>
          </cell>
          <cell r="R87" t="str">
            <v>0</v>
          </cell>
          <cell r="S87" t="str">
            <v>0</v>
          </cell>
          <cell r="T87" t="str">
            <v>0</v>
          </cell>
          <cell r="U87" t="str">
            <v>0</v>
          </cell>
          <cell r="V87" t="str">
            <v>0</v>
          </cell>
          <cell r="W87" t="str">
            <v>0</v>
          </cell>
          <cell r="X87" t="str">
            <v>0</v>
          </cell>
        </row>
        <row r="88">
          <cell r="A88">
            <v>414101</v>
          </cell>
          <cell r="B88" t="str">
            <v xml:space="preserve">                                                                 414101     INT INC CONV ARM (NON LASER)</v>
          </cell>
          <cell r="C88">
            <v>178502.62</v>
          </cell>
          <cell r="D88">
            <v>160911.82</v>
          </cell>
          <cell r="E88">
            <v>170961.16</v>
          </cell>
          <cell r="F88">
            <v>161979.23000000001</v>
          </cell>
          <cell r="G88">
            <v>168923.01</v>
          </cell>
          <cell r="H88">
            <v>162414.76</v>
          </cell>
          <cell r="I88">
            <v>166890.07</v>
          </cell>
          <cell r="J88">
            <v>162127.5</v>
          </cell>
          <cell r="K88">
            <v>152121.88</v>
          </cell>
          <cell r="L88">
            <v>153232.74</v>
          </cell>
          <cell r="M88">
            <v>143803.31</v>
          </cell>
          <cell r="N88">
            <v>142335.03</v>
          </cell>
          <cell r="O88">
            <v>1981939.44</v>
          </cell>
          <cell r="P88">
            <v>1924203.13</v>
          </cell>
          <cell r="Q88">
            <v>510375.6</v>
          </cell>
          <cell r="R88">
            <v>493317</v>
          </cell>
          <cell r="S88">
            <v>481139.45</v>
          </cell>
          <cell r="T88">
            <v>439371.08</v>
          </cell>
          <cell r="U88">
            <v>752558.02500000002</v>
          </cell>
          <cell r="V88">
            <v>756925.21750000003</v>
          </cell>
          <cell r="W88">
            <v>1247954.3725000001</v>
          </cell>
          <cell r="X88">
            <v>1707242.0174999998</v>
          </cell>
        </row>
        <row r="89">
          <cell r="A89">
            <v>414401</v>
          </cell>
          <cell r="B89" t="str">
            <v xml:space="preserve">                                                                 414401</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O89" t="str">
            <v>0</v>
          </cell>
          <cell r="P89" t="str">
            <v>0</v>
          </cell>
          <cell r="Q89" t="str">
            <v>0</v>
          </cell>
          <cell r="R89" t="str">
            <v>0</v>
          </cell>
          <cell r="S89" t="str">
            <v>0</v>
          </cell>
          <cell r="T89" t="str">
            <v>0</v>
          </cell>
          <cell r="U89" t="str">
            <v>0</v>
          </cell>
          <cell r="V89" t="str">
            <v>0</v>
          </cell>
          <cell r="W89" t="str">
            <v>0</v>
          </cell>
          <cell r="X89" t="str">
            <v>0</v>
          </cell>
        </row>
        <row r="90">
          <cell r="A90">
            <v>414901</v>
          </cell>
          <cell r="B90" t="str">
            <v xml:space="preserve">                                                                 414901     Int Arm Paythru Bond</v>
          </cell>
          <cell r="C90" t="str">
            <v>0</v>
          </cell>
          <cell r="D90" t="str">
            <v>0</v>
          </cell>
          <cell r="E90" t="str">
            <v>0</v>
          </cell>
          <cell r="F90" t="str">
            <v>0</v>
          </cell>
          <cell r="G90" t="str">
            <v>0</v>
          </cell>
          <cell r="H90" t="str">
            <v>0</v>
          </cell>
          <cell r="I90" t="str">
            <v>0</v>
          </cell>
          <cell r="J90" t="str">
            <v>0</v>
          </cell>
          <cell r="K90" t="str">
            <v>0</v>
          </cell>
          <cell r="L90" t="str">
            <v>0</v>
          </cell>
          <cell r="M90" t="str">
            <v>0</v>
          </cell>
          <cell r="N90" t="str">
            <v>0</v>
          </cell>
          <cell r="O90" t="str">
            <v>0</v>
          </cell>
          <cell r="P90" t="str">
            <v>0</v>
          </cell>
          <cell r="Q90" t="str">
            <v>0</v>
          </cell>
          <cell r="R90" t="str">
            <v>0</v>
          </cell>
          <cell r="S90" t="str">
            <v>0</v>
          </cell>
          <cell r="T90" t="str">
            <v>0</v>
          </cell>
          <cell r="U90" t="str">
            <v>0</v>
          </cell>
          <cell r="V90" t="str">
            <v>0</v>
          </cell>
          <cell r="W90" t="str">
            <v>0</v>
          </cell>
          <cell r="X90" t="str">
            <v>0</v>
          </cell>
        </row>
        <row r="91">
          <cell r="A91" t="str">
            <v xml:space="preserve">                                                            PORTINCARMS</v>
          </cell>
          <cell r="B91" t="str">
            <v xml:space="preserve">                                                            PORTINCARMS</v>
          </cell>
          <cell r="C91">
            <v>70893406.230000004</v>
          </cell>
          <cell r="D91">
            <v>70903841.879999995</v>
          </cell>
          <cell r="E91">
            <v>72317776.950000003</v>
          </cell>
          <cell r="F91">
            <v>72464567.100000009</v>
          </cell>
          <cell r="G91">
            <v>72428962.719999999</v>
          </cell>
          <cell r="H91">
            <v>72966955.980000004</v>
          </cell>
          <cell r="I91">
            <v>74164963.86999999</v>
          </cell>
          <cell r="J91">
            <v>77269387.429999992</v>
          </cell>
          <cell r="K91">
            <v>78128625.049999997</v>
          </cell>
          <cell r="L91">
            <v>81537154.010000005</v>
          </cell>
          <cell r="M91">
            <v>82161994.320000008</v>
          </cell>
          <cell r="N91">
            <v>85465398.5</v>
          </cell>
          <cell r="O91">
            <v>835796930.25</v>
          </cell>
          <cell r="P91">
            <v>910703034.03999996</v>
          </cell>
          <cell r="Q91">
            <v>214115025.06</v>
          </cell>
          <cell r="R91">
            <v>217860485.80000001</v>
          </cell>
          <cell r="S91">
            <v>229562976.34999996</v>
          </cell>
          <cell r="T91">
            <v>249164546.83000001</v>
          </cell>
          <cell r="U91">
            <v>315650652.41250002</v>
          </cell>
          <cell r="V91">
            <v>322919670.74000001</v>
          </cell>
          <cell r="W91">
            <v>545766083.74000001</v>
          </cell>
          <cell r="X91">
            <v>785138699.50249994</v>
          </cell>
        </row>
        <row r="92">
          <cell r="A92">
            <v>415001</v>
          </cell>
          <cell r="B92" t="str">
            <v xml:space="preserve">                                                                 415001     Int Inc 2Nd Fr (Laser)</v>
          </cell>
          <cell r="C92">
            <v>1104530.03</v>
          </cell>
          <cell r="D92">
            <v>1158366.1299999999</v>
          </cell>
          <cell r="E92">
            <v>1186280.9099999999</v>
          </cell>
          <cell r="F92">
            <v>1250505.6100000001</v>
          </cell>
          <cell r="G92">
            <v>1283597.93</v>
          </cell>
          <cell r="H92">
            <v>1289144</v>
          </cell>
          <cell r="I92">
            <v>1293132.27</v>
          </cell>
          <cell r="J92">
            <v>1306708.07</v>
          </cell>
          <cell r="K92">
            <v>1264826</v>
          </cell>
          <cell r="L92">
            <v>1263385.44</v>
          </cell>
          <cell r="M92">
            <v>1232514.96</v>
          </cell>
          <cell r="N92">
            <v>1244116.1200000001</v>
          </cell>
          <cell r="O92">
            <v>10433911.6</v>
          </cell>
          <cell r="P92">
            <v>14877107.470000001</v>
          </cell>
          <cell r="Q92">
            <v>3449177.07</v>
          </cell>
          <cell r="R92">
            <v>3823247.54</v>
          </cell>
          <cell r="S92">
            <v>3864666.34</v>
          </cell>
          <cell r="T92">
            <v>3740016.52</v>
          </cell>
          <cell r="U92">
            <v>4312628.7149999999</v>
          </cell>
          <cell r="V92">
            <v>5351141.2424999997</v>
          </cell>
          <cell r="W92">
            <v>9211834.3475000001</v>
          </cell>
          <cell r="X92">
            <v>13011916.539999999</v>
          </cell>
        </row>
        <row r="93">
          <cell r="A93">
            <v>415003</v>
          </cell>
          <cell r="B93" t="str">
            <v xml:space="preserve">                                                                 415003     Int Inc Conv 2nd FR RTF</v>
          </cell>
          <cell r="C93" t="str">
            <v>0</v>
          </cell>
          <cell r="D93" t="str">
            <v>0</v>
          </cell>
          <cell r="E93" t="str">
            <v>0</v>
          </cell>
          <cell r="F93" t="str">
            <v>0</v>
          </cell>
          <cell r="G93" t="str">
            <v>0</v>
          </cell>
          <cell r="H93" t="str">
            <v>0</v>
          </cell>
          <cell r="I93" t="str">
            <v>0</v>
          </cell>
          <cell r="J93" t="str">
            <v>0</v>
          </cell>
          <cell r="K93" t="str">
            <v>0</v>
          </cell>
          <cell r="L93" t="str">
            <v>0</v>
          </cell>
          <cell r="M93" t="str">
            <v>0</v>
          </cell>
          <cell r="N93" t="str">
            <v>0</v>
          </cell>
          <cell r="O93" t="str">
            <v>0</v>
          </cell>
          <cell r="P93" t="str">
            <v>0</v>
          </cell>
          <cell r="Q93" t="str">
            <v>0</v>
          </cell>
          <cell r="R93" t="str">
            <v>0</v>
          </cell>
          <cell r="S93" t="str">
            <v>0</v>
          </cell>
          <cell r="T93" t="str">
            <v>0</v>
          </cell>
          <cell r="U93" t="str">
            <v>0</v>
          </cell>
          <cell r="V93" t="str">
            <v>0</v>
          </cell>
          <cell r="W93" t="str">
            <v>0</v>
          </cell>
          <cell r="X93" t="str">
            <v>0</v>
          </cell>
        </row>
        <row r="94">
          <cell r="A94">
            <v>415401</v>
          </cell>
          <cell r="B94" t="str">
            <v xml:space="preserve">                                                                 415401</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O94" t="str">
            <v>0</v>
          </cell>
          <cell r="P94" t="str">
            <v>0</v>
          </cell>
          <cell r="Q94" t="str">
            <v>0</v>
          </cell>
          <cell r="R94" t="str">
            <v>0</v>
          </cell>
          <cell r="S94" t="str">
            <v>0</v>
          </cell>
          <cell r="T94" t="str">
            <v>0</v>
          </cell>
          <cell r="U94" t="str">
            <v>0</v>
          </cell>
          <cell r="V94" t="str">
            <v>0</v>
          </cell>
          <cell r="W94" t="str">
            <v>0</v>
          </cell>
          <cell r="X94" t="str">
            <v>0</v>
          </cell>
        </row>
        <row r="95">
          <cell r="A95">
            <v>415601</v>
          </cell>
          <cell r="B95" t="str">
            <v xml:space="preserve">                                                                 415601     Int Inc 2Nd Arm (Laser)</v>
          </cell>
          <cell r="C95">
            <v>19213.169999999998</v>
          </cell>
          <cell r="D95">
            <v>18694.98</v>
          </cell>
          <cell r="E95">
            <v>17723.84</v>
          </cell>
          <cell r="F95">
            <v>15695.96</v>
          </cell>
          <cell r="G95">
            <v>17548.099999999999</v>
          </cell>
          <cell r="H95">
            <v>16754.439999999999</v>
          </cell>
          <cell r="I95">
            <v>16903.91</v>
          </cell>
          <cell r="J95">
            <v>16613.16</v>
          </cell>
          <cell r="K95">
            <v>15381.69</v>
          </cell>
          <cell r="L95">
            <v>14339.77</v>
          </cell>
          <cell r="M95">
            <v>19173.580000000002</v>
          </cell>
          <cell r="N95">
            <v>16216.69</v>
          </cell>
          <cell r="O95">
            <v>223406.09</v>
          </cell>
          <cell r="P95">
            <v>204259.29</v>
          </cell>
          <cell r="Q95">
            <v>55631.99</v>
          </cell>
          <cell r="R95">
            <v>49998.5</v>
          </cell>
          <cell r="S95">
            <v>48898.76</v>
          </cell>
          <cell r="T95">
            <v>49730.04</v>
          </cell>
          <cell r="U95">
            <v>84039.85</v>
          </cell>
          <cell r="V95">
            <v>80366.62</v>
          </cell>
          <cell r="W95">
            <v>130460.425</v>
          </cell>
          <cell r="X95">
            <v>178925.04</v>
          </cell>
        </row>
        <row r="96">
          <cell r="A96">
            <v>415701</v>
          </cell>
          <cell r="B96" t="str">
            <v xml:space="preserve">                                                                 415701     Int Inc 2nd Fr DSI</v>
          </cell>
          <cell r="C96">
            <v>205549.75</v>
          </cell>
          <cell r="D96">
            <v>179474.09</v>
          </cell>
          <cell r="E96">
            <v>192591.88</v>
          </cell>
          <cell r="F96">
            <v>178962.14</v>
          </cell>
          <cell r="G96">
            <v>179739.86</v>
          </cell>
          <cell r="H96">
            <v>171143.92</v>
          </cell>
          <cell r="I96">
            <v>169537.34</v>
          </cell>
          <cell r="J96">
            <v>166712.23000000001</v>
          </cell>
          <cell r="K96">
            <v>155706.51999999999</v>
          </cell>
          <cell r="L96">
            <v>149024.45000000001</v>
          </cell>
          <cell r="M96">
            <v>143499.68</v>
          </cell>
          <cell r="N96">
            <v>349706.4</v>
          </cell>
          <cell r="O96">
            <v>3439687.3</v>
          </cell>
          <cell r="P96">
            <v>2241648.2599999998</v>
          </cell>
          <cell r="Q96">
            <v>577615.72</v>
          </cell>
          <cell r="R96">
            <v>529845.92000000004</v>
          </cell>
          <cell r="S96">
            <v>491956.09</v>
          </cell>
          <cell r="T96">
            <v>642230.53</v>
          </cell>
          <cell r="U96">
            <v>1151969.1524999999</v>
          </cell>
          <cell r="V96">
            <v>844493.23499999987</v>
          </cell>
          <cell r="W96">
            <v>1356897.39</v>
          </cell>
          <cell r="X96">
            <v>1870362.5075000001</v>
          </cell>
        </row>
        <row r="97">
          <cell r="A97" t="str">
            <v xml:space="preserve">                                                            PORTINCSEC</v>
          </cell>
          <cell r="B97" t="str">
            <v xml:space="preserve">                                                            PORTINCSEC</v>
          </cell>
          <cell r="C97">
            <v>1329292.95</v>
          </cell>
          <cell r="D97">
            <v>1356535.2</v>
          </cell>
          <cell r="E97">
            <v>1396596.63</v>
          </cell>
          <cell r="F97">
            <v>1445163.71</v>
          </cell>
          <cell r="G97">
            <v>1480885.89</v>
          </cell>
          <cell r="H97">
            <v>1477042.36</v>
          </cell>
          <cell r="I97">
            <v>1479573.52</v>
          </cell>
          <cell r="J97">
            <v>1490033.46</v>
          </cell>
          <cell r="K97">
            <v>1435914.21</v>
          </cell>
          <cell r="L97">
            <v>1426749.66</v>
          </cell>
          <cell r="M97">
            <v>1395188.22</v>
          </cell>
          <cell r="N97">
            <v>1610039.21</v>
          </cell>
          <cell r="O97">
            <v>14097004.989999998</v>
          </cell>
          <cell r="P97">
            <v>17323015.02</v>
          </cell>
          <cell r="Q97">
            <v>4082424.78</v>
          </cell>
          <cell r="R97">
            <v>4403091.96</v>
          </cell>
          <cell r="S97">
            <v>4405521.1900000004</v>
          </cell>
          <cell r="T97">
            <v>4431977.09</v>
          </cell>
          <cell r="U97">
            <v>5548637.7174999993</v>
          </cell>
          <cell r="V97">
            <v>6276001.0975000001</v>
          </cell>
          <cell r="W97">
            <v>10699192.1625</v>
          </cell>
          <cell r="X97">
            <v>15061204.087499999</v>
          </cell>
        </row>
        <row r="98">
          <cell r="A98">
            <v>417101</v>
          </cell>
          <cell r="B98" t="str">
            <v xml:space="preserve">                                                                 417101     Int Fha Project (Plass)</v>
          </cell>
          <cell r="C98">
            <v>4397975.8099999996</v>
          </cell>
          <cell r="D98">
            <v>4342116.03</v>
          </cell>
          <cell r="E98">
            <v>4306457.6100000003</v>
          </cell>
          <cell r="F98">
            <v>4189604.32</v>
          </cell>
          <cell r="G98">
            <v>4151157.48</v>
          </cell>
          <cell r="H98">
            <v>4085463.26</v>
          </cell>
          <cell r="I98">
            <v>3971508.04</v>
          </cell>
          <cell r="J98">
            <v>3903071.4</v>
          </cell>
          <cell r="K98">
            <v>3859578.27</v>
          </cell>
          <cell r="L98">
            <v>3763291.84</v>
          </cell>
          <cell r="M98">
            <v>3701530.3</v>
          </cell>
          <cell r="N98">
            <v>3630271.5</v>
          </cell>
          <cell r="O98">
            <v>59271524.670000002</v>
          </cell>
          <cell r="P98">
            <v>48302025.859999999</v>
          </cell>
          <cell r="Q98">
            <v>13046549.449999999</v>
          </cell>
          <cell r="R98">
            <v>12426225.059999999</v>
          </cell>
          <cell r="S98">
            <v>11734157.709999999</v>
          </cell>
          <cell r="T98">
            <v>11095093.640000001</v>
          </cell>
          <cell r="U98">
            <v>21364035.442500003</v>
          </cell>
          <cell r="V98">
            <v>19285697.245000001</v>
          </cell>
          <cell r="W98">
            <v>31367835.807500001</v>
          </cell>
          <cell r="X98">
            <v>42787734.125</v>
          </cell>
        </row>
        <row r="99">
          <cell r="A99">
            <v>417102</v>
          </cell>
          <cell r="B99" t="str">
            <v xml:space="preserve">                                                                 417102     Fha Iep 221D Loans</v>
          </cell>
          <cell r="C99">
            <v>3832</v>
          </cell>
          <cell r="D99">
            <v>3185</v>
          </cell>
          <cell r="E99">
            <v>3313</v>
          </cell>
          <cell r="F99">
            <v>3260</v>
          </cell>
          <cell r="G99">
            <v>3210</v>
          </cell>
          <cell r="H99">
            <v>3156</v>
          </cell>
          <cell r="I99">
            <v>2774</v>
          </cell>
          <cell r="J99">
            <v>2584</v>
          </cell>
          <cell r="K99">
            <v>2651</v>
          </cell>
          <cell r="L99">
            <v>2605</v>
          </cell>
          <cell r="M99">
            <v>2558</v>
          </cell>
          <cell r="N99">
            <v>2508</v>
          </cell>
          <cell r="O99">
            <v>59605</v>
          </cell>
          <cell r="P99">
            <v>35636</v>
          </cell>
          <cell r="Q99">
            <v>10330</v>
          </cell>
          <cell r="R99">
            <v>9626</v>
          </cell>
          <cell r="S99">
            <v>8009</v>
          </cell>
          <cell r="T99">
            <v>7671</v>
          </cell>
          <cell r="U99">
            <v>20196</v>
          </cell>
          <cell r="V99">
            <v>15169</v>
          </cell>
          <cell r="W99">
            <v>23991.25</v>
          </cell>
          <cell r="X99">
            <v>31824.75</v>
          </cell>
        </row>
        <row r="100">
          <cell r="A100">
            <v>417103</v>
          </cell>
          <cell r="B100" t="str">
            <v xml:space="preserve">                                                                 417103</v>
          </cell>
          <cell r="C100" t="str">
            <v>0</v>
          </cell>
          <cell r="D100" t="str">
            <v>0</v>
          </cell>
          <cell r="E100" t="str">
            <v>0</v>
          </cell>
          <cell r="F100" t="str">
            <v>0</v>
          </cell>
          <cell r="G100" t="str">
            <v>0</v>
          </cell>
          <cell r="H100" t="str">
            <v>0</v>
          </cell>
          <cell r="I100" t="str">
            <v>0</v>
          </cell>
          <cell r="J100" t="str">
            <v>0</v>
          </cell>
          <cell r="K100" t="str">
            <v>0</v>
          </cell>
          <cell r="L100" t="str">
            <v>0</v>
          </cell>
          <cell r="M100" t="str">
            <v>0</v>
          </cell>
          <cell r="N100" t="str">
            <v>0</v>
          </cell>
          <cell r="O100" t="str">
            <v>0</v>
          </cell>
          <cell r="P100" t="str">
            <v>0</v>
          </cell>
          <cell r="Q100" t="str">
            <v>0</v>
          </cell>
          <cell r="R100" t="str">
            <v>0</v>
          </cell>
          <cell r="S100" t="str">
            <v>0</v>
          </cell>
          <cell r="T100" t="str">
            <v>0</v>
          </cell>
          <cell r="U100" t="str">
            <v>0</v>
          </cell>
          <cell r="V100" t="str">
            <v>0</v>
          </cell>
          <cell r="W100" t="str">
            <v>0</v>
          </cell>
          <cell r="X100" t="str">
            <v>0</v>
          </cell>
        </row>
        <row r="101">
          <cell r="A101">
            <v>417104</v>
          </cell>
          <cell r="B101" t="str">
            <v xml:space="preserve">                                                                 417104     Mf Fha Compensation</v>
          </cell>
          <cell r="C101" t="str">
            <v>0</v>
          </cell>
          <cell r="D101" t="str">
            <v>0</v>
          </cell>
          <cell r="E101" t="str">
            <v>0</v>
          </cell>
          <cell r="F101" t="str">
            <v>0</v>
          </cell>
          <cell r="G101" t="str">
            <v>0</v>
          </cell>
          <cell r="H101" t="str">
            <v>0</v>
          </cell>
          <cell r="I101" t="str">
            <v>0</v>
          </cell>
          <cell r="J101" t="str">
            <v>0</v>
          </cell>
          <cell r="K101" t="str">
            <v>0</v>
          </cell>
          <cell r="L101" t="str">
            <v>0</v>
          </cell>
          <cell r="M101" t="str">
            <v>0</v>
          </cell>
          <cell r="N101" t="str">
            <v>0</v>
          </cell>
          <cell r="O101" t="str">
            <v>0</v>
          </cell>
          <cell r="P101" t="str">
            <v>0</v>
          </cell>
          <cell r="Q101" t="str">
            <v>0</v>
          </cell>
          <cell r="R101" t="str">
            <v>0</v>
          </cell>
          <cell r="S101" t="str">
            <v>0</v>
          </cell>
          <cell r="T101" t="str">
            <v>0</v>
          </cell>
          <cell r="U101" t="str">
            <v>0</v>
          </cell>
          <cell r="V101" t="str">
            <v>0</v>
          </cell>
          <cell r="W101" t="str">
            <v>0</v>
          </cell>
          <cell r="X101" t="str">
            <v>0</v>
          </cell>
        </row>
        <row r="102">
          <cell r="A102">
            <v>417105</v>
          </cell>
          <cell r="B102" t="str">
            <v xml:space="preserve">                                                                 417105</v>
          </cell>
          <cell r="C102" t="str">
            <v>0</v>
          </cell>
          <cell r="D102" t="str">
            <v>0</v>
          </cell>
          <cell r="E102" t="str">
            <v>0</v>
          </cell>
          <cell r="F102" t="str">
            <v>0</v>
          </cell>
          <cell r="G102" t="str">
            <v>0</v>
          </cell>
          <cell r="H102" t="str">
            <v>0</v>
          </cell>
          <cell r="I102" t="str">
            <v>0</v>
          </cell>
          <cell r="J102" t="str">
            <v>0</v>
          </cell>
          <cell r="K102" t="str">
            <v>0</v>
          </cell>
          <cell r="L102" t="str">
            <v>0</v>
          </cell>
          <cell r="M102" t="str">
            <v>0</v>
          </cell>
          <cell r="N102" t="str">
            <v>0</v>
          </cell>
          <cell r="O102" t="str">
            <v>0</v>
          </cell>
          <cell r="P102" t="str">
            <v>0</v>
          </cell>
          <cell r="Q102" t="str">
            <v>0</v>
          </cell>
          <cell r="R102" t="str">
            <v>0</v>
          </cell>
          <cell r="S102" t="str">
            <v>0</v>
          </cell>
          <cell r="T102" t="str">
            <v>0</v>
          </cell>
          <cell r="U102" t="str">
            <v>0</v>
          </cell>
          <cell r="V102" t="str">
            <v>0</v>
          </cell>
          <cell r="W102" t="str">
            <v>0</v>
          </cell>
          <cell r="X102" t="str">
            <v>0</v>
          </cell>
        </row>
        <row r="103">
          <cell r="A103">
            <v>417106</v>
          </cell>
          <cell r="B103" t="str">
            <v xml:space="preserve">                                                                 417106     Int Inc Mf Gmac Fha Subsv</v>
          </cell>
          <cell r="C103">
            <v>23284.48</v>
          </cell>
          <cell r="D103">
            <v>22548.18</v>
          </cell>
          <cell r="E103">
            <v>21872.17</v>
          </cell>
          <cell r="F103">
            <v>23897.26</v>
          </cell>
          <cell r="G103">
            <v>21867.85</v>
          </cell>
          <cell r="H103">
            <v>21595.87</v>
          </cell>
          <cell r="I103">
            <v>21262.32</v>
          </cell>
          <cell r="J103">
            <v>21007.66</v>
          </cell>
          <cell r="K103">
            <v>20750.96</v>
          </cell>
          <cell r="L103">
            <v>20548.63</v>
          </cell>
          <cell r="M103">
            <v>20252.79</v>
          </cell>
          <cell r="N103">
            <v>19968.75</v>
          </cell>
          <cell r="O103">
            <v>448918.54</v>
          </cell>
          <cell r="P103">
            <v>258856.92</v>
          </cell>
          <cell r="Q103">
            <v>67704.83</v>
          </cell>
          <cell r="R103">
            <v>67360.98</v>
          </cell>
          <cell r="S103">
            <v>63020.94</v>
          </cell>
          <cell r="T103">
            <v>60770.17</v>
          </cell>
          <cell r="U103">
            <v>146435.12749999997</v>
          </cell>
          <cell r="V103">
            <v>101960.6675</v>
          </cell>
          <cell r="W103">
            <v>166704.12</v>
          </cell>
          <cell r="X103">
            <v>228616.80500000002</v>
          </cell>
        </row>
        <row r="104">
          <cell r="A104">
            <v>417191</v>
          </cell>
          <cell r="B104" t="str">
            <v xml:space="preserve">                                                                 417191</v>
          </cell>
          <cell r="C104" t="str">
            <v>0</v>
          </cell>
          <cell r="D104" t="str">
            <v>0</v>
          </cell>
          <cell r="E104" t="str">
            <v>0</v>
          </cell>
          <cell r="F104" t="str">
            <v>0</v>
          </cell>
          <cell r="G104" t="str">
            <v>0</v>
          </cell>
          <cell r="H104" t="str">
            <v>0</v>
          </cell>
          <cell r="I104" t="str">
            <v>0</v>
          </cell>
          <cell r="J104" t="str">
            <v>0</v>
          </cell>
          <cell r="K104" t="str">
            <v>0</v>
          </cell>
          <cell r="L104" t="str">
            <v>0</v>
          </cell>
          <cell r="M104" t="str">
            <v>0</v>
          </cell>
          <cell r="N104" t="str">
            <v>0</v>
          </cell>
          <cell r="O104" t="str">
            <v>0</v>
          </cell>
          <cell r="P104" t="str">
            <v>0</v>
          </cell>
          <cell r="Q104" t="str">
            <v>0</v>
          </cell>
          <cell r="R104" t="str">
            <v>0</v>
          </cell>
          <cell r="S104" t="str">
            <v>0</v>
          </cell>
          <cell r="T104" t="str">
            <v>0</v>
          </cell>
          <cell r="U104" t="str">
            <v>0</v>
          </cell>
          <cell r="V104" t="str">
            <v>0</v>
          </cell>
          <cell r="W104" t="str">
            <v>0</v>
          </cell>
          <cell r="X104" t="str">
            <v>0</v>
          </cell>
        </row>
        <row r="105">
          <cell r="A105" t="str">
            <v xml:space="preserve">                                                            PORTINCMFGOVT</v>
          </cell>
          <cell r="B105" t="str">
            <v xml:space="preserve">                                                            PORTINCMFGOVT</v>
          </cell>
          <cell r="C105">
            <v>4425092.29</v>
          </cell>
          <cell r="D105">
            <v>4367849.21</v>
          </cell>
          <cell r="E105">
            <v>4331642.78</v>
          </cell>
          <cell r="F105">
            <v>4216761.58</v>
          </cell>
          <cell r="G105">
            <v>4176235.33</v>
          </cell>
          <cell r="H105">
            <v>4110215.13</v>
          </cell>
          <cell r="I105">
            <v>3995544.36</v>
          </cell>
          <cell r="J105">
            <v>3926663.06</v>
          </cell>
          <cell r="K105">
            <v>3882980.23</v>
          </cell>
          <cell r="L105">
            <v>3786445.47</v>
          </cell>
          <cell r="M105">
            <v>3724341.09</v>
          </cell>
          <cell r="N105">
            <v>3652748.25</v>
          </cell>
          <cell r="O105">
            <v>59780048.210000001</v>
          </cell>
          <cell r="P105">
            <v>48596518.780000001</v>
          </cell>
          <cell r="Q105">
            <v>13124584.280000001</v>
          </cell>
          <cell r="R105">
            <v>12503212.039999999</v>
          </cell>
          <cell r="S105">
            <v>11805187.65</v>
          </cell>
          <cell r="T105">
            <v>11163534.809999999</v>
          </cell>
          <cell r="U105">
            <v>21530666.57</v>
          </cell>
          <cell r="V105">
            <v>19402826.912500001</v>
          </cell>
          <cell r="W105">
            <v>31558531.177499998</v>
          </cell>
          <cell r="X105">
            <v>43048175.68</v>
          </cell>
        </row>
        <row r="106">
          <cell r="A106">
            <v>417301</v>
          </cell>
          <cell r="B106" t="str">
            <v xml:space="preserve">                                                                 417301</v>
          </cell>
          <cell r="C106" t="str">
            <v>0</v>
          </cell>
          <cell r="D106" t="str">
            <v>0</v>
          </cell>
          <cell r="E106" t="str">
            <v>0</v>
          </cell>
          <cell r="F106" t="str">
            <v>0</v>
          </cell>
          <cell r="G106" t="str">
            <v>0</v>
          </cell>
          <cell r="H106" t="str">
            <v>0</v>
          </cell>
          <cell r="I106" t="str">
            <v>0</v>
          </cell>
          <cell r="J106" t="str">
            <v>0</v>
          </cell>
          <cell r="K106" t="str">
            <v>0</v>
          </cell>
          <cell r="L106" t="str">
            <v>0</v>
          </cell>
          <cell r="M106" t="str">
            <v>0</v>
          </cell>
          <cell r="N106" t="str">
            <v>0</v>
          </cell>
          <cell r="O106" t="str">
            <v>0</v>
          </cell>
          <cell r="P106" t="str">
            <v>0</v>
          </cell>
          <cell r="Q106" t="str">
            <v>0</v>
          </cell>
          <cell r="R106" t="str">
            <v>0</v>
          </cell>
          <cell r="S106" t="str">
            <v>0</v>
          </cell>
          <cell r="T106" t="str">
            <v>0</v>
          </cell>
          <cell r="U106" t="str">
            <v>0</v>
          </cell>
          <cell r="V106" t="str">
            <v>0</v>
          </cell>
          <cell r="W106" t="str">
            <v>0</v>
          </cell>
          <cell r="X106" t="str">
            <v>0</v>
          </cell>
        </row>
        <row r="107">
          <cell r="A107">
            <v>417311</v>
          </cell>
          <cell r="B107" t="str">
            <v xml:space="preserve">                                                                 417311     Int Conv Project Urfa</v>
          </cell>
          <cell r="C107" t="str">
            <v>0</v>
          </cell>
          <cell r="D107" t="str">
            <v>0</v>
          </cell>
          <cell r="E107" t="str">
            <v>0</v>
          </cell>
          <cell r="F107" t="str">
            <v>0</v>
          </cell>
          <cell r="G107" t="str">
            <v>0</v>
          </cell>
          <cell r="H107" t="str">
            <v>0</v>
          </cell>
          <cell r="I107" t="str">
            <v>0</v>
          </cell>
          <cell r="J107" t="str">
            <v>0</v>
          </cell>
          <cell r="K107" t="str">
            <v>0</v>
          </cell>
          <cell r="L107" t="str">
            <v>0</v>
          </cell>
          <cell r="M107" t="str">
            <v>0</v>
          </cell>
          <cell r="N107" t="str">
            <v>0</v>
          </cell>
          <cell r="O107" t="str">
            <v>0</v>
          </cell>
          <cell r="P107" t="str">
            <v>0</v>
          </cell>
          <cell r="Q107" t="str">
            <v>0</v>
          </cell>
          <cell r="R107" t="str">
            <v>0</v>
          </cell>
          <cell r="S107" t="str">
            <v>0</v>
          </cell>
          <cell r="T107" t="str">
            <v>0</v>
          </cell>
          <cell r="U107" t="str">
            <v>0</v>
          </cell>
          <cell r="V107" t="str">
            <v>0</v>
          </cell>
          <cell r="W107" t="str">
            <v>0</v>
          </cell>
          <cell r="X107" t="str">
            <v>0</v>
          </cell>
        </row>
        <row r="108">
          <cell r="A108">
            <v>417321</v>
          </cell>
          <cell r="B108" t="str">
            <v xml:space="preserve">                                                                 417321     Int Inc-Non Fnma Mtg Mf</v>
          </cell>
          <cell r="C108">
            <v>30916156.600000001</v>
          </cell>
          <cell r="D108">
            <v>28687461.969999999</v>
          </cell>
          <cell r="E108">
            <v>30093428.859999999</v>
          </cell>
          <cell r="F108">
            <v>30524104.34</v>
          </cell>
          <cell r="G108">
            <v>30473870.390000001</v>
          </cell>
          <cell r="H108">
            <v>24240052.59</v>
          </cell>
          <cell r="I108">
            <v>5637858.6900000004</v>
          </cell>
          <cell r="J108">
            <v>5571124.1500000004</v>
          </cell>
          <cell r="K108">
            <v>5477970.3899999997</v>
          </cell>
          <cell r="L108">
            <v>7653109.6600000001</v>
          </cell>
          <cell r="M108">
            <v>7542872.3700000001</v>
          </cell>
          <cell r="N108">
            <v>7436104.9699999997</v>
          </cell>
          <cell r="O108">
            <v>362766754.75</v>
          </cell>
          <cell r="P108">
            <v>214254114.97999999</v>
          </cell>
          <cell r="Q108">
            <v>89697047.430000007</v>
          </cell>
          <cell r="R108">
            <v>85238027.320000008</v>
          </cell>
          <cell r="S108">
            <v>16686953.23</v>
          </cell>
          <cell r="T108">
            <v>22632087</v>
          </cell>
          <cell r="U108">
            <v>135745894.33750001</v>
          </cell>
          <cell r="V108">
            <v>133887074.0275</v>
          </cell>
          <cell r="W108">
            <v>183318523.44</v>
          </cell>
          <cell r="X108">
            <v>202992322.6525</v>
          </cell>
        </row>
        <row r="109">
          <cell r="A109">
            <v>417351</v>
          </cell>
          <cell r="B109" t="str">
            <v xml:space="preserve">                                                                 417351     Int Inc Cmf Fixed</v>
          </cell>
          <cell r="C109">
            <v>1103429.28</v>
          </cell>
          <cell r="D109">
            <v>-798347.36</v>
          </cell>
          <cell r="E109">
            <v>-723446.06</v>
          </cell>
          <cell r="F109">
            <v>-828620.7</v>
          </cell>
          <cell r="G109">
            <v>103561.79</v>
          </cell>
          <cell r="H109">
            <v>-47243.07</v>
          </cell>
          <cell r="I109">
            <v>-604345.96</v>
          </cell>
          <cell r="J109">
            <v>804595.44</v>
          </cell>
          <cell r="K109">
            <v>379604.99</v>
          </cell>
          <cell r="L109">
            <v>257862.37</v>
          </cell>
          <cell r="M109">
            <v>-1680779.74</v>
          </cell>
          <cell r="N109">
            <v>2908360.36</v>
          </cell>
          <cell r="O109">
            <v>-5364703.18</v>
          </cell>
          <cell r="P109">
            <v>874631.34</v>
          </cell>
          <cell r="Q109">
            <v>-418364.14</v>
          </cell>
          <cell r="R109">
            <v>-772301.98</v>
          </cell>
          <cell r="S109">
            <v>579854.47</v>
          </cell>
          <cell r="T109">
            <v>1485442.99</v>
          </cell>
          <cell r="U109">
            <v>-1093639.03</v>
          </cell>
          <cell r="V109">
            <v>-999859.53750000009</v>
          </cell>
          <cell r="W109">
            <v>-1146726.6225000001</v>
          </cell>
          <cell r="X109">
            <v>-530714.65250000008</v>
          </cell>
        </row>
        <row r="110">
          <cell r="A110">
            <v>417401</v>
          </cell>
          <cell r="B110" t="str">
            <v xml:space="preserve">                                                                 417401     Int Inc Cmf Mrs</v>
          </cell>
          <cell r="C110">
            <v>3525.48</v>
          </cell>
          <cell r="D110">
            <v>3327.2</v>
          </cell>
          <cell r="E110">
            <v>3136.04</v>
          </cell>
          <cell r="F110">
            <v>2946.07</v>
          </cell>
          <cell r="G110">
            <v>2754.55</v>
          </cell>
          <cell r="H110">
            <v>2561.4899999999998</v>
          </cell>
          <cell r="I110">
            <v>2132.02</v>
          </cell>
          <cell r="J110">
            <v>2114.0300000000002</v>
          </cell>
          <cell r="K110">
            <v>2007.38</v>
          </cell>
          <cell r="L110">
            <v>1899.9</v>
          </cell>
          <cell r="M110">
            <v>1791.55</v>
          </cell>
          <cell r="N110">
            <v>1682.34</v>
          </cell>
          <cell r="O110">
            <v>58177.3</v>
          </cell>
          <cell r="P110">
            <v>29878.05</v>
          </cell>
          <cell r="Q110">
            <v>9988.7199999999993</v>
          </cell>
          <cell r="R110">
            <v>8262.11</v>
          </cell>
          <cell r="S110">
            <v>6253.43</v>
          </cell>
          <cell r="T110">
            <v>5373.79</v>
          </cell>
          <cell r="U110">
            <v>19636.045000000002</v>
          </cell>
          <cell r="V110">
            <v>14215.92</v>
          </cell>
          <cell r="W110">
            <v>21408.704999999998</v>
          </cell>
          <cell r="X110">
            <v>27245.545000000002</v>
          </cell>
        </row>
        <row r="111">
          <cell r="A111">
            <v>417405</v>
          </cell>
          <cell r="B111" t="str">
            <v xml:space="preserve">                                                                 417405     Int Inc-MF Aggreg AFS</v>
          </cell>
          <cell r="C111">
            <v>4287533.08</v>
          </cell>
          <cell r="D111">
            <v>3919826.91</v>
          </cell>
          <cell r="E111">
            <v>4394243.29</v>
          </cell>
          <cell r="F111">
            <v>3849063.08</v>
          </cell>
          <cell r="G111">
            <v>4081110.33</v>
          </cell>
          <cell r="H111">
            <v>3913275.11</v>
          </cell>
          <cell r="I111">
            <v>3956111.9</v>
          </cell>
          <cell r="J111">
            <v>3879241.4</v>
          </cell>
          <cell r="K111">
            <v>3532344.58</v>
          </cell>
          <cell r="L111">
            <v>3691731.79</v>
          </cell>
          <cell r="M111">
            <v>3580100.82</v>
          </cell>
          <cell r="N111">
            <v>3643502.68</v>
          </cell>
          <cell r="O111">
            <v>54102515.200000003</v>
          </cell>
          <cell r="P111">
            <v>46728084.969999999</v>
          </cell>
          <cell r="Q111">
            <v>12601603.280000001</v>
          </cell>
          <cell r="R111">
            <v>11843448.52</v>
          </cell>
          <cell r="S111">
            <v>11367697.879999999</v>
          </cell>
          <cell r="T111">
            <v>10915335.289999999</v>
          </cell>
          <cell r="U111">
            <v>19799752.887499999</v>
          </cell>
          <cell r="V111">
            <v>18507274.532499999</v>
          </cell>
          <cell r="W111">
            <v>30234842.57</v>
          </cell>
          <cell r="X111">
            <v>41282474.602499999</v>
          </cell>
        </row>
        <row r="112">
          <cell r="A112">
            <v>417501</v>
          </cell>
          <cell r="B112" t="str">
            <v xml:space="preserve">                                                                 417501     Mf Amort C/O Ln Mod Fasb</v>
          </cell>
          <cell r="C112">
            <v>2294964.67</v>
          </cell>
          <cell r="D112">
            <v>2060324.09</v>
          </cell>
          <cell r="E112">
            <v>2118539.9700000002</v>
          </cell>
          <cell r="F112">
            <v>71499.89</v>
          </cell>
          <cell r="G112">
            <v>73883.22</v>
          </cell>
          <cell r="H112">
            <v>71499.89</v>
          </cell>
          <cell r="I112">
            <v>66370.720000000001</v>
          </cell>
          <cell r="J112">
            <v>73883.22</v>
          </cell>
          <cell r="K112">
            <v>71499.89</v>
          </cell>
          <cell r="L112">
            <v>73883.22</v>
          </cell>
          <cell r="M112">
            <v>71499.89</v>
          </cell>
          <cell r="N112">
            <v>73883.22</v>
          </cell>
          <cell r="O112">
            <v>25757944.629999999</v>
          </cell>
          <cell r="P112">
            <v>7121731.8899999997</v>
          </cell>
          <cell r="Q112">
            <v>6473828.7300000004</v>
          </cell>
          <cell r="R112">
            <v>216883</v>
          </cell>
          <cell r="S112">
            <v>211753.83</v>
          </cell>
          <cell r="T112">
            <v>219266.33</v>
          </cell>
          <cell r="U112">
            <v>9720506.6974999979</v>
          </cell>
          <cell r="V112">
            <v>6582270.2300000004</v>
          </cell>
          <cell r="W112">
            <v>6795306.3525</v>
          </cell>
          <cell r="X112">
            <v>7012098.7249999996</v>
          </cell>
        </row>
        <row r="113">
          <cell r="A113">
            <v>417590</v>
          </cell>
          <cell r="B113" t="str">
            <v xml:space="preserve">                                                                 417590     OOC Interest Income STATS Conv MF</v>
          </cell>
          <cell r="C113" t="str">
            <v>0</v>
          </cell>
          <cell r="D113" t="str">
            <v>0</v>
          </cell>
          <cell r="E113" t="str">
            <v>0</v>
          </cell>
          <cell r="F113" t="str">
            <v>0</v>
          </cell>
          <cell r="G113" t="str">
            <v>0</v>
          </cell>
          <cell r="H113" t="str">
            <v>0</v>
          </cell>
          <cell r="I113" t="str">
            <v>0</v>
          </cell>
          <cell r="J113" t="str">
            <v>0</v>
          </cell>
          <cell r="K113" t="str">
            <v>0</v>
          </cell>
          <cell r="L113" t="str">
            <v>0</v>
          </cell>
          <cell r="M113" t="str">
            <v>0</v>
          </cell>
          <cell r="N113" t="str">
            <v>0</v>
          </cell>
          <cell r="O113" t="str">
            <v>0</v>
          </cell>
          <cell r="P113" t="str">
            <v>0</v>
          </cell>
          <cell r="Q113" t="str">
            <v>0</v>
          </cell>
          <cell r="R113" t="str">
            <v>0</v>
          </cell>
          <cell r="S113" t="str">
            <v>0</v>
          </cell>
          <cell r="T113" t="str">
            <v>0</v>
          </cell>
          <cell r="U113" t="str">
            <v>0</v>
          </cell>
          <cell r="V113" t="str">
            <v>0</v>
          </cell>
          <cell r="W113" t="str">
            <v>0</v>
          </cell>
          <cell r="X113" t="str">
            <v>0</v>
          </cell>
        </row>
        <row r="114">
          <cell r="A114">
            <v>417601</v>
          </cell>
          <cell r="B114" t="str">
            <v xml:space="preserve">                                                                 417601     Int Inc Cmf Arm</v>
          </cell>
          <cell r="C114">
            <v>6044.8</v>
          </cell>
          <cell r="D114">
            <v>6043.33</v>
          </cell>
          <cell r="E114">
            <v>4669.68</v>
          </cell>
          <cell r="F114">
            <v>5216.67</v>
          </cell>
          <cell r="G114">
            <v>5840.93</v>
          </cell>
          <cell r="H114">
            <v>4620.2700000000004</v>
          </cell>
          <cell r="I114">
            <v>4600.9799999999996</v>
          </cell>
          <cell r="J114">
            <v>5461.92</v>
          </cell>
          <cell r="K114">
            <v>4910.84</v>
          </cell>
          <cell r="L114">
            <v>5259.27</v>
          </cell>
          <cell r="M114">
            <v>5390.93</v>
          </cell>
          <cell r="N114">
            <v>5826.63</v>
          </cell>
          <cell r="O114">
            <v>76587.61</v>
          </cell>
          <cell r="P114">
            <v>63886.25</v>
          </cell>
          <cell r="Q114">
            <v>16757.810000000001</v>
          </cell>
          <cell r="R114">
            <v>15677.87</v>
          </cell>
          <cell r="S114">
            <v>14973.74</v>
          </cell>
          <cell r="T114">
            <v>16476.830000000002</v>
          </cell>
          <cell r="U114">
            <v>27869.587500000001</v>
          </cell>
          <cell r="V114">
            <v>24745.845000000001</v>
          </cell>
          <cell r="W114">
            <v>39845.084999999999</v>
          </cell>
          <cell r="X114">
            <v>55505.995000000003</v>
          </cell>
        </row>
        <row r="115">
          <cell r="A115">
            <v>417602</v>
          </cell>
          <cell r="B115" t="str">
            <v xml:space="preserve">                                                                 417602     Int Income Arm Dus</v>
          </cell>
          <cell r="C115">
            <v>5380219.8099999996</v>
          </cell>
          <cell r="D115">
            <v>5081019.1399999997</v>
          </cell>
          <cell r="E115">
            <v>5031047.5</v>
          </cell>
          <cell r="F115">
            <v>5956917.3499999996</v>
          </cell>
          <cell r="G115">
            <v>6915096.4400000004</v>
          </cell>
          <cell r="H115">
            <v>7854668.4400000004</v>
          </cell>
          <cell r="I115">
            <v>9207842.1999999993</v>
          </cell>
          <cell r="J115">
            <v>11684461.550000001</v>
          </cell>
          <cell r="K115">
            <v>11775289.23</v>
          </cell>
          <cell r="L115">
            <v>12653353.35</v>
          </cell>
          <cell r="M115">
            <v>16131913.98</v>
          </cell>
          <cell r="N115">
            <v>11840376.58</v>
          </cell>
          <cell r="O115">
            <v>54719854.549999997</v>
          </cell>
          <cell r="P115">
            <v>109512205.56999999</v>
          </cell>
          <cell r="Q115">
            <v>15492286.449999999</v>
          </cell>
          <cell r="R115">
            <v>20726682.23</v>
          </cell>
          <cell r="S115">
            <v>32667592.98</v>
          </cell>
          <cell r="T115">
            <v>40625643.909999996</v>
          </cell>
          <cell r="U115">
            <v>21513399.940000001</v>
          </cell>
          <cell r="V115">
            <v>25381189.792499997</v>
          </cell>
          <cell r="W115">
            <v>51910903.412500001</v>
          </cell>
          <cell r="X115">
            <v>89402627.807500005</v>
          </cell>
        </row>
        <row r="116">
          <cell r="A116">
            <v>417701</v>
          </cell>
          <cell r="B116" t="str">
            <v xml:space="preserve">                                                                 417701     Int Income Mrs/Dus</v>
          </cell>
          <cell r="C116">
            <v>151487942.68000001</v>
          </cell>
          <cell r="D116">
            <v>146063768.00999999</v>
          </cell>
          <cell r="E116">
            <v>158342277.97999999</v>
          </cell>
          <cell r="F116">
            <v>161376928.5</v>
          </cell>
          <cell r="G116">
            <v>170073692.34</v>
          </cell>
          <cell r="H116">
            <v>167272621.28</v>
          </cell>
          <cell r="I116">
            <v>173921745.09999999</v>
          </cell>
          <cell r="J116">
            <v>175414911.88999999</v>
          </cell>
          <cell r="K116">
            <v>175308863.59999999</v>
          </cell>
          <cell r="L116">
            <v>187215878.19</v>
          </cell>
          <cell r="M116">
            <v>187307403.86000001</v>
          </cell>
          <cell r="N116">
            <v>197533871.44</v>
          </cell>
          <cell r="O116">
            <v>1545362511.96</v>
          </cell>
          <cell r="P116">
            <v>2051319904.8699999</v>
          </cell>
          <cell r="Q116">
            <v>455893988.66999996</v>
          </cell>
          <cell r="R116">
            <v>498723242.12</v>
          </cell>
          <cell r="S116">
            <v>524645520.59000003</v>
          </cell>
          <cell r="T116">
            <v>572057153.49000001</v>
          </cell>
          <cell r="U116">
            <v>612574038.5</v>
          </cell>
          <cell r="V116">
            <v>703781686.53499997</v>
          </cell>
          <cell r="W116">
            <v>1216593211.46</v>
          </cell>
          <cell r="X116">
            <v>1762711829.8125</v>
          </cell>
        </row>
        <row r="117">
          <cell r="A117">
            <v>417702</v>
          </cell>
          <cell r="B117" t="str">
            <v xml:space="preserve">                                                                 417702-INT INC-MF CONSTR LN</v>
          </cell>
          <cell r="C117" t="str">
            <v>0</v>
          </cell>
          <cell r="D117" t="str">
            <v>0</v>
          </cell>
          <cell r="E117" t="str">
            <v>0</v>
          </cell>
          <cell r="F117" t="str">
            <v>0</v>
          </cell>
          <cell r="G117" t="str">
            <v>0</v>
          </cell>
          <cell r="H117" t="str">
            <v>0</v>
          </cell>
          <cell r="I117" t="str">
            <v>0</v>
          </cell>
          <cell r="J117" t="str">
            <v>0</v>
          </cell>
          <cell r="K117" t="str">
            <v>0</v>
          </cell>
          <cell r="L117" t="str">
            <v>0</v>
          </cell>
          <cell r="M117" t="str">
            <v>0</v>
          </cell>
          <cell r="N117" t="str">
            <v>0</v>
          </cell>
          <cell r="O117" t="str">
            <v>0</v>
          </cell>
          <cell r="P117" t="str">
            <v>0</v>
          </cell>
          <cell r="Q117" t="str">
            <v>0</v>
          </cell>
          <cell r="R117" t="str">
            <v>0</v>
          </cell>
          <cell r="S117" t="str">
            <v>0</v>
          </cell>
          <cell r="T117" t="str">
            <v>0</v>
          </cell>
          <cell r="U117" t="str">
            <v>0</v>
          </cell>
          <cell r="V117" t="str">
            <v>0</v>
          </cell>
          <cell r="W117" t="str">
            <v>0</v>
          </cell>
          <cell r="X117" t="str">
            <v>0</v>
          </cell>
        </row>
        <row r="118">
          <cell r="A118">
            <v>417704</v>
          </cell>
          <cell r="B118" t="str">
            <v xml:space="preserve">                                                                 417704     INT INC DUS ARM</v>
          </cell>
          <cell r="C118" t="str">
            <v>0</v>
          </cell>
          <cell r="D118" t="str">
            <v>0</v>
          </cell>
          <cell r="E118" t="str">
            <v>0</v>
          </cell>
          <cell r="F118" t="str">
            <v>0</v>
          </cell>
          <cell r="G118" t="str">
            <v>0</v>
          </cell>
          <cell r="H118" t="str">
            <v>0</v>
          </cell>
          <cell r="I118" t="str">
            <v>0</v>
          </cell>
          <cell r="J118" t="str">
            <v>0</v>
          </cell>
          <cell r="K118" t="str">
            <v>0</v>
          </cell>
          <cell r="L118" t="str">
            <v>0</v>
          </cell>
          <cell r="M118" t="str">
            <v>0</v>
          </cell>
          <cell r="N118" t="str">
            <v>0</v>
          </cell>
          <cell r="O118" t="str">
            <v>0</v>
          </cell>
          <cell r="P118" t="str">
            <v>0</v>
          </cell>
          <cell r="Q118" t="str">
            <v>0</v>
          </cell>
          <cell r="R118" t="str">
            <v>0</v>
          </cell>
          <cell r="S118" t="str">
            <v>0</v>
          </cell>
          <cell r="T118" t="str">
            <v>0</v>
          </cell>
          <cell r="U118" t="str">
            <v>0</v>
          </cell>
          <cell r="V118" t="str">
            <v>0</v>
          </cell>
          <cell r="W118" t="str">
            <v>0</v>
          </cell>
          <cell r="X118" t="str">
            <v>0</v>
          </cell>
        </row>
        <row r="119">
          <cell r="A119">
            <v>417801</v>
          </cell>
          <cell r="B119" t="str">
            <v xml:space="preserve">                                                                 417801     Int Inc Cic Notes</v>
          </cell>
          <cell r="C119">
            <v>41757.82</v>
          </cell>
          <cell r="D119">
            <v>43408.36</v>
          </cell>
          <cell r="E119">
            <v>38941.25</v>
          </cell>
          <cell r="F119">
            <v>46275.97</v>
          </cell>
          <cell r="G119">
            <v>-49635.51</v>
          </cell>
          <cell r="H119">
            <v>139810.76</v>
          </cell>
          <cell r="I119">
            <v>39297.46</v>
          </cell>
          <cell r="J119">
            <v>48478.81</v>
          </cell>
          <cell r="K119">
            <v>53963.94</v>
          </cell>
          <cell r="L119">
            <v>46740.57</v>
          </cell>
          <cell r="M119">
            <v>49374.12</v>
          </cell>
          <cell r="N119">
            <v>52865.18</v>
          </cell>
          <cell r="O119">
            <v>479245.57</v>
          </cell>
          <cell r="P119">
            <v>551278.73</v>
          </cell>
          <cell r="Q119">
            <v>124107.43</v>
          </cell>
          <cell r="R119">
            <v>136451.22</v>
          </cell>
          <cell r="S119">
            <v>141740.21</v>
          </cell>
          <cell r="T119">
            <v>148979.87</v>
          </cell>
          <cell r="U119">
            <v>182569.25</v>
          </cell>
          <cell r="V119">
            <v>168949.3425</v>
          </cell>
          <cell r="W119">
            <v>327762.13500000001</v>
          </cell>
          <cell r="X119">
            <v>475257.64250000002</v>
          </cell>
        </row>
        <row r="120">
          <cell r="A120" t="str">
            <v xml:space="preserve">                                                            PORTINCCONVMF</v>
          </cell>
          <cell r="B120" t="str">
            <v xml:space="preserve">                                                            PORTINCCONVMF</v>
          </cell>
          <cell r="C120">
            <v>195521574.22</v>
          </cell>
          <cell r="D120">
            <v>185066831.65000001</v>
          </cell>
          <cell r="E120">
            <v>199302838.50999999</v>
          </cell>
          <cell r="F120">
            <v>201004331.16999999</v>
          </cell>
          <cell r="G120">
            <v>211680174.48000002</v>
          </cell>
          <cell r="H120">
            <v>203451866.75999999</v>
          </cell>
          <cell r="I120">
            <v>192231613.11000001</v>
          </cell>
          <cell r="J120">
            <v>197484272.41</v>
          </cell>
          <cell r="K120">
            <v>196606454.84</v>
          </cell>
          <cell r="L120">
            <v>211599718.31999999</v>
          </cell>
          <cell r="M120">
            <v>213009567.78000003</v>
          </cell>
          <cell r="N120">
            <v>223496473.40000001</v>
          </cell>
          <cell r="O120">
            <v>2037958888.3900001</v>
          </cell>
          <cell r="P120">
            <v>2430455716.6500001</v>
          </cell>
          <cell r="Q120">
            <v>579891244.38</v>
          </cell>
          <cell r="R120">
            <v>616136372.40999997</v>
          </cell>
          <cell r="S120">
            <v>586322340.36000001</v>
          </cell>
          <cell r="T120">
            <v>648105759.5</v>
          </cell>
          <cell r="U120">
            <v>798490028.21500003</v>
          </cell>
          <cell r="V120">
            <v>887347546.6875</v>
          </cell>
          <cell r="W120">
            <v>1488095076.5374999</v>
          </cell>
          <cell r="X120">
            <v>2103428648.1300001</v>
          </cell>
        </row>
        <row r="121">
          <cell r="A121">
            <v>417430</v>
          </cell>
          <cell r="B121" t="str">
            <v xml:space="preserve">                                                                 417430     Int Inc-Cmf-Housing Bonds</v>
          </cell>
          <cell r="C121">
            <v>41884.18</v>
          </cell>
          <cell r="D121">
            <v>118244.82</v>
          </cell>
          <cell r="E121">
            <v>118003.16</v>
          </cell>
          <cell r="F121">
            <v>117760.07</v>
          </cell>
          <cell r="G121">
            <v>117515.55</v>
          </cell>
          <cell r="H121">
            <v>110511.94</v>
          </cell>
          <cell r="I121">
            <v>109506.59</v>
          </cell>
          <cell r="J121">
            <v>109143.69</v>
          </cell>
          <cell r="K121">
            <v>34181.199999999997</v>
          </cell>
          <cell r="L121">
            <v>59844.78</v>
          </cell>
          <cell r="M121">
            <v>74139.78</v>
          </cell>
          <cell r="N121">
            <v>74016.429999999993</v>
          </cell>
          <cell r="O121">
            <v>1786298.45</v>
          </cell>
          <cell r="P121">
            <v>1084752.19</v>
          </cell>
          <cell r="Q121">
            <v>278132.15999999997</v>
          </cell>
          <cell r="R121">
            <v>345787.56</v>
          </cell>
          <cell r="S121">
            <v>252831.48</v>
          </cell>
          <cell r="T121">
            <v>208000.99</v>
          </cell>
          <cell r="U121">
            <v>566610.94750000001</v>
          </cell>
          <cell r="V121">
            <v>452837.97249999997</v>
          </cell>
          <cell r="W121">
            <v>769166.80750000011</v>
          </cell>
          <cell r="X121">
            <v>977208.78249999997</v>
          </cell>
        </row>
        <row r="122">
          <cell r="A122">
            <v>417431</v>
          </cell>
          <cell r="B122" t="str">
            <v xml:space="preserve">                                                                 417431     Int Income Hrb-Taxable</v>
          </cell>
          <cell r="C122">
            <v>17043397.370000001</v>
          </cell>
          <cell r="D122">
            <v>16989959.359999999</v>
          </cell>
          <cell r="E122">
            <v>16983301.379999999</v>
          </cell>
          <cell r="F122">
            <v>16867415.219999999</v>
          </cell>
          <cell r="G122">
            <v>16838016.050000001</v>
          </cell>
          <cell r="H122">
            <v>16620268.710000001</v>
          </cell>
          <cell r="I122">
            <v>16531519.720000001</v>
          </cell>
          <cell r="J122">
            <v>16233563.49</v>
          </cell>
          <cell r="K122">
            <v>16213056.140000001</v>
          </cell>
          <cell r="L122">
            <v>16181214.24</v>
          </cell>
          <cell r="M122">
            <v>16165654</v>
          </cell>
          <cell r="N122">
            <v>16151504.91</v>
          </cell>
          <cell r="O122">
            <v>194135167.50999999</v>
          </cell>
          <cell r="P122">
            <v>198818870.59</v>
          </cell>
          <cell r="Q122">
            <v>51016658.109999999</v>
          </cell>
          <cell r="R122">
            <v>50325699.979999997</v>
          </cell>
          <cell r="S122">
            <v>48978139.350000001</v>
          </cell>
          <cell r="T122">
            <v>48498373.150000006</v>
          </cell>
          <cell r="U122">
            <v>74057144.929999992</v>
          </cell>
          <cell r="V122">
            <v>76241294.727499992</v>
          </cell>
          <cell r="W122">
            <v>125911043.66</v>
          </cell>
          <cell r="X122">
            <v>174577111.3475</v>
          </cell>
        </row>
        <row r="123">
          <cell r="A123">
            <v>417432</v>
          </cell>
          <cell r="B123" t="str">
            <v xml:space="preserve">                                                                 417432     Int Inc M/F Mrb Tax-Exemp</v>
          </cell>
          <cell r="C123">
            <v>31766209.77</v>
          </cell>
          <cell r="D123">
            <v>31541235.469999999</v>
          </cell>
          <cell r="E123">
            <v>31439943.75</v>
          </cell>
          <cell r="F123">
            <v>31468498.629999999</v>
          </cell>
          <cell r="G123">
            <v>31221724.539999999</v>
          </cell>
          <cell r="H123">
            <v>30724441.079999998</v>
          </cell>
          <cell r="I123">
            <v>30604088.66</v>
          </cell>
          <cell r="J123">
            <v>30581486.059999999</v>
          </cell>
          <cell r="K123">
            <v>30506788.420000002</v>
          </cell>
          <cell r="L123">
            <v>30431036.190000001</v>
          </cell>
          <cell r="M123">
            <v>30223988.309999999</v>
          </cell>
          <cell r="N123">
            <v>30126816.27</v>
          </cell>
          <cell r="O123">
            <v>403860327.32999998</v>
          </cell>
          <cell r="P123">
            <v>370636257.14999998</v>
          </cell>
          <cell r="Q123">
            <v>94747388.989999995</v>
          </cell>
          <cell r="R123">
            <v>93414664.25</v>
          </cell>
          <cell r="S123">
            <v>91692363.140000001</v>
          </cell>
          <cell r="T123">
            <v>90781840.769999996</v>
          </cell>
          <cell r="U123">
            <v>148420342.83249998</v>
          </cell>
          <cell r="V123">
            <v>141640735.5025</v>
          </cell>
          <cell r="W123">
            <v>234032559.87</v>
          </cell>
          <cell r="X123">
            <v>325321391.745</v>
          </cell>
        </row>
        <row r="124">
          <cell r="A124">
            <v>417434</v>
          </cell>
          <cell r="B124" t="str">
            <v xml:space="preserve">                                                                 417434     MF INT INC MRBs (CAB)</v>
          </cell>
          <cell r="C124">
            <v>7841.57</v>
          </cell>
          <cell r="D124">
            <v>7841.57</v>
          </cell>
          <cell r="E124">
            <v>8055.23</v>
          </cell>
          <cell r="F124">
            <v>8055.22</v>
          </cell>
          <cell r="G124">
            <v>8055.23</v>
          </cell>
          <cell r="H124">
            <v>8055.23</v>
          </cell>
          <cell r="I124">
            <v>8055.23</v>
          </cell>
          <cell r="J124">
            <v>8055.23</v>
          </cell>
          <cell r="K124">
            <v>8300.9500000000007</v>
          </cell>
          <cell r="L124">
            <v>8300.9500000000007</v>
          </cell>
          <cell r="M124">
            <v>8300.9500000000007</v>
          </cell>
          <cell r="N124">
            <v>8300.9500000000007</v>
          </cell>
          <cell r="O124">
            <v>76710.600000000006</v>
          </cell>
          <cell r="P124">
            <v>97218.31</v>
          </cell>
          <cell r="Q124">
            <v>23738.37</v>
          </cell>
          <cell r="R124">
            <v>24165.68</v>
          </cell>
          <cell r="S124">
            <v>24411.41</v>
          </cell>
          <cell r="T124">
            <v>24902.85</v>
          </cell>
          <cell r="U124">
            <v>30993.42</v>
          </cell>
          <cell r="V124">
            <v>35821.207500000004</v>
          </cell>
          <cell r="W124">
            <v>60048.324999999997</v>
          </cell>
          <cell r="X124">
            <v>84766.884999999995</v>
          </cell>
        </row>
        <row r="125">
          <cell r="A125">
            <v>417437</v>
          </cell>
          <cell r="B125" t="str">
            <v xml:space="preserve">                                                                 417437     Int Inc MRB ACF Txbl Fxd</v>
          </cell>
          <cell r="C125" t="str">
            <v>0</v>
          </cell>
          <cell r="D125" t="str">
            <v>0</v>
          </cell>
          <cell r="E125" t="str">
            <v>0</v>
          </cell>
          <cell r="F125" t="str">
            <v>0</v>
          </cell>
          <cell r="G125" t="str">
            <v>0</v>
          </cell>
          <cell r="H125" t="str">
            <v>0</v>
          </cell>
          <cell r="I125" t="str">
            <v>0</v>
          </cell>
          <cell r="J125" t="str">
            <v>0</v>
          </cell>
          <cell r="K125" t="str">
            <v>0</v>
          </cell>
          <cell r="L125" t="str">
            <v>0</v>
          </cell>
          <cell r="M125" t="str">
            <v>0</v>
          </cell>
          <cell r="N125" t="str">
            <v>0</v>
          </cell>
          <cell r="O125" t="str">
            <v>0</v>
          </cell>
          <cell r="P125" t="str">
            <v>0</v>
          </cell>
          <cell r="Q125" t="str">
            <v>0</v>
          </cell>
          <cell r="R125" t="str">
            <v>0</v>
          </cell>
          <cell r="S125" t="str">
            <v>0</v>
          </cell>
          <cell r="T125" t="str">
            <v>0</v>
          </cell>
          <cell r="U125" t="str">
            <v>0</v>
          </cell>
          <cell r="V125" t="str">
            <v>0</v>
          </cell>
          <cell r="W125" t="str">
            <v>0</v>
          </cell>
          <cell r="X125" t="str">
            <v>0</v>
          </cell>
        </row>
        <row r="126">
          <cell r="A126">
            <v>417438</v>
          </cell>
          <cell r="B126" t="str">
            <v xml:space="preserve">                                                                 417438     Int Inc MRB ACF TaxEx Fxd</v>
          </cell>
          <cell r="C126" t="str">
            <v>0</v>
          </cell>
          <cell r="D126" t="str">
            <v>0</v>
          </cell>
          <cell r="E126" t="str">
            <v>0</v>
          </cell>
          <cell r="F126" t="str">
            <v>0</v>
          </cell>
          <cell r="G126" t="str">
            <v>0</v>
          </cell>
          <cell r="H126" t="str">
            <v>0</v>
          </cell>
          <cell r="I126" t="str">
            <v>0</v>
          </cell>
          <cell r="J126" t="str">
            <v>0</v>
          </cell>
          <cell r="K126" t="str">
            <v>0</v>
          </cell>
          <cell r="L126" t="str">
            <v>0</v>
          </cell>
          <cell r="M126" t="str">
            <v>0</v>
          </cell>
          <cell r="N126" t="str">
            <v>0</v>
          </cell>
          <cell r="O126" t="str">
            <v>0</v>
          </cell>
          <cell r="P126" t="str">
            <v>0</v>
          </cell>
          <cell r="Q126" t="str">
            <v>0</v>
          </cell>
          <cell r="R126" t="str">
            <v>0</v>
          </cell>
          <cell r="S126" t="str">
            <v>0</v>
          </cell>
          <cell r="T126" t="str">
            <v>0</v>
          </cell>
          <cell r="U126" t="str">
            <v>0</v>
          </cell>
          <cell r="V126" t="str">
            <v>0</v>
          </cell>
          <cell r="W126" t="str">
            <v>0</v>
          </cell>
          <cell r="X126" t="str">
            <v>0</v>
          </cell>
        </row>
        <row r="127">
          <cell r="A127">
            <v>417439</v>
          </cell>
          <cell r="B127" t="str">
            <v xml:space="preserve">                                                                 417439     Int Inc MRB ACF Txbl Var</v>
          </cell>
          <cell r="C127" t="str">
            <v>0</v>
          </cell>
          <cell r="D127" t="str">
            <v>0</v>
          </cell>
          <cell r="E127" t="str">
            <v>0</v>
          </cell>
          <cell r="F127" t="str">
            <v>0</v>
          </cell>
          <cell r="G127" t="str">
            <v>0</v>
          </cell>
          <cell r="H127" t="str">
            <v>0</v>
          </cell>
          <cell r="I127" t="str">
            <v>0</v>
          </cell>
          <cell r="J127" t="str">
            <v>0</v>
          </cell>
          <cell r="K127" t="str">
            <v>0</v>
          </cell>
          <cell r="L127" t="str">
            <v>0</v>
          </cell>
          <cell r="M127" t="str">
            <v>0</v>
          </cell>
          <cell r="N127" t="str">
            <v>0</v>
          </cell>
          <cell r="O127" t="str">
            <v>0</v>
          </cell>
          <cell r="P127" t="str">
            <v>0</v>
          </cell>
          <cell r="Q127" t="str">
            <v>0</v>
          </cell>
          <cell r="R127" t="str">
            <v>0</v>
          </cell>
          <cell r="S127" t="str">
            <v>0</v>
          </cell>
          <cell r="T127" t="str">
            <v>0</v>
          </cell>
          <cell r="U127" t="str">
            <v>0</v>
          </cell>
          <cell r="V127" t="str">
            <v>0</v>
          </cell>
          <cell r="W127" t="str">
            <v>0</v>
          </cell>
          <cell r="X127" t="str">
            <v>0</v>
          </cell>
        </row>
        <row r="128">
          <cell r="A128">
            <v>417440</v>
          </cell>
          <cell r="B128" t="str">
            <v xml:space="preserve">                                                                 417440     Int Inc MRB ACF TaxEx Var</v>
          </cell>
          <cell r="C128" t="str">
            <v>0</v>
          </cell>
          <cell r="D128" t="str">
            <v>0</v>
          </cell>
          <cell r="E128" t="str">
            <v>0</v>
          </cell>
          <cell r="F128" t="str">
            <v>0</v>
          </cell>
          <cell r="G128" t="str">
            <v>0</v>
          </cell>
          <cell r="H128" t="str">
            <v>0</v>
          </cell>
          <cell r="I128" t="str">
            <v>0</v>
          </cell>
          <cell r="J128" t="str">
            <v>0</v>
          </cell>
          <cell r="K128" t="str">
            <v>0</v>
          </cell>
          <cell r="L128" t="str">
            <v>0</v>
          </cell>
          <cell r="M128" t="str">
            <v>0</v>
          </cell>
          <cell r="N128" t="str">
            <v>0</v>
          </cell>
          <cell r="O128" t="str">
            <v>0</v>
          </cell>
          <cell r="P128" t="str">
            <v>0</v>
          </cell>
          <cell r="Q128" t="str">
            <v>0</v>
          </cell>
          <cell r="R128" t="str">
            <v>0</v>
          </cell>
          <cell r="S128" t="str">
            <v>0</v>
          </cell>
          <cell r="T128" t="str">
            <v>0</v>
          </cell>
          <cell r="U128" t="str">
            <v>0</v>
          </cell>
          <cell r="V128" t="str">
            <v>0</v>
          </cell>
          <cell r="W128" t="str">
            <v>0</v>
          </cell>
          <cell r="X128" t="str">
            <v>0</v>
          </cell>
        </row>
        <row r="129">
          <cell r="A129" t="str">
            <v xml:space="preserve">                                                            PORTINCMFHRB</v>
          </cell>
          <cell r="B129" t="str">
            <v xml:space="preserve">                                                            PORTINCMFHRB</v>
          </cell>
          <cell r="C129">
            <v>48859332.890000001</v>
          </cell>
          <cell r="D129">
            <v>48657281.219999999</v>
          </cell>
          <cell r="E129">
            <v>48549303.519999996</v>
          </cell>
          <cell r="F129">
            <v>48461729.140000001</v>
          </cell>
          <cell r="G129">
            <v>48185311.369999997</v>
          </cell>
          <cell r="H129">
            <v>47463276.959999993</v>
          </cell>
          <cell r="I129">
            <v>47253170.199999996</v>
          </cell>
          <cell r="J129">
            <v>46932248.469999991</v>
          </cell>
          <cell r="K129">
            <v>46762326.710000008</v>
          </cell>
          <cell r="L129">
            <v>46680396.160000004</v>
          </cell>
          <cell r="M129">
            <v>46472083.039999999</v>
          </cell>
          <cell r="N129">
            <v>46360638.560000002</v>
          </cell>
          <cell r="O129">
            <v>599858503.88999999</v>
          </cell>
          <cell r="P129">
            <v>570637098.23999989</v>
          </cell>
          <cell r="Q129">
            <v>146065917.63</v>
          </cell>
          <cell r="R129">
            <v>144110317.46999997</v>
          </cell>
          <cell r="S129">
            <v>140947745.38</v>
          </cell>
          <cell r="T129">
            <v>139513117.75999999</v>
          </cell>
          <cell r="U129">
            <v>223075092.13</v>
          </cell>
          <cell r="V129">
            <v>218370689.41</v>
          </cell>
          <cell r="W129">
            <v>360772818.66249996</v>
          </cell>
          <cell r="X129">
            <v>500960478.75999999</v>
          </cell>
        </row>
        <row r="130">
          <cell r="A130">
            <v>410831</v>
          </cell>
          <cell r="B130" t="str">
            <v xml:space="preserve">                                                                      410831     Int Inc - Hsng Rev Bonds</v>
          </cell>
          <cell r="C130">
            <v>31044201.600000001</v>
          </cell>
          <cell r="D130">
            <v>30851479.379999999</v>
          </cell>
          <cell r="E130">
            <v>30529078.359999999</v>
          </cell>
          <cell r="F130">
            <v>29793650.210000001</v>
          </cell>
          <cell r="G130">
            <v>29638180.370000001</v>
          </cell>
          <cell r="H130">
            <v>29135780.719999999</v>
          </cell>
          <cell r="I130">
            <v>28615521.440000001</v>
          </cell>
          <cell r="J130">
            <v>28422516.41</v>
          </cell>
          <cell r="K130">
            <v>28151500.899999999</v>
          </cell>
          <cell r="L130">
            <v>27899561.789999999</v>
          </cell>
          <cell r="M130">
            <v>27650876.670000002</v>
          </cell>
          <cell r="N130">
            <v>27160392.859999999</v>
          </cell>
          <cell r="O130">
            <v>443170619.41000003</v>
          </cell>
          <cell r="P130">
            <v>348892740.70999998</v>
          </cell>
          <cell r="Q130">
            <v>92424759.340000004</v>
          </cell>
          <cell r="R130">
            <v>88567611.299999997</v>
          </cell>
          <cell r="S130">
            <v>85189538.75</v>
          </cell>
          <cell r="T130">
            <v>82710831.319999993</v>
          </cell>
          <cell r="U130">
            <v>157133815.33250001</v>
          </cell>
          <cell r="V130">
            <v>136873032.36249998</v>
          </cell>
          <cell r="W130">
            <v>223703145.15000001</v>
          </cell>
          <cell r="X130">
            <v>307722117.28249997</v>
          </cell>
        </row>
        <row r="131">
          <cell r="A131">
            <v>410832</v>
          </cell>
          <cell r="B131" t="str">
            <v xml:space="preserve">                                                                      410832     SF INT INC MRBs (CAB)</v>
          </cell>
          <cell r="C131">
            <v>283718.92</v>
          </cell>
          <cell r="D131">
            <v>278333</v>
          </cell>
          <cell r="E131">
            <v>277747.21000000002</v>
          </cell>
          <cell r="F131">
            <v>273722.18</v>
          </cell>
          <cell r="G131">
            <v>269671.81</v>
          </cell>
          <cell r="H131">
            <v>268549.13</v>
          </cell>
          <cell r="I131">
            <v>265930</v>
          </cell>
          <cell r="J131">
            <v>264150.11</v>
          </cell>
          <cell r="K131">
            <v>218011.68</v>
          </cell>
          <cell r="L131">
            <v>259809.37</v>
          </cell>
          <cell r="M131">
            <v>259704.75</v>
          </cell>
          <cell r="N131">
            <v>258711.42</v>
          </cell>
          <cell r="O131">
            <v>3439701.25</v>
          </cell>
          <cell r="P131">
            <v>3178059.58</v>
          </cell>
          <cell r="Q131">
            <v>839799.13</v>
          </cell>
          <cell r="R131">
            <v>811943.12</v>
          </cell>
          <cell r="S131">
            <v>748091.79</v>
          </cell>
          <cell r="T131">
            <v>778225.54</v>
          </cell>
          <cell r="U131">
            <v>1281317.8049999999</v>
          </cell>
          <cell r="V131">
            <v>1247063.9525000001</v>
          </cell>
          <cell r="W131">
            <v>2037767.7249999999</v>
          </cell>
          <cell r="X131">
            <v>2789221.2975000003</v>
          </cell>
        </row>
        <row r="132">
          <cell r="A132" t="str">
            <v xml:space="preserve">                                                                 PORTINCHRBTAXEXSF</v>
          </cell>
          <cell r="B132" t="str">
            <v xml:space="preserve">                                                                 PORTINCHRBTAXEXSF</v>
          </cell>
          <cell r="C132">
            <v>31327920.520000003</v>
          </cell>
          <cell r="D132">
            <v>31129812.379999999</v>
          </cell>
          <cell r="E132">
            <v>30806825.57</v>
          </cell>
          <cell r="F132">
            <v>30067372.390000001</v>
          </cell>
          <cell r="G132">
            <v>29907852.18</v>
          </cell>
          <cell r="H132">
            <v>29404329.849999998</v>
          </cell>
          <cell r="I132">
            <v>28881451.440000001</v>
          </cell>
          <cell r="J132">
            <v>28686666.52</v>
          </cell>
          <cell r="K132">
            <v>28369512.579999998</v>
          </cell>
          <cell r="L132">
            <v>28159371.16</v>
          </cell>
          <cell r="M132">
            <v>27910581.420000002</v>
          </cell>
          <cell r="N132">
            <v>27419104.280000001</v>
          </cell>
          <cell r="O132">
            <v>446610320.66000003</v>
          </cell>
          <cell r="P132">
            <v>352070800.28999996</v>
          </cell>
          <cell r="Q132">
            <v>93264558.469999999</v>
          </cell>
          <cell r="R132">
            <v>89379554.420000002</v>
          </cell>
          <cell r="S132">
            <v>85937630.539999992</v>
          </cell>
          <cell r="T132">
            <v>83489056.859999999</v>
          </cell>
          <cell r="U132">
            <v>158415133.13750002</v>
          </cell>
          <cell r="V132">
            <v>138120096.315</v>
          </cell>
          <cell r="W132">
            <v>225740912.875</v>
          </cell>
          <cell r="X132">
            <v>310511338.57999998</v>
          </cell>
        </row>
        <row r="133">
          <cell r="A133">
            <v>420717</v>
          </cell>
          <cell r="B133" t="str">
            <v xml:space="preserve">                                                                      420717     Income/Expense House Bond</v>
          </cell>
          <cell r="C133">
            <v>-1154270.98</v>
          </cell>
          <cell r="D133">
            <v>-1218264.08</v>
          </cell>
          <cell r="E133">
            <v>-1264783.04</v>
          </cell>
          <cell r="F133">
            <v>-934272.39</v>
          </cell>
          <cell r="G133">
            <v>-512661.59</v>
          </cell>
          <cell r="H133">
            <v>-1023982.94</v>
          </cell>
          <cell r="I133">
            <v>-833896.01</v>
          </cell>
          <cell r="J133">
            <v>-923452.91</v>
          </cell>
          <cell r="K133">
            <v>-999987.88</v>
          </cell>
          <cell r="L133">
            <v>-1135283</v>
          </cell>
          <cell r="M133">
            <v>-1140365.05</v>
          </cell>
          <cell r="N133">
            <v>-1198648.1599999999</v>
          </cell>
          <cell r="O133">
            <v>-7794449.6100000003</v>
          </cell>
          <cell r="P133">
            <v>-12339868.029999999</v>
          </cell>
          <cell r="Q133">
            <v>-3637318.1</v>
          </cell>
          <cell r="R133">
            <v>-2470916.92</v>
          </cell>
          <cell r="S133">
            <v>-2757336.8</v>
          </cell>
          <cell r="T133">
            <v>-3474296.21</v>
          </cell>
          <cell r="U133">
            <v>-3739643.4375</v>
          </cell>
          <cell r="V133">
            <v>-4850348.9224999994</v>
          </cell>
          <cell r="W133">
            <v>-7445380.4525000006</v>
          </cell>
          <cell r="X133">
            <v>-10586878.635</v>
          </cell>
        </row>
        <row r="134">
          <cell r="A134" t="str">
            <v xml:space="preserve">                                                                 UNAMPDHRBTAXEXSF</v>
          </cell>
          <cell r="B134" t="str">
            <v xml:space="preserve">                                                                 UNAMPDHRBTAXEXSF</v>
          </cell>
          <cell r="C134">
            <v>-1154270.98</v>
          </cell>
          <cell r="D134">
            <v>-1218264.08</v>
          </cell>
          <cell r="E134">
            <v>-1264783.04</v>
          </cell>
          <cell r="F134">
            <v>-934272.39</v>
          </cell>
          <cell r="G134">
            <v>-512661.59</v>
          </cell>
          <cell r="H134">
            <v>-1023982.94</v>
          </cell>
          <cell r="I134">
            <v>-833896.01</v>
          </cell>
          <cell r="J134">
            <v>-923452.91</v>
          </cell>
          <cell r="K134">
            <v>-999987.88</v>
          </cell>
          <cell r="L134">
            <v>-1135283</v>
          </cell>
          <cell r="M134">
            <v>-1140365.05</v>
          </cell>
          <cell r="N134">
            <v>-1198648.1599999999</v>
          </cell>
          <cell r="O134">
            <v>-7794449.6100000003</v>
          </cell>
          <cell r="P134">
            <v>-12339868.029999999</v>
          </cell>
          <cell r="Q134">
            <v>-3637318.1</v>
          </cell>
          <cell r="R134">
            <v>-2470916.92</v>
          </cell>
          <cell r="S134">
            <v>-2757336.8</v>
          </cell>
          <cell r="T134">
            <v>-3474296.21</v>
          </cell>
          <cell r="U134">
            <v>-3739643.4375</v>
          </cell>
          <cell r="V134">
            <v>-4850348.9224999994</v>
          </cell>
          <cell r="W134">
            <v>-7445380.4525000006</v>
          </cell>
          <cell r="X134">
            <v>-10586878.635</v>
          </cell>
        </row>
        <row r="135">
          <cell r="A135">
            <v>417430</v>
          </cell>
          <cell r="B135" t="str">
            <v xml:space="preserve">                                                                      417430     Int Inc-Cmf-Housing Bonds</v>
          </cell>
          <cell r="C135">
            <v>41884.18</v>
          </cell>
          <cell r="D135">
            <v>118244.82</v>
          </cell>
          <cell r="E135">
            <v>118003.16</v>
          </cell>
          <cell r="F135">
            <v>117760.07</v>
          </cell>
          <cell r="G135">
            <v>117515.55</v>
          </cell>
          <cell r="H135">
            <v>110511.94</v>
          </cell>
          <cell r="I135">
            <v>109506.59</v>
          </cell>
          <cell r="J135">
            <v>109143.69</v>
          </cell>
          <cell r="K135">
            <v>34181.199999999997</v>
          </cell>
          <cell r="L135">
            <v>59844.78</v>
          </cell>
          <cell r="M135">
            <v>74139.78</v>
          </cell>
          <cell r="N135">
            <v>74016.429999999993</v>
          </cell>
          <cell r="O135">
            <v>1786298.45</v>
          </cell>
          <cell r="P135">
            <v>1084752.19</v>
          </cell>
          <cell r="Q135">
            <v>278132.15999999997</v>
          </cell>
          <cell r="R135">
            <v>345787.56</v>
          </cell>
          <cell r="S135">
            <v>252831.48</v>
          </cell>
          <cell r="T135">
            <v>208000.99</v>
          </cell>
          <cell r="U135">
            <v>566610.94750000001</v>
          </cell>
          <cell r="V135">
            <v>452837.97249999997</v>
          </cell>
          <cell r="W135">
            <v>769166.80750000011</v>
          </cell>
          <cell r="X135">
            <v>977208.78249999997</v>
          </cell>
        </row>
        <row r="136">
          <cell r="A136">
            <v>417432</v>
          </cell>
          <cell r="B136" t="str">
            <v xml:space="preserve">                                                                      417432     Int Inc M/F Mrb Tax-Exemp</v>
          </cell>
          <cell r="C136">
            <v>31766209.77</v>
          </cell>
          <cell r="D136">
            <v>31541235.469999999</v>
          </cell>
          <cell r="E136">
            <v>31439943.75</v>
          </cell>
          <cell r="F136">
            <v>31468498.629999999</v>
          </cell>
          <cell r="G136">
            <v>31221724.539999999</v>
          </cell>
          <cell r="H136">
            <v>30724441.079999998</v>
          </cell>
          <cell r="I136">
            <v>30604088.66</v>
          </cell>
          <cell r="J136">
            <v>30581486.059999999</v>
          </cell>
          <cell r="K136">
            <v>30506788.420000002</v>
          </cell>
          <cell r="L136">
            <v>30431036.190000001</v>
          </cell>
          <cell r="M136">
            <v>30223988.309999999</v>
          </cell>
          <cell r="N136">
            <v>30126816.27</v>
          </cell>
          <cell r="O136">
            <v>403860327.32999998</v>
          </cell>
          <cell r="P136">
            <v>370636257.14999998</v>
          </cell>
          <cell r="Q136">
            <v>94747388.989999995</v>
          </cell>
          <cell r="R136">
            <v>93414664.25</v>
          </cell>
          <cell r="S136">
            <v>91692363.140000001</v>
          </cell>
          <cell r="T136">
            <v>90781840.769999996</v>
          </cell>
          <cell r="U136">
            <v>148420342.83249998</v>
          </cell>
          <cell r="V136">
            <v>141640735.5025</v>
          </cell>
          <cell r="W136">
            <v>234032559.87</v>
          </cell>
          <cell r="X136">
            <v>325321391.745</v>
          </cell>
        </row>
        <row r="137">
          <cell r="A137">
            <v>417434</v>
          </cell>
          <cell r="B137" t="str">
            <v xml:space="preserve">                                                                      417434     MF INT INC MRBs (CAB)</v>
          </cell>
          <cell r="C137">
            <v>7841.57</v>
          </cell>
          <cell r="D137">
            <v>7841.57</v>
          </cell>
          <cell r="E137">
            <v>8055.23</v>
          </cell>
          <cell r="F137">
            <v>8055.22</v>
          </cell>
          <cell r="G137">
            <v>8055.23</v>
          </cell>
          <cell r="H137">
            <v>8055.23</v>
          </cell>
          <cell r="I137">
            <v>8055.23</v>
          </cell>
          <cell r="J137">
            <v>8055.23</v>
          </cell>
          <cell r="K137">
            <v>8300.9500000000007</v>
          </cell>
          <cell r="L137">
            <v>8300.9500000000007</v>
          </cell>
          <cell r="M137">
            <v>8300.9500000000007</v>
          </cell>
          <cell r="N137">
            <v>8300.9500000000007</v>
          </cell>
          <cell r="O137">
            <v>76710.600000000006</v>
          </cell>
          <cell r="P137">
            <v>97218.31</v>
          </cell>
          <cell r="Q137">
            <v>23738.37</v>
          </cell>
          <cell r="R137">
            <v>24165.68</v>
          </cell>
          <cell r="S137">
            <v>24411.41</v>
          </cell>
          <cell r="T137">
            <v>24902.85</v>
          </cell>
          <cell r="U137">
            <v>30993.42</v>
          </cell>
          <cell r="V137">
            <v>35821.207500000004</v>
          </cell>
          <cell r="W137">
            <v>60048.324999999997</v>
          </cell>
          <cell r="X137">
            <v>84766.884999999995</v>
          </cell>
        </row>
        <row r="138">
          <cell r="A138">
            <v>417438</v>
          </cell>
          <cell r="B138" t="str">
            <v xml:space="preserve">                                                                      417438     Int Inc MRB ACF TaxEx Fxd</v>
          </cell>
          <cell r="C138" t="str">
            <v>0</v>
          </cell>
          <cell r="D138" t="str">
            <v>0</v>
          </cell>
          <cell r="E138" t="str">
            <v>0</v>
          </cell>
          <cell r="F138" t="str">
            <v>0</v>
          </cell>
          <cell r="G138" t="str">
            <v>0</v>
          </cell>
          <cell r="H138" t="str">
            <v>0</v>
          </cell>
          <cell r="I138" t="str">
            <v>0</v>
          </cell>
          <cell r="J138" t="str">
            <v>0</v>
          </cell>
          <cell r="K138" t="str">
            <v>0</v>
          </cell>
          <cell r="L138" t="str">
            <v>0</v>
          </cell>
          <cell r="M138" t="str">
            <v>0</v>
          </cell>
          <cell r="N138" t="str">
            <v>0</v>
          </cell>
          <cell r="O138" t="str">
            <v>0</v>
          </cell>
          <cell r="P138" t="str">
            <v>0</v>
          </cell>
          <cell r="Q138" t="str">
            <v>0</v>
          </cell>
          <cell r="R138" t="str">
            <v>0</v>
          </cell>
          <cell r="S138" t="str">
            <v>0</v>
          </cell>
          <cell r="T138" t="str">
            <v>0</v>
          </cell>
          <cell r="U138" t="str">
            <v>0</v>
          </cell>
          <cell r="V138" t="str">
            <v>0</v>
          </cell>
          <cell r="W138" t="str">
            <v>0</v>
          </cell>
          <cell r="X138" t="str">
            <v>0</v>
          </cell>
        </row>
        <row r="139">
          <cell r="A139">
            <v>417440</v>
          </cell>
          <cell r="B139" t="str">
            <v xml:space="preserve">                                                                      417440     Int Inc MRB ACF TaxEx Var</v>
          </cell>
          <cell r="C139" t="str">
            <v>0</v>
          </cell>
          <cell r="D139" t="str">
            <v>0</v>
          </cell>
          <cell r="E139" t="str">
            <v>0</v>
          </cell>
          <cell r="F139" t="str">
            <v>0</v>
          </cell>
          <cell r="G139" t="str">
            <v>0</v>
          </cell>
          <cell r="H139" t="str">
            <v>0</v>
          </cell>
          <cell r="I139" t="str">
            <v>0</v>
          </cell>
          <cell r="J139" t="str">
            <v>0</v>
          </cell>
          <cell r="K139" t="str">
            <v>0</v>
          </cell>
          <cell r="L139" t="str">
            <v>0</v>
          </cell>
          <cell r="M139" t="str">
            <v>0</v>
          </cell>
          <cell r="N139" t="str">
            <v>0</v>
          </cell>
          <cell r="O139" t="str">
            <v>0</v>
          </cell>
          <cell r="P139" t="str">
            <v>0</v>
          </cell>
          <cell r="Q139" t="str">
            <v>0</v>
          </cell>
          <cell r="R139" t="str">
            <v>0</v>
          </cell>
          <cell r="S139" t="str">
            <v>0</v>
          </cell>
          <cell r="T139" t="str">
            <v>0</v>
          </cell>
          <cell r="U139" t="str">
            <v>0</v>
          </cell>
          <cell r="V139" t="str">
            <v>0</v>
          </cell>
          <cell r="W139" t="str">
            <v>0</v>
          </cell>
          <cell r="X139" t="str">
            <v>0</v>
          </cell>
        </row>
        <row r="140">
          <cell r="A140" t="str">
            <v xml:space="preserve">                                                                 PORTINCHRBTAXEXMF</v>
          </cell>
          <cell r="B140" t="str">
            <v xml:space="preserve">                                                                 PORTINCHRBTAXEXMF</v>
          </cell>
          <cell r="C140">
            <v>31815935.52</v>
          </cell>
          <cell r="D140">
            <v>31667321.859999999</v>
          </cell>
          <cell r="E140">
            <v>31566002.140000001</v>
          </cell>
          <cell r="F140">
            <v>31594313.919999998</v>
          </cell>
          <cell r="G140">
            <v>31347295.32</v>
          </cell>
          <cell r="H140">
            <v>30843008.25</v>
          </cell>
          <cell r="I140">
            <v>30721650.48</v>
          </cell>
          <cell r="J140">
            <v>30698684.98</v>
          </cell>
          <cell r="K140">
            <v>30549270.57</v>
          </cell>
          <cell r="L140">
            <v>30499181.920000002</v>
          </cell>
          <cell r="M140">
            <v>30306429.039999999</v>
          </cell>
          <cell r="N140">
            <v>30209133.649999999</v>
          </cell>
          <cell r="O140">
            <v>405723336.38</v>
          </cell>
          <cell r="P140">
            <v>371818227.64999998</v>
          </cell>
          <cell r="Q140">
            <v>95049259.519999996</v>
          </cell>
          <cell r="R140">
            <v>93784617.489999995</v>
          </cell>
          <cell r="S140">
            <v>91969606.030000001</v>
          </cell>
          <cell r="T140">
            <v>91014744.609999999</v>
          </cell>
          <cell r="U140">
            <v>149017947.19999999</v>
          </cell>
          <cell r="V140">
            <v>142129394.6825</v>
          </cell>
          <cell r="W140">
            <v>234861775.0025</v>
          </cell>
          <cell r="X140">
            <v>326383367.41250002</v>
          </cell>
        </row>
        <row r="141">
          <cell r="A141" t="str">
            <v xml:space="preserve">                                                            PORTINCHRBTAXEX</v>
          </cell>
          <cell r="B141" t="str">
            <v xml:space="preserve">                                                            PORTINCHRBTAXEX</v>
          </cell>
          <cell r="C141">
            <v>61989585.060000002</v>
          </cell>
          <cell r="D141">
            <v>61578870.159999996</v>
          </cell>
          <cell r="E141">
            <v>61108044.670000002</v>
          </cell>
          <cell r="F141">
            <v>60727413.920000002</v>
          </cell>
          <cell r="G141">
            <v>60742485.909999996</v>
          </cell>
          <cell r="H141">
            <v>59223355.159999996</v>
          </cell>
          <cell r="I141">
            <v>58769205.909999996</v>
          </cell>
          <cell r="J141">
            <v>58461898.590000004</v>
          </cell>
          <cell r="K141">
            <v>57918795.269999996</v>
          </cell>
          <cell r="L141">
            <v>57523270.079999998</v>
          </cell>
          <cell r="M141">
            <v>57076645.409999996</v>
          </cell>
          <cell r="N141">
            <v>56429589.769999996</v>
          </cell>
          <cell r="O141">
            <v>844539207.43000007</v>
          </cell>
          <cell r="P141">
            <v>711549159.90999997</v>
          </cell>
          <cell r="Q141">
            <v>184676499.88999999</v>
          </cell>
          <cell r="R141">
            <v>180693254.99000001</v>
          </cell>
          <cell r="S141">
            <v>175149899.76999998</v>
          </cell>
          <cell r="T141">
            <v>171029505.25999999</v>
          </cell>
          <cell r="U141">
            <v>303693436.89999998</v>
          </cell>
          <cell r="V141">
            <v>275399142.07499999</v>
          </cell>
          <cell r="W141">
            <v>453157307.42500007</v>
          </cell>
          <cell r="X141">
            <v>626307827.35750008</v>
          </cell>
        </row>
        <row r="142">
          <cell r="A142" t="str">
            <v xml:space="preserve">                                                       PORTINC</v>
          </cell>
          <cell r="B142" t="str">
            <v xml:space="preserve">                                                       PORTINC</v>
          </cell>
          <cell r="C142">
            <v>3319299462.6499996</v>
          </cell>
          <cell r="D142">
            <v>3277718922.4499998</v>
          </cell>
          <cell r="E142">
            <v>3294918180.3899999</v>
          </cell>
          <cell r="F142">
            <v>3281530881.1899991</v>
          </cell>
          <cell r="G142">
            <v>3341173279.6599994</v>
          </cell>
          <cell r="H142">
            <v>3330680378.6899996</v>
          </cell>
          <cell r="I142">
            <v>3357866007.8800006</v>
          </cell>
          <cell r="J142">
            <v>3352808594.9599996</v>
          </cell>
          <cell r="K142">
            <v>3324671734.7800007</v>
          </cell>
          <cell r="L142">
            <v>3335191111.3899994</v>
          </cell>
          <cell r="M142">
            <v>3302464122.0900002</v>
          </cell>
          <cell r="N142">
            <v>3329089419.3600006</v>
          </cell>
          <cell r="O142">
            <v>43079690512.010002</v>
          </cell>
          <cell r="P142">
            <v>39847412095.48999</v>
          </cell>
          <cell r="Q142">
            <v>9891936565.4899998</v>
          </cell>
          <cell r="R142">
            <v>9953384539.5399971</v>
          </cell>
          <cell r="S142">
            <v>10035346337.620001</v>
          </cell>
          <cell r="T142">
            <v>9966744652.8400002</v>
          </cell>
          <cell r="U142">
            <v>15721986231.3125</v>
          </cell>
          <cell r="V142">
            <v>14856341460.884998</v>
          </cell>
          <cell r="W142">
            <v>24871292842.114998</v>
          </cell>
          <cell r="X142">
            <v>34865565192.077499</v>
          </cell>
        </row>
        <row r="143">
          <cell r="A143">
            <v>420007</v>
          </cell>
          <cell r="B143" t="str">
            <v xml:space="preserve">                                                                 420007     Disc Income Govt Laser</v>
          </cell>
          <cell r="C143" t="str">
            <v>0</v>
          </cell>
          <cell r="D143">
            <v>2683.63</v>
          </cell>
          <cell r="E143" t="str">
            <v>0</v>
          </cell>
          <cell r="F143" t="str">
            <v>0</v>
          </cell>
          <cell r="G143" t="str">
            <v>0</v>
          </cell>
          <cell r="H143" t="str">
            <v>0</v>
          </cell>
          <cell r="I143" t="str">
            <v>0</v>
          </cell>
          <cell r="J143" t="str">
            <v>0</v>
          </cell>
          <cell r="K143" t="str">
            <v>0</v>
          </cell>
          <cell r="L143" t="str">
            <v>0</v>
          </cell>
          <cell r="M143" t="str">
            <v>0</v>
          </cell>
          <cell r="N143" t="str">
            <v>0</v>
          </cell>
          <cell r="O143">
            <v>2063.62</v>
          </cell>
          <cell r="P143">
            <v>2683.63</v>
          </cell>
          <cell r="Q143">
            <v>2683.63</v>
          </cell>
          <cell r="R143" t="str">
            <v>0</v>
          </cell>
          <cell r="S143" t="str">
            <v>0</v>
          </cell>
          <cell r="T143" t="str">
            <v>0</v>
          </cell>
          <cell r="U143">
            <v>1857.72</v>
          </cell>
          <cell r="V143">
            <v>2683.63</v>
          </cell>
          <cell r="W143">
            <v>2683.63</v>
          </cell>
          <cell r="X143">
            <v>2683.63</v>
          </cell>
        </row>
        <row r="144">
          <cell r="A144">
            <v>420057</v>
          </cell>
          <cell r="B144" t="str">
            <v xml:space="preserve">                                                                 420057     Def Fee Income Govt Laser</v>
          </cell>
          <cell r="C144" t="str">
            <v>0</v>
          </cell>
          <cell r="D144" t="str">
            <v>0</v>
          </cell>
          <cell r="E144" t="str">
            <v>0</v>
          </cell>
          <cell r="F144" t="str">
            <v>0</v>
          </cell>
          <cell r="G144" t="str">
            <v>0</v>
          </cell>
          <cell r="H144" t="str">
            <v>0</v>
          </cell>
          <cell r="I144" t="str">
            <v>0</v>
          </cell>
          <cell r="J144" t="str">
            <v>0</v>
          </cell>
          <cell r="K144" t="str">
            <v>0</v>
          </cell>
          <cell r="L144" t="str">
            <v>0</v>
          </cell>
          <cell r="M144" t="str">
            <v>0</v>
          </cell>
          <cell r="N144" t="str">
            <v>0</v>
          </cell>
          <cell r="O144" t="str">
            <v>0</v>
          </cell>
          <cell r="P144" t="str">
            <v>0</v>
          </cell>
          <cell r="Q144" t="str">
            <v>0</v>
          </cell>
          <cell r="R144" t="str">
            <v>0</v>
          </cell>
          <cell r="S144" t="str">
            <v>0</v>
          </cell>
          <cell r="T144" t="str">
            <v>0</v>
          </cell>
          <cell r="U144" t="str">
            <v>0</v>
          </cell>
          <cell r="V144" t="str">
            <v>0</v>
          </cell>
          <cell r="W144" t="str">
            <v>0</v>
          </cell>
          <cell r="X144" t="str">
            <v>0</v>
          </cell>
        </row>
        <row r="145">
          <cell r="A145">
            <v>420097</v>
          </cell>
          <cell r="B145" t="str">
            <v xml:space="preserve">                                                                 420097     Def Hedg Income Gvt Laser</v>
          </cell>
          <cell r="C145" t="str">
            <v>0</v>
          </cell>
          <cell r="D145" t="str">
            <v>0</v>
          </cell>
          <cell r="E145" t="str">
            <v>0</v>
          </cell>
          <cell r="F145" t="str">
            <v>0</v>
          </cell>
          <cell r="G145" t="str">
            <v>0</v>
          </cell>
          <cell r="H145" t="str">
            <v>0</v>
          </cell>
          <cell r="I145" t="str">
            <v>0</v>
          </cell>
          <cell r="J145" t="str">
            <v>0</v>
          </cell>
          <cell r="K145" t="str">
            <v>0</v>
          </cell>
          <cell r="L145" t="str">
            <v>0</v>
          </cell>
          <cell r="M145" t="str">
            <v>0</v>
          </cell>
          <cell r="N145" t="str">
            <v>0</v>
          </cell>
          <cell r="O145" t="str">
            <v>0</v>
          </cell>
          <cell r="P145" t="str">
            <v>0</v>
          </cell>
          <cell r="Q145" t="str">
            <v>0</v>
          </cell>
          <cell r="R145" t="str">
            <v>0</v>
          </cell>
          <cell r="S145" t="str">
            <v>0</v>
          </cell>
          <cell r="T145" t="str">
            <v>0</v>
          </cell>
          <cell r="U145" t="str">
            <v>0</v>
          </cell>
          <cell r="V145" t="str">
            <v>0</v>
          </cell>
          <cell r="W145" t="str">
            <v>0</v>
          </cell>
          <cell r="X145" t="str">
            <v>0</v>
          </cell>
        </row>
        <row r="146">
          <cell r="A146">
            <v>420707</v>
          </cell>
          <cell r="B146" t="str">
            <v xml:space="preserve">                                                                 420707     Disc Inc Govt Nonlaser</v>
          </cell>
          <cell r="C146" t="str">
            <v>0</v>
          </cell>
          <cell r="D146" t="str">
            <v>0</v>
          </cell>
          <cell r="E146" t="str">
            <v>0</v>
          </cell>
          <cell r="F146" t="str">
            <v>0</v>
          </cell>
          <cell r="G146" t="str">
            <v>0</v>
          </cell>
          <cell r="H146" t="str">
            <v>0</v>
          </cell>
          <cell r="I146" t="str">
            <v>0</v>
          </cell>
          <cell r="J146" t="str">
            <v>0</v>
          </cell>
          <cell r="K146" t="str">
            <v>0</v>
          </cell>
          <cell r="L146" t="str">
            <v>0</v>
          </cell>
          <cell r="M146" t="str">
            <v>0</v>
          </cell>
          <cell r="N146" t="str">
            <v>0</v>
          </cell>
          <cell r="O146" t="str">
            <v>0</v>
          </cell>
          <cell r="P146" t="str">
            <v>0</v>
          </cell>
          <cell r="Q146" t="str">
            <v>0</v>
          </cell>
          <cell r="R146" t="str">
            <v>0</v>
          </cell>
          <cell r="S146" t="str">
            <v>0</v>
          </cell>
          <cell r="T146" t="str">
            <v>0</v>
          </cell>
          <cell r="U146" t="str">
            <v>0</v>
          </cell>
          <cell r="V146" t="str">
            <v>0</v>
          </cell>
          <cell r="W146" t="str">
            <v>0</v>
          </cell>
          <cell r="X146" t="str">
            <v>0</v>
          </cell>
        </row>
        <row r="147">
          <cell r="A147">
            <v>420717</v>
          </cell>
          <cell r="B147" t="str">
            <v xml:space="preserve">                                                                 420717     Income/Expense House Bond</v>
          </cell>
          <cell r="C147">
            <v>-1154270.98</v>
          </cell>
          <cell r="D147">
            <v>-1218264.08</v>
          </cell>
          <cell r="E147">
            <v>-1264783.04</v>
          </cell>
          <cell r="F147">
            <v>-934272.39</v>
          </cell>
          <cell r="G147">
            <v>-512661.59</v>
          </cell>
          <cell r="H147">
            <v>-1023982.94</v>
          </cell>
          <cell r="I147">
            <v>-833896.01</v>
          </cell>
          <cell r="J147">
            <v>-923452.91</v>
          </cell>
          <cell r="K147">
            <v>-999987.88</v>
          </cell>
          <cell r="L147">
            <v>-1135283</v>
          </cell>
          <cell r="M147">
            <v>-1140365.05</v>
          </cell>
          <cell r="N147">
            <v>-1198648.1599999999</v>
          </cell>
          <cell r="O147">
            <v>-7794449.6100000003</v>
          </cell>
          <cell r="P147">
            <v>-12339868.029999999</v>
          </cell>
          <cell r="Q147">
            <v>-3637318.1</v>
          </cell>
          <cell r="R147">
            <v>-2470916.92</v>
          </cell>
          <cell r="S147">
            <v>-2757336.8</v>
          </cell>
          <cell r="T147">
            <v>-3474296.21</v>
          </cell>
          <cell r="U147">
            <v>-3739643.4375</v>
          </cell>
          <cell r="V147">
            <v>-4850348.9224999994</v>
          </cell>
          <cell r="W147">
            <v>-7445380.4525000006</v>
          </cell>
          <cell r="X147">
            <v>-10586878.635</v>
          </cell>
        </row>
        <row r="148">
          <cell r="A148">
            <v>420757</v>
          </cell>
          <cell r="B148" t="str">
            <v xml:space="preserve">                                                                 420757     Def Fee Inc Govt Nonlaser</v>
          </cell>
          <cell r="C148" t="str">
            <v>0</v>
          </cell>
          <cell r="D148" t="str">
            <v>0</v>
          </cell>
          <cell r="E148" t="str">
            <v>0</v>
          </cell>
          <cell r="F148" t="str">
            <v>0</v>
          </cell>
          <cell r="G148" t="str">
            <v>0</v>
          </cell>
          <cell r="H148" t="str">
            <v>0</v>
          </cell>
          <cell r="I148" t="str">
            <v>0</v>
          </cell>
          <cell r="J148" t="str">
            <v>0</v>
          </cell>
          <cell r="K148" t="str">
            <v>0</v>
          </cell>
          <cell r="L148" t="str">
            <v>0</v>
          </cell>
          <cell r="M148" t="str">
            <v>0</v>
          </cell>
          <cell r="N148" t="str">
            <v>0</v>
          </cell>
          <cell r="O148" t="str">
            <v>0</v>
          </cell>
          <cell r="P148" t="str">
            <v>0</v>
          </cell>
          <cell r="Q148" t="str">
            <v>0</v>
          </cell>
          <cell r="R148" t="str">
            <v>0</v>
          </cell>
          <cell r="S148" t="str">
            <v>0</v>
          </cell>
          <cell r="T148" t="str">
            <v>0</v>
          </cell>
          <cell r="U148" t="str">
            <v>0</v>
          </cell>
          <cell r="V148" t="str">
            <v>0</v>
          </cell>
          <cell r="W148" t="str">
            <v>0</v>
          </cell>
          <cell r="X148" t="str">
            <v>0</v>
          </cell>
        </row>
        <row r="149">
          <cell r="A149">
            <v>420797</v>
          </cell>
          <cell r="B149" t="str">
            <v xml:space="preserve">                                                                 420797     Hedge Govt Non-Laser</v>
          </cell>
          <cell r="C149" t="str">
            <v>0</v>
          </cell>
          <cell r="D149" t="str">
            <v>0</v>
          </cell>
          <cell r="E149" t="str">
            <v>0</v>
          </cell>
          <cell r="F149" t="str">
            <v>0</v>
          </cell>
          <cell r="G149" t="str">
            <v>0</v>
          </cell>
          <cell r="H149" t="str">
            <v>0</v>
          </cell>
          <cell r="I149" t="str">
            <v>0</v>
          </cell>
          <cell r="J149" t="str">
            <v>0</v>
          </cell>
          <cell r="K149" t="str">
            <v>0</v>
          </cell>
          <cell r="L149" t="str">
            <v>0</v>
          </cell>
          <cell r="M149" t="str">
            <v>0</v>
          </cell>
          <cell r="N149" t="str">
            <v>0</v>
          </cell>
          <cell r="O149" t="str">
            <v>0</v>
          </cell>
          <cell r="P149" t="str">
            <v>0</v>
          </cell>
          <cell r="Q149" t="str">
            <v>0</v>
          </cell>
          <cell r="R149" t="str">
            <v>0</v>
          </cell>
          <cell r="S149" t="str">
            <v>0</v>
          </cell>
          <cell r="T149" t="str">
            <v>0</v>
          </cell>
          <cell r="U149" t="str">
            <v>0</v>
          </cell>
          <cell r="V149" t="str">
            <v>0</v>
          </cell>
          <cell r="W149" t="str">
            <v>0</v>
          </cell>
          <cell r="X149" t="str">
            <v>0</v>
          </cell>
        </row>
        <row r="150">
          <cell r="A150">
            <v>420808</v>
          </cell>
          <cell r="B150" t="str">
            <v xml:space="preserve">                                                                 420808</v>
          </cell>
          <cell r="C150" t="str">
            <v>0</v>
          </cell>
          <cell r="D150" t="str">
            <v>0</v>
          </cell>
          <cell r="E150" t="str">
            <v>0</v>
          </cell>
          <cell r="F150" t="str">
            <v>0</v>
          </cell>
          <cell r="G150" t="str">
            <v>0</v>
          </cell>
          <cell r="H150" t="str">
            <v>0</v>
          </cell>
          <cell r="I150" t="str">
            <v>0</v>
          </cell>
          <cell r="J150" t="str">
            <v>0</v>
          </cell>
          <cell r="K150" t="str">
            <v>0</v>
          </cell>
          <cell r="L150" t="str">
            <v>0</v>
          </cell>
          <cell r="M150" t="str">
            <v>0</v>
          </cell>
          <cell r="N150" t="str">
            <v>0</v>
          </cell>
          <cell r="O150" t="str">
            <v>0</v>
          </cell>
          <cell r="P150" t="str">
            <v>0</v>
          </cell>
          <cell r="Q150" t="str">
            <v>0</v>
          </cell>
          <cell r="R150" t="str">
            <v>0</v>
          </cell>
          <cell r="S150" t="str">
            <v>0</v>
          </cell>
          <cell r="T150" t="str">
            <v>0</v>
          </cell>
          <cell r="U150" t="str">
            <v>0</v>
          </cell>
          <cell r="V150" t="str">
            <v>0</v>
          </cell>
          <cell r="W150" t="str">
            <v>0</v>
          </cell>
          <cell r="X150" t="str">
            <v>0</v>
          </cell>
        </row>
        <row r="151">
          <cell r="A151">
            <v>420811</v>
          </cell>
          <cell r="B151" t="str">
            <v xml:space="preserve">                                                                 420811     INC GOVT DISC-STATS</v>
          </cell>
          <cell r="C151">
            <v>1636736.4</v>
          </cell>
          <cell r="D151">
            <v>1011721.95</v>
          </cell>
          <cell r="E151">
            <v>995344.83</v>
          </cell>
          <cell r="F151">
            <v>909299.83</v>
          </cell>
          <cell r="G151">
            <v>862310.93</v>
          </cell>
          <cell r="H151">
            <v>834092.49</v>
          </cell>
          <cell r="I151">
            <v>803848.14</v>
          </cell>
          <cell r="J151">
            <v>-38863297.109999999</v>
          </cell>
          <cell r="K151">
            <v>759617.49</v>
          </cell>
          <cell r="L151">
            <v>766570.39</v>
          </cell>
          <cell r="M151">
            <v>756491.15</v>
          </cell>
          <cell r="N151">
            <v>743974.66</v>
          </cell>
          <cell r="O151">
            <v>21800066.890000001</v>
          </cell>
          <cell r="P151">
            <v>-28783288.850000001</v>
          </cell>
          <cell r="Q151">
            <v>3643803.18</v>
          </cell>
          <cell r="R151">
            <v>2605703.25</v>
          </cell>
          <cell r="S151">
            <v>-37299831.479999997</v>
          </cell>
          <cell r="T151">
            <v>2267036.2000000002</v>
          </cell>
          <cell r="U151">
            <v>7432266.2050000001</v>
          </cell>
          <cell r="V151">
            <v>4965456.6399999997</v>
          </cell>
          <cell r="W151">
            <v>-12389351.647500001</v>
          </cell>
          <cell r="X151">
            <v>-29911158.017499998</v>
          </cell>
        </row>
        <row r="152">
          <cell r="A152">
            <v>420841</v>
          </cell>
          <cell r="B152" t="str">
            <v xml:space="preserve">                                                                 420841     Inc Nly Conv Fr Disc-stats</v>
          </cell>
          <cell r="C152">
            <v>24247933.199999999</v>
          </cell>
          <cell r="D152">
            <v>-3081850.07</v>
          </cell>
          <cell r="E152">
            <v>-5600777.9100000001</v>
          </cell>
          <cell r="F152">
            <v>-6172031.2599999998</v>
          </cell>
          <cell r="G152">
            <v>-5691667.1699999999</v>
          </cell>
          <cell r="H152">
            <v>-5573140.46</v>
          </cell>
          <cell r="I152">
            <v>-6400303.8899999997</v>
          </cell>
          <cell r="J152">
            <v>24867240.079999998</v>
          </cell>
          <cell r="K152">
            <v>-6134707.3799999999</v>
          </cell>
          <cell r="L152">
            <v>-8191517.75</v>
          </cell>
          <cell r="M152">
            <v>9285.3799999999992</v>
          </cell>
          <cell r="N152">
            <v>-6141346.25</v>
          </cell>
          <cell r="O152">
            <v>577822521.72000003</v>
          </cell>
          <cell r="P152">
            <v>-3862883.48</v>
          </cell>
          <cell r="Q152">
            <v>15565305.219999999</v>
          </cell>
          <cell r="R152">
            <v>-17436838.890000001</v>
          </cell>
          <cell r="S152">
            <v>12332228.809999999</v>
          </cell>
          <cell r="T152">
            <v>-14323578.620000001</v>
          </cell>
          <cell r="U152">
            <v>159700460.81750003</v>
          </cell>
          <cell r="V152">
            <v>6697163.0749999993</v>
          </cell>
          <cell r="W152">
            <v>4228181.6074999999</v>
          </cell>
          <cell r="X152">
            <v>2786362.9550000001</v>
          </cell>
        </row>
        <row r="153">
          <cell r="A153">
            <v>420901</v>
          </cell>
          <cell r="B153" t="str">
            <v xml:space="preserve">                                                                 420901     Amort Income Govt PDI</v>
          </cell>
          <cell r="C153">
            <v>-272301.28999999998</v>
          </cell>
          <cell r="D153">
            <v>-256081.36</v>
          </cell>
          <cell r="E153">
            <v>-234859.63</v>
          </cell>
          <cell r="F153">
            <v>-257222.04</v>
          </cell>
          <cell r="G153">
            <v>-232045.76</v>
          </cell>
          <cell r="H153">
            <v>-207901.65</v>
          </cell>
          <cell r="I153">
            <v>-245613.61</v>
          </cell>
          <cell r="J153">
            <v>-217385.71</v>
          </cell>
          <cell r="K153">
            <v>-193122.65</v>
          </cell>
          <cell r="L153">
            <v>-213490.54</v>
          </cell>
          <cell r="M153">
            <v>-190683.97</v>
          </cell>
          <cell r="N153">
            <v>-167638.96</v>
          </cell>
          <cell r="O153">
            <v>-3987406.23</v>
          </cell>
          <cell r="P153">
            <v>-2688347.17</v>
          </cell>
          <cell r="Q153">
            <v>-763242.28</v>
          </cell>
          <cell r="R153">
            <v>-697169.45</v>
          </cell>
          <cell r="S153">
            <v>-656121.97</v>
          </cell>
          <cell r="T153">
            <v>-571813.47</v>
          </cell>
          <cell r="U153">
            <v>-1387833.1125</v>
          </cell>
          <cell r="V153">
            <v>-1124157.1025</v>
          </cell>
          <cell r="W153">
            <v>-1801595.4550000001</v>
          </cell>
          <cell r="X153">
            <v>-2413903.33</v>
          </cell>
        </row>
        <row r="154">
          <cell r="A154">
            <v>421841</v>
          </cell>
          <cell r="B154" t="str">
            <v xml:space="preserve">                                                                 421841     Inc Nonly Govt Disc-Stats</v>
          </cell>
          <cell r="C154">
            <v>-14227825.279999999</v>
          </cell>
          <cell r="D154">
            <v>152801.35</v>
          </cell>
          <cell r="E154">
            <v>-92376.07</v>
          </cell>
          <cell r="F154">
            <v>-206163.62</v>
          </cell>
          <cell r="G154">
            <v>-181461.63</v>
          </cell>
          <cell r="H154">
            <v>-171320.29</v>
          </cell>
          <cell r="I154">
            <v>-133025.35</v>
          </cell>
          <cell r="J154">
            <v>8085739.5999999996</v>
          </cell>
          <cell r="K154">
            <v>70741.440000000002</v>
          </cell>
          <cell r="L154">
            <v>69043.070000000007</v>
          </cell>
          <cell r="M154">
            <v>-1604732.35</v>
          </cell>
          <cell r="N154">
            <v>74360.100000000006</v>
          </cell>
          <cell r="O154">
            <v>-8798582.7599999998</v>
          </cell>
          <cell r="P154">
            <v>-8164219.0300000003</v>
          </cell>
          <cell r="Q154">
            <v>-14167400</v>
          </cell>
          <cell r="R154">
            <v>-558945.54</v>
          </cell>
          <cell r="S154">
            <v>8023455.6900000004</v>
          </cell>
          <cell r="T154">
            <v>-1461329.18</v>
          </cell>
          <cell r="U154">
            <v>-12817207.9925</v>
          </cell>
          <cell r="V154">
            <v>-14455583.602499999</v>
          </cell>
          <cell r="W154">
            <v>-10765559.3925</v>
          </cell>
          <cell r="X154">
            <v>-7434883.6974999998</v>
          </cell>
        </row>
        <row r="155">
          <cell r="A155" t="str">
            <v xml:space="preserve">                                                            MPPDAMORTGOVT</v>
          </cell>
          <cell r="B155" t="str">
            <v xml:space="preserve">                                                            MPPDAMORTGOVT</v>
          </cell>
          <cell r="C155">
            <v>10230272.049999999</v>
          </cell>
          <cell r="D155">
            <v>-3388988.58</v>
          </cell>
          <cell r="E155">
            <v>-6197451.8200000003</v>
          </cell>
          <cell r="F155">
            <v>-6660389.4800000004</v>
          </cell>
          <cell r="G155">
            <v>-5755525.2199999997</v>
          </cell>
          <cell r="H155">
            <v>-6142252.8500000006</v>
          </cell>
          <cell r="I155">
            <v>-6808990.7199999997</v>
          </cell>
          <cell r="J155">
            <v>-7051156.0499999989</v>
          </cell>
          <cell r="K155">
            <v>-6497458.9799999995</v>
          </cell>
          <cell r="L155">
            <v>-8704677.8299999982</v>
          </cell>
          <cell r="M155">
            <v>-2170004.84</v>
          </cell>
          <cell r="N155">
            <v>-6689298.6100000003</v>
          </cell>
          <cell r="O155">
            <v>579044213.63</v>
          </cell>
          <cell r="P155">
            <v>-55835922.93</v>
          </cell>
          <cell r="Q155">
            <v>643831.64999999851</v>
          </cell>
          <cell r="R155">
            <v>-18558167.550000001</v>
          </cell>
          <cell r="S155">
            <v>-20357605.75</v>
          </cell>
          <cell r="T155">
            <v>-17563981.279999997</v>
          </cell>
          <cell r="U155">
            <v>149189900.19999999</v>
          </cell>
          <cell r="V155">
            <v>-8764786.2824999988</v>
          </cell>
          <cell r="W155">
            <v>-28171021.710000001</v>
          </cell>
          <cell r="X155">
            <v>-47557777.094999999</v>
          </cell>
        </row>
        <row r="156">
          <cell r="A156">
            <v>420000</v>
          </cell>
          <cell r="B156" t="str">
            <v xml:space="preserve">                                                                 420000     Purch Disc Inc Frac Adj</v>
          </cell>
          <cell r="C156" t="str">
            <v>0</v>
          </cell>
          <cell r="D156" t="str">
            <v>0</v>
          </cell>
          <cell r="E156" t="str">
            <v>0</v>
          </cell>
          <cell r="F156" t="str">
            <v>0</v>
          </cell>
          <cell r="G156" t="str">
            <v>0</v>
          </cell>
          <cell r="H156" t="str">
            <v>0</v>
          </cell>
          <cell r="I156" t="str">
            <v>0</v>
          </cell>
          <cell r="J156" t="str">
            <v>0</v>
          </cell>
          <cell r="K156" t="str">
            <v>0</v>
          </cell>
          <cell r="L156" t="str">
            <v>0</v>
          </cell>
          <cell r="M156" t="str">
            <v>0</v>
          </cell>
          <cell r="N156" t="str">
            <v>0</v>
          </cell>
          <cell r="O156" t="str">
            <v>0</v>
          </cell>
          <cell r="P156" t="str">
            <v>0</v>
          </cell>
          <cell r="Q156" t="str">
            <v>0</v>
          </cell>
          <cell r="R156" t="str">
            <v>0</v>
          </cell>
          <cell r="S156" t="str">
            <v>0</v>
          </cell>
          <cell r="T156" t="str">
            <v>0</v>
          </cell>
          <cell r="U156" t="str">
            <v>0</v>
          </cell>
          <cell r="V156" t="str">
            <v>0</v>
          </cell>
          <cell r="W156" t="str">
            <v>0</v>
          </cell>
          <cell r="X156" t="str">
            <v>0</v>
          </cell>
        </row>
        <row r="157">
          <cell r="A157">
            <v>420107</v>
          </cell>
          <cell r="B157" t="str">
            <v xml:space="preserve">                                                                 420107     Disc Inc Fas 91 Update</v>
          </cell>
          <cell r="C157">
            <v>-2145621.58</v>
          </cell>
          <cell r="D157" t="str">
            <v>0</v>
          </cell>
          <cell r="E157">
            <v>160603906.25</v>
          </cell>
          <cell r="F157">
            <v>-647557.35</v>
          </cell>
          <cell r="G157" t="str">
            <v>0</v>
          </cell>
          <cell r="H157">
            <v>73358099.359999999</v>
          </cell>
          <cell r="I157">
            <v>-11623935.57</v>
          </cell>
          <cell r="J157">
            <v>38250.449999999997</v>
          </cell>
          <cell r="K157">
            <v>20186155</v>
          </cell>
          <cell r="L157">
            <v>2265153.85</v>
          </cell>
          <cell r="M157" t="str">
            <v>0</v>
          </cell>
          <cell r="N157">
            <v>111432381</v>
          </cell>
          <cell r="O157">
            <v>-355932700.57999998</v>
          </cell>
          <cell r="P157">
            <v>353466831.41000003</v>
          </cell>
          <cell r="Q157">
            <v>158458284.66999999</v>
          </cell>
          <cell r="R157">
            <v>72710542.010000005</v>
          </cell>
          <cell r="S157">
            <v>8600469.879999999</v>
          </cell>
          <cell r="T157">
            <v>113697534.84999999</v>
          </cell>
          <cell r="U157">
            <v>-50441414.767499991</v>
          </cell>
          <cell r="V157">
            <v>176312141.4975</v>
          </cell>
          <cell r="W157">
            <v>227516538.97750002</v>
          </cell>
          <cell r="X157">
            <v>269326257.19749999</v>
          </cell>
        </row>
        <row r="158">
          <cell r="A158">
            <v>420801</v>
          </cell>
          <cell r="B158" t="str">
            <v xml:space="preserve">                                                                 420801     INC CONV FR DISC-STATS</v>
          </cell>
          <cell r="C158">
            <v>4140036.44</v>
          </cell>
          <cell r="D158">
            <v>15711480.42</v>
          </cell>
          <cell r="E158">
            <v>19193479.699999999</v>
          </cell>
          <cell r="F158">
            <v>15263491.75</v>
          </cell>
          <cell r="G158">
            <v>15401253.41</v>
          </cell>
          <cell r="H158">
            <v>14550590.85</v>
          </cell>
          <cell r="I158">
            <v>14579851.890000001</v>
          </cell>
          <cell r="J158">
            <v>13581838.810000001</v>
          </cell>
          <cell r="K158">
            <v>12873462.52</v>
          </cell>
          <cell r="L158">
            <v>13855192.300000001</v>
          </cell>
          <cell r="M158">
            <v>14460806.939999999</v>
          </cell>
          <cell r="N158">
            <v>12595098.199999999</v>
          </cell>
          <cell r="O158">
            <v>-377155535.19999999</v>
          </cell>
          <cell r="P158">
            <v>166206583.22999999</v>
          </cell>
          <cell r="Q158">
            <v>39044996.560000002</v>
          </cell>
          <cell r="R158">
            <v>45215336.009999998</v>
          </cell>
          <cell r="S158">
            <v>41035153.219999999</v>
          </cell>
          <cell r="T158">
            <v>40911097.439999998</v>
          </cell>
          <cell r="U158">
            <v>-78529746.334999993</v>
          </cell>
          <cell r="V158">
            <v>61830889.789999999</v>
          </cell>
          <cell r="W158">
            <v>105204506.52249999</v>
          </cell>
          <cell r="X158">
            <v>146066058.035</v>
          </cell>
        </row>
        <row r="159">
          <cell r="A159">
            <v>420802</v>
          </cell>
          <cell r="B159" t="str">
            <v xml:space="preserve">                                                                 420802     FAS 149 Amortization</v>
          </cell>
          <cell r="C159">
            <v>0</v>
          </cell>
          <cell r="D159">
            <v>0</v>
          </cell>
          <cell r="E159">
            <v>0</v>
          </cell>
          <cell r="F159">
            <v>0</v>
          </cell>
          <cell r="G159">
            <v>0</v>
          </cell>
          <cell r="H159">
            <v>37902648.5</v>
          </cell>
          <cell r="I159">
            <v>36316969.82</v>
          </cell>
          <cell r="J159">
            <v>33637273.060000002</v>
          </cell>
          <cell r="K159">
            <v>33601468.469999999</v>
          </cell>
          <cell r="L159">
            <v>35895665.469999999</v>
          </cell>
          <cell r="M159">
            <v>35305702.369999997</v>
          </cell>
          <cell r="N159">
            <v>34399776.869999997</v>
          </cell>
          <cell r="O159">
            <v>0</v>
          </cell>
          <cell r="P159">
            <v>247059504.56</v>
          </cell>
          <cell r="Q159">
            <v>0</v>
          </cell>
          <cell r="R159">
            <v>37902648.5</v>
          </cell>
          <cell r="S159">
            <v>103555711.34999999</v>
          </cell>
          <cell r="T159">
            <v>105601144.71000001</v>
          </cell>
          <cell r="U159">
            <v>0</v>
          </cell>
          <cell r="V159">
            <v>9475662.125</v>
          </cell>
          <cell r="W159">
            <v>90359379.512499988</v>
          </cell>
          <cell r="X159">
            <v>194632904.35499999</v>
          </cell>
        </row>
        <row r="160">
          <cell r="A160">
            <v>420804</v>
          </cell>
          <cell r="B160" t="str">
            <v xml:space="preserve">                                                                 420804     Inc Accretion Impairment</v>
          </cell>
          <cell r="C160" t="str">
            <v>0</v>
          </cell>
          <cell r="D160" t="str">
            <v>0</v>
          </cell>
          <cell r="E160" t="str">
            <v>0</v>
          </cell>
          <cell r="F160" t="str">
            <v>0</v>
          </cell>
          <cell r="G160" t="str">
            <v>0</v>
          </cell>
          <cell r="H160">
            <v>882456.17</v>
          </cell>
          <cell r="I160" t="str">
            <v>0</v>
          </cell>
          <cell r="J160" t="str">
            <v>0</v>
          </cell>
          <cell r="K160">
            <v>476888.9</v>
          </cell>
          <cell r="L160" t="str">
            <v>0</v>
          </cell>
          <cell r="M160" t="str">
            <v>0</v>
          </cell>
          <cell r="N160">
            <v>512283.09</v>
          </cell>
          <cell r="O160">
            <v>12231618.85</v>
          </cell>
          <cell r="P160">
            <v>1871628.16</v>
          </cell>
          <cell r="Q160" t="str">
            <v>0</v>
          </cell>
          <cell r="R160">
            <v>882456.17</v>
          </cell>
          <cell r="S160">
            <v>476888.9</v>
          </cell>
          <cell r="T160">
            <v>512283.09</v>
          </cell>
          <cell r="U160">
            <v>3057904.7124999999</v>
          </cell>
          <cell r="V160">
            <v>220614.04250000001</v>
          </cell>
          <cell r="W160">
            <v>1001678.395</v>
          </cell>
          <cell r="X160">
            <v>1487415.8425</v>
          </cell>
        </row>
        <row r="161">
          <cell r="A161">
            <v>420821</v>
          </cell>
          <cell r="B161" t="str">
            <v xml:space="preserve">                                                                 420821     Inc Conv Premium-Stats</v>
          </cell>
          <cell r="C161">
            <v>-16922485.449999999</v>
          </cell>
          <cell r="D161">
            <v>-16190109</v>
          </cell>
          <cell r="E161">
            <v>-15872181.9</v>
          </cell>
          <cell r="F161">
            <v>-14186735.460000001</v>
          </cell>
          <cell r="G161">
            <v>-13961676.789999999</v>
          </cell>
          <cell r="H161">
            <v>-13488822.07</v>
          </cell>
          <cell r="I161">
            <v>-12702251.880000001</v>
          </cell>
          <cell r="J161">
            <v>-12265389.73</v>
          </cell>
          <cell r="K161">
            <v>-11856284.029999999</v>
          </cell>
          <cell r="L161">
            <v>-12843124.91</v>
          </cell>
          <cell r="M161">
            <v>-13068882.48</v>
          </cell>
          <cell r="N161">
            <v>-13019894.42</v>
          </cell>
          <cell r="O161">
            <v>-357028692.92000002</v>
          </cell>
          <cell r="P161">
            <v>-166377838.12</v>
          </cell>
          <cell r="Q161">
            <v>-48984776.350000001</v>
          </cell>
          <cell r="R161">
            <v>-41637234.32</v>
          </cell>
          <cell r="S161">
            <v>-36823925.640000001</v>
          </cell>
          <cell r="T161">
            <v>-38931901.810000002</v>
          </cell>
          <cell r="U161">
            <v>-114012137.2925</v>
          </cell>
          <cell r="V161">
            <v>-69977871.857500002</v>
          </cell>
          <cell r="W161">
            <v>-109245465.4525</v>
          </cell>
          <cell r="X161">
            <v>-146867694.83750001</v>
          </cell>
        </row>
        <row r="162">
          <cell r="A162">
            <v>420822</v>
          </cell>
          <cell r="B162" t="str">
            <v xml:space="preserve">                                                                 420822     INC/EXP FIN46 MEGA SALE</v>
          </cell>
          <cell r="C162">
            <v>-65112.28</v>
          </cell>
          <cell r="D162">
            <v>-64473.66</v>
          </cell>
          <cell r="E162">
            <v>-63725.03</v>
          </cell>
          <cell r="F162">
            <v>-58445.760000000002</v>
          </cell>
          <cell r="G162">
            <v>-57672.46</v>
          </cell>
          <cell r="H162">
            <v>-56787.49</v>
          </cell>
          <cell r="I162">
            <v>-52833.25</v>
          </cell>
          <cell r="J162">
            <v>-52143.56</v>
          </cell>
          <cell r="K162">
            <v>-51419.040000000001</v>
          </cell>
          <cell r="L162">
            <v>-54409.120000000003</v>
          </cell>
          <cell r="M162">
            <v>-53743.06</v>
          </cell>
          <cell r="N162">
            <v>-53110.400000000001</v>
          </cell>
          <cell r="O162">
            <v>-1007813.61</v>
          </cell>
          <cell r="P162">
            <v>-683875.11</v>
          </cell>
          <cell r="Q162">
            <v>-193310.97</v>
          </cell>
          <cell r="R162">
            <v>-172905.71</v>
          </cell>
          <cell r="S162">
            <v>-156395.85</v>
          </cell>
          <cell r="T162">
            <v>-161262.57999999999</v>
          </cell>
          <cell r="U162">
            <v>-348955.7</v>
          </cell>
          <cell r="V162">
            <v>-280178.39250000002</v>
          </cell>
          <cell r="W162">
            <v>-444768.15750000003</v>
          </cell>
          <cell r="X162">
            <v>-603568.5</v>
          </cell>
        </row>
        <row r="163">
          <cell r="A163">
            <v>420852</v>
          </cell>
          <cell r="B163" t="str">
            <v xml:space="preserve">                                                                 420852     LOCOM Gain/Loss Securities</v>
          </cell>
          <cell r="C163">
            <v>3083058.1</v>
          </cell>
          <cell r="D163">
            <v>302061.65999999997</v>
          </cell>
          <cell r="E163">
            <v>323240.65999999997</v>
          </cell>
          <cell r="F163">
            <v>264495.95</v>
          </cell>
          <cell r="G163">
            <v>268101.25</v>
          </cell>
          <cell r="H163">
            <v>259369.1</v>
          </cell>
          <cell r="I163">
            <v>206917.31</v>
          </cell>
          <cell r="J163">
            <v>202168.33</v>
          </cell>
          <cell r="K163">
            <v>195231.18</v>
          </cell>
          <cell r="L163">
            <v>246874.37</v>
          </cell>
          <cell r="M163">
            <v>268700.21999999997</v>
          </cell>
          <cell r="N163">
            <v>228089.98</v>
          </cell>
          <cell r="O163">
            <v>3837553.45</v>
          </cell>
          <cell r="P163">
            <v>5848308.1100000003</v>
          </cell>
          <cell r="Q163">
            <v>3708360.42</v>
          </cell>
          <cell r="R163">
            <v>791966.3</v>
          </cell>
          <cell r="S163">
            <v>604316.81999999995</v>
          </cell>
          <cell r="T163">
            <v>743664.57</v>
          </cell>
          <cell r="U163">
            <v>3503522.9325000001</v>
          </cell>
          <cell r="V163">
            <v>4105625.2824999997</v>
          </cell>
          <cell r="W163">
            <v>4805406.6624999996</v>
          </cell>
          <cell r="X163">
            <v>5481171.9224999994</v>
          </cell>
        </row>
        <row r="164">
          <cell r="A164">
            <v>420853</v>
          </cell>
          <cell r="B164" t="str">
            <v xml:space="preserve">                                                                 420853     LOCOM Gain/Loss Whole LNs</v>
          </cell>
          <cell r="C164">
            <v>31435.46</v>
          </cell>
          <cell r="D164">
            <v>31269.1</v>
          </cell>
          <cell r="E164">
            <v>31067.61</v>
          </cell>
          <cell r="F164">
            <v>30211.67</v>
          </cell>
          <cell r="G164">
            <v>29957.599999999999</v>
          </cell>
          <cell r="H164">
            <v>29626.95</v>
          </cell>
          <cell r="I164">
            <v>28777.21</v>
          </cell>
          <cell r="J164">
            <v>28469.96</v>
          </cell>
          <cell r="K164">
            <v>28134.65</v>
          </cell>
          <cell r="L164">
            <v>28667.74</v>
          </cell>
          <cell r="M164">
            <v>28397</v>
          </cell>
          <cell r="N164">
            <v>28149.9</v>
          </cell>
          <cell r="O164">
            <v>405661.31</v>
          </cell>
          <cell r="P164">
            <v>354164.85</v>
          </cell>
          <cell r="Q164">
            <v>93772.17</v>
          </cell>
          <cell r="R164">
            <v>89796.22</v>
          </cell>
          <cell r="S164">
            <v>85381.82</v>
          </cell>
          <cell r="T164">
            <v>85214.64</v>
          </cell>
          <cell r="U164">
            <v>148393.375</v>
          </cell>
          <cell r="V164">
            <v>138816.46</v>
          </cell>
          <cell r="W164">
            <v>226419.94</v>
          </cell>
          <cell r="X164">
            <v>311686.99</v>
          </cell>
        </row>
        <row r="165">
          <cell r="A165">
            <v>420857</v>
          </cell>
          <cell r="B165" t="str">
            <v xml:space="preserve">                                                                 420857     RTF LOCOM non-FN SF AM IN/EX</v>
          </cell>
          <cell r="C165" t="str">
            <v>0</v>
          </cell>
          <cell r="D165" t="str">
            <v>0</v>
          </cell>
          <cell r="E165" t="str">
            <v>0</v>
          </cell>
          <cell r="F165" t="str">
            <v>0</v>
          </cell>
          <cell r="G165" t="str">
            <v>0</v>
          </cell>
          <cell r="H165" t="str">
            <v>0</v>
          </cell>
          <cell r="I165" t="str">
            <v>0</v>
          </cell>
          <cell r="J165" t="str">
            <v>0</v>
          </cell>
          <cell r="K165" t="str">
            <v>0</v>
          </cell>
          <cell r="L165" t="str">
            <v>0</v>
          </cell>
          <cell r="M165">
            <v>51.29</v>
          </cell>
          <cell r="N165">
            <v>138.13999999999999</v>
          </cell>
          <cell r="O165" t="str">
            <v>0</v>
          </cell>
          <cell r="P165">
            <v>189.43</v>
          </cell>
          <cell r="Q165" t="str">
            <v>0</v>
          </cell>
          <cell r="R165" t="str">
            <v>0</v>
          </cell>
          <cell r="S165" t="str">
            <v>0</v>
          </cell>
          <cell r="T165">
            <v>189.43</v>
          </cell>
          <cell r="U165" t="str">
            <v>0</v>
          </cell>
          <cell r="V165" t="str">
            <v>0</v>
          </cell>
          <cell r="W165" t="str">
            <v>0</v>
          </cell>
          <cell r="X165">
            <v>60.18</v>
          </cell>
        </row>
        <row r="166">
          <cell r="A166">
            <v>422007</v>
          </cell>
          <cell r="B166" t="str">
            <v xml:space="preserve">                                                                 422007     Disc Income Conv Laser</v>
          </cell>
          <cell r="C166">
            <v>-7516.06</v>
          </cell>
          <cell r="D166">
            <v>-6419.95</v>
          </cell>
          <cell r="E166">
            <v>2300.59</v>
          </cell>
          <cell r="F166">
            <v>323.52</v>
          </cell>
          <cell r="G166">
            <v>143.84</v>
          </cell>
          <cell r="H166">
            <v>136784.22</v>
          </cell>
          <cell r="I166">
            <v>2569.75</v>
          </cell>
          <cell r="J166">
            <v>2661.04</v>
          </cell>
          <cell r="K166">
            <v>74025.440000000002</v>
          </cell>
          <cell r="L166">
            <v>13033.64</v>
          </cell>
          <cell r="M166">
            <v>225349.02</v>
          </cell>
          <cell r="N166">
            <v>451111.89</v>
          </cell>
          <cell r="O166">
            <v>3660.06</v>
          </cell>
          <cell r="P166">
            <v>894366.94</v>
          </cell>
          <cell r="Q166">
            <v>-11635.42</v>
          </cell>
          <cell r="R166">
            <v>137251.57999999999</v>
          </cell>
          <cell r="S166">
            <v>79256.23</v>
          </cell>
          <cell r="T166">
            <v>689494.55</v>
          </cell>
          <cell r="U166">
            <v>-7356.8575000000001</v>
          </cell>
          <cell r="V166">
            <v>22875.195</v>
          </cell>
          <cell r="W166">
            <v>147380.35250000001</v>
          </cell>
          <cell r="X166">
            <v>440100.10249999998</v>
          </cell>
        </row>
        <row r="167">
          <cell r="A167">
            <v>422057</v>
          </cell>
          <cell r="B167" t="str">
            <v xml:space="preserve">                                                                 422057     Def Fee Income Conv Laser</v>
          </cell>
          <cell r="C167">
            <v>134208.4</v>
          </cell>
          <cell r="D167">
            <v>40741.449999999997</v>
          </cell>
          <cell r="E167">
            <v>59133.32</v>
          </cell>
          <cell r="F167">
            <v>38822.17</v>
          </cell>
          <cell r="G167">
            <v>28785.93</v>
          </cell>
          <cell r="H167">
            <v>13008.44</v>
          </cell>
          <cell r="I167">
            <v>-13311.16</v>
          </cell>
          <cell r="J167">
            <v>116565.6</v>
          </cell>
          <cell r="K167">
            <v>29991.34</v>
          </cell>
          <cell r="L167">
            <v>45041.279999999999</v>
          </cell>
          <cell r="M167">
            <v>-173891.5</v>
          </cell>
          <cell r="N167">
            <v>-91226.29</v>
          </cell>
          <cell r="O167">
            <v>-164008.38</v>
          </cell>
          <cell r="P167">
            <v>227868.98</v>
          </cell>
          <cell r="Q167">
            <v>234083.17</v>
          </cell>
          <cell r="R167">
            <v>80616.539999999994</v>
          </cell>
          <cell r="S167">
            <v>133245.78</v>
          </cell>
          <cell r="T167">
            <v>-220076.51</v>
          </cell>
          <cell r="U167">
            <v>94808.26</v>
          </cell>
          <cell r="V167">
            <v>280844.8725</v>
          </cell>
          <cell r="W167">
            <v>370496.97499999998</v>
          </cell>
          <cell r="X167">
            <v>371974.1275</v>
          </cell>
        </row>
        <row r="168">
          <cell r="A168">
            <v>422097</v>
          </cell>
          <cell r="B168" t="str">
            <v xml:space="preserve">                                                                 422097     Def Hedge Inc Conv Laser</v>
          </cell>
          <cell r="C168" t="str">
            <v>0</v>
          </cell>
          <cell r="D168" t="str">
            <v>0</v>
          </cell>
          <cell r="E168" t="str">
            <v>0</v>
          </cell>
          <cell r="F168" t="str">
            <v>0</v>
          </cell>
          <cell r="G168" t="str">
            <v>0</v>
          </cell>
          <cell r="H168" t="str">
            <v>0</v>
          </cell>
          <cell r="I168" t="str">
            <v>0</v>
          </cell>
          <cell r="J168" t="str">
            <v>0</v>
          </cell>
          <cell r="K168" t="str">
            <v>0</v>
          </cell>
          <cell r="L168" t="str">
            <v>0</v>
          </cell>
          <cell r="M168" t="str">
            <v>0</v>
          </cell>
          <cell r="N168" t="str">
            <v>0</v>
          </cell>
          <cell r="O168" t="str">
            <v>0</v>
          </cell>
          <cell r="P168" t="str">
            <v>0</v>
          </cell>
          <cell r="Q168" t="str">
            <v>0</v>
          </cell>
          <cell r="R168" t="str">
            <v>0</v>
          </cell>
          <cell r="S168" t="str">
            <v>0</v>
          </cell>
          <cell r="T168" t="str">
            <v>0</v>
          </cell>
          <cell r="U168" t="str">
            <v>0</v>
          </cell>
          <cell r="V168" t="str">
            <v>0</v>
          </cell>
          <cell r="W168" t="str">
            <v>0</v>
          </cell>
          <cell r="X168" t="str">
            <v>0</v>
          </cell>
        </row>
        <row r="169">
          <cell r="A169">
            <v>422107</v>
          </cell>
          <cell r="B169" t="str">
            <v xml:space="preserve">                                                                 422107     Disc Inc Other Nonlaser</v>
          </cell>
          <cell r="C169" t="str">
            <v>0</v>
          </cell>
          <cell r="D169" t="str">
            <v>0</v>
          </cell>
          <cell r="E169" t="str">
            <v>0</v>
          </cell>
          <cell r="F169" t="str">
            <v>0</v>
          </cell>
          <cell r="G169" t="str">
            <v>0</v>
          </cell>
          <cell r="H169" t="str">
            <v>0</v>
          </cell>
          <cell r="I169" t="str">
            <v>0</v>
          </cell>
          <cell r="J169" t="str">
            <v>0</v>
          </cell>
          <cell r="K169" t="str">
            <v>0</v>
          </cell>
          <cell r="L169" t="str">
            <v>0</v>
          </cell>
          <cell r="M169" t="str">
            <v>0</v>
          </cell>
          <cell r="N169" t="str">
            <v>0</v>
          </cell>
          <cell r="O169" t="str">
            <v>0</v>
          </cell>
          <cell r="P169" t="str">
            <v>0</v>
          </cell>
          <cell r="Q169" t="str">
            <v>0</v>
          </cell>
          <cell r="R169" t="str">
            <v>0</v>
          </cell>
          <cell r="S169" t="str">
            <v>0</v>
          </cell>
          <cell r="T169" t="str">
            <v>0</v>
          </cell>
          <cell r="U169" t="str">
            <v>0</v>
          </cell>
          <cell r="V169" t="str">
            <v>0</v>
          </cell>
          <cell r="W169" t="str">
            <v>0</v>
          </cell>
          <cell r="X169" t="str">
            <v>0</v>
          </cell>
        </row>
        <row r="170">
          <cell r="A170">
            <v>422157</v>
          </cell>
          <cell r="B170" t="str">
            <v xml:space="preserve">                                                                 422157     Def Fee Inc Other Nonlasr</v>
          </cell>
          <cell r="C170" t="str">
            <v>0</v>
          </cell>
          <cell r="D170" t="str">
            <v>0</v>
          </cell>
          <cell r="E170" t="str">
            <v>0</v>
          </cell>
          <cell r="F170" t="str">
            <v>0</v>
          </cell>
          <cell r="G170" t="str">
            <v>0</v>
          </cell>
          <cell r="H170" t="str">
            <v>0</v>
          </cell>
          <cell r="I170" t="str">
            <v>0</v>
          </cell>
          <cell r="J170" t="str">
            <v>0</v>
          </cell>
          <cell r="K170" t="str">
            <v>0</v>
          </cell>
          <cell r="L170" t="str">
            <v>0</v>
          </cell>
          <cell r="M170" t="str">
            <v>0</v>
          </cell>
          <cell r="N170" t="str">
            <v>0</v>
          </cell>
          <cell r="O170" t="str">
            <v>0</v>
          </cell>
          <cell r="P170" t="str">
            <v>0</v>
          </cell>
          <cell r="Q170" t="str">
            <v>0</v>
          </cell>
          <cell r="R170" t="str">
            <v>0</v>
          </cell>
          <cell r="S170" t="str">
            <v>0</v>
          </cell>
          <cell r="T170" t="str">
            <v>0</v>
          </cell>
          <cell r="U170" t="str">
            <v>0</v>
          </cell>
          <cell r="V170" t="str">
            <v>0</v>
          </cell>
          <cell r="W170" t="str">
            <v>0</v>
          </cell>
          <cell r="X170" t="str">
            <v>0</v>
          </cell>
        </row>
        <row r="171">
          <cell r="A171">
            <v>422201</v>
          </cell>
          <cell r="B171" t="str">
            <v xml:space="preserve">                                                                 422201     Inc/Exp Rev Mort Acq Costs</v>
          </cell>
          <cell r="C171">
            <v>105147.55</v>
          </cell>
          <cell r="D171">
            <v>-1689.52</v>
          </cell>
          <cell r="E171">
            <v>-13800.96</v>
          </cell>
          <cell r="F171">
            <v>-57604.61</v>
          </cell>
          <cell r="G171">
            <v>-93557.54</v>
          </cell>
          <cell r="H171">
            <v>-90277.32</v>
          </cell>
          <cell r="I171">
            <v>-231853.29</v>
          </cell>
          <cell r="J171">
            <v>-236242.63</v>
          </cell>
          <cell r="K171">
            <v>-321821.95</v>
          </cell>
          <cell r="L171">
            <v>-158962.66</v>
          </cell>
          <cell r="M171">
            <v>-327844.53999999998</v>
          </cell>
          <cell r="N171">
            <v>-245907.59</v>
          </cell>
          <cell r="O171">
            <v>5970709.8899999997</v>
          </cell>
          <cell r="P171">
            <v>-1674415.06</v>
          </cell>
          <cell r="Q171">
            <v>89657.07</v>
          </cell>
          <cell r="R171">
            <v>-241439.47</v>
          </cell>
          <cell r="S171">
            <v>-789917.87</v>
          </cell>
          <cell r="T171">
            <v>-732714.79</v>
          </cell>
          <cell r="U171">
            <v>1567243.135</v>
          </cell>
          <cell r="V171">
            <v>-22894.487499999999</v>
          </cell>
          <cell r="W171">
            <v>-524249.17</v>
          </cell>
          <cell r="X171">
            <v>-1286321.4325000001</v>
          </cell>
        </row>
        <row r="172">
          <cell r="A172">
            <v>422707</v>
          </cell>
          <cell r="B172" t="str">
            <v xml:space="preserve">                                                                 422707     Disc Inc Conv Nonlaser</v>
          </cell>
          <cell r="C172" t="str">
            <v>0</v>
          </cell>
          <cell r="D172" t="str">
            <v>0</v>
          </cell>
          <cell r="E172" t="str">
            <v>0</v>
          </cell>
          <cell r="F172" t="str">
            <v>0</v>
          </cell>
          <cell r="G172" t="str">
            <v>0</v>
          </cell>
          <cell r="H172" t="str">
            <v>0</v>
          </cell>
          <cell r="I172" t="str">
            <v>0</v>
          </cell>
          <cell r="J172" t="str">
            <v>0</v>
          </cell>
          <cell r="K172" t="str">
            <v>0</v>
          </cell>
          <cell r="L172" t="str">
            <v>0</v>
          </cell>
          <cell r="M172" t="str">
            <v>0</v>
          </cell>
          <cell r="N172" t="str">
            <v>0</v>
          </cell>
          <cell r="O172" t="str">
            <v>0</v>
          </cell>
          <cell r="P172" t="str">
            <v>0</v>
          </cell>
          <cell r="Q172" t="str">
            <v>0</v>
          </cell>
          <cell r="R172" t="str">
            <v>0</v>
          </cell>
          <cell r="S172" t="str">
            <v>0</v>
          </cell>
          <cell r="T172" t="str">
            <v>0</v>
          </cell>
          <cell r="U172" t="str">
            <v>0</v>
          </cell>
          <cell r="V172" t="str">
            <v>0</v>
          </cell>
          <cell r="W172" t="str">
            <v>0</v>
          </cell>
          <cell r="X172" t="str">
            <v>0</v>
          </cell>
        </row>
        <row r="173">
          <cell r="A173">
            <v>422717</v>
          </cell>
          <cell r="B173" t="str">
            <v xml:space="preserve">                                                                 422717</v>
          </cell>
          <cell r="C173" t="str">
            <v>0</v>
          </cell>
          <cell r="D173" t="str">
            <v>0</v>
          </cell>
          <cell r="E173" t="str">
            <v>0</v>
          </cell>
          <cell r="F173" t="str">
            <v>0</v>
          </cell>
          <cell r="G173" t="str">
            <v>0</v>
          </cell>
          <cell r="H173" t="str">
            <v>0</v>
          </cell>
          <cell r="I173" t="str">
            <v>0</v>
          </cell>
          <cell r="J173" t="str">
            <v>0</v>
          </cell>
          <cell r="K173" t="str">
            <v>0</v>
          </cell>
          <cell r="L173" t="str">
            <v>0</v>
          </cell>
          <cell r="M173" t="str">
            <v>0</v>
          </cell>
          <cell r="N173" t="str">
            <v>0</v>
          </cell>
          <cell r="O173" t="str">
            <v>0</v>
          </cell>
          <cell r="P173" t="str">
            <v>0</v>
          </cell>
          <cell r="Q173" t="str">
            <v>0</v>
          </cell>
          <cell r="R173" t="str">
            <v>0</v>
          </cell>
          <cell r="S173" t="str">
            <v>0</v>
          </cell>
          <cell r="T173" t="str">
            <v>0</v>
          </cell>
          <cell r="U173" t="str">
            <v>0</v>
          </cell>
          <cell r="V173" t="str">
            <v>0</v>
          </cell>
          <cell r="W173" t="str">
            <v>0</v>
          </cell>
          <cell r="X173" t="str">
            <v>0</v>
          </cell>
        </row>
        <row r="174">
          <cell r="A174">
            <v>422757</v>
          </cell>
          <cell r="B174" t="str">
            <v xml:space="preserve">                                                                 422757     Def Fee Inc Conv Nonlaser</v>
          </cell>
          <cell r="C174" t="str">
            <v>0</v>
          </cell>
          <cell r="D174" t="str">
            <v>0</v>
          </cell>
          <cell r="E174" t="str">
            <v>0</v>
          </cell>
          <cell r="F174" t="str">
            <v>0</v>
          </cell>
          <cell r="G174" t="str">
            <v>0</v>
          </cell>
          <cell r="H174" t="str">
            <v>0</v>
          </cell>
          <cell r="I174" t="str">
            <v>0</v>
          </cell>
          <cell r="J174" t="str">
            <v>0</v>
          </cell>
          <cell r="K174" t="str">
            <v>0</v>
          </cell>
          <cell r="L174" t="str">
            <v>0</v>
          </cell>
          <cell r="M174" t="str">
            <v>0</v>
          </cell>
          <cell r="N174" t="str">
            <v>0</v>
          </cell>
          <cell r="O174" t="str">
            <v>0</v>
          </cell>
          <cell r="P174" t="str">
            <v>0</v>
          </cell>
          <cell r="Q174" t="str">
            <v>0</v>
          </cell>
          <cell r="R174" t="str">
            <v>0</v>
          </cell>
          <cell r="S174" t="str">
            <v>0</v>
          </cell>
          <cell r="T174" t="str">
            <v>0</v>
          </cell>
          <cell r="U174" t="str">
            <v>0</v>
          </cell>
          <cell r="V174" t="str">
            <v>0</v>
          </cell>
          <cell r="W174" t="str">
            <v>0</v>
          </cell>
          <cell r="X174" t="str">
            <v>0</v>
          </cell>
        </row>
        <row r="175">
          <cell r="A175">
            <v>422797</v>
          </cell>
          <cell r="B175" t="str">
            <v xml:space="preserve">                                                                 422797     Def Hedge Conv Nonlaser</v>
          </cell>
          <cell r="C175" t="str">
            <v>0</v>
          </cell>
          <cell r="D175" t="str">
            <v>0</v>
          </cell>
          <cell r="E175" t="str">
            <v>0</v>
          </cell>
          <cell r="F175" t="str">
            <v>0</v>
          </cell>
          <cell r="G175" t="str">
            <v>0</v>
          </cell>
          <cell r="H175" t="str">
            <v>0</v>
          </cell>
          <cell r="I175" t="str">
            <v>0</v>
          </cell>
          <cell r="J175" t="str">
            <v>0</v>
          </cell>
          <cell r="K175" t="str">
            <v>0</v>
          </cell>
          <cell r="L175" t="str">
            <v>0</v>
          </cell>
          <cell r="M175" t="str">
            <v>0</v>
          </cell>
          <cell r="N175" t="str">
            <v>0</v>
          </cell>
          <cell r="O175" t="str">
            <v>0</v>
          </cell>
          <cell r="P175" t="str">
            <v>0</v>
          </cell>
          <cell r="Q175" t="str">
            <v>0</v>
          </cell>
          <cell r="R175" t="str">
            <v>0</v>
          </cell>
          <cell r="S175" t="str">
            <v>0</v>
          </cell>
          <cell r="T175" t="str">
            <v>0</v>
          </cell>
          <cell r="U175" t="str">
            <v>0</v>
          </cell>
          <cell r="V175" t="str">
            <v>0</v>
          </cell>
          <cell r="W175" t="str">
            <v>0</v>
          </cell>
          <cell r="X175" t="str">
            <v>0</v>
          </cell>
        </row>
        <row r="176">
          <cell r="A176">
            <v>422801</v>
          </cell>
          <cell r="B176" t="str">
            <v xml:space="preserve">                                                                 422801     INC CONV INTM-STATS</v>
          </cell>
          <cell r="C176">
            <v>-5982616.5700000003</v>
          </cell>
          <cell r="D176">
            <v>-5942371.9299999997</v>
          </cell>
          <cell r="E176">
            <v>-5853612.0099999998</v>
          </cell>
          <cell r="F176">
            <v>-5654655.6799999997</v>
          </cell>
          <cell r="G176">
            <v>-5516341.6900000004</v>
          </cell>
          <cell r="H176">
            <v>-5468700.7999999998</v>
          </cell>
          <cell r="I176">
            <v>-4984317.67</v>
          </cell>
          <cell r="J176">
            <v>-4988991.71</v>
          </cell>
          <cell r="K176">
            <v>-4897177.9000000004</v>
          </cell>
          <cell r="L176">
            <v>-4935833.5199999996</v>
          </cell>
          <cell r="M176">
            <v>-4882352.58</v>
          </cell>
          <cell r="N176">
            <v>-4823585.8600000003</v>
          </cell>
          <cell r="O176">
            <v>-102560597.27</v>
          </cell>
          <cell r="P176">
            <v>-63930557.920000002</v>
          </cell>
          <cell r="Q176">
            <v>-17778600.509999998</v>
          </cell>
          <cell r="R176">
            <v>-16639698.170000002</v>
          </cell>
          <cell r="S176">
            <v>-14870487.279999999</v>
          </cell>
          <cell r="T176">
            <v>-14641771.960000001</v>
          </cell>
          <cell r="U176">
            <v>-34561700.712499999</v>
          </cell>
          <cell r="V176">
            <v>-26144938.314999998</v>
          </cell>
          <cell r="W176">
            <v>-41875327.262500003</v>
          </cell>
          <cell r="X176">
            <v>-56637733.855000004</v>
          </cell>
        </row>
        <row r="177">
          <cell r="A177">
            <v>422808</v>
          </cell>
          <cell r="B177" t="str">
            <v xml:space="preserve">                                                                 422808     Disc/Prem Inc/Exp - Pilots</v>
          </cell>
          <cell r="C177" t="str">
            <v>0</v>
          </cell>
          <cell r="D177" t="str">
            <v>0</v>
          </cell>
          <cell r="E177" t="str">
            <v>0</v>
          </cell>
          <cell r="F177" t="str">
            <v>0</v>
          </cell>
          <cell r="G177" t="str">
            <v>0</v>
          </cell>
          <cell r="H177" t="str">
            <v>0</v>
          </cell>
          <cell r="I177" t="str">
            <v>0</v>
          </cell>
          <cell r="J177" t="str">
            <v>0</v>
          </cell>
          <cell r="K177" t="str">
            <v>0</v>
          </cell>
          <cell r="L177" t="str">
            <v>0</v>
          </cell>
          <cell r="M177" t="str">
            <v>0</v>
          </cell>
          <cell r="N177" t="str">
            <v>0</v>
          </cell>
          <cell r="O177" t="str">
            <v>0</v>
          </cell>
          <cell r="P177" t="str">
            <v>0</v>
          </cell>
          <cell r="Q177" t="str">
            <v>0</v>
          </cell>
          <cell r="R177" t="str">
            <v>0</v>
          </cell>
          <cell r="S177" t="str">
            <v>0</v>
          </cell>
          <cell r="T177" t="str">
            <v>0</v>
          </cell>
          <cell r="U177" t="str">
            <v>0</v>
          </cell>
          <cell r="V177" t="str">
            <v>0</v>
          </cell>
          <cell r="W177" t="str">
            <v>0</v>
          </cell>
          <cell r="X177" t="str">
            <v>0</v>
          </cell>
        </row>
        <row r="178">
          <cell r="A178">
            <v>422809</v>
          </cell>
          <cell r="B178" t="str">
            <v xml:space="preserve">                                                                 422809     Deferred Fees Income CtoP</v>
          </cell>
          <cell r="C178" t="str">
            <v>0</v>
          </cell>
          <cell r="D178" t="str">
            <v>0</v>
          </cell>
          <cell r="E178" t="str">
            <v>0</v>
          </cell>
          <cell r="F178" t="str">
            <v>0</v>
          </cell>
          <cell r="G178" t="str">
            <v>0</v>
          </cell>
          <cell r="H178" t="str">
            <v>0</v>
          </cell>
          <cell r="I178" t="str">
            <v>0</v>
          </cell>
          <cell r="J178" t="str">
            <v>0</v>
          </cell>
          <cell r="K178" t="str">
            <v>0</v>
          </cell>
          <cell r="L178" t="str">
            <v>0</v>
          </cell>
          <cell r="M178" t="str">
            <v>0</v>
          </cell>
          <cell r="N178" t="str">
            <v>0</v>
          </cell>
          <cell r="O178" t="str">
            <v>0</v>
          </cell>
          <cell r="P178" t="str">
            <v>0</v>
          </cell>
          <cell r="Q178" t="str">
            <v>0</v>
          </cell>
          <cell r="R178" t="str">
            <v>0</v>
          </cell>
          <cell r="S178" t="str">
            <v>0</v>
          </cell>
          <cell r="T178" t="str">
            <v>0</v>
          </cell>
          <cell r="U178" t="str">
            <v>0</v>
          </cell>
          <cell r="V178" t="str">
            <v>0</v>
          </cell>
          <cell r="W178" t="str">
            <v>0</v>
          </cell>
          <cell r="X178" t="str">
            <v>0</v>
          </cell>
        </row>
        <row r="179">
          <cell r="A179">
            <v>422821</v>
          </cell>
          <cell r="B179" t="str">
            <v xml:space="preserve">                                                                 422821     Disc Inc Non Fnma Mtg Sec</v>
          </cell>
          <cell r="C179" t="str">
            <v>0</v>
          </cell>
          <cell r="D179" t="str">
            <v>0</v>
          </cell>
          <cell r="E179" t="str">
            <v>0</v>
          </cell>
          <cell r="F179" t="str">
            <v>0</v>
          </cell>
          <cell r="G179" t="str">
            <v>0</v>
          </cell>
          <cell r="H179" t="str">
            <v>0</v>
          </cell>
          <cell r="I179" t="str">
            <v>0</v>
          </cell>
          <cell r="J179" t="str">
            <v>0</v>
          </cell>
          <cell r="K179" t="str">
            <v>0</v>
          </cell>
          <cell r="L179" t="str">
            <v>0</v>
          </cell>
          <cell r="M179" t="str">
            <v>0</v>
          </cell>
          <cell r="N179" t="str">
            <v>0</v>
          </cell>
          <cell r="O179" t="str">
            <v>0</v>
          </cell>
          <cell r="P179" t="str">
            <v>0</v>
          </cell>
          <cell r="Q179" t="str">
            <v>0</v>
          </cell>
          <cell r="R179" t="str">
            <v>0</v>
          </cell>
          <cell r="S179" t="str">
            <v>0</v>
          </cell>
          <cell r="T179" t="str">
            <v>0</v>
          </cell>
          <cell r="U179" t="str">
            <v>0</v>
          </cell>
          <cell r="V179" t="str">
            <v>0</v>
          </cell>
          <cell r="W179" t="str">
            <v>0</v>
          </cell>
          <cell r="X179" t="str">
            <v>0</v>
          </cell>
        </row>
        <row r="180">
          <cell r="A180">
            <v>422827</v>
          </cell>
          <cell r="B180" t="str">
            <v xml:space="preserve">                                                                 422827</v>
          </cell>
          <cell r="C180" t="str">
            <v>0</v>
          </cell>
          <cell r="D180" t="str">
            <v>0</v>
          </cell>
          <cell r="E180" t="str">
            <v>0</v>
          </cell>
          <cell r="F180" t="str">
            <v>0</v>
          </cell>
          <cell r="G180" t="str">
            <v>0</v>
          </cell>
          <cell r="H180" t="str">
            <v>0</v>
          </cell>
          <cell r="I180" t="str">
            <v>0</v>
          </cell>
          <cell r="J180" t="str">
            <v>0</v>
          </cell>
          <cell r="K180" t="str">
            <v>0</v>
          </cell>
          <cell r="L180" t="str">
            <v>0</v>
          </cell>
          <cell r="M180" t="str">
            <v>0</v>
          </cell>
          <cell r="N180" t="str">
            <v>0</v>
          </cell>
          <cell r="O180" t="str">
            <v>0</v>
          </cell>
          <cell r="P180" t="str">
            <v>0</v>
          </cell>
          <cell r="Q180" t="str">
            <v>0</v>
          </cell>
          <cell r="R180" t="str">
            <v>0</v>
          </cell>
          <cell r="S180" t="str">
            <v>0</v>
          </cell>
          <cell r="T180" t="str">
            <v>0</v>
          </cell>
          <cell r="U180" t="str">
            <v>0</v>
          </cell>
          <cell r="V180" t="str">
            <v>0</v>
          </cell>
          <cell r="W180" t="str">
            <v>0</v>
          </cell>
          <cell r="X180" t="str">
            <v>0</v>
          </cell>
        </row>
        <row r="181">
          <cell r="A181">
            <v>422831</v>
          </cell>
          <cell r="B181" t="str">
            <v xml:space="preserve">                                                                 422831     Amort Inc Conv Fhlm Pits</v>
          </cell>
          <cell r="C181" t="str">
            <v>0</v>
          </cell>
          <cell r="D181" t="str">
            <v>0</v>
          </cell>
          <cell r="E181" t="str">
            <v>0</v>
          </cell>
          <cell r="F181" t="str">
            <v>0</v>
          </cell>
          <cell r="G181" t="str">
            <v>0</v>
          </cell>
          <cell r="H181" t="str">
            <v>0</v>
          </cell>
          <cell r="I181" t="str">
            <v>0</v>
          </cell>
          <cell r="J181" t="str">
            <v>0</v>
          </cell>
          <cell r="K181" t="str">
            <v>0</v>
          </cell>
          <cell r="L181" t="str">
            <v>0</v>
          </cell>
          <cell r="M181" t="str">
            <v>0</v>
          </cell>
          <cell r="N181" t="str">
            <v>0</v>
          </cell>
          <cell r="O181" t="str">
            <v>0</v>
          </cell>
          <cell r="P181" t="str">
            <v>0</v>
          </cell>
          <cell r="Q181" t="str">
            <v>0</v>
          </cell>
          <cell r="R181" t="str">
            <v>0</v>
          </cell>
          <cell r="S181" t="str">
            <v>0</v>
          </cell>
          <cell r="T181" t="str">
            <v>0</v>
          </cell>
          <cell r="U181" t="str">
            <v>0</v>
          </cell>
          <cell r="V181" t="str">
            <v>0</v>
          </cell>
          <cell r="W181" t="str">
            <v>0</v>
          </cell>
          <cell r="X181" t="str">
            <v>0</v>
          </cell>
        </row>
        <row r="182">
          <cell r="A182">
            <v>422841</v>
          </cell>
          <cell r="B182" t="str">
            <v xml:space="preserve">                                                                 422841     Inc Nly Intm Disc-Stats</v>
          </cell>
          <cell r="C182">
            <v>-154311.20000000001</v>
          </cell>
          <cell r="D182">
            <v>-151607.04999999999</v>
          </cell>
          <cell r="E182">
            <v>-148259.38</v>
          </cell>
          <cell r="F182">
            <v>-136796.07</v>
          </cell>
          <cell r="G182">
            <v>-133857.26</v>
          </cell>
          <cell r="H182">
            <v>-131035.78</v>
          </cell>
          <cell r="I182">
            <v>-123494.86</v>
          </cell>
          <cell r="J182">
            <v>-121209.91</v>
          </cell>
          <cell r="K182">
            <v>-119514.4</v>
          </cell>
          <cell r="L182">
            <v>-124819.29</v>
          </cell>
          <cell r="M182">
            <v>-122629.01</v>
          </cell>
          <cell r="N182">
            <v>-120645.14</v>
          </cell>
          <cell r="O182">
            <v>-33907003.549999997</v>
          </cell>
          <cell r="P182">
            <v>-1588179.35</v>
          </cell>
          <cell r="Q182">
            <v>-454177.63</v>
          </cell>
          <cell r="R182">
            <v>-401689.11</v>
          </cell>
          <cell r="S182">
            <v>-364219.17</v>
          </cell>
          <cell r="T182">
            <v>-368093.44</v>
          </cell>
          <cell r="U182">
            <v>-8705352.6575000007</v>
          </cell>
          <cell r="V182">
            <v>-656462.25750000007</v>
          </cell>
          <cell r="W182">
            <v>-1038971.44</v>
          </cell>
          <cell r="X182">
            <v>-1405176.1675</v>
          </cell>
        </row>
        <row r="183">
          <cell r="A183">
            <v>422842</v>
          </cell>
          <cell r="B183" t="str">
            <v xml:space="preserve">                                                                 422842     RTF non-FNMA MF REMIC Am In/Ex</v>
          </cell>
          <cell r="C183" t="str">
            <v>0</v>
          </cell>
          <cell r="D183" t="str">
            <v>0</v>
          </cell>
          <cell r="E183" t="str">
            <v>0</v>
          </cell>
          <cell r="F183" t="str">
            <v>0</v>
          </cell>
          <cell r="G183" t="str">
            <v>0</v>
          </cell>
          <cell r="H183" t="str">
            <v>0</v>
          </cell>
          <cell r="I183" t="str">
            <v>0</v>
          </cell>
          <cell r="J183" t="str">
            <v>0</v>
          </cell>
          <cell r="K183" t="str">
            <v>0</v>
          </cell>
          <cell r="L183" t="str">
            <v>0</v>
          </cell>
          <cell r="M183" t="str">
            <v>0</v>
          </cell>
          <cell r="N183" t="str">
            <v>0</v>
          </cell>
          <cell r="O183" t="str">
            <v>0</v>
          </cell>
          <cell r="P183" t="str">
            <v>0</v>
          </cell>
          <cell r="Q183" t="str">
            <v>0</v>
          </cell>
          <cell r="R183" t="str">
            <v>0</v>
          </cell>
          <cell r="S183" t="str">
            <v>0</v>
          </cell>
          <cell r="T183" t="str">
            <v>0</v>
          </cell>
          <cell r="U183" t="str">
            <v>0</v>
          </cell>
          <cell r="V183" t="str">
            <v>0</v>
          </cell>
          <cell r="W183" t="str">
            <v>0</v>
          </cell>
          <cell r="X183" t="str">
            <v>0</v>
          </cell>
        </row>
        <row r="184">
          <cell r="A184">
            <v>422843</v>
          </cell>
          <cell r="B184" t="str">
            <v xml:space="preserve">                                                                 422843     RTF FNMAMF REMIC Am In/Ex</v>
          </cell>
          <cell r="C184" t="str">
            <v>0</v>
          </cell>
          <cell r="D184" t="str">
            <v>0</v>
          </cell>
          <cell r="E184" t="str">
            <v>0</v>
          </cell>
          <cell r="F184" t="str">
            <v>0</v>
          </cell>
          <cell r="G184" t="str">
            <v>0</v>
          </cell>
          <cell r="H184" t="str">
            <v>0</v>
          </cell>
          <cell r="I184" t="str">
            <v>0</v>
          </cell>
          <cell r="J184" t="str">
            <v>0</v>
          </cell>
          <cell r="K184" t="str">
            <v>0</v>
          </cell>
          <cell r="L184" t="str">
            <v>0</v>
          </cell>
          <cell r="M184" t="str">
            <v>0</v>
          </cell>
          <cell r="N184" t="str">
            <v>0</v>
          </cell>
          <cell r="O184" t="str">
            <v>0</v>
          </cell>
          <cell r="P184" t="str">
            <v>0</v>
          </cell>
          <cell r="Q184" t="str">
            <v>0</v>
          </cell>
          <cell r="R184" t="str">
            <v>0</v>
          </cell>
          <cell r="S184" t="str">
            <v>0</v>
          </cell>
          <cell r="T184" t="str">
            <v>0</v>
          </cell>
          <cell r="U184" t="str">
            <v>0</v>
          </cell>
          <cell r="V184" t="str">
            <v>0</v>
          </cell>
          <cell r="W184" t="str">
            <v>0</v>
          </cell>
          <cell r="X184" t="str">
            <v>0</v>
          </cell>
        </row>
        <row r="185">
          <cell r="A185">
            <v>422844</v>
          </cell>
          <cell r="B185" t="str">
            <v xml:space="preserve">                                                                 422844     RTF non-FNMA SF REMIC Am In/Ex</v>
          </cell>
          <cell r="C185" t="str">
            <v>0</v>
          </cell>
          <cell r="D185" t="str">
            <v>0</v>
          </cell>
          <cell r="E185" t="str">
            <v>0</v>
          </cell>
          <cell r="F185" t="str">
            <v>0</v>
          </cell>
          <cell r="G185" t="str">
            <v>0</v>
          </cell>
          <cell r="H185" t="str">
            <v>0</v>
          </cell>
          <cell r="I185" t="str">
            <v>0</v>
          </cell>
          <cell r="J185" t="str">
            <v>0</v>
          </cell>
          <cell r="K185" t="str">
            <v>0</v>
          </cell>
          <cell r="L185">
            <v>22826.98</v>
          </cell>
          <cell r="M185">
            <v>-14338.31</v>
          </cell>
          <cell r="N185">
            <v>0</v>
          </cell>
          <cell r="O185" t="str">
            <v>0</v>
          </cell>
          <cell r="P185">
            <v>8488.67</v>
          </cell>
          <cell r="Q185" t="str">
            <v>0</v>
          </cell>
          <cell r="R185" t="str">
            <v>0</v>
          </cell>
          <cell r="S185" t="str">
            <v>0</v>
          </cell>
          <cell r="T185">
            <v>8488.67</v>
          </cell>
          <cell r="U185" t="str">
            <v>0</v>
          </cell>
          <cell r="V185" t="str">
            <v>0</v>
          </cell>
          <cell r="W185" t="str">
            <v>0</v>
          </cell>
          <cell r="X185">
            <v>9951.08</v>
          </cell>
        </row>
        <row r="186">
          <cell r="A186">
            <v>422845</v>
          </cell>
          <cell r="B186" t="str">
            <v xml:space="preserve">                                                                 422845     RTF FNMA SF REMIC Am In/Ex</v>
          </cell>
          <cell r="C186" t="str">
            <v>0</v>
          </cell>
          <cell r="D186" t="str">
            <v>0</v>
          </cell>
          <cell r="E186" t="str">
            <v>0</v>
          </cell>
          <cell r="F186" t="str">
            <v>0</v>
          </cell>
          <cell r="G186" t="str">
            <v>0</v>
          </cell>
          <cell r="H186" t="str">
            <v>0</v>
          </cell>
          <cell r="I186" t="str">
            <v>0</v>
          </cell>
          <cell r="J186" t="str">
            <v>0</v>
          </cell>
          <cell r="K186" t="str">
            <v>0</v>
          </cell>
          <cell r="L186" t="str">
            <v>0</v>
          </cell>
          <cell r="M186" t="str">
            <v>0</v>
          </cell>
          <cell r="N186" t="str">
            <v>0</v>
          </cell>
          <cell r="O186" t="str">
            <v>0</v>
          </cell>
          <cell r="P186" t="str">
            <v>0</v>
          </cell>
          <cell r="Q186" t="str">
            <v>0</v>
          </cell>
          <cell r="R186" t="str">
            <v>0</v>
          </cell>
          <cell r="S186" t="str">
            <v>0</v>
          </cell>
          <cell r="T186" t="str">
            <v>0</v>
          </cell>
          <cell r="U186" t="str">
            <v>0</v>
          </cell>
          <cell r="V186" t="str">
            <v>0</v>
          </cell>
          <cell r="W186" t="str">
            <v>0</v>
          </cell>
          <cell r="X186" t="str">
            <v>0</v>
          </cell>
        </row>
        <row r="187">
          <cell r="A187">
            <v>422851</v>
          </cell>
          <cell r="B187" t="str">
            <v xml:space="preserve">                                                                 422851     Disc Inc - Stis Remic</v>
          </cell>
          <cell r="C187" t="str">
            <v>0</v>
          </cell>
          <cell r="D187" t="str">
            <v>0</v>
          </cell>
          <cell r="E187" t="str">
            <v>0</v>
          </cell>
          <cell r="F187" t="str">
            <v>0</v>
          </cell>
          <cell r="G187" t="str">
            <v>0</v>
          </cell>
          <cell r="H187" t="str">
            <v>0</v>
          </cell>
          <cell r="I187" t="str">
            <v>0</v>
          </cell>
          <cell r="J187" t="str">
            <v>0</v>
          </cell>
          <cell r="K187" t="str">
            <v>0</v>
          </cell>
          <cell r="L187" t="str">
            <v>0</v>
          </cell>
          <cell r="M187" t="str">
            <v>0</v>
          </cell>
          <cell r="N187" t="str">
            <v>0</v>
          </cell>
          <cell r="O187" t="str">
            <v>0</v>
          </cell>
          <cell r="P187" t="str">
            <v>0</v>
          </cell>
          <cell r="Q187" t="str">
            <v>0</v>
          </cell>
          <cell r="R187" t="str">
            <v>0</v>
          </cell>
          <cell r="S187" t="str">
            <v>0</v>
          </cell>
          <cell r="T187" t="str">
            <v>0</v>
          </cell>
          <cell r="U187" t="str">
            <v>0</v>
          </cell>
          <cell r="V187" t="str">
            <v>0</v>
          </cell>
          <cell r="W187" t="str">
            <v>0</v>
          </cell>
          <cell r="X187" t="str">
            <v>0</v>
          </cell>
        </row>
        <row r="188">
          <cell r="A188">
            <v>422853</v>
          </cell>
          <cell r="B188" t="str">
            <v xml:space="preserve">                                                                 422853     Def Fee Inc-Stis Remic</v>
          </cell>
          <cell r="C188" t="str">
            <v>0</v>
          </cell>
          <cell r="D188" t="str">
            <v>0</v>
          </cell>
          <cell r="E188" t="str">
            <v>0</v>
          </cell>
          <cell r="F188" t="str">
            <v>0</v>
          </cell>
          <cell r="G188" t="str">
            <v>0</v>
          </cell>
          <cell r="H188" t="str">
            <v>0</v>
          </cell>
          <cell r="I188" t="str">
            <v>0</v>
          </cell>
          <cell r="J188" t="str">
            <v>0</v>
          </cell>
          <cell r="K188" t="str">
            <v>0</v>
          </cell>
          <cell r="L188" t="str">
            <v>0</v>
          </cell>
          <cell r="M188" t="str">
            <v>0</v>
          </cell>
          <cell r="N188" t="str">
            <v>0</v>
          </cell>
          <cell r="O188" t="str">
            <v>0</v>
          </cell>
          <cell r="P188" t="str">
            <v>0</v>
          </cell>
          <cell r="Q188" t="str">
            <v>0</v>
          </cell>
          <cell r="R188" t="str">
            <v>0</v>
          </cell>
          <cell r="S188" t="str">
            <v>0</v>
          </cell>
          <cell r="T188" t="str">
            <v>0</v>
          </cell>
          <cell r="U188" t="str">
            <v>0</v>
          </cell>
          <cell r="V188" t="str">
            <v>0</v>
          </cell>
          <cell r="W188" t="str">
            <v>0</v>
          </cell>
          <cell r="X188" t="str">
            <v>0</v>
          </cell>
        </row>
        <row r="189">
          <cell r="A189">
            <v>422901</v>
          </cell>
          <cell r="B189" t="str">
            <v xml:space="preserve">                                                                 422901     Amort Income Conv PDI</v>
          </cell>
          <cell r="C189">
            <v>-15796274.279999999</v>
          </cell>
          <cell r="D189">
            <v>-15849072.359999999</v>
          </cell>
          <cell r="E189">
            <v>-15731409.68</v>
          </cell>
          <cell r="F189">
            <v>-12636038.119999999</v>
          </cell>
          <cell r="G189">
            <v>-16322680.74</v>
          </cell>
          <cell r="H189">
            <v>-12513857.5</v>
          </cell>
          <cell r="I189">
            <v>-10985691.789999999</v>
          </cell>
          <cell r="J189">
            <v>-11477512.15</v>
          </cell>
          <cell r="K189">
            <v>-12392567.83</v>
          </cell>
          <cell r="L189">
            <v>-15982945.560000001</v>
          </cell>
          <cell r="M189">
            <v>-16004143.890000001</v>
          </cell>
          <cell r="N189">
            <v>-16720707.710000001</v>
          </cell>
          <cell r="O189">
            <v>-264020530.90000001</v>
          </cell>
          <cell r="P189">
            <v>-172412901.61000001</v>
          </cell>
          <cell r="Q189">
            <v>-47376756.32</v>
          </cell>
          <cell r="R189">
            <v>-41472576.359999999</v>
          </cell>
          <cell r="S189">
            <v>-34855771.769999996</v>
          </cell>
          <cell r="T189">
            <v>-48707797.160000004</v>
          </cell>
          <cell r="U189">
            <v>-89709727.034999996</v>
          </cell>
          <cell r="V189">
            <v>-68143589.655000001</v>
          </cell>
          <cell r="W189">
            <v>-105925499.55499999</v>
          </cell>
          <cell r="X189">
            <v>-147874562.49250001</v>
          </cell>
        </row>
        <row r="190">
          <cell r="A190">
            <v>422902</v>
          </cell>
          <cell r="B190" t="str">
            <v xml:space="preserve">                                                                 422902     INC/EXP THIRD PARTY PO</v>
          </cell>
          <cell r="C190">
            <v>813201.74</v>
          </cell>
          <cell r="D190">
            <v>5919285.8899999997</v>
          </cell>
          <cell r="E190">
            <v>900237.47</v>
          </cell>
          <cell r="F190">
            <v>826047.39</v>
          </cell>
          <cell r="G190">
            <v>811278.57</v>
          </cell>
          <cell r="H190">
            <v>795272.34</v>
          </cell>
          <cell r="I190">
            <v>693807.48</v>
          </cell>
          <cell r="J190">
            <v>682866.12</v>
          </cell>
          <cell r="K190">
            <v>670850.93000000005</v>
          </cell>
          <cell r="L190">
            <v>706808.37</v>
          </cell>
          <cell r="M190">
            <v>695712.84</v>
          </cell>
          <cell r="N190">
            <v>684876.63</v>
          </cell>
          <cell r="O190">
            <v>14613379.210000001</v>
          </cell>
          <cell r="P190">
            <v>14200245.77</v>
          </cell>
          <cell r="Q190">
            <v>7632725.0999999996</v>
          </cell>
          <cell r="R190">
            <v>2432598.2999999998</v>
          </cell>
          <cell r="S190">
            <v>2047524.53</v>
          </cell>
          <cell r="T190">
            <v>2087397.84</v>
          </cell>
          <cell r="U190">
            <v>7447948.4199999999</v>
          </cell>
          <cell r="V190">
            <v>8856718.0124999993</v>
          </cell>
          <cell r="W190">
            <v>11094824.8025</v>
          </cell>
          <cell r="X190">
            <v>13162029.785</v>
          </cell>
        </row>
        <row r="191">
          <cell r="A191">
            <v>422971</v>
          </cell>
          <cell r="B191" t="str">
            <v xml:space="preserve">                                                                 422971     AMORT INCOME LLPA</v>
          </cell>
          <cell r="C191" t="str">
            <v>0</v>
          </cell>
          <cell r="D191" t="str">
            <v>0</v>
          </cell>
          <cell r="E191" t="str">
            <v>0</v>
          </cell>
          <cell r="F191" t="str">
            <v>0</v>
          </cell>
          <cell r="G191" t="str">
            <v>0</v>
          </cell>
          <cell r="H191" t="str">
            <v>0</v>
          </cell>
          <cell r="I191" t="str">
            <v>0</v>
          </cell>
          <cell r="J191" t="str">
            <v>0</v>
          </cell>
          <cell r="K191" t="str">
            <v>0</v>
          </cell>
          <cell r="L191" t="str">
            <v>0</v>
          </cell>
          <cell r="M191" t="str">
            <v>0</v>
          </cell>
          <cell r="N191" t="str">
            <v>0</v>
          </cell>
          <cell r="O191" t="str">
            <v>0</v>
          </cell>
          <cell r="P191" t="str">
            <v>0</v>
          </cell>
          <cell r="Q191" t="str">
            <v>0</v>
          </cell>
          <cell r="R191" t="str">
            <v>0</v>
          </cell>
          <cell r="S191" t="str">
            <v>0</v>
          </cell>
          <cell r="T191" t="str">
            <v>0</v>
          </cell>
          <cell r="U191" t="str">
            <v>0</v>
          </cell>
          <cell r="V191" t="str">
            <v>0</v>
          </cell>
          <cell r="W191" t="str">
            <v>0</v>
          </cell>
          <cell r="X191" t="str">
            <v>0</v>
          </cell>
        </row>
        <row r="192">
          <cell r="A192">
            <v>423007</v>
          </cell>
          <cell r="B192" t="str">
            <v xml:space="preserve">                                                                 423007</v>
          </cell>
          <cell r="C192" t="str">
            <v>0</v>
          </cell>
          <cell r="D192" t="str">
            <v>0</v>
          </cell>
          <cell r="E192" t="str">
            <v>0</v>
          </cell>
          <cell r="F192" t="str">
            <v>0</v>
          </cell>
          <cell r="G192" t="str">
            <v>0</v>
          </cell>
          <cell r="H192" t="str">
            <v>0</v>
          </cell>
          <cell r="I192" t="str">
            <v>0</v>
          </cell>
          <cell r="J192" t="str">
            <v>0</v>
          </cell>
          <cell r="K192" t="str">
            <v>0</v>
          </cell>
          <cell r="L192" t="str">
            <v>0</v>
          </cell>
          <cell r="M192" t="str">
            <v>0</v>
          </cell>
          <cell r="N192" t="str">
            <v>0</v>
          </cell>
          <cell r="O192" t="str">
            <v>0</v>
          </cell>
          <cell r="P192" t="str">
            <v>0</v>
          </cell>
          <cell r="Q192" t="str">
            <v>0</v>
          </cell>
          <cell r="R192" t="str">
            <v>0</v>
          </cell>
          <cell r="S192" t="str">
            <v>0</v>
          </cell>
          <cell r="T192" t="str">
            <v>0</v>
          </cell>
          <cell r="U192" t="str">
            <v>0</v>
          </cell>
          <cell r="V192" t="str">
            <v>0</v>
          </cell>
          <cell r="W192" t="str">
            <v>0</v>
          </cell>
          <cell r="X192" t="str">
            <v>0</v>
          </cell>
        </row>
        <row r="193">
          <cell r="A193">
            <v>423057</v>
          </cell>
          <cell r="B193" t="str">
            <v xml:space="preserve">                                                                 423057</v>
          </cell>
          <cell r="C193" t="str">
            <v>0</v>
          </cell>
          <cell r="D193" t="str">
            <v>0</v>
          </cell>
          <cell r="E193" t="str">
            <v>0</v>
          </cell>
          <cell r="F193" t="str">
            <v>0</v>
          </cell>
          <cell r="G193" t="str">
            <v>0</v>
          </cell>
          <cell r="H193" t="str">
            <v>0</v>
          </cell>
          <cell r="I193" t="str">
            <v>0</v>
          </cell>
          <cell r="J193" t="str">
            <v>0</v>
          </cell>
          <cell r="K193" t="str">
            <v>0</v>
          </cell>
          <cell r="L193" t="str">
            <v>0</v>
          </cell>
          <cell r="M193" t="str">
            <v>0</v>
          </cell>
          <cell r="N193" t="str">
            <v>0</v>
          </cell>
          <cell r="O193" t="str">
            <v>0</v>
          </cell>
          <cell r="P193" t="str">
            <v>0</v>
          </cell>
          <cell r="Q193" t="str">
            <v>0</v>
          </cell>
          <cell r="R193" t="str">
            <v>0</v>
          </cell>
          <cell r="S193" t="str">
            <v>0</v>
          </cell>
          <cell r="T193" t="str">
            <v>0</v>
          </cell>
          <cell r="U193" t="str">
            <v>0</v>
          </cell>
          <cell r="V193" t="str">
            <v>0</v>
          </cell>
          <cell r="W193" t="str">
            <v>0</v>
          </cell>
          <cell r="X193" t="str">
            <v>0</v>
          </cell>
        </row>
        <row r="194">
          <cell r="A194">
            <v>423097</v>
          </cell>
          <cell r="B194" t="str">
            <v xml:space="preserve">                                                                 423097</v>
          </cell>
          <cell r="C194" t="str">
            <v>0</v>
          </cell>
          <cell r="D194" t="str">
            <v>0</v>
          </cell>
          <cell r="E194" t="str">
            <v>0</v>
          </cell>
          <cell r="F194" t="str">
            <v>0</v>
          </cell>
          <cell r="G194" t="str">
            <v>0</v>
          </cell>
          <cell r="H194" t="str">
            <v>0</v>
          </cell>
          <cell r="I194" t="str">
            <v>0</v>
          </cell>
          <cell r="J194" t="str">
            <v>0</v>
          </cell>
          <cell r="K194" t="str">
            <v>0</v>
          </cell>
          <cell r="L194" t="str">
            <v>0</v>
          </cell>
          <cell r="M194" t="str">
            <v>0</v>
          </cell>
          <cell r="N194" t="str">
            <v>0</v>
          </cell>
          <cell r="O194" t="str">
            <v>0</v>
          </cell>
          <cell r="P194" t="str">
            <v>0</v>
          </cell>
          <cell r="Q194" t="str">
            <v>0</v>
          </cell>
          <cell r="R194" t="str">
            <v>0</v>
          </cell>
          <cell r="S194" t="str">
            <v>0</v>
          </cell>
          <cell r="T194" t="str">
            <v>0</v>
          </cell>
          <cell r="U194" t="str">
            <v>0</v>
          </cell>
          <cell r="V194" t="str">
            <v>0</v>
          </cell>
          <cell r="W194" t="str">
            <v>0</v>
          </cell>
          <cell r="X194" t="str">
            <v>0</v>
          </cell>
        </row>
        <row r="195">
          <cell r="A195">
            <v>427641</v>
          </cell>
          <cell r="B195" t="str">
            <v xml:space="preserve">                                                                 427641     Inc Nonly Other Disc-Stats</v>
          </cell>
          <cell r="C195" t="str">
            <v>0</v>
          </cell>
          <cell r="D195" t="str">
            <v>0</v>
          </cell>
          <cell r="E195" t="str">
            <v>0</v>
          </cell>
          <cell r="F195" t="str">
            <v>0</v>
          </cell>
          <cell r="G195" t="str">
            <v>0</v>
          </cell>
          <cell r="H195" t="str">
            <v>0</v>
          </cell>
          <cell r="I195" t="str">
            <v>0</v>
          </cell>
          <cell r="J195" t="str">
            <v>0</v>
          </cell>
          <cell r="K195" t="str">
            <v>0</v>
          </cell>
          <cell r="L195" t="str">
            <v>0</v>
          </cell>
          <cell r="M195" t="str">
            <v>0</v>
          </cell>
          <cell r="N195" t="str">
            <v>0</v>
          </cell>
          <cell r="O195" t="str">
            <v>0</v>
          </cell>
          <cell r="P195" t="str">
            <v>0</v>
          </cell>
          <cell r="Q195" t="str">
            <v>0</v>
          </cell>
          <cell r="R195" t="str">
            <v>0</v>
          </cell>
          <cell r="S195" t="str">
            <v>0</v>
          </cell>
          <cell r="T195" t="str">
            <v>0</v>
          </cell>
          <cell r="U195" t="str">
            <v>0</v>
          </cell>
          <cell r="V195" t="str">
            <v>0</v>
          </cell>
          <cell r="W195" t="str">
            <v>0</v>
          </cell>
          <cell r="X195" t="str">
            <v>0</v>
          </cell>
        </row>
        <row r="196">
          <cell r="A196" t="str">
            <v xml:space="preserve">                                                            MPPDAMORTFXD</v>
          </cell>
          <cell r="B196" t="str">
            <v xml:space="preserve">                                                            MPPDAMORTFXD</v>
          </cell>
          <cell r="C196">
            <v>-32766849.73</v>
          </cell>
          <cell r="D196">
            <v>-16200904.949999999</v>
          </cell>
          <cell r="E196">
            <v>143430376.63999999</v>
          </cell>
          <cell r="F196">
            <v>-16954440.599999998</v>
          </cell>
          <cell r="G196">
            <v>-19546265.879999999</v>
          </cell>
          <cell r="H196">
            <v>96178374.970000014</v>
          </cell>
          <cell r="I196">
            <v>11111203.989999998</v>
          </cell>
          <cell r="J196">
            <v>19148603.679999996</v>
          </cell>
          <cell r="K196">
            <v>38497423.280000001</v>
          </cell>
          <cell r="L196">
            <v>18979168.939999994</v>
          </cell>
          <cell r="M196">
            <v>16336894.309999999</v>
          </cell>
          <cell r="N196">
            <v>125256828.28999996</v>
          </cell>
          <cell r="O196">
            <v>-1454714299.6400001</v>
          </cell>
          <cell r="P196">
            <v>383470412.94000006</v>
          </cell>
          <cell r="Q196">
            <v>94462621.959999979</v>
          </cell>
          <cell r="R196">
            <v>59677668.490000017</v>
          </cell>
          <cell r="S196">
            <v>68757230.949999988</v>
          </cell>
          <cell r="T196">
            <v>160572891.53999996</v>
          </cell>
          <cell r="U196">
            <v>-360496570.52250004</v>
          </cell>
          <cell r="V196">
            <v>96018252.3125</v>
          </cell>
          <cell r="W196">
            <v>181672351.10250002</v>
          </cell>
          <cell r="X196">
            <v>276614552.33250004</v>
          </cell>
        </row>
        <row r="197">
          <cell r="A197">
            <v>420727</v>
          </cell>
          <cell r="B197" t="str">
            <v xml:space="preserve">                                                                 420727     Disc Inc Govt Pits</v>
          </cell>
          <cell r="C197" t="str">
            <v>0</v>
          </cell>
          <cell r="D197" t="str">
            <v>0</v>
          </cell>
          <cell r="E197" t="str">
            <v>0</v>
          </cell>
          <cell r="F197" t="str">
            <v>0</v>
          </cell>
          <cell r="G197" t="str">
            <v>0</v>
          </cell>
          <cell r="H197" t="str">
            <v>0</v>
          </cell>
          <cell r="I197" t="str">
            <v>0</v>
          </cell>
          <cell r="J197" t="str">
            <v>0</v>
          </cell>
          <cell r="K197" t="str">
            <v>0</v>
          </cell>
          <cell r="L197" t="str">
            <v>0</v>
          </cell>
          <cell r="M197" t="str">
            <v>0</v>
          </cell>
          <cell r="N197" t="str">
            <v>0</v>
          </cell>
          <cell r="O197" t="str">
            <v>0</v>
          </cell>
          <cell r="P197" t="str">
            <v>0</v>
          </cell>
          <cell r="Q197" t="str">
            <v>0</v>
          </cell>
          <cell r="R197" t="str">
            <v>0</v>
          </cell>
          <cell r="S197" t="str">
            <v>0</v>
          </cell>
          <cell r="T197" t="str">
            <v>0</v>
          </cell>
          <cell r="U197" t="str">
            <v>0</v>
          </cell>
          <cell r="V197" t="str">
            <v>0</v>
          </cell>
          <cell r="W197" t="str">
            <v>0</v>
          </cell>
          <cell r="X197" t="str">
            <v>0</v>
          </cell>
        </row>
        <row r="198">
          <cell r="A198">
            <v>420767</v>
          </cell>
          <cell r="B198" t="str">
            <v xml:space="preserve">                                                                 420767     Fee Inc Gov Pits</v>
          </cell>
          <cell r="C198" t="str">
            <v>0</v>
          </cell>
          <cell r="D198" t="str">
            <v>0</v>
          </cell>
          <cell r="E198" t="str">
            <v>0</v>
          </cell>
          <cell r="F198" t="str">
            <v>0</v>
          </cell>
          <cell r="G198" t="str">
            <v>0</v>
          </cell>
          <cell r="H198" t="str">
            <v>0</v>
          </cell>
          <cell r="I198" t="str">
            <v>0</v>
          </cell>
          <cell r="J198" t="str">
            <v>0</v>
          </cell>
          <cell r="K198" t="str">
            <v>0</v>
          </cell>
          <cell r="L198" t="str">
            <v>0</v>
          </cell>
          <cell r="M198" t="str">
            <v>0</v>
          </cell>
          <cell r="N198" t="str">
            <v>0</v>
          </cell>
          <cell r="O198" t="str">
            <v>0</v>
          </cell>
          <cell r="P198" t="str">
            <v>0</v>
          </cell>
          <cell r="Q198" t="str">
            <v>0</v>
          </cell>
          <cell r="R198" t="str">
            <v>0</v>
          </cell>
          <cell r="S198" t="str">
            <v>0</v>
          </cell>
          <cell r="T198" t="str">
            <v>0</v>
          </cell>
          <cell r="U198" t="str">
            <v>0</v>
          </cell>
          <cell r="V198" t="str">
            <v>0</v>
          </cell>
          <cell r="W198" t="str">
            <v>0</v>
          </cell>
          <cell r="X198" t="str">
            <v>0</v>
          </cell>
        </row>
        <row r="199">
          <cell r="A199">
            <v>422727</v>
          </cell>
          <cell r="B199" t="str">
            <v xml:space="preserve">                                                                 422727     Disc Inc Conv Fr Pits</v>
          </cell>
          <cell r="C199" t="str">
            <v>0</v>
          </cell>
          <cell r="D199" t="str">
            <v>0</v>
          </cell>
          <cell r="E199" t="str">
            <v>0</v>
          </cell>
          <cell r="F199" t="str">
            <v>0</v>
          </cell>
          <cell r="G199" t="str">
            <v>0</v>
          </cell>
          <cell r="H199" t="str">
            <v>0</v>
          </cell>
          <cell r="I199" t="str">
            <v>0</v>
          </cell>
          <cell r="J199" t="str">
            <v>0</v>
          </cell>
          <cell r="K199" t="str">
            <v>0</v>
          </cell>
          <cell r="L199" t="str">
            <v>0</v>
          </cell>
          <cell r="M199" t="str">
            <v>0</v>
          </cell>
          <cell r="N199" t="str">
            <v>0</v>
          </cell>
          <cell r="O199" t="str">
            <v>0</v>
          </cell>
          <cell r="P199" t="str">
            <v>0</v>
          </cell>
          <cell r="Q199" t="str">
            <v>0</v>
          </cell>
          <cell r="R199" t="str">
            <v>0</v>
          </cell>
          <cell r="S199" t="str">
            <v>0</v>
          </cell>
          <cell r="T199" t="str">
            <v>0</v>
          </cell>
          <cell r="U199" t="str">
            <v>0</v>
          </cell>
          <cell r="V199" t="str">
            <v>0</v>
          </cell>
          <cell r="W199" t="str">
            <v>0</v>
          </cell>
          <cell r="X199" t="str">
            <v>0</v>
          </cell>
        </row>
        <row r="200">
          <cell r="A200">
            <v>422767</v>
          </cell>
          <cell r="B200" t="str">
            <v xml:space="preserve">                                                                 422767     Fee Inc Conv Fr Pits</v>
          </cell>
          <cell r="C200" t="str">
            <v>0</v>
          </cell>
          <cell r="D200" t="str">
            <v>0</v>
          </cell>
          <cell r="E200" t="str">
            <v>0</v>
          </cell>
          <cell r="F200" t="str">
            <v>0</v>
          </cell>
          <cell r="G200" t="str">
            <v>0</v>
          </cell>
          <cell r="H200" t="str">
            <v>0</v>
          </cell>
          <cell r="I200" t="str">
            <v>0</v>
          </cell>
          <cell r="J200" t="str">
            <v>0</v>
          </cell>
          <cell r="K200" t="str">
            <v>0</v>
          </cell>
          <cell r="L200" t="str">
            <v>0</v>
          </cell>
          <cell r="M200" t="str">
            <v>0</v>
          </cell>
          <cell r="N200" t="str">
            <v>0</v>
          </cell>
          <cell r="O200" t="str">
            <v>0</v>
          </cell>
          <cell r="P200" t="str">
            <v>0</v>
          </cell>
          <cell r="Q200" t="str">
            <v>0</v>
          </cell>
          <cell r="R200" t="str">
            <v>0</v>
          </cell>
          <cell r="S200" t="str">
            <v>0</v>
          </cell>
          <cell r="T200" t="str">
            <v>0</v>
          </cell>
          <cell r="U200" t="str">
            <v>0</v>
          </cell>
          <cell r="V200" t="str">
            <v>0</v>
          </cell>
          <cell r="W200" t="str">
            <v>0</v>
          </cell>
          <cell r="X200" t="str">
            <v>0</v>
          </cell>
        </row>
        <row r="201">
          <cell r="A201">
            <v>424727</v>
          </cell>
          <cell r="B201" t="str">
            <v xml:space="preserve">                                                                 424727     Disc Inc Conv Arm Pits</v>
          </cell>
          <cell r="C201" t="str">
            <v>0</v>
          </cell>
          <cell r="D201" t="str">
            <v>0</v>
          </cell>
          <cell r="E201" t="str">
            <v>0</v>
          </cell>
          <cell r="F201" t="str">
            <v>0</v>
          </cell>
          <cell r="G201" t="str">
            <v>0</v>
          </cell>
          <cell r="H201" t="str">
            <v>0</v>
          </cell>
          <cell r="I201" t="str">
            <v>0</v>
          </cell>
          <cell r="J201" t="str">
            <v>0</v>
          </cell>
          <cell r="K201" t="str">
            <v>0</v>
          </cell>
          <cell r="L201" t="str">
            <v>0</v>
          </cell>
          <cell r="M201" t="str">
            <v>0</v>
          </cell>
          <cell r="N201" t="str">
            <v>0</v>
          </cell>
          <cell r="O201" t="str">
            <v>0</v>
          </cell>
          <cell r="P201" t="str">
            <v>0</v>
          </cell>
          <cell r="Q201" t="str">
            <v>0</v>
          </cell>
          <cell r="R201" t="str">
            <v>0</v>
          </cell>
          <cell r="S201" t="str">
            <v>0</v>
          </cell>
          <cell r="T201" t="str">
            <v>0</v>
          </cell>
          <cell r="U201" t="str">
            <v>0</v>
          </cell>
          <cell r="V201" t="str">
            <v>0</v>
          </cell>
          <cell r="W201" t="str">
            <v>0</v>
          </cell>
          <cell r="X201" t="str">
            <v>0</v>
          </cell>
        </row>
        <row r="202">
          <cell r="A202">
            <v>427127</v>
          </cell>
          <cell r="B202" t="str">
            <v xml:space="preserve">                                                                 427127     Disc Inc Multi Govt Pits</v>
          </cell>
          <cell r="C202" t="str">
            <v>0</v>
          </cell>
          <cell r="D202" t="str">
            <v>0</v>
          </cell>
          <cell r="E202" t="str">
            <v>0</v>
          </cell>
          <cell r="F202" t="str">
            <v>0</v>
          </cell>
          <cell r="G202" t="str">
            <v>0</v>
          </cell>
          <cell r="H202" t="str">
            <v>0</v>
          </cell>
          <cell r="I202" t="str">
            <v>0</v>
          </cell>
          <cell r="J202" t="str">
            <v>0</v>
          </cell>
          <cell r="K202" t="str">
            <v>0</v>
          </cell>
          <cell r="L202" t="str">
            <v>0</v>
          </cell>
          <cell r="M202" t="str">
            <v>0</v>
          </cell>
          <cell r="N202" t="str">
            <v>0</v>
          </cell>
          <cell r="O202" t="str">
            <v>0</v>
          </cell>
          <cell r="P202" t="str">
            <v>0</v>
          </cell>
          <cell r="Q202" t="str">
            <v>0</v>
          </cell>
          <cell r="R202" t="str">
            <v>0</v>
          </cell>
          <cell r="S202" t="str">
            <v>0</v>
          </cell>
          <cell r="T202" t="str">
            <v>0</v>
          </cell>
          <cell r="U202" t="str">
            <v>0</v>
          </cell>
          <cell r="V202" t="str">
            <v>0</v>
          </cell>
          <cell r="W202" t="str">
            <v>0</v>
          </cell>
          <cell r="X202" t="str">
            <v>0</v>
          </cell>
        </row>
        <row r="203">
          <cell r="A203" t="str">
            <v xml:space="preserve">                                                            MPPDAMORTMBSPORTF</v>
          </cell>
          <cell r="B203" t="str">
            <v xml:space="preserve">                                                            MPPDAMORTMBSPORTF</v>
          </cell>
          <cell r="C203" t="str">
            <v>0</v>
          </cell>
          <cell r="D203" t="str">
            <v>0</v>
          </cell>
          <cell r="E203" t="str">
            <v>0</v>
          </cell>
          <cell r="F203" t="str">
            <v>0</v>
          </cell>
          <cell r="G203" t="str">
            <v>0</v>
          </cell>
          <cell r="H203" t="str">
            <v>0</v>
          </cell>
          <cell r="I203" t="str">
            <v>0</v>
          </cell>
          <cell r="J203" t="str">
            <v>0</v>
          </cell>
          <cell r="K203" t="str">
            <v>0</v>
          </cell>
          <cell r="L203" t="str">
            <v>0</v>
          </cell>
          <cell r="M203" t="str">
            <v>0</v>
          </cell>
          <cell r="N203" t="str">
            <v>0</v>
          </cell>
          <cell r="O203" t="str">
            <v>0</v>
          </cell>
          <cell r="P203" t="str">
            <v>0</v>
          </cell>
          <cell r="Q203" t="str">
            <v>0</v>
          </cell>
          <cell r="R203" t="str">
            <v>0</v>
          </cell>
          <cell r="S203" t="str">
            <v>0</v>
          </cell>
          <cell r="T203" t="str">
            <v>0</v>
          </cell>
          <cell r="U203" t="str">
            <v>0</v>
          </cell>
          <cell r="V203" t="str">
            <v>0</v>
          </cell>
          <cell r="W203" t="str">
            <v>0</v>
          </cell>
          <cell r="X203" t="str">
            <v>0</v>
          </cell>
        </row>
        <row r="204">
          <cell r="A204">
            <v>424007</v>
          </cell>
          <cell r="B204" t="str">
            <v xml:space="preserve">                                                                 424007     Disc Income Arm Laser</v>
          </cell>
          <cell r="C204" t="str">
            <v>0</v>
          </cell>
          <cell r="D204" t="str">
            <v>0</v>
          </cell>
          <cell r="E204" t="str">
            <v>0</v>
          </cell>
          <cell r="F204" t="str">
            <v>0</v>
          </cell>
          <cell r="G204" t="str">
            <v>0</v>
          </cell>
          <cell r="H204" t="str">
            <v>0</v>
          </cell>
          <cell r="I204" t="str">
            <v>0</v>
          </cell>
          <cell r="J204" t="str">
            <v>0</v>
          </cell>
          <cell r="K204" t="str">
            <v>0</v>
          </cell>
          <cell r="L204" t="str">
            <v>0</v>
          </cell>
          <cell r="M204" t="str">
            <v>0</v>
          </cell>
          <cell r="N204" t="str">
            <v>0</v>
          </cell>
          <cell r="O204" t="str">
            <v>0</v>
          </cell>
          <cell r="P204" t="str">
            <v>0</v>
          </cell>
          <cell r="Q204" t="str">
            <v>0</v>
          </cell>
          <cell r="R204" t="str">
            <v>0</v>
          </cell>
          <cell r="S204" t="str">
            <v>0</v>
          </cell>
          <cell r="T204" t="str">
            <v>0</v>
          </cell>
          <cell r="U204" t="str">
            <v>0</v>
          </cell>
          <cell r="V204" t="str">
            <v>0</v>
          </cell>
          <cell r="W204" t="str">
            <v>0</v>
          </cell>
          <cell r="X204" t="str">
            <v>0</v>
          </cell>
        </row>
        <row r="205">
          <cell r="A205">
            <v>424057</v>
          </cell>
          <cell r="B205" t="str">
            <v xml:space="preserve">                                                                 424057     Def Fee Income Arm Laser</v>
          </cell>
          <cell r="C205" t="str">
            <v>0</v>
          </cell>
          <cell r="D205" t="str">
            <v>0</v>
          </cell>
          <cell r="E205" t="str">
            <v>0</v>
          </cell>
          <cell r="F205" t="str">
            <v>0</v>
          </cell>
          <cell r="G205" t="str">
            <v>0</v>
          </cell>
          <cell r="H205" t="str">
            <v>0</v>
          </cell>
          <cell r="I205" t="str">
            <v>0</v>
          </cell>
          <cell r="J205" t="str">
            <v>0</v>
          </cell>
          <cell r="K205" t="str">
            <v>0</v>
          </cell>
          <cell r="L205" t="str">
            <v>0</v>
          </cell>
          <cell r="M205" t="str">
            <v>0</v>
          </cell>
          <cell r="N205" t="str">
            <v>0</v>
          </cell>
          <cell r="O205" t="str">
            <v>0</v>
          </cell>
          <cell r="P205" t="str">
            <v>0</v>
          </cell>
          <cell r="Q205" t="str">
            <v>0</v>
          </cell>
          <cell r="R205" t="str">
            <v>0</v>
          </cell>
          <cell r="S205" t="str">
            <v>0</v>
          </cell>
          <cell r="T205" t="str">
            <v>0</v>
          </cell>
          <cell r="U205" t="str">
            <v>0</v>
          </cell>
          <cell r="V205" t="str">
            <v>0</v>
          </cell>
          <cell r="W205" t="str">
            <v>0</v>
          </cell>
          <cell r="X205" t="str">
            <v>0</v>
          </cell>
        </row>
        <row r="206">
          <cell r="A206">
            <v>424097</v>
          </cell>
          <cell r="B206" t="str">
            <v xml:space="preserve">                                                                 424097     Def Hedg Income Arm Laser</v>
          </cell>
          <cell r="C206" t="str">
            <v>0</v>
          </cell>
          <cell r="D206" t="str">
            <v>0</v>
          </cell>
          <cell r="E206" t="str">
            <v>0</v>
          </cell>
          <cell r="F206" t="str">
            <v>0</v>
          </cell>
          <cell r="G206" t="str">
            <v>0</v>
          </cell>
          <cell r="H206" t="str">
            <v>0</v>
          </cell>
          <cell r="I206" t="str">
            <v>0</v>
          </cell>
          <cell r="J206" t="str">
            <v>0</v>
          </cell>
          <cell r="K206" t="str">
            <v>0</v>
          </cell>
          <cell r="L206" t="str">
            <v>0</v>
          </cell>
          <cell r="M206" t="str">
            <v>0</v>
          </cell>
          <cell r="N206" t="str">
            <v>0</v>
          </cell>
          <cell r="O206" t="str">
            <v>0</v>
          </cell>
          <cell r="P206" t="str">
            <v>0</v>
          </cell>
          <cell r="Q206" t="str">
            <v>0</v>
          </cell>
          <cell r="R206" t="str">
            <v>0</v>
          </cell>
          <cell r="S206" t="str">
            <v>0</v>
          </cell>
          <cell r="T206" t="str">
            <v>0</v>
          </cell>
          <cell r="U206" t="str">
            <v>0</v>
          </cell>
          <cell r="V206" t="str">
            <v>0</v>
          </cell>
          <cell r="W206" t="str">
            <v>0</v>
          </cell>
          <cell r="X206" t="str">
            <v>0</v>
          </cell>
        </row>
        <row r="207">
          <cell r="A207">
            <v>424707</v>
          </cell>
          <cell r="B207" t="str">
            <v xml:space="preserve">                                                                 424707     Disc Inc Arm Nonlaser</v>
          </cell>
          <cell r="C207" t="str">
            <v>0</v>
          </cell>
          <cell r="D207" t="str">
            <v>0</v>
          </cell>
          <cell r="E207" t="str">
            <v>0</v>
          </cell>
          <cell r="F207" t="str">
            <v>0</v>
          </cell>
          <cell r="G207" t="str">
            <v>0</v>
          </cell>
          <cell r="H207" t="str">
            <v>0</v>
          </cell>
          <cell r="I207" t="str">
            <v>0</v>
          </cell>
          <cell r="J207" t="str">
            <v>0</v>
          </cell>
          <cell r="K207" t="str">
            <v>0</v>
          </cell>
          <cell r="L207" t="str">
            <v>0</v>
          </cell>
          <cell r="M207" t="str">
            <v>0</v>
          </cell>
          <cell r="N207" t="str">
            <v>0</v>
          </cell>
          <cell r="O207" t="str">
            <v>0</v>
          </cell>
          <cell r="P207" t="str">
            <v>0</v>
          </cell>
          <cell r="Q207" t="str">
            <v>0</v>
          </cell>
          <cell r="R207" t="str">
            <v>0</v>
          </cell>
          <cell r="S207" t="str">
            <v>0</v>
          </cell>
          <cell r="T207" t="str">
            <v>0</v>
          </cell>
          <cell r="U207" t="str">
            <v>0</v>
          </cell>
          <cell r="V207" t="str">
            <v>0</v>
          </cell>
          <cell r="W207" t="str">
            <v>0</v>
          </cell>
          <cell r="X207" t="str">
            <v>0</v>
          </cell>
        </row>
        <row r="208">
          <cell r="A208">
            <v>424711</v>
          </cell>
          <cell r="B208" t="str">
            <v xml:space="preserve">                                                                 424711     INC CONV ARMS DISC-STATS</v>
          </cell>
          <cell r="C208">
            <v>-2761260.51</v>
          </cell>
          <cell r="D208">
            <v>-2509926.69</v>
          </cell>
          <cell r="E208">
            <v>-2412491.5099999998</v>
          </cell>
          <cell r="F208">
            <v>-51753.45</v>
          </cell>
          <cell r="G208">
            <v>-689080.27</v>
          </cell>
          <cell r="H208">
            <v>-223018.36</v>
          </cell>
          <cell r="I208">
            <v>158133.92000000001</v>
          </cell>
          <cell r="J208">
            <v>313926.82</v>
          </cell>
          <cell r="K208">
            <v>303824.67</v>
          </cell>
          <cell r="L208">
            <v>405239.26</v>
          </cell>
          <cell r="M208">
            <v>407817.29</v>
          </cell>
          <cell r="N208">
            <v>429429.31</v>
          </cell>
          <cell r="O208">
            <v>-38148791.82</v>
          </cell>
          <cell r="P208">
            <v>-6629159.5199999996</v>
          </cell>
          <cell r="Q208">
            <v>-7683678.709999999</v>
          </cell>
          <cell r="R208">
            <v>-963852.08</v>
          </cell>
          <cell r="S208">
            <v>775885.41</v>
          </cell>
          <cell r="T208">
            <v>1242485.8600000001</v>
          </cell>
          <cell r="U208">
            <v>-13466229.560000001</v>
          </cell>
          <cell r="V208">
            <v>-8122788.5225</v>
          </cell>
          <cell r="W208">
            <v>-8296010.772499999</v>
          </cell>
          <cell r="X208">
            <v>-7256449.9624999994</v>
          </cell>
        </row>
        <row r="209">
          <cell r="A209">
            <v>424731</v>
          </cell>
          <cell r="B209" t="str">
            <v xml:space="preserve">                                                                 424731     Disc Amort Arm Fhlm Pits</v>
          </cell>
          <cell r="C209" t="str">
            <v>0</v>
          </cell>
          <cell r="D209" t="str">
            <v>0</v>
          </cell>
          <cell r="E209" t="str">
            <v>0</v>
          </cell>
          <cell r="F209" t="str">
            <v>0</v>
          </cell>
          <cell r="G209" t="str">
            <v>0</v>
          </cell>
          <cell r="H209" t="str">
            <v>0</v>
          </cell>
          <cell r="I209" t="str">
            <v>0</v>
          </cell>
          <cell r="J209" t="str">
            <v>0</v>
          </cell>
          <cell r="K209" t="str">
            <v>0</v>
          </cell>
          <cell r="L209" t="str">
            <v>0</v>
          </cell>
          <cell r="M209" t="str">
            <v>0</v>
          </cell>
          <cell r="N209" t="str">
            <v>0</v>
          </cell>
          <cell r="O209" t="str">
            <v>0</v>
          </cell>
          <cell r="P209" t="str">
            <v>0</v>
          </cell>
          <cell r="Q209" t="str">
            <v>0</v>
          </cell>
          <cell r="R209" t="str">
            <v>0</v>
          </cell>
          <cell r="S209" t="str">
            <v>0</v>
          </cell>
          <cell r="T209" t="str">
            <v>0</v>
          </cell>
          <cell r="U209" t="str">
            <v>0</v>
          </cell>
          <cell r="V209" t="str">
            <v>0</v>
          </cell>
          <cell r="W209" t="str">
            <v>0</v>
          </cell>
          <cell r="X209" t="str">
            <v>0</v>
          </cell>
        </row>
        <row r="210">
          <cell r="A210">
            <v>424741</v>
          </cell>
          <cell r="B210" t="str">
            <v xml:space="preserve">                                                                 424741     Inc Nly Arms Disc-Stats</v>
          </cell>
          <cell r="C210">
            <v>-17139610.300000001</v>
          </cell>
          <cell r="D210">
            <v>-4320085.91</v>
          </cell>
          <cell r="E210">
            <v>-8749737.0199999996</v>
          </cell>
          <cell r="F210">
            <v>-1553642.74</v>
          </cell>
          <cell r="G210">
            <v>-625305.04</v>
          </cell>
          <cell r="H210">
            <v>-1150490.77</v>
          </cell>
          <cell r="I210">
            <v>43555.81</v>
          </cell>
          <cell r="J210">
            <v>3511842.34</v>
          </cell>
          <cell r="K210">
            <v>301284.26</v>
          </cell>
          <cell r="L210">
            <v>-331836.49</v>
          </cell>
          <cell r="M210">
            <v>-2874476.64</v>
          </cell>
          <cell r="N210">
            <v>-804259.34</v>
          </cell>
          <cell r="O210">
            <v>-889894.32</v>
          </cell>
          <cell r="P210">
            <v>-33692761.840000004</v>
          </cell>
          <cell r="Q210">
            <v>-30209433.23</v>
          </cell>
          <cell r="R210">
            <v>-3329438.55</v>
          </cell>
          <cell r="S210">
            <v>3856682.41</v>
          </cell>
          <cell r="T210">
            <v>-4010572.47</v>
          </cell>
          <cell r="U210">
            <v>-17424658.515000001</v>
          </cell>
          <cell r="V210">
            <v>-31974940.497500002</v>
          </cell>
          <cell r="W210">
            <v>-31674962.6875</v>
          </cell>
          <cell r="X210">
            <v>-31569369.892500002</v>
          </cell>
        </row>
        <row r="211">
          <cell r="A211">
            <v>424757</v>
          </cell>
          <cell r="B211" t="str">
            <v xml:space="preserve">                                                                 424757     Def Fee Inc Arm Nonlaser</v>
          </cell>
          <cell r="C211" t="str">
            <v>0</v>
          </cell>
          <cell r="D211" t="str">
            <v>0</v>
          </cell>
          <cell r="E211" t="str">
            <v>0</v>
          </cell>
          <cell r="F211" t="str">
            <v>0</v>
          </cell>
          <cell r="G211" t="str">
            <v>0</v>
          </cell>
          <cell r="H211" t="str">
            <v>0</v>
          </cell>
          <cell r="I211" t="str">
            <v>0</v>
          </cell>
          <cell r="J211" t="str">
            <v>0</v>
          </cell>
          <cell r="K211" t="str">
            <v>0</v>
          </cell>
          <cell r="L211" t="str">
            <v>0</v>
          </cell>
          <cell r="M211" t="str">
            <v>0</v>
          </cell>
          <cell r="N211" t="str">
            <v>0</v>
          </cell>
          <cell r="O211" t="str">
            <v>0</v>
          </cell>
          <cell r="P211" t="str">
            <v>0</v>
          </cell>
          <cell r="Q211" t="str">
            <v>0</v>
          </cell>
          <cell r="R211" t="str">
            <v>0</v>
          </cell>
          <cell r="S211" t="str">
            <v>0</v>
          </cell>
          <cell r="T211" t="str">
            <v>0</v>
          </cell>
          <cell r="U211" t="str">
            <v>0</v>
          </cell>
          <cell r="V211" t="str">
            <v>0</v>
          </cell>
          <cell r="W211" t="str">
            <v>0</v>
          </cell>
          <cell r="X211" t="str">
            <v>0</v>
          </cell>
        </row>
        <row r="212">
          <cell r="A212">
            <v>424767</v>
          </cell>
          <cell r="B212" t="str">
            <v xml:space="preserve">                                                                 424767</v>
          </cell>
          <cell r="C212" t="str">
            <v>0</v>
          </cell>
          <cell r="D212" t="str">
            <v>0</v>
          </cell>
          <cell r="E212" t="str">
            <v>0</v>
          </cell>
          <cell r="F212" t="str">
            <v>0</v>
          </cell>
          <cell r="G212" t="str">
            <v>0</v>
          </cell>
          <cell r="H212" t="str">
            <v>0</v>
          </cell>
          <cell r="I212" t="str">
            <v>0</v>
          </cell>
          <cell r="J212" t="str">
            <v>0</v>
          </cell>
          <cell r="K212" t="str">
            <v>0</v>
          </cell>
          <cell r="L212" t="str">
            <v>0</v>
          </cell>
          <cell r="M212" t="str">
            <v>0</v>
          </cell>
          <cell r="N212" t="str">
            <v>0</v>
          </cell>
          <cell r="O212" t="str">
            <v>0</v>
          </cell>
          <cell r="P212" t="str">
            <v>0</v>
          </cell>
          <cell r="Q212" t="str">
            <v>0</v>
          </cell>
          <cell r="R212" t="str">
            <v>0</v>
          </cell>
          <cell r="S212" t="str">
            <v>0</v>
          </cell>
          <cell r="T212" t="str">
            <v>0</v>
          </cell>
          <cell r="U212" t="str">
            <v>0</v>
          </cell>
          <cell r="V212" t="str">
            <v>0</v>
          </cell>
          <cell r="W212" t="str">
            <v>0</v>
          </cell>
          <cell r="X212" t="str">
            <v>0</v>
          </cell>
        </row>
        <row r="213">
          <cell r="A213">
            <v>424797</v>
          </cell>
          <cell r="B213" t="str">
            <v xml:space="preserve">                                                                 424797     Def Hedge Arm Nonlaser</v>
          </cell>
          <cell r="C213" t="str">
            <v>0</v>
          </cell>
          <cell r="D213" t="str">
            <v>0</v>
          </cell>
          <cell r="E213" t="str">
            <v>0</v>
          </cell>
          <cell r="F213" t="str">
            <v>0</v>
          </cell>
          <cell r="G213" t="str">
            <v>0</v>
          </cell>
          <cell r="H213" t="str">
            <v>0</v>
          </cell>
          <cell r="I213" t="str">
            <v>0</v>
          </cell>
          <cell r="J213" t="str">
            <v>0</v>
          </cell>
          <cell r="K213" t="str">
            <v>0</v>
          </cell>
          <cell r="L213" t="str">
            <v>0</v>
          </cell>
          <cell r="M213" t="str">
            <v>0</v>
          </cell>
          <cell r="N213" t="str">
            <v>0</v>
          </cell>
          <cell r="O213" t="str">
            <v>0</v>
          </cell>
          <cell r="P213" t="str">
            <v>0</v>
          </cell>
          <cell r="Q213" t="str">
            <v>0</v>
          </cell>
          <cell r="R213" t="str">
            <v>0</v>
          </cell>
          <cell r="S213" t="str">
            <v>0</v>
          </cell>
          <cell r="T213" t="str">
            <v>0</v>
          </cell>
          <cell r="U213" t="str">
            <v>0</v>
          </cell>
          <cell r="V213" t="str">
            <v>0</v>
          </cell>
          <cell r="W213" t="str">
            <v>0</v>
          </cell>
          <cell r="X213" t="str">
            <v>0</v>
          </cell>
        </row>
        <row r="214">
          <cell r="A214">
            <v>424821</v>
          </cell>
          <cell r="B214" t="str">
            <v xml:space="preserve">                                                                 424821     Disc Inc Arm Non-FNM Pits</v>
          </cell>
          <cell r="C214" t="str">
            <v>0</v>
          </cell>
          <cell r="D214" t="str">
            <v>0</v>
          </cell>
          <cell r="E214" t="str">
            <v>0</v>
          </cell>
          <cell r="F214" t="str">
            <v>0</v>
          </cell>
          <cell r="G214" t="str">
            <v>0</v>
          </cell>
          <cell r="H214" t="str">
            <v>0</v>
          </cell>
          <cell r="I214" t="str">
            <v>0</v>
          </cell>
          <cell r="J214" t="str">
            <v>0</v>
          </cell>
          <cell r="K214" t="str">
            <v>0</v>
          </cell>
          <cell r="L214" t="str">
            <v>0</v>
          </cell>
          <cell r="M214" t="str">
            <v>0</v>
          </cell>
          <cell r="N214" t="str">
            <v>0</v>
          </cell>
          <cell r="O214" t="str">
            <v>0</v>
          </cell>
          <cell r="P214" t="str">
            <v>0</v>
          </cell>
          <cell r="Q214" t="str">
            <v>0</v>
          </cell>
          <cell r="R214" t="str">
            <v>0</v>
          </cell>
          <cell r="S214" t="str">
            <v>0</v>
          </cell>
          <cell r="T214" t="str">
            <v>0</v>
          </cell>
          <cell r="U214" t="str">
            <v>0</v>
          </cell>
          <cell r="V214" t="str">
            <v>0</v>
          </cell>
          <cell r="W214" t="str">
            <v>0</v>
          </cell>
          <cell r="X214" t="str">
            <v>0</v>
          </cell>
        </row>
        <row r="215">
          <cell r="A215">
            <v>424901</v>
          </cell>
          <cell r="B215" t="str">
            <v xml:space="preserve">                                                                 424901     AMORT INCOME ARMS PDI</v>
          </cell>
          <cell r="C215">
            <v>-1425023.65</v>
          </cell>
          <cell r="D215">
            <v>-1396722.35</v>
          </cell>
          <cell r="E215">
            <v>-1341000.17</v>
          </cell>
          <cell r="F215">
            <v>-972484.85</v>
          </cell>
          <cell r="G215">
            <v>-975698.85</v>
          </cell>
          <cell r="H215">
            <v>-886124.91</v>
          </cell>
          <cell r="I215">
            <v>-1030600.51</v>
          </cell>
          <cell r="J215">
            <v>-1108682.82</v>
          </cell>
          <cell r="K215">
            <v>-994261.78</v>
          </cell>
          <cell r="L215">
            <v>-966587.39</v>
          </cell>
          <cell r="M215">
            <v>-1097539.9099999999</v>
          </cell>
          <cell r="N215">
            <v>-935302.33</v>
          </cell>
          <cell r="O215">
            <v>-19212319.600000001</v>
          </cell>
          <cell r="P215">
            <v>-13130029.52</v>
          </cell>
          <cell r="Q215">
            <v>-4162746.17</v>
          </cell>
          <cell r="R215">
            <v>-2834308.61</v>
          </cell>
          <cell r="S215">
            <v>-3133545.11</v>
          </cell>
          <cell r="T215">
            <v>-2999429.63</v>
          </cell>
          <cell r="U215">
            <v>-6905458.8550000004</v>
          </cell>
          <cell r="V215">
            <v>-5601490.46</v>
          </cell>
          <cell r="W215">
            <v>-8572912.0175000001</v>
          </cell>
          <cell r="X215">
            <v>-11638135.969999999</v>
          </cell>
        </row>
        <row r="216">
          <cell r="A216">
            <v>424904</v>
          </cell>
          <cell r="B216" t="str">
            <v xml:space="preserve">                                                                 424904     Inc FRC Conversion Pts</v>
          </cell>
          <cell r="C216">
            <v>174528.86</v>
          </cell>
          <cell r="D216">
            <v>170907.95</v>
          </cell>
          <cell r="E216">
            <v>167032.17000000001</v>
          </cell>
          <cell r="F216">
            <v>139316.65</v>
          </cell>
          <cell r="G216">
            <v>135760.91</v>
          </cell>
          <cell r="H216">
            <v>131900.57999999999</v>
          </cell>
          <cell r="I216">
            <v>106979.28</v>
          </cell>
          <cell r="J216">
            <v>104659.95</v>
          </cell>
          <cell r="K216">
            <v>102265.96</v>
          </cell>
          <cell r="L216">
            <v>116404.48</v>
          </cell>
          <cell r="M216">
            <v>113998.68</v>
          </cell>
          <cell r="N216">
            <v>111705.04</v>
          </cell>
          <cell r="O216">
            <v>2976037.82</v>
          </cell>
          <cell r="P216">
            <v>1575460.51</v>
          </cell>
          <cell r="Q216">
            <v>512468.98</v>
          </cell>
          <cell r="R216">
            <v>406978.14</v>
          </cell>
          <cell r="S216">
            <v>313905.19</v>
          </cell>
          <cell r="T216">
            <v>342108.2</v>
          </cell>
          <cell r="U216">
            <v>1002118.1174999999</v>
          </cell>
          <cell r="V216">
            <v>717812.0675</v>
          </cell>
          <cell r="W216">
            <v>1077578.0449999999</v>
          </cell>
          <cell r="X216">
            <v>1405581.27</v>
          </cell>
        </row>
        <row r="217">
          <cell r="A217" t="str">
            <v xml:space="preserve">                                                            MPPDAMORTARMS</v>
          </cell>
          <cell r="B217" t="str">
            <v xml:space="preserve">                                                            MPPDAMORTARMS</v>
          </cell>
          <cell r="C217">
            <v>-21151365.600000001</v>
          </cell>
          <cell r="D217">
            <v>-8055826.9999999991</v>
          </cell>
          <cell r="E217">
            <v>-12336196.529999999</v>
          </cell>
          <cell r="F217">
            <v>-2438564.39</v>
          </cell>
          <cell r="G217">
            <v>-2154323.25</v>
          </cell>
          <cell r="H217">
            <v>-2127733.46</v>
          </cell>
          <cell r="I217">
            <v>-721931.5</v>
          </cell>
          <cell r="J217">
            <v>2821746.29</v>
          </cell>
          <cell r="K217">
            <v>-286886.89</v>
          </cell>
          <cell r="L217">
            <v>-776780.14</v>
          </cell>
          <cell r="M217">
            <v>-3450200.58</v>
          </cell>
          <cell r="N217">
            <v>-1198427.32</v>
          </cell>
          <cell r="O217">
            <v>-55274967.920000002</v>
          </cell>
          <cell r="P217">
            <v>-51876490.369999997</v>
          </cell>
          <cell r="Q217">
            <v>-41543389.130000003</v>
          </cell>
          <cell r="R217">
            <v>-6720621.1000000006</v>
          </cell>
          <cell r="S217">
            <v>1812927.9</v>
          </cell>
          <cell r="T217">
            <v>-5425408.0399999991</v>
          </cell>
          <cell r="U217">
            <v>-36794228.8125</v>
          </cell>
          <cell r="V217">
            <v>-44981407.412499994</v>
          </cell>
          <cell r="W217">
            <v>-47466307.432500005</v>
          </cell>
          <cell r="X217">
            <v>-49058374.555</v>
          </cell>
        </row>
        <row r="218">
          <cell r="A218">
            <v>425007</v>
          </cell>
          <cell r="B218" t="str">
            <v xml:space="preserve">                                                                 425007     Disc Income 2Nd Fr Laser</v>
          </cell>
          <cell r="C218" t="str">
            <v>0</v>
          </cell>
          <cell r="D218" t="str">
            <v>0</v>
          </cell>
          <cell r="E218" t="str">
            <v>0</v>
          </cell>
          <cell r="F218" t="str">
            <v>0</v>
          </cell>
          <cell r="G218" t="str">
            <v>0</v>
          </cell>
          <cell r="H218" t="str">
            <v>0</v>
          </cell>
          <cell r="I218" t="str">
            <v>0</v>
          </cell>
          <cell r="J218" t="str">
            <v>0</v>
          </cell>
          <cell r="K218" t="str">
            <v>0</v>
          </cell>
          <cell r="L218" t="str">
            <v>0</v>
          </cell>
          <cell r="M218" t="str">
            <v>0</v>
          </cell>
          <cell r="N218" t="str">
            <v>0</v>
          </cell>
          <cell r="O218" t="str">
            <v>0</v>
          </cell>
          <cell r="P218" t="str">
            <v>0</v>
          </cell>
          <cell r="Q218" t="str">
            <v>0</v>
          </cell>
          <cell r="R218" t="str">
            <v>0</v>
          </cell>
          <cell r="S218" t="str">
            <v>0</v>
          </cell>
          <cell r="T218" t="str">
            <v>0</v>
          </cell>
          <cell r="U218" t="str">
            <v>0</v>
          </cell>
          <cell r="V218" t="str">
            <v>0</v>
          </cell>
          <cell r="W218" t="str">
            <v>0</v>
          </cell>
          <cell r="X218" t="str">
            <v>0</v>
          </cell>
        </row>
        <row r="219">
          <cell r="A219">
            <v>425057</v>
          </cell>
          <cell r="B219" t="str">
            <v xml:space="preserve">                                                                 425057     Def Fee Inc 2Nd Fr Laser</v>
          </cell>
          <cell r="C219">
            <v>0.84</v>
          </cell>
          <cell r="D219">
            <v>-0.84</v>
          </cell>
          <cell r="E219">
            <v>2.95</v>
          </cell>
          <cell r="F219">
            <v>1.23</v>
          </cell>
          <cell r="G219" t="str">
            <v>0</v>
          </cell>
          <cell r="H219">
            <v>1.07</v>
          </cell>
          <cell r="I219" t="str">
            <v>0</v>
          </cell>
          <cell r="J219">
            <v>1.68</v>
          </cell>
          <cell r="K219">
            <v>4.38</v>
          </cell>
          <cell r="L219">
            <v>0.84</v>
          </cell>
          <cell r="M219">
            <v>2.15</v>
          </cell>
          <cell r="N219" t="str">
            <v>0</v>
          </cell>
          <cell r="O219">
            <v>71.94</v>
          </cell>
          <cell r="P219">
            <v>14.3</v>
          </cell>
          <cell r="Q219">
            <v>2.95</v>
          </cell>
          <cell r="R219">
            <v>2.2999999999999998</v>
          </cell>
          <cell r="S219">
            <v>6.06</v>
          </cell>
          <cell r="T219">
            <v>2.99</v>
          </cell>
          <cell r="U219">
            <v>18.932500000000001</v>
          </cell>
          <cell r="V219">
            <v>4.1399999999999997</v>
          </cell>
          <cell r="W219">
            <v>7.1849999999999996</v>
          </cell>
          <cell r="X219">
            <v>13.015000000000001</v>
          </cell>
        </row>
        <row r="220">
          <cell r="A220">
            <v>425097</v>
          </cell>
          <cell r="B220" t="str">
            <v xml:space="preserve">                                                                 425097</v>
          </cell>
          <cell r="C220" t="str">
            <v>0</v>
          </cell>
          <cell r="D220" t="str">
            <v>0</v>
          </cell>
          <cell r="E220" t="str">
            <v>0</v>
          </cell>
          <cell r="F220" t="str">
            <v>0</v>
          </cell>
          <cell r="G220" t="str">
            <v>0</v>
          </cell>
          <cell r="H220" t="str">
            <v>0</v>
          </cell>
          <cell r="I220" t="str">
            <v>0</v>
          </cell>
          <cell r="J220" t="str">
            <v>0</v>
          </cell>
          <cell r="K220" t="str">
            <v>0</v>
          </cell>
          <cell r="L220" t="str">
            <v>0</v>
          </cell>
          <cell r="M220" t="str">
            <v>0</v>
          </cell>
          <cell r="N220" t="str">
            <v>0</v>
          </cell>
          <cell r="O220" t="str">
            <v>0</v>
          </cell>
          <cell r="P220" t="str">
            <v>0</v>
          </cell>
          <cell r="Q220" t="str">
            <v>0</v>
          </cell>
          <cell r="R220" t="str">
            <v>0</v>
          </cell>
          <cell r="S220" t="str">
            <v>0</v>
          </cell>
          <cell r="T220" t="str">
            <v>0</v>
          </cell>
          <cell r="U220" t="str">
            <v>0</v>
          </cell>
          <cell r="V220" t="str">
            <v>0</v>
          </cell>
          <cell r="W220" t="str">
            <v>0</v>
          </cell>
          <cell r="X220" t="str">
            <v>0</v>
          </cell>
        </row>
        <row r="221">
          <cell r="A221">
            <v>425507</v>
          </cell>
          <cell r="B221" t="str">
            <v xml:space="preserve">                                                                 425507</v>
          </cell>
          <cell r="C221" t="str">
            <v>0</v>
          </cell>
          <cell r="D221" t="str">
            <v>0</v>
          </cell>
          <cell r="E221" t="str">
            <v>0</v>
          </cell>
          <cell r="F221" t="str">
            <v>0</v>
          </cell>
          <cell r="G221" t="str">
            <v>0</v>
          </cell>
          <cell r="H221" t="str">
            <v>0</v>
          </cell>
          <cell r="I221" t="str">
            <v>0</v>
          </cell>
          <cell r="J221" t="str">
            <v>0</v>
          </cell>
          <cell r="K221" t="str">
            <v>0</v>
          </cell>
          <cell r="L221" t="str">
            <v>0</v>
          </cell>
          <cell r="M221" t="str">
            <v>0</v>
          </cell>
          <cell r="N221" t="str">
            <v>0</v>
          </cell>
          <cell r="O221" t="str">
            <v>0</v>
          </cell>
          <cell r="P221" t="str">
            <v>0</v>
          </cell>
          <cell r="Q221" t="str">
            <v>0</v>
          </cell>
          <cell r="R221" t="str">
            <v>0</v>
          </cell>
          <cell r="S221" t="str">
            <v>0</v>
          </cell>
          <cell r="T221" t="str">
            <v>0</v>
          </cell>
          <cell r="U221" t="str">
            <v>0</v>
          </cell>
          <cell r="V221" t="str">
            <v>0</v>
          </cell>
          <cell r="W221" t="str">
            <v>0</v>
          </cell>
          <cell r="X221" t="str">
            <v>0</v>
          </cell>
        </row>
        <row r="222">
          <cell r="A222">
            <v>425557</v>
          </cell>
          <cell r="B222" t="str">
            <v xml:space="preserve">                                                                 425557     Def Fee Inc 2Nd Arm Laser</v>
          </cell>
          <cell r="C222" t="str">
            <v>0</v>
          </cell>
          <cell r="D222" t="str">
            <v>0</v>
          </cell>
          <cell r="E222" t="str">
            <v>0</v>
          </cell>
          <cell r="F222" t="str">
            <v>0</v>
          </cell>
          <cell r="G222" t="str">
            <v>0</v>
          </cell>
          <cell r="H222" t="str">
            <v>0</v>
          </cell>
          <cell r="I222" t="str">
            <v>0</v>
          </cell>
          <cell r="J222" t="str">
            <v>0</v>
          </cell>
          <cell r="K222" t="str">
            <v>0</v>
          </cell>
          <cell r="L222" t="str">
            <v>0</v>
          </cell>
          <cell r="M222" t="str">
            <v>0</v>
          </cell>
          <cell r="N222" t="str">
            <v>0</v>
          </cell>
          <cell r="O222" t="str">
            <v>0</v>
          </cell>
          <cell r="P222" t="str">
            <v>0</v>
          </cell>
          <cell r="Q222" t="str">
            <v>0</v>
          </cell>
          <cell r="R222" t="str">
            <v>0</v>
          </cell>
          <cell r="S222" t="str">
            <v>0</v>
          </cell>
          <cell r="T222" t="str">
            <v>0</v>
          </cell>
          <cell r="U222" t="str">
            <v>0</v>
          </cell>
          <cell r="V222" t="str">
            <v>0</v>
          </cell>
          <cell r="W222" t="str">
            <v>0</v>
          </cell>
          <cell r="X222" t="str">
            <v>0</v>
          </cell>
        </row>
        <row r="223">
          <cell r="A223">
            <v>425597</v>
          </cell>
          <cell r="B223" t="str">
            <v xml:space="preserve">                                                                 425597</v>
          </cell>
          <cell r="C223" t="str">
            <v>0</v>
          </cell>
          <cell r="D223" t="str">
            <v>0</v>
          </cell>
          <cell r="E223" t="str">
            <v>0</v>
          </cell>
          <cell r="F223" t="str">
            <v>0</v>
          </cell>
          <cell r="G223" t="str">
            <v>0</v>
          </cell>
          <cell r="H223" t="str">
            <v>0</v>
          </cell>
          <cell r="I223" t="str">
            <v>0</v>
          </cell>
          <cell r="J223" t="str">
            <v>0</v>
          </cell>
          <cell r="K223" t="str">
            <v>0</v>
          </cell>
          <cell r="L223" t="str">
            <v>0</v>
          </cell>
          <cell r="M223" t="str">
            <v>0</v>
          </cell>
          <cell r="N223" t="str">
            <v>0</v>
          </cell>
          <cell r="O223" t="str">
            <v>0</v>
          </cell>
          <cell r="P223" t="str">
            <v>0</v>
          </cell>
          <cell r="Q223" t="str">
            <v>0</v>
          </cell>
          <cell r="R223" t="str">
            <v>0</v>
          </cell>
          <cell r="S223" t="str">
            <v>0</v>
          </cell>
          <cell r="T223" t="str">
            <v>0</v>
          </cell>
          <cell r="U223" t="str">
            <v>0</v>
          </cell>
          <cell r="V223" t="str">
            <v>0</v>
          </cell>
          <cell r="W223" t="str">
            <v>0</v>
          </cell>
          <cell r="X223" t="str">
            <v>0</v>
          </cell>
        </row>
        <row r="224">
          <cell r="A224">
            <v>425707</v>
          </cell>
          <cell r="B224" t="str">
            <v xml:space="preserve">                                                                 425707     Disc Income 2Nd Nonlaser</v>
          </cell>
          <cell r="C224" t="str">
            <v>0</v>
          </cell>
          <cell r="D224" t="str">
            <v>0</v>
          </cell>
          <cell r="E224" t="str">
            <v>0</v>
          </cell>
          <cell r="F224" t="str">
            <v>0</v>
          </cell>
          <cell r="G224" t="str">
            <v>0</v>
          </cell>
          <cell r="H224" t="str">
            <v>0</v>
          </cell>
          <cell r="I224" t="str">
            <v>0</v>
          </cell>
          <cell r="J224" t="str">
            <v>0</v>
          </cell>
          <cell r="K224" t="str">
            <v>0</v>
          </cell>
          <cell r="L224" t="str">
            <v>0</v>
          </cell>
          <cell r="M224" t="str">
            <v>0</v>
          </cell>
          <cell r="N224" t="str">
            <v>0</v>
          </cell>
          <cell r="O224" t="str">
            <v>0</v>
          </cell>
          <cell r="P224" t="str">
            <v>0</v>
          </cell>
          <cell r="Q224" t="str">
            <v>0</v>
          </cell>
          <cell r="R224" t="str">
            <v>0</v>
          </cell>
          <cell r="S224" t="str">
            <v>0</v>
          </cell>
          <cell r="T224" t="str">
            <v>0</v>
          </cell>
          <cell r="U224" t="str">
            <v>0</v>
          </cell>
          <cell r="V224" t="str">
            <v>0</v>
          </cell>
          <cell r="W224" t="str">
            <v>0</v>
          </cell>
          <cell r="X224" t="str">
            <v>0</v>
          </cell>
        </row>
        <row r="225">
          <cell r="A225">
            <v>425757</v>
          </cell>
          <cell r="B225" t="str">
            <v xml:space="preserve">                                                                 425757     Def Fee Inc 2Nd Nonlaser</v>
          </cell>
          <cell r="C225" t="str">
            <v>0</v>
          </cell>
          <cell r="D225" t="str">
            <v>0</v>
          </cell>
          <cell r="E225" t="str">
            <v>0</v>
          </cell>
          <cell r="F225" t="str">
            <v>0</v>
          </cell>
          <cell r="G225" t="str">
            <v>0</v>
          </cell>
          <cell r="H225" t="str">
            <v>0</v>
          </cell>
          <cell r="I225" t="str">
            <v>0</v>
          </cell>
          <cell r="J225" t="str">
            <v>0</v>
          </cell>
          <cell r="K225" t="str">
            <v>0</v>
          </cell>
          <cell r="L225" t="str">
            <v>0</v>
          </cell>
          <cell r="M225" t="str">
            <v>0</v>
          </cell>
          <cell r="N225" t="str">
            <v>0</v>
          </cell>
          <cell r="O225" t="str">
            <v>0</v>
          </cell>
          <cell r="P225" t="str">
            <v>0</v>
          </cell>
          <cell r="Q225" t="str">
            <v>0</v>
          </cell>
          <cell r="R225" t="str">
            <v>0</v>
          </cell>
          <cell r="S225" t="str">
            <v>0</v>
          </cell>
          <cell r="T225" t="str">
            <v>0</v>
          </cell>
          <cell r="U225" t="str">
            <v>0</v>
          </cell>
          <cell r="V225" t="str">
            <v>0</v>
          </cell>
          <cell r="W225" t="str">
            <v>0</v>
          </cell>
          <cell r="X225" t="str">
            <v>0</v>
          </cell>
        </row>
        <row r="226">
          <cell r="A226">
            <v>425901</v>
          </cell>
          <cell r="B226" t="str">
            <v xml:space="preserve">                                                                 425901     Amort Income SCND PDI</v>
          </cell>
          <cell r="C226">
            <v>-58334.71</v>
          </cell>
          <cell r="D226">
            <v>-61434.239999999998</v>
          </cell>
          <cell r="E226">
            <v>-61971.16</v>
          </cell>
          <cell r="F226">
            <v>-53228.52</v>
          </cell>
          <cell r="G226">
            <v>-51709.46</v>
          </cell>
          <cell r="H226">
            <v>-50528.92</v>
          </cell>
          <cell r="I226">
            <v>-47443.28</v>
          </cell>
          <cell r="J226">
            <v>-46889.67</v>
          </cell>
          <cell r="K226">
            <v>-46610.43</v>
          </cell>
          <cell r="L226">
            <v>-54299.67</v>
          </cell>
          <cell r="M226">
            <v>-54176.36</v>
          </cell>
          <cell r="N226">
            <v>-54139.32</v>
          </cell>
          <cell r="O226">
            <v>-683228.11</v>
          </cell>
          <cell r="P226">
            <v>-640765.74</v>
          </cell>
          <cell r="Q226">
            <v>-181740.11</v>
          </cell>
          <cell r="R226">
            <v>-155466.9</v>
          </cell>
          <cell r="S226">
            <v>-140943.38</v>
          </cell>
          <cell r="T226">
            <v>-162615.35</v>
          </cell>
          <cell r="U226">
            <v>-260767.97</v>
          </cell>
          <cell r="V226">
            <v>-260148.46</v>
          </cell>
          <cell r="W226">
            <v>-407886.91249999998</v>
          </cell>
          <cell r="X226">
            <v>-559498.15250000008</v>
          </cell>
        </row>
        <row r="227">
          <cell r="A227" t="str">
            <v xml:space="preserve">                                                            MPPDAMORTSEC</v>
          </cell>
          <cell r="B227" t="str">
            <v xml:space="preserve">                                                            MPPDAMORTSEC</v>
          </cell>
          <cell r="C227">
            <v>-58333.87</v>
          </cell>
          <cell r="D227">
            <v>-61435.08</v>
          </cell>
          <cell r="E227">
            <v>-61968.21</v>
          </cell>
          <cell r="F227">
            <v>-53227.29</v>
          </cell>
          <cell r="G227">
            <v>-51709.46</v>
          </cell>
          <cell r="H227">
            <v>-50527.85</v>
          </cell>
          <cell r="I227">
            <v>-47443.28</v>
          </cell>
          <cell r="J227">
            <v>-46887.99</v>
          </cell>
          <cell r="K227">
            <v>-46606.05</v>
          </cell>
          <cell r="L227">
            <v>-54298.83</v>
          </cell>
          <cell r="M227">
            <v>-54174.21</v>
          </cell>
          <cell r="N227">
            <v>-54139.32</v>
          </cell>
          <cell r="O227">
            <v>-683156.17</v>
          </cell>
          <cell r="P227">
            <v>-640751.43999999994</v>
          </cell>
          <cell r="Q227">
            <v>-181737.16</v>
          </cell>
          <cell r="R227">
            <v>-155464.6</v>
          </cell>
          <cell r="S227">
            <v>-140937.32</v>
          </cell>
          <cell r="T227">
            <v>-162612.35999999999</v>
          </cell>
          <cell r="U227">
            <v>-260749.03749999998</v>
          </cell>
          <cell r="V227">
            <v>-260144.32</v>
          </cell>
          <cell r="W227">
            <v>-407879.72750000004</v>
          </cell>
          <cell r="X227">
            <v>-559485.13749999995</v>
          </cell>
        </row>
        <row r="228">
          <cell r="A228" t="str">
            <v xml:space="preserve">                                                            MPPDAMORTHRB</v>
          </cell>
          <cell r="B228" t="str">
            <v xml:space="preserve">                                                            MPPDAMORTHRB</v>
          </cell>
          <cell r="C228" t="str">
            <v>0</v>
          </cell>
          <cell r="D228" t="str">
            <v>0</v>
          </cell>
          <cell r="E228" t="str">
            <v>0</v>
          </cell>
          <cell r="F228" t="str">
            <v>0</v>
          </cell>
          <cell r="G228" t="str">
            <v>0</v>
          </cell>
          <cell r="H228" t="str">
            <v>0</v>
          </cell>
          <cell r="I228" t="str">
            <v>0</v>
          </cell>
          <cell r="J228" t="str">
            <v>0</v>
          </cell>
          <cell r="K228" t="str">
            <v>0</v>
          </cell>
          <cell r="L228" t="str">
            <v>0</v>
          </cell>
          <cell r="M228" t="str">
            <v>0</v>
          </cell>
          <cell r="N228" t="str">
            <v>0</v>
          </cell>
          <cell r="O228" t="str">
            <v>0</v>
          </cell>
          <cell r="P228" t="str">
            <v>0</v>
          </cell>
          <cell r="Q228" t="str">
            <v>0</v>
          </cell>
          <cell r="R228" t="str">
            <v>0</v>
          </cell>
          <cell r="S228" t="str">
            <v>0</v>
          </cell>
          <cell r="T228" t="str">
            <v>0</v>
          </cell>
          <cell r="U228" t="str">
            <v>0</v>
          </cell>
          <cell r="V228" t="str">
            <v>0</v>
          </cell>
          <cell r="W228" t="str">
            <v>0</v>
          </cell>
          <cell r="X228" t="str">
            <v>0</v>
          </cell>
        </row>
        <row r="229">
          <cell r="A229">
            <v>427001</v>
          </cell>
          <cell r="B229" t="str">
            <v xml:space="preserve">                                                                 427001     DIS INC MULT GOVT PDI</v>
          </cell>
          <cell r="C229" t="str">
            <v>0</v>
          </cell>
          <cell r="D229">
            <v>0.34</v>
          </cell>
          <cell r="E229" t="str">
            <v>0</v>
          </cell>
          <cell r="F229" t="str">
            <v>0</v>
          </cell>
          <cell r="G229" t="str">
            <v>0</v>
          </cell>
          <cell r="H229" t="str">
            <v>0</v>
          </cell>
          <cell r="I229" t="str">
            <v>0</v>
          </cell>
          <cell r="J229" t="str">
            <v>0</v>
          </cell>
          <cell r="K229" t="str">
            <v>0</v>
          </cell>
          <cell r="L229" t="str">
            <v>0</v>
          </cell>
          <cell r="M229" t="str">
            <v>0</v>
          </cell>
          <cell r="N229" t="str">
            <v>0</v>
          </cell>
          <cell r="O229" t="str">
            <v>0</v>
          </cell>
          <cell r="P229">
            <v>0.34</v>
          </cell>
          <cell r="Q229">
            <v>0.34</v>
          </cell>
          <cell r="R229" t="str">
            <v>0</v>
          </cell>
          <cell r="S229" t="str">
            <v>0</v>
          </cell>
          <cell r="T229" t="str">
            <v>0</v>
          </cell>
          <cell r="U229">
            <v>0.17</v>
          </cell>
          <cell r="V229">
            <v>0.34</v>
          </cell>
          <cell r="W229">
            <v>0.34</v>
          </cell>
          <cell r="X229">
            <v>0.34</v>
          </cell>
        </row>
        <row r="230">
          <cell r="A230">
            <v>427107</v>
          </cell>
          <cell r="B230" t="str">
            <v xml:space="preserve">                                                                 427107     Disc Inc Gov Project</v>
          </cell>
          <cell r="C230" t="str">
            <v>0</v>
          </cell>
          <cell r="D230" t="str">
            <v>0</v>
          </cell>
          <cell r="E230" t="str">
            <v>0</v>
          </cell>
          <cell r="F230" t="str">
            <v>0</v>
          </cell>
          <cell r="G230" t="str">
            <v>0</v>
          </cell>
          <cell r="H230" t="str">
            <v>0</v>
          </cell>
          <cell r="I230" t="str">
            <v>0</v>
          </cell>
          <cell r="J230" t="str">
            <v>0</v>
          </cell>
          <cell r="K230" t="str">
            <v>0</v>
          </cell>
          <cell r="L230" t="str">
            <v>0</v>
          </cell>
          <cell r="M230" t="str">
            <v>0</v>
          </cell>
          <cell r="N230" t="str">
            <v>0</v>
          </cell>
          <cell r="O230" t="str">
            <v>0</v>
          </cell>
          <cell r="P230" t="str">
            <v>0</v>
          </cell>
          <cell r="Q230" t="str">
            <v>0</v>
          </cell>
          <cell r="R230" t="str">
            <v>0</v>
          </cell>
          <cell r="S230" t="str">
            <v>0</v>
          </cell>
          <cell r="T230" t="str">
            <v>0</v>
          </cell>
          <cell r="U230" t="str">
            <v>0</v>
          </cell>
          <cell r="V230" t="str">
            <v>0</v>
          </cell>
          <cell r="W230" t="str">
            <v>0</v>
          </cell>
          <cell r="X230" t="str">
            <v>0</v>
          </cell>
        </row>
        <row r="231">
          <cell r="A231">
            <v>427108</v>
          </cell>
          <cell r="B231" t="str">
            <v xml:space="preserve">                                                                 427108</v>
          </cell>
          <cell r="C231" t="str">
            <v>0</v>
          </cell>
          <cell r="D231" t="str">
            <v>0</v>
          </cell>
          <cell r="E231" t="str">
            <v>0</v>
          </cell>
          <cell r="F231" t="str">
            <v>0</v>
          </cell>
          <cell r="G231" t="str">
            <v>0</v>
          </cell>
          <cell r="H231" t="str">
            <v>0</v>
          </cell>
          <cell r="I231" t="str">
            <v>0</v>
          </cell>
          <cell r="J231" t="str">
            <v>0</v>
          </cell>
          <cell r="K231" t="str">
            <v>0</v>
          </cell>
          <cell r="L231" t="str">
            <v>0</v>
          </cell>
          <cell r="M231" t="str">
            <v>0</v>
          </cell>
          <cell r="N231" t="str">
            <v>0</v>
          </cell>
          <cell r="O231" t="str">
            <v>0</v>
          </cell>
          <cell r="P231" t="str">
            <v>0</v>
          </cell>
          <cell r="Q231" t="str">
            <v>0</v>
          </cell>
          <cell r="R231" t="str">
            <v>0</v>
          </cell>
          <cell r="S231" t="str">
            <v>0</v>
          </cell>
          <cell r="T231" t="str">
            <v>0</v>
          </cell>
          <cell r="U231" t="str">
            <v>0</v>
          </cell>
          <cell r="V231" t="str">
            <v>0</v>
          </cell>
          <cell r="W231" t="str">
            <v>0</v>
          </cell>
          <cell r="X231" t="str">
            <v>0</v>
          </cell>
        </row>
        <row r="232">
          <cell r="A232">
            <v>427117</v>
          </cell>
          <cell r="B232" t="str">
            <v xml:space="preserve">                                                                 427117     Inc MF Govt Disc - Stats</v>
          </cell>
          <cell r="C232">
            <v>1403.25</v>
          </cell>
          <cell r="D232">
            <v>1443.26</v>
          </cell>
          <cell r="E232">
            <v>1182.3800000000001</v>
          </cell>
          <cell r="F232">
            <v>2059.04</v>
          </cell>
          <cell r="G232">
            <v>2194.7800000000002</v>
          </cell>
          <cell r="H232">
            <v>2677.57</v>
          </cell>
          <cell r="I232">
            <v>2024.16</v>
          </cell>
          <cell r="J232">
            <v>2114.31</v>
          </cell>
          <cell r="K232">
            <v>2073.75</v>
          </cell>
          <cell r="L232">
            <v>2271.23</v>
          </cell>
          <cell r="M232">
            <v>2276.1999999999998</v>
          </cell>
          <cell r="N232">
            <v>2215.9699999999998</v>
          </cell>
          <cell r="O232">
            <v>33523.39</v>
          </cell>
          <cell r="P232">
            <v>23935.9</v>
          </cell>
          <cell r="Q232">
            <v>4028.89</v>
          </cell>
          <cell r="R232">
            <v>6931.39</v>
          </cell>
          <cell r="S232">
            <v>6212.22</v>
          </cell>
          <cell r="T232">
            <v>6763.4</v>
          </cell>
          <cell r="U232">
            <v>10450.51</v>
          </cell>
          <cell r="V232">
            <v>7339.9524999999994</v>
          </cell>
          <cell r="W232">
            <v>14053.9925</v>
          </cell>
          <cell r="X232">
            <v>20568.014999999999</v>
          </cell>
        </row>
        <row r="233">
          <cell r="A233">
            <v>427141</v>
          </cell>
          <cell r="B233" t="str">
            <v xml:space="preserve">                                                                 427141     Inc Nly MF Govt Disc-Stats</v>
          </cell>
          <cell r="C233" t="str">
            <v>0</v>
          </cell>
          <cell r="D233" t="str">
            <v>0</v>
          </cell>
          <cell r="E233" t="str">
            <v>0</v>
          </cell>
          <cell r="F233" t="str">
            <v>0</v>
          </cell>
          <cell r="G233" t="str">
            <v>0</v>
          </cell>
          <cell r="H233" t="str">
            <v>0</v>
          </cell>
          <cell r="I233" t="str">
            <v>0</v>
          </cell>
          <cell r="J233" t="str">
            <v>0</v>
          </cell>
          <cell r="K233" t="str">
            <v>0</v>
          </cell>
          <cell r="L233" t="str">
            <v>0</v>
          </cell>
          <cell r="M233" t="str">
            <v>0</v>
          </cell>
          <cell r="N233" t="str">
            <v>0</v>
          </cell>
          <cell r="O233">
            <v>3319.28</v>
          </cell>
          <cell r="P233" t="str">
            <v>0</v>
          </cell>
          <cell r="Q233" t="str">
            <v>0</v>
          </cell>
          <cell r="R233" t="str">
            <v>0</v>
          </cell>
          <cell r="S233" t="str">
            <v>0</v>
          </cell>
          <cell r="T233" t="str">
            <v>0</v>
          </cell>
          <cell r="U233">
            <v>829.82</v>
          </cell>
          <cell r="V233" t="str">
            <v>0</v>
          </cell>
          <cell r="W233" t="str">
            <v>0</v>
          </cell>
          <cell r="X233" t="str">
            <v>0</v>
          </cell>
        </row>
        <row r="234">
          <cell r="A234">
            <v>427157</v>
          </cell>
          <cell r="B234" t="str">
            <v xml:space="preserve">                                                                 427157     Def Fee Inc Govt Plass</v>
          </cell>
          <cell r="C234" t="str">
            <v>0</v>
          </cell>
          <cell r="D234" t="str">
            <v>0</v>
          </cell>
          <cell r="E234" t="str">
            <v>0</v>
          </cell>
          <cell r="F234" t="str">
            <v>0</v>
          </cell>
          <cell r="G234" t="str">
            <v>0</v>
          </cell>
          <cell r="H234" t="str">
            <v>0</v>
          </cell>
          <cell r="I234" t="str">
            <v>0</v>
          </cell>
          <cell r="J234" t="str">
            <v>0</v>
          </cell>
          <cell r="K234" t="str">
            <v>0</v>
          </cell>
          <cell r="L234" t="str">
            <v>0</v>
          </cell>
          <cell r="M234" t="str">
            <v>0</v>
          </cell>
          <cell r="N234" t="str">
            <v>0</v>
          </cell>
          <cell r="O234" t="str">
            <v>0</v>
          </cell>
          <cell r="P234" t="str">
            <v>0</v>
          </cell>
          <cell r="Q234" t="str">
            <v>0</v>
          </cell>
          <cell r="R234" t="str">
            <v>0</v>
          </cell>
          <cell r="S234" t="str">
            <v>0</v>
          </cell>
          <cell r="T234" t="str">
            <v>0</v>
          </cell>
          <cell r="U234" t="str">
            <v>0</v>
          </cell>
          <cell r="V234" t="str">
            <v>0</v>
          </cell>
          <cell r="W234" t="str">
            <v>0</v>
          </cell>
          <cell r="X234" t="str">
            <v>0</v>
          </cell>
        </row>
        <row r="235">
          <cell r="A235">
            <v>427158</v>
          </cell>
          <cell r="B235" t="str">
            <v xml:space="preserve">                                                                 427158</v>
          </cell>
          <cell r="C235" t="str">
            <v>0</v>
          </cell>
          <cell r="D235" t="str">
            <v>0</v>
          </cell>
          <cell r="E235" t="str">
            <v>0</v>
          </cell>
          <cell r="F235" t="str">
            <v>0</v>
          </cell>
          <cell r="G235" t="str">
            <v>0</v>
          </cell>
          <cell r="H235" t="str">
            <v>0</v>
          </cell>
          <cell r="I235" t="str">
            <v>0</v>
          </cell>
          <cell r="J235" t="str">
            <v>0</v>
          </cell>
          <cell r="K235" t="str">
            <v>0</v>
          </cell>
          <cell r="L235" t="str">
            <v>0</v>
          </cell>
          <cell r="M235" t="str">
            <v>0</v>
          </cell>
          <cell r="N235" t="str">
            <v>0</v>
          </cell>
          <cell r="O235" t="str">
            <v>0</v>
          </cell>
          <cell r="P235" t="str">
            <v>0</v>
          </cell>
          <cell r="Q235" t="str">
            <v>0</v>
          </cell>
          <cell r="R235" t="str">
            <v>0</v>
          </cell>
          <cell r="S235" t="str">
            <v>0</v>
          </cell>
          <cell r="T235" t="str">
            <v>0</v>
          </cell>
          <cell r="U235" t="str">
            <v>0</v>
          </cell>
          <cell r="V235" t="str">
            <v>0</v>
          </cell>
          <cell r="W235" t="str">
            <v>0</v>
          </cell>
          <cell r="X235" t="str">
            <v>0</v>
          </cell>
        </row>
        <row r="236">
          <cell r="A236">
            <v>427167</v>
          </cell>
          <cell r="B236" t="str">
            <v xml:space="preserve">                                                                 427167</v>
          </cell>
          <cell r="C236" t="str">
            <v>0</v>
          </cell>
          <cell r="D236" t="str">
            <v>0</v>
          </cell>
          <cell r="E236" t="str">
            <v>0</v>
          </cell>
          <cell r="F236" t="str">
            <v>0</v>
          </cell>
          <cell r="G236" t="str">
            <v>0</v>
          </cell>
          <cell r="H236" t="str">
            <v>0</v>
          </cell>
          <cell r="I236" t="str">
            <v>0</v>
          </cell>
          <cell r="J236" t="str">
            <v>0</v>
          </cell>
          <cell r="K236" t="str">
            <v>0</v>
          </cell>
          <cell r="L236" t="str">
            <v>0</v>
          </cell>
          <cell r="M236" t="str">
            <v>0</v>
          </cell>
          <cell r="N236" t="str">
            <v>0</v>
          </cell>
          <cell r="O236" t="str">
            <v>0</v>
          </cell>
          <cell r="P236" t="str">
            <v>0</v>
          </cell>
          <cell r="Q236" t="str">
            <v>0</v>
          </cell>
          <cell r="R236" t="str">
            <v>0</v>
          </cell>
          <cell r="S236" t="str">
            <v>0</v>
          </cell>
          <cell r="T236" t="str">
            <v>0</v>
          </cell>
          <cell r="U236" t="str">
            <v>0</v>
          </cell>
          <cell r="V236" t="str">
            <v>0</v>
          </cell>
          <cell r="W236" t="str">
            <v>0</v>
          </cell>
          <cell r="X236" t="str">
            <v>0</v>
          </cell>
        </row>
        <row r="237">
          <cell r="A237" t="str">
            <v xml:space="preserve">                                                            MPPDAMORTGOVTMF</v>
          </cell>
          <cell r="B237" t="str">
            <v xml:space="preserve">                                                            MPPDAMORTGOVTMF</v>
          </cell>
          <cell r="C237">
            <v>1403.25</v>
          </cell>
          <cell r="D237">
            <v>1443.6</v>
          </cell>
          <cell r="E237">
            <v>1182.3800000000001</v>
          </cell>
          <cell r="F237">
            <v>2059.04</v>
          </cell>
          <cell r="G237">
            <v>2194.7800000000002</v>
          </cell>
          <cell r="H237">
            <v>2677.57</v>
          </cell>
          <cell r="I237">
            <v>2024.16</v>
          </cell>
          <cell r="J237">
            <v>2114.31</v>
          </cell>
          <cell r="K237">
            <v>2073.75</v>
          </cell>
          <cell r="L237">
            <v>2271.23</v>
          </cell>
          <cell r="M237">
            <v>2276.1999999999998</v>
          </cell>
          <cell r="N237">
            <v>2215.9699999999998</v>
          </cell>
          <cell r="O237">
            <v>36842.67</v>
          </cell>
          <cell r="P237">
            <v>23936.240000000002</v>
          </cell>
          <cell r="Q237">
            <v>4029.23</v>
          </cell>
          <cell r="R237">
            <v>6931.39</v>
          </cell>
          <cell r="S237">
            <v>6212.22</v>
          </cell>
          <cell r="T237">
            <v>6763.4</v>
          </cell>
          <cell r="U237">
            <v>11280.5</v>
          </cell>
          <cell r="V237">
            <v>7340.2924999999996</v>
          </cell>
          <cell r="W237">
            <v>14054.3325</v>
          </cell>
          <cell r="X237">
            <v>20568.355000000003</v>
          </cell>
        </row>
        <row r="238">
          <cell r="A238">
            <v>427227</v>
          </cell>
          <cell r="B238" t="str">
            <v xml:space="preserve">                                                                 427227     Inc Amort Disc Arm Mf Mbs</v>
          </cell>
          <cell r="C238" t="str">
            <v>0</v>
          </cell>
          <cell r="D238" t="str">
            <v>0</v>
          </cell>
          <cell r="E238" t="str">
            <v>0</v>
          </cell>
          <cell r="F238" t="str">
            <v>0</v>
          </cell>
          <cell r="G238" t="str">
            <v>0</v>
          </cell>
          <cell r="H238" t="str">
            <v>0</v>
          </cell>
          <cell r="I238" t="str">
            <v>0</v>
          </cell>
          <cell r="J238" t="str">
            <v>0</v>
          </cell>
          <cell r="K238" t="str">
            <v>0</v>
          </cell>
          <cell r="L238" t="str">
            <v>0</v>
          </cell>
          <cell r="M238" t="str">
            <v>0</v>
          </cell>
          <cell r="N238" t="str">
            <v>0</v>
          </cell>
          <cell r="O238" t="str">
            <v>0</v>
          </cell>
          <cell r="P238" t="str">
            <v>0</v>
          </cell>
          <cell r="Q238" t="str">
            <v>0</v>
          </cell>
          <cell r="R238" t="str">
            <v>0</v>
          </cell>
          <cell r="S238" t="str">
            <v>0</v>
          </cell>
          <cell r="T238" t="str">
            <v>0</v>
          </cell>
          <cell r="U238" t="str">
            <v>0</v>
          </cell>
          <cell r="V238" t="str">
            <v>0</v>
          </cell>
          <cell r="W238" t="str">
            <v>0</v>
          </cell>
          <cell r="X238" t="str">
            <v>0</v>
          </cell>
        </row>
        <row r="239">
          <cell r="A239">
            <v>427297</v>
          </cell>
          <cell r="B239" t="str">
            <v xml:space="preserve">                                                                 427297</v>
          </cell>
          <cell r="C239" t="str">
            <v>0</v>
          </cell>
          <cell r="D239" t="str">
            <v>0</v>
          </cell>
          <cell r="E239" t="str">
            <v>0</v>
          </cell>
          <cell r="F239" t="str">
            <v>0</v>
          </cell>
          <cell r="G239" t="str">
            <v>0</v>
          </cell>
          <cell r="H239" t="str">
            <v>0</v>
          </cell>
          <cell r="I239" t="str">
            <v>0</v>
          </cell>
          <cell r="J239" t="str">
            <v>0</v>
          </cell>
          <cell r="K239" t="str">
            <v>0</v>
          </cell>
          <cell r="L239" t="str">
            <v>0</v>
          </cell>
          <cell r="M239" t="str">
            <v>0</v>
          </cell>
          <cell r="N239" t="str">
            <v>0</v>
          </cell>
          <cell r="O239" t="str">
            <v>0</v>
          </cell>
          <cell r="P239" t="str">
            <v>0</v>
          </cell>
          <cell r="Q239" t="str">
            <v>0</v>
          </cell>
          <cell r="R239" t="str">
            <v>0</v>
          </cell>
          <cell r="S239" t="str">
            <v>0</v>
          </cell>
          <cell r="T239" t="str">
            <v>0</v>
          </cell>
          <cell r="U239" t="str">
            <v>0</v>
          </cell>
          <cell r="V239" t="str">
            <v>0</v>
          </cell>
          <cell r="W239" t="str">
            <v>0</v>
          </cell>
          <cell r="X239" t="str">
            <v>0</v>
          </cell>
        </row>
        <row r="240">
          <cell r="A240">
            <v>427307</v>
          </cell>
          <cell r="B240" t="str">
            <v xml:space="preserve">                                                                 427307     Pur Disc Inc Cmf Fr</v>
          </cell>
          <cell r="C240" t="str">
            <v>0</v>
          </cell>
          <cell r="D240" t="str">
            <v>0</v>
          </cell>
          <cell r="E240" t="str">
            <v>0</v>
          </cell>
          <cell r="F240" t="str">
            <v>0</v>
          </cell>
          <cell r="G240" t="str">
            <v>0</v>
          </cell>
          <cell r="H240" t="str">
            <v>0</v>
          </cell>
          <cell r="I240" t="str">
            <v>0</v>
          </cell>
          <cell r="J240" t="str">
            <v>0</v>
          </cell>
          <cell r="K240" t="str">
            <v>0</v>
          </cell>
          <cell r="L240" t="str">
            <v>0</v>
          </cell>
          <cell r="M240" t="str">
            <v>0</v>
          </cell>
          <cell r="N240" t="str">
            <v>0</v>
          </cell>
          <cell r="O240" t="str">
            <v>0</v>
          </cell>
          <cell r="P240" t="str">
            <v>0</v>
          </cell>
          <cell r="Q240" t="str">
            <v>0</v>
          </cell>
          <cell r="R240" t="str">
            <v>0</v>
          </cell>
          <cell r="S240" t="str">
            <v>0</v>
          </cell>
          <cell r="T240" t="str">
            <v>0</v>
          </cell>
          <cell r="U240" t="str">
            <v>0</v>
          </cell>
          <cell r="V240" t="str">
            <v>0</v>
          </cell>
          <cell r="W240" t="str">
            <v>0</v>
          </cell>
          <cell r="X240" t="str">
            <v>0</v>
          </cell>
        </row>
        <row r="241">
          <cell r="A241">
            <v>427308</v>
          </cell>
          <cell r="B241" t="str">
            <v xml:space="preserve">                                                                 427308</v>
          </cell>
          <cell r="C241" t="str">
            <v>0</v>
          </cell>
          <cell r="D241" t="str">
            <v>0</v>
          </cell>
          <cell r="E241" t="str">
            <v>0</v>
          </cell>
          <cell r="F241" t="str">
            <v>0</v>
          </cell>
          <cell r="G241" t="str">
            <v>0</v>
          </cell>
          <cell r="H241" t="str">
            <v>0</v>
          </cell>
          <cell r="I241" t="str">
            <v>0</v>
          </cell>
          <cell r="J241" t="str">
            <v>0</v>
          </cell>
          <cell r="K241" t="str">
            <v>0</v>
          </cell>
          <cell r="L241" t="str">
            <v>0</v>
          </cell>
          <cell r="M241" t="str">
            <v>0</v>
          </cell>
          <cell r="N241" t="str">
            <v>0</v>
          </cell>
          <cell r="O241" t="str">
            <v>0</v>
          </cell>
          <cell r="P241" t="str">
            <v>0</v>
          </cell>
          <cell r="Q241" t="str">
            <v>0</v>
          </cell>
          <cell r="R241" t="str">
            <v>0</v>
          </cell>
          <cell r="S241" t="str">
            <v>0</v>
          </cell>
          <cell r="T241" t="str">
            <v>0</v>
          </cell>
          <cell r="U241" t="str">
            <v>0</v>
          </cell>
          <cell r="V241" t="str">
            <v>0</v>
          </cell>
          <cell r="W241" t="str">
            <v>0</v>
          </cell>
          <cell r="X241" t="str">
            <v>0</v>
          </cell>
        </row>
        <row r="242">
          <cell r="A242">
            <v>427321</v>
          </cell>
          <cell r="B242" t="str">
            <v xml:space="preserve">                                                                 427321     Disc Inc-Non Fnma Mtg-Mf</v>
          </cell>
          <cell r="C242" t="str">
            <v>0</v>
          </cell>
          <cell r="D242" t="str">
            <v>0</v>
          </cell>
          <cell r="E242" t="str">
            <v>0</v>
          </cell>
          <cell r="F242" t="str">
            <v>0</v>
          </cell>
          <cell r="G242" t="str">
            <v>0</v>
          </cell>
          <cell r="H242" t="str">
            <v>0</v>
          </cell>
          <cell r="I242" t="str">
            <v>0</v>
          </cell>
          <cell r="J242" t="str">
            <v>0</v>
          </cell>
          <cell r="K242" t="str">
            <v>0</v>
          </cell>
          <cell r="L242" t="str">
            <v>0</v>
          </cell>
          <cell r="M242" t="str">
            <v>0</v>
          </cell>
          <cell r="N242" t="str">
            <v>0</v>
          </cell>
          <cell r="O242" t="str">
            <v>0</v>
          </cell>
          <cell r="P242" t="str">
            <v>0</v>
          </cell>
          <cell r="Q242" t="str">
            <v>0</v>
          </cell>
          <cell r="R242" t="str">
            <v>0</v>
          </cell>
          <cell r="S242" t="str">
            <v>0</v>
          </cell>
          <cell r="T242" t="str">
            <v>0</v>
          </cell>
          <cell r="U242" t="str">
            <v>0</v>
          </cell>
          <cell r="V242" t="str">
            <v>0</v>
          </cell>
          <cell r="W242" t="str">
            <v>0</v>
          </cell>
          <cell r="X242" t="str">
            <v>0</v>
          </cell>
        </row>
        <row r="243">
          <cell r="A243">
            <v>427527</v>
          </cell>
          <cell r="B243" t="str">
            <v xml:space="preserve">                                                                 427527     DSC INC CONV MF FNMA PITS</v>
          </cell>
          <cell r="C243" t="str">
            <v>0</v>
          </cell>
          <cell r="D243" t="str">
            <v>0</v>
          </cell>
          <cell r="E243" t="str">
            <v>0</v>
          </cell>
          <cell r="F243" t="str">
            <v>0</v>
          </cell>
          <cell r="G243" t="str">
            <v>0</v>
          </cell>
          <cell r="H243" t="str">
            <v>0</v>
          </cell>
          <cell r="I243" t="str">
            <v>0</v>
          </cell>
          <cell r="J243" t="str">
            <v>0</v>
          </cell>
          <cell r="K243" t="str">
            <v>0</v>
          </cell>
          <cell r="L243" t="str">
            <v>0</v>
          </cell>
          <cell r="M243" t="str">
            <v>0</v>
          </cell>
          <cell r="N243" t="str">
            <v>0</v>
          </cell>
          <cell r="O243" t="str">
            <v>0</v>
          </cell>
          <cell r="P243" t="str">
            <v>0</v>
          </cell>
          <cell r="Q243" t="str">
            <v>0</v>
          </cell>
          <cell r="R243" t="str">
            <v>0</v>
          </cell>
          <cell r="S243" t="str">
            <v>0</v>
          </cell>
          <cell r="T243" t="str">
            <v>0</v>
          </cell>
          <cell r="U243" t="str">
            <v>0</v>
          </cell>
          <cell r="V243" t="str">
            <v>0</v>
          </cell>
          <cell r="W243" t="str">
            <v>0</v>
          </cell>
          <cell r="X243" t="str">
            <v>0</v>
          </cell>
        </row>
        <row r="244">
          <cell r="A244">
            <v>427327</v>
          </cell>
          <cell r="B244" t="str">
            <v xml:space="preserve">                                                                 427327</v>
          </cell>
          <cell r="C244" t="str">
            <v>0</v>
          </cell>
          <cell r="D244" t="str">
            <v>0</v>
          </cell>
          <cell r="E244" t="str">
            <v>0</v>
          </cell>
          <cell r="F244" t="str">
            <v>0</v>
          </cell>
          <cell r="G244" t="str">
            <v>0</v>
          </cell>
          <cell r="H244" t="str">
            <v>0</v>
          </cell>
          <cell r="I244" t="str">
            <v>0</v>
          </cell>
          <cell r="J244" t="str">
            <v>0</v>
          </cell>
          <cell r="K244" t="str">
            <v>0</v>
          </cell>
          <cell r="L244" t="str">
            <v>0</v>
          </cell>
          <cell r="M244" t="str">
            <v>0</v>
          </cell>
          <cell r="N244" t="str">
            <v>0</v>
          </cell>
          <cell r="O244" t="str">
            <v>0</v>
          </cell>
          <cell r="P244" t="str">
            <v>0</v>
          </cell>
          <cell r="Q244" t="str">
            <v>0</v>
          </cell>
          <cell r="R244" t="str">
            <v>0</v>
          </cell>
          <cell r="S244" t="str">
            <v>0</v>
          </cell>
          <cell r="T244" t="str">
            <v>0</v>
          </cell>
          <cell r="U244" t="str">
            <v>0</v>
          </cell>
          <cell r="V244" t="str">
            <v>0</v>
          </cell>
          <cell r="W244" t="str">
            <v>0</v>
          </cell>
          <cell r="X244" t="str">
            <v>0</v>
          </cell>
        </row>
        <row r="245">
          <cell r="A245">
            <v>427357</v>
          </cell>
          <cell r="B245" t="str">
            <v xml:space="preserve">                                                                 427357     Def Fee Inc Cmf Fr</v>
          </cell>
          <cell r="C245" t="str">
            <v>0</v>
          </cell>
          <cell r="D245" t="str">
            <v>0</v>
          </cell>
          <cell r="E245" t="str">
            <v>0</v>
          </cell>
          <cell r="F245" t="str">
            <v>0</v>
          </cell>
          <cell r="G245" t="str">
            <v>0</v>
          </cell>
          <cell r="H245" t="str">
            <v>0</v>
          </cell>
          <cell r="I245" t="str">
            <v>0</v>
          </cell>
          <cell r="J245" t="str">
            <v>0</v>
          </cell>
          <cell r="K245" t="str">
            <v>0</v>
          </cell>
          <cell r="L245" t="str">
            <v>0</v>
          </cell>
          <cell r="M245" t="str">
            <v>0</v>
          </cell>
          <cell r="N245" t="str">
            <v>0</v>
          </cell>
          <cell r="O245" t="str">
            <v>0</v>
          </cell>
          <cell r="P245" t="str">
            <v>0</v>
          </cell>
          <cell r="Q245" t="str">
            <v>0</v>
          </cell>
          <cell r="R245" t="str">
            <v>0</v>
          </cell>
          <cell r="S245" t="str">
            <v>0</v>
          </cell>
          <cell r="T245" t="str">
            <v>0</v>
          </cell>
          <cell r="U245" t="str">
            <v>0</v>
          </cell>
          <cell r="V245" t="str">
            <v>0</v>
          </cell>
          <cell r="W245" t="str">
            <v>0</v>
          </cell>
          <cell r="X245" t="str">
            <v>0</v>
          </cell>
        </row>
        <row r="246">
          <cell r="A246">
            <v>427358</v>
          </cell>
          <cell r="B246" t="str">
            <v xml:space="preserve">                                                                 427358</v>
          </cell>
          <cell r="C246" t="str">
            <v>0</v>
          </cell>
          <cell r="D246" t="str">
            <v>0</v>
          </cell>
          <cell r="E246" t="str">
            <v>0</v>
          </cell>
          <cell r="F246" t="str">
            <v>0</v>
          </cell>
          <cell r="G246" t="str">
            <v>0</v>
          </cell>
          <cell r="H246" t="str">
            <v>0</v>
          </cell>
          <cell r="I246" t="str">
            <v>0</v>
          </cell>
          <cell r="J246" t="str">
            <v>0</v>
          </cell>
          <cell r="K246" t="str">
            <v>0</v>
          </cell>
          <cell r="L246" t="str">
            <v>0</v>
          </cell>
          <cell r="M246" t="str">
            <v>0</v>
          </cell>
          <cell r="N246" t="str">
            <v>0</v>
          </cell>
          <cell r="O246" t="str">
            <v>0</v>
          </cell>
          <cell r="P246" t="str">
            <v>0</v>
          </cell>
          <cell r="Q246" t="str">
            <v>0</v>
          </cell>
          <cell r="R246" t="str">
            <v>0</v>
          </cell>
          <cell r="S246" t="str">
            <v>0</v>
          </cell>
          <cell r="T246" t="str">
            <v>0</v>
          </cell>
          <cell r="U246" t="str">
            <v>0</v>
          </cell>
          <cell r="V246" t="str">
            <v>0</v>
          </cell>
          <cell r="W246" t="str">
            <v>0</v>
          </cell>
          <cell r="X246" t="str">
            <v>0</v>
          </cell>
        </row>
        <row r="247">
          <cell r="A247">
            <v>427367</v>
          </cell>
          <cell r="B247" t="str">
            <v xml:space="preserve">                                                                 427367</v>
          </cell>
          <cell r="C247" t="str">
            <v>0</v>
          </cell>
          <cell r="D247" t="str">
            <v>0</v>
          </cell>
          <cell r="E247" t="str">
            <v>0</v>
          </cell>
          <cell r="F247" t="str">
            <v>0</v>
          </cell>
          <cell r="G247" t="str">
            <v>0</v>
          </cell>
          <cell r="H247" t="str">
            <v>0</v>
          </cell>
          <cell r="I247" t="str">
            <v>0</v>
          </cell>
          <cell r="J247" t="str">
            <v>0</v>
          </cell>
          <cell r="K247" t="str">
            <v>0</v>
          </cell>
          <cell r="L247" t="str">
            <v>0</v>
          </cell>
          <cell r="M247" t="str">
            <v>0</v>
          </cell>
          <cell r="N247" t="str">
            <v>0</v>
          </cell>
          <cell r="O247" t="str">
            <v>0</v>
          </cell>
          <cell r="P247" t="str">
            <v>0</v>
          </cell>
          <cell r="Q247" t="str">
            <v>0</v>
          </cell>
          <cell r="R247" t="str">
            <v>0</v>
          </cell>
          <cell r="S247" t="str">
            <v>0</v>
          </cell>
          <cell r="T247" t="str">
            <v>0</v>
          </cell>
          <cell r="U247" t="str">
            <v>0</v>
          </cell>
          <cell r="V247" t="str">
            <v>0</v>
          </cell>
          <cell r="W247" t="str">
            <v>0</v>
          </cell>
          <cell r="X247" t="str">
            <v>0</v>
          </cell>
        </row>
        <row r="248">
          <cell r="A248">
            <v>427511</v>
          </cell>
          <cell r="B248" t="str">
            <v xml:space="preserve">                                                                 427511     INC MF CONV DISC-STATS</v>
          </cell>
          <cell r="C248" t="str">
            <v>0</v>
          </cell>
          <cell r="D248" t="str">
            <v>0</v>
          </cell>
          <cell r="E248" t="str">
            <v>0</v>
          </cell>
          <cell r="F248" t="str">
            <v>0</v>
          </cell>
          <cell r="G248" t="str">
            <v>0</v>
          </cell>
          <cell r="H248" t="str">
            <v>0</v>
          </cell>
          <cell r="I248" t="str">
            <v>0</v>
          </cell>
          <cell r="J248" t="str">
            <v>0</v>
          </cell>
          <cell r="K248" t="str">
            <v>0</v>
          </cell>
          <cell r="L248" t="str">
            <v>0</v>
          </cell>
          <cell r="M248" t="str">
            <v>0</v>
          </cell>
          <cell r="N248" t="str">
            <v>0</v>
          </cell>
          <cell r="O248">
            <v>1966.3</v>
          </cell>
          <cell r="P248" t="str">
            <v>0</v>
          </cell>
          <cell r="Q248" t="str">
            <v>0</v>
          </cell>
          <cell r="R248" t="str">
            <v>0</v>
          </cell>
          <cell r="S248" t="str">
            <v>0</v>
          </cell>
          <cell r="T248" t="str">
            <v>0</v>
          </cell>
          <cell r="U248">
            <v>491.57499999999999</v>
          </cell>
          <cell r="V248" t="str">
            <v>0</v>
          </cell>
          <cell r="W248" t="str">
            <v>0</v>
          </cell>
          <cell r="X248" t="str">
            <v>0</v>
          </cell>
        </row>
        <row r="249">
          <cell r="A249">
            <v>427541</v>
          </cell>
          <cell r="B249" t="str">
            <v xml:space="preserve">                                                                 427541     Inc Nly Mf Conv Disc-STATS</v>
          </cell>
          <cell r="C249">
            <v>-4841813.6900000004</v>
          </cell>
          <cell r="D249">
            <v>-3493298.47</v>
          </cell>
          <cell r="E249">
            <v>-2778471.75</v>
          </cell>
          <cell r="F249">
            <v>-2293931.36</v>
          </cell>
          <cell r="G249">
            <v>-2130947.06</v>
          </cell>
          <cell r="H249">
            <v>-2247836.04</v>
          </cell>
          <cell r="I249">
            <v>-2097145.38</v>
          </cell>
          <cell r="J249">
            <v>-4623772.08</v>
          </cell>
          <cell r="K249">
            <v>-2017199.73</v>
          </cell>
          <cell r="L249">
            <v>-1073213.17</v>
          </cell>
          <cell r="M249">
            <v>-5539834.6100000003</v>
          </cell>
          <cell r="N249">
            <v>-2168449.2599999998</v>
          </cell>
          <cell r="O249">
            <v>-36356747.020000003</v>
          </cell>
          <cell r="P249">
            <v>-35305912.600000001</v>
          </cell>
          <cell r="Q249">
            <v>-11113583.91</v>
          </cell>
          <cell r="R249">
            <v>-6672714.46</v>
          </cell>
          <cell r="S249">
            <v>-8738117.1899999995</v>
          </cell>
          <cell r="T249">
            <v>-8781497.0399999991</v>
          </cell>
          <cell r="U249">
            <v>-15161814.195</v>
          </cell>
          <cell r="V249">
            <v>-14461464.969999999</v>
          </cell>
          <cell r="W249">
            <v>-22175343.377500001</v>
          </cell>
          <cell r="X249">
            <v>-30641355.057499997</v>
          </cell>
        </row>
        <row r="250">
          <cell r="A250">
            <v>427607</v>
          </cell>
          <cell r="B250" t="str">
            <v xml:space="preserve">                                                                 427607</v>
          </cell>
          <cell r="C250" t="str">
            <v>0</v>
          </cell>
          <cell r="D250" t="str">
            <v>0</v>
          </cell>
          <cell r="E250" t="str">
            <v>0</v>
          </cell>
          <cell r="F250" t="str">
            <v>0</v>
          </cell>
          <cell r="G250" t="str">
            <v>0</v>
          </cell>
          <cell r="H250" t="str">
            <v>0</v>
          </cell>
          <cell r="I250" t="str">
            <v>0</v>
          </cell>
          <cell r="J250" t="str">
            <v>0</v>
          </cell>
          <cell r="K250" t="str">
            <v>0</v>
          </cell>
          <cell r="L250" t="str">
            <v>0</v>
          </cell>
          <cell r="M250" t="str">
            <v>0</v>
          </cell>
          <cell r="N250" t="str">
            <v>0</v>
          </cell>
          <cell r="O250" t="str">
            <v>0</v>
          </cell>
          <cell r="P250" t="str">
            <v>0</v>
          </cell>
          <cell r="Q250" t="str">
            <v>0</v>
          </cell>
          <cell r="R250" t="str">
            <v>0</v>
          </cell>
          <cell r="S250" t="str">
            <v>0</v>
          </cell>
          <cell r="T250" t="str">
            <v>0</v>
          </cell>
          <cell r="U250" t="str">
            <v>0</v>
          </cell>
          <cell r="V250" t="str">
            <v>0</v>
          </cell>
          <cell r="W250" t="str">
            <v>0</v>
          </cell>
          <cell r="X250" t="str">
            <v>0</v>
          </cell>
        </row>
        <row r="251">
          <cell r="A251">
            <v>427657</v>
          </cell>
          <cell r="B251" t="str">
            <v xml:space="preserve">                                                                 427657</v>
          </cell>
          <cell r="C251" t="str">
            <v>0</v>
          </cell>
          <cell r="D251" t="str">
            <v>0</v>
          </cell>
          <cell r="E251" t="str">
            <v>0</v>
          </cell>
          <cell r="F251" t="str">
            <v>0</v>
          </cell>
          <cell r="G251" t="str">
            <v>0</v>
          </cell>
          <cell r="H251" t="str">
            <v>0</v>
          </cell>
          <cell r="I251" t="str">
            <v>0</v>
          </cell>
          <cell r="J251" t="str">
            <v>0</v>
          </cell>
          <cell r="K251" t="str">
            <v>0</v>
          </cell>
          <cell r="L251" t="str">
            <v>0</v>
          </cell>
          <cell r="M251" t="str">
            <v>0</v>
          </cell>
          <cell r="N251" t="str">
            <v>0</v>
          </cell>
          <cell r="O251" t="str">
            <v>0</v>
          </cell>
          <cell r="P251" t="str">
            <v>0</v>
          </cell>
          <cell r="Q251" t="str">
            <v>0</v>
          </cell>
          <cell r="R251" t="str">
            <v>0</v>
          </cell>
          <cell r="S251" t="str">
            <v>0</v>
          </cell>
          <cell r="T251" t="str">
            <v>0</v>
          </cell>
          <cell r="U251" t="str">
            <v>0</v>
          </cell>
          <cell r="V251" t="str">
            <v>0</v>
          </cell>
          <cell r="W251" t="str">
            <v>0</v>
          </cell>
          <cell r="X251" t="str">
            <v>0</v>
          </cell>
        </row>
        <row r="252">
          <cell r="A252">
            <v>427901</v>
          </cell>
          <cell r="B252" t="str">
            <v xml:space="preserve">                                                                 427901     DIS INC MULT CONV PDI</v>
          </cell>
          <cell r="C252">
            <v>1135114.07</v>
          </cell>
          <cell r="D252">
            <v>1096487.8400000001</v>
          </cell>
          <cell r="E252">
            <v>1080569.1499999999</v>
          </cell>
          <cell r="F252">
            <v>1117623.94</v>
          </cell>
          <cell r="G252">
            <v>1087000.4099999999</v>
          </cell>
          <cell r="H252">
            <v>1068226.4099999999</v>
          </cell>
          <cell r="I252">
            <v>1083299.77</v>
          </cell>
          <cell r="J252">
            <v>1042570.33</v>
          </cell>
          <cell r="K252">
            <v>1035036.44</v>
          </cell>
          <cell r="L252">
            <v>995992.6</v>
          </cell>
          <cell r="M252">
            <v>975005.93</v>
          </cell>
          <cell r="N252">
            <v>933362.24</v>
          </cell>
          <cell r="O252">
            <v>11776390.83</v>
          </cell>
          <cell r="P252">
            <v>12650289.130000001</v>
          </cell>
          <cell r="Q252">
            <v>3312171.06</v>
          </cell>
          <cell r="R252">
            <v>3272850.76</v>
          </cell>
          <cell r="S252">
            <v>3160906.54</v>
          </cell>
          <cell r="T252">
            <v>2904360.77</v>
          </cell>
          <cell r="U252">
            <v>4613819.4675000003</v>
          </cell>
          <cell r="V252">
            <v>4960945.8224999998</v>
          </cell>
          <cell r="W252">
            <v>8177540.9224999994</v>
          </cell>
          <cell r="X252">
            <v>11213766.335000001</v>
          </cell>
        </row>
        <row r="253">
          <cell r="A253">
            <v>427902</v>
          </cell>
          <cell r="B253" t="str">
            <v xml:space="preserve">                                                                 427902     Multifamily Conv Disc Income</v>
          </cell>
          <cell r="C253" t="str">
            <v>0</v>
          </cell>
          <cell r="D253" t="str">
            <v>0</v>
          </cell>
          <cell r="E253" t="str">
            <v>0</v>
          </cell>
          <cell r="F253" t="str">
            <v>0</v>
          </cell>
          <cell r="G253" t="str">
            <v>0</v>
          </cell>
          <cell r="H253" t="str">
            <v>0</v>
          </cell>
          <cell r="I253" t="str">
            <v>0</v>
          </cell>
          <cell r="J253" t="str">
            <v>0</v>
          </cell>
          <cell r="K253" t="str">
            <v>0</v>
          </cell>
          <cell r="L253" t="str">
            <v>0</v>
          </cell>
          <cell r="M253" t="str">
            <v>0</v>
          </cell>
          <cell r="N253" t="str">
            <v>0</v>
          </cell>
          <cell r="O253" t="str">
            <v>0</v>
          </cell>
          <cell r="P253" t="str">
            <v>0</v>
          </cell>
          <cell r="Q253" t="str">
            <v>0</v>
          </cell>
          <cell r="R253" t="str">
            <v>0</v>
          </cell>
          <cell r="S253" t="str">
            <v>0</v>
          </cell>
          <cell r="T253" t="str">
            <v>0</v>
          </cell>
          <cell r="U253" t="str">
            <v>0</v>
          </cell>
          <cell r="V253" t="str">
            <v>0</v>
          </cell>
          <cell r="W253" t="str">
            <v>0</v>
          </cell>
          <cell r="X253" t="str">
            <v>0</v>
          </cell>
        </row>
        <row r="254">
          <cell r="A254" t="str">
            <v xml:space="preserve">                                                            MPPDAMORTCONVMF</v>
          </cell>
          <cell r="B254" t="str">
            <v xml:space="preserve">                                                            MPPDAMORTCONVMF</v>
          </cell>
          <cell r="C254">
            <v>-3706699.62</v>
          </cell>
          <cell r="D254">
            <v>-2396810.63</v>
          </cell>
          <cell r="E254">
            <v>-1697902.6</v>
          </cell>
          <cell r="F254">
            <v>-1176307.42</v>
          </cell>
          <cell r="G254">
            <v>-1043946.65</v>
          </cell>
          <cell r="H254">
            <v>-1179609.6299999999</v>
          </cell>
          <cell r="I254">
            <v>-1013845.61</v>
          </cell>
          <cell r="J254">
            <v>-3581201.75</v>
          </cell>
          <cell r="K254">
            <v>-982163.29</v>
          </cell>
          <cell r="L254">
            <v>-77220.569999999949</v>
          </cell>
          <cell r="M254">
            <v>-4564828.68</v>
          </cell>
          <cell r="N254">
            <v>-1235087.02</v>
          </cell>
          <cell r="O254">
            <v>-24578389.890000008</v>
          </cell>
          <cell r="P254">
            <v>-22655623.469999999</v>
          </cell>
          <cell r="Q254">
            <v>-7801412.8499999996</v>
          </cell>
          <cell r="R254">
            <v>-3399863.7</v>
          </cell>
          <cell r="S254">
            <v>-5577210.6499999994</v>
          </cell>
          <cell r="T254">
            <v>-5877136.2700000005</v>
          </cell>
          <cell r="U254">
            <v>-10547503.152500002</v>
          </cell>
          <cell r="V254">
            <v>-9500519.1475000009</v>
          </cell>
          <cell r="W254">
            <v>-13997802.454999998</v>
          </cell>
          <cell r="X254">
            <v>-19427588.7225</v>
          </cell>
        </row>
        <row r="255">
          <cell r="A255">
            <v>427217</v>
          </cell>
          <cell r="B255" t="str">
            <v xml:space="preserve">                                                                 427217     Inc MF Arms Disc-Stats</v>
          </cell>
          <cell r="C255">
            <v>-917652.23</v>
          </cell>
          <cell r="D255">
            <v>-937591.74</v>
          </cell>
          <cell r="E255">
            <v>-944244.93</v>
          </cell>
          <cell r="F255">
            <v>-918751.74</v>
          </cell>
          <cell r="G255">
            <v>-920085.68</v>
          </cell>
          <cell r="H255">
            <v>-918585.28</v>
          </cell>
          <cell r="I255">
            <v>-667265.91</v>
          </cell>
          <cell r="J255">
            <v>-681638.26</v>
          </cell>
          <cell r="K255">
            <v>-695598.33</v>
          </cell>
          <cell r="L255">
            <v>-844288.96</v>
          </cell>
          <cell r="M255">
            <v>-853256.97</v>
          </cell>
          <cell r="N255">
            <v>-867344.02</v>
          </cell>
          <cell r="O255">
            <v>-7666323.0899999999</v>
          </cell>
          <cell r="P255">
            <v>-10166304.050000001</v>
          </cell>
          <cell r="Q255">
            <v>-2799488.9</v>
          </cell>
          <cell r="R255">
            <v>-2757422.7</v>
          </cell>
          <cell r="S255">
            <v>-2044502.5</v>
          </cell>
          <cell r="T255">
            <v>-2564889.9500000002</v>
          </cell>
          <cell r="U255">
            <v>-3309677.0475000003</v>
          </cell>
          <cell r="V255">
            <v>-4178241.8649999998</v>
          </cell>
          <cell r="W255">
            <v>-6572079.7449999992</v>
          </cell>
          <cell r="X255">
            <v>-8878095.3099999987</v>
          </cell>
        </row>
        <row r="256">
          <cell r="A256">
            <v>427241</v>
          </cell>
          <cell r="B256" t="str">
            <v xml:space="preserve">                                                                 427241     Inc Nly MF Arms Disc-Stats</v>
          </cell>
          <cell r="C256" t="str">
            <v>0</v>
          </cell>
          <cell r="D256" t="str">
            <v>0</v>
          </cell>
          <cell r="E256" t="str">
            <v>0</v>
          </cell>
          <cell r="F256" t="str">
            <v>0</v>
          </cell>
          <cell r="G256" t="str">
            <v>0</v>
          </cell>
          <cell r="H256" t="str">
            <v>0</v>
          </cell>
          <cell r="I256" t="str">
            <v>0</v>
          </cell>
          <cell r="J256" t="str">
            <v>0</v>
          </cell>
          <cell r="K256" t="str">
            <v>0</v>
          </cell>
          <cell r="L256" t="str">
            <v>0</v>
          </cell>
          <cell r="M256" t="str">
            <v>0</v>
          </cell>
          <cell r="N256" t="str">
            <v>0</v>
          </cell>
          <cell r="O256" t="str">
            <v>0</v>
          </cell>
          <cell r="P256" t="str">
            <v>0</v>
          </cell>
          <cell r="Q256" t="str">
            <v>0</v>
          </cell>
          <cell r="R256" t="str">
            <v>0</v>
          </cell>
          <cell r="S256" t="str">
            <v>0</v>
          </cell>
          <cell r="T256" t="str">
            <v>0</v>
          </cell>
          <cell r="U256" t="str">
            <v>0</v>
          </cell>
          <cell r="V256" t="str">
            <v>0</v>
          </cell>
          <cell r="W256" t="str">
            <v>0</v>
          </cell>
          <cell r="X256" t="str">
            <v>0</v>
          </cell>
        </row>
        <row r="257">
          <cell r="A257" t="str">
            <v xml:space="preserve">                                                            MPPDAMORTARMSMF</v>
          </cell>
          <cell r="B257" t="str">
            <v xml:space="preserve">                                                            MPPDAMORTARMSMF</v>
          </cell>
          <cell r="C257">
            <v>-917652.23</v>
          </cell>
          <cell r="D257">
            <v>-937591.74</v>
          </cell>
          <cell r="E257">
            <v>-944244.93</v>
          </cell>
          <cell r="F257">
            <v>-918751.74</v>
          </cell>
          <cell r="G257">
            <v>-920085.68</v>
          </cell>
          <cell r="H257">
            <v>-918585.28</v>
          </cell>
          <cell r="I257">
            <v>-667265.91</v>
          </cell>
          <cell r="J257">
            <v>-681638.26</v>
          </cell>
          <cell r="K257">
            <v>-695598.33</v>
          </cell>
          <cell r="L257">
            <v>-844288.96</v>
          </cell>
          <cell r="M257">
            <v>-853256.97</v>
          </cell>
          <cell r="N257">
            <v>-867344.02</v>
          </cell>
          <cell r="O257">
            <v>-7666323.0899999999</v>
          </cell>
          <cell r="P257">
            <v>-10166304.050000001</v>
          </cell>
          <cell r="Q257">
            <v>-2799488.9</v>
          </cell>
          <cell r="R257">
            <v>-2757422.7</v>
          </cell>
          <cell r="S257">
            <v>-2044502.5</v>
          </cell>
          <cell r="T257">
            <v>-2564889.9500000002</v>
          </cell>
          <cell r="U257">
            <v>-3309677.0475000003</v>
          </cell>
          <cell r="V257">
            <v>-4178241.8649999998</v>
          </cell>
          <cell r="W257">
            <v>-6572079.7449999992</v>
          </cell>
          <cell r="X257">
            <v>-8878095.3099999987</v>
          </cell>
        </row>
        <row r="258">
          <cell r="A258" t="str">
            <v xml:space="preserve">                                                            MPPDAMORTHRBMF</v>
          </cell>
          <cell r="B258" t="str">
            <v xml:space="preserve">                                                            MPPDAMORTHRBMF</v>
          </cell>
          <cell r="C258" t="str">
            <v>0</v>
          </cell>
          <cell r="D258" t="str">
            <v>0</v>
          </cell>
          <cell r="E258" t="str">
            <v>0</v>
          </cell>
          <cell r="F258" t="str">
            <v>0</v>
          </cell>
          <cell r="G258" t="str">
            <v>0</v>
          </cell>
          <cell r="H258" t="str">
            <v>0</v>
          </cell>
          <cell r="I258" t="str">
            <v>0</v>
          </cell>
          <cell r="J258" t="str">
            <v>0</v>
          </cell>
          <cell r="K258" t="str">
            <v>0</v>
          </cell>
          <cell r="L258" t="str">
            <v>0</v>
          </cell>
          <cell r="M258" t="str">
            <v>0</v>
          </cell>
          <cell r="N258" t="str">
            <v>0</v>
          </cell>
          <cell r="O258" t="str">
            <v>0</v>
          </cell>
          <cell r="P258" t="str">
            <v>0</v>
          </cell>
          <cell r="Q258" t="str">
            <v>0</v>
          </cell>
          <cell r="R258" t="str">
            <v>0</v>
          </cell>
          <cell r="S258" t="str">
            <v>0</v>
          </cell>
          <cell r="T258" t="str">
            <v>0</v>
          </cell>
          <cell r="U258" t="str">
            <v>0</v>
          </cell>
          <cell r="V258" t="str">
            <v>0</v>
          </cell>
          <cell r="W258" t="str">
            <v>0</v>
          </cell>
          <cell r="X258" t="str">
            <v>0</v>
          </cell>
        </row>
        <row r="259">
          <cell r="A259" t="str">
            <v xml:space="preserve">                                                       PDAMORT</v>
          </cell>
          <cell r="B259" t="str">
            <v xml:space="preserve">                                                       PDAMORT</v>
          </cell>
          <cell r="C259">
            <v>-48369225.749999993</v>
          </cell>
          <cell r="D259">
            <v>-31040114.379999995</v>
          </cell>
          <cell r="E259">
            <v>122193794.92999999</v>
          </cell>
          <cell r="F259">
            <v>-28199621.879999999</v>
          </cell>
          <cell r="G259">
            <v>-29469661.359999996</v>
          </cell>
          <cell r="H259">
            <v>85762343.470000029</v>
          </cell>
          <cell r="I259">
            <v>1853751.13</v>
          </cell>
          <cell r="J259">
            <v>10611580.229999999</v>
          </cell>
          <cell r="K259">
            <v>29990783.490000002</v>
          </cell>
          <cell r="L259">
            <v>8524173.8399999961</v>
          </cell>
          <cell r="M259">
            <v>5246705.2300000004</v>
          </cell>
          <cell r="N259">
            <v>115214747.96999998</v>
          </cell>
          <cell r="O259">
            <v>-963836080.41000009</v>
          </cell>
          <cell r="P259">
            <v>242319256.92000005</v>
          </cell>
          <cell r="Q259">
            <v>42784454.799999997</v>
          </cell>
          <cell r="R259">
            <v>28093060.230000034</v>
          </cell>
          <cell r="S259">
            <v>42456114.850000001</v>
          </cell>
          <cell r="T259">
            <v>128985627.03999998</v>
          </cell>
          <cell r="U259">
            <v>-262207547.87250006</v>
          </cell>
          <cell r="V259">
            <v>28340493.577499993</v>
          </cell>
          <cell r="W259">
            <v>85071314.36500001</v>
          </cell>
          <cell r="X259">
            <v>151153799.86750004</v>
          </cell>
        </row>
        <row r="260">
          <cell r="A260">
            <v>439001</v>
          </cell>
          <cell r="B260" t="str">
            <v xml:space="preserve">                                                            439001     Stop Int  - Clean Mp</v>
          </cell>
          <cell r="C260">
            <v>36122269.049999997</v>
          </cell>
          <cell r="D260">
            <v>36265874.850000001</v>
          </cell>
          <cell r="E260">
            <v>34105642.579999998</v>
          </cell>
          <cell r="F260">
            <v>31304715.949999999</v>
          </cell>
          <cell r="G260">
            <v>29711229.120000001</v>
          </cell>
          <cell r="H260">
            <v>28654964.98</v>
          </cell>
          <cell r="I260">
            <v>27962931.789999999</v>
          </cell>
          <cell r="J260">
            <v>28939437</v>
          </cell>
          <cell r="K260">
            <v>30395481.879999999</v>
          </cell>
          <cell r="L260">
            <v>31183057.66</v>
          </cell>
          <cell r="M260">
            <v>30946134.109999999</v>
          </cell>
          <cell r="N260">
            <v>31289067.960000001</v>
          </cell>
          <cell r="O260">
            <v>412270012.01999998</v>
          </cell>
          <cell r="P260">
            <v>376880806.93000001</v>
          </cell>
          <cell r="Q260">
            <v>106493786.48</v>
          </cell>
          <cell r="R260">
            <v>89670910.049999997</v>
          </cell>
          <cell r="S260">
            <v>87297850.670000002</v>
          </cell>
          <cell r="T260">
            <v>93418259.729999989</v>
          </cell>
          <cell r="U260">
            <v>156818552.86250001</v>
          </cell>
          <cell r="V260">
            <v>151991679.2475</v>
          </cell>
          <cell r="W260">
            <v>239205484.34250003</v>
          </cell>
          <cell r="X260">
            <v>330145174.49000001</v>
          </cell>
        </row>
        <row r="261">
          <cell r="A261" t="str">
            <v xml:space="preserve">                                                       STOPINTCLEANMP</v>
          </cell>
          <cell r="B261" t="str">
            <v xml:space="preserve">                                                       STOPINTCLEANMP</v>
          </cell>
          <cell r="C261">
            <v>36122269.049999997</v>
          </cell>
          <cell r="D261">
            <v>36265874.850000001</v>
          </cell>
          <cell r="E261">
            <v>34105642.579999998</v>
          </cell>
          <cell r="F261">
            <v>31304715.949999999</v>
          </cell>
          <cell r="G261">
            <v>29711229.120000001</v>
          </cell>
          <cell r="H261">
            <v>28654964.98</v>
          </cell>
          <cell r="I261">
            <v>27962931.789999999</v>
          </cell>
          <cell r="J261">
            <v>28939437</v>
          </cell>
          <cell r="K261">
            <v>30395481.879999999</v>
          </cell>
          <cell r="L261">
            <v>31183057.66</v>
          </cell>
          <cell r="M261">
            <v>30946134.109999999</v>
          </cell>
          <cell r="N261">
            <v>31289067.960000001</v>
          </cell>
          <cell r="O261">
            <v>412270012.01999998</v>
          </cell>
          <cell r="P261">
            <v>376880806.93000001</v>
          </cell>
          <cell r="Q261">
            <v>106493786.48</v>
          </cell>
          <cell r="R261">
            <v>89670910.049999997</v>
          </cell>
          <cell r="S261">
            <v>87297850.670000002</v>
          </cell>
          <cell r="T261">
            <v>93418259.729999989</v>
          </cell>
          <cell r="U261">
            <v>156818552.86250001</v>
          </cell>
          <cell r="V261">
            <v>151991679.2475</v>
          </cell>
          <cell r="W261">
            <v>239205484.34250003</v>
          </cell>
          <cell r="X261">
            <v>330145174.49000001</v>
          </cell>
        </row>
        <row r="262">
          <cell r="A262">
            <v>439011</v>
          </cell>
          <cell r="B262" t="str">
            <v xml:space="preserve">                                                            439011     Stop Int-Ooc Mp</v>
          </cell>
          <cell r="C262">
            <v>-24015301.73</v>
          </cell>
          <cell r="D262">
            <v>-19114825.260000002</v>
          </cell>
          <cell r="E262">
            <v>-27410878.84</v>
          </cell>
          <cell r="F262">
            <v>-27745397.649999999</v>
          </cell>
          <cell r="G262">
            <v>-20752764.030000001</v>
          </cell>
          <cell r="H262">
            <v>-18683298.390000001</v>
          </cell>
          <cell r="I262">
            <v>-17212099.699999999</v>
          </cell>
          <cell r="J262">
            <v>-12961523.869999999</v>
          </cell>
          <cell r="K262">
            <v>-5631502.5099999998</v>
          </cell>
          <cell r="L262">
            <v>-16302631.1</v>
          </cell>
          <cell r="M262">
            <v>-17505250.760000002</v>
          </cell>
          <cell r="N262">
            <v>-19368809.649999999</v>
          </cell>
          <cell r="O262">
            <v>-251671620.08000001</v>
          </cell>
          <cell r="P262">
            <v>-226704283.49000001</v>
          </cell>
          <cell r="Q262">
            <v>-70541005.829999998</v>
          </cell>
          <cell r="R262">
            <v>-67181460.069999993</v>
          </cell>
          <cell r="S262">
            <v>-35805126.079999998</v>
          </cell>
          <cell r="T262">
            <v>-53176691.509999998</v>
          </cell>
          <cell r="U262">
            <v>-97339513.657499999</v>
          </cell>
          <cell r="V262">
            <v>-106397260.68000001</v>
          </cell>
          <cell r="W262">
            <v>-158520178.23750001</v>
          </cell>
          <cell r="X262">
            <v>-199349393.0975</v>
          </cell>
        </row>
        <row r="263">
          <cell r="A263" t="str">
            <v xml:space="preserve">                                                       STOPINTOOCMP</v>
          </cell>
          <cell r="B263" t="str">
            <v xml:space="preserve">                                                       STOPINTOOCMP</v>
          </cell>
          <cell r="C263">
            <v>-24015301.73</v>
          </cell>
          <cell r="D263">
            <v>-19114825.260000002</v>
          </cell>
          <cell r="E263">
            <v>-27410878.84</v>
          </cell>
          <cell r="F263">
            <v>-27745397.649999999</v>
          </cell>
          <cell r="G263">
            <v>-20752764.030000001</v>
          </cell>
          <cell r="H263">
            <v>-18683298.390000001</v>
          </cell>
          <cell r="I263">
            <v>-17212099.699999999</v>
          </cell>
          <cell r="J263">
            <v>-12961523.869999999</v>
          </cell>
          <cell r="K263">
            <v>-5631502.5099999998</v>
          </cell>
          <cell r="L263">
            <v>-16302631.1</v>
          </cell>
          <cell r="M263">
            <v>-17505250.760000002</v>
          </cell>
          <cell r="N263">
            <v>-19368809.649999999</v>
          </cell>
          <cell r="O263">
            <v>-251671620.08000001</v>
          </cell>
          <cell r="P263">
            <v>-226704283.49000001</v>
          </cell>
          <cell r="Q263">
            <v>-70541005.829999998</v>
          </cell>
          <cell r="R263">
            <v>-67181460.069999993</v>
          </cell>
          <cell r="S263">
            <v>-35805126.079999998</v>
          </cell>
          <cell r="T263">
            <v>-53176691.509999998</v>
          </cell>
          <cell r="U263">
            <v>-97339513.657499999</v>
          </cell>
          <cell r="V263">
            <v>-106397260.68000001</v>
          </cell>
          <cell r="W263">
            <v>-158520178.23750001</v>
          </cell>
          <cell r="X263">
            <v>-199349393.0975</v>
          </cell>
        </row>
        <row r="264">
          <cell r="A264">
            <v>439002</v>
          </cell>
          <cell r="B264" t="str">
            <v xml:space="preserve">                                                                 439002     Stop Int-Clean SF</v>
          </cell>
          <cell r="C264">
            <v>-35959364</v>
          </cell>
          <cell r="D264">
            <v>-36063590</v>
          </cell>
          <cell r="E264">
            <v>-33419338</v>
          </cell>
          <cell r="F264">
            <v>-30608163</v>
          </cell>
          <cell r="G264">
            <v>-29046067</v>
          </cell>
          <cell r="H264">
            <v>-28065634</v>
          </cell>
          <cell r="I264">
            <v>-27432367</v>
          </cell>
          <cell r="J264">
            <v>-28175301</v>
          </cell>
          <cell r="K264">
            <v>-29640353</v>
          </cell>
          <cell r="L264">
            <v>-30584540</v>
          </cell>
          <cell r="M264">
            <v>-30778390</v>
          </cell>
          <cell r="N264">
            <v>-31152040</v>
          </cell>
          <cell r="O264">
            <v>-407686073</v>
          </cell>
          <cell r="P264">
            <v>-370925147</v>
          </cell>
          <cell r="Q264">
            <v>-105442292</v>
          </cell>
          <cell r="R264">
            <v>-87719864</v>
          </cell>
          <cell r="S264">
            <v>-85248021</v>
          </cell>
          <cell r="T264">
            <v>-92514970</v>
          </cell>
          <cell r="U264">
            <v>-155277670.75</v>
          </cell>
          <cell r="V264">
            <v>-149937856.25</v>
          </cell>
          <cell r="W264">
            <v>-235234170</v>
          </cell>
          <cell r="X264">
            <v>-324525787</v>
          </cell>
        </row>
        <row r="265">
          <cell r="A265">
            <v>439003</v>
          </cell>
          <cell r="B265" t="str">
            <v xml:space="preserve">                                                                 439003     Stop Int - Clean SF</v>
          </cell>
          <cell r="C265">
            <v>-162905.04999999999</v>
          </cell>
          <cell r="D265">
            <v>-202284.85</v>
          </cell>
          <cell r="E265">
            <v>-686304.58</v>
          </cell>
          <cell r="F265">
            <v>-696552.95</v>
          </cell>
          <cell r="G265">
            <v>-665162.12</v>
          </cell>
          <cell r="H265">
            <v>-589330.98</v>
          </cell>
          <cell r="I265">
            <v>-530564.79</v>
          </cell>
          <cell r="J265">
            <v>-764136</v>
          </cell>
          <cell r="K265">
            <v>-755128.88</v>
          </cell>
          <cell r="L265">
            <v>-598517.66</v>
          </cell>
          <cell r="M265">
            <v>-167744.10999999999</v>
          </cell>
          <cell r="N265">
            <v>-137027.96</v>
          </cell>
          <cell r="O265">
            <v>-4583939.0199999996</v>
          </cell>
          <cell r="P265">
            <v>-5955659.9299999997</v>
          </cell>
          <cell r="Q265">
            <v>-1051494.48</v>
          </cell>
          <cell r="R265">
            <v>-1951046.05</v>
          </cell>
          <cell r="S265">
            <v>-2049829.67</v>
          </cell>
          <cell r="T265">
            <v>-903289.73</v>
          </cell>
          <cell r="U265">
            <v>-1540882.1124999998</v>
          </cell>
          <cell r="V265">
            <v>-2053822.9975000001</v>
          </cell>
          <cell r="W265">
            <v>-3971314.3425000003</v>
          </cell>
          <cell r="X265">
            <v>-5619387.4900000002</v>
          </cell>
        </row>
        <row r="266">
          <cell r="A266">
            <v>410106</v>
          </cell>
          <cell r="B266" t="str">
            <v xml:space="preserve">                                                                 410106     Int Inc Foregone Recovery</v>
          </cell>
          <cell r="C266">
            <v>9685305.1300000008</v>
          </cell>
          <cell r="D266">
            <v>8161190.4000000004</v>
          </cell>
          <cell r="E266">
            <v>9851030.7699999996</v>
          </cell>
          <cell r="F266">
            <v>9103218.1699999999</v>
          </cell>
          <cell r="G266">
            <v>8767285.4100000001</v>
          </cell>
          <cell r="H266">
            <v>9518057.1099999994</v>
          </cell>
          <cell r="I266">
            <v>8277593.6699999999</v>
          </cell>
          <cell r="J266">
            <v>9059182.3499999996</v>
          </cell>
          <cell r="K266">
            <v>8804195.5800000001</v>
          </cell>
          <cell r="L266">
            <v>8230419.5</v>
          </cell>
          <cell r="M266">
            <v>8198392.2999999998</v>
          </cell>
          <cell r="N266">
            <v>7826829.54</v>
          </cell>
          <cell r="O266">
            <v>113661724.01000001</v>
          </cell>
          <cell r="P266">
            <v>105482699.93000001</v>
          </cell>
          <cell r="Q266">
            <v>27697526.300000001</v>
          </cell>
          <cell r="R266">
            <v>27388560.689999998</v>
          </cell>
          <cell r="S266">
            <v>26140971.600000001</v>
          </cell>
          <cell r="T266">
            <v>24255641.34</v>
          </cell>
          <cell r="U266">
            <v>42222762.742500007</v>
          </cell>
          <cell r="V266">
            <v>41288096.910000004</v>
          </cell>
          <cell r="W266">
            <v>68024922.3125</v>
          </cell>
          <cell r="X266">
            <v>93455776.75</v>
          </cell>
        </row>
        <row r="267">
          <cell r="A267" t="str">
            <v xml:space="preserve">                                                            STOPINTCLEAN</v>
          </cell>
          <cell r="B267" t="str">
            <v xml:space="preserve">                                                            STOPINTCLEAN</v>
          </cell>
          <cell r="C267">
            <v>-26436963.919999998</v>
          </cell>
          <cell r="D267">
            <v>-28104684.450000003</v>
          </cell>
          <cell r="E267">
            <v>-24254611.809999999</v>
          </cell>
          <cell r="F267">
            <v>-22201497.779999997</v>
          </cell>
          <cell r="G267">
            <v>-20943943.710000001</v>
          </cell>
          <cell r="H267">
            <v>-19136907.870000001</v>
          </cell>
          <cell r="I267">
            <v>-19685338.119999997</v>
          </cell>
          <cell r="J267">
            <v>-19880254.649999999</v>
          </cell>
          <cell r="K267">
            <v>-21591286.300000001</v>
          </cell>
          <cell r="L267">
            <v>-22952638.16</v>
          </cell>
          <cell r="M267">
            <v>-22747741.809999999</v>
          </cell>
          <cell r="N267">
            <v>-23462238.420000002</v>
          </cell>
          <cell r="O267">
            <v>-298608288.00999999</v>
          </cell>
          <cell r="P267">
            <v>-271398107</v>
          </cell>
          <cell r="Q267">
            <v>-78796260.180000007</v>
          </cell>
          <cell r="R267">
            <v>-62282349.359999999</v>
          </cell>
          <cell r="S267">
            <v>-61156879.069999993</v>
          </cell>
          <cell r="T267">
            <v>-69162618.390000001</v>
          </cell>
          <cell r="U267">
            <v>-114595790.12</v>
          </cell>
          <cell r="V267">
            <v>-110703582.33750001</v>
          </cell>
          <cell r="W267">
            <v>-171180562.03</v>
          </cell>
          <cell r="X267">
            <v>-236689397.74000001</v>
          </cell>
        </row>
        <row r="268">
          <cell r="A268">
            <v>439012</v>
          </cell>
          <cell r="B268" t="str">
            <v xml:space="preserve">                                                                 439012     Stop Int - Ooc GFSF</v>
          </cell>
          <cell r="C268">
            <v>22748967.399999999</v>
          </cell>
          <cell r="D268">
            <v>19711760.809999999</v>
          </cell>
          <cell r="E268">
            <v>27448020.32</v>
          </cell>
          <cell r="F268">
            <v>27877465.399999999</v>
          </cell>
          <cell r="G268">
            <v>19984040.120000001</v>
          </cell>
          <cell r="H268">
            <v>18141210.48</v>
          </cell>
          <cell r="I268">
            <v>17285880.870000001</v>
          </cell>
          <cell r="J268">
            <v>11392792.43</v>
          </cell>
          <cell r="K268">
            <v>4497750.12</v>
          </cell>
          <cell r="L268">
            <v>15446251.07</v>
          </cell>
          <cell r="M268">
            <v>19018286.390000001</v>
          </cell>
          <cell r="N268">
            <v>18987024.989999998</v>
          </cell>
          <cell r="O268">
            <v>252457600.77000001</v>
          </cell>
          <cell r="P268">
            <v>222539450.40000001</v>
          </cell>
          <cell r="Q268">
            <v>69908748.530000001</v>
          </cell>
          <cell r="R268">
            <v>66002716</v>
          </cell>
          <cell r="S268">
            <v>33176423.420000002</v>
          </cell>
          <cell r="T268">
            <v>53451562.450000003</v>
          </cell>
          <cell r="U268">
            <v>96894011.227499992</v>
          </cell>
          <cell r="V268">
            <v>105344170.25999999</v>
          </cell>
          <cell r="W268">
            <v>155696708.92750001</v>
          </cell>
          <cell r="X268">
            <v>194928475.69499999</v>
          </cell>
        </row>
        <row r="269">
          <cell r="A269">
            <v>439013</v>
          </cell>
          <cell r="B269" t="str">
            <v xml:space="preserve">                                                                 439013     Stop Int- Ooc GFMF</v>
          </cell>
          <cell r="C269">
            <v>1266334.33</v>
          </cell>
          <cell r="D269">
            <v>-596935.55000000005</v>
          </cell>
          <cell r="E269">
            <v>-37141.480000000003</v>
          </cell>
          <cell r="F269">
            <v>-132067.75</v>
          </cell>
          <cell r="G269">
            <v>768723.91</v>
          </cell>
          <cell r="H269">
            <v>542087.91</v>
          </cell>
          <cell r="I269">
            <v>-73781.17</v>
          </cell>
          <cell r="J269">
            <v>1568731.44</v>
          </cell>
          <cell r="K269">
            <v>1133752.3899999999</v>
          </cell>
          <cell r="L269">
            <v>856380.03</v>
          </cell>
          <cell r="M269">
            <v>-1513035.63</v>
          </cell>
          <cell r="N269">
            <v>381784.66</v>
          </cell>
          <cell r="O269">
            <v>-785980.69</v>
          </cell>
          <cell r="P269">
            <v>4164833.09</v>
          </cell>
          <cell r="Q269">
            <v>632257.30000000005</v>
          </cell>
          <cell r="R269">
            <v>1178744.07</v>
          </cell>
          <cell r="S269">
            <v>2628702.66</v>
          </cell>
          <cell r="T269">
            <v>-274870.94</v>
          </cell>
          <cell r="U269">
            <v>445502.43</v>
          </cell>
          <cell r="V269">
            <v>1053090.42</v>
          </cell>
          <cell r="W269">
            <v>2823469.31</v>
          </cell>
          <cell r="X269">
            <v>4420917.4024999999</v>
          </cell>
        </row>
        <row r="270">
          <cell r="A270" t="str">
            <v xml:space="preserve">                                                            STOPINTOOC</v>
          </cell>
          <cell r="B270" t="str">
            <v xml:space="preserve">                                                            STOPINTOOC</v>
          </cell>
          <cell r="C270">
            <v>24015301.729999997</v>
          </cell>
          <cell r="D270">
            <v>19114825.259999998</v>
          </cell>
          <cell r="E270">
            <v>27410878.84</v>
          </cell>
          <cell r="F270">
            <v>27745397.649999999</v>
          </cell>
          <cell r="G270">
            <v>20752764.030000001</v>
          </cell>
          <cell r="H270">
            <v>18683298.390000001</v>
          </cell>
          <cell r="I270">
            <v>17212099.699999999</v>
          </cell>
          <cell r="J270">
            <v>12961523.869999999</v>
          </cell>
          <cell r="K270">
            <v>5631502.5099999998</v>
          </cell>
          <cell r="L270">
            <v>16302631.1</v>
          </cell>
          <cell r="M270">
            <v>17505250.760000002</v>
          </cell>
          <cell r="N270">
            <v>19368809.649999999</v>
          </cell>
          <cell r="O270">
            <v>251671620.08000001</v>
          </cell>
          <cell r="P270">
            <v>226704283.49000001</v>
          </cell>
          <cell r="Q270">
            <v>70541005.829999998</v>
          </cell>
          <cell r="R270">
            <v>67181460.069999993</v>
          </cell>
          <cell r="S270">
            <v>35805126.079999998</v>
          </cell>
          <cell r="T270">
            <v>53176691.509999998</v>
          </cell>
          <cell r="U270">
            <v>97339513.657499999</v>
          </cell>
          <cell r="V270">
            <v>106397260.68000001</v>
          </cell>
          <cell r="W270">
            <v>158520178.23750001</v>
          </cell>
          <cell r="X270">
            <v>199349393.0975</v>
          </cell>
        </row>
        <row r="271">
          <cell r="A271">
            <v>412096</v>
          </cell>
          <cell r="B271" t="str">
            <v xml:space="preserve">                                                                 412096     Int Inc-SF MI Proceeds</v>
          </cell>
          <cell r="C271" t="str">
            <v>0</v>
          </cell>
          <cell r="D271" t="str">
            <v>0</v>
          </cell>
          <cell r="E271" t="str">
            <v>0</v>
          </cell>
          <cell r="F271" t="str">
            <v>0</v>
          </cell>
          <cell r="G271" t="str">
            <v>0</v>
          </cell>
          <cell r="H271" t="str">
            <v>0</v>
          </cell>
          <cell r="I271" t="str">
            <v>0</v>
          </cell>
          <cell r="J271" t="str">
            <v>0</v>
          </cell>
          <cell r="K271" t="str">
            <v>0</v>
          </cell>
          <cell r="L271" t="str">
            <v>0</v>
          </cell>
          <cell r="M271" t="str">
            <v>0</v>
          </cell>
          <cell r="N271" t="str">
            <v>0</v>
          </cell>
          <cell r="O271" t="str">
            <v>0</v>
          </cell>
          <cell r="P271" t="str">
            <v>0</v>
          </cell>
          <cell r="Q271" t="str">
            <v>0</v>
          </cell>
          <cell r="R271" t="str">
            <v>0</v>
          </cell>
          <cell r="S271" t="str">
            <v>0</v>
          </cell>
          <cell r="T271" t="str">
            <v>0</v>
          </cell>
          <cell r="U271" t="str">
            <v>0</v>
          </cell>
          <cell r="V271" t="str">
            <v>0</v>
          </cell>
          <cell r="W271" t="str">
            <v>0</v>
          </cell>
          <cell r="X271" t="str">
            <v>0</v>
          </cell>
        </row>
        <row r="272">
          <cell r="A272" t="str">
            <v xml:space="preserve">                                                            LOSSMITADJ</v>
          </cell>
          <cell r="B272" t="str">
            <v xml:space="preserve">                                                            Reclass of MI proceeds</v>
          </cell>
          <cell r="C272" t="str">
            <v>0</v>
          </cell>
          <cell r="D272" t="str">
            <v>0</v>
          </cell>
          <cell r="E272" t="str">
            <v>0</v>
          </cell>
          <cell r="F272" t="str">
            <v>0</v>
          </cell>
          <cell r="G272" t="str">
            <v>0</v>
          </cell>
          <cell r="H272" t="str">
            <v>0</v>
          </cell>
          <cell r="I272" t="str">
            <v>0</v>
          </cell>
          <cell r="J272" t="str">
            <v>0</v>
          </cell>
          <cell r="K272" t="str">
            <v>0</v>
          </cell>
          <cell r="L272" t="str">
            <v>0</v>
          </cell>
          <cell r="M272" t="str">
            <v>0</v>
          </cell>
          <cell r="N272" t="str">
            <v>0</v>
          </cell>
          <cell r="O272" t="str">
            <v>0</v>
          </cell>
          <cell r="P272" t="str">
            <v>0</v>
          </cell>
          <cell r="Q272" t="str">
            <v>0</v>
          </cell>
          <cell r="R272" t="str">
            <v>0</v>
          </cell>
          <cell r="S272" t="str">
            <v>0</v>
          </cell>
          <cell r="T272" t="str">
            <v>0</v>
          </cell>
          <cell r="U272" t="str">
            <v>0</v>
          </cell>
          <cell r="V272" t="str">
            <v>0</v>
          </cell>
          <cell r="W272" t="str">
            <v>0</v>
          </cell>
          <cell r="X272" t="str">
            <v>0</v>
          </cell>
        </row>
        <row r="273">
          <cell r="A273" t="str">
            <v xml:space="preserve">                                                       STOPINTTOT</v>
          </cell>
          <cell r="B273" t="str">
            <v xml:space="preserve">                                                       Stopped interest</v>
          </cell>
          <cell r="C273">
            <v>-2421662.19</v>
          </cell>
          <cell r="D273">
            <v>-8989859.1900000051</v>
          </cell>
          <cell r="E273">
            <v>3156267.03</v>
          </cell>
          <cell r="F273">
            <v>5543899.870000001</v>
          </cell>
          <cell r="G273">
            <v>-191179.68</v>
          </cell>
          <cell r="H273">
            <v>-453609.48</v>
          </cell>
          <cell r="I273">
            <v>-2473238.42</v>
          </cell>
          <cell r="J273">
            <v>-6918730.7799999993</v>
          </cell>
          <cell r="K273">
            <v>-15959783.790000001</v>
          </cell>
          <cell r="L273">
            <v>-6650007.0600000005</v>
          </cell>
          <cell r="M273">
            <v>-5242491.05</v>
          </cell>
          <cell r="N273">
            <v>-4093428.77</v>
          </cell>
          <cell r="O273">
            <v>-46936667.929999977</v>
          </cell>
          <cell r="P273">
            <v>-44693823.50999999</v>
          </cell>
          <cell r="Q273">
            <v>-8255254.3500000089</v>
          </cell>
          <cell r="R273">
            <v>4899110.7099999934</v>
          </cell>
          <cell r="S273">
            <v>-25351752.989999995</v>
          </cell>
          <cell r="T273">
            <v>-15985926.880000003</v>
          </cell>
          <cell r="U273">
            <v>-17256276.462499995</v>
          </cell>
          <cell r="V273">
            <v>-4306321.6575000025</v>
          </cell>
          <cell r="W273">
            <v>-12660383.792499997</v>
          </cell>
          <cell r="X273">
            <v>-37340004.642499998</v>
          </cell>
        </row>
        <row r="274">
          <cell r="A274">
            <v>439101</v>
          </cell>
          <cell r="B274" t="str">
            <v xml:space="preserve">                                                            439101</v>
          </cell>
          <cell r="C274" t="str">
            <v>0</v>
          </cell>
          <cell r="D274" t="str">
            <v>0</v>
          </cell>
          <cell r="E274" t="str">
            <v>0</v>
          </cell>
          <cell r="F274" t="str">
            <v>0</v>
          </cell>
          <cell r="G274" t="str">
            <v>0</v>
          </cell>
          <cell r="H274" t="str">
            <v>0</v>
          </cell>
          <cell r="I274" t="str">
            <v>0</v>
          </cell>
          <cell r="J274" t="str">
            <v>0</v>
          </cell>
          <cell r="K274" t="str">
            <v>0</v>
          </cell>
          <cell r="L274" t="str">
            <v>0</v>
          </cell>
          <cell r="M274" t="str">
            <v>0</v>
          </cell>
          <cell r="N274" t="str">
            <v>0</v>
          </cell>
          <cell r="O274" t="str">
            <v>0</v>
          </cell>
          <cell r="P274" t="str">
            <v>0</v>
          </cell>
          <cell r="Q274" t="str">
            <v>0</v>
          </cell>
          <cell r="R274" t="str">
            <v>0</v>
          </cell>
          <cell r="S274" t="str">
            <v>0</v>
          </cell>
          <cell r="T274" t="str">
            <v>0</v>
          </cell>
          <cell r="U274" t="str">
            <v>0</v>
          </cell>
          <cell r="V274" t="str">
            <v>0</v>
          </cell>
          <cell r="W274" t="str">
            <v>0</v>
          </cell>
          <cell r="X274" t="str">
            <v>0</v>
          </cell>
        </row>
        <row r="275">
          <cell r="A275">
            <v>439108</v>
          </cell>
          <cell r="B275" t="str">
            <v xml:space="preserve">                                                            439108</v>
          </cell>
          <cell r="C275" t="str">
            <v>0</v>
          </cell>
          <cell r="D275" t="str">
            <v>0</v>
          </cell>
          <cell r="E275" t="str">
            <v>0</v>
          </cell>
          <cell r="F275" t="str">
            <v>0</v>
          </cell>
          <cell r="G275" t="str">
            <v>0</v>
          </cell>
          <cell r="H275" t="str">
            <v>0</v>
          </cell>
          <cell r="I275" t="str">
            <v>0</v>
          </cell>
          <cell r="J275" t="str">
            <v>0</v>
          </cell>
          <cell r="K275" t="str">
            <v>0</v>
          </cell>
          <cell r="L275" t="str">
            <v>0</v>
          </cell>
          <cell r="M275" t="str">
            <v>0</v>
          </cell>
          <cell r="N275" t="str">
            <v>0</v>
          </cell>
          <cell r="O275" t="str">
            <v>0</v>
          </cell>
          <cell r="P275" t="str">
            <v>0</v>
          </cell>
          <cell r="Q275" t="str">
            <v>0</v>
          </cell>
          <cell r="R275" t="str">
            <v>0</v>
          </cell>
          <cell r="S275" t="str">
            <v>0</v>
          </cell>
          <cell r="T275" t="str">
            <v>0</v>
          </cell>
          <cell r="U275" t="str">
            <v>0</v>
          </cell>
          <cell r="V275" t="str">
            <v>0</v>
          </cell>
          <cell r="W275" t="str">
            <v>0</v>
          </cell>
          <cell r="X275" t="str">
            <v>0</v>
          </cell>
        </row>
        <row r="276">
          <cell r="A276" t="str">
            <v xml:space="preserve">                                                       OTHINTINCADJCLEAN</v>
          </cell>
          <cell r="B276" t="str">
            <v xml:space="preserve">                                                       OTHINTINCADJCLEAN</v>
          </cell>
          <cell r="C276" t="str">
            <v>0</v>
          </cell>
          <cell r="D276" t="str">
            <v>0</v>
          </cell>
          <cell r="E276" t="str">
            <v>0</v>
          </cell>
          <cell r="F276" t="str">
            <v>0</v>
          </cell>
          <cell r="G276" t="str">
            <v>0</v>
          </cell>
          <cell r="H276" t="str">
            <v>0</v>
          </cell>
          <cell r="I276" t="str">
            <v>0</v>
          </cell>
          <cell r="J276" t="str">
            <v>0</v>
          </cell>
          <cell r="K276" t="str">
            <v>0</v>
          </cell>
          <cell r="L276" t="str">
            <v>0</v>
          </cell>
          <cell r="M276" t="str">
            <v>0</v>
          </cell>
          <cell r="N276" t="str">
            <v>0</v>
          </cell>
          <cell r="O276" t="str">
            <v>0</v>
          </cell>
          <cell r="P276" t="str">
            <v>0</v>
          </cell>
          <cell r="Q276" t="str">
            <v>0</v>
          </cell>
          <cell r="R276" t="str">
            <v>0</v>
          </cell>
          <cell r="S276" t="str">
            <v>0</v>
          </cell>
          <cell r="T276" t="str">
            <v>0</v>
          </cell>
          <cell r="U276" t="str">
            <v>0</v>
          </cell>
          <cell r="V276" t="str">
            <v>0</v>
          </cell>
          <cell r="W276" t="str">
            <v>0</v>
          </cell>
          <cell r="X276" t="str">
            <v>0</v>
          </cell>
        </row>
        <row r="277">
          <cell r="A277">
            <v>436111</v>
          </cell>
          <cell r="B277" t="str">
            <v xml:space="preserve">                                                                 436111</v>
          </cell>
          <cell r="C277" t="str">
            <v>0</v>
          </cell>
          <cell r="D277" t="str">
            <v>0</v>
          </cell>
          <cell r="E277" t="str">
            <v>0</v>
          </cell>
          <cell r="F277" t="str">
            <v>0</v>
          </cell>
          <cell r="G277" t="str">
            <v>0</v>
          </cell>
          <cell r="H277" t="str">
            <v>0</v>
          </cell>
          <cell r="I277" t="str">
            <v>0</v>
          </cell>
          <cell r="J277" t="str">
            <v>0</v>
          </cell>
          <cell r="K277" t="str">
            <v>0</v>
          </cell>
          <cell r="L277" t="str">
            <v>0</v>
          </cell>
          <cell r="M277" t="str">
            <v>0</v>
          </cell>
          <cell r="N277" t="str">
            <v>0</v>
          </cell>
          <cell r="O277" t="str">
            <v>0</v>
          </cell>
          <cell r="P277" t="str">
            <v>0</v>
          </cell>
          <cell r="Q277" t="str">
            <v>0</v>
          </cell>
          <cell r="R277" t="str">
            <v>0</v>
          </cell>
          <cell r="S277" t="str">
            <v>0</v>
          </cell>
          <cell r="T277" t="str">
            <v>0</v>
          </cell>
          <cell r="U277" t="str">
            <v>0</v>
          </cell>
          <cell r="V277" t="str">
            <v>0</v>
          </cell>
          <cell r="W277" t="str">
            <v>0</v>
          </cell>
          <cell r="X277" t="str">
            <v>0</v>
          </cell>
        </row>
        <row r="278">
          <cell r="A278">
            <v>438519</v>
          </cell>
          <cell r="B278" t="str">
            <v xml:space="preserve">                                                                 438519     Misc Exp-Mtg Serv Related</v>
          </cell>
          <cell r="C278">
            <v>24716.400000000001</v>
          </cell>
          <cell r="D278">
            <v>-136697.65</v>
          </cell>
          <cell r="E278">
            <v>-21395.49</v>
          </cell>
          <cell r="F278">
            <v>-1737.69</v>
          </cell>
          <cell r="G278">
            <v>-279308.28999999998</v>
          </cell>
          <cell r="H278">
            <v>-803138.04</v>
          </cell>
          <cell r="I278">
            <v>12269.74</v>
          </cell>
          <cell r="J278">
            <v>-172614.3</v>
          </cell>
          <cell r="K278">
            <v>139055.74</v>
          </cell>
          <cell r="L278">
            <v>-8490.4599999999991</v>
          </cell>
          <cell r="M278">
            <v>-4714.57</v>
          </cell>
          <cell r="N278">
            <v>-104119.43</v>
          </cell>
          <cell r="O278">
            <v>-1564583.6</v>
          </cell>
          <cell r="P278">
            <v>-1356174.04</v>
          </cell>
          <cell r="Q278">
            <v>-133376.74</v>
          </cell>
          <cell r="R278">
            <v>-1084184.02</v>
          </cell>
          <cell r="S278">
            <v>-21288.82</v>
          </cell>
          <cell r="T278">
            <v>-117324.46</v>
          </cell>
          <cell r="U278">
            <v>-446306.29750000004</v>
          </cell>
          <cell r="V278">
            <v>-475118.66249999998</v>
          </cell>
          <cell r="W278">
            <v>-1259901.67</v>
          </cell>
          <cell r="X278">
            <v>-1273604.5675000001</v>
          </cell>
        </row>
        <row r="279">
          <cell r="A279">
            <v>438619</v>
          </cell>
          <cell r="B279" t="str">
            <v xml:space="preserve">                                                                 438619     Falcon Advance Expense</v>
          </cell>
          <cell r="C279" t="str">
            <v>0</v>
          </cell>
          <cell r="D279" t="str">
            <v>0</v>
          </cell>
          <cell r="E279" t="str">
            <v>0</v>
          </cell>
          <cell r="F279" t="str">
            <v>0</v>
          </cell>
          <cell r="G279" t="str">
            <v>0</v>
          </cell>
          <cell r="H279" t="str">
            <v>0</v>
          </cell>
          <cell r="I279" t="str">
            <v>0</v>
          </cell>
          <cell r="J279" t="str">
            <v>0</v>
          </cell>
          <cell r="K279" t="str">
            <v>0</v>
          </cell>
          <cell r="L279" t="str">
            <v>0</v>
          </cell>
          <cell r="M279" t="str">
            <v>0</v>
          </cell>
          <cell r="N279" t="str">
            <v>0</v>
          </cell>
          <cell r="O279" t="str">
            <v>0</v>
          </cell>
          <cell r="P279" t="str">
            <v>0</v>
          </cell>
          <cell r="Q279" t="str">
            <v>0</v>
          </cell>
          <cell r="R279" t="str">
            <v>0</v>
          </cell>
          <cell r="S279" t="str">
            <v>0</v>
          </cell>
          <cell r="T279" t="str">
            <v>0</v>
          </cell>
          <cell r="U279" t="str">
            <v>0</v>
          </cell>
          <cell r="V279" t="str">
            <v>0</v>
          </cell>
          <cell r="W279" t="str">
            <v>0</v>
          </cell>
          <cell r="X279" t="str">
            <v>0</v>
          </cell>
        </row>
        <row r="280">
          <cell r="A280">
            <v>438719</v>
          </cell>
          <cell r="B280" t="str">
            <v xml:space="preserve">                                                                 438719     Servicing Fee Expense - SF</v>
          </cell>
          <cell r="C280" t="str">
            <v>0</v>
          </cell>
          <cell r="D280" t="str">
            <v>0</v>
          </cell>
          <cell r="E280" t="str">
            <v>0</v>
          </cell>
          <cell r="F280" t="str">
            <v>0</v>
          </cell>
          <cell r="G280" t="str">
            <v>0</v>
          </cell>
          <cell r="H280" t="str">
            <v>0</v>
          </cell>
          <cell r="I280" t="str">
            <v>0</v>
          </cell>
          <cell r="J280" t="str">
            <v>0</v>
          </cell>
          <cell r="K280" t="str">
            <v>0</v>
          </cell>
          <cell r="L280" t="str">
            <v>0</v>
          </cell>
          <cell r="M280" t="str">
            <v>0</v>
          </cell>
          <cell r="N280" t="str">
            <v>0</v>
          </cell>
          <cell r="O280" t="str">
            <v>0</v>
          </cell>
          <cell r="P280" t="str">
            <v>0</v>
          </cell>
          <cell r="Q280" t="str">
            <v>0</v>
          </cell>
          <cell r="R280" t="str">
            <v>0</v>
          </cell>
          <cell r="S280" t="str">
            <v>0</v>
          </cell>
          <cell r="T280" t="str">
            <v>0</v>
          </cell>
          <cell r="U280" t="str">
            <v>0</v>
          </cell>
          <cell r="V280" t="str">
            <v>0</v>
          </cell>
          <cell r="W280" t="str">
            <v>0</v>
          </cell>
          <cell r="X280" t="str">
            <v>0</v>
          </cell>
        </row>
        <row r="281">
          <cell r="A281">
            <v>438819</v>
          </cell>
          <cell r="B281" t="str">
            <v xml:space="preserve">                                                                 438819     Servicing Fee Expense - MF</v>
          </cell>
          <cell r="C281" t="str">
            <v>0</v>
          </cell>
          <cell r="D281" t="str">
            <v>0</v>
          </cell>
          <cell r="E281" t="str">
            <v>0</v>
          </cell>
          <cell r="F281" t="str">
            <v>0</v>
          </cell>
          <cell r="G281" t="str">
            <v>0</v>
          </cell>
          <cell r="H281" t="str">
            <v>0</v>
          </cell>
          <cell r="I281" t="str">
            <v>0</v>
          </cell>
          <cell r="J281" t="str">
            <v>0</v>
          </cell>
          <cell r="K281" t="str">
            <v>0</v>
          </cell>
          <cell r="L281" t="str">
            <v>0</v>
          </cell>
          <cell r="M281" t="str">
            <v>0</v>
          </cell>
          <cell r="N281" t="str">
            <v>0</v>
          </cell>
          <cell r="O281" t="str">
            <v>0</v>
          </cell>
          <cell r="P281" t="str">
            <v>0</v>
          </cell>
          <cell r="Q281" t="str">
            <v>0</v>
          </cell>
          <cell r="R281" t="str">
            <v>0</v>
          </cell>
          <cell r="S281" t="str">
            <v>0</v>
          </cell>
          <cell r="T281" t="str">
            <v>0</v>
          </cell>
          <cell r="U281" t="str">
            <v>0</v>
          </cell>
          <cell r="V281" t="str">
            <v>0</v>
          </cell>
          <cell r="W281" t="str">
            <v>0</v>
          </cell>
          <cell r="X281" t="str">
            <v>0</v>
          </cell>
        </row>
        <row r="282">
          <cell r="A282" t="str">
            <v xml:space="preserve">                                                            SERVICING</v>
          </cell>
          <cell r="B282" t="str">
            <v xml:space="preserve">                                                            SERVICING</v>
          </cell>
          <cell r="C282">
            <v>24716.400000000001</v>
          </cell>
          <cell r="D282">
            <v>-136697.65</v>
          </cell>
          <cell r="E282">
            <v>-21395.49</v>
          </cell>
          <cell r="F282">
            <v>-1737.69</v>
          </cell>
          <cell r="G282">
            <v>-279308.28999999998</v>
          </cell>
          <cell r="H282">
            <v>-803138.04</v>
          </cell>
          <cell r="I282">
            <v>12269.74</v>
          </cell>
          <cell r="J282">
            <v>-172614.3</v>
          </cell>
          <cell r="K282">
            <v>139055.74</v>
          </cell>
          <cell r="L282">
            <v>-8490.4599999999991</v>
          </cell>
          <cell r="M282">
            <v>-4714.57</v>
          </cell>
          <cell r="N282">
            <v>-104119.43</v>
          </cell>
          <cell r="O282">
            <v>-1564583.6</v>
          </cell>
          <cell r="P282">
            <v>-1356174.04</v>
          </cell>
          <cell r="Q282">
            <v>-133376.74</v>
          </cell>
          <cell r="R282">
            <v>-1084184.02</v>
          </cell>
          <cell r="S282">
            <v>-21288.82</v>
          </cell>
          <cell r="T282">
            <v>-117324.46</v>
          </cell>
          <cell r="U282">
            <v>-446306.29750000004</v>
          </cell>
          <cell r="V282">
            <v>-475118.66249999998</v>
          </cell>
          <cell r="W282">
            <v>-1259901.67</v>
          </cell>
          <cell r="X282">
            <v>-1273604.5675000001</v>
          </cell>
        </row>
        <row r="283">
          <cell r="A283">
            <v>439201</v>
          </cell>
          <cell r="B283" t="str">
            <v xml:space="preserve">                                                                 439201     Ooc Int Inc Mp</v>
          </cell>
          <cell r="C283" t="str">
            <v>0</v>
          </cell>
          <cell r="D283" t="str">
            <v>0</v>
          </cell>
          <cell r="E283" t="str">
            <v>0</v>
          </cell>
          <cell r="F283" t="str">
            <v>0</v>
          </cell>
          <cell r="G283" t="str">
            <v>0</v>
          </cell>
          <cell r="H283" t="str">
            <v>0</v>
          </cell>
          <cell r="I283" t="str">
            <v>0</v>
          </cell>
          <cell r="J283" t="str">
            <v>0</v>
          </cell>
          <cell r="K283" t="str">
            <v>0</v>
          </cell>
          <cell r="L283" t="str">
            <v>0</v>
          </cell>
          <cell r="M283" t="str">
            <v>0</v>
          </cell>
          <cell r="N283" t="str">
            <v>0</v>
          </cell>
          <cell r="O283" t="str">
            <v>0</v>
          </cell>
          <cell r="P283" t="str">
            <v>0</v>
          </cell>
          <cell r="Q283" t="str">
            <v>0</v>
          </cell>
          <cell r="R283" t="str">
            <v>0</v>
          </cell>
          <cell r="S283" t="str">
            <v>0</v>
          </cell>
          <cell r="T283" t="str">
            <v>0</v>
          </cell>
          <cell r="U283" t="str">
            <v>0</v>
          </cell>
          <cell r="V283" t="str">
            <v>0</v>
          </cell>
          <cell r="W283" t="str">
            <v>0</v>
          </cell>
          <cell r="X283" t="str">
            <v>0</v>
          </cell>
        </row>
        <row r="284">
          <cell r="A284">
            <v>439202</v>
          </cell>
          <cell r="B284" t="str">
            <v xml:space="preserve">                                                                 439202     Ooc Int Inc Sf</v>
          </cell>
          <cell r="C284" t="str">
            <v>0</v>
          </cell>
          <cell r="D284" t="str">
            <v>0</v>
          </cell>
          <cell r="E284" t="str">
            <v>0</v>
          </cell>
          <cell r="F284" t="str">
            <v>0</v>
          </cell>
          <cell r="G284" t="str">
            <v>0</v>
          </cell>
          <cell r="H284" t="str">
            <v>0</v>
          </cell>
          <cell r="I284" t="str">
            <v>0</v>
          </cell>
          <cell r="J284" t="str">
            <v>0</v>
          </cell>
          <cell r="K284" t="str">
            <v>0</v>
          </cell>
          <cell r="L284" t="str">
            <v>0</v>
          </cell>
          <cell r="M284" t="str">
            <v>0</v>
          </cell>
          <cell r="N284" t="str">
            <v>0</v>
          </cell>
          <cell r="O284" t="str">
            <v>0</v>
          </cell>
          <cell r="P284" t="str">
            <v>0</v>
          </cell>
          <cell r="Q284" t="str">
            <v>0</v>
          </cell>
          <cell r="R284" t="str">
            <v>0</v>
          </cell>
          <cell r="S284" t="str">
            <v>0</v>
          </cell>
          <cell r="T284" t="str">
            <v>0</v>
          </cell>
          <cell r="U284" t="str">
            <v>0</v>
          </cell>
          <cell r="V284" t="str">
            <v>0</v>
          </cell>
          <cell r="W284" t="str">
            <v>0</v>
          </cell>
          <cell r="X284" t="str">
            <v>0</v>
          </cell>
        </row>
        <row r="285">
          <cell r="A285">
            <v>439203</v>
          </cell>
          <cell r="B285" t="str">
            <v xml:space="preserve">                                                                 439203     Ooc Int Inc Mf</v>
          </cell>
          <cell r="C285" t="str">
            <v>0</v>
          </cell>
          <cell r="D285" t="str">
            <v>0</v>
          </cell>
          <cell r="E285" t="str">
            <v>0</v>
          </cell>
          <cell r="F285" t="str">
            <v>0</v>
          </cell>
          <cell r="G285" t="str">
            <v>0</v>
          </cell>
          <cell r="H285" t="str">
            <v>0</v>
          </cell>
          <cell r="I285" t="str">
            <v>0</v>
          </cell>
          <cell r="J285" t="str">
            <v>0</v>
          </cell>
          <cell r="K285" t="str">
            <v>0</v>
          </cell>
          <cell r="L285" t="str">
            <v>0</v>
          </cell>
          <cell r="M285" t="str">
            <v>0</v>
          </cell>
          <cell r="N285" t="str">
            <v>0</v>
          </cell>
          <cell r="O285" t="str">
            <v>0</v>
          </cell>
          <cell r="P285" t="str">
            <v>0</v>
          </cell>
          <cell r="Q285" t="str">
            <v>0</v>
          </cell>
          <cell r="R285" t="str">
            <v>0</v>
          </cell>
          <cell r="S285" t="str">
            <v>0</v>
          </cell>
          <cell r="T285" t="str">
            <v>0</v>
          </cell>
          <cell r="U285" t="str">
            <v>0</v>
          </cell>
          <cell r="V285" t="str">
            <v>0</v>
          </cell>
          <cell r="W285" t="str">
            <v>0</v>
          </cell>
          <cell r="X285" t="str">
            <v>0</v>
          </cell>
        </row>
        <row r="286">
          <cell r="A286">
            <v>439204</v>
          </cell>
          <cell r="B286" t="str">
            <v xml:space="preserve">                                                                 439204     MISC BSEG NII-LIP</v>
          </cell>
          <cell r="C286" t="str">
            <v>0</v>
          </cell>
          <cell r="D286" t="str">
            <v>0</v>
          </cell>
          <cell r="E286" t="str">
            <v>0</v>
          </cell>
          <cell r="F286" t="str">
            <v>0</v>
          </cell>
          <cell r="G286" t="str">
            <v>0</v>
          </cell>
          <cell r="H286" t="str">
            <v>0</v>
          </cell>
          <cell r="I286" t="str">
            <v>0</v>
          </cell>
          <cell r="J286" t="str">
            <v>0</v>
          </cell>
          <cell r="K286" t="str">
            <v>0</v>
          </cell>
          <cell r="L286" t="str">
            <v>0</v>
          </cell>
          <cell r="M286" t="str">
            <v>0</v>
          </cell>
          <cell r="N286" t="str">
            <v>0</v>
          </cell>
          <cell r="O286" t="str">
            <v>0</v>
          </cell>
          <cell r="P286" t="str">
            <v>0</v>
          </cell>
          <cell r="Q286" t="str">
            <v>0</v>
          </cell>
          <cell r="R286" t="str">
            <v>0</v>
          </cell>
          <cell r="S286" t="str">
            <v>0</v>
          </cell>
          <cell r="T286" t="str">
            <v>0</v>
          </cell>
          <cell r="U286" t="str">
            <v>0</v>
          </cell>
          <cell r="V286" t="str">
            <v>0</v>
          </cell>
          <cell r="W286" t="str">
            <v>0</v>
          </cell>
          <cell r="X286" t="str">
            <v>0</v>
          </cell>
        </row>
        <row r="287">
          <cell r="A287">
            <v>439205</v>
          </cell>
          <cell r="B287" t="str">
            <v xml:space="preserve">                                                                 439205     Ooc Nil Sf-Repo</v>
          </cell>
          <cell r="C287" t="str">
            <v>0</v>
          </cell>
          <cell r="D287" t="str">
            <v>0</v>
          </cell>
          <cell r="E287" t="str">
            <v>0</v>
          </cell>
          <cell r="F287" t="str">
            <v>0</v>
          </cell>
          <cell r="G287" t="str">
            <v>0</v>
          </cell>
          <cell r="H287" t="str">
            <v>0</v>
          </cell>
          <cell r="I287" t="str">
            <v>0</v>
          </cell>
          <cell r="J287" t="str">
            <v>0</v>
          </cell>
          <cell r="K287" t="str">
            <v>0</v>
          </cell>
          <cell r="L287" t="str">
            <v>0</v>
          </cell>
          <cell r="M287" t="str">
            <v>0</v>
          </cell>
          <cell r="N287" t="str">
            <v>0</v>
          </cell>
          <cell r="O287" t="str">
            <v>0</v>
          </cell>
          <cell r="P287" t="str">
            <v>0</v>
          </cell>
          <cell r="Q287" t="str">
            <v>0</v>
          </cell>
          <cell r="R287" t="str">
            <v>0</v>
          </cell>
          <cell r="S287" t="str">
            <v>0</v>
          </cell>
          <cell r="T287" t="str">
            <v>0</v>
          </cell>
          <cell r="U287" t="str">
            <v>0</v>
          </cell>
          <cell r="V287" t="str">
            <v>0</v>
          </cell>
          <cell r="W287" t="str">
            <v>0</v>
          </cell>
          <cell r="X287" t="str">
            <v>0</v>
          </cell>
        </row>
        <row r="288">
          <cell r="A288">
            <v>439210</v>
          </cell>
          <cell r="B288" t="str">
            <v xml:space="preserve">                                                                 439210     Bus Seg Int Inc-Mp-Ooc</v>
          </cell>
          <cell r="C288" t="str">
            <v>0</v>
          </cell>
          <cell r="D288" t="str">
            <v>0</v>
          </cell>
          <cell r="E288" t="str">
            <v>0</v>
          </cell>
          <cell r="F288" t="str">
            <v>0</v>
          </cell>
          <cell r="G288" t="str">
            <v>0</v>
          </cell>
          <cell r="H288" t="str">
            <v>0</v>
          </cell>
          <cell r="I288" t="str">
            <v>0</v>
          </cell>
          <cell r="J288" t="str">
            <v>0</v>
          </cell>
          <cell r="K288" t="str">
            <v>0</v>
          </cell>
          <cell r="L288" t="str">
            <v>0</v>
          </cell>
          <cell r="M288" t="str">
            <v>0</v>
          </cell>
          <cell r="N288" t="str">
            <v>0</v>
          </cell>
          <cell r="O288" t="str">
            <v>0</v>
          </cell>
          <cell r="P288" t="str">
            <v>0</v>
          </cell>
          <cell r="Q288" t="str">
            <v>0</v>
          </cell>
          <cell r="R288" t="str">
            <v>0</v>
          </cell>
          <cell r="S288" t="str">
            <v>0</v>
          </cell>
          <cell r="T288" t="str">
            <v>0</v>
          </cell>
          <cell r="U288" t="str">
            <v>0</v>
          </cell>
          <cell r="V288" t="str">
            <v>0</v>
          </cell>
          <cell r="W288" t="str">
            <v>0</v>
          </cell>
          <cell r="X288" t="str">
            <v>0</v>
          </cell>
        </row>
        <row r="289">
          <cell r="A289" t="str">
            <v xml:space="preserve">                                                            OTHINTINCADJOOC</v>
          </cell>
          <cell r="B289" t="str">
            <v xml:space="preserve">                                                            OTHINTINCADJOOC</v>
          </cell>
          <cell r="C289" t="str">
            <v>0</v>
          </cell>
          <cell r="D289" t="str">
            <v>0</v>
          </cell>
          <cell r="E289" t="str">
            <v>0</v>
          </cell>
          <cell r="F289" t="str">
            <v>0</v>
          </cell>
          <cell r="G289" t="str">
            <v>0</v>
          </cell>
          <cell r="H289" t="str">
            <v>0</v>
          </cell>
          <cell r="I289" t="str">
            <v>0</v>
          </cell>
          <cell r="J289" t="str">
            <v>0</v>
          </cell>
          <cell r="K289" t="str">
            <v>0</v>
          </cell>
          <cell r="L289" t="str">
            <v>0</v>
          </cell>
          <cell r="M289" t="str">
            <v>0</v>
          </cell>
          <cell r="N289" t="str">
            <v>0</v>
          </cell>
          <cell r="O289" t="str">
            <v>0</v>
          </cell>
          <cell r="P289" t="str">
            <v>0</v>
          </cell>
          <cell r="Q289" t="str">
            <v>0</v>
          </cell>
          <cell r="R289" t="str">
            <v>0</v>
          </cell>
          <cell r="S289" t="str">
            <v>0</v>
          </cell>
          <cell r="T289" t="str">
            <v>0</v>
          </cell>
          <cell r="U289" t="str">
            <v>0</v>
          </cell>
          <cell r="V289" t="str">
            <v>0</v>
          </cell>
          <cell r="W289" t="str">
            <v>0</v>
          </cell>
          <cell r="X289" t="str">
            <v>0</v>
          </cell>
        </row>
        <row r="290">
          <cell r="A290" t="str">
            <v xml:space="preserve">                                                       OTHINTINCADJ</v>
          </cell>
          <cell r="B290" t="str">
            <v xml:space="preserve">                                                       Other interest income adjustments</v>
          </cell>
          <cell r="C290">
            <v>24716.400000000001</v>
          </cell>
          <cell r="D290">
            <v>-136697.65</v>
          </cell>
          <cell r="E290">
            <v>-21395.49</v>
          </cell>
          <cell r="F290">
            <v>-1737.69</v>
          </cell>
          <cell r="G290">
            <v>-279308.28999999998</v>
          </cell>
          <cell r="H290">
            <v>-803138.04</v>
          </cell>
          <cell r="I290">
            <v>12269.74</v>
          </cell>
          <cell r="J290">
            <v>-172614.3</v>
          </cell>
          <cell r="K290">
            <v>139055.74</v>
          </cell>
          <cell r="L290">
            <v>-8490.4599999999991</v>
          </cell>
          <cell r="M290">
            <v>-4714.57</v>
          </cell>
          <cell r="N290">
            <v>-104119.43</v>
          </cell>
          <cell r="O290">
            <v>-1564583.6</v>
          </cell>
          <cell r="P290">
            <v>-1356174.04</v>
          </cell>
          <cell r="Q290">
            <v>-133376.74</v>
          </cell>
          <cell r="R290">
            <v>-1084184.02</v>
          </cell>
          <cell r="S290">
            <v>-21288.82</v>
          </cell>
          <cell r="T290">
            <v>-117324.46</v>
          </cell>
          <cell r="U290">
            <v>-446306.29750000004</v>
          </cell>
          <cell r="V290">
            <v>-475118.66249999998</v>
          </cell>
          <cell r="W290">
            <v>-1259901.67</v>
          </cell>
          <cell r="X290">
            <v>-1273604.5675000001</v>
          </cell>
        </row>
        <row r="291">
          <cell r="A291" t="str">
            <v xml:space="preserve">                                                       NIIADJUST</v>
          </cell>
          <cell r="B291" t="str">
            <v xml:space="preserve">                                                       Net interest income adjustment</v>
          </cell>
          <cell r="C291" t="str">
            <v>0</v>
          </cell>
          <cell r="D291" t="str">
            <v>0</v>
          </cell>
          <cell r="E291" t="str">
            <v>0</v>
          </cell>
          <cell r="F291" t="str">
            <v>0</v>
          </cell>
          <cell r="G291" t="str">
            <v>0</v>
          </cell>
          <cell r="H291" t="str">
            <v>0</v>
          </cell>
          <cell r="I291" t="str">
            <v>0</v>
          </cell>
          <cell r="J291" t="str">
            <v>0</v>
          </cell>
          <cell r="K291" t="str">
            <v>0</v>
          </cell>
          <cell r="L291" t="str">
            <v>0</v>
          </cell>
          <cell r="M291" t="str">
            <v>0</v>
          </cell>
          <cell r="N291" t="str">
            <v>0</v>
          </cell>
          <cell r="O291" t="str">
            <v>0</v>
          </cell>
          <cell r="P291" t="str">
            <v>0</v>
          </cell>
          <cell r="Q291" t="str">
            <v>0</v>
          </cell>
          <cell r="R291" t="str">
            <v>0</v>
          </cell>
          <cell r="S291" t="str">
            <v>0</v>
          </cell>
          <cell r="T291" t="str">
            <v>0</v>
          </cell>
          <cell r="U291" t="str">
            <v>0</v>
          </cell>
          <cell r="V291" t="str">
            <v>0</v>
          </cell>
          <cell r="W291" t="str">
            <v>0</v>
          </cell>
          <cell r="X291" t="str">
            <v>0</v>
          </cell>
        </row>
        <row r="292">
          <cell r="A292" t="str">
            <v xml:space="preserve">                                                       portincadjust</v>
          </cell>
          <cell r="B292" t="str">
            <v xml:space="preserve">                                                       portincadjust</v>
          </cell>
          <cell r="C292" t="str">
            <v>0</v>
          </cell>
          <cell r="D292" t="str">
            <v>0</v>
          </cell>
          <cell r="E292" t="str">
            <v>0</v>
          </cell>
          <cell r="F292" t="str">
            <v>0</v>
          </cell>
          <cell r="G292" t="str">
            <v>0</v>
          </cell>
          <cell r="H292" t="str">
            <v>0</v>
          </cell>
          <cell r="I292" t="str">
            <v>0</v>
          </cell>
          <cell r="J292" t="str">
            <v>0</v>
          </cell>
          <cell r="K292" t="str">
            <v>0</v>
          </cell>
          <cell r="L292" t="str">
            <v>0</v>
          </cell>
          <cell r="M292" t="str">
            <v>0</v>
          </cell>
          <cell r="N292" t="str">
            <v>0</v>
          </cell>
          <cell r="O292" t="str">
            <v>0</v>
          </cell>
          <cell r="P292" t="str">
            <v>0</v>
          </cell>
          <cell r="Q292" t="str">
            <v>0</v>
          </cell>
          <cell r="R292" t="str">
            <v>0</v>
          </cell>
          <cell r="S292" t="str">
            <v>0</v>
          </cell>
          <cell r="T292" t="str">
            <v>0</v>
          </cell>
          <cell r="U292" t="str">
            <v>0</v>
          </cell>
          <cell r="V292" t="str">
            <v>0</v>
          </cell>
          <cell r="W292" t="str">
            <v>0</v>
          </cell>
          <cell r="X292" t="str">
            <v>0</v>
          </cell>
        </row>
        <row r="293">
          <cell r="A293" t="str">
            <v xml:space="preserve">                                                  PORTINCNET</v>
          </cell>
          <cell r="B293" t="str">
            <v xml:space="preserve">                                                  PORTINCNET</v>
          </cell>
          <cell r="C293">
            <v>3280640258.4299998</v>
          </cell>
          <cell r="D293">
            <v>3254703300.8199992</v>
          </cell>
          <cell r="E293">
            <v>3426941610.5999999</v>
          </cell>
          <cell r="F293">
            <v>3262432739.7899985</v>
          </cell>
          <cell r="G293">
            <v>3320191595.4199991</v>
          </cell>
          <cell r="H293">
            <v>3425157641.23</v>
          </cell>
          <cell r="I293">
            <v>3368009622.4200006</v>
          </cell>
          <cell r="J293">
            <v>3372306743.2399993</v>
          </cell>
          <cell r="K293">
            <v>3363605769.5900002</v>
          </cell>
          <cell r="L293">
            <v>3351937214.2699995</v>
          </cell>
          <cell r="M293">
            <v>3315904505.0500002</v>
          </cell>
          <cell r="N293">
            <v>3452026877.4400005</v>
          </cell>
          <cell r="O293">
            <v>42227951572.009995</v>
          </cell>
          <cell r="P293">
            <v>40193857878.299988</v>
          </cell>
          <cell r="Q293">
            <v>9962285169.8499985</v>
          </cell>
          <cell r="R293">
            <v>10007781976.439997</v>
          </cell>
          <cell r="S293">
            <v>10103922135.25</v>
          </cell>
          <cell r="T293">
            <v>10119868596.76</v>
          </cell>
          <cell r="U293">
            <v>15501555139.884998</v>
          </cell>
          <cell r="V293">
            <v>14925494932.709999</v>
          </cell>
          <cell r="W293">
            <v>25023129177.122498</v>
          </cell>
          <cell r="X293">
            <v>35108901164.127495</v>
          </cell>
        </row>
        <row r="294">
          <cell r="A294">
            <v>441101</v>
          </cell>
          <cell r="B294" t="str">
            <v xml:space="preserve">                                                            441101</v>
          </cell>
          <cell r="C294" t="str">
            <v>0</v>
          </cell>
          <cell r="D294" t="str">
            <v>0</v>
          </cell>
          <cell r="E294" t="str">
            <v>0</v>
          </cell>
          <cell r="F294" t="str">
            <v>0</v>
          </cell>
          <cell r="G294" t="str">
            <v>0</v>
          </cell>
          <cell r="H294" t="str">
            <v>0</v>
          </cell>
          <cell r="I294" t="str">
            <v>0</v>
          </cell>
          <cell r="J294" t="str">
            <v>0</v>
          </cell>
          <cell r="K294" t="str">
            <v>0</v>
          </cell>
          <cell r="L294" t="str">
            <v>0</v>
          </cell>
          <cell r="M294" t="str">
            <v>0</v>
          </cell>
          <cell r="N294" t="str">
            <v>0</v>
          </cell>
          <cell r="O294" t="str">
            <v>0</v>
          </cell>
          <cell r="P294" t="str">
            <v>0</v>
          </cell>
          <cell r="Q294" t="str">
            <v>0</v>
          </cell>
          <cell r="R294" t="str">
            <v>0</v>
          </cell>
          <cell r="S294" t="str">
            <v>0</v>
          </cell>
          <cell r="T294" t="str">
            <v>0</v>
          </cell>
          <cell r="U294" t="str">
            <v>0</v>
          </cell>
          <cell r="V294" t="str">
            <v>0</v>
          </cell>
          <cell r="W294" t="str">
            <v>0</v>
          </cell>
          <cell r="X294" t="str">
            <v>0</v>
          </cell>
        </row>
        <row r="295">
          <cell r="A295">
            <v>441243</v>
          </cell>
          <cell r="B295" t="str">
            <v xml:space="preserve">                                                            441243</v>
          </cell>
          <cell r="C295" t="str">
            <v>0</v>
          </cell>
          <cell r="D295" t="str">
            <v>0</v>
          </cell>
          <cell r="E295" t="str">
            <v>0</v>
          </cell>
          <cell r="F295" t="str">
            <v>0</v>
          </cell>
          <cell r="G295" t="str">
            <v>0</v>
          </cell>
          <cell r="H295" t="str">
            <v>0</v>
          </cell>
          <cell r="I295" t="str">
            <v>0</v>
          </cell>
          <cell r="J295" t="str">
            <v>0</v>
          </cell>
          <cell r="K295" t="str">
            <v>0</v>
          </cell>
          <cell r="L295" t="str">
            <v>0</v>
          </cell>
          <cell r="M295" t="str">
            <v>0</v>
          </cell>
          <cell r="N295" t="str">
            <v>0</v>
          </cell>
          <cell r="O295" t="str">
            <v>0</v>
          </cell>
          <cell r="P295" t="str">
            <v>0</v>
          </cell>
          <cell r="Q295" t="str">
            <v>0</v>
          </cell>
          <cell r="R295" t="str">
            <v>0</v>
          </cell>
          <cell r="S295" t="str">
            <v>0</v>
          </cell>
          <cell r="T295" t="str">
            <v>0</v>
          </cell>
          <cell r="U295" t="str">
            <v>0</v>
          </cell>
          <cell r="V295" t="str">
            <v>0</v>
          </cell>
          <cell r="W295" t="str">
            <v>0</v>
          </cell>
          <cell r="X295" t="str">
            <v>0</v>
          </cell>
        </row>
        <row r="296">
          <cell r="A296">
            <v>441401</v>
          </cell>
          <cell r="B296" t="str">
            <v xml:space="preserve">                                                            441401     Int Fha Deb - Claims</v>
          </cell>
          <cell r="C296" t="str">
            <v>0</v>
          </cell>
          <cell r="D296" t="str">
            <v>0</v>
          </cell>
          <cell r="E296" t="str">
            <v>0</v>
          </cell>
          <cell r="F296" t="str">
            <v>0</v>
          </cell>
          <cell r="G296" t="str">
            <v>0</v>
          </cell>
          <cell r="H296" t="str">
            <v>0</v>
          </cell>
          <cell r="I296" t="str">
            <v>0</v>
          </cell>
          <cell r="J296" t="str">
            <v>0</v>
          </cell>
          <cell r="K296" t="str">
            <v>0</v>
          </cell>
          <cell r="L296" t="str">
            <v>0</v>
          </cell>
          <cell r="M296" t="str">
            <v>0</v>
          </cell>
          <cell r="N296" t="str">
            <v>0</v>
          </cell>
          <cell r="O296" t="str">
            <v>0</v>
          </cell>
          <cell r="P296" t="str">
            <v>0</v>
          </cell>
          <cell r="Q296" t="str">
            <v>0</v>
          </cell>
          <cell r="R296" t="str">
            <v>0</v>
          </cell>
          <cell r="S296" t="str">
            <v>0</v>
          </cell>
          <cell r="T296" t="str">
            <v>0</v>
          </cell>
          <cell r="U296" t="str">
            <v>0</v>
          </cell>
          <cell r="V296" t="str">
            <v>0</v>
          </cell>
          <cell r="W296" t="str">
            <v>0</v>
          </cell>
          <cell r="X296" t="str">
            <v>0</v>
          </cell>
        </row>
        <row r="297">
          <cell r="A297">
            <v>441411</v>
          </cell>
          <cell r="B297" t="str">
            <v xml:space="preserve">                                                            441411</v>
          </cell>
          <cell r="C297" t="str">
            <v>0</v>
          </cell>
          <cell r="D297" t="str">
            <v>0</v>
          </cell>
          <cell r="E297" t="str">
            <v>0</v>
          </cell>
          <cell r="F297" t="str">
            <v>0</v>
          </cell>
          <cell r="G297" t="str">
            <v>0</v>
          </cell>
          <cell r="H297" t="str">
            <v>0</v>
          </cell>
          <cell r="I297" t="str">
            <v>0</v>
          </cell>
          <cell r="J297" t="str">
            <v>0</v>
          </cell>
          <cell r="K297" t="str">
            <v>0</v>
          </cell>
          <cell r="L297" t="str">
            <v>0</v>
          </cell>
          <cell r="M297" t="str">
            <v>0</v>
          </cell>
          <cell r="N297" t="str">
            <v>0</v>
          </cell>
          <cell r="O297" t="str">
            <v>0</v>
          </cell>
          <cell r="P297" t="str">
            <v>0</v>
          </cell>
          <cell r="Q297" t="str">
            <v>0</v>
          </cell>
          <cell r="R297" t="str">
            <v>0</v>
          </cell>
          <cell r="S297" t="str">
            <v>0</v>
          </cell>
          <cell r="T297" t="str">
            <v>0</v>
          </cell>
          <cell r="U297" t="str">
            <v>0</v>
          </cell>
          <cell r="V297" t="str">
            <v>0</v>
          </cell>
          <cell r="W297" t="str">
            <v>0</v>
          </cell>
          <cell r="X297" t="str">
            <v>0</v>
          </cell>
        </row>
        <row r="298">
          <cell r="A298">
            <v>441412</v>
          </cell>
          <cell r="B298" t="str">
            <v xml:space="preserve">                                                            441412</v>
          </cell>
          <cell r="C298" t="str">
            <v>0</v>
          </cell>
          <cell r="D298" t="str">
            <v>0</v>
          </cell>
          <cell r="E298" t="str">
            <v>0</v>
          </cell>
          <cell r="F298" t="str">
            <v>0</v>
          </cell>
          <cell r="G298" t="str">
            <v>0</v>
          </cell>
          <cell r="H298" t="str">
            <v>0</v>
          </cell>
          <cell r="I298" t="str">
            <v>0</v>
          </cell>
          <cell r="J298" t="str">
            <v>0</v>
          </cell>
          <cell r="K298" t="str">
            <v>0</v>
          </cell>
          <cell r="L298" t="str">
            <v>0</v>
          </cell>
          <cell r="M298" t="str">
            <v>0</v>
          </cell>
          <cell r="N298" t="str">
            <v>0</v>
          </cell>
          <cell r="O298" t="str">
            <v>0</v>
          </cell>
          <cell r="P298" t="str">
            <v>0</v>
          </cell>
          <cell r="Q298" t="str">
            <v>0</v>
          </cell>
          <cell r="R298" t="str">
            <v>0</v>
          </cell>
          <cell r="S298" t="str">
            <v>0</v>
          </cell>
          <cell r="T298" t="str">
            <v>0</v>
          </cell>
          <cell r="U298" t="str">
            <v>0</v>
          </cell>
          <cell r="V298" t="str">
            <v>0</v>
          </cell>
          <cell r="W298" t="str">
            <v>0</v>
          </cell>
          <cell r="X298" t="str">
            <v>0</v>
          </cell>
        </row>
        <row r="299">
          <cell r="A299">
            <v>441600</v>
          </cell>
          <cell r="B299" t="str">
            <v xml:space="preserve">                                                            441600     Int/Disc Urfa Investments</v>
          </cell>
          <cell r="C299" t="str">
            <v>0</v>
          </cell>
          <cell r="D299" t="str">
            <v>0</v>
          </cell>
          <cell r="E299" t="str">
            <v>0</v>
          </cell>
          <cell r="F299" t="str">
            <v>0</v>
          </cell>
          <cell r="G299" t="str">
            <v>0</v>
          </cell>
          <cell r="H299" t="str">
            <v>0</v>
          </cell>
          <cell r="I299" t="str">
            <v>0</v>
          </cell>
          <cell r="J299" t="str">
            <v>0</v>
          </cell>
          <cell r="K299" t="str">
            <v>0</v>
          </cell>
          <cell r="L299" t="str">
            <v>0</v>
          </cell>
          <cell r="M299" t="str">
            <v>0</v>
          </cell>
          <cell r="N299" t="str">
            <v>0</v>
          </cell>
          <cell r="O299" t="str">
            <v>0</v>
          </cell>
          <cell r="P299" t="str">
            <v>0</v>
          </cell>
          <cell r="Q299" t="str">
            <v>0</v>
          </cell>
          <cell r="R299" t="str">
            <v>0</v>
          </cell>
          <cell r="S299" t="str">
            <v>0</v>
          </cell>
          <cell r="T299" t="str">
            <v>0</v>
          </cell>
          <cell r="U299" t="str">
            <v>0</v>
          </cell>
          <cell r="V299" t="str">
            <v>0</v>
          </cell>
          <cell r="W299" t="str">
            <v>0</v>
          </cell>
          <cell r="X299" t="str">
            <v>0</v>
          </cell>
        </row>
        <row r="300">
          <cell r="A300">
            <v>441620</v>
          </cell>
          <cell r="B300" t="str">
            <v xml:space="preserve">                                                            441620</v>
          </cell>
          <cell r="C300" t="str">
            <v>0</v>
          </cell>
          <cell r="D300" t="str">
            <v>0</v>
          </cell>
          <cell r="E300" t="str">
            <v>0</v>
          </cell>
          <cell r="F300" t="str">
            <v>0</v>
          </cell>
          <cell r="G300" t="str">
            <v>0</v>
          </cell>
          <cell r="H300" t="str">
            <v>0</v>
          </cell>
          <cell r="I300" t="str">
            <v>0</v>
          </cell>
          <cell r="J300" t="str">
            <v>0</v>
          </cell>
          <cell r="K300" t="str">
            <v>0</v>
          </cell>
          <cell r="L300" t="str">
            <v>0</v>
          </cell>
          <cell r="M300" t="str">
            <v>0</v>
          </cell>
          <cell r="N300" t="str">
            <v>0</v>
          </cell>
          <cell r="O300" t="str">
            <v>0</v>
          </cell>
          <cell r="P300" t="str">
            <v>0</v>
          </cell>
          <cell r="Q300" t="str">
            <v>0</v>
          </cell>
          <cell r="R300" t="str">
            <v>0</v>
          </cell>
          <cell r="S300" t="str">
            <v>0</v>
          </cell>
          <cell r="T300" t="str">
            <v>0</v>
          </cell>
          <cell r="U300" t="str">
            <v>0</v>
          </cell>
          <cell r="V300" t="str">
            <v>0</v>
          </cell>
          <cell r="W300" t="str">
            <v>0</v>
          </cell>
          <cell r="X300" t="str">
            <v>0</v>
          </cell>
        </row>
        <row r="301">
          <cell r="A301">
            <v>441709</v>
          </cell>
          <cell r="B301" t="str">
            <v xml:space="preserve">                                                            441709     Amort Disc-Treasury Bills</v>
          </cell>
          <cell r="C301">
            <v>2684451.79</v>
          </cell>
          <cell r="D301">
            <v>2567736.79</v>
          </cell>
          <cell r="E301">
            <v>3215812.63</v>
          </cell>
          <cell r="F301">
            <v>2974513.57</v>
          </cell>
          <cell r="G301">
            <v>3368707.09</v>
          </cell>
          <cell r="H301">
            <v>2841888.13</v>
          </cell>
          <cell r="I301">
            <v>3268959.21</v>
          </cell>
          <cell r="J301">
            <v>2582388.65</v>
          </cell>
          <cell r="K301">
            <v>1584368.48</v>
          </cell>
          <cell r="L301">
            <v>998059.67</v>
          </cell>
          <cell r="M301">
            <v>915260.29</v>
          </cell>
          <cell r="N301">
            <v>935544.56</v>
          </cell>
          <cell r="O301">
            <v>19081980.379999999</v>
          </cell>
          <cell r="P301">
            <v>27937690.859999999</v>
          </cell>
          <cell r="Q301">
            <v>8468001.2100000009</v>
          </cell>
          <cell r="R301">
            <v>9185108.7899999991</v>
          </cell>
          <cell r="S301">
            <v>7435716.3399999999</v>
          </cell>
          <cell r="T301">
            <v>2848864.52</v>
          </cell>
          <cell r="U301">
            <v>8871655.4900000002</v>
          </cell>
          <cell r="V301">
            <v>13093711.965</v>
          </cell>
          <cell r="W301">
            <v>21792115.852499999</v>
          </cell>
          <cell r="X301">
            <v>26528887.377500001</v>
          </cell>
        </row>
        <row r="302">
          <cell r="A302">
            <v>443620</v>
          </cell>
          <cell r="B302" t="str">
            <v xml:space="preserve">                                                            443620     Int Inc Gic Remic Collat</v>
          </cell>
          <cell r="C302">
            <v>37542</v>
          </cell>
          <cell r="D302">
            <v>50947.27</v>
          </cell>
          <cell r="E302">
            <v>66945.98</v>
          </cell>
          <cell r="F302">
            <v>72012.070000000007</v>
          </cell>
          <cell r="G302">
            <v>2754.34</v>
          </cell>
          <cell r="H302">
            <v>16982.79</v>
          </cell>
          <cell r="I302">
            <v>35778.980000000003</v>
          </cell>
          <cell r="J302">
            <v>52938.59</v>
          </cell>
          <cell r="K302">
            <v>82444.08</v>
          </cell>
          <cell r="L302">
            <v>81059.520000000004</v>
          </cell>
          <cell r="M302">
            <v>1769.04</v>
          </cell>
          <cell r="N302">
            <v>18452.759999999998</v>
          </cell>
          <cell r="O302">
            <v>610525.85</v>
          </cell>
          <cell r="P302">
            <v>519627.42</v>
          </cell>
          <cell r="Q302">
            <v>155435.25</v>
          </cell>
          <cell r="R302">
            <v>91749.2</v>
          </cell>
          <cell r="S302">
            <v>171161.65</v>
          </cell>
          <cell r="T302">
            <v>101281.32</v>
          </cell>
          <cell r="U302">
            <v>222998.0925</v>
          </cell>
          <cell r="V302">
            <v>215067.17</v>
          </cell>
          <cell r="W302">
            <v>321099</v>
          </cell>
          <cell r="X302">
            <v>484638.45</v>
          </cell>
        </row>
        <row r="303">
          <cell r="A303">
            <v>445101</v>
          </cell>
          <cell r="B303" t="str">
            <v xml:space="preserve">                                                            445101</v>
          </cell>
          <cell r="C303" t="str">
            <v>0</v>
          </cell>
          <cell r="D303" t="str">
            <v>0</v>
          </cell>
          <cell r="E303" t="str">
            <v>0</v>
          </cell>
          <cell r="F303" t="str">
            <v>0</v>
          </cell>
          <cell r="G303" t="str">
            <v>0</v>
          </cell>
          <cell r="H303" t="str">
            <v>0</v>
          </cell>
          <cell r="I303" t="str">
            <v>0</v>
          </cell>
          <cell r="J303" t="str">
            <v>0</v>
          </cell>
          <cell r="K303" t="str">
            <v>0</v>
          </cell>
          <cell r="L303" t="str">
            <v>0</v>
          </cell>
          <cell r="M303" t="str">
            <v>0</v>
          </cell>
          <cell r="N303" t="str">
            <v>0</v>
          </cell>
          <cell r="O303" t="str">
            <v>0</v>
          </cell>
          <cell r="P303" t="str">
            <v>0</v>
          </cell>
          <cell r="Q303" t="str">
            <v>0</v>
          </cell>
          <cell r="R303" t="str">
            <v>0</v>
          </cell>
          <cell r="S303" t="str">
            <v>0</v>
          </cell>
          <cell r="T303" t="str">
            <v>0</v>
          </cell>
          <cell r="U303" t="str">
            <v>0</v>
          </cell>
          <cell r="V303" t="str">
            <v>0</v>
          </cell>
          <cell r="W303" t="str">
            <v>0</v>
          </cell>
          <cell r="X303" t="str">
            <v>0</v>
          </cell>
        </row>
        <row r="304">
          <cell r="A304">
            <v>445108</v>
          </cell>
          <cell r="B304" t="str">
            <v xml:space="preserve">                                                            445108</v>
          </cell>
          <cell r="C304" t="str">
            <v>0</v>
          </cell>
          <cell r="D304" t="str">
            <v>0</v>
          </cell>
          <cell r="E304" t="str">
            <v>0</v>
          </cell>
          <cell r="F304" t="str">
            <v>0</v>
          </cell>
          <cell r="G304" t="str">
            <v>0</v>
          </cell>
          <cell r="H304" t="str">
            <v>0</v>
          </cell>
          <cell r="I304" t="str">
            <v>0</v>
          </cell>
          <cell r="J304" t="str">
            <v>0</v>
          </cell>
          <cell r="K304" t="str">
            <v>0</v>
          </cell>
          <cell r="L304" t="str">
            <v>0</v>
          </cell>
          <cell r="M304" t="str">
            <v>0</v>
          </cell>
          <cell r="N304" t="str">
            <v>0</v>
          </cell>
          <cell r="O304" t="str">
            <v>0</v>
          </cell>
          <cell r="P304" t="str">
            <v>0</v>
          </cell>
          <cell r="Q304" t="str">
            <v>0</v>
          </cell>
          <cell r="R304" t="str">
            <v>0</v>
          </cell>
          <cell r="S304" t="str">
            <v>0</v>
          </cell>
          <cell r="T304" t="str">
            <v>0</v>
          </cell>
          <cell r="U304" t="str">
            <v>0</v>
          </cell>
          <cell r="V304" t="str">
            <v>0</v>
          </cell>
          <cell r="W304" t="str">
            <v>0</v>
          </cell>
          <cell r="X304" t="str">
            <v>0</v>
          </cell>
        </row>
        <row r="305">
          <cell r="A305">
            <v>445111</v>
          </cell>
          <cell r="B305" t="str">
            <v xml:space="preserve">                                                            445111</v>
          </cell>
          <cell r="C305" t="str">
            <v>0</v>
          </cell>
          <cell r="D305" t="str">
            <v>0</v>
          </cell>
          <cell r="E305" t="str">
            <v>0</v>
          </cell>
          <cell r="F305" t="str">
            <v>0</v>
          </cell>
          <cell r="G305" t="str">
            <v>0</v>
          </cell>
          <cell r="H305" t="str">
            <v>0</v>
          </cell>
          <cell r="I305" t="str">
            <v>0</v>
          </cell>
          <cell r="J305" t="str">
            <v>0</v>
          </cell>
          <cell r="K305" t="str">
            <v>0</v>
          </cell>
          <cell r="L305" t="str">
            <v>0</v>
          </cell>
          <cell r="M305" t="str">
            <v>0</v>
          </cell>
          <cell r="N305" t="str">
            <v>0</v>
          </cell>
          <cell r="O305" t="str">
            <v>0</v>
          </cell>
          <cell r="P305" t="str">
            <v>0</v>
          </cell>
          <cell r="Q305" t="str">
            <v>0</v>
          </cell>
          <cell r="R305" t="str">
            <v>0</v>
          </cell>
          <cell r="S305" t="str">
            <v>0</v>
          </cell>
          <cell r="T305" t="str">
            <v>0</v>
          </cell>
          <cell r="U305" t="str">
            <v>0</v>
          </cell>
          <cell r="V305" t="str">
            <v>0</v>
          </cell>
          <cell r="W305" t="str">
            <v>0</v>
          </cell>
          <cell r="X305" t="str">
            <v>0</v>
          </cell>
        </row>
        <row r="306">
          <cell r="A306">
            <v>445115</v>
          </cell>
          <cell r="B306" t="str">
            <v xml:space="preserve">                                                            445115</v>
          </cell>
          <cell r="C306" t="str">
            <v>0</v>
          </cell>
          <cell r="D306" t="str">
            <v>0</v>
          </cell>
          <cell r="E306" t="str">
            <v>0</v>
          </cell>
          <cell r="F306" t="str">
            <v>0</v>
          </cell>
          <cell r="G306" t="str">
            <v>0</v>
          </cell>
          <cell r="H306" t="str">
            <v>0</v>
          </cell>
          <cell r="I306" t="str">
            <v>0</v>
          </cell>
          <cell r="J306" t="str">
            <v>0</v>
          </cell>
          <cell r="K306" t="str">
            <v>0</v>
          </cell>
          <cell r="L306" t="str">
            <v>0</v>
          </cell>
          <cell r="M306" t="str">
            <v>0</v>
          </cell>
          <cell r="N306" t="str">
            <v>0</v>
          </cell>
          <cell r="O306" t="str">
            <v>0</v>
          </cell>
          <cell r="P306" t="str">
            <v>0</v>
          </cell>
          <cell r="Q306" t="str">
            <v>0</v>
          </cell>
          <cell r="R306" t="str">
            <v>0</v>
          </cell>
          <cell r="S306" t="str">
            <v>0</v>
          </cell>
          <cell r="T306" t="str">
            <v>0</v>
          </cell>
          <cell r="U306" t="str">
            <v>0</v>
          </cell>
          <cell r="V306" t="str">
            <v>0</v>
          </cell>
          <cell r="W306" t="str">
            <v>0</v>
          </cell>
          <cell r="X306" t="str">
            <v>0</v>
          </cell>
        </row>
        <row r="307">
          <cell r="A307">
            <v>445121</v>
          </cell>
          <cell r="B307" t="str">
            <v xml:space="preserve">                                                            445121</v>
          </cell>
          <cell r="C307" t="str">
            <v>0</v>
          </cell>
          <cell r="D307" t="str">
            <v>0</v>
          </cell>
          <cell r="E307" t="str">
            <v>0</v>
          </cell>
          <cell r="F307" t="str">
            <v>0</v>
          </cell>
          <cell r="G307" t="str">
            <v>0</v>
          </cell>
          <cell r="H307" t="str">
            <v>0</v>
          </cell>
          <cell r="I307" t="str">
            <v>0</v>
          </cell>
          <cell r="J307" t="str">
            <v>0</v>
          </cell>
          <cell r="K307" t="str">
            <v>0</v>
          </cell>
          <cell r="L307" t="str">
            <v>0</v>
          </cell>
          <cell r="M307" t="str">
            <v>0</v>
          </cell>
          <cell r="N307" t="str">
            <v>0</v>
          </cell>
          <cell r="O307" t="str">
            <v>0</v>
          </cell>
          <cell r="P307" t="str">
            <v>0</v>
          </cell>
          <cell r="Q307" t="str">
            <v>0</v>
          </cell>
          <cell r="R307" t="str">
            <v>0</v>
          </cell>
          <cell r="S307" t="str">
            <v>0</v>
          </cell>
          <cell r="T307" t="str">
            <v>0</v>
          </cell>
          <cell r="U307" t="str">
            <v>0</v>
          </cell>
          <cell r="V307" t="str">
            <v>0</v>
          </cell>
          <cell r="W307" t="str">
            <v>0</v>
          </cell>
          <cell r="X307" t="str">
            <v>0</v>
          </cell>
        </row>
        <row r="308">
          <cell r="A308">
            <v>445125</v>
          </cell>
          <cell r="B308" t="str">
            <v xml:space="preserve">                                                            445125</v>
          </cell>
          <cell r="C308" t="str">
            <v>0</v>
          </cell>
          <cell r="D308" t="str">
            <v>0</v>
          </cell>
          <cell r="E308" t="str">
            <v>0</v>
          </cell>
          <cell r="F308" t="str">
            <v>0</v>
          </cell>
          <cell r="G308" t="str">
            <v>0</v>
          </cell>
          <cell r="H308" t="str">
            <v>0</v>
          </cell>
          <cell r="I308" t="str">
            <v>0</v>
          </cell>
          <cell r="J308" t="str">
            <v>0</v>
          </cell>
          <cell r="K308" t="str">
            <v>0</v>
          </cell>
          <cell r="L308" t="str">
            <v>0</v>
          </cell>
          <cell r="M308" t="str">
            <v>0</v>
          </cell>
          <cell r="N308" t="str">
            <v>0</v>
          </cell>
          <cell r="O308" t="str">
            <v>0</v>
          </cell>
          <cell r="P308" t="str">
            <v>0</v>
          </cell>
          <cell r="Q308" t="str">
            <v>0</v>
          </cell>
          <cell r="R308" t="str">
            <v>0</v>
          </cell>
          <cell r="S308" t="str">
            <v>0</v>
          </cell>
          <cell r="T308" t="str">
            <v>0</v>
          </cell>
          <cell r="U308" t="str">
            <v>0</v>
          </cell>
          <cell r="V308" t="str">
            <v>0</v>
          </cell>
          <cell r="W308" t="str">
            <v>0</v>
          </cell>
          <cell r="X308" t="str">
            <v>0</v>
          </cell>
        </row>
        <row r="309">
          <cell r="A309">
            <v>445161</v>
          </cell>
          <cell r="B309" t="str">
            <v xml:space="preserve">                                                            445161</v>
          </cell>
          <cell r="C309" t="str">
            <v>0</v>
          </cell>
          <cell r="D309" t="str">
            <v>0</v>
          </cell>
          <cell r="E309" t="str">
            <v>0</v>
          </cell>
          <cell r="F309" t="str">
            <v>0</v>
          </cell>
          <cell r="G309" t="str">
            <v>0</v>
          </cell>
          <cell r="H309" t="str">
            <v>0</v>
          </cell>
          <cell r="I309" t="str">
            <v>0</v>
          </cell>
          <cell r="J309" t="str">
            <v>0</v>
          </cell>
          <cell r="K309" t="str">
            <v>0</v>
          </cell>
          <cell r="L309" t="str">
            <v>0</v>
          </cell>
          <cell r="M309" t="str">
            <v>0</v>
          </cell>
          <cell r="N309" t="str">
            <v>0</v>
          </cell>
          <cell r="O309" t="str">
            <v>0</v>
          </cell>
          <cell r="P309" t="str">
            <v>0</v>
          </cell>
          <cell r="Q309" t="str">
            <v>0</v>
          </cell>
          <cell r="R309" t="str">
            <v>0</v>
          </cell>
          <cell r="S309" t="str">
            <v>0</v>
          </cell>
          <cell r="T309" t="str">
            <v>0</v>
          </cell>
          <cell r="U309" t="str">
            <v>0</v>
          </cell>
          <cell r="V309" t="str">
            <v>0</v>
          </cell>
          <cell r="W309" t="str">
            <v>0</v>
          </cell>
          <cell r="X309" t="str">
            <v>0</v>
          </cell>
        </row>
        <row r="310">
          <cell r="A310">
            <v>445165</v>
          </cell>
          <cell r="B310" t="str">
            <v xml:space="preserve">                                                            445165</v>
          </cell>
          <cell r="C310" t="str">
            <v>0</v>
          </cell>
          <cell r="D310" t="str">
            <v>0</v>
          </cell>
          <cell r="E310" t="str">
            <v>0</v>
          </cell>
          <cell r="F310" t="str">
            <v>0</v>
          </cell>
          <cell r="G310" t="str">
            <v>0</v>
          </cell>
          <cell r="H310" t="str">
            <v>0</v>
          </cell>
          <cell r="I310" t="str">
            <v>0</v>
          </cell>
          <cell r="J310" t="str">
            <v>0</v>
          </cell>
          <cell r="K310" t="str">
            <v>0</v>
          </cell>
          <cell r="L310" t="str">
            <v>0</v>
          </cell>
          <cell r="M310" t="str">
            <v>0</v>
          </cell>
          <cell r="N310" t="str">
            <v>0</v>
          </cell>
          <cell r="O310" t="str">
            <v>0</v>
          </cell>
          <cell r="P310" t="str">
            <v>0</v>
          </cell>
          <cell r="Q310" t="str">
            <v>0</v>
          </cell>
          <cell r="R310" t="str">
            <v>0</v>
          </cell>
          <cell r="S310" t="str">
            <v>0</v>
          </cell>
          <cell r="T310" t="str">
            <v>0</v>
          </cell>
          <cell r="U310" t="str">
            <v>0</v>
          </cell>
          <cell r="V310" t="str">
            <v>0</v>
          </cell>
          <cell r="W310" t="str">
            <v>0</v>
          </cell>
          <cell r="X310" t="str">
            <v>0</v>
          </cell>
        </row>
        <row r="311">
          <cell r="A311">
            <v>448000</v>
          </cell>
          <cell r="B311" t="str">
            <v xml:space="preserve">                                                            448000     Mf Energy Lns Int Income</v>
          </cell>
          <cell r="C311" t="str">
            <v>0</v>
          </cell>
          <cell r="D311" t="str">
            <v>0</v>
          </cell>
          <cell r="E311" t="str">
            <v>0</v>
          </cell>
          <cell r="F311" t="str">
            <v>0</v>
          </cell>
          <cell r="G311" t="str">
            <v>0</v>
          </cell>
          <cell r="H311" t="str">
            <v>0</v>
          </cell>
          <cell r="I311" t="str">
            <v>0</v>
          </cell>
          <cell r="J311" t="str">
            <v>0</v>
          </cell>
          <cell r="K311" t="str">
            <v>0</v>
          </cell>
          <cell r="L311" t="str">
            <v>0</v>
          </cell>
          <cell r="M311" t="str">
            <v>0</v>
          </cell>
          <cell r="N311" t="str">
            <v>0</v>
          </cell>
          <cell r="O311" t="str">
            <v>0</v>
          </cell>
          <cell r="P311" t="str">
            <v>0</v>
          </cell>
          <cell r="Q311" t="str">
            <v>0</v>
          </cell>
          <cell r="R311" t="str">
            <v>0</v>
          </cell>
          <cell r="S311" t="str">
            <v>0</v>
          </cell>
          <cell r="T311" t="str">
            <v>0</v>
          </cell>
          <cell r="U311" t="str">
            <v>0</v>
          </cell>
          <cell r="V311" t="str">
            <v>0</v>
          </cell>
          <cell r="W311" t="str">
            <v>0</v>
          </cell>
          <cell r="X311" t="str">
            <v>0</v>
          </cell>
        </row>
        <row r="312">
          <cell r="A312">
            <v>448010</v>
          </cell>
          <cell r="B312" t="str">
            <v xml:space="preserve">                                                            448010     Sf-Energy Lns Int Income</v>
          </cell>
          <cell r="C312" t="str">
            <v>0</v>
          </cell>
          <cell r="D312" t="str">
            <v>0</v>
          </cell>
          <cell r="E312" t="str">
            <v>0</v>
          </cell>
          <cell r="F312" t="str">
            <v>0</v>
          </cell>
          <cell r="G312" t="str">
            <v>0</v>
          </cell>
          <cell r="H312" t="str">
            <v>0</v>
          </cell>
          <cell r="I312" t="str">
            <v>0</v>
          </cell>
          <cell r="J312" t="str">
            <v>0</v>
          </cell>
          <cell r="K312" t="str">
            <v>0</v>
          </cell>
          <cell r="L312" t="str">
            <v>0</v>
          </cell>
          <cell r="M312" t="str">
            <v>0</v>
          </cell>
          <cell r="N312" t="str">
            <v>0</v>
          </cell>
          <cell r="O312" t="str">
            <v>0</v>
          </cell>
          <cell r="P312" t="str">
            <v>0</v>
          </cell>
          <cell r="Q312" t="str">
            <v>0</v>
          </cell>
          <cell r="R312" t="str">
            <v>0</v>
          </cell>
          <cell r="S312" t="str">
            <v>0</v>
          </cell>
          <cell r="T312" t="str">
            <v>0</v>
          </cell>
          <cell r="U312" t="str">
            <v>0</v>
          </cell>
          <cell r="V312" t="str">
            <v>0</v>
          </cell>
          <cell r="W312" t="str">
            <v>0</v>
          </cell>
          <cell r="X312" t="str">
            <v>0</v>
          </cell>
        </row>
        <row r="313">
          <cell r="A313">
            <v>448011</v>
          </cell>
          <cell r="B313" t="str">
            <v xml:space="preserve">                                                            448011     SF Energy Loans Amort Dis</v>
          </cell>
          <cell r="C313" t="str">
            <v>0</v>
          </cell>
          <cell r="D313" t="str">
            <v>0</v>
          </cell>
          <cell r="E313" t="str">
            <v>0</v>
          </cell>
          <cell r="F313" t="str">
            <v>0</v>
          </cell>
          <cell r="G313" t="str">
            <v>0</v>
          </cell>
          <cell r="H313" t="str">
            <v>0</v>
          </cell>
          <cell r="I313" t="str">
            <v>0</v>
          </cell>
          <cell r="J313" t="str">
            <v>0</v>
          </cell>
          <cell r="K313" t="str">
            <v>0</v>
          </cell>
          <cell r="L313" t="str">
            <v>0</v>
          </cell>
          <cell r="M313" t="str">
            <v>0</v>
          </cell>
          <cell r="N313" t="str">
            <v>0</v>
          </cell>
          <cell r="O313" t="str">
            <v>0</v>
          </cell>
          <cell r="P313" t="str">
            <v>0</v>
          </cell>
          <cell r="Q313" t="str">
            <v>0</v>
          </cell>
          <cell r="R313" t="str">
            <v>0</v>
          </cell>
          <cell r="S313" t="str">
            <v>0</v>
          </cell>
          <cell r="T313" t="str">
            <v>0</v>
          </cell>
          <cell r="U313" t="str">
            <v>0</v>
          </cell>
          <cell r="V313" t="str">
            <v>0</v>
          </cell>
          <cell r="W313" t="str">
            <v>0</v>
          </cell>
          <cell r="X313" t="str">
            <v>0</v>
          </cell>
        </row>
        <row r="314">
          <cell r="A314">
            <v>448014</v>
          </cell>
          <cell r="B314" t="str">
            <v xml:space="preserve">                                                            448014     Sf-Energy Prem/Disc Incom</v>
          </cell>
          <cell r="C314" t="str">
            <v>0</v>
          </cell>
          <cell r="D314" t="str">
            <v>0</v>
          </cell>
          <cell r="E314" t="str">
            <v>0</v>
          </cell>
          <cell r="F314" t="str">
            <v>0</v>
          </cell>
          <cell r="G314" t="str">
            <v>0</v>
          </cell>
          <cell r="H314" t="str">
            <v>0</v>
          </cell>
          <cell r="I314" t="str">
            <v>0</v>
          </cell>
          <cell r="J314" t="str">
            <v>0</v>
          </cell>
          <cell r="K314" t="str">
            <v>0</v>
          </cell>
          <cell r="L314" t="str">
            <v>0</v>
          </cell>
          <cell r="M314" t="str">
            <v>0</v>
          </cell>
          <cell r="N314" t="str">
            <v>0</v>
          </cell>
          <cell r="O314" t="str">
            <v>0</v>
          </cell>
          <cell r="P314" t="str">
            <v>0</v>
          </cell>
          <cell r="Q314" t="str">
            <v>0</v>
          </cell>
          <cell r="R314" t="str">
            <v>0</v>
          </cell>
          <cell r="S314" t="str">
            <v>0</v>
          </cell>
          <cell r="T314" t="str">
            <v>0</v>
          </cell>
          <cell r="U314" t="str">
            <v>0</v>
          </cell>
          <cell r="V314" t="str">
            <v>0</v>
          </cell>
          <cell r="W314" t="str">
            <v>0</v>
          </cell>
          <cell r="X314" t="str">
            <v>0</v>
          </cell>
        </row>
        <row r="315">
          <cell r="A315">
            <v>448016</v>
          </cell>
          <cell r="B315" t="str">
            <v xml:space="preserve">                                                            448016     Ener-STD Orig Amort Exp</v>
          </cell>
          <cell r="C315" t="str">
            <v>0</v>
          </cell>
          <cell r="D315" t="str">
            <v>0</v>
          </cell>
          <cell r="E315" t="str">
            <v>0</v>
          </cell>
          <cell r="F315" t="str">
            <v>0</v>
          </cell>
          <cell r="G315" t="str">
            <v>0</v>
          </cell>
          <cell r="H315" t="str">
            <v>0</v>
          </cell>
          <cell r="I315" t="str">
            <v>0</v>
          </cell>
          <cell r="J315" t="str">
            <v>0</v>
          </cell>
          <cell r="K315" t="str">
            <v>0</v>
          </cell>
          <cell r="L315" t="str">
            <v>0</v>
          </cell>
          <cell r="M315" t="str">
            <v>0</v>
          </cell>
          <cell r="N315" t="str">
            <v>0</v>
          </cell>
          <cell r="O315" t="str">
            <v>0</v>
          </cell>
          <cell r="P315" t="str">
            <v>0</v>
          </cell>
          <cell r="Q315" t="str">
            <v>0</v>
          </cell>
          <cell r="R315" t="str">
            <v>0</v>
          </cell>
          <cell r="S315" t="str">
            <v>0</v>
          </cell>
          <cell r="T315" t="str">
            <v>0</v>
          </cell>
          <cell r="U315" t="str">
            <v>0</v>
          </cell>
          <cell r="V315" t="str">
            <v>0</v>
          </cell>
          <cell r="W315" t="str">
            <v>0</v>
          </cell>
          <cell r="X315" t="str">
            <v>0</v>
          </cell>
        </row>
        <row r="316">
          <cell r="A316">
            <v>448020</v>
          </cell>
          <cell r="B316" t="str">
            <v xml:space="preserve">                                                            448020     Int Inc - Alt Energy</v>
          </cell>
          <cell r="C316" t="str">
            <v>0</v>
          </cell>
          <cell r="D316" t="str">
            <v>0</v>
          </cell>
          <cell r="E316" t="str">
            <v>0</v>
          </cell>
          <cell r="F316" t="str">
            <v>0</v>
          </cell>
          <cell r="G316" t="str">
            <v>0</v>
          </cell>
          <cell r="H316" t="str">
            <v>0</v>
          </cell>
          <cell r="I316" t="str">
            <v>0</v>
          </cell>
          <cell r="J316" t="str">
            <v>0</v>
          </cell>
          <cell r="K316" t="str">
            <v>0</v>
          </cell>
          <cell r="L316" t="str">
            <v>0</v>
          </cell>
          <cell r="M316" t="str">
            <v>0</v>
          </cell>
          <cell r="N316" t="str">
            <v>0</v>
          </cell>
          <cell r="O316" t="str">
            <v>0</v>
          </cell>
          <cell r="P316" t="str">
            <v>0</v>
          </cell>
          <cell r="Q316" t="str">
            <v>0</v>
          </cell>
          <cell r="R316" t="str">
            <v>0</v>
          </cell>
          <cell r="S316" t="str">
            <v>0</v>
          </cell>
          <cell r="T316" t="str">
            <v>0</v>
          </cell>
          <cell r="U316" t="str">
            <v>0</v>
          </cell>
          <cell r="V316" t="str">
            <v>0</v>
          </cell>
          <cell r="W316" t="str">
            <v>0</v>
          </cell>
          <cell r="X316" t="str">
            <v>0</v>
          </cell>
        </row>
        <row r="317">
          <cell r="A317">
            <v>448026</v>
          </cell>
          <cell r="B317" t="str">
            <v xml:space="preserve">                                                            448026     Ener-ALT Orig Amort Exp</v>
          </cell>
          <cell r="C317" t="str">
            <v>0</v>
          </cell>
          <cell r="D317" t="str">
            <v>0</v>
          </cell>
          <cell r="E317" t="str">
            <v>0</v>
          </cell>
          <cell r="F317" t="str">
            <v>0</v>
          </cell>
          <cell r="G317" t="str">
            <v>0</v>
          </cell>
          <cell r="H317" t="str">
            <v>0</v>
          </cell>
          <cell r="I317" t="str">
            <v>0</v>
          </cell>
          <cell r="J317" t="str">
            <v>0</v>
          </cell>
          <cell r="K317" t="str">
            <v>0</v>
          </cell>
          <cell r="L317" t="str">
            <v>0</v>
          </cell>
          <cell r="M317" t="str">
            <v>0</v>
          </cell>
          <cell r="N317" t="str">
            <v>0</v>
          </cell>
          <cell r="O317" t="str">
            <v>0</v>
          </cell>
          <cell r="P317" t="str">
            <v>0</v>
          </cell>
          <cell r="Q317" t="str">
            <v>0</v>
          </cell>
          <cell r="R317" t="str">
            <v>0</v>
          </cell>
          <cell r="S317" t="str">
            <v>0</v>
          </cell>
          <cell r="T317" t="str">
            <v>0</v>
          </cell>
          <cell r="U317" t="str">
            <v>0</v>
          </cell>
          <cell r="V317" t="str">
            <v>0</v>
          </cell>
          <cell r="W317" t="str">
            <v>0</v>
          </cell>
          <cell r="X317" t="str">
            <v>0</v>
          </cell>
        </row>
        <row r="318">
          <cell r="A318">
            <v>448150</v>
          </cell>
          <cell r="B318" t="str">
            <v xml:space="preserve">                                                            448150</v>
          </cell>
          <cell r="C318" t="str">
            <v>0</v>
          </cell>
          <cell r="D318" t="str">
            <v>0</v>
          </cell>
          <cell r="E318" t="str">
            <v>0</v>
          </cell>
          <cell r="F318" t="str">
            <v>0</v>
          </cell>
          <cell r="G318" t="str">
            <v>0</v>
          </cell>
          <cell r="H318" t="str">
            <v>0</v>
          </cell>
          <cell r="I318" t="str">
            <v>0</v>
          </cell>
          <cell r="J318" t="str">
            <v>0</v>
          </cell>
          <cell r="K318" t="str">
            <v>0</v>
          </cell>
          <cell r="L318" t="str">
            <v>0</v>
          </cell>
          <cell r="M318" t="str">
            <v>0</v>
          </cell>
          <cell r="N318" t="str">
            <v>0</v>
          </cell>
          <cell r="O318" t="str">
            <v>0</v>
          </cell>
          <cell r="P318" t="str">
            <v>0</v>
          </cell>
          <cell r="Q318" t="str">
            <v>0</v>
          </cell>
          <cell r="R318" t="str">
            <v>0</v>
          </cell>
          <cell r="S318" t="str">
            <v>0</v>
          </cell>
          <cell r="T318" t="str">
            <v>0</v>
          </cell>
          <cell r="U318" t="str">
            <v>0</v>
          </cell>
          <cell r="V318" t="str">
            <v>0</v>
          </cell>
          <cell r="W318" t="str">
            <v>0</v>
          </cell>
          <cell r="X318" t="str">
            <v>0</v>
          </cell>
        </row>
        <row r="319">
          <cell r="A319">
            <v>448865</v>
          </cell>
          <cell r="B319" t="str">
            <v xml:space="preserve">                                                            448865</v>
          </cell>
          <cell r="C319" t="str">
            <v>0</v>
          </cell>
          <cell r="D319" t="str">
            <v>0</v>
          </cell>
          <cell r="E319" t="str">
            <v>0</v>
          </cell>
          <cell r="F319" t="str">
            <v>0</v>
          </cell>
          <cell r="G319" t="str">
            <v>0</v>
          </cell>
          <cell r="H319" t="str">
            <v>0</v>
          </cell>
          <cell r="I319" t="str">
            <v>0</v>
          </cell>
          <cell r="J319" t="str">
            <v>0</v>
          </cell>
          <cell r="K319" t="str">
            <v>0</v>
          </cell>
          <cell r="L319" t="str">
            <v>0</v>
          </cell>
          <cell r="M319" t="str">
            <v>0</v>
          </cell>
          <cell r="N319" t="str">
            <v>0</v>
          </cell>
          <cell r="O319" t="str">
            <v>0</v>
          </cell>
          <cell r="P319" t="str">
            <v>0</v>
          </cell>
          <cell r="Q319" t="str">
            <v>0</v>
          </cell>
          <cell r="R319" t="str">
            <v>0</v>
          </cell>
          <cell r="S319" t="str">
            <v>0</v>
          </cell>
          <cell r="T319" t="str">
            <v>0</v>
          </cell>
          <cell r="U319" t="str">
            <v>0</v>
          </cell>
          <cell r="V319" t="str">
            <v>0</v>
          </cell>
          <cell r="W319" t="str">
            <v>0</v>
          </cell>
          <cell r="X319" t="str">
            <v>0</v>
          </cell>
        </row>
        <row r="320">
          <cell r="A320">
            <v>448873</v>
          </cell>
          <cell r="B320" t="str">
            <v xml:space="preserve">                                                            448873</v>
          </cell>
          <cell r="C320" t="str">
            <v>0</v>
          </cell>
          <cell r="D320" t="str">
            <v>0</v>
          </cell>
          <cell r="E320" t="str">
            <v>0</v>
          </cell>
          <cell r="F320" t="str">
            <v>0</v>
          </cell>
          <cell r="G320" t="str">
            <v>0</v>
          </cell>
          <cell r="H320" t="str">
            <v>0</v>
          </cell>
          <cell r="I320" t="str">
            <v>0</v>
          </cell>
          <cell r="J320" t="str">
            <v>0</v>
          </cell>
          <cell r="K320" t="str">
            <v>0</v>
          </cell>
          <cell r="L320" t="str">
            <v>0</v>
          </cell>
          <cell r="M320" t="str">
            <v>0</v>
          </cell>
          <cell r="N320" t="str">
            <v>0</v>
          </cell>
          <cell r="O320" t="str">
            <v>0</v>
          </cell>
          <cell r="P320" t="str">
            <v>0</v>
          </cell>
          <cell r="Q320" t="str">
            <v>0</v>
          </cell>
          <cell r="R320" t="str">
            <v>0</v>
          </cell>
          <cell r="S320" t="str">
            <v>0</v>
          </cell>
          <cell r="T320" t="str">
            <v>0</v>
          </cell>
          <cell r="U320" t="str">
            <v>0</v>
          </cell>
          <cell r="V320" t="str">
            <v>0</v>
          </cell>
          <cell r="W320" t="str">
            <v>0</v>
          </cell>
          <cell r="X320" t="str">
            <v>0</v>
          </cell>
        </row>
        <row r="321">
          <cell r="A321">
            <v>449000</v>
          </cell>
          <cell r="B321" t="str">
            <v xml:space="preserve">                                                            449000</v>
          </cell>
          <cell r="C321" t="str">
            <v>0</v>
          </cell>
          <cell r="D321" t="str">
            <v>0</v>
          </cell>
          <cell r="E321" t="str">
            <v>0</v>
          </cell>
          <cell r="F321" t="str">
            <v>0</v>
          </cell>
          <cell r="G321" t="str">
            <v>0</v>
          </cell>
          <cell r="H321" t="str">
            <v>0</v>
          </cell>
          <cell r="I321" t="str">
            <v>0</v>
          </cell>
          <cell r="J321" t="str">
            <v>0</v>
          </cell>
          <cell r="K321" t="str">
            <v>0</v>
          </cell>
          <cell r="L321" t="str">
            <v>0</v>
          </cell>
          <cell r="M321" t="str">
            <v>0</v>
          </cell>
          <cell r="N321" t="str">
            <v>0</v>
          </cell>
          <cell r="O321" t="str">
            <v>0</v>
          </cell>
          <cell r="P321" t="str">
            <v>0</v>
          </cell>
          <cell r="Q321" t="str">
            <v>0</v>
          </cell>
          <cell r="R321" t="str">
            <v>0</v>
          </cell>
          <cell r="S321" t="str">
            <v>0</v>
          </cell>
          <cell r="T321" t="str">
            <v>0</v>
          </cell>
          <cell r="U321" t="str">
            <v>0</v>
          </cell>
          <cell r="V321" t="str">
            <v>0</v>
          </cell>
          <cell r="W321" t="str">
            <v>0</v>
          </cell>
          <cell r="X321" t="str">
            <v>0</v>
          </cell>
        </row>
        <row r="322">
          <cell r="A322">
            <v>449021</v>
          </cell>
          <cell r="B322" t="str">
            <v xml:space="preserve">                                                            449021</v>
          </cell>
          <cell r="C322" t="str">
            <v>0</v>
          </cell>
          <cell r="D322" t="str">
            <v>0</v>
          </cell>
          <cell r="E322" t="str">
            <v>0</v>
          </cell>
          <cell r="F322" t="str">
            <v>0</v>
          </cell>
          <cell r="G322" t="str">
            <v>0</v>
          </cell>
          <cell r="H322" t="str">
            <v>0</v>
          </cell>
          <cell r="I322" t="str">
            <v>0</v>
          </cell>
          <cell r="J322" t="str">
            <v>0</v>
          </cell>
          <cell r="K322" t="str">
            <v>0</v>
          </cell>
          <cell r="L322" t="str">
            <v>0</v>
          </cell>
          <cell r="M322" t="str">
            <v>0</v>
          </cell>
          <cell r="N322" t="str">
            <v>0</v>
          </cell>
          <cell r="O322" t="str">
            <v>0</v>
          </cell>
          <cell r="P322" t="str">
            <v>0</v>
          </cell>
          <cell r="Q322" t="str">
            <v>0</v>
          </cell>
          <cell r="R322" t="str">
            <v>0</v>
          </cell>
          <cell r="S322" t="str">
            <v>0</v>
          </cell>
          <cell r="T322" t="str">
            <v>0</v>
          </cell>
          <cell r="U322" t="str">
            <v>0</v>
          </cell>
          <cell r="V322" t="str">
            <v>0</v>
          </cell>
          <cell r="W322" t="str">
            <v>0</v>
          </cell>
          <cell r="X322" t="str">
            <v>0</v>
          </cell>
        </row>
        <row r="323">
          <cell r="A323">
            <v>449201</v>
          </cell>
          <cell r="B323" t="str">
            <v xml:space="preserve">                                                            449201     Income-Other Securities</v>
          </cell>
          <cell r="C323" t="str">
            <v>0</v>
          </cell>
          <cell r="D323" t="str">
            <v>0</v>
          </cell>
          <cell r="E323" t="str">
            <v>0</v>
          </cell>
          <cell r="F323" t="str">
            <v>0</v>
          </cell>
          <cell r="G323" t="str">
            <v>0</v>
          </cell>
          <cell r="H323" t="str">
            <v>0</v>
          </cell>
          <cell r="I323" t="str">
            <v>0</v>
          </cell>
          <cell r="J323" t="str">
            <v>0</v>
          </cell>
          <cell r="K323" t="str">
            <v>0</v>
          </cell>
          <cell r="L323" t="str">
            <v>0</v>
          </cell>
          <cell r="M323" t="str">
            <v>0</v>
          </cell>
          <cell r="N323" t="str">
            <v>0</v>
          </cell>
          <cell r="O323" t="str">
            <v>0</v>
          </cell>
          <cell r="P323" t="str">
            <v>0</v>
          </cell>
          <cell r="Q323" t="str">
            <v>0</v>
          </cell>
          <cell r="R323" t="str">
            <v>0</v>
          </cell>
          <cell r="S323" t="str">
            <v>0</v>
          </cell>
          <cell r="T323" t="str">
            <v>0</v>
          </cell>
          <cell r="U323" t="str">
            <v>0</v>
          </cell>
          <cell r="V323" t="str">
            <v>0</v>
          </cell>
          <cell r="W323" t="str">
            <v>0</v>
          </cell>
          <cell r="X323" t="str">
            <v>0</v>
          </cell>
        </row>
        <row r="324">
          <cell r="A324">
            <v>449350</v>
          </cell>
          <cell r="B324" t="str">
            <v xml:space="preserve">                                                            449350     Int Inc - ACF loan</v>
          </cell>
          <cell r="C324" t="str">
            <v>0</v>
          </cell>
          <cell r="D324" t="str">
            <v>0</v>
          </cell>
          <cell r="E324" t="str">
            <v>0</v>
          </cell>
          <cell r="F324" t="str">
            <v>0</v>
          </cell>
          <cell r="G324" t="str">
            <v>0</v>
          </cell>
          <cell r="H324" t="str">
            <v>0</v>
          </cell>
          <cell r="I324" t="str">
            <v>0</v>
          </cell>
          <cell r="J324" t="str">
            <v>0</v>
          </cell>
          <cell r="K324" t="str">
            <v>0</v>
          </cell>
          <cell r="L324" t="str">
            <v>0</v>
          </cell>
          <cell r="M324" t="str">
            <v>0</v>
          </cell>
          <cell r="N324" t="str">
            <v>0</v>
          </cell>
          <cell r="O324" t="str">
            <v>0</v>
          </cell>
          <cell r="P324" t="str">
            <v>0</v>
          </cell>
          <cell r="Q324" t="str">
            <v>0</v>
          </cell>
          <cell r="R324" t="str">
            <v>0</v>
          </cell>
          <cell r="S324" t="str">
            <v>0</v>
          </cell>
          <cell r="T324" t="str">
            <v>0</v>
          </cell>
          <cell r="U324" t="str">
            <v>0</v>
          </cell>
          <cell r="V324" t="str">
            <v>0</v>
          </cell>
          <cell r="W324" t="str">
            <v>0</v>
          </cell>
          <cell r="X324" t="str">
            <v>0</v>
          </cell>
        </row>
        <row r="325">
          <cell r="A325">
            <v>449401</v>
          </cell>
          <cell r="B325" t="str">
            <v xml:space="preserve">                                                            449401</v>
          </cell>
          <cell r="C325" t="str">
            <v>0</v>
          </cell>
          <cell r="D325" t="str">
            <v>0</v>
          </cell>
          <cell r="E325" t="str">
            <v>0</v>
          </cell>
          <cell r="F325" t="str">
            <v>0</v>
          </cell>
          <cell r="G325" t="str">
            <v>0</v>
          </cell>
          <cell r="H325" t="str">
            <v>0</v>
          </cell>
          <cell r="I325" t="str">
            <v>0</v>
          </cell>
          <cell r="J325" t="str">
            <v>0</v>
          </cell>
          <cell r="K325" t="str">
            <v>0</v>
          </cell>
          <cell r="L325" t="str">
            <v>0</v>
          </cell>
          <cell r="M325" t="str">
            <v>0</v>
          </cell>
          <cell r="N325" t="str">
            <v>0</v>
          </cell>
          <cell r="O325" t="str">
            <v>0</v>
          </cell>
          <cell r="P325" t="str">
            <v>0</v>
          </cell>
          <cell r="Q325" t="str">
            <v>0</v>
          </cell>
          <cell r="R325" t="str">
            <v>0</v>
          </cell>
          <cell r="S325" t="str">
            <v>0</v>
          </cell>
          <cell r="T325" t="str">
            <v>0</v>
          </cell>
          <cell r="U325" t="str">
            <v>0</v>
          </cell>
          <cell r="V325" t="str">
            <v>0</v>
          </cell>
          <cell r="W325" t="str">
            <v>0</v>
          </cell>
          <cell r="X325" t="str">
            <v>0</v>
          </cell>
        </row>
        <row r="326">
          <cell r="A326">
            <v>449501</v>
          </cell>
          <cell r="B326" t="str">
            <v xml:space="preserve">                                                            449501</v>
          </cell>
          <cell r="C326" t="str">
            <v>0</v>
          </cell>
          <cell r="D326" t="str">
            <v>0</v>
          </cell>
          <cell r="E326" t="str">
            <v>0</v>
          </cell>
          <cell r="F326" t="str">
            <v>0</v>
          </cell>
          <cell r="G326" t="str">
            <v>0</v>
          </cell>
          <cell r="H326" t="str">
            <v>0</v>
          </cell>
          <cell r="I326" t="str">
            <v>0</v>
          </cell>
          <cell r="J326" t="str">
            <v>0</v>
          </cell>
          <cell r="K326" t="str">
            <v>0</v>
          </cell>
          <cell r="L326" t="str">
            <v>0</v>
          </cell>
          <cell r="M326" t="str">
            <v>0</v>
          </cell>
          <cell r="N326" t="str">
            <v>0</v>
          </cell>
          <cell r="O326" t="str">
            <v>0</v>
          </cell>
          <cell r="P326" t="str">
            <v>0</v>
          </cell>
          <cell r="Q326" t="str">
            <v>0</v>
          </cell>
          <cell r="R326" t="str">
            <v>0</v>
          </cell>
          <cell r="S326" t="str">
            <v>0</v>
          </cell>
          <cell r="T326" t="str">
            <v>0</v>
          </cell>
          <cell r="U326" t="str">
            <v>0</v>
          </cell>
          <cell r="V326" t="str">
            <v>0</v>
          </cell>
          <cell r="W326" t="str">
            <v>0</v>
          </cell>
          <cell r="X326" t="str">
            <v>0</v>
          </cell>
        </row>
        <row r="327">
          <cell r="A327">
            <v>449601</v>
          </cell>
          <cell r="B327" t="str">
            <v xml:space="preserve">                                                            449601     O/N Funds Contra Mp</v>
          </cell>
          <cell r="C327">
            <v>-37638282.670000002</v>
          </cell>
          <cell r="D327">
            <v>-44544694</v>
          </cell>
          <cell r="E327">
            <v>-46545508.460000001</v>
          </cell>
          <cell r="F327">
            <v>-42772936.469999999</v>
          </cell>
          <cell r="G327">
            <v>-41133864.810000002</v>
          </cell>
          <cell r="H327">
            <v>-56329246.530000001</v>
          </cell>
          <cell r="I327">
            <v>-45205759.049999997</v>
          </cell>
          <cell r="J327">
            <v>-43219295.420000002</v>
          </cell>
          <cell r="K327">
            <v>-44594818.270000003</v>
          </cell>
          <cell r="L327">
            <v>-42343248.689999998</v>
          </cell>
          <cell r="M327">
            <v>-54824122.259999998</v>
          </cell>
          <cell r="N327" t="str">
            <v>0</v>
          </cell>
          <cell r="O327">
            <v>-468149680.30000001</v>
          </cell>
          <cell r="P327">
            <v>-499151776.63</v>
          </cell>
          <cell r="Q327">
            <v>-128728485.13</v>
          </cell>
          <cell r="R327">
            <v>-140236047.81</v>
          </cell>
          <cell r="S327">
            <v>-133019872.74000001</v>
          </cell>
          <cell r="T327">
            <v>-97167370.949999988</v>
          </cell>
          <cell r="U327">
            <v>-179174856.1925</v>
          </cell>
          <cell r="V327">
            <v>-195457431.51999998</v>
          </cell>
          <cell r="W327">
            <v>-335627204.50500005</v>
          </cell>
          <cell r="X327">
            <v>-461153903.32749999</v>
          </cell>
        </row>
        <row r="328">
          <cell r="A328">
            <v>449608</v>
          </cell>
          <cell r="B328" t="str">
            <v xml:space="preserve">                                                            449608</v>
          </cell>
          <cell r="C328" t="str">
            <v>0</v>
          </cell>
          <cell r="D328" t="str">
            <v>0</v>
          </cell>
          <cell r="E328" t="str">
            <v>0</v>
          </cell>
          <cell r="F328" t="str">
            <v>0</v>
          </cell>
          <cell r="G328" t="str">
            <v>0</v>
          </cell>
          <cell r="H328" t="str">
            <v>0</v>
          </cell>
          <cell r="I328" t="str">
            <v>0</v>
          </cell>
          <cell r="J328" t="str">
            <v>0</v>
          </cell>
          <cell r="K328" t="str">
            <v>0</v>
          </cell>
          <cell r="L328" t="str">
            <v>0</v>
          </cell>
          <cell r="M328" t="str">
            <v>0</v>
          </cell>
          <cell r="N328" t="str">
            <v>0</v>
          </cell>
          <cell r="O328" t="str">
            <v>0</v>
          </cell>
          <cell r="P328" t="str">
            <v>0</v>
          </cell>
          <cell r="Q328" t="str">
            <v>0</v>
          </cell>
          <cell r="R328" t="str">
            <v>0</v>
          </cell>
          <cell r="S328" t="str">
            <v>0</v>
          </cell>
          <cell r="T328" t="str">
            <v>0</v>
          </cell>
          <cell r="U328" t="str">
            <v>0</v>
          </cell>
          <cell r="V328" t="str">
            <v>0</v>
          </cell>
          <cell r="W328" t="str">
            <v>0</v>
          </cell>
          <cell r="X328" t="str">
            <v>0</v>
          </cell>
        </row>
        <row r="329">
          <cell r="A329">
            <v>449610</v>
          </cell>
          <cell r="B329" t="str">
            <v xml:space="preserve">                                                            449610</v>
          </cell>
          <cell r="C329" t="str">
            <v>0</v>
          </cell>
          <cell r="D329" t="str">
            <v>0</v>
          </cell>
          <cell r="E329" t="str">
            <v>0</v>
          </cell>
          <cell r="F329" t="str">
            <v>0</v>
          </cell>
          <cell r="G329" t="str">
            <v>0</v>
          </cell>
          <cell r="H329" t="str">
            <v>0</v>
          </cell>
          <cell r="I329" t="str">
            <v>0</v>
          </cell>
          <cell r="J329" t="str">
            <v>0</v>
          </cell>
          <cell r="K329" t="str">
            <v>0</v>
          </cell>
          <cell r="L329" t="str">
            <v>0</v>
          </cell>
          <cell r="M329" t="str">
            <v>0</v>
          </cell>
          <cell r="N329" t="str">
            <v>0</v>
          </cell>
          <cell r="O329" t="str">
            <v>0</v>
          </cell>
          <cell r="P329" t="str">
            <v>0</v>
          </cell>
          <cell r="Q329" t="str">
            <v>0</v>
          </cell>
          <cell r="R329" t="str">
            <v>0</v>
          </cell>
          <cell r="S329" t="str">
            <v>0</v>
          </cell>
          <cell r="T329" t="str">
            <v>0</v>
          </cell>
          <cell r="U329" t="str">
            <v>0</v>
          </cell>
          <cell r="V329" t="str">
            <v>0</v>
          </cell>
          <cell r="W329" t="str">
            <v>0</v>
          </cell>
          <cell r="X329" t="str">
            <v>0</v>
          </cell>
        </row>
        <row r="330">
          <cell r="A330">
            <v>458001</v>
          </cell>
          <cell r="B330" t="str">
            <v xml:space="preserve">                                                            458001</v>
          </cell>
          <cell r="C330" t="str">
            <v>0</v>
          </cell>
          <cell r="D330" t="str">
            <v>0</v>
          </cell>
          <cell r="E330" t="str">
            <v>0</v>
          </cell>
          <cell r="F330" t="str">
            <v>0</v>
          </cell>
          <cell r="G330" t="str">
            <v>0</v>
          </cell>
          <cell r="H330" t="str">
            <v>0</v>
          </cell>
          <cell r="I330" t="str">
            <v>0</v>
          </cell>
          <cell r="J330" t="str">
            <v>0</v>
          </cell>
          <cell r="K330" t="str">
            <v>0</v>
          </cell>
          <cell r="L330" t="str">
            <v>0</v>
          </cell>
          <cell r="M330" t="str">
            <v>0</v>
          </cell>
          <cell r="N330" t="str">
            <v>0</v>
          </cell>
          <cell r="O330" t="str">
            <v>0</v>
          </cell>
          <cell r="P330" t="str">
            <v>0</v>
          </cell>
          <cell r="Q330" t="str">
            <v>0</v>
          </cell>
          <cell r="R330" t="str">
            <v>0</v>
          </cell>
          <cell r="S330" t="str">
            <v>0</v>
          </cell>
          <cell r="T330" t="str">
            <v>0</v>
          </cell>
          <cell r="U330" t="str">
            <v>0</v>
          </cell>
          <cell r="V330" t="str">
            <v>0</v>
          </cell>
          <cell r="W330" t="str">
            <v>0</v>
          </cell>
          <cell r="X330" t="str">
            <v>0</v>
          </cell>
        </row>
        <row r="331">
          <cell r="A331" t="str">
            <v xml:space="preserve">                                                       OPINC</v>
          </cell>
          <cell r="B331" t="str">
            <v xml:space="preserve">                                                       OPINC</v>
          </cell>
          <cell r="C331">
            <v>-34916288.880000003</v>
          </cell>
          <cell r="D331">
            <v>-41926009.939999998</v>
          </cell>
          <cell r="E331">
            <v>-43262749.850000001</v>
          </cell>
          <cell r="F331">
            <v>-39726410.829999998</v>
          </cell>
          <cell r="G331">
            <v>-37762403.380000003</v>
          </cell>
          <cell r="H331">
            <v>-53470375.609999999</v>
          </cell>
          <cell r="I331">
            <v>-41901020.859999999</v>
          </cell>
          <cell r="J331">
            <v>-40583968.18</v>
          </cell>
          <cell r="K331">
            <v>-42928005.710000001</v>
          </cell>
          <cell r="L331">
            <v>-41264129.5</v>
          </cell>
          <cell r="M331">
            <v>-53907092.93</v>
          </cell>
          <cell r="N331">
            <v>953997.32</v>
          </cell>
          <cell r="O331">
            <v>-448457174.06999999</v>
          </cell>
          <cell r="P331">
            <v>-470694458.35000002</v>
          </cell>
          <cell r="Q331">
            <v>-120105048.66999999</v>
          </cell>
          <cell r="R331">
            <v>-130959189.82000001</v>
          </cell>
          <cell r="S331">
            <v>-125412994.75</v>
          </cell>
          <cell r="T331">
            <v>-94217225.110000014</v>
          </cell>
          <cell r="U331">
            <v>-170080202.60999998</v>
          </cell>
          <cell r="V331">
            <v>-182148652.38499999</v>
          </cell>
          <cell r="W331">
            <v>-313513989.65250003</v>
          </cell>
          <cell r="X331">
            <v>-434140377.5</v>
          </cell>
        </row>
        <row r="332">
          <cell r="A332">
            <v>447055</v>
          </cell>
          <cell r="B332" t="str">
            <v xml:space="preserve">                                                                 447055     ALLOCATED OIN FF INC to EFP</v>
          </cell>
          <cell r="C332">
            <v>1</v>
          </cell>
          <cell r="D332">
            <v>2125.94</v>
          </cell>
          <cell r="E332">
            <v>-1</v>
          </cell>
          <cell r="F332" t="str">
            <v>0</v>
          </cell>
          <cell r="G332">
            <v>3318.15</v>
          </cell>
          <cell r="H332">
            <v>14874.58</v>
          </cell>
          <cell r="I332">
            <v>29552.25</v>
          </cell>
          <cell r="J332" t="str">
            <v>0</v>
          </cell>
          <cell r="K332" t="str">
            <v>0</v>
          </cell>
          <cell r="L332" t="str">
            <v>0</v>
          </cell>
          <cell r="M332" t="str">
            <v>0</v>
          </cell>
          <cell r="N332">
            <v>4805.1400000000003</v>
          </cell>
          <cell r="O332">
            <v>117961.44</v>
          </cell>
          <cell r="P332">
            <v>54676.06</v>
          </cell>
          <cell r="Q332">
            <v>2125.94</v>
          </cell>
          <cell r="R332">
            <v>18192.73</v>
          </cell>
          <cell r="S332">
            <v>29552.25</v>
          </cell>
          <cell r="T332">
            <v>4805.1400000000003</v>
          </cell>
          <cell r="U332">
            <v>30553.83</v>
          </cell>
          <cell r="V332">
            <v>7503.66</v>
          </cell>
          <cell r="W332">
            <v>42482.857499999998</v>
          </cell>
          <cell r="X332">
            <v>51072.205000000002</v>
          </cell>
        </row>
        <row r="333">
          <cell r="A333">
            <v>449005</v>
          </cell>
          <cell r="B333" t="str">
            <v xml:space="preserve">                                                                 449005</v>
          </cell>
          <cell r="C333" t="str">
            <v>0</v>
          </cell>
          <cell r="D333" t="str">
            <v>0</v>
          </cell>
          <cell r="E333" t="str">
            <v>0</v>
          </cell>
          <cell r="F333" t="str">
            <v>0</v>
          </cell>
          <cell r="G333" t="str">
            <v>0</v>
          </cell>
          <cell r="H333" t="str">
            <v>0</v>
          </cell>
          <cell r="I333" t="str">
            <v>0</v>
          </cell>
          <cell r="J333" t="str">
            <v>0</v>
          </cell>
          <cell r="K333" t="str">
            <v>0</v>
          </cell>
          <cell r="L333" t="str">
            <v>0</v>
          </cell>
          <cell r="M333" t="str">
            <v>0</v>
          </cell>
          <cell r="N333" t="str">
            <v>0</v>
          </cell>
          <cell r="O333" t="str">
            <v>0</v>
          </cell>
          <cell r="P333" t="str">
            <v>0</v>
          </cell>
          <cell r="Q333" t="str">
            <v>0</v>
          </cell>
          <cell r="R333" t="str">
            <v>0</v>
          </cell>
          <cell r="S333" t="str">
            <v>0</v>
          </cell>
          <cell r="T333" t="str">
            <v>0</v>
          </cell>
          <cell r="U333" t="str">
            <v>0</v>
          </cell>
          <cell r="V333" t="str">
            <v>0</v>
          </cell>
          <cell r="W333" t="str">
            <v>0</v>
          </cell>
          <cell r="X333" t="str">
            <v>0</v>
          </cell>
        </row>
        <row r="334">
          <cell r="A334">
            <v>449010</v>
          </cell>
          <cell r="B334" t="str">
            <v xml:space="preserve">                                                                 449010     Int Inc Mbs Repo Agreemnt</v>
          </cell>
          <cell r="C334">
            <v>227527.39</v>
          </cell>
          <cell r="D334">
            <v>222576.85</v>
          </cell>
          <cell r="E334">
            <v>283947.2</v>
          </cell>
          <cell r="F334">
            <v>323795.90999999997</v>
          </cell>
          <cell r="G334">
            <v>353841.43</v>
          </cell>
          <cell r="H334">
            <v>287352.09999999998</v>
          </cell>
          <cell r="I334">
            <v>203494.9</v>
          </cell>
          <cell r="J334">
            <v>310557.07</v>
          </cell>
          <cell r="K334">
            <v>335899.53</v>
          </cell>
          <cell r="L334">
            <v>353296.83</v>
          </cell>
          <cell r="M334">
            <v>129219.41</v>
          </cell>
          <cell r="N334">
            <v>265640.44</v>
          </cell>
          <cell r="O334">
            <v>3603490.75</v>
          </cell>
          <cell r="P334">
            <v>3297149.06</v>
          </cell>
          <cell r="Q334">
            <v>734051.44</v>
          </cell>
          <cell r="R334">
            <v>964989.43999999994</v>
          </cell>
          <cell r="S334">
            <v>849951.5</v>
          </cell>
          <cell r="T334">
            <v>748156.68</v>
          </cell>
          <cell r="U334">
            <v>1253793.4550000001</v>
          </cell>
          <cell r="V334">
            <v>1225657.1125</v>
          </cell>
          <cell r="W334">
            <v>2090915.4724999999</v>
          </cell>
          <cell r="X334">
            <v>2944984.8175000004</v>
          </cell>
        </row>
        <row r="335">
          <cell r="A335">
            <v>449015</v>
          </cell>
          <cell r="B335" t="str">
            <v xml:space="preserve">                                                                 449015</v>
          </cell>
          <cell r="C335" t="str">
            <v>0</v>
          </cell>
          <cell r="D335" t="str">
            <v>0</v>
          </cell>
          <cell r="E335" t="str">
            <v>0</v>
          </cell>
          <cell r="F335" t="str">
            <v>0</v>
          </cell>
          <cell r="G335" t="str">
            <v>0</v>
          </cell>
          <cell r="H335" t="str">
            <v>0</v>
          </cell>
          <cell r="I335" t="str">
            <v>0</v>
          </cell>
          <cell r="J335" t="str">
            <v>0</v>
          </cell>
          <cell r="K335" t="str">
            <v>0</v>
          </cell>
          <cell r="L335" t="str">
            <v>0</v>
          </cell>
          <cell r="M335" t="str">
            <v>0</v>
          </cell>
          <cell r="N335" t="str">
            <v>0</v>
          </cell>
          <cell r="O335" t="str">
            <v>0</v>
          </cell>
          <cell r="P335" t="str">
            <v>0</v>
          </cell>
          <cell r="Q335" t="str">
            <v>0</v>
          </cell>
          <cell r="R335" t="str">
            <v>0</v>
          </cell>
          <cell r="S335" t="str">
            <v>0</v>
          </cell>
          <cell r="T335" t="str">
            <v>0</v>
          </cell>
          <cell r="U335" t="str">
            <v>0</v>
          </cell>
          <cell r="V335" t="str">
            <v>0</v>
          </cell>
          <cell r="W335" t="str">
            <v>0</v>
          </cell>
          <cell r="X335" t="str">
            <v>0</v>
          </cell>
        </row>
        <row r="336">
          <cell r="A336">
            <v>449605</v>
          </cell>
          <cell r="B336" t="str">
            <v xml:space="preserve">                                                                 449605     O/N Funds Repo</v>
          </cell>
          <cell r="C336" t="str">
            <v>0</v>
          </cell>
          <cell r="D336" t="str">
            <v>0</v>
          </cell>
          <cell r="E336" t="str">
            <v>0</v>
          </cell>
          <cell r="F336" t="str">
            <v>0</v>
          </cell>
          <cell r="G336" t="str">
            <v>0</v>
          </cell>
          <cell r="H336" t="str">
            <v>0</v>
          </cell>
          <cell r="I336" t="str">
            <v>0</v>
          </cell>
          <cell r="J336" t="str">
            <v>0</v>
          </cell>
          <cell r="K336" t="str">
            <v>0</v>
          </cell>
          <cell r="L336" t="str">
            <v>0</v>
          </cell>
          <cell r="M336" t="str">
            <v>0</v>
          </cell>
          <cell r="N336" t="str">
            <v>0</v>
          </cell>
          <cell r="O336" t="str">
            <v>0</v>
          </cell>
          <cell r="P336" t="str">
            <v>0</v>
          </cell>
          <cell r="Q336" t="str">
            <v>0</v>
          </cell>
          <cell r="R336" t="str">
            <v>0</v>
          </cell>
          <cell r="S336" t="str">
            <v>0</v>
          </cell>
          <cell r="T336" t="str">
            <v>0</v>
          </cell>
          <cell r="U336" t="str">
            <v>0</v>
          </cell>
          <cell r="V336" t="str">
            <v>0</v>
          </cell>
          <cell r="W336" t="str">
            <v>0</v>
          </cell>
          <cell r="X336" t="str">
            <v>0</v>
          </cell>
        </row>
        <row r="337">
          <cell r="A337">
            <v>449011</v>
          </cell>
          <cell r="B337" t="str">
            <v xml:space="preserve">                                                                 449011</v>
          </cell>
          <cell r="C337" t="str">
            <v>0</v>
          </cell>
          <cell r="D337" t="str">
            <v>0</v>
          </cell>
          <cell r="E337" t="str">
            <v>0</v>
          </cell>
          <cell r="F337" t="str">
            <v>0</v>
          </cell>
          <cell r="G337" t="str">
            <v>0</v>
          </cell>
          <cell r="H337" t="str">
            <v>0</v>
          </cell>
          <cell r="I337" t="str">
            <v>0</v>
          </cell>
          <cell r="J337" t="str">
            <v>0</v>
          </cell>
          <cell r="K337" t="str">
            <v>0</v>
          </cell>
          <cell r="L337" t="str">
            <v>0</v>
          </cell>
          <cell r="M337" t="str">
            <v>0</v>
          </cell>
          <cell r="N337" t="str">
            <v>0</v>
          </cell>
          <cell r="O337" t="str">
            <v>0</v>
          </cell>
          <cell r="P337" t="str">
            <v>0</v>
          </cell>
          <cell r="Q337" t="str">
            <v>0</v>
          </cell>
          <cell r="R337" t="str">
            <v>0</v>
          </cell>
          <cell r="S337" t="str">
            <v>0</v>
          </cell>
          <cell r="T337" t="str">
            <v>0</v>
          </cell>
          <cell r="U337" t="str">
            <v>0</v>
          </cell>
          <cell r="V337" t="str">
            <v>0</v>
          </cell>
          <cell r="W337" t="str">
            <v>0</v>
          </cell>
          <cell r="X337" t="str">
            <v>0</v>
          </cell>
        </row>
        <row r="338">
          <cell r="A338" t="str">
            <v xml:space="preserve">                                                            REPOINC</v>
          </cell>
          <cell r="B338" t="str">
            <v xml:space="preserve">                                                            REPOINC</v>
          </cell>
          <cell r="C338">
            <v>227528.39</v>
          </cell>
          <cell r="D338">
            <v>224702.79</v>
          </cell>
          <cell r="E338">
            <v>283946.2</v>
          </cell>
          <cell r="F338">
            <v>323795.90999999997</v>
          </cell>
          <cell r="G338">
            <v>357159.58</v>
          </cell>
          <cell r="H338">
            <v>302226.68</v>
          </cell>
          <cell r="I338">
            <v>233047.15</v>
          </cell>
          <cell r="J338">
            <v>310557.07</v>
          </cell>
          <cell r="K338">
            <v>335899.53</v>
          </cell>
          <cell r="L338">
            <v>353296.83</v>
          </cell>
          <cell r="M338">
            <v>129219.41</v>
          </cell>
          <cell r="N338">
            <v>270445.58</v>
          </cell>
          <cell r="O338">
            <v>3721452.19</v>
          </cell>
          <cell r="P338">
            <v>3351825.12</v>
          </cell>
          <cell r="Q338">
            <v>736177.38</v>
          </cell>
          <cell r="R338">
            <v>983182.17</v>
          </cell>
          <cell r="S338">
            <v>879503.75</v>
          </cell>
          <cell r="T338">
            <v>752961.82</v>
          </cell>
          <cell r="U338">
            <v>1284347.2849999999</v>
          </cell>
          <cell r="V338">
            <v>1233160.7725</v>
          </cell>
          <cell r="W338">
            <v>2133398.33</v>
          </cell>
          <cell r="X338">
            <v>2996057.0225</v>
          </cell>
        </row>
        <row r="339">
          <cell r="A339">
            <v>449301</v>
          </cell>
          <cell r="B339" t="str">
            <v xml:space="preserve">                                                                 449301     Int Inc-Asap Sale Loan</v>
          </cell>
          <cell r="C339">
            <v>7734620.25</v>
          </cell>
          <cell r="D339">
            <v>6706751.54</v>
          </cell>
          <cell r="E339">
            <v>7171675.21</v>
          </cell>
          <cell r="F339">
            <v>10282601.220000001</v>
          </cell>
          <cell r="G339">
            <v>9033485.9800000004</v>
          </cell>
          <cell r="H339">
            <v>9682056.3100000005</v>
          </cell>
          <cell r="I339">
            <v>13717942.09</v>
          </cell>
          <cell r="J339">
            <v>9530664.4700000007</v>
          </cell>
          <cell r="K339">
            <v>7536795.7300000004</v>
          </cell>
          <cell r="L339">
            <v>12788119.32</v>
          </cell>
          <cell r="M339">
            <v>4819541.91</v>
          </cell>
          <cell r="N339">
            <v>6235474.5499999998</v>
          </cell>
          <cell r="O339">
            <v>98945120.560000002</v>
          </cell>
          <cell r="P339">
            <v>105239728.58</v>
          </cell>
          <cell r="Q339">
            <v>21613047</v>
          </cell>
          <cell r="R339">
            <v>28998143.510000005</v>
          </cell>
          <cell r="S339">
            <v>30785402.290000003</v>
          </cell>
          <cell r="T339">
            <v>23843135.780000001</v>
          </cell>
          <cell r="U339">
            <v>35683539.899999999</v>
          </cell>
          <cell r="V339">
            <v>36262254.982500002</v>
          </cell>
          <cell r="W339">
            <v>67549178.245000005</v>
          </cell>
          <cell r="X339">
            <v>94956321.882500008</v>
          </cell>
        </row>
        <row r="340">
          <cell r="A340" t="str">
            <v xml:space="preserve">                                                            ASAPINC</v>
          </cell>
          <cell r="B340" t="str">
            <v xml:space="preserve">                                                            ASAPINC</v>
          </cell>
          <cell r="C340">
            <v>7734620.25</v>
          </cell>
          <cell r="D340">
            <v>6706751.54</v>
          </cell>
          <cell r="E340">
            <v>7171675.21</v>
          </cell>
          <cell r="F340">
            <v>10282601.220000001</v>
          </cell>
          <cell r="G340">
            <v>9033485.9800000004</v>
          </cell>
          <cell r="H340">
            <v>9682056.3100000005</v>
          </cell>
          <cell r="I340">
            <v>13717942.09</v>
          </cell>
          <cell r="J340">
            <v>9530664.4700000007</v>
          </cell>
          <cell r="K340">
            <v>7536795.7300000004</v>
          </cell>
          <cell r="L340">
            <v>12788119.32</v>
          </cell>
          <cell r="M340">
            <v>4819541.91</v>
          </cell>
          <cell r="N340">
            <v>6235474.5499999998</v>
          </cell>
          <cell r="O340">
            <v>98945120.560000002</v>
          </cell>
          <cell r="P340">
            <v>105239728.58</v>
          </cell>
          <cell r="Q340">
            <v>21613047</v>
          </cell>
          <cell r="R340">
            <v>28998143.510000005</v>
          </cell>
          <cell r="S340">
            <v>30785402.290000003</v>
          </cell>
          <cell r="T340">
            <v>23843135.780000001</v>
          </cell>
          <cell r="U340">
            <v>35683539.899999999</v>
          </cell>
          <cell r="V340">
            <v>36262254.982500002</v>
          </cell>
          <cell r="W340">
            <v>67549178.245000005</v>
          </cell>
          <cell r="X340">
            <v>94956321.882500008</v>
          </cell>
        </row>
        <row r="341">
          <cell r="A341">
            <v>445105</v>
          </cell>
          <cell r="B341" t="str">
            <v xml:space="preserve">                                                            445105</v>
          </cell>
          <cell r="C341" t="str">
            <v>0</v>
          </cell>
          <cell r="D341" t="str">
            <v>0</v>
          </cell>
          <cell r="E341" t="str">
            <v>0</v>
          </cell>
          <cell r="F341" t="str">
            <v>0</v>
          </cell>
          <cell r="G341" t="str">
            <v>0</v>
          </cell>
          <cell r="H341" t="str">
            <v>0</v>
          </cell>
          <cell r="I341" t="str">
            <v>0</v>
          </cell>
          <cell r="J341" t="str">
            <v>0</v>
          </cell>
          <cell r="K341" t="str">
            <v>0</v>
          </cell>
          <cell r="L341" t="str">
            <v>0</v>
          </cell>
          <cell r="M341" t="str">
            <v>0</v>
          </cell>
          <cell r="N341" t="str">
            <v>0</v>
          </cell>
          <cell r="O341" t="str">
            <v>0</v>
          </cell>
          <cell r="P341" t="str">
            <v>0</v>
          </cell>
          <cell r="Q341" t="str">
            <v>0</v>
          </cell>
          <cell r="R341" t="str">
            <v>0</v>
          </cell>
          <cell r="S341" t="str">
            <v>0</v>
          </cell>
          <cell r="T341" t="str">
            <v>0</v>
          </cell>
          <cell r="U341" t="str">
            <v>0</v>
          </cell>
          <cell r="V341" t="str">
            <v>0</v>
          </cell>
          <cell r="W341" t="str">
            <v>0</v>
          </cell>
          <cell r="X341" t="str">
            <v>0</v>
          </cell>
        </row>
        <row r="342">
          <cell r="A342" t="str">
            <v xml:space="preserve">                                                       REPOASAPINC</v>
          </cell>
          <cell r="B342" t="str">
            <v xml:space="preserve">                                                       REPOASAPINC</v>
          </cell>
          <cell r="C342">
            <v>7962148.6399999997</v>
          </cell>
          <cell r="D342">
            <v>6931454.3300000001</v>
          </cell>
          <cell r="E342">
            <v>7455621.4100000001</v>
          </cell>
          <cell r="F342">
            <v>10606397.130000001</v>
          </cell>
          <cell r="G342">
            <v>9390645.5600000005</v>
          </cell>
          <cell r="H342">
            <v>9984282.9900000002</v>
          </cell>
          <cell r="I342">
            <v>13950989.24</v>
          </cell>
          <cell r="J342">
            <v>9841221.540000001</v>
          </cell>
          <cell r="K342">
            <v>7872695.2600000007</v>
          </cell>
          <cell r="L342">
            <v>13141416.15</v>
          </cell>
          <cell r="M342">
            <v>4948761.32</v>
          </cell>
          <cell r="N342">
            <v>6505920.1299999999</v>
          </cell>
          <cell r="O342">
            <v>102666572.75</v>
          </cell>
          <cell r="P342">
            <v>108591553.7</v>
          </cell>
          <cell r="Q342">
            <v>22349224.379999999</v>
          </cell>
          <cell r="R342">
            <v>29981325.68</v>
          </cell>
          <cell r="S342">
            <v>31664906.040000003</v>
          </cell>
          <cell r="T342">
            <v>24596097.599999998</v>
          </cell>
          <cell r="U342">
            <v>36967887.185000002</v>
          </cell>
          <cell r="V342">
            <v>37495415.755000003</v>
          </cell>
          <cell r="W342">
            <v>69682576.574999988</v>
          </cell>
          <cell r="X342">
            <v>97952378.905000001</v>
          </cell>
        </row>
        <row r="343">
          <cell r="A343">
            <v>445102</v>
          </cell>
          <cell r="B343" t="str">
            <v xml:space="preserve">                                                                 445102</v>
          </cell>
          <cell r="C343" t="str">
            <v>0</v>
          </cell>
          <cell r="D343" t="str">
            <v>0</v>
          </cell>
          <cell r="E343" t="str">
            <v>0</v>
          </cell>
          <cell r="F343" t="str">
            <v>0</v>
          </cell>
          <cell r="G343" t="str">
            <v>0</v>
          </cell>
          <cell r="H343" t="str">
            <v>0</v>
          </cell>
          <cell r="I343" t="str">
            <v>0</v>
          </cell>
          <cell r="J343" t="str">
            <v>0</v>
          </cell>
          <cell r="K343" t="str">
            <v>0</v>
          </cell>
          <cell r="L343" t="str">
            <v>0</v>
          </cell>
          <cell r="M343" t="str">
            <v>0</v>
          </cell>
          <cell r="N343" t="str">
            <v>0</v>
          </cell>
          <cell r="O343" t="str">
            <v>0</v>
          </cell>
          <cell r="P343" t="str">
            <v>0</v>
          </cell>
          <cell r="Q343" t="str">
            <v>0</v>
          </cell>
          <cell r="R343" t="str">
            <v>0</v>
          </cell>
          <cell r="S343" t="str">
            <v>0</v>
          </cell>
          <cell r="T343" t="str">
            <v>0</v>
          </cell>
          <cell r="U343" t="str">
            <v>0</v>
          </cell>
          <cell r="V343" t="str">
            <v>0</v>
          </cell>
          <cell r="W343" t="str">
            <v>0</v>
          </cell>
          <cell r="X343" t="str">
            <v>0</v>
          </cell>
        </row>
        <row r="344">
          <cell r="A344">
            <v>445103</v>
          </cell>
          <cell r="B344" t="str">
            <v xml:space="preserve">                                                                 445103-TFF FUNDS FLOAT MF</v>
          </cell>
          <cell r="C344" t="str">
            <v>0</v>
          </cell>
          <cell r="D344" t="str">
            <v>0</v>
          </cell>
          <cell r="E344" t="str">
            <v>0</v>
          </cell>
          <cell r="F344" t="str">
            <v>0</v>
          </cell>
          <cell r="G344" t="str">
            <v>0</v>
          </cell>
          <cell r="H344" t="str">
            <v>0</v>
          </cell>
          <cell r="I344" t="str">
            <v>0</v>
          </cell>
          <cell r="J344" t="str">
            <v>0</v>
          </cell>
          <cell r="K344" t="str">
            <v>0</v>
          </cell>
          <cell r="L344" t="str">
            <v>0</v>
          </cell>
          <cell r="M344" t="str">
            <v>0</v>
          </cell>
          <cell r="N344" t="str">
            <v>0</v>
          </cell>
          <cell r="O344" t="str">
            <v>0</v>
          </cell>
          <cell r="P344" t="str">
            <v>0</v>
          </cell>
          <cell r="Q344" t="str">
            <v>0</v>
          </cell>
          <cell r="R344" t="str">
            <v>0</v>
          </cell>
          <cell r="S344" t="str">
            <v>0</v>
          </cell>
          <cell r="T344" t="str">
            <v>0</v>
          </cell>
          <cell r="U344" t="str">
            <v>0</v>
          </cell>
          <cell r="V344" t="str">
            <v>0</v>
          </cell>
          <cell r="W344" t="str">
            <v>0</v>
          </cell>
          <cell r="X344" t="str">
            <v>0</v>
          </cell>
        </row>
        <row r="345">
          <cell r="A345">
            <v>449602</v>
          </cell>
          <cell r="B345" t="str">
            <v xml:space="preserve">                                                                 449602     O/N Funds Float Sf</v>
          </cell>
          <cell r="C345">
            <v>36240533.130000003</v>
          </cell>
          <cell r="D345">
            <v>42850685.740000002</v>
          </cell>
          <cell r="E345">
            <v>44808503.829999998</v>
          </cell>
          <cell r="F345">
            <v>41246843.020000003</v>
          </cell>
          <cell r="G345">
            <v>39677309.350000001</v>
          </cell>
          <cell r="H345">
            <v>54328822.460000001</v>
          </cell>
          <cell r="I345">
            <v>43659872.619999997</v>
          </cell>
          <cell r="J345">
            <v>41751203.350000001</v>
          </cell>
          <cell r="K345">
            <v>43110973.119999997</v>
          </cell>
          <cell r="L345">
            <v>40972389.420000002</v>
          </cell>
          <cell r="M345">
            <v>53085911.689999998</v>
          </cell>
          <cell r="N345" t="str">
            <v>0</v>
          </cell>
          <cell r="O345">
            <v>448048556.19</v>
          </cell>
          <cell r="P345">
            <v>481733047.73000002</v>
          </cell>
          <cell r="Q345">
            <v>123899722.7</v>
          </cell>
          <cell r="R345">
            <v>135252974.83000001</v>
          </cell>
          <cell r="S345">
            <v>128522049.09</v>
          </cell>
          <cell r="T345">
            <v>94058301.109999999</v>
          </cell>
          <cell r="U345">
            <v>171820007.72250003</v>
          </cell>
          <cell r="V345">
            <v>188255715.255</v>
          </cell>
          <cell r="W345">
            <v>323550946.94999999</v>
          </cell>
          <cell r="X345">
            <v>444946994.53000003</v>
          </cell>
        </row>
        <row r="346">
          <cell r="A346">
            <v>449603</v>
          </cell>
          <cell r="B346" t="str">
            <v xml:space="preserve">                                                                 449603     O/N Funds Float Mf</v>
          </cell>
          <cell r="C346">
            <v>1316991.51</v>
          </cell>
          <cell r="D346">
            <v>1558726.61</v>
          </cell>
          <cell r="E346">
            <v>1616650.34</v>
          </cell>
          <cell r="F346">
            <v>1451510.19</v>
          </cell>
          <cell r="G346">
            <v>1369484.6</v>
          </cell>
          <cell r="H346">
            <v>1856334.6</v>
          </cell>
          <cell r="I346">
            <v>1465268.21</v>
          </cell>
          <cell r="J346">
            <v>1377924.25</v>
          </cell>
          <cell r="K346">
            <v>1385311.15</v>
          </cell>
          <cell r="L346">
            <v>1285077.54</v>
          </cell>
          <cell r="M346">
            <v>1628316.52</v>
          </cell>
          <cell r="N346" t="str">
            <v>0</v>
          </cell>
          <cell r="O346">
            <v>18739513.350000001</v>
          </cell>
          <cell r="P346">
            <v>16311595.52</v>
          </cell>
          <cell r="Q346">
            <v>4492368.46</v>
          </cell>
          <cell r="R346">
            <v>4677329.3899999997</v>
          </cell>
          <cell r="S346">
            <v>4228503.6100000003</v>
          </cell>
          <cell r="T346">
            <v>2913394.06</v>
          </cell>
          <cell r="U346">
            <v>6856147.8600000013</v>
          </cell>
          <cell r="V346">
            <v>6729827.0525000002</v>
          </cell>
          <cell r="W346">
            <v>11303938.92</v>
          </cell>
          <cell r="X346">
            <v>15176167.875</v>
          </cell>
        </row>
        <row r="347">
          <cell r="A347" t="str">
            <v xml:space="preserve">                                                                 MBSOFLINC</v>
          </cell>
          <cell r="B347" t="str">
            <v xml:space="preserve">                                                                 Float income on OOPS</v>
          </cell>
          <cell r="C347" t="str">
            <v>0</v>
          </cell>
          <cell r="D347" t="str">
            <v>0</v>
          </cell>
          <cell r="E347" t="str">
            <v>0</v>
          </cell>
          <cell r="F347" t="str">
            <v>0</v>
          </cell>
          <cell r="G347" t="str">
            <v>0</v>
          </cell>
          <cell r="H347" t="str">
            <v>0</v>
          </cell>
          <cell r="I347" t="str">
            <v>0</v>
          </cell>
          <cell r="J347" t="str">
            <v>0</v>
          </cell>
          <cell r="K347" t="str">
            <v>0</v>
          </cell>
          <cell r="L347" t="str">
            <v>0</v>
          </cell>
          <cell r="M347" t="str">
            <v>0</v>
          </cell>
          <cell r="N347" t="str">
            <v>0</v>
          </cell>
          <cell r="O347" t="str">
            <v>0</v>
          </cell>
          <cell r="P347" t="str">
            <v>0</v>
          </cell>
          <cell r="Q347" t="str">
            <v>0</v>
          </cell>
          <cell r="R347" t="str">
            <v>0</v>
          </cell>
          <cell r="S347" t="str">
            <v>0</v>
          </cell>
          <cell r="T347" t="str">
            <v>0</v>
          </cell>
          <cell r="U347" t="str">
            <v>0</v>
          </cell>
          <cell r="V347" t="str">
            <v>0</v>
          </cell>
          <cell r="W347" t="str">
            <v>0</v>
          </cell>
          <cell r="X347" t="str">
            <v>0</v>
          </cell>
        </row>
        <row r="348">
          <cell r="A348" t="str">
            <v xml:space="preserve">                                                                 MBSDSIFLINC</v>
          </cell>
          <cell r="B348" t="str">
            <v xml:space="preserve">                                                                 Float income on DSI MBS</v>
          </cell>
          <cell r="C348" t="str">
            <v>0</v>
          </cell>
          <cell r="D348" t="str">
            <v>0</v>
          </cell>
          <cell r="E348" t="str">
            <v>0</v>
          </cell>
          <cell r="F348" t="str">
            <v>0</v>
          </cell>
          <cell r="G348" t="str">
            <v>0</v>
          </cell>
          <cell r="H348" t="str">
            <v>0</v>
          </cell>
          <cell r="I348" t="str">
            <v>0</v>
          </cell>
          <cell r="J348" t="str">
            <v>0</v>
          </cell>
          <cell r="K348" t="str">
            <v>0</v>
          </cell>
          <cell r="L348" t="str">
            <v>0</v>
          </cell>
          <cell r="M348" t="str">
            <v>0</v>
          </cell>
          <cell r="N348" t="str">
            <v>0</v>
          </cell>
          <cell r="O348" t="str">
            <v>0</v>
          </cell>
          <cell r="P348" t="str">
            <v>0</v>
          </cell>
          <cell r="Q348" t="str">
            <v>0</v>
          </cell>
          <cell r="R348" t="str">
            <v>0</v>
          </cell>
          <cell r="S348" t="str">
            <v>0</v>
          </cell>
          <cell r="T348" t="str">
            <v>0</v>
          </cell>
          <cell r="U348" t="str">
            <v>0</v>
          </cell>
          <cell r="V348" t="str">
            <v>0</v>
          </cell>
          <cell r="W348" t="str">
            <v>0</v>
          </cell>
          <cell r="X348" t="str">
            <v>0</v>
          </cell>
        </row>
        <row r="349">
          <cell r="A349" t="str">
            <v xml:space="preserve">                                                                 MBSSWFLINC</v>
          </cell>
          <cell r="B349" t="str">
            <v xml:space="preserve">                                                                 MBSSWFLINC</v>
          </cell>
          <cell r="C349">
            <v>37557524.640000001</v>
          </cell>
          <cell r="D349">
            <v>44409412.350000001</v>
          </cell>
          <cell r="E349">
            <v>46425154.170000002</v>
          </cell>
          <cell r="F349">
            <v>42698353.210000001</v>
          </cell>
          <cell r="G349">
            <v>41046793.950000003</v>
          </cell>
          <cell r="H349">
            <v>56185157.060000002</v>
          </cell>
          <cell r="I349">
            <v>45125140.829999998</v>
          </cell>
          <cell r="J349">
            <v>43129127.600000001</v>
          </cell>
          <cell r="K349">
            <v>44496284.269999996</v>
          </cell>
          <cell r="L349">
            <v>42257466.960000001</v>
          </cell>
          <cell r="M349">
            <v>54714228.210000001</v>
          </cell>
          <cell r="N349" t="str">
            <v>0</v>
          </cell>
          <cell r="O349">
            <v>466788069.54000002</v>
          </cell>
          <cell r="P349">
            <v>498044643.25</v>
          </cell>
          <cell r="Q349">
            <v>128392091.16000001</v>
          </cell>
          <cell r="R349">
            <v>139930304.22</v>
          </cell>
          <cell r="S349">
            <v>132750552.7</v>
          </cell>
          <cell r="T349">
            <v>96971695.170000002</v>
          </cell>
          <cell r="U349">
            <v>178676155.58250001</v>
          </cell>
          <cell r="V349">
            <v>194985542.3075</v>
          </cell>
          <cell r="W349">
            <v>334854885.86999995</v>
          </cell>
          <cell r="X349">
            <v>460123162.40499997</v>
          </cell>
        </row>
        <row r="350">
          <cell r="A350" t="str">
            <v xml:space="preserve">                                                            MBSFLINCTOT</v>
          </cell>
          <cell r="B350" t="str">
            <v xml:space="preserve">                                                            MBSFLINCTOT</v>
          </cell>
          <cell r="C350">
            <v>37557524.640000001</v>
          </cell>
          <cell r="D350">
            <v>44409412.350000001</v>
          </cell>
          <cell r="E350">
            <v>46425154.170000002</v>
          </cell>
          <cell r="F350">
            <v>42698353.210000001</v>
          </cell>
          <cell r="G350">
            <v>41046793.950000003</v>
          </cell>
          <cell r="H350">
            <v>56185157.060000002</v>
          </cell>
          <cell r="I350">
            <v>45125140.829999998</v>
          </cell>
          <cell r="J350">
            <v>43129127.600000001</v>
          </cell>
          <cell r="K350">
            <v>44496284.269999996</v>
          </cell>
          <cell r="L350">
            <v>42257466.960000001</v>
          </cell>
          <cell r="M350">
            <v>54714228.210000001</v>
          </cell>
          <cell r="N350" t="str">
            <v>0</v>
          </cell>
          <cell r="O350">
            <v>466788069.54000002</v>
          </cell>
          <cell r="P350">
            <v>498044643.25</v>
          </cell>
          <cell r="Q350">
            <v>128392091.16000001</v>
          </cell>
          <cell r="R350">
            <v>139930304.22</v>
          </cell>
          <cell r="S350">
            <v>132750552.7</v>
          </cell>
          <cell r="T350">
            <v>96971695.170000002</v>
          </cell>
          <cell r="U350">
            <v>178676155.58250001</v>
          </cell>
          <cell r="V350">
            <v>194985542.3075</v>
          </cell>
          <cell r="W350">
            <v>334854885.86999995</v>
          </cell>
          <cell r="X350">
            <v>460123162.40499997</v>
          </cell>
        </row>
        <row r="351">
          <cell r="A351">
            <v>449606</v>
          </cell>
          <cell r="B351" t="str">
            <v xml:space="preserve">                                                                 449606     O/N Funds Float Der</v>
          </cell>
          <cell r="C351">
            <v>80758.039999999994</v>
          </cell>
          <cell r="D351">
            <v>135281.65</v>
          </cell>
          <cell r="E351">
            <v>120354.29</v>
          </cell>
          <cell r="F351">
            <v>74583.259999999995</v>
          </cell>
          <cell r="G351">
            <v>87070.86</v>
          </cell>
          <cell r="H351">
            <v>144089.47</v>
          </cell>
          <cell r="I351">
            <v>80618.22</v>
          </cell>
          <cell r="J351">
            <v>90167.82</v>
          </cell>
          <cell r="K351">
            <v>98534</v>
          </cell>
          <cell r="L351">
            <v>85781.73</v>
          </cell>
          <cell r="M351">
            <v>109894.05</v>
          </cell>
          <cell r="N351" t="str">
            <v>0</v>
          </cell>
          <cell r="O351">
            <v>1361610.77</v>
          </cell>
          <cell r="P351">
            <v>1107133.3899999999</v>
          </cell>
          <cell r="Q351">
            <v>336393.98</v>
          </cell>
          <cell r="R351">
            <v>305743.59000000003</v>
          </cell>
          <cell r="S351">
            <v>269320.03999999998</v>
          </cell>
          <cell r="T351">
            <v>195675.78</v>
          </cell>
          <cell r="U351">
            <v>498700.62</v>
          </cell>
          <cell r="V351">
            <v>471889.22249999992</v>
          </cell>
          <cell r="W351">
            <v>772318.6449999999</v>
          </cell>
          <cell r="X351">
            <v>1030740.9324999999</v>
          </cell>
        </row>
        <row r="352">
          <cell r="A352">
            <v>449607</v>
          </cell>
          <cell r="B352" t="str">
            <v xml:space="preserve">                                                                 449607</v>
          </cell>
          <cell r="C352" t="str">
            <v>0</v>
          </cell>
          <cell r="D352" t="str">
            <v>0</v>
          </cell>
          <cell r="E352" t="str">
            <v>0</v>
          </cell>
          <cell r="F352" t="str">
            <v>0</v>
          </cell>
          <cell r="G352" t="str">
            <v>0</v>
          </cell>
          <cell r="H352" t="str">
            <v>0</v>
          </cell>
          <cell r="I352" t="str">
            <v>0</v>
          </cell>
          <cell r="J352" t="str">
            <v>0</v>
          </cell>
          <cell r="K352" t="str">
            <v>0</v>
          </cell>
          <cell r="L352" t="str">
            <v>0</v>
          </cell>
          <cell r="M352" t="str">
            <v>0</v>
          </cell>
          <cell r="N352" t="str">
            <v>0</v>
          </cell>
          <cell r="O352" t="str">
            <v>0</v>
          </cell>
          <cell r="P352" t="str">
            <v>0</v>
          </cell>
          <cell r="Q352" t="str">
            <v>0</v>
          </cell>
          <cell r="R352" t="str">
            <v>0</v>
          </cell>
          <cell r="S352" t="str">
            <v>0</v>
          </cell>
          <cell r="T352" t="str">
            <v>0</v>
          </cell>
          <cell r="U352" t="str">
            <v>0</v>
          </cell>
          <cell r="V352" t="str">
            <v>0</v>
          </cell>
          <cell r="W352" t="str">
            <v>0</v>
          </cell>
          <cell r="X352" t="str">
            <v>0</v>
          </cell>
        </row>
        <row r="353">
          <cell r="A353" t="str">
            <v xml:space="preserve">                                                            GNMAFLINC</v>
          </cell>
          <cell r="B353" t="str">
            <v xml:space="preserve">                                                            GNMAFLINC</v>
          </cell>
          <cell r="C353">
            <v>80758.039999999994</v>
          </cell>
          <cell r="D353">
            <v>135281.65</v>
          </cell>
          <cell r="E353">
            <v>120354.29</v>
          </cell>
          <cell r="F353">
            <v>74583.259999999995</v>
          </cell>
          <cell r="G353">
            <v>87070.86</v>
          </cell>
          <cell r="H353">
            <v>144089.47</v>
          </cell>
          <cell r="I353">
            <v>80618.22</v>
          </cell>
          <cell r="J353">
            <v>90167.82</v>
          </cell>
          <cell r="K353">
            <v>98534</v>
          </cell>
          <cell r="L353">
            <v>85781.73</v>
          </cell>
          <cell r="M353">
            <v>109894.05</v>
          </cell>
          <cell r="N353" t="str">
            <v>0</v>
          </cell>
          <cell r="O353">
            <v>1361610.77</v>
          </cell>
          <cell r="P353">
            <v>1107133.3899999999</v>
          </cell>
          <cell r="Q353">
            <v>336393.98</v>
          </cell>
          <cell r="R353">
            <v>305743.59000000003</v>
          </cell>
          <cell r="S353">
            <v>269320.03999999998</v>
          </cell>
          <cell r="T353">
            <v>195675.78</v>
          </cell>
          <cell r="U353">
            <v>498700.62</v>
          </cell>
          <cell r="V353">
            <v>471889.22249999992</v>
          </cell>
          <cell r="W353">
            <v>772318.6449999999</v>
          </cell>
          <cell r="X353">
            <v>1030740.9324999999</v>
          </cell>
        </row>
        <row r="354">
          <cell r="A354">
            <v>449615</v>
          </cell>
          <cell r="B354" t="str">
            <v xml:space="preserve">                                                            449615     O/N Float Piers - Repo</v>
          </cell>
          <cell r="C354" t="str">
            <v>0</v>
          </cell>
          <cell r="D354" t="str">
            <v>0</v>
          </cell>
          <cell r="E354" t="str">
            <v>0</v>
          </cell>
          <cell r="F354" t="str">
            <v>0</v>
          </cell>
          <cell r="G354" t="str">
            <v>0</v>
          </cell>
          <cell r="H354" t="str">
            <v>0</v>
          </cell>
          <cell r="I354" t="str">
            <v>0</v>
          </cell>
          <cell r="J354" t="str">
            <v>0</v>
          </cell>
          <cell r="K354" t="str">
            <v>0</v>
          </cell>
          <cell r="L354" t="str">
            <v>0</v>
          </cell>
          <cell r="M354" t="str">
            <v>0</v>
          </cell>
          <cell r="N354" t="str">
            <v>0</v>
          </cell>
          <cell r="O354" t="str">
            <v>0</v>
          </cell>
          <cell r="P354" t="str">
            <v>0</v>
          </cell>
          <cell r="Q354" t="str">
            <v>0</v>
          </cell>
          <cell r="R354" t="str">
            <v>0</v>
          </cell>
          <cell r="S354" t="str">
            <v>0</v>
          </cell>
          <cell r="T354" t="str">
            <v>0</v>
          </cell>
          <cell r="U354" t="str">
            <v>0</v>
          </cell>
          <cell r="V354" t="str">
            <v>0</v>
          </cell>
          <cell r="W354" t="str">
            <v>0</v>
          </cell>
          <cell r="X354" t="str">
            <v>0</v>
          </cell>
        </row>
        <row r="355">
          <cell r="A355">
            <v>449655</v>
          </cell>
          <cell r="B355" t="str">
            <v xml:space="preserve">                                                            449655     O/N Funds Float - Repo</v>
          </cell>
          <cell r="C355" t="str">
            <v>0</v>
          </cell>
          <cell r="D355" t="str">
            <v>0</v>
          </cell>
          <cell r="E355" t="str">
            <v>0</v>
          </cell>
          <cell r="F355" t="str">
            <v>0</v>
          </cell>
          <cell r="G355" t="str">
            <v>0</v>
          </cell>
          <cell r="H355" t="str">
            <v>0</v>
          </cell>
          <cell r="I355" t="str">
            <v>0</v>
          </cell>
          <cell r="J355" t="str">
            <v>0</v>
          </cell>
          <cell r="K355" t="str">
            <v>0</v>
          </cell>
          <cell r="L355" t="str">
            <v>0</v>
          </cell>
          <cell r="M355" t="str">
            <v>0</v>
          </cell>
          <cell r="N355" t="str">
            <v>0</v>
          </cell>
          <cell r="O355" t="str">
            <v>0</v>
          </cell>
          <cell r="P355" t="str">
            <v>0</v>
          </cell>
          <cell r="Q355" t="str">
            <v>0</v>
          </cell>
          <cell r="R355" t="str">
            <v>0</v>
          </cell>
          <cell r="S355" t="str">
            <v>0</v>
          </cell>
          <cell r="T355" t="str">
            <v>0</v>
          </cell>
          <cell r="U355" t="str">
            <v>0</v>
          </cell>
          <cell r="V355" t="str">
            <v>0</v>
          </cell>
          <cell r="W355" t="str">
            <v>0</v>
          </cell>
          <cell r="X355" t="str">
            <v>0</v>
          </cell>
        </row>
        <row r="356">
          <cell r="A356" t="str">
            <v xml:space="preserve">                                                       TOTFLTINC</v>
          </cell>
          <cell r="B356" t="str">
            <v xml:space="preserve">                                                       Float income</v>
          </cell>
          <cell r="C356">
            <v>37638282.68</v>
          </cell>
          <cell r="D356">
            <v>44544694</v>
          </cell>
          <cell r="E356">
            <v>46545508.460000001</v>
          </cell>
          <cell r="F356">
            <v>42772936.469999999</v>
          </cell>
          <cell r="G356">
            <v>41133864.810000002</v>
          </cell>
          <cell r="H356">
            <v>56329246.530000001</v>
          </cell>
          <cell r="I356">
            <v>45205759.049999997</v>
          </cell>
          <cell r="J356">
            <v>43219295.420000002</v>
          </cell>
          <cell r="K356">
            <v>44594818.269999996</v>
          </cell>
          <cell r="L356">
            <v>42343248.689999998</v>
          </cell>
          <cell r="M356">
            <v>54824122.259999998</v>
          </cell>
          <cell r="N356" t="str">
            <v>0</v>
          </cell>
          <cell r="O356">
            <v>468149680.31</v>
          </cell>
          <cell r="P356">
            <v>499151776.63999999</v>
          </cell>
          <cell r="Q356">
            <v>128728485.14000002</v>
          </cell>
          <cell r="R356">
            <v>140236047.81</v>
          </cell>
          <cell r="S356">
            <v>133019872.74000001</v>
          </cell>
          <cell r="T356">
            <v>97167370.950000003</v>
          </cell>
          <cell r="U356">
            <v>179174856.20250002</v>
          </cell>
          <cell r="V356">
            <v>195457431.52999997</v>
          </cell>
          <cell r="W356">
            <v>335627204.51500005</v>
          </cell>
          <cell r="X356">
            <v>461153903.33749998</v>
          </cell>
        </row>
        <row r="357">
          <cell r="A357">
            <v>447000</v>
          </cell>
          <cell r="B357" t="str">
            <v xml:space="preserve">                                                            447000     Orion - Interest Income</v>
          </cell>
          <cell r="C357">
            <v>182940780.91</v>
          </cell>
          <cell r="D357">
            <v>164002642.49000001</v>
          </cell>
          <cell r="E357">
            <v>206667261.41999999</v>
          </cell>
          <cell r="F357">
            <v>226306466.38</v>
          </cell>
          <cell r="G357">
            <v>244270736</v>
          </cell>
          <cell r="H357">
            <v>288522990.13999999</v>
          </cell>
          <cell r="I357">
            <v>310879941.55000001</v>
          </cell>
          <cell r="J357">
            <v>283365464.45999998</v>
          </cell>
          <cell r="K357">
            <v>272065416.91000003</v>
          </cell>
          <cell r="L357">
            <v>270340831.06</v>
          </cell>
          <cell r="M357">
            <v>271719805.06</v>
          </cell>
          <cell r="N357">
            <v>271840015.69</v>
          </cell>
          <cell r="O357">
            <v>1808389008.71</v>
          </cell>
          <cell r="P357">
            <v>2992922352.0700002</v>
          </cell>
          <cell r="Q357">
            <v>553610684.81999993</v>
          </cell>
          <cell r="R357">
            <v>759100192.51999998</v>
          </cell>
          <cell r="S357">
            <v>866310822.92000008</v>
          </cell>
          <cell r="T357">
            <v>813900651.80999994</v>
          </cell>
          <cell r="U357">
            <v>722970974.46000004</v>
          </cell>
          <cell r="V357">
            <v>917606650.1400001</v>
          </cell>
          <cell r="W357">
            <v>1755569919.96</v>
          </cell>
          <cell r="X357">
            <v>2585597230.0075002</v>
          </cell>
        </row>
        <row r="358">
          <cell r="A358">
            <v>447001</v>
          </cell>
          <cell r="B358" t="str">
            <v xml:space="preserve">                                                            447001     Orion - Interest Expense</v>
          </cell>
          <cell r="C358" t="str">
            <v>0</v>
          </cell>
          <cell r="D358" t="str">
            <v>0</v>
          </cell>
          <cell r="E358" t="str">
            <v>0</v>
          </cell>
          <cell r="F358" t="str">
            <v>0</v>
          </cell>
          <cell r="G358" t="str">
            <v>0</v>
          </cell>
          <cell r="H358" t="str">
            <v>0</v>
          </cell>
          <cell r="I358" t="str">
            <v>0</v>
          </cell>
          <cell r="J358" t="str">
            <v>0</v>
          </cell>
          <cell r="K358" t="str">
            <v>0</v>
          </cell>
          <cell r="L358" t="str">
            <v>0</v>
          </cell>
          <cell r="M358" t="str">
            <v>0</v>
          </cell>
          <cell r="N358" t="str">
            <v>0</v>
          </cell>
          <cell r="O358">
            <v>-44966.85</v>
          </cell>
          <cell r="P358" t="str">
            <v>0</v>
          </cell>
          <cell r="Q358" t="str">
            <v>0</v>
          </cell>
          <cell r="R358" t="str">
            <v>0</v>
          </cell>
          <cell r="S358" t="str">
            <v>0</v>
          </cell>
          <cell r="T358" t="str">
            <v>0</v>
          </cell>
          <cell r="U358">
            <v>-11241.7125</v>
          </cell>
          <cell r="V358" t="str">
            <v>0</v>
          </cell>
          <cell r="W358" t="str">
            <v>0</v>
          </cell>
          <cell r="X358" t="str">
            <v>0</v>
          </cell>
        </row>
        <row r="359">
          <cell r="A359">
            <v>447002</v>
          </cell>
          <cell r="B359" t="str">
            <v xml:space="preserve">                                                            447002     Orion Int Inc-muni Bonds</v>
          </cell>
          <cell r="C359" t="str">
            <v>0</v>
          </cell>
          <cell r="D359" t="str">
            <v>0</v>
          </cell>
          <cell r="E359" t="str">
            <v>0</v>
          </cell>
          <cell r="F359" t="str">
            <v>0</v>
          </cell>
          <cell r="G359" t="str">
            <v>0</v>
          </cell>
          <cell r="H359" t="str">
            <v>0</v>
          </cell>
          <cell r="I359" t="str">
            <v>0</v>
          </cell>
          <cell r="J359" t="str">
            <v>0</v>
          </cell>
          <cell r="K359" t="str">
            <v>0</v>
          </cell>
          <cell r="L359" t="str">
            <v>0</v>
          </cell>
          <cell r="M359" t="str">
            <v>0</v>
          </cell>
          <cell r="N359" t="str">
            <v>0</v>
          </cell>
          <cell r="O359">
            <v>7464393.6100000003</v>
          </cell>
          <cell r="P359" t="str">
            <v>0</v>
          </cell>
          <cell r="Q359" t="str">
            <v>0</v>
          </cell>
          <cell r="R359" t="str">
            <v>0</v>
          </cell>
          <cell r="S359" t="str">
            <v>0</v>
          </cell>
          <cell r="T359" t="str">
            <v>0</v>
          </cell>
          <cell r="U359">
            <v>1866098.4025000001</v>
          </cell>
          <cell r="V359" t="str">
            <v>0</v>
          </cell>
          <cell r="W359" t="str">
            <v>0</v>
          </cell>
          <cell r="X359" t="str">
            <v>0</v>
          </cell>
        </row>
        <row r="360">
          <cell r="A360">
            <v>447003</v>
          </cell>
          <cell r="B360" t="str">
            <v xml:space="preserve">                                                            447003     Orion Int Inc-ARP Stock</v>
          </cell>
          <cell r="C360">
            <v>32248</v>
          </cell>
          <cell r="D360">
            <v>1</v>
          </cell>
          <cell r="E360">
            <v>-1</v>
          </cell>
          <cell r="F360" t="str">
            <v>0</v>
          </cell>
          <cell r="G360" t="str">
            <v>0</v>
          </cell>
          <cell r="H360" t="str">
            <v>0</v>
          </cell>
          <cell r="I360" t="str">
            <v>0</v>
          </cell>
          <cell r="J360" t="str">
            <v>0</v>
          </cell>
          <cell r="K360" t="str">
            <v>0</v>
          </cell>
          <cell r="L360" t="str">
            <v>0</v>
          </cell>
          <cell r="M360" t="str">
            <v>0</v>
          </cell>
          <cell r="N360" t="str">
            <v>0</v>
          </cell>
          <cell r="O360">
            <v>1221737.8600000001</v>
          </cell>
          <cell r="P360">
            <v>32248</v>
          </cell>
          <cell r="Q360">
            <v>32248</v>
          </cell>
          <cell r="R360" t="str">
            <v>0</v>
          </cell>
          <cell r="S360" t="str">
            <v>0</v>
          </cell>
          <cell r="T360" t="str">
            <v>0</v>
          </cell>
          <cell r="U360">
            <v>329620.71500000003</v>
          </cell>
          <cell r="V360">
            <v>32248</v>
          </cell>
          <cell r="W360">
            <v>32248</v>
          </cell>
          <cell r="X360">
            <v>32248</v>
          </cell>
        </row>
        <row r="361">
          <cell r="A361">
            <v>447004</v>
          </cell>
          <cell r="B361" t="str">
            <v xml:space="preserve">                                                            447004     ORION - INT INCOME CC</v>
          </cell>
          <cell r="C361" t="str">
            <v>0</v>
          </cell>
          <cell r="D361" t="str">
            <v>0</v>
          </cell>
          <cell r="E361" t="str">
            <v>0</v>
          </cell>
          <cell r="F361" t="str">
            <v>0</v>
          </cell>
          <cell r="G361" t="str">
            <v>0</v>
          </cell>
          <cell r="H361" t="str">
            <v>0</v>
          </cell>
          <cell r="I361">
            <v>74663.3</v>
          </cell>
          <cell r="J361">
            <v>449093.11</v>
          </cell>
          <cell r="K361">
            <v>802215.17</v>
          </cell>
          <cell r="L361">
            <v>1100399.29</v>
          </cell>
          <cell r="M361">
            <v>947574.94</v>
          </cell>
          <cell r="N361">
            <v>1004126.12</v>
          </cell>
          <cell r="O361" t="str">
            <v>0</v>
          </cell>
          <cell r="P361">
            <v>4378071.93</v>
          </cell>
          <cell r="Q361" t="str">
            <v>0</v>
          </cell>
          <cell r="R361" t="str">
            <v>0</v>
          </cell>
          <cell r="S361">
            <v>1325971.58</v>
          </cell>
          <cell r="T361">
            <v>3052100.35</v>
          </cell>
          <cell r="U361" t="str">
            <v>0</v>
          </cell>
          <cell r="V361" t="str">
            <v>0</v>
          </cell>
          <cell r="W361">
            <v>481097.82250000001</v>
          </cell>
          <cell r="X361">
            <v>2876090.0474999999</v>
          </cell>
        </row>
        <row r="362">
          <cell r="A362">
            <v>447010</v>
          </cell>
          <cell r="B362" t="str">
            <v xml:space="preserve">                                                            447010     Orion - Commission</v>
          </cell>
          <cell r="C362">
            <v>-53259.62</v>
          </cell>
          <cell r="D362">
            <v>-43565.59</v>
          </cell>
          <cell r="E362">
            <v>-72031.649999999994</v>
          </cell>
          <cell r="F362">
            <v>-104450.21</v>
          </cell>
          <cell r="G362">
            <v>-118487.65</v>
          </cell>
          <cell r="H362">
            <v>-128151.15</v>
          </cell>
          <cell r="I362">
            <v>-112176.22</v>
          </cell>
          <cell r="J362">
            <v>-86057.34</v>
          </cell>
          <cell r="K362">
            <v>-90494.12</v>
          </cell>
          <cell r="L362">
            <v>-78788</v>
          </cell>
          <cell r="M362">
            <v>-84435.67</v>
          </cell>
          <cell r="N362">
            <v>-73110.06</v>
          </cell>
          <cell r="O362">
            <v>-894439.41</v>
          </cell>
          <cell r="P362">
            <v>-1045007.28</v>
          </cell>
          <cell r="Q362">
            <v>-168856.86</v>
          </cell>
          <cell r="R362">
            <v>-351089.01</v>
          </cell>
          <cell r="S362">
            <v>-288727.67999999999</v>
          </cell>
          <cell r="T362">
            <v>-236333.73</v>
          </cell>
          <cell r="U362">
            <v>-303345.27500000002</v>
          </cell>
          <cell r="V362">
            <v>-338476.13</v>
          </cell>
          <cell r="W362">
            <v>-669730.2350000001</v>
          </cell>
          <cell r="X362">
            <v>-928259.9</v>
          </cell>
        </row>
        <row r="363">
          <cell r="A363">
            <v>447020</v>
          </cell>
          <cell r="B363" t="str">
            <v xml:space="preserve">                                                            447020     Orion - Premium</v>
          </cell>
          <cell r="C363">
            <v>-1417180.9</v>
          </cell>
          <cell r="D363">
            <v>-1154289.23</v>
          </cell>
          <cell r="E363">
            <v>-1220177.23</v>
          </cell>
          <cell r="F363">
            <v>-1263432.1299999999</v>
          </cell>
          <cell r="G363">
            <v>-1182775.75</v>
          </cell>
          <cell r="H363">
            <v>-1094858.4099999999</v>
          </cell>
          <cell r="I363">
            <v>-978721.18</v>
          </cell>
          <cell r="J363">
            <v>-949730.88</v>
          </cell>
          <cell r="K363">
            <v>-943031.63</v>
          </cell>
          <cell r="L363">
            <v>-922497.74</v>
          </cell>
          <cell r="M363">
            <v>-912120.03</v>
          </cell>
          <cell r="N363">
            <v>-945227.16</v>
          </cell>
          <cell r="O363">
            <v>-38045824.969999999</v>
          </cell>
          <cell r="P363">
            <v>-12984042.27</v>
          </cell>
          <cell r="Q363">
            <v>-3791647.36</v>
          </cell>
          <cell r="R363">
            <v>-3541066.29</v>
          </cell>
          <cell r="S363">
            <v>-2871483.69</v>
          </cell>
          <cell r="T363">
            <v>-2779844.93</v>
          </cell>
          <cell r="U363">
            <v>-11456530.84</v>
          </cell>
          <cell r="V363">
            <v>-5604323.9350000005</v>
          </cell>
          <cell r="W363">
            <v>-8777377.8825000003</v>
          </cell>
          <cell r="X363">
            <v>-11588437.449999999</v>
          </cell>
        </row>
        <row r="364">
          <cell r="A364">
            <v>447030</v>
          </cell>
          <cell r="B364" t="str">
            <v xml:space="preserve">                                                            447030     Orion - Discount</v>
          </cell>
          <cell r="C364">
            <v>9775273.2400000002</v>
          </cell>
          <cell r="D364">
            <v>10224609.109999999</v>
          </cell>
          <cell r="E364">
            <v>22906742.219999999</v>
          </cell>
          <cell r="F364">
            <v>32826052.68</v>
          </cell>
          <cell r="G364">
            <v>31386110.84</v>
          </cell>
          <cell r="H364">
            <v>25245505.370000001</v>
          </cell>
          <cell r="I364">
            <v>39815986.240000002</v>
          </cell>
          <cell r="J364">
            <v>59557225.07</v>
          </cell>
          <cell r="K364">
            <v>43166381.579999998</v>
          </cell>
          <cell r="L364">
            <v>11633993.539999999</v>
          </cell>
          <cell r="M364">
            <v>20015587.600000001</v>
          </cell>
          <cell r="N364">
            <v>141089782.53</v>
          </cell>
          <cell r="O364">
            <v>87231170.459999993</v>
          </cell>
          <cell r="P364">
            <v>447643250.01999998</v>
          </cell>
          <cell r="Q364">
            <v>42906624.57</v>
          </cell>
          <cell r="R364">
            <v>89457668.890000001</v>
          </cell>
          <cell r="S364">
            <v>142539592.88999999</v>
          </cell>
          <cell r="T364">
            <v>172739363.67000002</v>
          </cell>
          <cell r="U364">
            <v>39978237.654999994</v>
          </cell>
          <cell r="V364">
            <v>89530595.842500001</v>
          </cell>
          <cell r="W364">
            <v>202796491.06999999</v>
          </cell>
          <cell r="X364">
            <v>328909620.9375</v>
          </cell>
        </row>
        <row r="365">
          <cell r="A365">
            <v>447041</v>
          </cell>
          <cell r="B365" t="str">
            <v xml:space="preserve">                                                            447041     Int Inc-Impairment Amtz</v>
          </cell>
          <cell r="C365" t="str">
            <v>0</v>
          </cell>
          <cell r="D365" t="str">
            <v>0</v>
          </cell>
          <cell r="E365" t="str">
            <v>0</v>
          </cell>
          <cell r="F365" t="str">
            <v>0</v>
          </cell>
          <cell r="G365" t="str">
            <v>0</v>
          </cell>
          <cell r="H365" t="str">
            <v>0</v>
          </cell>
          <cell r="I365" t="str">
            <v>0</v>
          </cell>
          <cell r="J365" t="str">
            <v>0</v>
          </cell>
          <cell r="K365" t="str">
            <v>0</v>
          </cell>
          <cell r="L365" t="str">
            <v>0</v>
          </cell>
          <cell r="M365" t="str">
            <v>0</v>
          </cell>
          <cell r="N365" t="str">
            <v>0</v>
          </cell>
          <cell r="O365">
            <v>2090539.69</v>
          </cell>
          <cell r="P365" t="str">
            <v>0</v>
          </cell>
          <cell r="Q365" t="str">
            <v>0</v>
          </cell>
          <cell r="R365" t="str">
            <v>0</v>
          </cell>
          <cell r="S365" t="str">
            <v>0</v>
          </cell>
          <cell r="T365" t="str">
            <v>0</v>
          </cell>
          <cell r="U365">
            <v>522634.92249999999</v>
          </cell>
          <cell r="V365" t="str">
            <v>0</v>
          </cell>
          <cell r="W365" t="str">
            <v>0</v>
          </cell>
          <cell r="X365" t="str">
            <v>0</v>
          </cell>
        </row>
        <row r="366">
          <cell r="A366">
            <v>447099</v>
          </cell>
          <cell r="B366" t="str">
            <v xml:space="preserve">                                                            447099     ORION - CASH ADJUSTMENTS</v>
          </cell>
          <cell r="C366">
            <v>6673.19</v>
          </cell>
          <cell r="D366">
            <v>17704.82</v>
          </cell>
          <cell r="E366">
            <v>-1612.19</v>
          </cell>
          <cell r="F366">
            <v>41468.660000000003</v>
          </cell>
          <cell r="G366">
            <v>429374.88</v>
          </cell>
          <cell r="H366">
            <v>-454071.7</v>
          </cell>
          <cell r="I366">
            <v>281146.43</v>
          </cell>
          <cell r="J366">
            <v>-0.01</v>
          </cell>
          <cell r="K366">
            <v>-129216.8</v>
          </cell>
          <cell r="L366">
            <v>-51835.83</v>
          </cell>
          <cell r="M366">
            <v>276594.46000000002</v>
          </cell>
          <cell r="N366">
            <v>20115.990000000002</v>
          </cell>
          <cell r="O366">
            <v>1221830.06</v>
          </cell>
          <cell r="P366">
            <v>436341.9</v>
          </cell>
          <cell r="Q366">
            <v>22765.82</v>
          </cell>
          <cell r="R366">
            <v>16771.84</v>
          </cell>
          <cell r="S366">
            <v>151929.62</v>
          </cell>
          <cell r="T366">
            <v>244874.62</v>
          </cell>
          <cell r="U366">
            <v>318911.77</v>
          </cell>
          <cell r="V366">
            <v>155036.82999999999</v>
          </cell>
          <cell r="W366">
            <v>218093.27750000003</v>
          </cell>
          <cell r="X366">
            <v>295916.63500000001</v>
          </cell>
        </row>
        <row r="367">
          <cell r="A367">
            <v>449604</v>
          </cell>
          <cell r="B367" t="str">
            <v xml:space="preserve">                                                            449604     O/N Funds Lp</v>
          </cell>
          <cell r="C367" t="str">
            <v>0</v>
          </cell>
          <cell r="D367" t="str">
            <v>0</v>
          </cell>
          <cell r="E367" t="str">
            <v>0</v>
          </cell>
          <cell r="F367" t="str">
            <v>0</v>
          </cell>
          <cell r="G367" t="str">
            <v>0</v>
          </cell>
          <cell r="H367" t="str">
            <v>0</v>
          </cell>
          <cell r="I367" t="str">
            <v>0</v>
          </cell>
          <cell r="J367" t="str">
            <v>0</v>
          </cell>
          <cell r="K367" t="str">
            <v>0</v>
          </cell>
          <cell r="L367" t="str">
            <v>0</v>
          </cell>
          <cell r="M367" t="str">
            <v>0</v>
          </cell>
          <cell r="N367" t="str">
            <v>0</v>
          </cell>
          <cell r="O367" t="str">
            <v>0</v>
          </cell>
          <cell r="P367" t="str">
            <v>0</v>
          </cell>
          <cell r="Q367" t="str">
            <v>0</v>
          </cell>
          <cell r="R367" t="str">
            <v>0</v>
          </cell>
          <cell r="S367" t="str">
            <v>0</v>
          </cell>
          <cell r="T367" t="str">
            <v>0</v>
          </cell>
          <cell r="U367" t="str">
            <v>0</v>
          </cell>
          <cell r="V367" t="str">
            <v>0</v>
          </cell>
          <cell r="W367" t="str">
            <v>0</v>
          </cell>
          <cell r="X367" t="str">
            <v>0</v>
          </cell>
        </row>
        <row r="368">
          <cell r="A368">
            <v>457200</v>
          </cell>
          <cell r="B368" t="str">
            <v xml:space="preserve">                                                            457200     Int Inc Contra-Ornge Cnty</v>
          </cell>
          <cell r="C368" t="str">
            <v>0</v>
          </cell>
          <cell r="D368" t="str">
            <v>0</v>
          </cell>
          <cell r="E368" t="str">
            <v>0</v>
          </cell>
          <cell r="F368" t="str">
            <v>0</v>
          </cell>
          <cell r="G368" t="str">
            <v>0</v>
          </cell>
          <cell r="H368" t="str">
            <v>0</v>
          </cell>
          <cell r="I368" t="str">
            <v>0</v>
          </cell>
          <cell r="J368" t="str">
            <v>0</v>
          </cell>
          <cell r="K368" t="str">
            <v>0</v>
          </cell>
          <cell r="L368" t="str">
            <v>0</v>
          </cell>
          <cell r="M368" t="str">
            <v>0</v>
          </cell>
          <cell r="N368" t="str">
            <v>0</v>
          </cell>
          <cell r="O368" t="str">
            <v>0</v>
          </cell>
          <cell r="P368" t="str">
            <v>0</v>
          </cell>
          <cell r="Q368" t="str">
            <v>0</v>
          </cell>
          <cell r="R368" t="str">
            <v>0</v>
          </cell>
          <cell r="S368" t="str">
            <v>0</v>
          </cell>
          <cell r="T368" t="str">
            <v>0</v>
          </cell>
          <cell r="U368" t="str">
            <v>0</v>
          </cell>
          <cell r="V368" t="str">
            <v>0</v>
          </cell>
          <cell r="W368" t="str">
            <v>0</v>
          </cell>
          <cell r="X368" t="str">
            <v>0</v>
          </cell>
        </row>
        <row r="369">
          <cell r="A369">
            <v>441801</v>
          </cell>
          <cell r="B369" t="str">
            <v xml:space="preserve">                                                                 441801</v>
          </cell>
          <cell r="C369" t="str">
            <v>0</v>
          </cell>
          <cell r="D369" t="str">
            <v>0</v>
          </cell>
          <cell r="E369" t="str">
            <v>0</v>
          </cell>
          <cell r="F369" t="str">
            <v>0</v>
          </cell>
          <cell r="G369" t="str">
            <v>0</v>
          </cell>
          <cell r="H369" t="str">
            <v>0</v>
          </cell>
          <cell r="I369" t="str">
            <v>0</v>
          </cell>
          <cell r="J369" t="str">
            <v>0</v>
          </cell>
          <cell r="K369" t="str">
            <v>0</v>
          </cell>
          <cell r="L369" t="str">
            <v>0</v>
          </cell>
          <cell r="M369" t="str">
            <v>0</v>
          </cell>
          <cell r="N369" t="str">
            <v>0</v>
          </cell>
          <cell r="O369" t="str">
            <v>0</v>
          </cell>
          <cell r="P369" t="str">
            <v>0</v>
          </cell>
          <cell r="Q369" t="str">
            <v>0</v>
          </cell>
          <cell r="R369" t="str">
            <v>0</v>
          </cell>
          <cell r="S369" t="str">
            <v>0</v>
          </cell>
          <cell r="T369" t="str">
            <v>0</v>
          </cell>
          <cell r="U369" t="str">
            <v>0</v>
          </cell>
          <cell r="V369" t="str">
            <v>0</v>
          </cell>
          <cell r="W369" t="str">
            <v>0</v>
          </cell>
          <cell r="X369" t="str">
            <v>0</v>
          </cell>
        </row>
        <row r="370">
          <cell r="A370">
            <v>441802</v>
          </cell>
          <cell r="B370" t="str">
            <v xml:space="preserve">                                                                 441802</v>
          </cell>
          <cell r="C370" t="str">
            <v>0</v>
          </cell>
          <cell r="D370" t="str">
            <v>0</v>
          </cell>
          <cell r="E370" t="str">
            <v>0</v>
          </cell>
          <cell r="F370" t="str">
            <v>0</v>
          </cell>
          <cell r="G370" t="str">
            <v>0</v>
          </cell>
          <cell r="H370" t="str">
            <v>0</v>
          </cell>
          <cell r="I370" t="str">
            <v>0</v>
          </cell>
          <cell r="J370" t="str">
            <v>0</v>
          </cell>
          <cell r="K370" t="str">
            <v>0</v>
          </cell>
          <cell r="L370" t="str">
            <v>0</v>
          </cell>
          <cell r="M370" t="str">
            <v>0</v>
          </cell>
          <cell r="N370" t="str">
            <v>0</v>
          </cell>
          <cell r="O370" t="str">
            <v>0</v>
          </cell>
          <cell r="P370" t="str">
            <v>0</v>
          </cell>
          <cell r="Q370" t="str">
            <v>0</v>
          </cell>
          <cell r="R370" t="str">
            <v>0</v>
          </cell>
          <cell r="S370" t="str">
            <v>0</v>
          </cell>
          <cell r="T370" t="str">
            <v>0</v>
          </cell>
          <cell r="U370" t="str">
            <v>0</v>
          </cell>
          <cell r="V370" t="str">
            <v>0</v>
          </cell>
          <cell r="W370" t="str">
            <v>0</v>
          </cell>
          <cell r="X370" t="str">
            <v>0</v>
          </cell>
        </row>
        <row r="371">
          <cell r="A371">
            <v>441875</v>
          </cell>
          <cell r="B371" t="str">
            <v xml:space="preserve">                                                                 441875</v>
          </cell>
          <cell r="C371" t="str">
            <v>0</v>
          </cell>
          <cell r="D371" t="str">
            <v>0</v>
          </cell>
          <cell r="E371" t="str">
            <v>0</v>
          </cell>
          <cell r="F371" t="str">
            <v>0</v>
          </cell>
          <cell r="G371" t="str">
            <v>0</v>
          </cell>
          <cell r="H371" t="str">
            <v>0</v>
          </cell>
          <cell r="I371" t="str">
            <v>0</v>
          </cell>
          <cell r="J371" t="str">
            <v>0</v>
          </cell>
          <cell r="K371" t="str">
            <v>0</v>
          </cell>
          <cell r="L371" t="str">
            <v>0</v>
          </cell>
          <cell r="M371" t="str">
            <v>0</v>
          </cell>
          <cell r="N371" t="str">
            <v>0</v>
          </cell>
          <cell r="O371" t="str">
            <v>0</v>
          </cell>
          <cell r="P371" t="str">
            <v>0</v>
          </cell>
          <cell r="Q371" t="str">
            <v>0</v>
          </cell>
          <cell r="R371" t="str">
            <v>0</v>
          </cell>
          <cell r="S371" t="str">
            <v>0</v>
          </cell>
          <cell r="T371" t="str">
            <v>0</v>
          </cell>
          <cell r="U371" t="str">
            <v>0</v>
          </cell>
          <cell r="V371" t="str">
            <v>0</v>
          </cell>
          <cell r="W371" t="str">
            <v>0</v>
          </cell>
          <cell r="X371" t="str">
            <v>0</v>
          </cell>
        </row>
        <row r="372">
          <cell r="A372">
            <v>448811</v>
          </cell>
          <cell r="B372" t="str">
            <v xml:space="preserve">                                                                 448811</v>
          </cell>
          <cell r="C372" t="str">
            <v>0</v>
          </cell>
          <cell r="D372" t="str">
            <v>0</v>
          </cell>
          <cell r="E372" t="str">
            <v>0</v>
          </cell>
          <cell r="F372" t="str">
            <v>0</v>
          </cell>
          <cell r="G372" t="str">
            <v>0</v>
          </cell>
          <cell r="H372" t="str">
            <v>0</v>
          </cell>
          <cell r="I372" t="str">
            <v>0</v>
          </cell>
          <cell r="J372" t="str">
            <v>0</v>
          </cell>
          <cell r="K372" t="str">
            <v>0</v>
          </cell>
          <cell r="L372" t="str">
            <v>0</v>
          </cell>
          <cell r="M372" t="str">
            <v>0</v>
          </cell>
          <cell r="N372" t="str">
            <v>0</v>
          </cell>
          <cell r="O372" t="str">
            <v>0</v>
          </cell>
          <cell r="P372" t="str">
            <v>0</v>
          </cell>
          <cell r="Q372" t="str">
            <v>0</v>
          </cell>
          <cell r="R372" t="str">
            <v>0</v>
          </cell>
          <cell r="S372" t="str">
            <v>0</v>
          </cell>
          <cell r="T372" t="str">
            <v>0</v>
          </cell>
          <cell r="U372" t="str">
            <v>0</v>
          </cell>
          <cell r="V372" t="str">
            <v>0</v>
          </cell>
          <cell r="W372" t="str">
            <v>0</v>
          </cell>
          <cell r="X372" t="str">
            <v>0</v>
          </cell>
        </row>
        <row r="373">
          <cell r="A373">
            <v>448814</v>
          </cell>
          <cell r="B373" t="str">
            <v xml:space="preserve">                                                                 448814</v>
          </cell>
          <cell r="C373" t="str">
            <v>0</v>
          </cell>
          <cell r="D373" t="str">
            <v>0</v>
          </cell>
          <cell r="E373" t="str">
            <v>0</v>
          </cell>
          <cell r="F373" t="str">
            <v>0</v>
          </cell>
          <cell r="G373" t="str">
            <v>0</v>
          </cell>
          <cell r="H373" t="str">
            <v>0</v>
          </cell>
          <cell r="I373" t="str">
            <v>0</v>
          </cell>
          <cell r="J373" t="str">
            <v>0</v>
          </cell>
          <cell r="K373" t="str">
            <v>0</v>
          </cell>
          <cell r="L373" t="str">
            <v>0</v>
          </cell>
          <cell r="M373" t="str">
            <v>0</v>
          </cell>
          <cell r="N373" t="str">
            <v>0</v>
          </cell>
          <cell r="O373" t="str">
            <v>0</v>
          </cell>
          <cell r="P373" t="str">
            <v>0</v>
          </cell>
          <cell r="Q373" t="str">
            <v>0</v>
          </cell>
          <cell r="R373" t="str">
            <v>0</v>
          </cell>
          <cell r="S373" t="str">
            <v>0</v>
          </cell>
          <cell r="T373" t="str">
            <v>0</v>
          </cell>
          <cell r="U373" t="str">
            <v>0</v>
          </cell>
          <cell r="V373" t="str">
            <v>0</v>
          </cell>
          <cell r="W373" t="str">
            <v>0</v>
          </cell>
          <cell r="X373" t="str">
            <v>0</v>
          </cell>
        </row>
        <row r="374">
          <cell r="A374">
            <v>448816</v>
          </cell>
          <cell r="B374" t="str">
            <v xml:space="preserve">                                                                 448816</v>
          </cell>
          <cell r="C374" t="str">
            <v>0</v>
          </cell>
          <cell r="D374" t="str">
            <v>0</v>
          </cell>
          <cell r="E374" t="str">
            <v>0</v>
          </cell>
          <cell r="F374" t="str">
            <v>0</v>
          </cell>
          <cell r="G374" t="str">
            <v>0</v>
          </cell>
          <cell r="H374" t="str">
            <v>0</v>
          </cell>
          <cell r="I374" t="str">
            <v>0</v>
          </cell>
          <cell r="J374" t="str">
            <v>0</v>
          </cell>
          <cell r="K374" t="str">
            <v>0</v>
          </cell>
          <cell r="L374" t="str">
            <v>0</v>
          </cell>
          <cell r="M374" t="str">
            <v>0</v>
          </cell>
          <cell r="N374" t="str">
            <v>0</v>
          </cell>
          <cell r="O374" t="str">
            <v>0</v>
          </cell>
          <cell r="P374" t="str">
            <v>0</v>
          </cell>
          <cell r="Q374" t="str">
            <v>0</v>
          </cell>
          <cell r="R374" t="str">
            <v>0</v>
          </cell>
          <cell r="S374" t="str">
            <v>0</v>
          </cell>
          <cell r="T374" t="str">
            <v>0</v>
          </cell>
          <cell r="U374" t="str">
            <v>0</v>
          </cell>
          <cell r="V374" t="str">
            <v>0</v>
          </cell>
          <cell r="W374" t="str">
            <v>0</v>
          </cell>
          <cell r="X374" t="str">
            <v>0</v>
          </cell>
        </row>
        <row r="375">
          <cell r="A375">
            <v>448850</v>
          </cell>
          <cell r="B375" t="str">
            <v xml:space="preserve">                                                                 448850</v>
          </cell>
          <cell r="C375" t="str">
            <v>0</v>
          </cell>
          <cell r="D375" t="str">
            <v>0</v>
          </cell>
          <cell r="E375" t="str">
            <v>0</v>
          </cell>
          <cell r="F375" t="str">
            <v>0</v>
          </cell>
          <cell r="G375" t="str">
            <v>0</v>
          </cell>
          <cell r="H375" t="str">
            <v>0</v>
          </cell>
          <cell r="I375" t="str">
            <v>0</v>
          </cell>
          <cell r="J375" t="str">
            <v>0</v>
          </cell>
          <cell r="K375" t="str">
            <v>0</v>
          </cell>
          <cell r="L375" t="str">
            <v>0</v>
          </cell>
          <cell r="M375" t="str">
            <v>0</v>
          </cell>
          <cell r="N375" t="str">
            <v>0</v>
          </cell>
          <cell r="O375" t="str">
            <v>0</v>
          </cell>
          <cell r="P375" t="str">
            <v>0</v>
          </cell>
          <cell r="Q375" t="str">
            <v>0</v>
          </cell>
          <cell r="R375" t="str">
            <v>0</v>
          </cell>
          <cell r="S375" t="str">
            <v>0</v>
          </cell>
          <cell r="T375" t="str">
            <v>0</v>
          </cell>
          <cell r="U375" t="str">
            <v>0</v>
          </cell>
          <cell r="V375" t="str">
            <v>0</v>
          </cell>
          <cell r="W375" t="str">
            <v>0</v>
          </cell>
          <cell r="X375" t="str">
            <v>0</v>
          </cell>
        </row>
        <row r="376">
          <cell r="A376">
            <v>449001</v>
          </cell>
          <cell r="B376" t="str">
            <v xml:space="preserve">                                                                 449001</v>
          </cell>
          <cell r="C376" t="str">
            <v>0</v>
          </cell>
          <cell r="D376" t="str">
            <v>0</v>
          </cell>
          <cell r="E376" t="str">
            <v>0</v>
          </cell>
          <cell r="F376" t="str">
            <v>0</v>
          </cell>
          <cell r="G376" t="str">
            <v>0</v>
          </cell>
          <cell r="H376" t="str">
            <v>0</v>
          </cell>
          <cell r="I376" t="str">
            <v>0</v>
          </cell>
          <cell r="J376" t="str">
            <v>0</v>
          </cell>
          <cell r="K376" t="str">
            <v>0</v>
          </cell>
          <cell r="L376" t="str">
            <v>0</v>
          </cell>
          <cell r="M376" t="str">
            <v>0</v>
          </cell>
          <cell r="N376" t="str">
            <v>0</v>
          </cell>
          <cell r="O376" t="str">
            <v>0</v>
          </cell>
          <cell r="P376" t="str">
            <v>0</v>
          </cell>
          <cell r="Q376" t="str">
            <v>0</v>
          </cell>
          <cell r="R376" t="str">
            <v>0</v>
          </cell>
          <cell r="S376" t="str">
            <v>0</v>
          </cell>
          <cell r="T376" t="str">
            <v>0</v>
          </cell>
          <cell r="U376" t="str">
            <v>0</v>
          </cell>
          <cell r="V376" t="str">
            <v>0</v>
          </cell>
          <cell r="W376" t="str">
            <v>0</v>
          </cell>
          <cell r="X376" t="str">
            <v>0</v>
          </cell>
        </row>
        <row r="377">
          <cell r="A377">
            <v>441804</v>
          </cell>
          <cell r="B377" t="str">
            <v xml:space="preserve">                                                                           441804</v>
          </cell>
          <cell r="C377" t="str">
            <v>0</v>
          </cell>
          <cell r="D377" t="str">
            <v>0</v>
          </cell>
          <cell r="E377" t="str">
            <v>0</v>
          </cell>
          <cell r="F377" t="str">
            <v>0</v>
          </cell>
          <cell r="G377" t="str">
            <v>0</v>
          </cell>
          <cell r="H377" t="str">
            <v>0</v>
          </cell>
          <cell r="I377" t="str">
            <v>0</v>
          </cell>
          <cell r="J377" t="str">
            <v>0</v>
          </cell>
          <cell r="K377" t="str">
            <v>0</v>
          </cell>
          <cell r="L377" t="str">
            <v>0</v>
          </cell>
          <cell r="M377" t="str">
            <v>0</v>
          </cell>
          <cell r="N377" t="str">
            <v>0</v>
          </cell>
          <cell r="O377" t="str">
            <v>0</v>
          </cell>
          <cell r="P377" t="str">
            <v>0</v>
          </cell>
          <cell r="Q377" t="str">
            <v>0</v>
          </cell>
          <cell r="R377" t="str">
            <v>0</v>
          </cell>
          <cell r="S377" t="str">
            <v>0</v>
          </cell>
          <cell r="T377" t="str">
            <v>0</v>
          </cell>
          <cell r="U377" t="str">
            <v>0</v>
          </cell>
          <cell r="V377" t="str">
            <v>0</v>
          </cell>
          <cell r="W377" t="str">
            <v>0</v>
          </cell>
          <cell r="X377" t="str">
            <v>0</v>
          </cell>
        </row>
        <row r="378">
          <cell r="A378">
            <v>441808</v>
          </cell>
          <cell r="B378" t="str">
            <v xml:space="preserve">                                                                           441808</v>
          </cell>
          <cell r="C378" t="str">
            <v>0</v>
          </cell>
          <cell r="D378" t="str">
            <v>0</v>
          </cell>
          <cell r="E378" t="str">
            <v>0</v>
          </cell>
          <cell r="F378" t="str">
            <v>0</v>
          </cell>
          <cell r="G378" t="str">
            <v>0</v>
          </cell>
          <cell r="H378" t="str">
            <v>0</v>
          </cell>
          <cell r="I378" t="str">
            <v>0</v>
          </cell>
          <cell r="J378" t="str">
            <v>0</v>
          </cell>
          <cell r="K378" t="str">
            <v>0</v>
          </cell>
          <cell r="L378" t="str">
            <v>0</v>
          </cell>
          <cell r="M378" t="str">
            <v>0</v>
          </cell>
          <cell r="N378" t="str">
            <v>0</v>
          </cell>
          <cell r="O378" t="str">
            <v>0</v>
          </cell>
          <cell r="P378" t="str">
            <v>0</v>
          </cell>
          <cell r="Q378" t="str">
            <v>0</v>
          </cell>
          <cell r="R378" t="str">
            <v>0</v>
          </cell>
          <cell r="S378" t="str">
            <v>0</v>
          </cell>
          <cell r="T378" t="str">
            <v>0</v>
          </cell>
          <cell r="U378" t="str">
            <v>0</v>
          </cell>
          <cell r="V378" t="str">
            <v>0</v>
          </cell>
          <cell r="W378" t="str">
            <v>0</v>
          </cell>
          <cell r="X378" t="str">
            <v>0</v>
          </cell>
        </row>
        <row r="379">
          <cell r="A379" t="str">
            <v xml:space="preserve">                                                                      LIPAMORTDPMUNI</v>
          </cell>
          <cell r="B379" t="str">
            <v xml:space="preserve">                                                                      LIPAMORTDPMUNI</v>
          </cell>
          <cell r="C379" t="str">
            <v>0</v>
          </cell>
          <cell r="D379" t="str">
            <v>0</v>
          </cell>
          <cell r="E379" t="str">
            <v>0</v>
          </cell>
          <cell r="F379" t="str">
            <v>0</v>
          </cell>
          <cell r="G379" t="str">
            <v>0</v>
          </cell>
          <cell r="H379" t="str">
            <v>0</v>
          </cell>
          <cell r="I379" t="str">
            <v>0</v>
          </cell>
          <cell r="J379" t="str">
            <v>0</v>
          </cell>
          <cell r="K379" t="str">
            <v>0</v>
          </cell>
          <cell r="L379" t="str">
            <v>0</v>
          </cell>
          <cell r="M379" t="str">
            <v>0</v>
          </cell>
          <cell r="N379" t="str">
            <v>0</v>
          </cell>
          <cell r="O379" t="str">
            <v>0</v>
          </cell>
          <cell r="P379" t="str">
            <v>0</v>
          </cell>
          <cell r="Q379" t="str">
            <v>0</v>
          </cell>
          <cell r="R379" t="str">
            <v>0</v>
          </cell>
          <cell r="S379" t="str">
            <v>0</v>
          </cell>
          <cell r="T379" t="str">
            <v>0</v>
          </cell>
          <cell r="U379" t="str">
            <v>0</v>
          </cell>
          <cell r="V379" t="str">
            <v>0</v>
          </cell>
          <cell r="W379" t="str">
            <v>0</v>
          </cell>
          <cell r="X379" t="str">
            <v>0</v>
          </cell>
        </row>
        <row r="380">
          <cell r="A380">
            <v>441809</v>
          </cell>
          <cell r="B380" t="str">
            <v xml:space="preserve">                                                                           441809</v>
          </cell>
          <cell r="C380" t="str">
            <v>0</v>
          </cell>
          <cell r="D380" t="str">
            <v>0</v>
          </cell>
          <cell r="E380" t="str">
            <v>0</v>
          </cell>
          <cell r="F380" t="str">
            <v>0</v>
          </cell>
          <cell r="G380" t="str">
            <v>0</v>
          </cell>
          <cell r="H380" t="str">
            <v>0</v>
          </cell>
          <cell r="I380" t="str">
            <v>0</v>
          </cell>
          <cell r="J380" t="str">
            <v>0</v>
          </cell>
          <cell r="K380" t="str">
            <v>0</v>
          </cell>
          <cell r="L380" t="str">
            <v>0</v>
          </cell>
          <cell r="M380" t="str">
            <v>0</v>
          </cell>
          <cell r="N380" t="str">
            <v>0</v>
          </cell>
          <cell r="O380" t="str">
            <v>0</v>
          </cell>
          <cell r="P380" t="str">
            <v>0</v>
          </cell>
          <cell r="Q380" t="str">
            <v>0</v>
          </cell>
          <cell r="R380" t="str">
            <v>0</v>
          </cell>
          <cell r="S380" t="str">
            <v>0</v>
          </cell>
          <cell r="T380" t="str">
            <v>0</v>
          </cell>
          <cell r="U380" t="str">
            <v>0</v>
          </cell>
          <cell r="V380" t="str">
            <v>0</v>
          </cell>
          <cell r="W380" t="str">
            <v>0</v>
          </cell>
          <cell r="X380" t="str">
            <v>0</v>
          </cell>
        </row>
        <row r="381">
          <cell r="A381">
            <v>441805</v>
          </cell>
          <cell r="B381" t="str">
            <v xml:space="preserve">                                                                           441805</v>
          </cell>
          <cell r="C381" t="str">
            <v>0</v>
          </cell>
          <cell r="D381" t="str">
            <v>0</v>
          </cell>
          <cell r="E381" t="str">
            <v>0</v>
          </cell>
          <cell r="F381" t="str">
            <v>0</v>
          </cell>
          <cell r="G381" t="str">
            <v>0</v>
          </cell>
          <cell r="H381" t="str">
            <v>0</v>
          </cell>
          <cell r="I381" t="str">
            <v>0</v>
          </cell>
          <cell r="J381" t="str">
            <v>0</v>
          </cell>
          <cell r="K381" t="str">
            <v>0</v>
          </cell>
          <cell r="L381" t="str">
            <v>0</v>
          </cell>
          <cell r="M381" t="str">
            <v>0</v>
          </cell>
          <cell r="N381" t="str">
            <v>0</v>
          </cell>
          <cell r="O381" t="str">
            <v>0</v>
          </cell>
          <cell r="P381" t="str">
            <v>0</v>
          </cell>
          <cell r="Q381" t="str">
            <v>0</v>
          </cell>
          <cell r="R381" t="str">
            <v>0</v>
          </cell>
          <cell r="S381" t="str">
            <v>0</v>
          </cell>
          <cell r="T381" t="str">
            <v>0</v>
          </cell>
          <cell r="U381" t="str">
            <v>0</v>
          </cell>
          <cell r="V381" t="str">
            <v>0</v>
          </cell>
          <cell r="W381" t="str">
            <v>0</v>
          </cell>
          <cell r="X381" t="str">
            <v>0</v>
          </cell>
        </row>
        <row r="382">
          <cell r="A382">
            <v>448812</v>
          </cell>
          <cell r="B382" t="str">
            <v xml:space="preserve">                                                                           448812</v>
          </cell>
          <cell r="C382" t="str">
            <v>0</v>
          </cell>
          <cell r="D382" t="str">
            <v>0</v>
          </cell>
          <cell r="E382" t="str">
            <v>0</v>
          </cell>
          <cell r="F382" t="str">
            <v>0</v>
          </cell>
          <cell r="G382" t="str">
            <v>0</v>
          </cell>
          <cell r="H382" t="str">
            <v>0</v>
          </cell>
          <cell r="I382" t="str">
            <v>0</v>
          </cell>
          <cell r="J382" t="str">
            <v>0</v>
          </cell>
          <cell r="K382" t="str">
            <v>0</v>
          </cell>
          <cell r="L382" t="str">
            <v>0</v>
          </cell>
          <cell r="M382" t="str">
            <v>0</v>
          </cell>
          <cell r="N382" t="str">
            <v>0</v>
          </cell>
          <cell r="O382" t="str">
            <v>0</v>
          </cell>
          <cell r="P382" t="str">
            <v>0</v>
          </cell>
          <cell r="Q382" t="str">
            <v>0</v>
          </cell>
          <cell r="R382" t="str">
            <v>0</v>
          </cell>
          <cell r="S382" t="str">
            <v>0</v>
          </cell>
          <cell r="T382" t="str">
            <v>0</v>
          </cell>
          <cell r="U382" t="str">
            <v>0</v>
          </cell>
          <cell r="V382" t="str">
            <v>0</v>
          </cell>
          <cell r="W382" t="str">
            <v>0</v>
          </cell>
          <cell r="X382" t="str">
            <v>0</v>
          </cell>
        </row>
        <row r="383">
          <cell r="A383">
            <v>448813</v>
          </cell>
          <cell r="B383" t="str">
            <v xml:space="preserve">                                                                           448813</v>
          </cell>
          <cell r="C383" t="str">
            <v>0</v>
          </cell>
          <cell r="D383" t="str">
            <v>0</v>
          </cell>
          <cell r="E383" t="str">
            <v>0</v>
          </cell>
          <cell r="F383" t="str">
            <v>0</v>
          </cell>
          <cell r="G383" t="str">
            <v>0</v>
          </cell>
          <cell r="H383" t="str">
            <v>0</v>
          </cell>
          <cell r="I383" t="str">
            <v>0</v>
          </cell>
          <cell r="J383" t="str">
            <v>0</v>
          </cell>
          <cell r="K383" t="str">
            <v>0</v>
          </cell>
          <cell r="L383" t="str">
            <v>0</v>
          </cell>
          <cell r="M383" t="str">
            <v>0</v>
          </cell>
          <cell r="N383" t="str">
            <v>0</v>
          </cell>
          <cell r="O383" t="str">
            <v>0</v>
          </cell>
          <cell r="P383" t="str">
            <v>0</v>
          </cell>
          <cell r="Q383" t="str">
            <v>0</v>
          </cell>
          <cell r="R383" t="str">
            <v>0</v>
          </cell>
          <cell r="S383" t="str">
            <v>0</v>
          </cell>
          <cell r="T383" t="str">
            <v>0</v>
          </cell>
          <cell r="U383" t="str">
            <v>0</v>
          </cell>
          <cell r="V383" t="str">
            <v>0</v>
          </cell>
          <cell r="W383" t="str">
            <v>0</v>
          </cell>
          <cell r="X383" t="str">
            <v>0</v>
          </cell>
        </row>
        <row r="384">
          <cell r="A384" t="str">
            <v xml:space="preserve">                                                                      LIPAMORTDPTAX</v>
          </cell>
          <cell r="B384" t="str">
            <v xml:space="preserve">                                                                      LIPAMORTDPTAX</v>
          </cell>
          <cell r="C384" t="str">
            <v>0</v>
          </cell>
          <cell r="D384" t="str">
            <v>0</v>
          </cell>
          <cell r="E384" t="str">
            <v>0</v>
          </cell>
          <cell r="F384" t="str">
            <v>0</v>
          </cell>
          <cell r="G384" t="str">
            <v>0</v>
          </cell>
          <cell r="H384" t="str">
            <v>0</v>
          </cell>
          <cell r="I384" t="str">
            <v>0</v>
          </cell>
          <cell r="J384" t="str">
            <v>0</v>
          </cell>
          <cell r="K384" t="str">
            <v>0</v>
          </cell>
          <cell r="L384" t="str">
            <v>0</v>
          </cell>
          <cell r="M384" t="str">
            <v>0</v>
          </cell>
          <cell r="N384" t="str">
            <v>0</v>
          </cell>
          <cell r="O384" t="str">
            <v>0</v>
          </cell>
          <cell r="P384" t="str">
            <v>0</v>
          </cell>
          <cell r="Q384" t="str">
            <v>0</v>
          </cell>
          <cell r="R384" t="str">
            <v>0</v>
          </cell>
          <cell r="S384" t="str">
            <v>0</v>
          </cell>
          <cell r="T384" t="str">
            <v>0</v>
          </cell>
          <cell r="U384" t="str">
            <v>0</v>
          </cell>
          <cell r="V384" t="str">
            <v>0</v>
          </cell>
          <cell r="W384" t="str">
            <v>0</v>
          </cell>
          <cell r="X384" t="str">
            <v>0</v>
          </cell>
        </row>
        <row r="385">
          <cell r="A385">
            <v>448851</v>
          </cell>
          <cell r="B385" t="str">
            <v xml:space="preserve">                                                                           448851</v>
          </cell>
          <cell r="C385" t="str">
            <v>0</v>
          </cell>
          <cell r="D385" t="str">
            <v>0</v>
          </cell>
          <cell r="E385" t="str">
            <v>0</v>
          </cell>
          <cell r="F385" t="str">
            <v>0</v>
          </cell>
          <cell r="G385" t="str">
            <v>0</v>
          </cell>
          <cell r="H385" t="str">
            <v>0</v>
          </cell>
          <cell r="I385" t="str">
            <v>0</v>
          </cell>
          <cell r="J385" t="str">
            <v>0</v>
          </cell>
          <cell r="K385" t="str">
            <v>0</v>
          </cell>
          <cell r="L385" t="str">
            <v>0</v>
          </cell>
          <cell r="M385" t="str">
            <v>0</v>
          </cell>
          <cell r="N385" t="str">
            <v>0</v>
          </cell>
          <cell r="O385" t="str">
            <v>0</v>
          </cell>
          <cell r="P385" t="str">
            <v>0</v>
          </cell>
          <cell r="Q385" t="str">
            <v>0</v>
          </cell>
          <cell r="R385" t="str">
            <v>0</v>
          </cell>
          <cell r="S385" t="str">
            <v>0</v>
          </cell>
          <cell r="T385" t="str">
            <v>0</v>
          </cell>
          <cell r="U385" t="str">
            <v>0</v>
          </cell>
          <cell r="V385" t="str">
            <v>0</v>
          </cell>
          <cell r="W385" t="str">
            <v>0</v>
          </cell>
          <cell r="X385" t="str">
            <v>0</v>
          </cell>
        </row>
        <row r="386">
          <cell r="A386">
            <v>448852</v>
          </cell>
          <cell r="B386" t="str">
            <v xml:space="preserve">                                                                           448852</v>
          </cell>
          <cell r="C386" t="str">
            <v>0</v>
          </cell>
          <cell r="D386" t="str">
            <v>0</v>
          </cell>
          <cell r="E386" t="str">
            <v>0</v>
          </cell>
          <cell r="F386" t="str">
            <v>0</v>
          </cell>
          <cell r="G386" t="str">
            <v>0</v>
          </cell>
          <cell r="H386" t="str">
            <v>0</v>
          </cell>
          <cell r="I386" t="str">
            <v>0</v>
          </cell>
          <cell r="J386" t="str">
            <v>0</v>
          </cell>
          <cell r="K386" t="str">
            <v>0</v>
          </cell>
          <cell r="L386" t="str">
            <v>0</v>
          </cell>
          <cell r="M386" t="str">
            <v>0</v>
          </cell>
          <cell r="N386" t="str">
            <v>0</v>
          </cell>
          <cell r="O386" t="str">
            <v>0</v>
          </cell>
          <cell r="P386" t="str">
            <v>0</v>
          </cell>
          <cell r="Q386" t="str">
            <v>0</v>
          </cell>
          <cell r="R386" t="str">
            <v>0</v>
          </cell>
          <cell r="S386" t="str">
            <v>0</v>
          </cell>
          <cell r="T386" t="str">
            <v>0</v>
          </cell>
          <cell r="U386" t="str">
            <v>0</v>
          </cell>
          <cell r="V386" t="str">
            <v>0</v>
          </cell>
          <cell r="W386" t="str">
            <v>0</v>
          </cell>
          <cell r="X386" t="str">
            <v>0</v>
          </cell>
        </row>
        <row r="387">
          <cell r="A387" t="str">
            <v xml:space="preserve">                                                                      LIPAMORTDPABNF</v>
          </cell>
          <cell r="B387" t="str">
            <v xml:space="preserve">                                                                      LIPAMORTDPABNF</v>
          </cell>
          <cell r="C387" t="str">
            <v>0</v>
          </cell>
          <cell r="D387" t="str">
            <v>0</v>
          </cell>
          <cell r="E387" t="str">
            <v>0</v>
          </cell>
          <cell r="F387" t="str">
            <v>0</v>
          </cell>
          <cell r="G387" t="str">
            <v>0</v>
          </cell>
          <cell r="H387" t="str">
            <v>0</v>
          </cell>
          <cell r="I387" t="str">
            <v>0</v>
          </cell>
          <cell r="J387" t="str">
            <v>0</v>
          </cell>
          <cell r="K387" t="str">
            <v>0</v>
          </cell>
          <cell r="L387" t="str">
            <v>0</v>
          </cell>
          <cell r="M387" t="str">
            <v>0</v>
          </cell>
          <cell r="N387" t="str">
            <v>0</v>
          </cell>
          <cell r="O387" t="str">
            <v>0</v>
          </cell>
          <cell r="P387" t="str">
            <v>0</v>
          </cell>
          <cell r="Q387" t="str">
            <v>0</v>
          </cell>
          <cell r="R387" t="str">
            <v>0</v>
          </cell>
          <cell r="S387" t="str">
            <v>0</v>
          </cell>
          <cell r="T387" t="str">
            <v>0</v>
          </cell>
          <cell r="U387" t="str">
            <v>0</v>
          </cell>
          <cell r="V387" t="str">
            <v>0</v>
          </cell>
          <cell r="W387" t="str">
            <v>0</v>
          </cell>
          <cell r="X387" t="str">
            <v>0</v>
          </cell>
        </row>
        <row r="388">
          <cell r="A388">
            <v>448815</v>
          </cell>
          <cell r="B388" t="str">
            <v xml:space="preserve">                                                                           448815</v>
          </cell>
          <cell r="C388" t="str">
            <v>0</v>
          </cell>
          <cell r="D388" t="str">
            <v>0</v>
          </cell>
          <cell r="E388" t="str">
            <v>0</v>
          </cell>
          <cell r="F388" t="str">
            <v>0</v>
          </cell>
          <cell r="G388" t="str">
            <v>0</v>
          </cell>
          <cell r="H388" t="str">
            <v>0</v>
          </cell>
          <cell r="I388" t="str">
            <v>0</v>
          </cell>
          <cell r="J388" t="str">
            <v>0</v>
          </cell>
          <cell r="K388" t="str">
            <v>0</v>
          </cell>
          <cell r="L388" t="str">
            <v>0</v>
          </cell>
          <cell r="M388" t="str">
            <v>0</v>
          </cell>
          <cell r="N388" t="str">
            <v>0</v>
          </cell>
          <cell r="O388" t="str">
            <v>0</v>
          </cell>
          <cell r="P388" t="str">
            <v>0</v>
          </cell>
          <cell r="Q388" t="str">
            <v>0</v>
          </cell>
          <cell r="R388" t="str">
            <v>0</v>
          </cell>
          <cell r="S388" t="str">
            <v>0</v>
          </cell>
          <cell r="T388" t="str">
            <v>0</v>
          </cell>
          <cell r="U388" t="str">
            <v>0</v>
          </cell>
          <cell r="V388" t="str">
            <v>0</v>
          </cell>
          <cell r="W388" t="str">
            <v>0</v>
          </cell>
          <cell r="X388" t="str">
            <v>0</v>
          </cell>
        </row>
        <row r="389">
          <cell r="A389" t="str">
            <v xml:space="preserve">                                                                      LIPAMORTDPFRAB</v>
          </cell>
          <cell r="B389" t="str">
            <v xml:space="preserve">                                                                      LIPAMORTDPFRAB</v>
          </cell>
          <cell r="C389" t="str">
            <v>0</v>
          </cell>
          <cell r="D389" t="str">
            <v>0</v>
          </cell>
          <cell r="E389" t="str">
            <v>0</v>
          </cell>
          <cell r="F389" t="str">
            <v>0</v>
          </cell>
          <cell r="G389" t="str">
            <v>0</v>
          </cell>
          <cell r="H389" t="str">
            <v>0</v>
          </cell>
          <cell r="I389" t="str">
            <v>0</v>
          </cell>
          <cell r="J389" t="str">
            <v>0</v>
          </cell>
          <cell r="K389" t="str">
            <v>0</v>
          </cell>
          <cell r="L389" t="str">
            <v>0</v>
          </cell>
          <cell r="M389" t="str">
            <v>0</v>
          </cell>
          <cell r="N389" t="str">
            <v>0</v>
          </cell>
          <cell r="O389" t="str">
            <v>0</v>
          </cell>
          <cell r="P389" t="str">
            <v>0</v>
          </cell>
          <cell r="Q389" t="str">
            <v>0</v>
          </cell>
          <cell r="R389" t="str">
            <v>0</v>
          </cell>
          <cell r="S389" t="str">
            <v>0</v>
          </cell>
          <cell r="T389" t="str">
            <v>0</v>
          </cell>
          <cell r="U389" t="str">
            <v>0</v>
          </cell>
          <cell r="V389" t="str">
            <v>0</v>
          </cell>
          <cell r="W389" t="str">
            <v>0</v>
          </cell>
          <cell r="X389" t="str">
            <v>0</v>
          </cell>
        </row>
        <row r="390">
          <cell r="A390" t="str">
            <v xml:space="preserve">                                                                 RESVAMORTDP</v>
          </cell>
          <cell r="B390" t="str">
            <v xml:space="preserve">                                                                 RESVAMORTDP</v>
          </cell>
          <cell r="C390" t="str">
            <v>0</v>
          </cell>
          <cell r="D390" t="str">
            <v>0</v>
          </cell>
          <cell r="E390" t="str">
            <v>0</v>
          </cell>
          <cell r="F390" t="str">
            <v>0</v>
          </cell>
          <cell r="G390" t="str">
            <v>0</v>
          </cell>
          <cell r="H390" t="str">
            <v>0</v>
          </cell>
          <cell r="I390" t="str">
            <v>0</v>
          </cell>
          <cell r="J390" t="str">
            <v>0</v>
          </cell>
          <cell r="K390" t="str">
            <v>0</v>
          </cell>
          <cell r="L390" t="str">
            <v>0</v>
          </cell>
          <cell r="M390" t="str">
            <v>0</v>
          </cell>
          <cell r="N390" t="str">
            <v>0</v>
          </cell>
          <cell r="O390" t="str">
            <v>0</v>
          </cell>
          <cell r="P390" t="str">
            <v>0</v>
          </cell>
          <cell r="Q390" t="str">
            <v>0</v>
          </cell>
          <cell r="R390" t="str">
            <v>0</v>
          </cell>
          <cell r="S390" t="str">
            <v>0</v>
          </cell>
          <cell r="T390" t="str">
            <v>0</v>
          </cell>
          <cell r="U390" t="str">
            <v>0</v>
          </cell>
          <cell r="V390" t="str">
            <v>0</v>
          </cell>
          <cell r="W390" t="str">
            <v>0</v>
          </cell>
          <cell r="X390" t="str">
            <v>0</v>
          </cell>
        </row>
        <row r="391">
          <cell r="A391" t="str">
            <v xml:space="preserve">                                                            LIPINCRES</v>
          </cell>
          <cell r="B391" t="str">
            <v xml:space="preserve">                                                            LIPINCRES</v>
          </cell>
          <cell r="C391" t="str">
            <v>0</v>
          </cell>
          <cell r="D391" t="str">
            <v>0</v>
          </cell>
          <cell r="E391" t="str">
            <v>0</v>
          </cell>
          <cell r="F391" t="str">
            <v>0</v>
          </cell>
          <cell r="G391" t="str">
            <v>0</v>
          </cell>
          <cell r="H391" t="str">
            <v>0</v>
          </cell>
          <cell r="I391" t="str">
            <v>0</v>
          </cell>
          <cell r="J391" t="str">
            <v>0</v>
          </cell>
          <cell r="K391" t="str">
            <v>0</v>
          </cell>
          <cell r="L391" t="str">
            <v>0</v>
          </cell>
          <cell r="M391" t="str">
            <v>0</v>
          </cell>
          <cell r="N391" t="str">
            <v>0</v>
          </cell>
          <cell r="O391" t="str">
            <v>0</v>
          </cell>
          <cell r="P391" t="str">
            <v>0</v>
          </cell>
          <cell r="Q391" t="str">
            <v>0</v>
          </cell>
          <cell r="R391" t="str">
            <v>0</v>
          </cell>
          <cell r="S391" t="str">
            <v>0</v>
          </cell>
          <cell r="T391" t="str">
            <v>0</v>
          </cell>
          <cell r="U391" t="str">
            <v>0</v>
          </cell>
          <cell r="V391" t="str">
            <v>0</v>
          </cell>
          <cell r="W391" t="str">
            <v>0</v>
          </cell>
          <cell r="X391" t="str">
            <v>0</v>
          </cell>
        </row>
        <row r="392">
          <cell r="A392">
            <v>441894</v>
          </cell>
          <cell r="B392" t="str">
            <v xml:space="preserve">                                                                           441894</v>
          </cell>
          <cell r="C392" t="str">
            <v>0</v>
          </cell>
          <cell r="D392" t="str">
            <v>0</v>
          </cell>
          <cell r="E392" t="str">
            <v>0</v>
          </cell>
          <cell r="F392" t="str">
            <v>0</v>
          </cell>
          <cell r="G392" t="str">
            <v>0</v>
          </cell>
          <cell r="H392" t="str">
            <v>0</v>
          </cell>
          <cell r="I392" t="str">
            <v>0</v>
          </cell>
          <cell r="J392" t="str">
            <v>0</v>
          </cell>
          <cell r="K392" t="str">
            <v>0</v>
          </cell>
          <cell r="L392" t="str">
            <v>0</v>
          </cell>
          <cell r="M392" t="str">
            <v>0</v>
          </cell>
          <cell r="N392" t="str">
            <v>0</v>
          </cell>
          <cell r="O392" t="str">
            <v>0</v>
          </cell>
          <cell r="P392" t="str">
            <v>0</v>
          </cell>
          <cell r="Q392" t="str">
            <v>0</v>
          </cell>
          <cell r="R392" t="str">
            <v>0</v>
          </cell>
          <cell r="S392" t="str">
            <v>0</v>
          </cell>
          <cell r="T392" t="str">
            <v>0</v>
          </cell>
          <cell r="U392" t="str">
            <v>0</v>
          </cell>
          <cell r="V392" t="str">
            <v>0</v>
          </cell>
          <cell r="W392" t="str">
            <v>0</v>
          </cell>
          <cell r="X392" t="str">
            <v>0</v>
          </cell>
        </row>
        <row r="393">
          <cell r="A393">
            <v>441876</v>
          </cell>
          <cell r="B393" t="str">
            <v xml:space="preserve">                                                                           441876</v>
          </cell>
          <cell r="C393" t="str">
            <v>0</v>
          </cell>
          <cell r="D393" t="str">
            <v>0</v>
          </cell>
          <cell r="E393" t="str">
            <v>0</v>
          </cell>
          <cell r="F393" t="str">
            <v>0</v>
          </cell>
          <cell r="G393" t="str">
            <v>0</v>
          </cell>
          <cell r="H393" t="str">
            <v>0</v>
          </cell>
          <cell r="I393" t="str">
            <v>0</v>
          </cell>
          <cell r="J393" t="str">
            <v>0</v>
          </cell>
          <cell r="K393" t="str">
            <v>0</v>
          </cell>
          <cell r="L393" t="str">
            <v>0</v>
          </cell>
          <cell r="M393" t="str">
            <v>0</v>
          </cell>
          <cell r="N393" t="str">
            <v>0</v>
          </cell>
          <cell r="O393" t="str">
            <v>0</v>
          </cell>
          <cell r="P393" t="str">
            <v>0</v>
          </cell>
          <cell r="Q393" t="str">
            <v>0</v>
          </cell>
          <cell r="R393" t="str">
            <v>0</v>
          </cell>
          <cell r="S393" t="str">
            <v>0</v>
          </cell>
          <cell r="T393" t="str">
            <v>0</v>
          </cell>
          <cell r="U393" t="str">
            <v>0</v>
          </cell>
          <cell r="V393" t="str">
            <v>0</v>
          </cell>
          <cell r="W393" t="str">
            <v>0</v>
          </cell>
          <cell r="X393" t="str">
            <v>0</v>
          </cell>
        </row>
        <row r="394">
          <cell r="A394">
            <v>449504</v>
          </cell>
          <cell r="B394" t="str">
            <v xml:space="preserve">                                                                           449504</v>
          </cell>
          <cell r="C394" t="str">
            <v>0</v>
          </cell>
          <cell r="D394" t="str">
            <v>0</v>
          </cell>
          <cell r="E394" t="str">
            <v>0</v>
          </cell>
          <cell r="F394" t="str">
            <v>0</v>
          </cell>
          <cell r="G394" t="str">
            <v>0</v>
          </cell>
          <cell r="H394" t="str">
            <v>0</v>
          </cell>
          <cell r="I394" t="str">
            <v>0</v>
          </cell>
          <cell r="J394" t="str">
            <v>0</v>
          </cell>
          <cell r="K394" t="str">
            <v>0</v>
          </cell>
          <cell r="L394" t="str">
            <v>0</v>
          </cell>
          <cell r="M394" t="str">
            <v>0</v>
          </cell>
          <cell r="N394" t="str">
            <v>0</v>
          </cell>
          <cell r="O394" t="str">
            <v>0</v>
          </cell>
          <cell r="P394" t="str">
            <v>0</v>
          </cell>
          <cell r="Q394" t="str">
            <v>0</v>
          </cell>
          <cell r="R394" t="str">
            <v>0</v>
          </cell>
          <cell r="S394" t="str">
            <v>0</v>
          </cell>
          <cell r="T394" t="str">
            <v>0</v>
          </cell>
          <cell r="U394" t="str">
            <v>0</v>
          </cell>
          <cell r="V394" t="str">
            <v>0</v>
          </cell>
          <cell r="W394" t="str">
            <v>0</v>
          </cell>
          <cell r="X394" t="str">
            <v>0</v>
          </cell>
        </row>
        <row r="395">
          <cell r="A395" t="str">
            <v xml:space="preserve">                                                                      LQDTYAMDPNFR</v>
          </cell>
          <cell r="B395" t="str">
            <v xml:space="preserve">                                                                      LQDTYAMDPNFR</v>
          </cell>
          <cell r="C395" t="str">
            <v>0</v>
          </cell>
          <cell r="D395" t="str">
            <v>0</v>
          </cell>
          <cell r="E395" t="str">
            <v>0</v>
          </cell>
          <cell r="F395" t="str">
            <v>0</v>
          </cell>
          <cell r="G395" t="str">
            <v>0</v>
          </cell>
          <cell r="H395" t="str">
            <v>0</v>
          </cell>
          <cell r="I395" t="str">
            <v>0</v>
          </cell>
          <cell r="J395" t="str">
            <v>0</v>
          </cell>
          <cell r="K395" t="str">
            <v>0</v>
          </cell>
          <cell r="L395" t="str">
            <v>0</v>
          </cell>
          <cell r="M395" t="str">
            <v>0</v>
          </cell>
          <cell r="N395" t="str">
            <v>0</v>
          </cell>
          <cell r="O395" t="str">
            <v>0</v>
          </cell>
          <cell r="P395" t="str">
            <v>0</v>
          </cell>
          <cell r="Q395" t="str">
            <v>0</v>
          </cell>
          <cell r="R395" t="str">
            <v>0</v>
          </cell>
          <cell r="S395" t="str">
            <v>0</v>
          </cell>
          <cell r="T395" t="str">
            <v>0</v>
          </cell>
          <cell r="U395" t="str">
            <v>0</v>
          </cell>
          <cell r="V395" t="str">
            <v>0</v>
          </cell>
          <cell r="W395" t="str">
            <v>0</v>
          </cell>
          <cell r="X395" t="str">
            <v>0</v>
          </cell>
        </row>
        <row r="396">
          <cell r="A396">
            <v>449002</v>
          </cell>
          <cell r="B396" t="str">
            <v xml:space="preserve">                                                                      449002</v>
          </cell>
          <cell r="C396" t="str">
            <v>0</v>
          </cell>
          <cell r="D396" t="str">
            <v>0</v>
          </cell>
          <cell r="E396" t="str">
            <v>0</v>
          </cell>
          <cell r="F396" t="str">
            <v>0</v>
          </cell>
          <cell r="G396" t="str">
            <v>0</v>
          </cell>
          <cell r="H396" t="str">
            <v>0</v>
          </cell>
          <cell r="I396" t="str">
            <v>0</v>
          </cell>
          <cell r="J396" t="str">
            <v>0</v>
          </cell>
          <cell r="K396" t="str">
            <v>0</v>
          </cell>
          <cell r="L396" t="str">
            <v>0</v>
          </cell>
          <cell r="M396" t="str">
            <v>0</v>
          </cell>
          <cell r="N396" t="str">
            <v>0</v>
          </cell>
          <cell r="O396" t="str">
            <v>0</v>
          </cell>
          <cell r="P396" t="str">
            <v>0</v>
          </cell>
          <cell r="Q396" t="str">
            <v>0</v>
          </cell>
          <cell r="R396" t="str">
            <v>0</v>
          </cell>
          <cell r="S396" t="str">
            <v>0</v>
          </cell>
          <cell r="T396" t="str">
            <v>0</v>
          </cell>
          <cell r="U396" t="str">
            <v>0</v>
          </cell>
          <cell r="V396" t="str">
            <v>0</v>
          </cell>
          <cell r="W396" t="str">
            <v>0</v>
          </cell>
          <cell r="X396" t="str">
            <v>0</v>
          </cell>
        </row>
        <row r="397">
          <cell r="A397">
            <v>441878</v>
          </cell>
          <cell r="B397" t="str">
            <v xml:space="preserve">                                                                      441878</v>
          </cell>
          <cell r="C397" t="str">
            <v>0</v>
          </cell>
          <cell r="D397" t="str">
            <v>0</v>
          </cell>
          <cell r="E397" t="str">
            <v>0</v>
          </cell>
          <cell r="F397" t="str">
            <v>0</v>
          </cell>
          <cell r="G397" t="str">
            <v>0</v>
          </cell>
          <cell r="H397" t="str">
            <v>0</v>
          </cell>
          <cell r="I397" t="str">
            <v>0</v>
          </cell>
          <cell r="J397" t="str">
            <v>0</v>
          </cell>
          <cell r="K397" t="str">
            <v>0</v>
          </cell>
          <cell r="L397" t="str">
            <v>0</v>
          </cell>
          <cell r="M397" t="str">
            <v>0</v>
          </cell>
          <cell r="N397" t="str">
            <v>0</v>
          </cell>
          <cell r="O397" t="str">
            <v>0</v>
          </cell>
          <cell r="P397" t="str">
            <v>0</v>
          </cell>
          <cell r="Q397" t="str">
            <v>0</v>
          </cell>
          <cell r="R397" t="str">
            <v>0</v>
          </cell>
          <cell r="S397" t="str">
            <v>0</v>
          </cell>
          <cell r="T397" t="str">
            <v>0</v>
          </cell>
          <cell r="U397" t="str">
            <v>0</v>
          </cell>
          <cell r="V397" t="str">
            <v>0</v>
          </cell>
          <cell r="W397" t="str">
            <v>0</v>
          </cell>
          <cell r="X397" t="str">
            <v>0</v>
          </cell>
        </row>
        <row r="398">
          <cell r="A398">
            <v>445104</v>
          </cell>
          <cell r="B398" t="str">
            <v xml:space="preserve">                                                                      445104</v>
          </cell>
          <cell r="C398" t="str">
            <v>0</v>
          </cell>
          <cell r="D398" t="str">
            <v>0</v>
          </cell>
          <cell r="E398" t="str">
            <v>0</v>
          </cell>
          <cell r="F398" t="str">
            <v>0</v>
          </cell>
          <cell r="G398" t="str">
            <v>0</v>
          </cell>
          <cell r="H398" t="str">
            <v>0</v>
          </cell>
          <cell r="I398" t="str">
            <v>0</v>
          </cell>
          <cell r="J398" t="str">
            <v>0</v>
          </cell>
          <cell r="K398" t="str">
            <v>0</v>
          </cell>
          <cell r="L398" t="str">
            <v>0</v>
          </cell>
          <cell r="M398" t="str">
            <v>0</v>
          </cell>
          <cell r="N398" t="str">
            <v>0</v>
          </cell>
          <cell r="O398" t="str">
            <v>0</v>
          </cell>
          <cell r="P398" t="str">
            <v>0</v>
          </cell>
          <cell r="Q398" t="str">
            <v>0</v>
          </cell>
          <cell r="R398" t="str">
            <v>0</v>
          </cell>
          <cell r="S398" t="str">
            <v>0</v>
          </cell>
          <cell r="T398" t="str">
            <v>0</v>
          </cell>
          <cell r="U398" t="str">
            <v>0</v>
          </cell>
          <cell r="V398" t="str">
            <v>0</v>
          </cell>
          <cell r="W398" t="str">
            <v>0</v>
          </cell>
          <cell r="X398" t="str">
            <v>0</v>
          </cell>
        </row>
        <row r="399">
          <cell r="A399">
            <v>448879</v>
          </cell>
          <cell r="B399" t="str">
            <v xml:space="preserve">                                                                      448879</v>
          </cell>
          <cell r="C399" t="str">
            <v>0</v>
          </cell>
          <cell r="D399" t="str">
            <v>0</v>
          </cell>
          <cell r="E399" t="str">
            <v>0</v>
          </cell>
          <cell r="F399" t="str">
            <v>0</v>
          </cell>
          <cell r="G399" t="str">
            <v>0</v>
          </cell>
          <cell r="H399" t="str">
            <v>0</v>
          </cell>
          <cell r="I399" t="str">
            <v>0</v>
          </cell>
          <cell r="J399" t="str">
            <v>0</v>
          </cell>
          <cell r="K399" t="str">
            <v>0</v>
          </cell>
          <cell r="L399" t="str">
            <v>0</v>
          </cell>
          <cell r="M399" t="str">
            <v>0</v>
          </cell>
          <cell r="N399" t="str">
            <v>0</v>
          </cell>
          <cell r="O399" t="str">
            <v>0</v>
          </cell>
          <cell r="P399" t="str">
            <v>0</v>
          </cell>
          <cell r="Q399" t="str">
            <v>0</v>
          </cell>
          <cell r="R399" t="str">
            <v>0</v>
          </cell>
          <cell r="S399" t="str">
            <v>0</v>
          </cell>
          <cell r="T399" t="str">
            <v>0</v>
          </cell>
          <cell r="U399" t="str">
            <v>0</v>
          </cell>
          <cell r="V399" t="str">
            <v>0</v>
          </cell>
          <cell r="W399" t="str">
            <v>0</v>
          </cell>
          <cell r="X399" t="str">
            <v>0</v>
          </cell>
        </row>
        <row r="400">
          <cell r="A400">
            <v>445148</v>
          </cell>
          <cell r="B400" t="str">
            <v xml:space="preserve">                                                                      445148     Int O/N Inv Cont Cash A/C</v>
          </cell>
          <cell r="C400">
            <v>309340.88</v>
          </cell>
          <cell r="D400">
            <v>-43709.57</v>
          </cell>
          <cell r="E400">
            <v>98320.63</v>
          </cell>
          <cell r="F400">
            <v>233477.84</v>
          </cell>
          <cell r="G400">
            <v>53877.55</v>
          </cell>
          <cell r="H400">
            <v>93618.74</v>
          </cell>
          <cell r="I400">
            <v>200796.45</v>
          </cell>
          <cell r="J400">
            <v>311872.53000000003</v>
          </cell>
          <cell r="K400">
            <v>143821.45000000001</v>
          </cell>
          <cell r="L400">
            <v>145446.62</v>
          </cell>
          <cell r="M400">
            <v>145118.62</v>
          </cell>
          <cell r="N400">
            <v>25254.44</v>
          </cell>
          <cell r="O400">
            <v>1163925.3</v>
          </cell>
          <cell r="P400">
            <v>1717236.18</v>
          </cell>
          <cell r="Q400">
            <v>363951.94</v>
          </cell>
          <cell r="R400">
            <v>380974.13</v>
          </cell>
          <cell r="S400">
            <v>656490.43000000005</v>
          </cell>
          <cell r="T400">
            <v>315819.68</v>
          </cell>
          <cell r="U400">
            <v>525712.35750000004</v>
          </cell>
          <cell r="V400">
            <v>589403.78</v>
          </cell>
          <cell r="W400">
            <v>1087415.0349999999</v>
          </cell>
          <cell r="X400">
            <v>1589374.385</v>
          </cell>
        </row>
        <row r="401">
          <cell r="A401">
            <v>445149</v>
          </cell>
          <cell r="B401" t="str">
            <v xml:space="preserve">                                                                      445149     Cont REPO Interest Income</v>
          </cell>
          <cell r="C401" t="str">
            <v>0</v>
          </cell>
          <cell r="D401" t="str">
            <v>0</v>
          </cell>
          <cell r="E401" t="str">
            <v>0</v>
          </cell>
          <cell r="F401" t="str">
            <v>0</v>
          </cell>
          <cell r="G401" t="str">
            <v>0</v>
          </cell>
          <cell r="H401" t="str">
            <v>0</v>
          </cell>
          <cell r="I401" t="str">
            <v>0</v>
          </cell>
          <cell r="J401" t="str">
            <v>0</v>
          </cell>
          <cell r="K401" t="str">
            <v>0</v>
          </cell>
          <cell r="L401" t="str">
            <v>0</v>
          </cell>
          <cell r="M401" t="str">
            <v>0</v>
          </cell>
          <cell r="N401" t="str">
            <v>0</v>
          </cell>
          <cell r="O401" t="str">
            <v>0</v>
          </cell>
          <cell r="P401" t="str">
            <v>0</v>
          </cell>
          <cell r="Q401" t="str">
            <v>0</v>
          </cell>
          <cell r="R401" t="str">
            <v>0</v>
          </cell>
          <cell r="S401" t="str">
            <v>0</v>
          </cell>
          <cell r="T401" t="str">
            <v>0</v>
          </cell>
          <cell r="U401" t="str">
            <v>0</v>
          </cell>
          <cell r="V401" t="str">
            <v>0</v>
          </cell>
          <cell r="W401" t="str">
            <v>0</v>
          </cell>
          <cell r="X401" t="str">
            <v>0</v>
          </cell>
        </row>
        <row r="402">
          <cell r="A402">
            <v>445150</v>
          </cell>
          <cell r="B402" t="str">
            <v xml:space="preserve">                                                                      445150     Deposit - GSCC Interest Inc</v>
          </cell>
          <cell r="C402" t="str">
            <v>0</v>
          </cell>
          <cell r="D402" t="str">
            <v>0</v>
          </cell>
          <cell r="E402" t="str">
            <v>0</v>
          </cell>
          <cell r="F402" t="str">
            <v>0</v>
          </cell>
          <cell r="G402">
            <v>6984.17</v>
          </cell>
          <cell r="H402">
            <v>1980.56</v>
          </cell>
          <cell r="I402">
            <v>1954.17</v>
          </cell>
          <cell r="J402">
            <v>2101.11</v>
          </cell>
          <cell r="K402">
            <v>2187.2199999999998</v>
          </cell>
          <cell r="L402">
            <v>2150</v>
          </cell>
          <cell r="M402">
            <v>2243.19</v>
          </cell>
          <cell r="N402">
            <v>2175</v>
          </cell>
          <cell r="O402" t="str">
            <v>0</v>
          </cell>
          <cell r="P402">
            <v>21775.42</v>
          </cell>
          <cell r="Q402" t="str">
            <v>0</v>
          </cell>
          <cell r="R402">
            <v>8964.73</v>
          </cell>
          <cell r="S402">
            <v>6242.5</v>
          </cell>
          <cell r="T402">
            <v>6568.19</v>
          </cell>
          <cell r="U402" t="str">
            <v>0</v>
          </cell>
          <cell r="V402">
            <v>3987.2249999999999</v>
          </cell>
          <cell r="W402">
            <v>12027.717499999999</v>
          </cell>
          <cell r="X402">
            <v>18485.074999999997</v>
          </cell>
        </row>
        <row r="403">
          <cell r="A403">
            <v>445151</v>
          </cell>
          <cell r="B403" t="str">
            <v xml:space="preserve">                                                                      445151     O/N Inv Bk of America Interest Income</v>
          </cell>
          <cell r="C403" t="str">
            <v>0</v>
          </cell>
          <cell r="D403" t="str">
            <v>0</v>
          </cell>
          <cell r="E403" t="str">
            <v>0</v>
          </cell>
          <cell r="F403" t="str">
            <v>0</v>
          </cell>
          <cell r="G403" t="str">
            <v>0</v>
          </cell>
          <cell r="H403" t="str">
            <v>0</v>
          </cell>
          <cell r="I403">
            <v>1795556.5</v>
          </cell>
          <cell r="J403">
            <v>2307777.5</v>
          </cell>
          <cell r="K403">
            <v>2164031</v>
          </cell>
          <cell r="L403">
            <v>2235001</v>
          </cell>
          <cell r="M403">
            <v>2160974</v>
          </cell>
          <cell r="N403">
            <v>2172900.2999999998</v>
          </cell>
          <cell r="O403" t="str">
            <v>0</v>
          </cell>
          <cell r="P403">
            <v>12836240.300000001</v>
          </cell>
          <cell r="Q403" t="str">
            <v>0</v>
          </cell>
          <cell r="R403" t="str">
            <v>0</v>
          </cell>
          <cell r="S403">
            <v>6267365</v>
          </cell>
          <cell r="T403">
            <v>6568875.2999999998</v>
          </cell>
          <cell r="U403" t="str">
            <v>0</v>
          </cell>
          <cell r="V403" t="str">
            <v>0</v>
          </cell>
          <cell r="W403">
            <v>3041563.875</v>
          </cell>
          <cell r="X403">
            <v>9567327.8249999993</v>
          </cell>
        </row>
        <row r="404">
          <cell r="A404" t="str">
            <v xml:space="preserve">                                                                 LIPINCNF</v>
          </cell>
          <cell r="B404" t="str">
            <v xml:space="preserve">                                                                 LIPINCNF</v>
          </cell>
          <cell r="C404">
            <v>309340.88</v>
          </cell>
          <cell r="D404">
            <v>-43709.57</v>
          </cell>
          <cell r="E404">
            <v>98320.63</v>
          </cell>
          <cell r="F404">
            <v>233477.84</v>
          </cell>
          <cell r="G404">
            <v>60861.72</v>
          </cell>
          <cell r="H404">
            <v>95599.3</v>
          </cell>
          <cell r="I404">
            <v>1998307.12</v>
          </cell>
          <cell r="J404">
            <v>2621751.14</v>
          </cell>
          <cell r="K404">
            <v>2310039.67</v>
          </cell>
          <cell r="L404">
            <v>2382597.62</v>
          </cell>
          <cell r="M404">
            <v>2308335.81</v>
          </cell>
          <cell r="N404">
            <v>2200329.7400000002</v>
          </cell>
          <cell r="O404">
            <v>1163925.3</v>
          </cell>
          <cell r="P404">
            <v>14575251.9</v>
          </cell>
          <cell r="Q404">
            <v>363951.94</v>
          </cell>
          <cell r="R404">
            <v>389938.86</v>
          </cell>
          <cell r="S404">
            <v>6930097.9299999997</v>
          </cell>
          <cell r="T404">
            <v>6891263.1699999999</v>
          </cell>
          <cell r="U404">
            <v>525712.35750000004</v>
          </cell>
          <cell r="V404">
            <v>593391.005</v>
          </cell>
          <cell r="W404">
            <v>4141006.6275000004</v>
          </cell>
          <cell r="X404">
            <v>11175187.285</v>
          </cell>
        </row>
        <row r="405">
          <cell r="A405">
            <v>448209</v>
          </cell>
          <cell r="B405" t="str">
            <v xml:space="preserve">                                                                           448209</v>
          </cell>
          <cell r="C405" t="str">
            <v>0</v>
          </cell>
          <cell r="D405" t="str">
            <v>0</v>
          </cell>
          <cell r="E405" t="str">
            <v>0</v>
          </cell>
          <cell r="F405" t="str">
            <v>0</v>
          </cell>
          <cell r="G405" t="str">
            <v>0</v>
          </cell>
          <cell r="H405" t="str">
            <v>0</v>
          </cell>
          <cell r="I405" t="str">
            <v>0</v>
          </cell>
          <cell r="J405" t="str">
            <v>0</v>
          </cell>
          <cell r="K405" t="str">
            <v>0</v>
          </cell>
          <cell r="L405" t="str">
            <v>0</v>
          </cell>
          <cell r="M405" t="str">
            <v>0</v>
          </cell>
          <cell r="N405" t="str">
            <v>0</v>
          </cell>
          <cell r="O405" t="str">
            <v>0</v>
          </cell>
          <cell r="P405" t="str">
            <v>0</v>
          </cell>
          <cell r="Q405" t="str">
            <v>0</v>
          </cell>
          <cell r="R405" t="str">
            <v>0</v>
          </cell>
          <cell r="S405" t="str">
            <v>0</v>
          </cell>
          <cell r="T405" t="str">
            <v>0</v>
          </cell>
          <cell r="U405" t="str">
            <v>0</v>
          </cell>
          <cell r="V405" t="str">
            <v>0</v>
          </cell>
          <cell r="W405" t="str">
            <v>0</v>
          </cell>
          <cell r="X405" t="str">
            <v>0</v>
          </cell>
        </row>
        <row r="406">
          <cell r="A406" t="str">
            <v xml:space="preserve">                                                                      LQDTYAMDPFR</v>
          </cell>
          <cell r="B406" t="str">
            <v xml:space="preserve">                                                                      LQDTYAMDPFR</v>
          </cell>
          <cell r="C406" t="str">
            <v>0</v>
          </cell>
          <cell r="D406" t="str">
            <v>0</v>
          </cell>
          <cell r="E406" t="str">
            <v>0</v>
          </cell>
          <cell r="F406" t="str">
            <v>0</v>
          </cell>
          <cell r="G406" t="str">
            <v>0</v>
          </cell>
          <cell r="H406" t="str">
            <v>0</v>
          </cell>
          <cell r="I406" t="str">
            <v>0</v>
          </cell>
          <cell r="J406" t="str">
            <v>0</v>
          </cell>
          <cell r="K406" t="str">
            <v>0</v>
          </cell>
          <cell r="L406" t="str">
            <v>0</v>
          </cell>
          <cell r="M406" t="str">
            <v>0</v>
          </cell>
          <cell r="N406" t="str">
            <v>0</v>
          </cell>
          <cell r="O406" t="str">
            <v>0</v>
          </cell>
          <cell r="P406" t="str">
            <v>0</v>
          </cell>
          <cell r="Q406" t="str">
            <v>0</v>
          </cell>
          <cell r="R406" t="str">
            <v>0</v>
          </cell>
          <cell r="S406" t="str">
            <v>0</v>
          </cell>
          <cell r="T406" t="str">
            <v>0</v>
          </cell>
          <cell r="U406" t="str">
            <v>0</v>
          </cell>
          <cell r="V406" t="str">
            <v>0</v>
          </cell>
          <cell r="W406" t="str">
            <v>0</v>
          </cell>
          <cell r="X406" t="str">
            <v>0</v>
          </cell>
        </row>
        <row r="407">
          <cell r="A407">
            <v>448898</v>
          </cell>
          <cell r="B407" t="str">
            <v xml:space="preserve">                                                                      448898</v>
          </cell>
          <cell r="C407" t="str">
            <v>0</v>
          </cell>
          <cell r="D407" t="str">
            <v>0</v>
          </cell>
          <cell r="E407" t="str">
            <v>0</v>
          </cell>
          <cell r="F407" t="str">
            <v>0</v>
          </cell>
          <cell r="G407" t="str">
            <v>0</v>
          </cell>
          <cell r="H407" t="str">
            <v>0</v>
          </cell>
          <cell r="I407" t="str">
            <v>0</v>
          </cell>
          <cell r="J407" t="str">
            <v>0</v>
          </cell>
          <cell r="K407" t="str">
            <v>0</v>
          </cell>
          <cell r="L407" t="str">
            <v>0</v>
          </cell>
          <cell r="M407" t="str">
            <v>0</v>
          </cell>
          <cell r="N407" t="str">
            <v>0</v>
          </cell>
          <cell r="O407" t="str">
            <v>0</v>
          </cell>
          <cell r="P407" t="str">
            <v>0</v>
          </cell>
          <cell r="Q407" t="str">
            <v>0</v>
          </cell>
          <cell r="R407" t="str">
            <v>0</v>
          </cell>
          <cell r="S407" t="str">
            <v>0</v>
          </cell>
          <cell r="T407" t="str">
            <v>0</v>
          </cell>
          <cell r="U407" t="str">
            <v>0</v>
          </cell>
          <cell r="V407" t="str">
            <v>0</v>
          </cell>
          <cell r="W407" t="str">
            <v>0</v>
          </cell>
          <cell r="X407" t="str">
            <v>0</v>
          </cell>
        </row>
        <row r="408">
          <cell r="A408">
            <v>445400</v>
          </cell>
          <cell r="B408" t="str">
            <v xml:space="preserve">                                                                      445400</v>
          </cell>
          <cell r="C408" t="str">
            <v>0</v>
          </cell>
          <cell r="D408" t="str">
            <v>0</v>
          </cell>
          <cell r="E408" t="str">
            <v>0</v>
          </cell>
          <cell r="F408" t="str">
            <v>0</v>
          </cell>
          <cell r="G408" t="str">
            <v>0</v>
          </cell>
          <cell r="H408" t="str">
            <v>0</v>
          </cell>
          <cell r="I408" t="str">
            <v>0</v>
          </cell>
          <cell r="J408" t="str">
            <v>0</v>
          </cell>
          <cell r="K408" t="str">
            <v>0</v>
          </cell>
          <cell r="L408" t="str">
            <v>0</v>
          </cell>
          <cell r="M408" t="str">
            <v>0</v>
          </cell>
          <cell r="N408" t="str">
            <v>0</v>
          </cell>
          <cell r="O408" t="str">
            <v>0</v>
          </cell>
          <cell r="P408" t="str">
            <v>0</v>
          </cell>
          <cell r="Q408" t="str">
            <v>0</v>
          </cell>
          <cell r="R408" t="str">
            <v>0</v>
          </cell>
          <cell r="S408" t="str">
            <v>0</v>
          </cell>
          <cell r="T408" t="str">
            <v>0</v>
          </cell>
          <cell r="U408" t="str">
            <v>0</v>
          </cell>
          <cell r="V408" t="str">
            <v>0</v>
          </cell>
          <cell r="W408" t="str">
            <v>0</v>
          </cell>
          <cell r="X408" t="str">
            <v>0</v>
          </cell>
        </row>
        <row r="409">
          <cell r="A409">
            <v>448301</v>
          </cell>
          <cell r="B409" t="str">
            <v xml:space="preserve">                                                                      448301</v>
          </cell>
          <cell r="C409" t="str">
            <v>0</v>
          </cell>
          <cell r="D409" t="str">
            <v>0</v>
          </cell>
          <cell r="E409" t="str">
            <v>0</v>
          </cell>
          <cell r="F409" t="str">
            <v>0</v>
          </cell>
          <cell r="G409" t="str">
            <v>0</v>
          </cell>
          <cell r="H409" t="str">
            <v>0</v>
          </cell>
          <cell r="I409" t="str">
            <v>0</v>
          </cell>
          <cell r="J409" t="str">
            <v>0</v>
          </cell>
          <cell r="K409" t="str">
            <v>0</v>
          </cell>
          <cell r="L409" t="str">
            <v>0</v>
          </cell>
          <cell r="M409" t="str">
            <v>0</v>
          </cell>
          <cell r="N409" t="str">
            <v>0</v>
          </cell>
          <cell r="O409" t="str">
            <v>0</v>
          </cell>
          <cell r="P409" t="str">
            <v>0</v>
          </cell>
          <cell r="Q409" t="str">
            <v>0</v>
          </cell>
          <cell r="R409" t="str">
            <v>0</v>
          </cell>
          <cell r="S409" t="str">
            <v>0</v>
          </cell>
          <cell r="T409" t="str">
            <v>0</v>
          </cell>
          <cell r="U409" t="str">
            <v>0</v>
          </cell>
          <cell r="V409" t="str">
            <v>0</v>
          </cell>
          <cell r="W409" t="str">
            <v>0</v>
          </cell>
          <cell r="X409" t="str">
            <v>0</v>
          </cell>
        </row>
        <row r="410">
          <cell r="A410">
            <v>448880</v>
          </cell>
          <cell r="B410" t="str">
            <v xml:space="preserve">                                                                      448880</v>
          </cell>
          <cell r="C410" t="str">
            <v>0</v>
          </cell>
          <cell r="D410" t="str">
            <v>0</v>
          </cell>
          <cell r="E410" t="str">
            <v>0</v>
          </cell>
          <cell r="F410" t="str">
            <v>0</v>
          </cell>
          <cell r="G410" t="str">
            <v>0</v>
          </cell>
          <cell r="H410" t="str">
            <v>0</v>
          </cell>
          <cell r="I410" t="str">
            <v>0</v>
          </cell>
          <cell r="J410" t="str">
            <v>0</v>
          </cell>
          <cell r="K410" t="str">
            <v>0</v>
          </cell>
          <cell r="L410" t="str">
            <v>0</v>
          </cell>
          <cell r="M410" t="str">
            <v>0</v>
          </cell>
          <cell r="N410" t="str">
            <v>0</v>
          </cell>
          <cell r="O410" t="str">
            <v>0</v>
          </cell>
          <cell r="P410" t="str">
            <v>0</v>
          </cell>
          <cell r="Q410" t="str">
            <v>0</v>
          </cell>
          <cell r="R410" t="str">
            <v>0</v>
          </cell>
          <cell r="S410" t="str">
            <v>0</v>
          </cell>
          <cell r="T410" t="str">
            <v>0</v>
          </cell>
          <cell r="U410" t="str">
            <v>0</v>
          </cell>
          <cell r="V410" t="str">
            <v>0</v>
          </cell>
          <cell r="W410" t="str">
            <v>0</v>
          </cell>
          <cell r="X410" t="str">
            <v>0</v>
          </cell>
        </row>
        <row r="411">
          <cell r="A411">
            <v>448899</v>
          </cell>
          <cell r="B411" t="str">
            <v xml:space="preserve">                                                                      448899</v>
          </cell>
          <cell r="C411" t="str">
            <v>0</v>
          </cell>
          <cell r="D411" t="str">
            <v>0</v>
          </cell>
          <cell r="E411" t="str">
            <v>0</v>
          </cell>
          <cell r="F411" t="str">
            <v>0</v>
          </cell>
          <cell r="G411" t="str">
            <v>0</v>
          </cell>
          <cell r="H411" t="str">
            <v>0</v>
          </cell>
          <cell r="I411" t="str">
            <v>0</v>
          </cell>
          <cell r="J411" t="str">
            <v>0</v>
          </cell>
          <cell r="K411" t="str">
            <v>0</v>
          </cell>
          <cell r="L411" t="str">
            <v>0</v>
          </cell>
          <cell r="M411" t="str">
            <v>0</v>
          </cell>
          <cell r="N411" t="str">
            <v>0</v>
          </cell>
          <cell r="O411" t="str">
            <v>0</v>
          </cell>
          <cell r="P411" t="str">
            <v>0</v>
          </cell>
          <cell r="Q411" t="str">
            <v>0</v>
          </cell>
          <cell r="R411" t="str">
            <v>0</v>
          </cell>
          <cell r="S411" t="str">
            <v>0</v>
          </cell>
          <cell r="T411" t="str">
            <v>0</v>
          </cell>
          <cell r="U411" t="str">
            <v>0</v>
          </cell>
          <cell r="V411" t="str">
            <v>0</v>
          </cell>
          <cell r="W411" t="str">
            <v>0</v>
          </cell>
          <cell r="X411" t="str">
            <v>0</v>
          </cell>
        </row>
        <row r="412">
          <cell r="A412">
            <v>455400</v>
          </cell>
          <cell r="B412" t="str">
            <v xml:space="preserve">                                                                      455400</v>
          </cell>
          <cell r="C412" t="str">
            <v>0</v>
          </cell>
          <cell r="D412" t="str">
            <v>0</v>
          </cell>
          <cell r="E412" t="str">
            <v>0</v>
          </cell>
          <cell r="F412" t="str">
            <v>0</v>
          </cell>
          <cell r="G412" t="str">
            <v>0</v>
          </cell>
          <cell r="H412" t="str">
            <v>0</v>
          </cell>
          <cell r="I412" t="str">
            <v>0</v>
          </cell>
          <cell r="J412" t="str">
            <v>0</v>
          </cell>
          <cell r="K412" t="str">
            <v>0</v>
          </cell>
          <cell r="L412" t="str">
            <v>0</v>
          </cell>
          <cell r="M412" t="str">
            <v>0</v>
          </cell>
          <cell r="N412" t="str">
            <v>0</v>
          </cell>
          <cell r="O412" t="str">
            <v>0</v>
          </cell>
          <cell r="P412" t="str">
            <v>0</v>
          </cell>
          <cell r="Q412" t="str">
            <v>0</v>
          </cell>
          <cell r="R412" t="str">
            <v>0</v>
          </cell>
          <cell r="S412" t="str">
            <v>0</v>
          </cell>
          <cell r="T412" t="str">
            <v>0</v>
          </cell>
          <cell r="U412" t="str">
            <v>0</v>
          </cell>
          <cell r="V412" t="str">
            <v>0</v>
          </cell>
          <cell r="W412" t="str">
            <v>0</v>
          </cell>
          <cell r="X412" t="str">
            <v>0</v>
          </cell>
        </row>
        <row r="413">
          <cell r="A413" t="str">
            <v xml:space="preserve">                                                                 LIPINCFR</v>
          </cell>
          <cell r="B413" t="str">
            <v xml:space="preserve">                                                                 LIPINCFR</v>
          </cell>
          <cell r="C413" t="str">
            <v>0</v>
          </cell>
          <cell r="D413" t="str">
            <v>0</v>
          </cell>
          <cell r="E413" t="str">
            <v>0</v>
          </cell>
          <cell r="F413" t="str">
            <v>0</v>
          </cell>
          <cell r="G413" t="str">
            <v>0</v>
          </cell>
          <cell r="H413" t="str">
            <v>0</v>
          </cell>
          <cell r="I413" t="str">
            <v>0</v>
          </cell>
          <cell r="J413" t="str">
            <v>0</v>
          </cell>
          <cell r="K413" t="str">
            <v>0</v>
          </cell>
          <cell r="L413" t="str">
            <v>0</v>
          </cell>
          <cell r="M413" t="str">
            <v>0</v>
          </cell>
          <cell r="N413" t="str">
            <v>0</v>
          </cell>
          <cell r="O413" t="str">
            <v>0</v>
          </cell>
          <cell r="P413" t="str">
            <v>0</v>
          </cell>
          <cell r="Q413" t="str">
            <v>0</v>
          </cell>
          <cell r="R413" t="str">
            <v>0</v>
          </cell>
          <cell r="S413" t="str">
            <v>0</v>
          </cell>
          <cell r="T413" t="str">
            <v>0</v>
          </cell>
          <cell r="U413" t="str">
            <v>0</v>
          </cell>
          <cell r="V413" t="str">
            <v>0</v>
          </cell>
          <cell r="W413" t="str">
            <v>0</v>
          </cell>
          <cell r="X413" t="str">
            <v>0</v>
          </cell>
        </row>
        <row r="414">
          <cell r="A414" t="str">
            <v xml:space="preserve">                                                                      LQDTYAMDPNFR</v>
          </cell>
          <cell r="B414" t="str">
            <v xml:space="preserve">                                                                      LQDTYAMDPNFR</v>
          </cell>
          <cell r="C414" t="str">
            <v>0</v>
          </cell>
          <cell r="D414" t="str">
            <v>0</v>
          </cell>
          <cell r="E414" t="str">
            <v>0</v>
          </cell>
          <cell r="F414" t="str">
            <v>0</v>
          </cell>
          <cell r="G414" t="str">
            <v>0</v>
          </cell>
          <cell r="H414" t="str">
            <v>0</v>
          </cell>
          <cell r="I414" t="str">
            <v>0</v>
          </cell>
          <cell r="J414" t="str">
            <v>0</v>
          </cell>
          <cell r="K414" t="str">
            <v>0</v>
          </cell>
          <cell r="L414" t="str">
            <v>0</v>
          </cell>
          <cell r="M414" t="str">
            <v>0</v>
          </cell>
          <cell r="N414" t="str">
            <v>0</v>
          </cell>
          <cell r="O414" t="str">
            <v>0</v>
          </cell>
          <cell r="P414" t="str">
            <v>0</v>
          </cell>
          <cell r="Q414" t="str">
            <v>0</v>
          </cell>
          <cell r="R414" t="str">
            <v>0</v>
          </cell>
          <cell r="S414" t="str">
            <v>0</v>
          </cell>
          <cell r="T414" t="str">
            <v>0</v>
          </cell>
          <cell r="U414" t="str">
            <v>0</v>
          </cell>
          <cell r="V414" t="str">
            <v>0</v>
          </cell>
          <cell r="W414" t="str">
            <v>0</v>
          </cell>
          <cell r="X414" t="str">
            <v>0</v>
          </cell>
        </row>
        <row r="415">
          <cell r="A415" t="str">
            <v xml:space="preserve">                                                                      LQDTYAMDPFR</v>
          </cell>
          <cell r="B415" t="str">
            <v xml:space="preserve">                                                                      LQDTYAMDPFR</v>
          </cell>
          <cell r="C415" t="str">
            <v>0</v>
          </cell>
          <cell r="D415" t="str">
            <v>0</v>
          </cell>
          <cell r="E415" t="str">
            <v>0</v>
          </cell>
          <cell r="F415" t="str">
            <v>0</v>
          </cell>
          <cell r="G415" t="str">
            <v>0</v>
          </cell>
          <cell r="H415" t="str">
            <v>0</v>
          </cell>
          <cell r="I415" t="str">
            <v>0</v>
          </cell>
          <cell r="J415" t="str">
            <v>0</v>
          </cell>
          <cell r="K415" t="str">
            <v>0</v>
          </cell>
          <cell r="L415" t="str">
            <v>0</v>
          </cell>
          <cell r="M415" t="str">
            <v>0</v>
          </cell>
          <cell r="N415" t="str">
            <v>0</v>
          </cell>
          <cell r="O415" t="str">
            <v>0</v>
          </cell>
          <cell r="P415" t="str">
            <v>0</v>
          </cell>
          <cell r="Q415" t="str">
            <v>0</v>
          </cell>
          <cell r="R415" t="str">
            <v>0</v>
          </cell>
          <cell r="S415" t="str">
            <v>0</v>
          </cell>
          <cell r="T415" t="str">
            <v>0</v>
          </cell>
          <cell r="U415" t="str">
            <v>0</v>
          </cell>
          <cell r="V415" t="str">
            <v>0</v>
          </cell>
          <cell r="W415" t="str">
            <v>0</v>
          </cell>
          <cell r="X415" t="str">
            <v>0</v>
          </cell>
        </row>
        <row r="416">
          <cell r="A416" t="str">
            <v xml:space="preserve">                                                                 LQDTYAMDP</v>
          </cell>
          <cell r="B416" t="str">
            <v xml:space="preserve">                                                                 LQDTYAMDP</v>
          </cell>
          <cell r="C416" t="str">
            <v>0</v>
          </cell>
          <cell r="D416" t="str">
            <v>0</v>
          </cell>
          <cell r="E416" t="str">
            <v>0</v>
          </cell>
          <cell r="F416" t="str">
            <v>0</v>
          </cell>
          <cell r="G416" t="str">
            <v>0</v>
          </cell>
          <cell r="H416" t="str">
            <v>0</v>
          </cell>
          <cell r="I416" t="str">
            <v>0</v>
          </cell>
          <cell r="J416" t="str">
            <v>0</v>
          </cell>
          <cell r="K416" t="str">
            <v>0</v>
          </cell>
          <cell r="L416" t="str">
            <v>0</v>
          </cell>
          <cell r="M416" t="str">
            <v>0</v>
          </cell>
          <cell r="N416" t="str">
            <v>0</v>
          </cell>
          <cell r="O416" t="str">
            <v>0</v>
          </cell>
          <cell r="P416" t="str">
            <v>0</v>
          </cell>
          <cell r="Q416" t="str">
            <v>0</v>
          </cell>
          <cell r="R416" t="str">
            <v>0</v>
          </cell>
          <cell r="S416" t="str">
            <v>0</v>
          </cell>
          <cell r="T416" t="str">
            <v>0</v>
          </cell>
          <cell r="U416" t="str">
            <v>0</v>
          </cell>
          <cell r="V416" t="str">
            <v>0</v>
          </cell>
          <cell r="W416" t="str">
            <v>0</v>
          </cell>
          <cell r="X416" t="str">
            <v>0</v>
          </cell>
        </row>
        <row r="417">
          <cell r="A417" t="str">
            <v xml:space="preserve">                                                                      LQDTYAMDP</v>
          </cell>
          <cell r="B417" t="str">
            <v xml:space="preserve">                                                                      LQDTYAMDP</v>
          </cell>
          <cell r="C417" t="str">
            <v>0</v>
          </cell>
          <cell r="D417" t="str">
            <v>0</v>
          </cell>
          <cell r="E417" t="str">
            <v>0</v>
          </cell>
          <cell r="F417" t="str">
            <v>0</v>
          </cell>
          <cell r="G417" t="str">
            <v>0</v>
          </cell>
          <cell r="H417" t="str">
            <v>0</v>
          </cell>
          <cell r="I417" t="str">
            <v>0</v>
          </cell>
          <cell r="J417" t="str">
            <v>0</v>
          </cell>
          <cell r="K417" t="str">
            <v>0</v>
          </cell>
          <cell r="L417" t="str">
            <v>0</v>
          </cell>
          <cell r="M417" t="str">
            <v>0</v>
          </cell>
          <cell r="N417" t="str">
            <v>0</v>
          </cell>
          <cell r="O417" t="str">
            <v>0</v>
          </cell>
          <cell r="P417" t="str">
            <v>0</v>
          </cell>
          <cell r="Q417" t="str">
            <v>0</v>
          </cell>
          <cell r="R417" t="str">
            <v>0</v>
          </cell>
          <cell r="S417" t="str">
            <v>0</v>
          </cell>
          <cell r="T417" t="str">
            <v>0</v>
          </cell>
          <cell r="U417" t="str">
            <v>0</v>
          </cell>
          <cell r="V417" t="str">
            <v>0</v>
          </cell>
          <cell r="W417" t="str">
            <v>0</v>
          </cell>
          <cell r="X417" t="str">
            <v>0</v>
          </cell>
        </row>
        <row r="418">
          <cell r="A418" t="str">
            <v xml:space="preserve">                                                                      RESVAMORTDP</v>
          </cell>
          <cell r="B418" t="str">
            <v xml:space="preserve">                                                                      RESVAMORTDP</v>
          </cell>
          <cell r="C418" t="str">
            <v>0</v>
          </cell>
          <cell r="D418" t="str">
            <v>0</v>
          </cell>
          <cell r="E418" t="str">
            <v>0</v>
          </cell>
          <cell r="F418" t="str">
            <v>0</v>
          </cell>
          <cell r="G418" t="str">
            <v>0</v>
          </cell>
          <cell r="H418" t="str">
            <v>0</v>
          </cell>
          <cell r="I418" t="str">
            <v>0</v>
          </cell>
          <cell r="J418" t="str">
            <v>0</v>
          </cell>
          <cell r="K418" t="str">
            <v>0</v>
          </cell>
          <cell r="L418" t="str">
            <v>0</v>
          </cell>
          <cell r="M418" t="str">
            <v>0</v>
          </cell>
          <cell r="N418" t="str">
            <v>0</v>
          </cell>
          <cell r="O418" t="str">
            <v>0</v>
          </cell>
          <cell r="P418" t="str">
            <v>0</v>
          </cell>
          <cell r="Q418" t="str">
            <v>0</v>
          </cell>
          <cell r="R418" t="str">
            <v>0</v>
          </cell>
          <cell r="S418" t="str">
            <v>0</v>
          </cell>
          <cell r="T418" t="str">
            <v>0</v>
          </cell>
          <cell r="U418" t="str">
            <v>0</v>
          </cell>
          <cell r="V418" t="str">
            <v>0</v>
          </cell>
          <cell r="W418" t="str">
            <v>0</v>
          </cell>
          <cell r="X418" t="str">
            <v>0</v>
          </cell>
        </row>
        <row r="419">
          <cell r="A419" t="str">
            <v xml:space="preserve">                                                                 LIPAMORTDP</v>
          </cell>
          <cell r="B419" t="str">
            <v xml:space="preserve">                                                                 LIPAMORTDP</v>
          </cell>
          <cell r="C419" t="str">
            <v>0</v>
          </cell>
          <cell r="D419" t="str">
            <v>0</v>
          </cell>
          <cell r="E419" t="str">
            <v>0</v>
          </cell>
          <cell r="F419" t="str">
            <v>0</v>
          </cell>
          <cell r="G419" t="str">
            <v>0</v>
          </cell>
          <cell r="H419" t="str">
            <v>0</v>
          </cell>
          <cell r="I419" t="str">
            <v>0</v>
          </cell>
          <cell r="J419" t="str">
            <v>0</v>
          </cell>
          <cell r="K419" t="str">
            <v>0</v>
          </cell>
          <cell r="L419" t="str">
            <v>0</v>
          </cell>
          <cell r="M419" t="str">
            <v>0</v>
          </cell>
          <cell r="N419" t="str">
            <v>0</v>
          </cell>
          <cell r="O419" t="str">
            <v>0</v>
          </cell>
          <cell r="P419" t="str">
            <v>0</v>
          </cell>
          <cell r="Q419" t="str">
            <v>0</v>
          </cell>
          <cell r="R419" t="str">
            <v>0</v>
          </cell>
          <cell r="S419" t="str">
            <v>0</v>
          </cell>
          <cell r="T419" t="str">
            <v>0</v>
          </cell>
          <cell r="U419" t="str">
            <v>0</v>
          </cell>
          <cell r="V419" t="str">
            <v>0</v>
          </cell>
          <cell r="W419" t="str">
            <v>0</v>
          </cell>
          <cell r="X419" t="str">
            <v>0</v>
          </cell>
        </row>
        <row r="420">
          <cell r="A420" t="str">
            <v xml:space="preserve">                                                            LIPINCLQDTY</v>
          </cell>
          <cell r="B420" t="str">
            <v xml:space="preserve">                                                            LIPINCLQDTY</v>
          </cell>
          <cell r="C420">
            <v>309340.88</v>
          </cell>
          <cell r="D420">
            <v>-43709.57</v>
          </cell>
          <cell r="E420">
            <v>98320.63</v>
          </cell>
          <cell r="F420">
            <v>233477.84</v>
          </cell>
          <cell r="G420">
            <v>60861.72</v>
          </cell>
          <cell r="H420">
            <v>95599.3</v>
          </cell>
          <cell r="I420">
            <v>1998307.12</v>
          </cell>
          <cell r="J420">
            <v>2621751.14</v>
          </cell>
          <cell r="K420">
            <v>2310039.67</v>
          </cell>
          <cell r="L420">
            <v>2382597.62</v>
          </cell>
          <cell r="M420">
            <v>2308335.81</v>
          </cell>
          <cell r="N420">
            <v>2200329.7400000002</v>
          </cell>
          <cell r="O420">
            <v>1163925.3</v>
          </cell>
          <cell r="P420">
            <v>14575251.9</v>
          </cell>
          <cell r="Q420">
            <v>363951.94</v>
          </cell>
          <cell r="R420">
            <v>389938.86</v>
          </cell>
          <cell r="S420">
            <v>6930097.9299999997</v>
          </cell>
          <cell r="T420">
            <v>6891263.1699999999</v>
          </cell>
          <cell r="U420">
            <v>525712.35750000004</v>
          </cell>
          <cell r="V420">
            <v>593391.005</v>
          </cell>
          <cell r="W420">
            <v>4141006.6275000004</v>
          </cell>
          <cell r="X420">
            <v>11175187.285</v>
          </cell>
        </row>
        <row r="421">
          <cell r="A421">
            <v>447002</v>
          </cell>
          <cell r="B421" t="str">
            <v xml:space="preserve">                                                                 447002     Orion Int Inc-muni Bonds</v>
          </cell>
          <cell r="C421" t="str">
            <v>0</v>
          </cell>
          <cell r="D421" t="str">
            <v>0</v>
          </cell>
          <cell r="E421" t="str">
            <v>0</v>
          </cell>
          <cell r="F421" t="str">
            <v>0</v>
          </cell>
          <cell r="G421" t="str">
            <v>0</v>
          </cell>
          <cell r="H421" t="str">
            <v>0</v>
          </cell>
          <cell r="I421" t="str">
            <v>0</v>
          </cell>
          <cell r="J421" t="str">
            <v>0</v>
          </cell>
          <cell r="K421" t="str">
            <v>0</v>
          </cell>
          <cell r="L421" t="str">
            <v>0</v>
          </cell>
          <cell r="M421" t="str">
            <v>0</v>
          </cell>
          <cell r="N421" t="str">
            <v>0</v>
          </cell>
          <cell r="O421">
            <v>7464393.6100000003</v>
          </cell>
          <cell r="P421" t="str">
            <v>0</v>
          </cell>
          <cell r="Q421" t="str">
            <v>0</v>
          </cell>
          <cell r="R421" t="str">
            <v>0</v>
          </cell>
          <cell r="S421" t="str">
            <v>0</v>
          </cell>
          <cell r="T421" t="str">
            <v>0</v>
          </cell>
          <cell r="U421">
            <v>1866098.4025000001</v>
          </cell>
          <cell r="V421" t="str">
            <v>0</v>
          </cell>
          <cell r="W421" t="str">
            <v>0</v>
          </cell>
          <cell r="X421" t="str">
            <v>0</v>
          </cell>
        </row>
        <row r="422">
          <cell r="A422" t="str">
            <v xml:space="preserve">                                                                 LIPINCARPTAXEX</v>
          </cell>
          <cell r="B422" t="str">
            <v xml:space="preserve">                                                                 Tax-exempt income  on the auction rate preferred</v>
          </cell>
          <cell r="C422">
            <v>22573.599999999999</v>
          </cell>
          <cell r="D422">
            <v>0.7</v>
          </cell>
          <cell r="E422">
            <v>-0.7</v>
          </cell>
          <cell r="F422" t="str">
            <v>0</v>
          </cell>
          <cell r="G422" t="str">
            <v>0</v>
          </cell>
          <cell r="H422" t="str">
            <v>0</v>
          </cell>
          <cell r="I422" t="str">
            <v>0</v>
          </cell>
          <cell r="J422" t="str">
            <v>0</v>
          </cell>
          <cell r="K422" t="str">
            <v>0</v>
          </cell>
          <cell r="L422" t="str">
            <v>0</v>
          </cell>
          <cell r="M422" t="str">
            <v>0</v>
          </cell>
          <cell r="N422" t="str">
            <v>0</v>
          </cell>
          <cell r="O422">
            <v>855216.50199999998</v>
          </cell>
          <cell r="P422">
            <v>22573.599999999999</v>
          </cell>
          <cell r="Q422">
            <v>22573.599999999999</v>
          </cell>
          <cell r="R422" t="str">
            <v>0</v>
          </cell>
          <cell r="S422" t="str">
            <v>0</v>
          </cell>
          <cell r="T422" t="str">
            <v>0</v>
          </cell>
          <cell r="U422">
            <v>230734.50049999999</v>
          </cell>
          <cell r="V422">
            <v>22573.599999999999</v>
          </cell>
          <cell r="W422">
            <v>22573.599999999999</v>
          </cell>
          <cell r="X422">
            <v>22573.599999999999</v>
          </cell>
        </row>
        <row r="423">
          <cell r="A423" t="str">
            <v xml:space="preserve">                                                            LIPINCTAXEX</v>
          </cell>
          <cell r="B423" t="str">
            <v xml:space="preserve">                                                            LIPINCTAXEX</v>
          </cell>
          <cell r="C423">
            <v>-22573.599999999999</v>
          </cell>
          <cell r="D423">
            <v>-0.7</v>
          </cell>
          <cell r="E423">
            <v>0.7</v>
          </cell>
          <cell r="F423" t="str">
            <v>0</v>
          </cell>
          <cell r="G423" t="str">
            <v>0</v>
          </cell>
          <cell r="H423" t="str">
            <v>0</v>
          </cell>
          <cell r="I423" t="str">
            <v>0</v>
          </cell>
          <cell r="J423" t="str">
            <v>0</v>
          </cell>
          <cell r="K423" t="str">
            <v>0</v>
          </cell>
          <cell r="L423" t="str">
            <v>0</v>
          </cell>
          <cell r="M423" t="str">
            <v>0</v>
          </cell>
          <cell r="N423" t="str">
            <v>0</v>
          </cell>
          <cell r="O423">
            <v>-8319610.1120000007</v>
          </cell>
          <cell r="P423">
            <v>-22573.599999999999</v>
          </cell>
          <cell r="Q423">
            <v>-22573.599999999999</v>
          </cell>
          <cell r="R423" t="str">
            <v>0</v>
          </cell>
          <cell r="S423" t="str">
            <v>0</v>
          </cell>
          <cell r="T423" t="str">
            <v>0</v>
          </cell>
          <cell r="U423">
            <v>-2096832.9029999999</v>
          </cell>
          <cell r="V423">
            <v>-22573.599999999999</v>
          </cell>
          <cell r="W423">
            <v>-22573.599999999999</v>
          </cell>
          <cell r="X423">
            <v>-22573.599999999999</v>
          </cell>
        </row>
        <row r="424">
          <cell r="A424" t="str">
            <v xml:space="preserve">                                                       LIPINC</v>
          </cell>
          <cell r="B424" t="str">
            <v xml:space="preserve">                                                       LIPINC</v>
          </cell>
          <cell r="C424">
            <v>191593875.69999999</v>
          </cell>
          <cell r="D424">
            <v>173003393.03000003</v>
          </cell>
          <cell r="E424">
            <v>228378502.19999999</v>
          </cell>
          <cell r="F424">
            <v>258039583.22</v>
          </cell>
          <cell r="G424">
            <v>274845820.04000002</v>
          </cell>
          <cell r="H424">
            <v>312187013.55000001</v>
          </cell>
          <cell r="I424">
            <v>351959147.24000001</v>
          </cell>
          <cell r="J424">
            <v>344957745.55000001</v>
          </cell>
          <cell r="K424">
            <v>317181310.78000003</v>
          </cell>
          <cell r="L424">
            <v>284404699.94000006</v>
          </cell>
          <cell r="M424">
            <v>294271342.17000002</v>
          </cell>
          <cell r="N424">
            <v>415136032.85000002</v>
          </cell>
          <cell r="O424">
            <v>1869797374.4599998</v>
          </cell>
          <cell r="P424">
            <v>3445958466.27</v>
          </cell>
          <cell r="Q424">
            <v>592975770.93000007</v>
          </cell>
          <cell r="R424">
            <v>845072416.80999994</v>
          </cell>
          <cell r="S424">
            <v>1014098203.5699999</v>
          </cell>
          <cell r="T424">
            <v>993812074.96000016</v>
          </cell>
          <cell r="U424">
            <v>754741072.45500004</v>
          </cell>
          <cell r="V424">
            <v>1001975121.7525001</v>
          </cell>
          <cell r="W424">
            <v>1953791748.6399999</v>
          </cell>
          <cell r="X424">
            <v>2916369595.5625</v>
          </cell>
        </row>
        <row r="425">
          <cell r="A425" t="str">
            <v xml:space="preserve">                                                  INVESTINC</v>
          </cell>
          <cell r="B425" t="str">
            <v xml:space="preserve">                                                  INVESTINC</v>
          </cell>
          <cell r="C425">
            <v>202278018.13999999</v>
          </cell>
          <cell r="D425">
            <v>182553531.42000005</v>
          </cell>
          <cell r="E425">
            <v>239116882.21999997</v>
          </cell>
          <cell r="F425">
            <v>271692505.99000001</v>
          </cell>
          <cell r="G425">
            <v>287607927.03000003</v>
          </cell>
          <cell r="H425">
            <v>325030167.46000004</v>
          </cell>
          <cell r="I425">
            <v>369214874.67000002</v>
          </cell>
          <cell r="J425">
            <v>357434294.33000004</v>
          </cell>
          <cell r="K425">
            <v>326720818.60000002</v>
          </cell>
          <cell r="L425">
            <v>298625235.28000003</v>
          </cell>
          <cell r="M425">
            <v>300137132.81999999</v>
          </cell>
          <cell r="N425">
            <v>422595950.30000001</v>
          </cell>
          <cell r="O425">
            <v>1992156453.4499998</v>
          </cell>
          <cell r="P425">
            <v>3583007338.2599998</v>
          </cell>
          <cell r="Q425">
            <v>623948431.77999997</v>
          </cell>
          <cell r="R425">
            <v>884330600.48000002</v>
          </cell>
          <cell r="S425">
            <v>1053369987.6</v>
          </cell>
          <cell r="T425">
            <v>1021358318.4000001</v>
          </cell>
          <cell r="U425">
            <v>800803613.23249996</v>
          </cell>
          <cell r="V425">
            <v>1052779316.6524999</v>
          </cell>
          <cell r="W425">
            <v>2045587540.0774999</v>
          </cell>
          <cell r="X425">
            <v>3041335500.3049998</v>
          </cell>
        </row>
        <row r="426">
          <cell r="A426" t="str">
            <v xml:space="preserve">                                             TOTINTERESTINC</v>
          </cell>
          <cell r="B426" t="str">
            <v xml:space="preserve">                                             Total interest income</v>
          </cell>
          <cell r="C426">
            <v>3482918276.5699997</v>
          </cell>
          <cell r="D426">
            <v>3437256832.2399993</v>
          </cell>
          <cell r="E426">
            <v>3666058492.8199997</v>
          </cell>
          <cell r="F426">
            <v>3534125245.7799988</v>
          </cell>
          <cell r="G426">
            <v>3607799522.4499989</v>
          </cell>
          <cell r="H426">
            <v>3750187808.6899996</v>
          </cell>
          <cell r="I426">
            <v>3737224497.0900002</v>
          </cell>
          <cell r="J426">
            <v>3729741037.5700002</v>
          </cell>
          <cell r="K426">
            <v>3690326588.1900001</v>
          </cell>
          <cell r="L426">
            <v>3650562449.5499997</v>
          </cell>
          <cell r="M426">
            <v>3616041637.8700004</v>
          </cell>
          <cell r="N426">
            <v>3874622827.7400007</v>
          </cell>
          <cell r="O426">
            <v>44220108025.459991</v>
          </cell>
          <cell r="P426">
            <v>43776865216.55999</v>
          </cell>
          <cell r="Q426">
            <v>10586233601.629999</v>
          </cell>
          <cell r="R426">
            <v>10892112576.919998</v>
          </cell>
          <cell r="S426">
            <v>11157292122.85</v>
          </cell>
          <cell r="T426">
            <v>11141226915.16</v>
          </cell>
          <cell r="U426">
            <v>16302358753.117496</v>
          </cell>
          <cell r="V426">
            <v>15978274249.362499</v>
          </cell>
          <cell r="W426">
            <v>27068716717.200001</v>
          </cell>
          <cell r="X426">
            <v>38150236664.432495</v>
          </cell>
        </row>
        <row r="427">
          <cell r="A427">
            <v>511211</v>
          </cell>
          <cell r="B427" t="str">
            <v xml:space="preserve">                                                            511211     Int Exp - Fed Funds</v>
          </cell>
          <cell r="C427">
            <v>-1190962.0900000001</v>
          </cell>
          <cell r="D427">
            <v>-1378838.03</v>
          </cell>
          <cell r="E427">
            <v>-773867.42</v>
          </cell>
          <cell r="F427">
            <v>-864569.74</v>
          </cell>
          <cell r="G427">
            <v>-1104200.47</v>
          </cell>
          <cell r="H427">
            <v>-1371563.7</v>
          </cell>
          <cell r="I427">
            <v>-104756.94</v>
          </cell>
          <cell r="J427">
            <v>-669975.68999999994</v>
          </cell>
          <cell r="K427">
            <v>-733500</v>
          </cell>
          <cell r="L427">
            <v>-482041.67</v>
          </cell>
          <cell r="M427">
            <v>-1145138.8899999999</v>
          </cell>
          <cell r="N427">
            <v>-312500</v>
          </cell>
          <cell r="O427">
            <v>-21948152.59</v>
          </cell>
          <cell r="P427">
            <v>-10131914.640000001</v>
          </cell>
          <cell r="Q427">
            <v>-3343667.54</v>
          </cell>
          <cell r="R427">
            <v>-3340333.91</v>
          </cell>
          <cell r="S427">
            <v>-1508232.63</v>
          </cell>
          <cell r="T427">
            <v>-1939680.56</v>
          </cell>
          <cell r="U427">
            <v>-7263145.585</v>
          </cell>
          <cell r="V427">
            <v>-4887086.0049999999</v>
          </cell>
          <cell r="W427">
            <v>-7280932</v>
          </cell>
          <cell r="X427">
            <v>-9204459.7774999999</v>
          </cell>
        </row>
        <row r="428">
          <cell r="A428">
            <v>511212</v>
          </cell>
          <cell r="B428" t="str">
            <v xml:space="preserve">                                                            511212     COMM EXP O/N FED FUNDS</v>
          </cell>
          <cell r="C428">
            <v>-2397.73</v>
          </cell>
          <cell r="D428">
            <v>-3041.51</v>
          </cell>
          <cell r="E428">
            <v>-1623.3</v>
          </cell>
          <cell r="F428">
            <v>-1780.83</v>
          </cell>
          <cell r="G428">
            <v>-2192.3200000000002</v>
          </cell>
          <cell r="H428">
            <v>-2751.45</v>
          </cell>
          <cell r="I428">
            <v>-194.44</v>
          </cell>
          <cell r="J428">
            <v>-1270.83</v>
          </cell>
          <cell r="K428">
            <v>-1388.89</v>
          </cell>
          <cell r="L428">
            <v>-888.89</v>
          </cell>
          <cell r="M428">
            <v>-2166.67</v>
          </cell>
          <cell r="N428">
            <v>-777.78</v>
          </cell>
          <cell r="O428">
            <v>-263736.75</v>
          </cell>
          <cell r="P428">
            <v>-20474.64</v>
          </cell>
          <cell r="Q428">
            <v>-7062.54</v>
          </cell>
          <cell r="R428">
            <v>-6724.6</v>
          </cell>
          <cell r="S428">
            <v>-2854.16</v>
          </cell>
          <cell r="T428">
            <v>-3833.34</v>
          </cell>
          <cell r="U428">
            <v>-69659.064999999988</v>
          </cell>
          <cell r="V428">
            <v>-10182.184999999999</v>
          </cell>
          <cell r="W428">
            <v>-14915.607500000002</v>
          </cell>
          <cell r="X428">
            <v>-18585.747499999998</v>
          </cell>
        </row>
        <row r="429">
          <cell r="A429">
            <v>511215</v>
          </cell>
          <cell r="B429" t="str">
            <v xml:space="preserve">                                                            511215     INT EXP - Day Loan</v>
          </cell>
          <cell r="C429" t="str">
            <v>0</v>
          </cell>
          <cell r="D429" t="str">
            <v>0</v>
          </cell>
          <cell r="E429" t="str">
            <v>0</v>
          </cell>
          <cell r="F429" t="str">
            <v>0</v>
          </cell>
          <cell r="G429" t="str">
            <v>0</v>
          </cell>
          <cell r="H429" t="str">
            <v>0</v>
          </cell>
          <cell r="I429">
            <v>-41708.32</v>
          </cell>
          <cell r="J429" t="str">
            <v>0</v>
          </cell>
          <cell r="K429" t="str">
            <v>0</v>
          </cell>
          <cell r="L429">
            <v>-115401.47</v>
          </cell>
          <cell r="M429">
            <v>-289249.87</v>
          </cell>
          <cell r="N429" t="str">
            <v>0</v>
          </cell>
          <cell r="O429" t="str">
            <v>0</v>
          </cell>
          <cell r="P429">
            <v>-446359.66</v>
          </cell>
          <cell r="Q429" t="str">
            <v>0</v>
          </cell>
          <cell r="R429" t="str">
            <v>0</v>
          </cell>
          <cell r="S429">
            <v>-41708.32</v>
          </cell>
          <cell r="T429">
            <v>-404651.34</v>
          </cell>
          <cell r="U429" t="str">
            <v>0</v>
          </cell>
          <cell r="V429" t="str">
            <v>0</v>
          </cell>
          <cell r="W429">
            <v>-31281.24</v>
          </cell>
          <cell r="X429">
            <v>-272884.35749999998</v>
          </cell>
        </row>
        <row r="430">
          <cell r="A430">
            <v>511511</v>
          </cell>
          <cell r="B430" t="str">
            <v xml:space="preserve">                                                            511511     Int Exp Investmt Agreemnt</v>
          </cell>
          <cell r="C430">
            <v>-3078577.38</v>
          </cell>
          <cell r="D430">
            <v>-3251128.88</v>
          </cell>
          <cell r="E430">
            <v>-3435417.79</v>
          </cell>
          <cell r="F430">
            <v>-3666580.11</v>
          </cell>
          <cell r="G430">
            <v>-3929915.66</v>
          </cell>
          <cell r="H430">
            <v>-3985143.85</v>
          </cell>
          <cell r="I430">
            <v>-4320373.49</v>
          </cell>
          <cell r="J430">
            <v>-4779290.17</v>
          </cell>
          <cell r="K430">
            <v>-5048669.03</v>
          </cell>
          <cell r="L430">
            <v>-5208095.79</v>
          </cell>
          <cell r="M430">
            <v>-5378954.6200000001</v>
          </cell>
          <cell r="N430">
            <v>-5684414.3600000003</v>
          </cell>
          <cell r="O430">
            <v>-23366511.34</v>
          </cell>
          <cell r="P430">
            <v>-51766561.130000003</v>
          </cell>
          <cell r="Q430">
            <v>-9765124.0500000007</v>
          </cell>
          <cell r="R430">
            <v>-11581639.619999999</v>
          </cell>
          <cell r="S430">
            <v>-14148332.690000001</v>
          </cell>
          <cell r="T430">
            <v>-16271464.77</v>
          </cell>
          <cell r="U430">
            <v>-10634979.7575</v>
          </cell>
          <cell r="V430">
            <v>-15476302.925000001</v>
          </cell>
          <cell r="W430">
            <v>-28238856.129999999</v>
          </cell>
          <cell r="X430">
            <v>-43511749.102499999</v>
          </cell>
        </row>
        <row r="431">
          <cell r="A431">
            <v>511551</v>
          </cell>
          <cell r="B431" t="str">
            <v xml:space="preserve">                                                            511551     Int Exp - Stis Remic</v>
          </cell>
          <cell r="C431" t="str">
            <v>0</v>
          </cell>
          <cell r="D431" t="str">
            <v>0</v>
          </cell>
          <cell r="E431" t="str">
            <v>0</v>
          </cell>
          <cell r="F431" t="str">
            <v>0</v>
          </cell>
          <cell r="G431" t="str">
            <v>0</v>
          </cell>
          <cell r="H431" t="str">
            <v>0</v>
          </cell>
          <cell r="I431" t="str">
            <v>0</v>
          </cell>
          <cell r="J431" t="str">
            <v>0</v>
          </cell>
          <cell r="K431" t="str">
            <v>0</v>
          </cell>
          <cell r="L431" t="str">
            <v>0</v>
          </cell>
          <cell r="M431" t="str">
            <v>0</v>
          </cell>
          <cell r="N431" t="str">
            <v>0</v>
          </cell>
          <cell r="O431" t="str">
            <v>0</v>
          </cell>
          <cell r="P431" t="str">
            <v>0</v>
          </cell>
          <cell r="Q431" t="str">
            <v>0</v>
          </cell>
          <cell r="R431" t="str">
            <v>0</v>
          </cell>
          <cell r="S431" t="str">
            <v>0</v>
          </cell>
          <cell r="T431" t="str">
            <v>0</v>
          </cell>
          <cell r="U431" t="str">
            <v>0</v>
          </cell>
          <cell r="V431" t="str">
            <v>0</v>
          </cell>
          <cell r="W431" t="str">
            <v>0</v>
          </cell>
          <cell r="X431" t="str">
            <v>0</v>
          </cell>
        </row>
        <row r="432">
          <cell r="A432">
            <v>511611</v>
          </cell>
          <cell r="B432" t="str">
            <v xml:space="preserve">                                                            511611     Int Expense Dollar Rolls</v>
          </cell>
          <cell r="C432" t="str">
            <v>0</v>
          </cell>
          <cell r="D432" t="str">
            <v>0</v>
          </cell>
          <cell r="E432" t="str">
            <v>0</v>
          </cell>
          <cell r="F432" t="str">
            <v>0</v>
          </cell>
          <cell r="G432" t="str">
            <v>0</v>
          </cell>
          <cell r="H432" t="str">
            <v>0</v>
          </cell>
          <cell r="I432" t="str">
            <v>0</v>
          </cell>
          <cell r="J432" t="str">
            <v>0</v>
          </cell>
          <cell r="K432" t="str">
            <v>0</v>
          </cell>
          <cell r="L432" t="str">
            <v>0</v>
          </cell>
          <cell r="M432" t="str">
            <v>0</v>
          </cell>
          <cell r="N432" t="str">
            <v>0</v>
          </cell>
          <cell r="O432" t="str">
            <v>0</v>
          </cell>
          <cell r="P432" t="str">
            <v>0</v>
          </cell>
          <cell r="Q432" t="str">
            <v>0</v>
          </cell>
          <cell r="R432" t="str">
            <v>0</v>
          </cell>
          <cell r="S432" t="str">
            <v>0</v>
          </cell>
          <cell r="T432" t="str">
            <v>0</v>
          </cell>
          <cell r="U432" t="str">
            <v>0</v>
          </cell>
          <cell r="V432" t="str">
            <v>0</v>
          </cell>
          <cell r="W432" t="str">
            <v>0</v>
          </cell>
          <cell r="X432" t="str">
            <v>0</v>
          </cell>
        </row>
        <row r="433">
          <cell r="A433">
            <v>511651</v>
          </cell>
          <cell r="B433" t="str">
            <v xml:space="preserve">                                                            511651     INT EXP LIP SECUR LENDING</v>
          </cell>
          <cell r="C433" t="str">
            <v>0</v>
          </cell>
          <cell r="D433" t="str">
            <v>0</v>
          </cell>
          <cell r="E433" t="str">
            <v>0</v>
          </cell>
          <cell r="F433" t="str">
            <v>0</v>
          </cell>
          <cell r="G433" t="str">
            <v>0</v>
          </cell>
          <cell r="H433" t="str">
            <v>0</v>
          </cell>
          <cell r="I433" t="str">
            <v>0</v>
          </cell>
          <cell r="J433" t="str">
            <v>0</v>
          </cell>
          <cell r="K433" t="str">
            <v>0</v>
          </cell>
          <cell r="L433" t="str">
            <v>0</v>
          </cell>
          <cell r="M433" t="str">
            <v>0</v>
          </cell>
          <cell r="N433" t="str">
            <v>0</v>
          </cell>
          <cell r="O433" t="str">
            <v>0</v>
          </cell>
          <cell r="P433" t="str">
            <v>0</v>
          </cell>
          <cell r="Q433" t="str">
            <v>0</v>
          </cell>
          <cell r="R433" t="str">
            <v>0</v>
          </cell>
          <cell r="S433" t="str">
            <v>0</v>
          </cell>
          <cell r="T433" t="str">
            <v>0</v>
          </cell>
          <cell r="U433" t="str">
            <v>0</v>
          </cell>
          <cell r="V433" t="str">
            <v>0</v>
          </cell>
          <cell r="W433" t="str">
            <v>0</v>
          </cell>
          <cell r="X433" t="str">
            <v>0</v>
          </cell>
        </row>
        <row r="434">
          <cell r="A434">
            <v>511652</v>
          </cell>
          <cell r="B434" t="str">
            <v xml:space="preserve">                                                            511652     Int Expense-Contingency</v>
          </cell>
          <cell r="C434" t="str">
            <v>0</v>
          </cell>
          <cell r="D434" t="str">
            <v>0</v>
          </cell>
          <cell r="E434" t="str">
            <v>0</v>
          </cell>
          <cell r="F434" t="str">
            <v>0</v>
          </cell>
          <cell r="G434" t="str">
            <v>0</v>
          </cell>
          <cell r="H434" t="str">
            <v>0</v>
          </cell>
          <cell r="I434" t="str">
            <v>0</v>
          </cell>
          <cell r="J434" t="str">
            <v>0</v>
          </cell>
          <cell r="K434" t="str">
            <v>0</v>
          </cell>
          <cell r="L434" t="str">
            <v>0</v>
          </cell>
          <cell r="M434" t="str">
            <v>0</v>
          </cell>
          <cell r="N434" t="str">
            <v>0</v>
          </cell>
          <cell r="O434" t="str">
            <v>0</v>
          </cell>
          <cell r="P434" t="str">
            <v>0</v>
          </cell>
          <cell r="Q434" t="str">
            <v>0</v>
          </cell>
          <cell r="R434" t="str">
            <v>0</v>
          </cell>
          <cell r="S434" t="str">
            <v>0</v>
          </cell>
          <cell r="T434" t="str">
            <v>0</v>
          </cell>
          <cell r="U434" t="str">
            <v>0</v>
          </cell>
          <cell r="V434" t="str">
            <v>0</v>
          </cell>
          <cell r="W434" t="str">
            <v>0</v>
          </cell>
          <cell r="X434" t="str">
            <v>0</v>
          </cell>
        </row>
        <row r="435">
          <cell r="A435">
            <v>511653</v>
          </cell>
          <cell r="B435" t="str">
            <v xml:space="preserve">                                                            511653     Int Expense-Contingency</v>
          </cell>
          <cell r="C435">
            <v>-24527.78</v>
          </cell>
          <cell r="D435">
            <v>-75750</v>
          </cell>
          <cell r="E435">
            <v>-127138.88</v>
          </cell>
          <cell r="F435">
            <v>-105805.56</v>
          </cell>
          <cell r="G435" t="str">
            <v>0</v>
          </cell>
          <cell r="H435">
            <v>-28111.11</v>
          </cell>
          <cell r="I435">
            <v>-29166.66</v>
          </cell>
          <cell r="J435">
            <v>-204194.46</v>
          </cell>
          <cell r="K435">
            <v>-58638.879999999997</v>
          </cell>
          <cell r="L435">
            <v>-29388.880000000001</v>
          </cell>
          <cell r="M435">
            <v>-29277.78</v>
          </cell>
          <cell r="N435">
            <v>-58611.11</v>
          </cell>
          <cell r="O435">
            <v>-4994083.34</v>
          </cell>
          <cell r="P435">
            <v>-770611.1</v>
          </cell>
          <cell r="Q435">
            <v>-227416.66</v>
          </cell>
          <cell r="R435">
            <v>-133916.67000000001</v>
          </cell>
          <cell r="S435">
            <v>-292000</v>
          </cell>
          <cell r="T435">
            <v>-117277.77</v>
          </cell>
          <cell r="U435">
            <v>-1336576.3899999999</v>
          </cell>
          <cell r="V435">
            <v>-313798.60749999998</v>
          </cell>
          <cell r="W435">
            <v>-499965.27500000002</v>
          </cell>
          <cell r="X435">
            <v>-704666.65749999997</v>
          </cell>
        </row>
        <row r="436">
          <cell r="A436">
            <v>511654</v>
          </cell>
          <cell r="B436" t="str">
            <v xml:space="preserve">                                                            511654     COMM EXP CONTIGENCY REPO</v>
          </cell>
          <cell r="C436">
            <v>-55.56</v>
          </cell>
          <cell r="D436">
            <v>-166.67</v>
          </cell>
          <cell r="E436">
            <v>-333.33</v>
          </cell>
          <cell r="F436">
            <v>-222.22</v>
          </cell>
          <cell r="G436" t="str">
            <v>0</v>
          </cell>
          <cell r="H436">
            <v>-55.56</v>
          </cell>
          <cell r="I436">
            <v>-55.56</v>
          </cell>
          <cell r="J436">
            <v>-388.89</v>
          </cell>
          <cell r="K436">
            <v>-111.11</v>
          </cell>
          <cell r="L436">
            <v>-55.56</v>
          </cell>
          <cell r="M436">
            <v>-55.56</v>
          </cell>
          <cell r="N436">
            <v>-111.11</v>
          </cell>
          <cell r="O436">
            <v>-1888.9</v>
          </cell>
          <cell r="P436">
            <v>-1611.13</v>
          </cell>
          <cell r="Q436">
            <v>-555.55999999999995</v>
          </cell>
          <cell r="R436">
            <v>-277.77999999999997</v>
          </cell>
          <cell r="S436">
            <v>-555.55999999999995</v>
          </cell>
          <cell r="T436">
            <v>-222.23</v>
          </cell>
          <cell r="U436">
            <v>-680.5625</v>
          </cell>
          <cell r="V436">
            <v>-736.11500000000001</v>
          </cell>
          <cell r="W436">
            <v>-1097.2325000000001</v>
          </cell>
          <cell r="X436">
            <v>-1486.1275000000001</v>
          </cell>
        </row>
        <row r="437">
          <cell r="A437">
            <v>512200</v>
          </cell>
          <cell r="B437" t="str">
            <v xml:space="preserve">                                                            512200     Interest Expense - (Deb)</v>
          </cell>
          <cell r="C437" t="str">
            <v>0</v>
          </cell>
          <cell r="D437" t="str">
            <v>0</v>
          </cell>
          <cell r="E437" t="str">
            <v>0</v>
          </cell>
          <cell r="F437" t="str">
            <v>0</v>
          </cell>
          <cell r="G437" t="str">
            <v>0</v>
          </cell>
          <cell r="H437" t="str">
            <v>0</v>
          </cell>
          <cell r="I437" t="str">
            <v>0</v>
          </cell>
          <cell r="J437" t="str">
            <v>0</v>
          </cell>
          <cell r="K437" t="str">
            <v>0</v>
          </cell>
          <cell r="L437" t="str">
            <v>0</v>
          </cell>
          <cell r="M437" t="str">
            <v>0</v>
          </cell>
          <cell r="N437" t="str">
            <v>0</v>
          </cell>
          <cell r="O437" t="str">
            <v>0</v>
          </cell>
          <cell r="P437" t="str">
            <v>0</v>
          </cell>
          <cell r="Q437" t="str">
            <v>0</v>
          </cell>
          <cell r="R437" t="str">
            <v>0</v>
          </cell>
          <cell r="S437" t="str">
            <v>0</v>
          </cell>
          <cell r="T437" t="str">
            <v>0</v>
          </cell>
          <cell r="U437" t="str">
            <v>0</v>
          </cell>
          <cell r="V437" t="str">
            <v>0</v>
          </cell>
          <cell r="W437" t="str">
            <v>0</v>
          </cell>
          <cell r="X437" t="str">
            <v>0</v>
          </cell>
        </row>
        <row r="438">
          <cell r="A438">
            <v>512300</v>
          </cell>
          <cell r="B438" t="str">
            <v xml:space="preserve">                                                            512300     Interest Expense (USTO)</v>
          </cell>
          <cell r="C438" t="str">
            <v>0</v>
          </cell>
          <cell r="D438" t="str">
            <v>0</v>
          </cell>
          <cell r="E438" t="str">
            <v>0</v>
          </cell>
          <cell r="F438" t="str">
            <v>0</v>
          </cell>
          <cell r="G438" t="str">
            <v>0</v>
          </cell>
          <cell r="H438" t="str">
            <v>0</v>
          </cell>
          <cell r="I438" t="str">
            <v>0</v>
          </cell>
          <cell r="J438" t="str">
            <v>0</v>
          </cell>
          <cell r="K438" t="str">
            <v>0</v>
          </cell>
          <cell r="L438" t="str">
            <v>0</v>
          </cell>
          <cell r="M438" t="str">
            <v>0</v>
          </cell>
          <cell r="N438" t="str">
            <v>0</v>
          </cell>
          <cell r="O438" t="str">
            <v>0</v>
          </cell>
          <cell r="P438" t="str">
            <v>0</v>
          </cell>
          <cell r="Q438" t="str">
            <v>0</v>
          </cell>
          <cell r="R438" t="str">
            <v>0</v>
          </cell>
          <cell r="S438" t="str">
            <v>0</v>
          </cell>
          <cell r="T438" t="str">
            <v>0</v>
          </cell>
          <cell r="U438" t="str">
            <v>0</v>
          </cell>
          <cell r="V438" t="str">
            <v>0</v>
          </cell>
          <cell r="W438" t="str">
            <v>0</v>
          </cell>
          <cell r="X438" t="str">
            <v>0</v>
          </cell>
        </row>
        <row r="439">
          <cell r="A439">
            <v>512400</v>
          </cell>
          <cell r="B439" t="str">
            <v xml:space="preserve">                                                            512400     Interest Expense (UBEN)</v>
          </cell>
          <cell r="C439" t="str">
            <v>0</v>
          </cell>
          <cell r="D439" t="str">
            <v>0</v>
          </cell>
          <cell r="E439" t="str">
            <v>0</v>
          </cell>
          <cell r="F439" t="str">
            <v>0</v>
          </cell>
          <cell r="G439" t="str">
            <v>0</v>
          </cell>
          <cell r="H439" t="str">
            <v>0</v>
          </cell>
          <cell r="I439" t="str">
            <v>0</v>
          </cell>
          <cell r="J439" t="str">
            <v>0</v>
          </cell>
          <cell r="K439" t="str">
            <v>0</v>
          </cell>
          <cell r="L439" t="str">
            <v>0</v>
          </cell>
          <cell r="M439" t="str">
            <v>0</v>
          </cell>
          <cell r="N439" t="str">
            <v>0</v>
          </cell>
          <cell r="O439" t="str">
            <v>0</v>
          </cell>
          <cell r="P439" t="str">
            <v>0</v>
          </cell>
          <cell r="Q439" t="str">
            <v>0</v>
          </cell>
          <cell r="R439" t="str">
            <v>0</v>
          </cell>
          <cell r="S439" t="str">
            <v>0</v>
          </cell>
          <cell r="T439" t="str">
            <v>0</v>
          </cell>
          <cell r="U439" t="str">
            <v>0</v>
          </cell>
          <cell r="V439" t="str">
            <v>0</v>
          </cell>
          <cell r="W439" t="str">
            <v>0</v>
          </cell>
          <cell r="X439" t="str">
            <v>0</v>
          </cell>
        </row>
        <row r="440">
          <cell r="A440">
            <v>512500</v>
          </cell>
          <cell r="B440" t="str">
            <v xml:space="preserve">                                                            512500     Interest Expense (URET)</v>
          </cell>
          <cell r="C440" t="str">
            <v>0</v>
          </cell>
          <cell r="D440" t="str">
            <v>0</v>
          </cell>
          <cell r="E440" t="str">
            <v>0</v>
          </cell>
          <cell r="F440" t="str">
            <v>0</v>
          </cell>
          <cell r="G440" t="str">
            <v>0</v>
          </cell>
          <cell r="H440" t="str">
            <v>0</v>
          </cell>
          <cell r="I440" t="str">
            <v>0</v>
          </cell>
          <cell r="J440" t="str">
            <v>0</v>
          </cell>
          <cell r="K440" t="str">
            <v>0</v>
          </cell>
          <cell r="L440" t="str">
            <v>0</v>
          </cell>
          <cell r="M440" t="str">
            <v>0</v>
          </cell>
          <cell r="N440" t="str">
            <v>0</v>
          </cell>
          <cell r="O440" t="str">
            <v>0</v>
          </cell>
          <cell r="P440" t="str">
            <v>0</v>
          </cell>
          <cell r="Q440" t="str">
            <v>0</v>
          </cell>
          <cell r="R440" t="str">
            <v>0</v>
          </cell>
          <cell r="S440" t="str">
            <v>0</v>
          </cell>
          <cell r="T440" t="str">
            <v>0</v>
          </cell>
          <cell r="U440" t="str">
            <v>0</v>
          </cell>
          <cell r="V440" t="str">
            <v>0</v>
          </cell>
          <cell r="W440" t="str">
            <v>0</v>
          </cell>
          <cell r="X440" t="str">
            <v>0</v>
          </cell>
        </row>
        <row r="441">
          <cell r="A441">
            <v>512600</v>
          </cell>
          <cell r="B441" t="str">
            <v xml:space="preserve">                                                            512600     Interest Expense (UOTH)</v>
          </cell>
          <cell r="C441" t="str">
            <v>0</v>
          </cell>
          <cell r="D441" t="str">
            <v>0</v>
          </cell>
          <cell r="E441" t="str">
            <v>0</v>
          </cell>
          <cell r="F441" t="str">
            <v>0</v>
          </cell>
          <cell r="G441" t="str">
            <v>0</v>
          </cell>
          <cell r="H441" t="str">
            <v>0</v>
          </cell>
          <cell r="I441" t="str">
            <v>0</v>
          </cell>
          <cell r="J441" t="str">
            <v>0</v>
          </cell>
          <cell r="K441" t="str">
            <v>0</v>
          </cell>
          <cell r="L441" t="str">
            <v>0</v>
          </cell>
          <cell r="M441" t="str">
            <v>0</v>
          </cell>
          <cell r="N441" t="str">
            <v>0</v>
          </cell>
          <cell r="O441" t="str">
            <v>0</v>
          </cell>
          <cell r="P441" t="str">
            <v>0</v>
          </cell>
          <cell r="Q441" t="str">
            <v>0</v>
          </cell>
          <cell r="R441" t="str">
            <v>0</v>
          </cell>
          <cell r="S441" t="str">
            <v>0</v>
          </cell>
          <cell r="T441" t="str">
            <v>0</v>
          </cell>
          <cell r="U441" t="str">
            <v>0</v>
          </cell>
          <cell r="V441" t="str">
            <v>0</v>
          </cell>
          <cell r="W441" t="str">
            <v>0</v>
          </cell>
          <cell r="X441" t="str">
            <v>0</v>
          </cell>
        </row>
        <row r="442">
          <cell r="A442">
            <v>512800</v>
          </cell>
          <cell r="B442" t="str">
            <v xml:space="preserve">                                                            512800     Interest Expense - (Lto)</v>
          </cell>
          <cell r="C442" t="str">
            <v>0</v>
          </cell>
          <cell r="D442" t="str">
            <v>0</v>
          </cell>
          <cell r="E442" t="str">
            <v>0</v>
          </cell>
          <cell r="F442" t="str">
            <v>0</v>
          </cell>
          <cell r="G442" t="str">
            <v>0</v>
          </cell>
          <cell r="H442" t="str">
            <v>0</v>
          </cell>
          <cell r="I442" t="str">
            <v>0</v>
          </cell>
          <cell r="J442" t="str">
            <v>0</v>
          </cell>
          <cell r="K442" t="str">
            <v>0</v>
          </cell>
          <cell r="L442" t="str">
            <v>0</v>
          </cell>
          <cell r="M442" t="str">
            <v>0</v>
          </cell>
          <cell r="N442" t="str">
            <v>0</v>
          </cell>
          <cell r="O442" t="str">
            <v>0</v>
          </cell>
          <cell r="P442" t="str">
            <v>0</v>
          </cell>
          <cell r="Q442" t="str">
            <v>0</v>
          </cell>
          <cell r="R442" t="str">
            <v>0</v>
          </cell>
          <cell r="S442" t="str">
            <v>0</v>
          </cell>
          <cell r="T442" t="str">
            <v>0</v>
          </cell>
          <cell r="U442" t="str">
            <v>0</v>
          </cell>
          <cell r="V442" t="str">
            <v>0</v>
          </cell>
          <cell r="W442" t="str">
            <v>0</v>
          </cell>
          <cell r="X442" t="str">
            <v>0</v>
          </cell>
        </row>
        <row r="443">
          <cell r="A443">
            <v>512801</v>
          </cell>
          <cell r="B443" t="str">
            <v xml:space="preserve">                                                            512801     Interest Expense(Rm89-20)</v>
          </cell>
          <cell r="C443">
            <v>-907875.25</v>
          </cell>
          <cell r="D443">
            <v>-907875</v>
          </cell>
          <cell r="E443">
            <v>-907875.25</v>
          </cell>
          <cell r="F443">
            <v>-728744.94</v>
          </cell>
          <cell r="G443">
            <v>-797369.45</v>
          </cell>
          <cell r="H443">
            <v>-797369.45</v>
          </cell>
          <cell r="I443">
            <v>-797369.45</v>
          </cell>
          <cell r="J443">
            <v>-797369.45</v>
          </cell>
          <cell r="K443">
            <v>-797369.45</v>
          </cell>
          <cell r="L443">
            <v>-797369.45</v>
          </cell>
          <cell r="M443">
            <v>-726674.04</v>
          </cell>
          <cell r="N443">
            <v>-726674.03</v>
          </cell>
          <cell r="O443">
            <v>-10453266.08</v>
          </cell>
          <cell r="P443">
            <v>-9689935.2100000009</v>
          </cell>
          <cell r="Q443">
            <v>-2723625.5</v>
          </cell>
          <cell r="R443">
            <v>-2323483.84</v>
          </cell>
          <cell r="S443">
            <v>-2392108.35</v>
          </cell>
          <cell r="T443">
            <v>-2250717.52</v>
          </cell>
          <cell r="U443">
            <v>-3975129.27</v>
          </cell>
          <cell r="V443">
            <v>-3868211.2924999995</v>
          </cell>
          <cell r="W443">
            <v>-6243163.5149999997</v>
          </cell>
          <cell r="X443">
            <v>-8582250.3049999997</v>
          </cell>
        </row>
        <row r="444">
          <cell r="A444">
            <v>513800</v>
          </cell>
          <cell r="B444" t="str">
            <v xml:space="preserve">                                                            513800     Interest Expense - (Sto)</v>
          </cell>
          <cell r="C444" t="str">
            <v>0</v>
          </cell>
          <cell r="D444" t="str">
            <v>0</v>
          </cell>
          <cell r="E444" t="str">
            <v>0</v>
          </cell>
          <cell r="F444" t="str">
            <v>0</v>
          </cell>
          <cell r="G444" t="str">
            <v>0</v>
          </cell>
          <cell r="H444" t="str">
            <v>0</v>
          </cell>
          <cell r="I444" t="str">
            <v>0</v>
          </cell>
          <cell r="J444" t="str">
            <v>0</v>
          </cell>
          <cell r="K444" t="str">
            <v>0</v>
          </cell>
          <cell r="L444" t="str">
            <v>0</v>
          </cell>
          <cell r="M444" t="str">
            <v>0</v>
          </cell>
          <cell r="N444" t="str">
            <v>0</v>
          </cell>
          <cell r="O444" t="str">
            <v>0</v>
          </cell>
          <cell r="P444" t="str">
            <v>0</v>
          </cell>
          <cell r="Q444" t="str">
            <v>0</v>
          </cell>
          <cell r="R444" t="str">
            <v>0</v>
          </cell>
          <cell r="S444" t="str">
            <v>0</v>
          </cell>
          <cell r="T444" t="str">
            <v>0</v>
          </cell>
          <cell r="U444" t="str">
            <v>0</v>
          </cell>
          <cell r="V444" t="str">
            <v>0</v>
          </cell>
          <cell r="W444" t="str">
            <v>0</v>
          </cell>
          <cell r="X444" t="str">
            <v>0</v>
          </cell>
        </row>
        <row r="445">
          <cell r="A445">
            <v>513900</v>
          </cell>
          <cell r="B445" t="str">
            <v xml:space="preserve">                                                            513900     Interest Expense - (GLBL)</v>
          </cell>
          <cell r="C445" t="str">
            <v>0</v>
          </cell>
          <cell r="D445" t="str">
            <v>0</v>
          </cell>
          <cell r="E445" t="str">
            <v>0</v>
          </cell>
          <cell r="F445" t="str">
            <v>0</v>
          </cell>
          <cell r="G445" t="str">
            <v>0</v>
          </cell>
          <cell r="H445" t="str">
            <v>0</v>
          </cell>
          <cell r="I445" t="str">
            <v>0</v>
          </cell>
          <cell r="J445" t="str">
            <v>0</v>
          </cell>
          <cell r="K445" t="str">
            <v>0</v>
          </cell>
          <cell r="L445" t="str">
            <v>0</v>
          </cell>
          <cell r="M445" t="str">
            <v>0</v>
          </cell>
          <cell r="N445" t="str">
            <v>0</v>
          </cell>
          <cell r="O445" t="str">
            <v>0</v>
          </cell>
          <cell r="P445" t="str">
            <v>0</v>
          </cell>
          <cell r="Q445" t="str">
            <v>0</v>
          </cell>
          <cell r="R445" t="str">
            <v>0</v>
          </cell>
          <cell r="S445" t="str">
            <v>0</v>
          </cell>
          <cell r="T445" t="str">
            <v>0</v>
          </cell>
          <cell r="U445" t="str">
            <v>0</v>
          </cell>
          <cell r="V445" t="str">
            <v>0</v>
          </cell>
          <cell r="W445" t="str">
            <v>0</v>
          </cell>
          <cell r="X445" t="str">
            <v>0</v>
          </cell>
        </row>
        <row r="446">
          <cell r="A446">
            <v>513902</v>
          </cell>
          <cell r="B446" t="str">
            <v xml:space="preserve">                                                            513902     Int Exp - Rev Repo Benchmark</v>
          </cell>
          <cell r="C446">
            <v>-58975.58</v>
          </cell>
          <cell r="D446">
            <v>-21049.85</v>
          </cell>
          <cell r="E446" t="str">
            <v>0</v>
          </cell>
          <cell r="F446">
            <v>-48930.51</v>
          </cell>
          <cell r="G446">
            <v>-9001.4500000000007</v>
          </cell>
          <cell r="H446">
            <v>-10284.48</v>
          </cell>
          <cell r="I446">
            <v>-206226.15</v>
          </cell>
          <cell r="J446">
            <v>-37010.51</v>
          </cell>
          <cell r="K446">
            <v>-264281.08</v>
          </cell>
          <cell r="L446">
            <v>-7195.16</v>
          </cell>
          <cell r="M446" t="str">
            <v>0</v>
          </cell>
          <cell r="N446" t="str">
            <v>0</v>
          </cell>
          <cell r="O446">
            <v>-221855.49</v>
          </cell>
          <cell r="P446">
            <v>-662954.77</v>
          </cell>
          <cell r="Q446">
            <v>-80025.429999999993</v>
          </cell>
          <cell r="R446">
            <v>-68216.44</v>
          </cell>
          <cell r="S446">
            <v>-507517.74</v>
          </cell>
          <cell r="T446">
            <v>-7195.16</v>
          </cell>
          <cell r="U446">
            <v>-110220.4825</v>
          </cell>
          <cell r="V446">
            <v>-123795.1575</v>
          </cell>
          <cell r="W446">
            <v>-387487.00750000001</v>
          </cell>
          <cell r="X446">
            <v>-661155.98</v>
          </cell>
        </row>
        <row r="447">
          <cell r="A447">
            <v>514400</v>
          </cell>
          <cell r="B447" t="str">
            <v xml:space="preserve">                                                            514400     Interest Expense - (Mtn)</v>
          </cell>
          <cell r="C447" t="str">
            <v>0</v>
          </cell>
          <cell r="D447" t="str">
            <v>0</v>
          </cell>
          <cell r="E447" t="str">
            <v>0</v>
          </cell>
          <cell r="F447" t="str">
            <v>0</v>
          </cell>
          <cell r="G447" t="str">
            <v>0</v>
          </cell>
          <cell r="H447" t="str">
            <v>0</v>
          </cell>
          <cell r="I447" t="str">
            <v>0</v>
          </cell>
          <cell r="J447" t="str">
            <v>0</v>
          </cell>
          <cell r="K447" t="str">
            <v>0</v>
          </cell>
          <cell r="L447" t="str">
            <v>0</v>
          </cell>
          <cell r="M447" t="str">
            <v>0</v>
          </cell>
          <cell r="N447" t="str">
            <v>0</v>
          </cell>
          <cell r="O447" t="str">
            <v>0</v>
          </cell>
          <cell r="P447" t="str">
            <v>0</v>
          </cell>
          <cell r="Q447" t="str">
            <v>0</v>
          </cell>
          <cell r="R447" t="str">
            <v>0</v>
          </cell>
          <cell r="S447" t="str">
            <v>0</v>
          </cell>
          <cell r="T447" t="str">
            <v>0</v>
          </cell>
          <cell r="U447" t="str">
            <v>0</v>
          </cell>
          <cell r="V447" t="str">
            <v>0</v>
          </cell>
          <cell r="W447" t="str">
            <v>0</v>
          </cell>
          <cell r="X447" t="str">
            <v>0</v>
          </cell>
        </row>
        <row r="448">
          <cell r="A448">
            <v>514600</v>
          </cell>
          <cell r="B448" t="str">
            <v xml:space="preserve">                                                            514600     Interest Expense-STN</v>
          </cell>
          <cell r="C448" t="str">
            <v>0</v>
          </cell>
          <cell r="D448" t="str">
            <v>0</v>
          </cell>
          <cell r="E448" t="str">
            <v>0</v>
          </cell>
          <cell r="F448" t="str">
            <v>0</v>
          </cell>
          <cell r="G448" t="str">
            <v>0</v>
          </cell>
          <cell r="H448" t="str">
            <v>0</v>
          </cell>
          <cell r="I448" t="str">
            <v>0</v>
          </cell>
          <cell r="J448" t="str">
            <v>0</v>
          </cell>
          <cell r="K448" t="str">
            <v>0</v>
          </cell>
          <cell r="L448" t="str">
            <v>0</v>
          </cell>
          <cell r="M448" t="str">
            <v>0</v>
          </cell>
          <cell r="N448" t="str">
            <v>0</v>
          </cell>
          <cell r="O448" t="str">
            <v>0</v>
          </cell>
          <cell r="P448" t="str">
            <v>0</v>
          </cell>
          <cell r="Q448" t="str">
            <v>0</v>
          </cell>
          <cell r="R448" t="str">
            <v>0</v>
          </cell>
          <cell r="S448" t="str">
            <v>0</v>
          </cell>
          <cell r="T448" t="str">
            <v>0</v>
          </cell>
          <cell r="U448" t="str">
            <v>0</v>
          </cell>
          <cell r="V448" t="str">
            <v>0</v>
          </cell>
          <cell r="W448" t="str">
            <v>0</v>
          </cell>
          <cell r="X448" t="str">
            <v>0</v>
          </cell>
        </row>
        <row r="449">
          <cell r="A449">
            <v>516200</v>
          </cell>
          <cell r="B449" t="str">
            <v xml:space="preserve">                                                            516200     Interest Expense - ZC</v>
          </cell>
          <cell r="C449" t="str">
            <v>0</v>
          </cell>
          <cell r="D449" t="str">
            <v>0</v>
          </cell>
          <cell r="E449" t="str">
            <v>0</v>
          </cell>
          <cell r="F449" t="str">
            <v>0</v>
          </cell>
          <cell r="G449" t="str">
            <v>0</v>
          </cell>
          <cell r="H449" t="str">
            <v>0</v>
          </cell>
          <cell r="I449" t="str">
            <v>0</v>
          </cell>
          <cell r="J449" t="str">
            <v>0</v>
          </cell>
          <cell r="K449" t="str">
            <v>0</v>
          </cell>
          <cell r="L449" t="str">
            <v>0</v>
          </cell>
          <cell r="M449" t="str">
            <v>0</v>
          </cell>
          <cell r="N449" t="str">
            <v>0</v>
          </cell>
          <cell r="O449" t="str">
            <v>0</v>
          </cell>
          <cell r="P449" t="str">
            <v>0</v>
          </cell>
          <cell r="Q449" t="str">
            <v>0</v>
          </cell>
          <cell r="R449" t="str">
            <v>0</v>
          </cell>
          <cell r="S449" t="str">
            <v>0</v>
          </cell>
          <cell r="T449" t="str">
            <v>0</v>
          </cell>
          <cell r="U449" t="str">
            <v>0</v>
          </cell>
          <cell r="V449" t="str">
            <v>0</v>
          </cell>
          <cell r="W449" t="str">
            <v>0</v>
          </cell>
          <cell r="X449" t="str">
            <v>0</v>
          </cell>
        </row>
        <row r="450">
          <cell r="A450">
            <v>518000</v>
          </cell>
          <cell r="B450" t="str">
            <v xml:space="preserve">                                                            518000     Interest Expense - SLSW</v>
          </cell>
          <cell r="C450" t="str">
            <v>0</v>
          </cell>
          <cell r="D450" t="str">
            <v>0</v>
          </cell>
          <cell r="E450" t="str">
            <v>0</v>
          </cell>
          <cell r="F450" t="str">
            <v>0</v>
          </cell>
          <cell r="G450" t="str">
            <v>0</v>
          </cell>
          <cell r="H450" t="str">
            <v>0</v>
          </cell>
          <cell r="I450" t="str">
            <v>0</v>
          </cell>
          <cell r="J450" t="str">
            <v>0</v>
          </cell>
          <cell r="K450" t="str">
            <v>0</v>
          </cell>
          <cell r="L450" t="str">
            <v>0</v>
          </cell>
          <cell r="M450" t="str">
            <v>0</v>
          </cell>
          <cell r="N450" t="str">
            <v>0</v>
          </cell>
          <cell r="O450" t="str">
            <v>0</v>
          </cell>
          <cell r="P450" t="str">
            <v>0</v>
          </cell>
          <cell r="Q450" t="str">
            <v>0</v>
          </cell>
          <cell r="R450" t="str">
            <v>0</v>
          </cell>
          <cell r="S450" t="str">
            <v>0</v>
          </cell>
          <cell r="T450" t="str">
            <v>0</v>
          </cell>
          <cell r="U450" t="str">
            <v>0</v>
          </cell>
          <cell r="V450" t="str">
            <v>0</v>
          </cell>
          <cell r="W450" t="str">
            <v>0</v>
          </cell>
          <cell r="X450" t="str">
            <v>0</v>
          </cell>
        </row>
        <row r="451">
          <cell r="A451">
            <v>518400</v>
          </cell>
          <cell r="B451" t="str">
            <v xml:space="preserve">                                                            518400     Interest Expense  - Lgsw</v>
          </cell>
          <cell r="C451" t="str">
            <v>0</v>
          </cell>
          <cell r="D451" t="str">
            <v>0</v>
          </cell>
          <cell r="E451" t="str">
            <v>0</v>
          </cell>
          <cell r="F451" t="str">
            <v>0</v>
          </cell>
          <cell r="G451" t="str">
            <v>0</v>
          </cell>
          <cell r="H451" t="str">
            <v>0</v>
          </cell>
          <cell r="I451" t="str">
            <v>0</v>
          </cell>
          <cell r="J451" t="str">
            <v>0</v>
          </cell>
          <cell r="K451" t="str">
            <v>0</v>
          </cell>
          <cell r="L451" t="str">
            <v>0</v>
          </cell>
          <cell r="M451" t="str">
            <v>0</v>
          </cell>
          <cell r="N451" t="str">
            <v>0</v>
          </cell>
          <cell r="O451" t="str">
            <v>0</v>
          </cell>
          <cell r="P451" t="str">
            <v>0</v>
          </cell>
          <cell r="Q451" t="str">
            <v>0</v>
          </cell>
          <cell r="R451" t="str">
            <v>0</v>
          </cell>
          <cell r="S451" t="str">
            <v>0</v>
          </cell>
          <cell r="T451" t="str">
            <v>0</v>
          </cell>
          <cell r="U451" t="str">
            <v>0</v>
          </cell>
          <cell r="V451" t="str">
            <v>0</v>
          </cell>
          <cell r="W451" t="str">
            <v>0</v>
          </cell>
          <cell r="X451" t="str">
            <v>0</v>
          </cell>
        </row>
        <row r="452">
          <cell r="A452">
            <v>518689</v>
          </cell>
          <cell r="B452" t="str">
            <v xml:space="preserve">                                                            518689     Int Rate Swap Exp</v>
          </cell>
          <cell r="C452" t="str">
            <v>0</v>
          </cell>
          <cell r="D452" t="str">
            <v>0</v>
          </cell>
          <cell r="E452" t="str">
            <v>0</v>
          </cell>
          <cell r="F452" t="str">
            <v>0</v>
          </cell>
          <cell r="G452" t="str">
            <v>0</v>
          </cell>
          <cell r="H452" t="str">
            <v>0</v>
          </cell>
          <cell r="I452" t="str">
            <v>0</v>
          </cell>
          <cell r="J452" t="str">
            <v>0</v>
          </cell>
          <cell r="K452" t="str">
            <v>0</v>
          </cell>
          <cell r="L452" t="str">
            <v>0</v>
          </cell>
          <cell r="M452" t="str">
            <v>0</v>
          </cell>
          <cell r="N452" t="str">
            <v>0</v>
          </cell>
          <cell r="O452" t="str">
            <v>0</v>
          </cell>
          <cell r="P452" t="str">
            <v>0</v>
          </cell>
          <cell r="Q452" t="str">
            <v>0</v>
          </cell>
          <cell r="R452" t="str">
            <v>0</v>
          </cell>
          <cell r="S452" t="str">
            <v>0</v>
          </cell>
          <cell r="T452" t="str">
            <v>0</v>
          </cell>
          <cell r="U452" t="str">
            <v>0</v>
          </cell>
          <cell r="V452" t="str">
            <v>0</v>
          </cell>
          <cell r="W452" t="str">
            <v>0</v>
          </cell>
          <cell r="X452" t="str">
            <v>0</v>
          </cell>
        </row>
        <row r="453">
          <cell r="A453">
            <v>518700</v>
          </cell>
          <cell r="B453" t="str">
            <v xml:space="preserve">                                                            518700     Interest Expense  -(Snsw)</v>
          </cell>
          <cell r="C453" t="str">
            <v>0</v>
          </cell>
          <cell r="D453" t="str">
            <v>0</v>
          </cell>
          <cell r="E453" t="str">
            <v>0</v>
          </cell>
          <cell r="F453" t="str">
            <v>0</v>
          </cell>
          <cell r="G453" t="str">
            <v>0</v>
          </cell>
          <cell r="H453" t="str">
            <v>0</v>
          </cell>
          <cell r="I453" t="str">
            <v>0</v>
          </cell>
          <cell r="J453" t="str">
            <v>0</v>
          </cell>
          <cell r="K453" t="str">
            <v>0</v>
          </cell>
          <cell r="L453" t="str">
            <v>0</v>
          </cell>
          <cell r="M453" t="str">
            <v>0</v>
          </cell>
          <cell r="N453" t="str">
            <v>0</v>
          </cell>
          <cell r="O453" t="str">
            <v>0</v>
          </cell>
          <cell r="P453" t="str">
            <v>0</v>
          </cell>
          <cell r="Q453" t="str">
            <v>0</v>
          </cell>
          <cell r="R453" t="str">
            <v>0</v>
          </cell>
          <cell r="S453" t="str">
            <v>0</v>
          </cell>
          <cell r="T453" t="str">
            <v>0</v>
          </cell>
          <cell r="U453" t="str">
            <v>0</v>
          </cell>
          <cell r="V453" t="str">
            <v>0</v>
          </cell>
          <cell r="W453" t="str">
            <v>0</v>
          </cell>
          <cell r="X453" t="str">
            <v>0</v>
          </cell>
        </row>
        <row r="454">
          <cell r="A454">
            <v>519001</v>
          </cell>
          <cell r="B454" t="str">
            <v xml:space="preserve">                                                            519001     Interest Income-DEB</v>
          </cell>
          <cell r="C454" t="str">
            <v>0</v>
          </cell>
          <cell r="D454" t="str">
            <v>0</v>
          </cell>
          <cell r="E454" t="str">
            <v>0</v>
          </cell>
          <cell r="F454" t="str">
            <v>0</v>
          </cell>
          <cell r="G454" t="str">
            <v>0</v>
          </cell>
          <cell r="H454" t="str">
            <v>0</v>
          </cell>
          <cell r="I454" t="str">
            <v>0</v>
          </cell>
          <cell r="J454" t="str">
            <v>0</v>
          </cell>
          <cell r="K454" t="str">
            <v>0</v>
          </cell>
          <cell r="L454" t="str">
            <v>0</v>
          </cell>
          <cell r="M454" t="str">
            <v>0</v>
          </cell>
          <cell r="N454" t="str">
            <v>0</v>
          </cell>
          <cell r="O454" t="str">
            <v>0</v>
          </cell>
          <cell r="P454" t="str">
            <v>0</v>
          </cell>
          <cell r="Q454" t="str">
            <v>0</v>
          </cell>
          <cell r="R454" t="str">
            <v>0</v>
          </cell>
          <cell r="S454" t="str">
            <v>0</v>
          </cell>
          <cell r="T454" t="str">
            <v>0</v>
          </cell>
          <cell r="U454" t="str">
            <v>0</v>
          </cell>
          <cell r="V454" t="str">
            <v>0</v>
          </cell>
          <cell r="W454" t="str">
            <v>0</v>
          </cell>
          <cell r="X454" t="str">
            <v>0</v>
          </cell>
        </row>
        <row r="455">
          <cell r="A455">
            <v>519002</v>
          </cell>
          <cell r="B455" t="str">
            <v xml:space="preserve">                                                            519002     Interest Income-GLB</v>
          </cell>
          <cell r="C455" t="str">
            <v>0</v>
          </cell>
          <cell r="D455" t="str">
            <v>0</v>
          </cell>
          <cell r="E455" t="str">
            <v>0</v>
          </cell>
          <cell r="F455" t="str">
            <v>0</v>
          </cell>
          <cell r="G455" t="str">
            <v>0</v>
          </cell>
          <cell r="H455" t="str">
            <v>0</v>
          </cell>
          <cell r="I455" t="str">
            <v>0</v>
          </cell>
          <cell r="J455" t="str">
            <v>0</v>
          </cell>
          <cell r="K455" t="str">
            <v>0</v>
          </cell>
          <cell r="L455" t="str">
            <v>0</v>
          </cell>
          <cell r="M455" t="str">
            <v>0</v>
          </cell>
          <cell r="N455" t="str">
            <v>0</v>
          </cell>
          <cell r="O455" t="str">
            <v>0</v>
          </cell>
          <cell r="P455" t="str">
            <v>0</v>
          </cell>
          <cell r="Q455" t="str">
            <v>0</v>
          </cell>
          <cell r="R455" t="str">
            <v>0</v>
          </cell>
          <cell r="S455" t="str">
            <v>0</v>
          </cell>
          <cell r="T455" t="str">
            <v>0</v>
          </cell>
          <cell r="U455" t="str">
            <v>0</v>
          </cell>
          <cell r="V455" t="str">
            <v>0</v>
          </cell>
          <cell r="W455" t="str">
            <v>0</v>
          </cell>
          <cell r="X455" t="str">
            <v>0</v>
          </cell>
        </row>
        <row r="456">
          <cell r="A456">
            <v>519005</v>
          </cell>
          <cell r="B456" t="str">
            <v xml:space="preserve">                                                            519005     Interest Income-MTN</v>
          </cell>
          <cell r="C456" t="str">
            <v>0</v>
          </cell>
          <cell r="D456" t="str">
            <v>0</v>
          </cell>
          <cell r="E456" t="str">
            <v>0</v>
          </cell>
          <cell r="F456" t="str">
            <v>0</v>
          </cell>
          <cell r="G456" t="str">
            <v>0</v>
          </cell>
          <cell r="H456" t="str">
            <v>0</v>
          </cell>
          <cell r="I456" t="str">
            <v>0</v>
          </cell>
          <cell r="J456" t="str">
            <v>0</v>
          </cell>
          <cell r="K456" t="str">
            <v>0</v>
          </cell>
          <cell r="L456" t="str">
            <v>0</v>
          </cell>
          <cell r="M456" t="str">
            <v>0</v>
          </cell>
          <cell r="N456" t="str">
            <v>0</v>
          </cell>
          <cell r="O456" t="str">
            <v>0</v>
          </cell>
          <cell r="P456" t="str">
            <v>0</v>
          </cell>
          <cell r="Q456" t="str">
            <v>0</v>
          </cell>
          <cell r="R456" t="str">
            <v>0</v>
          </cell>
          <cell r="S456" t="str">
            <v>0</v>
          </cell>
          <cell r="T456" t="str">
            <v>0</v>
          </cell>
          <cell r="U456" t="str">
            <v>0</v>
          </cell>
          <cell r="V456" t="str">
            <v>0</v>
          </cell>
          <cell r="W456" t="str">
            <v>0</v>
          </cell>
          <cell r="X456" t="str">
            <v>0</v>
          </cell>
        </row>
        <row r="457">
          <cell r="A457">
            <v>519006</v>
          </cell>
          <cell r="B457" t="str">
            <v xml:space="preserve">                                                            519006     Interest Income-STO</v>
          </cell>
          <cell r="C457" t="str">
            <v>0</v>
          </cell>
          <cell r="D457" t="str">
            <v>0</v>
          </cell>
          <cell r="E457" t="str">
            <v>0</v>
          </cell>
          <cell r="F457" t="str">
            <v>0</v>
          </cell>
          <cell r="G457" t="str">
            <v>0</v>
          </cell>
          <cell r="H457" t="str">
            <v>0</v>
          </cell>
          <cell r="I457" t="str">
            <v>0</v>
          </cell>
          <cell r="J457" t="str">
            <v>0</v>
          </cell>
          <cell r="K457" t="str">
            <v>0</v>
          </cell>
          <cell r="L457" t="str">
            <v>0</v>
          </cell>
          <cell r="M457" t="str">
            <v>0</v>
          </cell>
          <cell r="N457" t="str">
            <v>0</v>
          </cell>
          <cell r="O457" t="str">
            <v>0</v>
          </cell>
          <cell r="P457" t="str">
            <v>0</v>
          </cell>
          <cell r="Q457" t="str">
            <v>0</v>
          </cell>
          <cell r="R457" t="str">
            <v>0</v>
          </cell>
          <cell r="S457" t="str">
            <v>0</v>
          </cell>
          <cell r="T457" t="str">
            <v>0</v>
          </cell>
          <cell r="U457" t="str">
            <v>0</v>
          </cell>
          <cell r="V457" t="str">
            <v>0</v>
          </cell>
          <cell r="W457" t="str">
            <v>0</v>
          </cell>
          <cell r="X457" t="str">
            <v>0</v>
          </cell>
        </row>
        <row r="458">
          <cell r="A458">
            <v>519007</v>
          </cell>
          <cell r="B458" t="str">
            <v xml:space="preserve">                                                            519007     Interest Income-ZC</v>
          </cell>
          <cell r="C458" t="str">
            <v>0</v>
          </cell>
          <cell r="D458" t="str">
            <v>0</v>
          </cell>
          <cell r="E458" t="str">
            <v>0</v>
          </cell>
          <cell r="F458" t="str">
            <v>0</v>
          </cell>
          <cell r="G458" t="str">
            <v>0</v>
          </cell>
          <cell r="H458" t="str">
            <v>0</v>
          </cell>
          <cell r="I458" t="str">
            <v>0</v>
          </cell>
          <cell r="J458" t="str">
            <v>0</v>
          </cell>
          <cell r="K458" t="str">
            <v>0</v>
          </cell>
          <cell r="L458" t="str">
            <v>0</v>
          </cell>
          <cell r="M458" t="str">
            <v>0</v>
          </cell>
          <cell r="N458" t="str">
            <v>0</v>
          </cell>
          <cell r="O458" t="str">
            <v>0</v>
          </cell>
          <cell r="P458" t="str">
            <v>0</v>
          </cell>
          <cell r="Q458" t="str">
            <v>0</v>
          </cell>
          <cell r="R458" t="str">
            <v>0</v>
          </cell>
          <cell r="S458" t="str">
            <v>0</v>
          </cell>
          <cell r="T458" t="str">
            <v>0</v>
          </cell>
          <cell r="U458" t="str">
            <v>0</v>
          </cell>
          <cell r="V458" t="str">
            <v>0</v>
          </cell>
          <cell r="W458" t="str">
            <v>0</v>
          </cell>
          <cell r="X458" t="str">
            <v>0</v>
          </cell>
        </row>
        <row r="459">
          <cell r="A459">
            <v>519008</v>
          </cell>
          <cell r="B459" t="str">
            <v xml:space="preserve">                                                            519008     Interest Income (USTO)</v>
          </cell>
          <cell r="C459" t="str">
            <v>0</v>
          </cell>
          <cell r="D459" t="str">
            <v>0</v>
          </cell>
          <cell r="E459" t="str">
            <v>0</v>
          </cell>
          <cell r="F459" t="str">
            <v>0</v>
          </cell>
          <cell r="G459" t="str">
            <v>0</v>
          </cell>
          <cell r="H459" t="str">
            <v>0</v>
          </cell>
          <cell r="I459" t="str">
            <v>0</v>
          </cell>
          <cell r="J459" t="str">
            <v>0</v>
          </cell>
          <cell r="K459" t="str">
            <v>0</v>
          </cell>
          <cell r="L459" t="str">
            <v>0</v>
          </cell>
          <cell r="M459" t="str">
            <v>0</v>
          </cell>
          <cell r="N459" t="str">
            <v>0</v>
          </cell>
          <cell r="O459" t="str">
            <v>0</v>
          </cell>
          <cell r="P459" t="str">
            <v>0</v>
          </cell>
          <cell r="Q459" t="str">
            <v>0</v>
          </cell>
          <cell r="R459" t="str">
            <v>0</v>
          </cell>
          <cell r="S459" t="str">
            <v>0</v>
          </cell>
          <cell r="T459" t="str">
            <v>0</v>
          </cell>
          <cell r="U459" t="str">
            <v>0</v>
          </cell>
          <cell r="V459" t="str">
            <v>0</v>
          </cell>
          <cell r="W459" t="str">
            <v>0</v>
          </cell>
          <cell r="X459" t="str">
            <v>0</v>
          </cell>
        </row>
        <row r="460">
          <cell r="A460">
            <v>519009</v>
          </cell>
          <cell r="B460" t="str">
            <v xml:space="preserve">                                                            519009     Interest Income (UBEN)</v>
          </cell>
          <cell r="C460" t="str">
            <v>0</v>
          </cell>
          <cell r="D460" t="str">
            <v>0</v>
          </cell>
          <cell r="E460" t="str">
            <v>0</v>
          </cell>
          <cell r="F460" t="str">
            <v>0</v>
          </cell>
          <cell r="G460" t="str">
            <v>0</v>
          </cell>
          <cell r="H460" t="str">
            <v>0</v>
          </cell>
          <cell r="I460" t="str">
            <v>0</v>
          </cell>
          <cell r="J460" t="str">
            <v>0</v>
          </cell>
          <cell r="K460" t="str">
            <v>0</v>
          </cell>
          <cell r="L460" t="str">
            <v>0</v>
          </cell>
          <cell r="M460" t="str">
            <v>0</v>
          </cell>
          <cell r="N460" t="str">
            <v>0</v>
          </cell>
          <cell r="O460" t="str">
            <v>0</v>
          </cell>
          <cell r="P460" t="str">
            <v>0</v>
          </cell>
          <cell r="Q460" t="str">
            <v>0</v>
          </cell>
          <cell r="R460" t="str">
            <v>0</v>
          </cell>
          <cell r="S460" t="str">
            <v>0</v>
          </cell>
          <cell r="T460" t="str">
            <v>0</v>
          </cell>
          <cell r="U460" t="str">
            <v>0</v>
          </cell>
          <cell r="V460" t="str">
            <v>0</v>
          </cell>
          <cell r="W460" t="str">
            <v>0</v>
          </cell>
          <cell r="X460" t="str">
            <v>0</v>
          </cell>
        </row>
        <row r="461">
          <cell r="A461">
            <v>519010</v>
          </cell>
          <cell r="B461" t="str">
            <v xml:space="preserve">                                                            519010     Interest Income (URET)</v>
          </cell>
          <cell r="C461" t="str">
            <v>0</v>
          </cell>
          <cell r="D461" t="str">
            <v>0</v>
          </cell>
          <cell r="E461" t="str">
            <v>0</v>
          </cell>
          <cell r="F461" t="str">
            <v>0</v>
          </cell>
          <cell r="G461" t="str">
            <v>0</v>
          </cell>
          <cell r="H461" t="str">
            <v>0</v>
          </cell>
          <cell r="I461" t="str">
            <v>0</v>
          </cell>
          <cell r="J461" t="str">
            <v>0</v>
          </cell>
          <cell r="K461" t="str">
            <v>0</v>
          </cell>
          <cell r="L461" t="str">
            <v>0</v>
          </cell>
          <cell r="M461" t="str">
            <v>0</v>
          </cell>
          <cell r="N461" t="str">
            <v>0</v>
          </cell>
          <cell r="O461" t="str">
            <v>0</v>
          </cell>
          <cell r="P461" t="str">
            <v>0</v>
          </cell>
          <cell r="Q461" t="str">
            <v>0</v>
          </cell>
          <cell r="R461" t="str">
            <v>0</v>
          </cell>
          <cell r="S461" t="str">
            <v>0</v>
          </cell>
          <cell r="T461" t="str">
            <v>0</v>
          </cell>
          <cell r="U461" t="str">
            <v>0</v>
          </cell>
          <cell r="V461" t="str">
            <v>0</v>
          </cell>
          <cell r="W461" t="str">
            <v>0</v>
          </cell>
          <cell r="X461" t="str">
            <v>0</v>
          </cell>
        </row>
        <row r="462">
          <cell r="A462">
            <v>519011</v>
          </cell>
          <cell r="B462" t="str">
            <v xml:space="preserve">                                                            519011     Interest Income (UOTH)</v>
          </cell>
          <cell r="C462" t="str">
            <v>0</v>
          </cell>
          <cell r="D462" t="str">
            <v>0</v>
          </cell>
          <cell r="E462" t="str">
            <v>0</v>
          </cell>
          <cell r="F462" t="str">
            <v>0</v>
          </cell>
          <cell r="G462" t="str">
            <v>0</v>
          </cell>
          <cell r="H462" t="str">
            <v>0</v>
          </cell>
          <cell r="I462" t="str">
            <v>0</v>
          </cell>
          <cell r="J462" t="str">
            <v>0</v>
          </cell>
          <cell r="K462" t="str">
            <v>0</v>
          </cell>
          <cell r="L462" t="str">
            <v>0</v>
          </cell>
          <cell r="M462" t="str">
            <v>0</v>
          </cell>
          <cell r="N462" t="str">
            <v>0</v>
          </cell>
          <cell r="O462" t="str">
            <v>0</v>
          </cell>
          <cell r="P462" t="str">
            <v>0</v>
          </cell>
          <cell r="Q462" t="str">
            <v>0</v>
          </cell>
          <cell r="R462" t="str">
            <v>0</v>
          </cell>
          <cell r="S462" t="str">
            <v>0</v>
          </cell>
          <cell r="T462" t="str">
            <v>0</v>
          </cell>
          <cell r="U462" t="str">
            <v>0</v>
          </cell>
          <cell r="V462" t="str">
            <v>0</v>
          </cell>
          <cell r="W462" t="str">
            <v>0</v>
          </cell>
          <cell r="X462" t="str">
            <v>0</v>
          </cell>
        </row>
        <row r="463">
          <cell r="A463">
            <v>519012</v>
          </cell>
          <cell r="B463" t="str">
            <v xml:space="preserve">                                                            519012     Interest Income-STN</v>
          </cell>
          <cell r="C463" t="str">
            <v>0</v>
          </cell>
          <cell r="D463" t="str">
            <v>0</v>
          </cell>
          <cell r="E463" t="str">
            <v>0</v>
          </cell>
          <cell r="F463" t="str">
            <v>0</v>
          </cell>
          <cell r="G463" t="str">
            <v>0</v>
          </cell>
          <cell r="H463" t="str">
            <v>0</v>
          </cell>
          <cell r="I463" t="str">
            <v>0</v>
          </cell>
          <cell r="J463" t="str">
            <v>0</v>
          </cell>
          <cell r="K463" t="str">
            <v>0</v>
          </cell>
          <cell r="L463" t="str">
            <v>0</v>
          </cell>
          <cell r="M463" t="str">
            <v>0</v>
          </cell>
          <cell r="N463" t="str">
            <v>0</v>
          </cell>
          <cell r="O463" t="str">
            <v>0</v>
          </cell>
          <cell r="P463" t="str">
            <v>0</v>
          </cell>
          <cell r="Q463" t="str">
            <v>0</v>
          </cell>
          <cell r="R463" t="str">
            <v>0</v>
          </cell>
          <cell r="S463" t="str">
            <v>0</v>
          </cell>
          <cell r="T463" t="str">
            <v>0</v>
          </cell>
          <cell r="U463" t="str">
            <v>0</v>
          </cell>
          <cell r="V463" t="str">
            <v>0</v>
          </cell>
          <cell r="W463" t="str">
            <v>0</v>
          </cell>
          <cell r="X463" t="str">
            <v>0</v>
          </cell>
        </row>
        <row r="464">
          <cell r="A464">
            <v>525308</v>
          </cell>
          <cell r="B464" t="str">
            <v xml:space="preserve">                                                            525308     Int Exp Oth Contra</v>
          </cell>
          <cell r="C464" t="str">
            <v>0</v>
          </cell>
          <cell r="D464" t="str">
            <v>0</v>
          </cell>
          <cell r="E464" t="str">
            <v>0</v>
          </cell>
          <cell r="F464" t="str">
            <v>0</v>
          </cell>
          <cell r="G464" t="str">
            <v>0</v>
          </cell>
          <cell r="H464" t="str">
            <v>0</v>
          </cell>
          <cell r="I464" t="str">
            <v>0</v>
          </cell>
          <cell r="J464" t="str">
            <v>0</v>
          </cell>
          <cell r="K464" t="str">
            <v>0</v>
          </cell>
          <cell r="L464" t="str">
            <v>0</v>
          </cell>
          <cell r="M464" t="str">
            <v>0</v>
          </cell>
          <cell r="N464" t="str">
            <v>0</v>
          </cell>
          <cell r="O464" t="str">
            <v>0</v>
          </cell>
          <cell r="P464" t="str">
            <v>0</v>
          </cell>
          <cell r="Q464" t="str">
            <v>0</v>
          </cell>
          <cell r="R464" t="str">
            <v>0</v>
          </cell>
          <cell r="S464" t="str">
            <v>0</v>
          </cell>
          <cell r="T464" t="str">
            <v>0</v>
          </cell>
          <cell r="U464" t="str">
            <v>0</v>
          </cell>
          <cell r="V464" t="str">
            <v>0</v>
          </cell>
          <cell r="W464" t="str">
            <v>0</v>
          </cell>
          <cell r="X464" t="str">
            <v>0</v>
          </cell>
        </row>
        <row r="465">
          <cell r="A465">
            <v>528200</v>
          </cell>
          <cell r="B465" t="str">
            <v xml:space="preserve">                                                            528200     Interest Income - (Lnsw)</v>
          </cell>
          <cell r="C465" t="str">
            <v>0</v>
          </cell>
          <cell r="D465" t="str">
            <v>0</v>
          </cell>
          <cell r="E465" t="str">
            <v>0</v>
          </cell>
          <cell r="F465" t="str">
            <v>0</v>
          </cell>
          <cell r="G465" t="str">
            <v>0</v>
          </cell>
          <cell r="H465" t="str">
            <v>0</v>
          </cell>
          <cell r="I465" t="str">
            <v>0</v>
          </cell>
          <cell r="J465" t="str">
            <v>0</v>
          </cell>
          <cell r="K465" t="str">
            <v>0</v>
          </cell>
          <cell r="L465" t="str">
            <v>0</v>
          </cell>
          <cell r="M465" t="str">
            <v>0</v>
          </cell>
          <cell r="N465" t="str">
            <v>0</v>
          </cell>
          <cell r="O465" t="str">
            <v>0</v>
          </cell>
          <cell r="P465" t="str">
            <v>0</v>
          </cell>
          <cell r="Q465" t="str">
            <v>0</v>
          </cell>
          <cell r="R465" t="str">
            <v>0</v>
          </cell>
          <cell r="S465" t="str">
            <v>0</v>
          </cell>
          <cell r="T465" t="str">
            <v>0</v>
          </cell>
          <cell r="U465" t="str">
            <v>0</v>
          </cell>
          <cell r="V465" t="str">
            <v>0</v>
          </cell>
          <cell r="W465" t="str">
            <v>0</v>
          </cell>
          <cell r="X465" t="str">
            <v>0</v>
          </cell>
        </row>
        <row r="466">
          <cell r="A466">
            <v>528400</v>
          </cell>
          <cell r="B466" t="str">
            <v xml:space="preserve">                                                            528400     Interest Income - (Lgsw)</v>
          </cell>
          <cell r="C466" t="str">
            <v>0</v>
          </cell>
          <cell r="D466" t="str">
            <v>0</v>
          </cell>
          <cell r="E466" t="str">
            <v>0</v>
          </cell>
          <cell r="F466" t="str">
            <v>0</v>
          </cell>
          <cell r="G466" t="str">
            <v>0</v>
          </cell>
          <cell r="H466" t="str">
            <v>0</v>
          </cell>
          <cell r="I466" t="str">
            <v>0</v>
          </cell>
          <cell r="J466" t="str">
            <v>0</v>
          </cell>
          <cell r="K466" t="str">
            <v>0</v>
          </cell>
          <cell r="L466" t="str">
            <v>0</v>
          </cell>
          <cell r="M466" t="str">
            <v>0</v>
          </cell>
          <cell r="N466" t="str">
            <v>0</v>
          </cell>
          <cell r="O466" t="str">
            <v>0</v>
          </cell>
          <cell r="P466" t="str">
            <v>0</v>
          </cell>
          <cell r="Q466" t="str">
            <v>0</v>
          </cell>
          <cell r="R466" t="str">
            <v>0</v>
          </cell>
          <cell r="S466" t="str">
            <v>0</v>
          </cell>
          <cell r="T466" t="str">
            <v>0</v>
          </cell>
          <cell r="U466" t="str">
            <v>0</v>
          </cell>
          <cell r="V466" t="str">
            <v>0</v>
          </cell>
          <cell r="W466" t="str">
            <v>0</v>
          </cell>
          <cell r="X466" t="str">
            <v>0</v>
          </cell>
        </row>
        <row r="467">
          <cell r="A467">
            <v>528600</v>
          </cell>
          <cell r="B467" t="str">
            <v xml:space="preserve">                                                            528600     Interest Income (Optn)</v>
          </cell>
          <cell r="C467" t="str">
            <v>0</v>
          </cell>
          <cell r="D467" t="str">
            <v>0</v>
          </cell>
          <cell r="E467" t="str">
            <v>0</v>
          </cell>
          <cell r="F467" t="str">
            <v>0</v>
          </cell>
          <cell r="G467" t="str">
            <v>0</v>
          </cell>
          <cell r="H467" t="str">
            <v>0</v>
          </cell>
          <cell r="I467" t="str">
            <v>0</v>
          </cell>
          <cell r="J467" t="str">
            <v>0</v>
          </cell>
          <cell r="K467" t="str">
            <v>0</v>
          </cell>
          <cell r="L467" t="str">
            <v>0</v>
          </cell>
          <cell r="M467" t="str">
            <v>0</v>
          </cell>
          <cell r="N467" t="str">
            <v>0</v>
          </cell>
          <cell r="O467" t="str">
            <v>0</v>
          </cell>
          <cell r="P467" t="str">
            <v>0</v>
          </cell>
          <cell r="Q467" t="str">
            <v>0</v>
          </cell>
          <cell r="R467" t="str">
            <v>0</v>
          </cell>
          <cell r="S467" t="str">
            <v>0</v>
          </cell>
          <cell r="T467" t="str">
            <v>0</v>
          </cell>
          <cell r="U467" t="str">
            <v>0</v>
          </cell>
          <cell r="V467" t="str">
            <v>0</v>
          </cell>
          <cell r="W467" t="str">
            <v>0</v>
          </cell>
          <cell r="X467" t="str">
            <v>0</v>
          </cell>
        </row>
        <row r="468">
          <cell r="A468">
            <v>528700</v>
          </cell>
          <cell r="B468" t="str">
            <v xml:space="preserve">                                                            528700     Interest Income   -(Snsw)</v>
          </cell>
          <cell r="C468" t="str">
            <v>0</v>
          </cell>
          <cell r="D468" t="str">
            <v>0</v>
          </cell>
          <cell r="E468" t="str">
            <v>0</v>
          </cell>
          <cell r="F468" t="str">
            <v>0</v>
          </cell>
          <cell r="G468" t="str">
            <v>0</v>
          </cell>
          <cell r="H468" t="str">
            <v>0</v>
          </cell>
          <cell r="I468" t="str">
            <v>0</v>
          </cell>
          <cell r="J468" t="str">
            <v>0</v>
          </cell>
          <cell r="K468" t="str">
            <v>0</v>
          </cell>
          <cell r="L468" t="str">
            <v>0</v>
          </cell>
          <cell r="M468" t="str">
            <v>0</v>
          </cell>
          <cell r="N468" t="str">
            <v>0</v>
          </cell>
          <cell r="O468" t="str">
            <v>0</v>
          </cell>
          <cell r="P468" t="str">
            <v>0</v>
          </cell>
          <cell r="Q468" t="str">
            <v>0</v>
          </cell>
          <cell r="R468" t="str">
            <v>0</v>
          </cell>
          <cell r="S468" t="str">
            <v>0</v>
          </cell>
          <cell r="T468" t="str">
            <v>0</v>
          </cell>
          <cell r="U468" t="str">
            <v>0</v>
          </cell>
          <cell r="V468" t="str">
            <v>0</v>
          </cell>
          <cell r="W468" t="str">
            <v>0</v>
          </cell>
          <cell r="X468" t="str">
            <v>0</v>
          </cell>
        </row>
        <row r="469">
          <cell r="A469">
            <v>528800</v>
          </cell>
          <cell r="B469" t="str">
            <v xml:space="preserve">                                                            528800     Interest Income-SLSW</v>
          </cell>
          <cell r="C469" t="str">
            <v>0</v>
          </cell>
          <cell r="D469" t="str">
            <v>0</v>
          </cell>
          <cell r="E469" t="str">
            <v>0</v>
          </cell>
          <cell r="F469" t="str">
            <v>0</v>
          </cell>
          <cell r="G469" t="str">
            <v>0</v>
          </cell>
          <cell r="H469" t="str">
            <v>0</v>
          </cell>
          <cell r="I469" t="str">
            <v>0</v>
          </cell>
          <cell r="J469" t="str">
            <v>0</v>
          </cell>
          <cell r="K469" t="str">
            <v>0</v>
          </cell>
          <cell r="L469" t="str">
            <v>0</v>
          </cell>
          <cell r="M469" t="str">
            <v>0</v>
          </cell>
          <cell r="N469" t="str">
            <v>0</v>
          </cell>
          <cell r="O469" t="str">
            <v>0</v>
          </cell>
          <cell r="P469" t="str">
            <v>0</v>
          </cell>
          <cell r="Q469" t="str">
            <v>0</v>
          </cell>
          <cell r="R469" t="str">
            <v>0</v>
          </cell>
          <cell r="S469" t="str">
            <v>0</v>
          </cell>
          <cell r="T469" t="str">
            <v>0</v>
          </cell>
          <cell r="U469" t="str">
            <v>0</v>
          </cell>
          <cell r="V469" t="str">
            <v>0</v>
          </cell>
          <cell r="W469" t="str">
            <v>0</v>
          </cell>
          <cell r="X469" t="str">
            <v>0</v>
          </cell>
        </row>
        <row r="470">
          <cell r="A470">
            <v>550003</v>
          </cell>
          <cell r="B470" t="str">
            <v xml:space="preserve">                                                            550003     S/S INT RATE CAP (ST EXP)</v>
          </cell>
          <cell r="C470" t="str">
            <v>0</v>
          </cell>
          <cell r="D470" t="str">
            <v>0</v>
          </cell>
          <cell r="E470" t="str">
            <v>0</v>
          </cell>
          <cell r="F470" t="str">
            <v>0</v>
          </cell>
          <cell r="G470" t="str">
            <v>0</v>
          </cell>
          <cell r="H470" t="str">
            <v>0</v>
          </cell>
          <cell r="I470" t="str">
            <v>0</v>
          </cell>
          <cell r="J470" t="str">
            <v>0</v>
          </cell>
          <cell r="K470" t="str">
            <v>0</v>
          </cell>
          <cell r="L470" t="str">
            <v>0</v>
          </cell>
          <cell r="M470" t="str">
            <v>0</v>
          </cell>
          <cell r="N470" t="str">
            <v>0</v>
          </cell>
          <cell r="O470" t="str">
            <v>0</v>
          </cell>
          <cell r="P470" t="str">
            <v>0</v>
          </cell>
          <cell r="Q470" t="str">
            <v>0</v>
          </cell>
          <cell r="R470" t="str">
            <v>0</v>
          </cell>
          <cell r="S470" t="str">
            <v>0</v>
          </cell>
          <cell r="T470" t="str">
            <v>0</v>
          </cell>
          <cell r="U470" t="str">
            <v>0</v>
          </cell>
          <cell r="V470" t="str">
            <v>0</v>
          </cell>
          <cell r="W470" t="str">
            <v>0</v>
          </cell>
          <cell r="X470" t="str">
            <v>0</v>
          </cell>
        </row>
        <row r="471">
          <cell r="A471">
            <v>550004</v>
          </cell>
          <cell r="B471" t="str">
            <v xml:space="preserve">                                                            550004     S/S INT RATE CAP (ST EXP)</v>
          </cell>
          <cell r="C471" t="str">
            <v>0</v>
          </cell>
          <cell r="D471" t="str">
            <v>0</v>
          </cell>
          <cell r="E471" t="str">
            <v>0</v>
          </cell>
          <cell r="F471" t="str">
            <v>0</v>
          </cell>
          <cell r="G471" t="str">
            <v>0</v>
          </cell>
          <cell r="H471" t="str">
            <v>0</v>
          </cell>
          <cell r="I471" t="str">
            <v>0</v>
          </cell>
          <cell r="J471" t="str">
            <v>0</v>
          </cell>
          <cell r="K471" t="str">
            <v>0</v>
          </cell>
          <cell r="L471" t="str">
            <v>0</v>
          </cell>
          <cell r="M471" t="str">
            <v>0</v>
          </cell>
          <cell r="N471" t="str">
            <v>0</v>
          </cell>
          <cell r="O471" t="str">
            <v>0</v>
          </cell>
          <cell r="P471" t="str">
            <v>0</v>
          </cell>
          <cell r="Q471" t="str">
            <v>0</v>
          </cell>
          <cell r="R471" t="str">
            <v>0</v>
          </cell>
          <cell r="S471" t="str">
            <v>0</v>
          </cell>
          <cell r="T471" t="str">
            <v>0</v>
          </cell>
          <cell r="U471" t="str">
            <v>0</v>
          </cell>
          <cell r="V471" t="str">
            <v>0</v>
          </cell>
          <cell r="W471" t="str">
            <v>0</v>
          </cell>
          <cell r="X471" t="str">
            <v>0</v>
          </cell>
        </row>
        <row r="472">
          <cell r="A472" t="str">
            <v xml:space="preserve">                                                       INTEXPUNADJ_INT</v>
          </cell>
          <cell r="B472" t="str">
            <v xml:space="preserve">                                                       INTEXPUNADJ_INT</v>
          </cell>
          <cell r="C472">
            <v>-5263371.37</v>
          </cell>
          <cell r="D472">
            <v>-5637849.9399999995</v>
          </cell>
          <cell r="E472">
            <v>-5246255.97</v>
          </cell>
          <cell r="F472">
            <v>-5416633.9099999983</v>
          </cell>
          <cell r="G472">
            <v>-5842679.3500000006</v>
          </cell>
          <cell r="H472">
            <v>-6195279.6000000006</v>
          </cell>
          <cell r="I472">
            <v>-5499851.0100000007</v>
          </cell>
          <cell r="J472">
            <v>-6489499.9999999991</v>
          </cell>
          <cell r="K472">
            <v>-6903958.4400000004</v>
          </cell>
          <cell r="L472">
            <v>-6640436.8699999992</v>
          </cell>
          <cell r="M472">
            <v>-7571517.4299999997</v>
          </cell>
          <cell r="N472">
            <v>-6783088.3900000015</v>
          </cell>
          <cell r="O472">
            <v>-61249494.489999995</v>
          </cell>
          <cell r="P472">
            <v>-73490422.280000001</v>
          </cell>
          <cell r="Q472">
            <v>-16147477.279999997</v>
          </cell>
          <cell r="R472">
            <v>-17454592.859999999</v>
          </cell>
          <cell r="S472">
            <v>-18893309.449999999</v>
          </cell>
          <cell r="T472">
            <v>-20995042.690000001</v>
          </cell>
          <cell r="U472">
            <v>-23390391.112499997</v>
          </cell>
          <cell r="V472">
            <v>-24680112.287500001</v>
          </cell>
          <cell r="W472">
            <v>-42697698.0075</v>
          </cell>
          <cell r="X472">
            <v>-62957238.055</v>
          </cell>
        </row>
        <row r="473">
          <cell r="A473">
            <v>512210</v>
          </cell>
          <cell r="B473" t="str">
            <v xml:space="preserve">                                                            512210     Amort Expense Comm (Deb)</v>
          </cell>
          <cell r="C473" t="str">
            <v>0</v>
          </cell>
          <cell r="D473" t="str">
            <v>0</v>
          </cell>
          <cell r="E473" t="str">
            <v>0</v>
          </cell>
          <cell r="F473" t="str">
            <v>0</v>
          </cell>
          <cell r="G473" t="str">
            <v>0</v>
          </cell>
          <cell r="H473" t="str">
            <v>0</v>
          </cell>
          <cell r="I473" t="str">
            <v>0</v>
          </cell>
          <cell r="J473" t="str">
            <v>0</v>
          </cell>
          <cell r="K473" t="str">
            <v>0</v>
          </cell>
          <cell r="L473" t="str">
            <v>0</v>
          </cell>
          <cell r="M473" t="str">
            <v>0</v>
          </cell>
          <cell r="N473" t="str">
            <v>0</v>
          </cell>
          <cell r="O473" t="str">
            <v>0</v>
          </cell>
          <cell r="P473" t="str">
            <v>0</v>
          </cell>
          <cell r="Q473" t="str">
            <v>0</v>
          </cell>
          <cell r="R473" t="str">
            <v>0</v>
          </cell>
          <cell r="S473" t="str">
            <v>0</v>
          </cell>
          <cell r="T473" t="str">
            <v>0</v>
          </cell>
          <cell r="U473" t="str">
            <v>0</v>
          </cell>
          <cell r="V473" t="str">
            <v>0</v>
          </cell>
          <cell r="W473" t="str">
            <v>0</v>
          </cell>
          <cell r="X473" t="str">
            <v>0</v>
          </cell>
        </row>
        <row r="474">
          <cell r="A474">
            <v>512220</v>
          </cell>
          <cell r="B474" t="str">
            <v xml:space="preserve">                                                            512220     Amort Exp Prem - (Deb)</v>
          </cell>
          <cell r="C474" t="str">
            <v>0</v>
          </cell>
          <cell r="D474" t="str">
            <v>0</v>
          </cell>
          <cell r="E474" t="str">
            <v>0</v>
          </cell>
          <cell r="F474" t="str">
            <v>0</v>
          </cell>
          <cell r="G474" t="str">
            <v>0</v>
          </cell>
          <cell r="H474" t="str">
            <v>0</v>
          </cell>
          <cell r="I474" t="str">
            <v>0</v>
          </cell>
          <cell r="J474" t="str">
            <v>0</v>
          </cell>
          <cell r="K474" t="str">
            <v>0</v>
          </cell>
          <cell r="L474" t="str">
            <v>0</v>
          </cell>
          <cell r="M474" t="str">
            <v>0</v>
          </cell>
          <cell r="N474" t="str">
            <v>0</v>
          </cell>
          <cell r="O474" t="str">
            <v>0</v>
          </cell>
          <cell r="P474" t="str">
            <v>0</v>
          </cell>
          <cell r="Q474" t="str">
            <v>0</v>
          </cell>
          <cell r="R474" t="str">
            <v>0</v>
          </cell>
          <cell r="S474" t="str">
            <v>0</v>
          </cell>
          <cell r="T474" t="str">
            <v>0</v>
          </cell>
          <cell r="U474" t="str">
            <v>0</v>
          </cell>
          <cell r="V474" t="str">
            <v>0</v>
          </cell>
          <cell r="W474" t="str">
            <v>0</v>
          </cell>
          <cell r="X474" t="str">
            <v>0</v>
          </cell>
        </row>
        <row r="475">
          <cell r="A475">
            <v>512230</v>
          </cell>
          <cell r="B475" t="str">
            <v xml:space="preserve">                                                            512230     Amort Exp Disc - (Deb)</v>
          </cell>
          <cell r="C475" t="str">
            <v>0</v>
          </cell>
          <cell r="D475" t="str">
            <v>0</v>
          </cell>
          <cell r="E475" t="str">
            <v>0</v>
          </cell>
          <cell r="F475" t="str">
            <v>0</v>
          </cell>
          <cell r="G475" t="str">
            <v>0</v>
          </cell>
          <cell r="H475" t="str">
            <v>0</v>
          </cell>
          <cell r="I475" t="str">
            <v>0</v>
          </cell>
          <cell r="J475" t="str">
            <v>0</v>
          </cell>
          <cell r="K475" t="str">
            <v>0</v>
          </cell>
          <cell r="L475" t="str">
            <v>0</v>
          </cell>
          <cell r="M475" t="str">
            <v>0</v>
          </cell>
          <cell r="N475" t="str">
            <v>0</v>
          </cell>
          <cell r="O475" t="str">
            <v>0</v>
          </cell>
          <cell r="P475" t="str">
            <v>0</v>
          </cell>
          <cell r="Q475" t="str">
            <v>0</v>
          </cell>
          <cell r="R475" t="str">
            <v>0</v>
          </cell>
          <cell r="S475" t="str">
            <v>0</v>
          </cell>
          <cell r="T475" t="str">
            <v>0</v>
          </cell>
          <cell r="U475" t="str">
            <v>0</v>
          </cell>
          <cell r="V475" t="str">
            <v>0</v>
          </cell>
          <cell r="W475" t="str">
            <v>0</v>
          </cell>
          <cell r="X475" t="str">
            <v>0</v>
          </cell>
        </row>
        <row r="476">
          <cell r="A476">
            <v>512250</v>
          </cell>
          <cell r="B476" t="str">
            <v xml:space="preserve">                                                            512250     Amort Exp Other Loss-Deb</v>
          </cell>
          <cell r="C476" t="str">
            <v>0</v>
          </cell>
          <cell r="D476" t="str">
            <v>0</v>
          </cell>
          <cell r="E476" t="str">
            <v>0</v>
          </cell>
          <cell r="F476" t="str">
            <v>0</v>
          </cell>
          <cell r="G476" t="str">
            <v>0</v>
          </cell>
          <cell r="H476" t="str">
            <v>0</v>
          </cell>
          <cell r="I476" t="str">
            <v>0</v>
          </cell>
          <cell r="J476" t="str">
            <v>0</v>
          </cell>
          <cell r="K476" t="str">
            <v>0</v>
          </cell>
          <cell r="L476" t="str">
            <v>0</v>
          </cell>
          <cell r="M476" t="str">
            <v>0</v>
          </cell>
          <cell r="N476" t="str">
            <v>0</v>
          </cell>
          <cell r="O476" t="str">
            <v>0</v>
          </cell>
          <cell r="P476" t="str">
            <v>0</v>
          </cell>
          <cell r="Q476" t="str">
            <v>0</v>
          </cell>
          <cell r="R476" t="str">
            <v>0</v>
          </cell>
          <cell r="S476" t="str">
            <v>0</v>
          </cell>
          <cell r="T476" t="str">
            <v>0</v>
          </cell>
          <cell r="U476" t="str">
            <v>0</v>
          </cell>
          <cell r="V476" t="str">
            <v>0</v>
          </cell>
          <cell r="W476" t="str">
            <v>0</v>
          </cell>
          <cell r="X476" t="str">
            <v>0</v>
          </cell>
        </row>
        <row r="477">
          <cell r="A477">
            <v>512260</v>
          </cell>
          <cell r="B477" t="str">
            <v xml:space="preserve">                                                            512260     Amort Exp Hedge Gain-Deb</v>
          </cell>
          <cell r="C477" t="str">
            <v>0</v>
          </cell>
          <cell r="D477" t="str">
            <v>0</v>
          </cell>
          <cell r="E477" t="str">
            <v>0</v>
          </cell>
          <cell r="F477" t="str">
            <v>0</v>
          </cell>
          <cell r="G477" t="str">
            <v>0</v>
          </cell>
          <cell r="H477" t="str">
            <v>0</v>
          </cell>
          <cell r="I477" t="str">
            <v>0</v>
          </cell>
          <cell r="J477" t="str">
            <v>0</v>
          </cell>
          <cell r="K477" t="str">
            <v>0</v>
          </cell>
          <cell r="L477" t="str">
            <v>0</v>
          </cell>
          <cell r="M477" t="str">
            <v>0</v>
          </cell>
          <cell r="N477" t="str">
            <v>0</v>
          </cell>
          <cell r="O477" t="str">
            <v>0</v>
          </cell>
          <cell r="P477" t="str">
            <v>0</v>
          </cell>
          <cell r="Q477" t="str">
            <v>0</v>
          </cell>
          <cell r="R477" t="str">
            <v>0</v>
          </cell>
          <cell r="S477" t="str">
            <v>0</v>
          </cell>
          <cell r="T477" t="str">
            <v>0</v>
          </cell>
          <cell r="U477" t="str">
            <v>0</v>
          </cell>
          <cell r="V477" t="str">
            <v>0</v>
          </cell>
          <cell r="W477" t="str">
            <v>0</v>
          </cell>
          <cell r="X477" t="str">
            <v>0</v>
          </cell>
        </row>
        <row r="478">
          <cell r="A478">
            <v>512270</v>
          </cell>
          <cell r="B478" t="str">
            <v xml:space="preserve">                                                            512270     Amort Exp Hedge Loss-Deb</v>
          </cell>
          <cell r="C478" t="str">
            <v>0</v>
          </cell>
          <cell r="D478" t="str">
            <v>0</v>
          </cell>
          <cell r="E478" t="str">
            <v>0</v>
          </cell>
          <cell r="F478" t="str">
            <v>0</v>
          </cell>
          <cell r="G478" t="str">
            <v>0</v>
          </cell>
          <cell r="H478" t="str">
            <v>0</v>
          </cell>
          <cell r="I478" t="str">
            <v>0</v>
          </cell>
          <cell r="J478" t="str">
            <v>0</v>
          </cell>
          <cell r="K478" t="str">
            <v>0</v>
          </cell>
          <cell r="L478" t="str">
            <v>0</v>
          </cell>
          <cell r="M478" t="str">
            <v>0</v>
          </cell>
          <cell r="N478" t="str">
            <v>0</v>
          </cell>
          <cell r="O478" t="str">
            <v>0</v>
          </cell>
          <cell r="P478" t="str">
            <v>0</v>
          </cell>
          <cell r="Q478" t="str">
            <v>0</v>
          </cell>
          <cell r="R478" t="str">
            <v>0</v>
          </cell>
          <cell r="S478" t="str">
            <v>0</v>
          </cell>
          <cell r="T478" t="str">
            <v>0</v>
          </cell>
          <cell r="U478" t="str">
            <v>0</v>
          </cell>
          <cell r="V478" t="str">
            <v>0</v>
          </cell>
          <cell r="W478" t="str">
            <v>0</v>
          </cell>
          <cell r="X478" t="str">
            <v>0</v>
          </cell>
        </row>
        <row r="479">
          <cell r="A479">
            <v>512310</v>
          </cell>
          <cell r="B479" t="str">
            <v xml:space="preserve">                                                            512310     Amort Expense Commission(USTO)</v>
          </cell>
          <cell r="C479" t="str">
            <v>0</v>
          </cell>
          <cell r="D479" t="str">
            <v>0</v>
          </cell>
          <cell r="E479" t="str">
            <v>0</v>
          </cell>
          <cell r="F479" t="str">
            <v>0</v>
          </cell>
          <cell r="G479" t="str">
            <v>0</v>
          </cell>
          <cell r="H479" t="str">
            <v>0</v>
          </cell>
          <cell r="I479" t="str">
            <v>0</v>
          </cell>
          <cell r="J479" t="str">
            <v>0</v>
          </cell>
          <cell r="K479" t="str">
            <v>0</v>
          </cell>
          <cell r="L479" t="str">
            <v>0</v>
          </cell>
          <cell r="M479" t="str">
            <v>0</v>
          </cell>
          <cell r="N479" t="str">
            <v>0</v>
          </cell>
          <cell r="O479" t="str">
            <v>0</v>
          </cell>
          <cell r="P479" t="str">
            <v>0</v>
          </cell>
          <cell r="Q479" t="str">
            <v>0</v>
          </cell>
          <cell r="R479" t="str">
            <v>0</v>
          </cell>
          <cell r="S479" t="str">
            <v>0</v>
          </cell>
          <cell r="T479" t="str">
            <v>0</v>
          </cell>
          <cell r="U479" t="str">
            <v>0</v>
          </cell>
          <cell r="V479" t="str">
            <v>0</v>
          </cell>
          <cell r="W479" t="str">
            <v>0</v>
          </cell>
          <cell r="X479" t="str">
            <v>0</v>
          </cell>
        </row>
        <row r="480">
          <cell r="A480">
            <v>512320</v>
          </cell>
          <cell r="B480" t="str">
            <v xml:space="preserve">                                                            512320     Amort Income Premium (USTO)</v>
          </cell>
          <cell r="C480" t="str">
            <v>0</v>
          </cell>
          <cell r="D480" t="str">
            <v>0</v>
          </cell>
          <cell r="E480" t="str">
            <v>0</v>
          </cell>
          <cell r="F480" t="str">
            <v>0</v>
          </cell>
          <cell r="G480" t="str">
            <v>0</v>
          </cell>
          <cell r="H480" t="str">
            <v>0</v>
          </cell>
          <cell r="I480" t="str">
            <v>0</v>
          </cell>
          <cell r="J480" t="str">
            <v>0</v>
          </cell>
          <cell r="K480" t="str">
            <v>0</v>
          </cell>
          <cell r="L480" t="str">
            <v>0</v>
          </cell>
          <cell r="M480" t="str">
            <v>0</v>
          </cell>
          <cell r="N480" t="str">
            <v>0</v>
          </cell>
          <cell r="O480" t="str">
            <v>0</v>
          </cell>
          <cell r="P480" t="str">
            <v>0</v>
          </cell>
          <cell r="Q480" t="str">
            <v>0</v>
          </cell>
          <cell r="R480" t="str">
            <v>0</v>
          </cell>
          <cell r="S480" t="str">
            <v>0</v>
          </cell>
          <cell r="T480" t="str">
            <v>0</v>
          </cell>
          <cell r="U480" t="str">
            <v>0</v>
          </cell>
          <cell r="V480" t="str">
            <v>0</v>
          </cell>
          <cell r="W480" t="str">
            <v>0</v>
          </cell>
          <cell r="X480" t="str">
            <v>0</v>
          </cell>
        </row>
        <row r="481">
          <cell r="A481">
            <v>512330</v>
          </cell>
          <cell r="B481" t="str">
            <v xml:space="preserve">                                                            512330     Amort Expense Discount (USTO)</v>
          </cell>
          <cell r="C481" t="str">
            <v>0</v>
          </cell>
          <cell r="D481" t="str">
            <v>0</v>
          </cell>
          <cell r="E481" t="str">
            <v>0</v>
          </cell>
          <cell r="F481" t="str">
            <v>0</v>
          </cell>
          <cell r="G481" t="str">
            <v>0</v>
          </cell>
          <cell r="H481" t="str">
            <v>0</v>
          </cell>
          <cell r="I481" t="str">
            <v>0</v>
          </cell>
          <cell r="J481" t="str">
            <v>0</v>
          </cell>
          <cell r="K481" t="str">
            <v>0</v>
          </cell>
          <cell r="L481" t="str">
            <v>0</v>
          </cell>
          <cell r="M481" t="str">
            <v>0</v>
          </cell>
          <cell r="N481" t="str">
            <v>0</v>
          </cell>
          <cell r="O481" t="str">
            <v>0</v>
          </cell>
          <cell r="P481" t="str">
            <v>0</v>
          </cell>
          <cell r="Q481" t="str">
            <v>0</v>
          </cell>
          <cell r="R481" t="str">
            <v>0</v>
          </cell>
          <cell r="S481" t="str">
            <v>0</v>
          </cell>
          <cell r="T481" t="str">
            <v>0</v>
          </cell>
          <cell r="U481" t="str">
            <v>0</v>
          </cell>
          <cell r="V481" t="str">
            <v>0</v>
          </cell>
          <cell r="W481" t="str">
            <v>0</v>
          </cell>
          <cell r="X481" t="str">
            <v>0</v>
          </cell>
        </row>
        <row r="482">
          <cell r="A482">
            <v>512340</v>
          </cell>
          <cell r="B482" t="str">
            <v xml:space="preserve">                                                            512340     Amort Income Other Gain (USTO)</v>
          </cell>
          <cell r="C482" t="str">
            <v>0</v>
          </cell>
          <cell r="D482" t="str">
            <v>0</v>
          </cell>
          <cell r="E482" t="str">
            <v>0</v>
          </cell>
          <cell r="F482" t="str">
            <v>0</v>
          </cell>
          <cell r="G482" t="str">
            <v>0</v>
          </cell>
          <cell r="H482" t="str">
            <v>0</v>
          </cell>
          <cell r="I482" t="str">
            <v>0</v>
          </cell>
          <cell r="J482" t="str">
            <v>0</v>
          </cell>
          <cell r="K482" t="str">
            <v>0</v>
          </cell>
          <cell r="L482" t="str">
            <v>0</v>
          </cell>
          <cell r="M482" t="str">
            <v>0</v>
          </cell>
          <cell r="N482" t="str">
            <v>0</v>
          </cell>
          <cell r="O482" t="str">
            <v>0</v>
          </cell>
          <cell r="P482" t="str">
            <v>0</v>
          </cell>
          <cell r="Q482" t="str">
            <v>0</v>
          </cell>
          <cell r="R482" t="str">
            <v>0</v>
          </cell>
          <cell r="S482" t="str">
            <v>0</v>
          </cell>
          <cell r="T482" t="str">
            <v>0</v>
          </cell>
          <cell r="U482" t="str">
            <v>0</v>
          </cell>
          <cell r="V482" t="str">
            <v>0</v>
          </cell>
          <cell r="W482" t="str">
            <v>0</v>
          </cell>
          <cell r="X482" t="str">
            <v>0</v>
          </cell>
        </row>
        <row r="483">
          <cell r="A483">
            <v>512350</v>
          </cell>
          <cell r="B483" t="str">
            <v xml:space="preserve">                                                            512350     Amort Expense Other Loss (USTO)</v>
          </cell>
          <cell r="C483" t="str">
            <v>0</v>
          </cell>
          <cell r="D483" t="str">
            <v>0</v>
          </cell>
          <cell r="E483" t="str">
            <v>0</v>
          </cell>
          <cell r="F483" t="str">
            <v>0</v>
          </cell>
          <cell r="G483" t="str">
            <v>0</v>
          </cell>
          <cell r="H483" t="str">
            <v>0</v>
          </cell>
          <cell r="I483" t="str">
            <v>0</v>
          </cell>
          <cell r="J483" t="str">
            <v>0</v>
          </cell>
          <cell r="K483" t="str">
            <v>0</v>
          </cell>
          <cell r="L483" t="str">
            <v>0</v>
          </cell>
          <cell r="M483" t="str">
            <v>0</v>
          </cell>
          <cell r="N483" t="str">
            <v>0</v>
          </cell>
          <cell r="O483" t="str">
            <v>0</v>
          </cell>
          <cell r="P483" t="str">
            <v>0</v>
          </cell>
          <cell r="Q483" t="str">
            <v>0</v>
          </cell>
          <cell r="R483" t="str">
            <v>0</v>
          </cell>
          <cell r="S483" t="str">
            <v>0</v>
          </cell>
          <cell r="T483" t="str">
            <v>0</v>
          </cell>
          <cell r="U483" t="str">
            <v>0</v>
          </cell>
          <cell r="V483" t="str">
            <v>0</v>
          </cell>
          <cell r="W483" t="str">
            <v>0</v>
          </cell>
          <cell r="X483" t="str">
            <v>0</v>
          </cell>
        </row>
        <row r="484">
          <cell r="A484">
            <v>512360</v>
          </cell>
          <cell r="B484" t="str">
            <v xml:space="preserve">                                                            512360     Amort Income Hedge Gain (USTO)</v>
          </cell>
          <cell r="C484" t="str">
            <v>0</v>
          </cell>
          <cell r="D484" t="str">
            <v>0</v>
          </cell>
          <cell r="E484" t="str">
            <v>0</v>
          </cell>
          <cell r="F484" t="str">
            <v>0</v>
          </cell>
          <cell r="G484" t="str">
            <v>0</v>
          </cell>
          <cell r="H484" t="str">
            <v>0</v>
          </cell>
          <cell r="I484" t="str">
            <v>0</v>
          </cell>
          <cell r="J484" t="str">
            <v>0</v>
          </cell>
          <cell r="K484" t="str">
            <v>0</v>
          </cell>
          <cell r="L484" t="str">
            <v>0</v>
          </cell>
          <cell r="M484" t="str">
            <v>0</v>
          </cell>
          <cell r="N484" t="str">
            <v>0</v>
          </cell>
          <cell r="O484" t="str">
            <v>0</v>
          </cell>
          <cell r="P484" t="str">
            <v>0</v>
          </cell>
          <cell r="Q484" t="str">
            <v>0</v>
          </cell>
          <cell r="R484" t="str">
            <v>0</v>
          </cell>
          <cell r="S484" t="str">
            <v>0</v>
          </cell>
          <cell r="T484" t="str">
            <v>0</v>
          </cell>
          <cell r="U484" t="str">
            <v>0</v>
          </cell>
          <cell r="V484" t="str">
            <v>0</v>
          </cell>
          <cell r="W484" t="str">
            <v>0</v>
          </cell>
          <cell r="X484" t="str">
            <v>0</v>
          </cell>
        </row>
        <row r="485">
          <cell r="A485">
            <v>512370</v>
          </cell>
          <cell r="B485" t="str">
            <v xml:space="preserve">                                                            512370     Amort Loss Hedge Loss (USTO)</v>
          </cell>
          <cell r="C485" t="str">
            <v>0</v>
          </cell>
          <cell r="D485" t="str">
            <v>0</v>
          </cell>
          <cell r="E485" t="str">
            <v>0</v>
          </cell>
          <cell r="F485" t="str">
            <v>0</v>
          </cell>
          <cell r="G485" t="str">
            <v>0</v>
          </cell>
          <cell r="H485" t="str">
            <v>0</v>
          </cell>
          <cell r="I485" t="str">
            <v>0</v>
          </cell>
          <cell r="J485" t="str">
            <v>0</v>
          </cell>
          <cell r="K485" t="str">
            <v>0</v>
          </cell>
          <cell r="L485" t="str">
            <v>0</v>
          </cell>
          <cell r="M485" t="str">
            <v>0</v>
          </cell>
          <cell r="N485" t="str">
            <v>0</v>
          </cell>
          <cell r="O485" t="str">
            <v>0</v>
          </cell>
          <cell r="P485" t="str">
            <v>0</v>
          </cell>
          <cell r="Q485" t="str">
            <v>0</v>
          </cell>
          <cell r="R485" t="str">
            <v>0</v>
          </cell>
          <cell r="S485" t="str">
            <v>0</v>
          </cell>
          <cell r="T485" t="str">
            <v>0</v>
          </cell>
          <cell r="U485" t="str">
            <v>0</v>
          </cell>
          <cell r="V485" t="str">
            <v>0</v>
          </cell>
          <cell r="W485" t="str">
            <v>0</v>
          </cell>
          <cell r="X485" t="str">
            <v>0</v>
          </cell>
        </row>
        <row r="486">
          <cell r="A486">
            <v>512410</v>
          </cell>
          <cell r="B486" t="str">
            <v xml:space="preserve">                                                            512410     Amort Exp Commission (UBEN)</v>
          </cell>
          <cell r="C486" t="str">
            <v>0</v>
          </cell>
          <cell r="D486" t="str">
            <v>0</v>
          </cell>
          <cell r="E486" t="str">
            <v>0</v>
          </cell>
          <cell r="F486" t="str">
            <v>0</v>
          </cell>
          <cell r="G486" t="str">
            <v>0</v>
          </cell>
          <cell r="H486" t="str">
            <v>0</v>
          </cell>
          <cell r="I486" t="str">
            <v>0</v>
          </cell>
          <cell r="J486" t="str">
            <v>0</v>
          </cell>
          <cell r="K486" t="str">
            <v>0</v>
          </cell>
          <cell r="L486" t="str">
            <v>0</v>
          </cell>
          <cell r="M486" t="str">
            <v>0</v>
          </cell>
          <cell r="N486" t="str">
            <v>0</v>
          </cell>
          <cell r="O486" t="str">
            <v>0</v>
          </cell>
          <cell r="P486" t="str">
            <v>0</v>
          </cell>
          <cell r="Q486" t="str">
            <v>0</v>
          </cell>
          <cell r="R486" t="str">
            <v>0</v>
          </cell>
          <cell r="S486" t="str">
            <v>0</v>
          </cell>
          <cell r="T486" t="str">
            <v>0</v>
          </cell>
          <cell r="U486" t="str">
            <v>0</v>
          </cell>
          <cell r="V486" t="str">
            <v>0</v>
          </cell>
          <cell r="W486" t="str">
            <v>0</v>
          </cell>
          <cell r="X486" t="str">
            <v>0</v>
          </cell>
        </row>
        <row r="487">
          <cell r="A487">
            <v>512420</v>
          </cell>
          <cell r="B487" t="str">
            <v xml:space="preserve">                                                            512420     Amort Income Premiun (UBEN)</v>
          </cell>
          <cell r="C487" t="str">
            <v>0</v>
          </cell>
          <cell r="D487" t="str">
            <v>0</v>
          </cell>
          <cell r="E487" t="str">
            <v>0</v>
          </cell>
          <cell r="F487" t="str">
            <v>0</v>
          </cell>
          <cell r="G487" t="str">
            <v>0</v>
          </cell>
          <cell r="H487" t="str">
            <v>0</v>
          </cell>
          <cell r="I487" t="str">
            <v>0</v>
          </cell>
          <cell r="J487" t="str">
            <v>0</v>
          </cell>
          <cell r="K487" t="str">
            <v>0</v>
          </cell>
          <cell r="L487" t="str">
            <v>0</v>
          </cell>
          <cell r="M487" t="str">
            <v>0</v>
          </cell>
          <cell r="N487" t="str">
            <v>0</v>
          </cell>
          <cell r="O487" t="str">
            <v>0</v>
          </cell>
          <cell r="P487" t="str">
            <v>0</v>
          </cell>
          <cell r="Q487" t="str">
            <v>0</v>
          </cell>
          <cell r="R487" t="str">
            <v>0</v>
          </cell>
          <cell r="S487" t="str">
            <v>0</v>
          </cell>
          <cell r="T487" t="str">
            <v>0</v>
          </cell>
          <cell r="U487" t="str">
            <v>0</v>
          </cell>
          <cell r="V487" t="str">
            <v>0</v>
          </cell>
          <cell r="W487" t="str">
            <v>0</v>
          </cell>
          <cell r="X487" t="str">
            <v>0</v>
          </cell>
        </row>
        <row r="488">
          <cell r="A488">
            <v>512430</v>
          </cell>
          <cell r="B488" t="str">
            <v xml:space="preserve">                                                            512430     Amort Expense Discount (UBEN)</v>
          </cell>
          <cell r="C488" t="str">
            <v>0</v>
          </cell>
          <cell r="D488" t="str">
            <v>0</v>
          </cell>
          <cell r="E488" t="str">
            <v>0</v>
          </cell>
          <cell r="F488" t="str">
            <v>0</v>
          </cell>
          <cell r="G488" t="str">
            <v>0</v>
          </cell>
          <cell r="H488" t="str">
            <v>0</v>
          </cell>
          <cell r="I488" t="str">
            <v>0</v>
          </cell>
          <cell r="J488" t="str">
            <v>0</v>
          </cell>
          <cell r="K488" t="str">
            <v>0</v>
          </cell>
          <cell r="L488" t="str">
            <v>0</v>
          </cell>
          <cell r="M488" t="str">
            <v>0</v>
          </cell>
          <cell r="N488" t="str">
            <v>0</v>
          </cell>
          <cell r="O488" t="str">
            <v>0</v>
          </cell>
          <cell r="P488" t="str">
            <v>0</v>
          </cell>
          <cell r="Q488" t="str">
            <v>0</v>
          </cell>
          <cell r="R488" t="str">
            <v>0</v>
          </cell>
          <cell r="S488" t="str">
            <v>0</v>
          </cell>
          <cell r="T488" t="str">
            <v>0</v>
          </cell>
          <cell r="U488" t="str">
            <v>0</v>
          </cell>
          <cell r="V488" t="str">
            <v>0</v>
          </cell>
          <cell r="W488" t="str">
            <v>0</v>
          </cell>
          <cell r="X488" t="str">
            <v>0</v>
          </cell>
        </row>
        <row r="489">
          <cell r="A489">
            <v>512440</v>
          </cell>
          <cell r="B489" t="str">
            <v xml:space="preserve">                                                            512440     Amort Income Othr Gain (UBEN)</v>
          </cell>
          <cell r="C489" t="str">
            <v>0</v>
          </cell>
          <cell r="D489" t="str">
            <v>0</v>
          </cell>
          <cell r="E489" t="str">
            <v>0</v>
          </cell>
          <cell r="F489" t="str">
            <v>0</v>
          </cell>
          <cell r="G489" t="str">
            <v>0</v>
          </cell>
          <cell r="H489" t="str">
            <v>0</v>
          </cell>
          <cell r="I489" t="str">
            <v>0</v>
          </cell>
          <cell r="J489" t="str">
            <v>0</v>
          </cell>
          <cell r="K489" t="str">
            <v>0</v>
          </cell>
          <cell r="L489" t="str">
            <v>0</v>
          </cell>
          <cell r="M489" t="str">
            <v>0</v>
          </cell>
          <cell r="N489" t="str">
            <v>0</v>
          </cell>
          <cell r="O489" t="str">
            <v>0</v>
          </cell>
          <cell r="P489" t="str">
            <v>0</v>
          </cell>
          <cell r="Q489" t="str">
            <v>0</v>
          </cell>
          <cell r="R489" t="str">
            <v>0</v>
          </cell>
          <cell r="S489" t="str">
            <v>0</v>
          </cell>
          <cell r="T489" t="str">
            <v>0</v>
          </cell>
          <cell r="U489" t="str">
            <v>0</v>
          </cell>
          <cell r="V489" t="str">
            <v>0</v>
          </cell>
          <cell r="W489" t="str">
            <v>0</v>
          </cell>
          <cell r="X489" t="str">
            <v>0</v>
          </cell>
        </row>
        <row r="490">
          <cell r="A490">
            <v>512450</v>
          </cell>
          <cell r="B490" t="str">
            <v xml:space="preserve">                                                            512450     Amort Expense Othr Loss (UBEN)</v>
          </cell>
          <cell r="C490" t="str">
            <v>0</v>
          </cell>
          <cell r="D490" t="str">
            <v>0</v>
          </cell>
          <cell r="E490" t="str">
            <v>0</v>
          </cell>
          <cell r="F490" t="str">
            <v>0</v>
          </cell>
          <cell r="G490" t="str">
            <v>0</v>
          </cell>
          <cell r="H490" t="str">
            <v>0</v>
          </cell>
          <cell r="I490" t="str">
            <v>0</v>
          </cell>
          <cell r="J490" t="str">
            <v>0</v>
          </cell>
          <cell r="K490" t="str">
            <v>0</v>
          </cell>
          <cell r="L490" t="str">
            <v>0</v>
          </cell>
          <cell r="M490" t="str">
            <v>0</v>
          </cell>
          <cell r="N490" t="str">
            <v>0</v>
          </cell>
          <cell r="O490" t="str">
            <v>0</v>
          </cell>
          <cell r="P490" t="str">
            <v>0</v>
          </cell>
          <cell r="Q490" t="str">
            <v>0</v>
          </cell>
          <cell r="R490" t="str">
            <v>0</v>
          </cell>
          <cell r="S490" t="str">
            <v>0</v>
          </cell>
          <cell r="T490" t="str">
            <v>0</v>
          </cell>
          <cell r="U490" t="str">
            <v>0</v>
          </cell>
          <cell r="V490" t="str">
            <v>0</v>
          </cell>
          <cell r="W490" t="str">
            <v>0</v>
          </cell>
          <cell r="X490" t="str">
            <v>0</v>
          </cell>
        </row>
        <row r="491">
          <cell r="A491">
            <v>512460</v>
          </cell>
          <cell r="B491" t="str">
            <v xml:space="preserve">                                                            512460     Amort Income Hedge Gain (UBEN)</v>
          </cell>
          <cell r="C491" t="str">
            <v>0</v>
          </cell>
          <cell r="D491" t="str">
            <v>0</v>
          </cell>
          <cell r="E491" t="str">
            <v>0</v>
          </cell>
          <cell r="F491" t="str">
            <v>0</v>
          </cell>
          <cell r="G491" t="str">
            <v>0</v>
          </cell>
          <cell r="H491" t="str">
            <v>0</v>
          </cell>
          <cell r="I491" t="str">
            <v>0</v>
          </cell>
          <cell r="J491" t="str">
            <v>0</v>
          </cell>
          <cell r="K491" t="str">
            <v>0</v>
          </cell>
          <cell r="L491" t="str">
            <v>0</v>
          </cell>
          <cell r="M491" t="str">
            <v>0</v>
          </cell>
          <cell r="N491" t="str">
            <v>0</v>
          </cell>
          <cell r="O491" t="str">
            <v>0</v>
          </cell>
          <cell r="P491" t="str">
            <v>0</v>
          </cell>
          <cell r="Q491" t="str">
            <v>0</v>
          </cell>
          <cell r="R491" t="str">
            <v>0</v>
          </cell>
          <cell r="S491" t="str">
            <v>0</v>
          </cell>
          <cell r="T491" t="str">
            <v>0</v>
          </cell>
          <cell r="U491" t="str">
            <v>0</v>
          </cell>
          <cell r="V491" t="str">
            <v>0</v>
          </cell>
          <cell r="W491" t="str">
            <v>0</v>
          </cell>
          <cell r="X491" t="str">
            <v>0</v>
          </cell>
        </row>
        <row r="492">
          <cell r="A492">
            <v>512470</v>
          </cell>
          <cell r="B492" t="str">
            <v xml:space="preserve">                                                            512470     Amort Loss Hedge Loss (UBEN)</v>
          </cell>
          <cell r="C492" t="str">
            <v>0</v>
          </cell>
          <cell r="D492" t="str">
            <v>0</v>
          </cell>
          <cell r="E492" t="str">
            <v>0</v>
          </cell>
          <cell r="F492" t="str">
            <v>0</v>
          </cell>
          <cell r="G492" t="str">
            <v>0</v>
          </cell>
          <cell r="H492" t="str">
            <v>0</v>
          </cell>
          <cell r="I492" t="str">
            <v>0</v>
          </cell>
          <cell r="J492" t="str">
            <v>0</v>
          </cell>
          <cell r="K492" t="str">
            <v>0</v>
          </cell>
          <cell r="L492" t="str">
            <v>0</v>
          </cell>
          <cell r="M492" t="str">
            <v>0</v>
          </cell>
          <cell r="N492" t="str">
            <v>0</v>
          </cell>
          <cell r="O492" t="str">
            <v>0</v>
          </cell>
          <cell r="P492" t="str">
            <v>0</v>
          </cell>
          <cell r="Q492" t="str">
            <v>0</v>
          </cell>
          <cell r="R492" t="str">
            <v>0</v>
          </cell>
          <cell r="S492" t="str">
            <v>0</v>
          </cell>
          <cell r="T492" t="str">
            <v>0</v>
          </cell>
          <cell r="U492" t="str">
            <v>0</v>
          </cell>
          <cell r="V492" t="str">
            <v>0</v>
          </cell>
          <cell r="W492" t="str">
            <v>0</v>
          </cell>
          <cell r="X492" t="str">
            <v>0</v>
          </cell>
        </row>
        <row r="493">
          <cell r="A493">
            <v>512510</v>
          </cell>
          <cell r="B493" t="str">
            <v xml:space="preserve">                                                            512510     Amort Expense Commission(URET)</v>
          </cell>
          <cell r="C493" t="str">
            <v>0</v>
          </cell>
          <cell r="D493" t="str">
            <v>0</v>
          </cell>
          <cell r="E493" t="str">
            <v>0</v>
          </cell>
          <cell r="F493" t="str">
            <v>0</v>
          </cell>
          <cell r="G493" t="str">
            <v>0</v>
          </cell>
          <cell r="H493" t="str">
            <v>0</v>
          </cell>
          <cell r="I493" t="str">
            <v>0</v>
          </cell>
          <cell r="J493" t="str">
            <v>0</v>
          </cell>
          <cell r="K493" t="str">
            <v>0</v>
          </cell>
          <cell r="L493" t="str">
            <v>0</v>
          </cell>
          <cell r="M493" t="str">
            <v>0</v>
          </cell>
          <cell r="N493" t="str">
            <v>0</v>
          </cell>
          <cell r="O493" t="str">
            <v>0</v>
          </cell>
          <cell r="P493" t="str">
            <v>0</v>
          </cell>
          <cell r="Q493" t="str">
            <v>0</v>
          </cell>
          <cell r="R493" t="str">
            <v>0</v>
          </cell>
          <cell r="S493" t="str">
            <v>0</v>
          </cell>
          <cell r="T493" t="str">
            <v>0</v>
          </cell>
          <cell r="U493" t="str">
            <v>0</v>
          </cell>
          <cell r="V493" t="str">
            <v>0</v>
          </cell>
          <cell r="W493" t="str">
            <v>0</v>
          </cell>
          <cell r="X493" t="str">
            <v>0</v>
          </cell>
        </row>
        <row r="494">
          <cell r="A494">
            <v>512520</v>
          </cell>
          <cell r="B494" t="str">
            <v xml:space="preserve">                                                            512520     Amort Income Premiun (URET)</v>
          </cell>
          <cell r="C494" t="str">
            <v>0</v>
          </cell>
          <cell r="D494" t="str">
            <v>0</v>
          </cell>
          <cell r="E494" t="str">
            <v>0</v>
          </cell>
          <cell r="F494" t="str">
            <v>0</v>
          </cell>
          <cell r="G494" t="str">
            <v>0</v>
          </cell>
          <cell r="H494" t="str">
            <v>0</v>
          </cell>
          <cell r="I494" t="str">
            <v>0</v>
          </cell>
          <cell r="J494" t="str">
            <v>0</v>
          </cell>
          <cell r="K494" t="str">
            <v>0</v>
          </cell>
          <cell r="L494" t="str">
            <v>0</v>
          </cell>
          <cell r="M494" t="str">
            <v>0</v>
          </cell>
          <cell r="N494" t="str">
            <v>0</v>
          </cell>
          <cell r="O494" t="str">
            <v>0</v>
          </cell>
          <cell r="P494" t="str">
            <v>0</v>
          </cell>
          <cell r="Q494" t="str">
            <v>0</v>
          </cell>
          <cell r="R494" t="str">
            <v>0</v>
          </cell>
          <cell r="S494" t="str">
            <v>0</v>
          </cell>
          <cell r="T494" t="str">
            <v>0</v>
          </cell>
          <cell r="U494" t="str">
            <v>0</v>
          </cell>
          <cell r="V494" t="str">
            <v>0</v>
          </cell>
          <cell r="W494" t="str">
            <v>0</v>
          </cell>
          <cell r="X494" t="str">
            <v>0</v>
          </cell>
        </row>
        <row r="495">
          <cell r="A495">
            <v>512530</v>
          </cell>
          <cell r="B495" t="str">
            <v xml:space="preserve">                                                            512530     Amort Expense Discount (URET)</v>
          </cell>
          <cell r="C495" t="str">
            <v>0</v>
          </cell>
          <cell r="D495" t="str">
            <v>0</v>
          </cell>
          <cell r="E495" t="str">
            <v>0</v>
          </cell>
          <cell r="F495" t="str">
            <v>0</v>
          </cell>
          <cell r="G495" t="str">
            <v>0</v>
          </cell>
          <cell r="H495" t="str">
            <v>0</v>
          </cell>
          <cell r="I495" t="str">
            <v>0</v>
          </cell>
          <cell r="J495" t="str">
            <v>0</v>
          </cell>
          <cell r="K495" t="str">
            <v>0</v>
          </cell>
          <cell r="L495" t="str">
            <v>0</v>
          </cell>
          <cell r="M495" t="str">
            <v>0</v>
          </cell>
          <cell r="N495" t="str">
            <v>0</v>
          </cell>
          <cell r="O495" t="str">
            <v>0</v>
          </cell>
          <cell r="P495" t="str">
            <v>0</v>
          </cell>
          <cell r="Q495" t="str">
            <v>0</v>
          </cell>
          <cell r="R495" t="str">
            <v>0</v>
          </cell>
          <cell r="S495" t="str">
            <v>0</v>
          </cell>
          <cell r="T495" t="str">
            <v>0</v>
          </cell>
          <cell r="U495" t="str">
            <v>0</v>
          </cell>
          <cell r="V495" t="str">
            <v>0</v>
          </cell>
          <cell r="W495" t="str">
            <v>0</v>
          </cell>
          <cell r="X495" t="str">
            <v>0</v>
          </cell>
        </row>
        <row r="496">
          <cell r="A496">
            <v>512540</v>
          </cell>
          <cell r="B496" t="str">
            <v xml:space="preserve">                                                            512540     Amort Income Other Gain (URET)</v>
          </cell>
          <cell r="C496" t="str">
            <v>0</v>
          </cell>
          <cell r="D496" t="str">
            <v>0</v>
          </cell>
          <cell r="E496" t="str">
            <v>0</v>
          </cell>
          <cell r="F496" t="str">
            <v>0</v>
          </cell>
          <cell r="G496" t="str">
            <v>0</v>
          </cell>
          <cell r="H496" t="str">
            <v>0</v>
          </cell>
          <cell r="I496" t="str">
            <v>0</v>
          </cell>
          <cell r="J496" t="str">
            <v>0</v>
          </cell>
          <cell r="K496" t="str">
            <v>0</v>
          </cell>
          <cell r="L496" t="str">
            <v>0</v>
          </cell>
          <cell r="M496" t="str">
            <v>0</v>
          </cell>
          <cell r="N496" t="str">
            <v>0</v>
          </cell>
          <cell r="O496" t="str">
            <v>0</v>
          </cell>
          <cell r="P496" t="str">
            <v>0</v>
          </cell>
          <cell r="Q496" t="str">
            <v>0</v>
          </cell>
          <cell r="R496" t="str">
            <v>0</v>
          </cell>
          <cell r="S496" t="str">
            <v>0</v>
          </cell>
          <cell r="T496" t="str">
            <v>0</v>
          </cell>
          <cell r="U496" t="str">
            <v>0</v>
          </cell>
          <cell r="V496" t="str">
            <v>0</v>
          </cell>
          <cell r="W496" t="str">
            <v>0</v>
          </cell>
          <cell r="X496" t="str">
            <v>0</v>
          </cell>
        </row>
        <row r="497">
          <cell r="A497">
            <v>512550</v>
          </cell>
          <cell r="B497" t="str">
            <v xml:space="preserve">                                                            512550     Amort Expense Other Loss (URET)</v>
          </cell>
          <cell r="C497" t="str">
            <v>0</v>
          </cell>
          <cell r="D497" t="str">
            <v>0</v>
          </cell>
          <cell r="E497" t="str">
            <v>0</v>
          </cell>
          <cell r="F497" t="str">
            <v>0</v>
          </cell>
          <cell r="G497" t="str">
            <v>0</v>
          </cell>
          <cell r="H497" t="str">
            <v>0</v>
          </cell>
          <cell r="I497" t="str">
            <v>0</v>
          </cell>
          <cell r="J497" t="str">
            <v>0</v>
          </cell>
          <cell r="K497" t="str">
            <v>0</v>
          </cell>
          <cell r="L497" t="str">
            <v>0</v>
          </cell>
          <cell r="M497" t="str">
            <v>0</v>
          </cell>
          <cell r="N497" t="str">
            <v>0</v>
          </cell>
          <cell r="O497" t="str">
            <v>0</v>
          </cell>
          <cell r="P497" t="str">
            <v>0</v>
          </cell>
          <cell r="Q497" t="str">
            <v>0</v>
          </cell>
          <cell r="R497" t="str">
            <v>0</v>
          </cell>
          <cell r="S497" t="str">
            <v>0</v>
          </cell>
          <cell r="T497" t="str">
            <v>0</v>
          </cell>
          <cell r="U497" t="str">
            <v>0</v>
          </cell>
          <cell r="V497" t="str">
            <v>0</v>
          </cell>
          <cell r="W497" t="str">
            <v>0</v>
          </cell>
          <cell r="X497" t="str">
            <v>0</v>
          </cell>
        </row>
        <row r="498">
          <cell r="A498">
            <v>512560</v>
          </cell>
          <cell r="B498" t="str">
            <v xml:space="preserve">                                                            512560     Amort Income Hedge Gain (URET)</v>
          </cell>
          <cell r="C498" t="str">
            <v>0</v>
          </cell>
          <cell r="D498" t="str">
            <v>0</v>
          </cell>
          <cell r="E498" t="str">
            <v>0</v>
          </cell>
          <cell r="F498" t="str">
            <v>0</v>
          </cell>
          <cell r="G498" t="str">
            <v>0</v>
          </cell>
          <cell r="H498" t="str">
            <v>0</v>
          </cell>
          <cell r="I498" t="str">
            <v>0</v>
          </cell>
          <cell r="J498" t="str">
            <v>0</v>
          </cell>
          <cell r="K498" t="str">
            <v>0</v>
          </cell>
          <cell r="L498" t="str">
            <v>0</v>
          </cell>
          <cell r="M498" t="str">
            <v>0</v>
          </cell>
          <cell r="N498" t="str">
            <v>0</v>
          </cell>
          <cell r="O498" t="str">
            <v>0</v>
          </cell>
          <cell r="P498" t="str">
            <v>0</v>
          </cell>
          <cell r="Q498" t="str">
            <v>0</v>
          </cell>
          <cell r="R498" t="str">
            <v>0</v>
          </cell>
          <cell r="S498" t="str">
            <v>0</v>
          </cell>
          <cell r="T498" t="str">
            <v>0</v>
          </cell>
          <cell r="U498" t="str">
            <v>0</v>
          </cell>
          <cell r="V498" t="str">
            <v>0</v>
          </cell>
          <cell r="W498" t="str">
            <v>0</v>
          </cell>
          <cell r="X498" t="str">
            <v>0</v>
          </cell>
        </row>
        <row r="499">
          <cell r="A499">
            <v>512570</v>
          </cell>
          <cell r="B499" t="str">
            <v xml:space="preserve">                                                            512570     Amort Loss Hedge Loss (URET)</v>
          </cell>
          <cell r="C499" t="str">
            <v>0</v>
          </cell>
          <cell r="D499" t="str">
            <v>0</v>
          </cell>
          <cell r="E499" t="str">
            <v>0</v>
          </cell>
          <cell r="F499" t="str">
            <v>0</v>
          </cell>
          <cell r="G499" t="str">
            <v>0</v>
          </cell>
          <cell r="H499" t="str">
            <v>0</v>
          </cell>
          <cell r="I499" t="str">
            <v>0</v>
          </cell>
          <cell r="J499" t="str">
            <v>0</v>
          </cell>
          <cell r="K499" t="str">
            <v>0</v>
          </cell>
          <cell r="L499" t="str">
            <v>0</v>
          </cell>
          <cell r="M499" t="str">
            <v>0</v>
          </cell>
          <cell r="N499" t="str">
            <v>0</v>
          </cell>
          <cell r="O499" t="str">
            <v>0</v>
          </cell>
          <cell r="P499" t="str">
            <v>0</v>
          </cell>
          <cell r="Q499" t="str">
            <v>0</v>
          </cell>
          <cell r="R499" t="str">
            <v>0</v>
          </cell>
          <cell r="S499" t="str">
            <v>0</v>
          </cell>
          <cell r="T499" t="str">
            <v>0</v>
          </cell>
          <cell r="U499" t="str">
            <v>0</v>
          </cell>
          <cell r="V499" t="str">
            <v>0</v>
          </cell>
          <cell r="W499" t="str">
            <v>0</v>
          </cell>
          <cell r="X499" t="str">
            <v>0</v>
          </cell>
        </row>
        <row r="500">
          <cell r="A500">
            <v>512610</v>
          </cell>
          <cell r="B500" t="str">
            <v xml:space="preserve">                                                            512610     Amort Expense Commission(UOTH)</v>
          </cell>
          <cell r="C500" t="str">
            <v>0</v>
          </cell>
          <cell r="D500" t="str">
            <v>0</v>
          </cell>
          <cell r="E500" t="str">
            <v>0</v>
          </cell>
          <cell r="F500" t="str">
            <v>0</v>
          </cell>
          <cell r="G500" t="str">
            <v>0</v>
          </cell>
          <cell r="H500" t="str">
            <v>0</v>
          </cell>
          <cell r="I500" t="str">
            <v>0</v>
          </cell>
          <cell r="J500" t="str">
            <v>0</v>
          </cell>
          <cell r="K500" t="str">
            <v>0</v>
          </cell>
          <cell r="L500" t="str">
            <v>0</v>
          </cell>
          <cell r="M500" t="str">
            <v>0</v>
          </cell>
          <cell r="N500" t="str">
            <v>0</v>
          </cell>
          <cell r="O500" t="str">
            <v>0</v>
          </cell>
          <cell r="P500" t="str">
            <v>0</v>
          </cell>
          <cell r="Q500" t="str">
            <v>0</v>
          </cell>
          <cell r="R500" t="str">
            <v>0</v>
          </cell>
          <cell r="S500" t="str">
            <v>0</v>
          </cell>
          <cell r="T500" t="str">
            <v>0</v>
          </cell>
          <cell r="U500" t="str">
            <v>0</v>
          </cell>
          <cell r="V500" t="str">
            <v>0</v>
          </cell>
          <cell r="W500" t="str">
            <v>0</v>
          </cell>
          <cell r="X500" t="str">
            <v>0</v>
          </cell>
        </row>
        <row r="501">
          <cell r="A501">
            <v>512620</v>
          </cell>
          <cell r="B501" t="str">
            <v xml:space="preserve">                                                            512620     Amort Income Premiun (UOTH)</v>
          </cell>
          <cell r="C501" t="str">
            <v>0</v>
          </cell>
          <cell r="D501" t="str">
            <v>0</v>
          </cell>
          <cell r="E501" t="str">
            <v>0</v>
          </cell>
          <cell r="F501" t="str">
            <v>0</v>
          </cell>
          <cell r="G501" t="str">
            <v>0</v>
          </cell>
          <cell r="H501" t="str">
            <v>0</v>
          </cell>
          <cell r="I501" t="str">
            <v>0</v>
          </cell>
          <cell r="J501" t="str">
            <v>0</v>
          </cell>
          <cell r="K501" t="str">
            <v>0</v>
          </cell>
          <cell r="L501" t="str">
            <v>0</v>
          </cell>
          <cell r="M501" t="str">
            <v>0</v>
          </cell>
          <cell r="N501" t="str">
            <v>0</v>
          </cell>
          <cell r="O501" t="str">
            <v>0</v>
          </cell>
          <cell r="P501" t="str">
            <v>0</v>
          </cell>
          <cell r="Q501" t="str">
            <v>0</v>
          </cell>
          <cell r="R501" t="str">
            <v>0</v>
          </cell>
          <cell r="S501" t="str">
            <v>0</v>
          </cell>
          <cell r="T501" t="str">
            <v>0</v>
          </cell>
          <cell r="U501" t="str">
            <v>0</v>
          </cell>
          <cell r="V501" t="str">
            <v>0</v>
          </cell>
          <cell r="W501" t="str">
            <v>0</v>
          </cell>
          <cell r="X501" t="str">
            <v>0</v>
          </cell>
        </row>
        <row r="502">
          <cell r="A502">
            <v>512630</v>
          </cell>
          <cell r="B502" t="str">
            <v xml:space="preserve">                                                            512630     Amort Expense Discount (UOTH)</v>
          </cell>
          <cell r="C502" t="str">
            <v>0</v>
          </cell>
          <cell r="D502" t="str">
            <v>0</v>
          </cell>
          <cell r="E502" t="str">
            <v>0</v>
          </cell>
          <cell r="F502" t="str">
            <v>0</v>
          </cell>
          <cell r="G502" t="str">
            <v>0</v>
          </cell>
          <cell r="H502" t="str">
            <v>0</v>
          </cell>
          <cell r="I502" t="str">
            <v>0</v>
          </cell>
          <cell r="J502" t="str">
            <v>0</v>
          </cell>
          <cell r="K502" t="str">
            <v>0</v>
          </cell>
          <cell r="L502" t="str">
            <v>0</v>
          </cell>
          <cell r="M502" t="str">
            <v>0</v>
          </cell>
          <cell r="N502" t="str">
            <v>0</v>
          </cell>
          <cell r="O502" t="str">
            <v>0</v>
          </cell>
          <cell r="P502" t="str">
            <v>0</v>
          </cell>
          <cell r="Q502" t="str">
            <v>0</v>
          </cell>
          <cell r="R502" t="str">
            <v>0</v>
          </cell>
          <cell r="S502" t="str">
            <v>0</v>
          </cell>
          <cell r="T502" t="str">
            <v>0</v>
          </cell>
          <cell r="U502" t="str">
            <v>0</v>
          </cell>
          <cell r="V502" t="str">
            <v>0</v>
          </cell>
          <cell r="W502" t="str">
            <v>0</v>
          </cell>
          <cell r="X502" t="str">
            <v>0</v>
          </cell>
        </row>
        <row r="503">
          <cell r="A503">
            <v>512640</v>
          </cell>
          <cell r="B503" t="str">
            <v xml:space="preserve">                                                            512640     Amort Income Other Gain (UOTH)</v>
          </cell>
          <cell r="C503" t="str">
            <v>0</v>
          </cell>
          <cell r="D503" t="str">
            <v>0</v>
          </cell>
          <cell r="E503" t="str">
            <v>0</v>
          </cell>
          <cell r="F503" t="str">
            <v>0</v>
          </cell>
          <cell r="G503" t="str">
            <v>0</v>
          </cell>
          <cell r="H503" t="str">
            <v>0</v>
          </cell>
          <cell r="I503" t="str">
            <v>0</v>
          </cell>
          <cell r="J503" t="str">
            <v>0</v>
          </cell>
          <cell r="K503" t="str">
            <v>0</v>
          </cell>
          <cell r="L503" t="str">
            <v>0</v>
          </cell>
          <cell r="M503" t="str">
            <v>0</v>
          </cell>
          <cell r="N503" t="str">
            <v>0</v>
          </cell>
          <cell r="O503" t="str">
            <v>0</v>
          </cell>
          <cell r="P503" t="str">
            <v>0</v>
          </cell>
          <cell r="Q503" t="str">
            <v>0</v>
          </cell>
          <cell r="R503" t="str">
            <v>0</v>
          </cell>
          <cell r="S503" t="str">
            <v>0</v>
          </cell>
          <cell r="T503" t="str">
            <v>0</v>
          </cell>
          <cell r="U503" t="str">
            <v>0</v>
          </cell>
          <cell r="V503" t="str">
            <v>0</v>
          </cell>
          <cell r="W503" t="str">
            <v>0</v>
          </cell>
          <cell r="X503" t="str">
            <v>0</v>
          </cell>
        </row>
        <row r="504">
          <cell r="A504">
            <v>512650</v>
          </cell>
          <cell r="B504" t="str">
            <v xml:space="preserve">                                                            512650     Amort Expense Other Loss(UOTH)</v>
          </cell>
          <cell r="C504" t="str">
            <v>0</v>
          </cell>
          <cell r="D504" t="str">
            <v>0</v>
          </cell>
          <cell r="E504" t="str">
            <v>0</v>
          </cell>
          <cell r="F504" t="str">
            <v>0</v>
          </cell>
          <cell r="G504" t="str">
            <v>0</v>
          </cell>
          <cell r="H504" t="str">
            <v>0</v>
          </cell>
          <cell r="I504" t="str">
            <v>0</v>
          </cell>
          <cell r="J504" t="str">
            <v>0</v>
          </cell>
          <cell r="K504" t="str">
            <v>0</v>
          </cell>
          <cell r="L504" t="str">
            <v>0</v>
          </cell>
          <cell r="M504" t="str">
            <v>0</v>
          </cell>
          <cell r="N504" t="str">
            <v>0</v>
          </cell>
          <cell r="O504" t="str">
            <v>0</v>
          </cell>
          <cell r="P504" t="str">
            <v>0</v>
          </cell>
          <cell r="Q504" t="str">
            <v>0</v>
          </cell>
          <cell r="R504" t="str">
            <v>0</v>
          </cell>
          <cell r="S504" t="str">
            <v>0</v>
          </cell>
          <cell r="T504" t="str">
            <v>0</v>
          </cell>
          <cell r="U504" t="str">
            <v>0</v>
          </cell>
          <cell r="V504" t="str">
            <v>0</v>
          </cell>
          <cell r="W504" t="str">
            <v>0</v>
          </cell>
          <cell r="X504" t="str">
            <v>0</v>
          </cell>
        </row>
        <row r="505">
          <cell r="A505">
            <v>512660</v>
          </cell>
          <cell r="B505" t="str">
            <v xml:space="preserve">                                                            512660     Amort Income Hedge Gain(UOTH)</v>
          </cell>
          <cell r="C505" t="str">
            <v>0</v>
          </cell>
          <cell r="D505" t="str">
            <v>0</v>
          </cell>
          <cell r="E505" t="str">
            <v>0</v>
          </cell>
          <cell r="F505" t="str">
            <v>0</v>
          </cell>
          <cell r="G505" t="str">
            <v>0</v>
          </cell>
          <cell r="H505" t="str">
            <v>0</v>
          </cell>
          <cell r="I505" t="str">
            <v>0</v>
          </cell>
          <cell r="J505" t="str">
            <v>0</v>
          </cell>
          <cell r="K505" t="str">
            <v>0</v>
          </cell>
          <cell r="L505" t="str">
            <v>0</v>
          </cell>
          <cell r="M505" t="str">
            <v>0</v>
          </cell>
          <cell r="N505" t="str">
            <v>0</v>
          </cell>
          <cell r="O505" t="str">
            <v>0</v>
          </cell>
          <cell r="P505" t="str">
            <v>0</v>
          </cell>
          <cell r="Q505" t="str">
            <v>0</v>
          </cell>
          <cell r="R505" t="str">
            <v>0</v>
          </cell>
          <cell r="S505" t="str">
            <v>0</v>
          </cell>
          <cell r="T505" t="str">
            <v>0</v>
          </cell>
          <cell r="U505" t="str">
            <v>0</v>
          </cell>
          <cell r="V505" t="str">
            <v>0</v>
          </cell>
          <cell r="W505" t="str">
            <v>0</v>
          </cell>
          <cell r="X505" t="str">
            <v>0</v>
          </cell>
        </row>
        <row r="506">
          <cell r="A506">
            <v>512670</v>
          </cell>
          <cell r="B506" t="str">
            <v xml:space="preserve">                                                            512670     Amort Loss Hedge Loss (UOTH)</v>
          </cell>
          <cell r="C506" t="str">
            <v>0</v>
          </cell>
          <cell r="D506" t="str">
            <v>0</v>
          </cell>
          <cell r="E506" t="str">
            <v>0</v>
          </cell>
          <cell r="F506" t="str">
            <v>0</v>
          </cell>
          <cell r="G506" t="str">
            <v>0</v>
          </cell>
          <cell r="H506" t="str">
            <v>0</v>
          </cell>
          <cell r="I506" t="str">
            <v>0</v>
          </cell>
          <cell r="J506" t="str">
            <v>0</v>
          </cell>
          <cell r="K506" t="str">
            <v>0</v>
          </cell>
          <cell r="L506" t="str">
            <v>0</v>
          </cell>
          <cell r="M506" t="str">
            <v>0</v>
          </cell>
          <cell r="N506" t="str">
            <v>0</v>
          </cell>
          <cell r="O506" t="str">
            <v>0</v>
          </cell>
          <cell r="P506" t="str">
            <v>0</v>
          </cell>
          <cell r="Q506" t="str">
            <v>0</v>
          </cell>
          <cell r="R506" t="str">
            <v>0</v>
          </cell>
          <cell r="S506" t="str">
            <v>0</v>
          </cell>
          <cell r="T506" t="str">
            <v>0</v>
          </cell>
          <cell r="U506" t="str">
            <v>0</v>
          </cell>
          <cell r="V506" t="str">
            <v>0</v>
          </cell>
          <cell r="W506" t="str">
            <v>0</v>
          </cell>
          <cell r="X506" t="str">
            <v>0</v>
          </cell>
        </row>
        <row r="507">
          <cell r="A507">
            <v>512810</v>
          </cell>
          <cell r="B507" t="str">
            <v xml:space="preserve">                                                            512810     Amort Expense Comm - Lto</v>
          </cell>
          <cell r="C507" t="str">
            <v>0</v>
          </cell>
          <cell r="D507" t="str">
            <v>0</v>
          </cell>
          <cell r="E507" t="str">
            <v>0</v>
          </cell>
          <cell r="F507" t="str">
            <v>0</v>
          </cell>
          <cell r="G507" t="str">
            <v>0</v>
          </cell>
          <cell r="H507" t="str">
            <v>0</v>
          </cell>
          <cell r="I507" t="str">
            <v>0</v>
          </cell>
          <cell r="J507" t="str">
            <v>0</v>
          </cell>
          <cell r="K507" t="str">
            <v>0</v>
          </cell>
          <cell r="L507" t="str">
            <v>0</v>
          </cell>
          <cell r="M507" t="str">
            <v>0</v>
          </cell>
          <cell r="N507" t="str">
            <v>0</v>
          </cell>
          <cell r="O507" t="str">
            <v>0</v>
          </cell>
          <cell r="P507" t="str">
            <v>0</v>
          </cell>
          <cell r="Q507" t="str">
            <v>0</v>
          </cell>
          <cell r="R507" t="str">
            <v>0</v>
          </cell>
          <cell r="S507" t="str">
            <v>0</v>
          </cell>
          <cell r="T507" t="str">
            <v>0</v>
          </cell>
          <cell r="U507" t="str">
            <v>0</v>
          </cell>
          <cell r="V507" t="str">
            <v>0</v>
          </cell>
          <cell r="W507" t="str">
            <v>0</v>
          </cell>
          <cell r="X507" t="str">
            <v>0</v>
          </cell>
        </row>
        <row r="508">
          <cell r="A508">
            <v>512831</v>
          </cell>
          <cell r="B508" t="str">
            <v xml:space="preserve">                                                            512831     Amort Expense(Remic89-20)</v>
          </cell>
          <cell r="C508">
            <v>-491376.68</v>
          </cell>
          <cell r="D508">
            <v>-495467.23</v>
          </cell>
          <cell r="E508">
            <v>-499591.82</v>
          </cell>
          <cell r="F508">
            <v>1043222</v>
          </cell>
          <cell r="G508">
            <v>-234564.33</v>
          </cell>
          <cell r="H508">
            <v>-236516.17</v>
          </cell>
          <cell r="I508">
            <v>-238484.25</v>
          </cell>
          <cell r="J508">
            <v>-240468.7</v>
          </cell>
          <cell r="K508">
            <v>-242469.67</v>
          </cell>
          <cell r="L508">
            <v>-3625445.91</v>
          </cell>
          <cell r="M508">
            <v>-243525.16</v>
          </cell>
          <cell r="N508">
            <v>-245557.33</v>
          </cell>
          <cell r="O508">
            <v>-3778294.38</v>
          </cell>
          <cell r="P508">
            <v>-5750245.25</v>
          </cell>
          <cell r="Q508">
            <v>-1486435.73</v>
          </cell>
          <cell r="R508">
            <v>572141.5</v>
          </cell>
          <cell r="S508">
            <v>-721422.62</v>
          </cell>
          <cell r="T508">
            <v>-4114528.4</v>
          </cell>
          <cell r="U508">
            <v>-1685737.6749999998</v>
          </cell>
          <cell r="V508">
            <v>-880430.4375</v>
          </cell>
          <cell r="W508">
            <v>-1274009.1850000001</v>
          </cell>
          <cell r="X508">
            <v>-4537953.1950000003</v>
          </cell>
        </row>
        <row r="509">
          <cell r="A509">
            <v>513810</v>
          </cell>
          <cell r="B509" t="str">
            <v xml:space="preserve">                                                            513810     Amort Expense Comm - Sto</v>
          </cell>
          <cell r="C509" t="str">
            <v>0</v>
          </cell>
          <cell r="D509" t="str">
            <v>0</v>
          </cell>
          <cell r="E509" t="str">
            <v>0</v>
          </cell>
          <cell r="F509" t="str">
            <v>0</v>
          </cell>
          <cell r="G509" t="str">
            <v>0</v>
          </cell>
          <cell r="H509" t="str">
            <v>0</v>
          </cell>
          <cell r="I509" t="str">
            <v>0</v>
          </cell>
          <cell r="J509" t="str">
            <v>0</v>
          </cell>
          <cell r="K509" t="str">
            <v>0</v>
          </cell>
          <cell r="L509" t="str">
            <v>0</v>
          </cell>
          <cell r="M509" t="str">
            <v>0</v>
          </cell>
          <cell r="N509" t="str">
            <v>0</v>
          </cell>
          <cell r="O509" t="str">
            <v>0</v>
          </cell>
          <cell r="P509" t="str">
            <v>0</v>
          </cell>
          <cell r="Q509" t="str">
            <v>0</v>
          </cell>
          <cell r="R509" t="str">
            <v>0</v>
          </cell>
          <cell r="S509" t="str">
            <v>0</v>
          </cell>
          <cell r="T509" t="str">
            <v>0</v>
          </cell>
          <cell r="U509" t="str">
            <v>0</v>
          </cell>
          <cell r="V509" t="str">
            <v>0</v>
          </cell>
          <cell r="W509" t="str">
            <v>0</v>
          </cell>
          <cell r="X509" t="str">
            <v>0</v>
          </cell>
        </row>
        <row r="510">
          <cell r="A510">
            <v>513820</v>
          </cell>
          <cell r="B510" t="str">
            <v xml:space="preserve">                                                            513820     Amort Exp Premium - (Sto)</v>
          </cell>
          <cell r="C510" t="str">
            <v>0</v>
          </cell>
          <cell r="D510" t="str">
            <v>0</v>
          </cell>
          <cell r="E510" t="str">
            <v>0</v>
          </cell>
          <cell r="F510" t="str">
            <v>0</v>
          </cell>
          <cell r="G510" t="str">
            <v>0</v>
          </cell>
          <cell r="H510" t="str">
            <v>0</v>
          </cell>
          <cell r="I510" t="str">
            <v>0</v>
          </cell>
          <cell r="J510" t="str">
            <v>0</v>
          </cell>
          <cell r="K510" t="str">
            <v>0</v>
          </cell>
          <cell r="L510" t="str">
            <v>0</v>
          </cell>
          <cell r="M510" t="str">
            <v>0</v>
          </cell>
          <cell r="N510" t="str">
            <v>0</v>
          </cell>
          <cell r="O510" t="str">
            <v>0</v>
          </cell>
          <cell r="P510" t="str">
            <v>0</v>
          </cell>
          <cell r="Q510" t="str">
            <v>0</v>
          </cell>
          <cell r="R510" t="str">
            <v>0</v>
          </cell>
          <cell r="S510" t="str">
            <v>0</v>
          </cell>
          <cell r="T510" t="str">
            <v>0</v>
          </cell>
          <cell r="U510" t="str">
            <v>0</v>
          </cell>
          <cell r="V510" t="str">
            <v>0</v>
          </cell>
          <cell r="W510" t="str">
            <v>0</v>
          </cell>
          <cell r="X510" t="str">
            <v>0</v>
          </cell>
        </row>
        <row r="511">
          <cell r="A511">
            <v>513830</v>
          </cell>
          <cell r="B511" t="str">
            <v xml:space="preserve">                                                            513830     Amort Expense Disc</v>
          </cell>
          <cell r="C511" t="str">
            <v>0</v>
          </cell>
          <cell r="D511" t="str">
            <v>0</v>
          </cell>
          <cell r="E511" t="str">
            <v>0</v>
          </cell>
          <cell r="F511" t="str">
            <v>0</v>
          </cell>
          <cell r="G511" t="str">
            <v>0</v>
          </cell>
          <cell r="H511" t="str">
            <v>0</v>
          </cell>
          <cell r="I511" t="str">
            <v>0</v>
          </cell>
          <cell r="J511" t="str">
            <v>0</v>
          </cell>
          <cell r="K511" t="str">
            <v>0</v>
          </cell>
          <cell r="L511" t="str">
            <v>0</v>
          </cell>
          <cell r="M511" t="str">
            <v>0</v>
          </cell>
          <cell r="N511" t="str">
            <v>0</v>
          </cell>
          <cell r="O511" t="str">
            <v>0</v>
          </cell>
          <cell r="P511" t="str">
            <v>0</v>
          </cell>
          <cell r="Q511" t="str">
            <v>0</v>
          </cell>
          <cell r="R511" t="str">
            <v>0</v>
          </cell>
          <cell r="S511" t="str">
            <v>0</v>
          </cell>
          <cell r="T511" t="str">
            <v>0</v>
          </cell>
          <cell r="U511" t="str">
            <v>0</v>
          </cell>
          <cell r="V511" t="str">
            <v>0</v>
          </cell>
          <cell r="W511" t="str">
            <v>0</v>
          </cell>
          <cell r="X511" t="str">
            <v>0</v>
          </cell>
        </row>
        <row r="512">
          <cell r="A512">
            <v>513860</v>
          </cell>
          <cell r="B512" t="str">
            <v xml:space="preserve">                                                            513860     Amort Exp Hedge Gain - Sto</v>
          </cell>
          <cell r="C512" t="str">
            <v>0</v>
          </cell>
          <cell r="D512" t="str">
            <v>0</v>
          </cell>
          <cell r="E512" t="str">
            <v>0</v>
          </cell>
          <cell r="F512" t="str">
            <v>0</v>
          </cell>
          <cell r="G512" t="str">
            <v>0</v>
          </cell>
          <cell r="H512" t="str">
            <v>0</v>
          </cell>
          <cell r="I512" t="str">
            <v>0</v>
          </cell>
          <cell r="J512" t="str">
            <v>0</v>
          </cell>
          <cell r="K512" t="str">
            <v>0</v>
          </cell>
          <cell r="L512" t="str">
            <v>0</v>
          </cell>
          <cell r="M512" t="str">
            <v>0</v>
          </cell>
          <cell r="N512" t="str">
            <v>0</v>
          </cell>
          <cell r="O512" t="str">
            <v>0</v>
          </cell>
          <cell r="P512" t="str">
            <v>0</v>
          </cell>
          <cell r="Q512" t="str">
            <v>0</v>
          </cell>
          <cell r="R512" t="str">
            <v>0</v>
          </cell>
          <cell r="S512" t="str">
            <v>0</v>
          </cell>
          <cell r="T512" t="str">
            <v>0</v>
          </cell>
          <cell r="U512" t="str">
            <v>0</v>
          </cell>
          <cell r="V512" t="str">
            <v>0</v>
          </cell>
          <cell r="W512" t="str">
            <v>0</v>
          </cell>
          <cell r="X512" t="str">
            <v>0</v>
          </cell>
        </row>
        <row r="513">
          <cell r="A513">
            <v>513910</v>
          </cell>
          <cell r="B513" t="str">
            <v xml:space="preserve">                                                            513910     Amort Exp -- Comm (GLBL)</v>
          </cell>
          <cell r="C513" t="str">
            <v>0</v>
          </cell>
          <cell r="D513" t="str">
            <v>0</v>
          </cell>
          <cell r="E513" t="str">
            <v>0</v>
          </cell>
          <cell r="F513" t="str">
            <v>0</v>
          </cell>
          <cell r="G513" t="str">
            <v>0</v>
          </cell>
          <cell r="H513" t="str">
            <v>0</v>
          </cell>
          <cell r="I513" t="str">
            <v>0</v>
          </cell>
          <cell r="J513" t="str">
            <v>0</v>
          </cell>
          <cell r="K513" t="str">
            <v>0</v>
          </cell>
          <cell r="L513" t="str">
            <v>0</v>
          </cell>
          <cell r="M513" t="str">
            <v>0</v>
          </cell>
          <cell r="N513" t="str">
            <v>0</v>
          </cell>
          <cell r="O513" t="str">
            <v>0</v>
          </cell>
          <cell r="P513" t="str">
            <v>0</v>
          </cell>
          <cell r="Q513" t="str">
            <v>0</v>
          </cell>
          <cell r="R513" t="str">
            <v>0</v>
          </cell>
          <cell r="S513" t="str">
            <v>0</v>
          </cell>
          <cell r="T513" t="str">
            <v>0</v>
          </cell>
          <cell r="U513" t="str">
            <v>0</v>
          </cell>
          <cell r="V513" t="str">
            <v>0</v>
          </cell>
          <cell r="W513" t="str">
            <v>0</v>
          </cell>
          <cell r="X513" t="str">
            <v>0</v>
          </cell>
        </row>
        <row r="514">
          <cell r="A514">
            <v>513920</v>
          </cell>
          <cell r="B514" t="str">
            <v xml:space="preserve">                                                            513920     Amort Exp -- Prem (GLBL)</v>
          </cell>
          <cell r="C514" t="str">
            <v>0</v>
          </cell>
          <cell r="D514" t="str">
            <v>0</v>
          </cell>
          <cell r="E514" t="str">
            <v>0</v>
          </cell>
          <cell r="F514" t="str">
            <v>0</v>
          </cell>
          <cell r="G514" t="str">
            <v>0</v>
          </cell>
          <cell r="H514" t="str">
            <v>0</v>
          </cell>
          <cell r="I514" t="str">
            <v>0</v>
          </cell>
          <cell r="J514" t="str">
            <v>0</v>
          </cell>
          <cell r="K514" t="str">
            <v>0</v>
          </cell>
          <cell r="L514" t="str">
            <v>0</v>
          </cell>
          <cell r="M514" t="str">
            <v>0</v>
          </cell>
          <cell r="N514" t="str">
            <v>0</v>
          </cell>
          <cell r="O514" t="str">
            <v>0</v>
          </cell>
          <cell r="P514" t="str">
            <v>0</v>
          </cell>
          <cell r="Q514" t="str">
            <v>0</v>
          </cell>
          <cell r="R514" t="str">
            <v>0</v>
          </cell>
          <cell r="S514" t="str">
            <v>0</v>
          </cell>
          <cell r="T514" t="str">
            <v>0</v>
          </cell>
          <cell r="U514" t="str">
            <v>0</v>
          </cell>
          <cell r="V514" t="str">
            <v>0</v>
          </cell>
          <cell r="W514" t="str">
            <v>0</v>
          </cell>
          <cell r="X514" t="str">
            <v>0</v>
          </cell>
        </row>
        <row r="515">
          <cell r="A515">
            <v>513930</v>
          </cell>
          <cell r="B515" t="str">
            <v xml:space="preserve">                                                            513930     Amort Exp -- Discount (GLBL)</v>
          </cell>
          <cell r="C515" t="str">
            <v>0</v>
          </cell>
          <cell r="D515" t="str">
            <v>0</v>
          </cell>
          <cell r="E515" t="str">
            <v>0</v>
          </cell>
          <cell r="F515" t="str">
            <v>0</v>
          </cell>
          <cell r="G515" t="str">
            <v>0</v>
          </cell>
          <cell r="H515" t="str">
            <v>0</v>
          </cell>
          <cell r="I515" t="str">
            <v>0</v>
          </cell>
          <cell r="J515" t="str">
            <v>0</v>
          </cell>
          <cell r="K515" t="str">
            <v>0</v>
          </cell>
          <cell r="L515" t="str">
            <v>0</v>
          </cell>
          <cell r="M515" t="str">
            <v>0</v>
          </cell>
          <cell r="N515" t="str">
            <v>0</v>
          </cell>
          <cell r="O515" t="str">
            <v>0</v>
          </cell>
          <cell r="P515" t="str">
            <v>0</v>
          </cell>
          <cell r="Q515" t="str">
            <v>0</v>
          </cell>
          <cell r="R515" t="str">
            <v>0</v>
          </cell>
          <cell r="S515" t="str">
            <v>0</v>
          </cell>
          <cell r="T515" t="str">
            <v>0</v>
          </cell>
          <cell r="U515" t="str">
            <v>0</v>
          </cell>
          <cell r="V515" t="str">
            <v>0</v>
          </cell>
          <cell r="W515" t="str">
            <v>0</v>
          </cell>
          <cell r="X515" t="str">
            <v>0</v>
          </cell>
        </row>
        <row r="516">
          <cell r="A516">
            <v>513950</v>
          </cell>
          <cell r="B516" t="str">
            <v xml:space="preserve">                                                            513950     Amort Exp -- Other Loss (GLBL)</v>
          </cell>
          <cell r="C516" t="str">
            <v>0</v>
          </cell>
          <cell r="D516" t="str">
            <v>0</v>
          </cell>
          <cell r="E516" t="str">
            <v>0</v>
          </cell>
          <cell r="F516" t="str">
            <v>0</v>
          </cell>
          <cell r="G516" t="str">
            <v>0</v>
          </cell>
          <cell r="H516" t="str">
            <v>0</v>
          </cell>
          <cell r="I516" t="str">
            <v>0</v>
          </cell>
          <cell r="J516" t="str">
            <v>0</v>
          </cell>
          <cell r="K516" t="str">
            <v>0</v>
          </cell>
          <cell r="L516" t="str">
            <v>0</v>
          </cell>
          <cell r="M516" t="str">
            <v>0</v>
          </cell>
          <cell r="N516" t="str">
            <v>0</v>
          </cell>
          <cell r="O516" t="str">
            <v>0</v>
          </cell>
          <cell r="P516" t="str">
            <v>0</v>
          </cell>
          <cell r="Q516" t="str">
            <v>0</v>
          </cell>
          <cell r="R516" t="str">
            <v>0</v>
          </cell>
          <cell r="S516" t="str">
            <v>0</v>
          </cell>
          <cell r="T516" t="str">
            <v>0</v>
          </cell>
          <cell r="U516" t="str">
            <v>0</v>
          </cell>
          <cell r="V516" t="str">
            <v>0</v>
          </cell>
          <cell r="W516" t="str">
            <v>0</v>
          </cell>
          <cell r="X516" t="str">
            <v>0</v>
          </cell>
        </row>
        <row r="517">
          <cell r="A517">
            <v>513960</v>
          </cell>
          <cell r="B517" t="str">
            <v xml:space="preserve">                                                            513960     Amort Exp -- Hedge Hain (GLBL)</v>
          </cell>
          <cell r="C517" t="str">
            <v>0</v>
          </cell>
          <cell r="D517" t="str">
            <v>0</v>
          </cell>
          <cell r="E517" t="str">
            <v>0</v>
          </cell>
          <cell r="F517" t="str">
            <v>0</v>
          </cell>
          <cell r="G517" t="str">
            <v>0</v>
          </cell>
          <cell r="H517" t="str">
            <v>0</v>
          </cell>
          <cell r="I517" t="str">
            <v>0</v>
          </cell>
          <cell r="J517" t="str">
            <v>0</v>
          </cell>
          <cell r="K517" t="str">
            <v>0</v>
          </cell>
          <cell r="L517" t="str">
            <v>0</v>
          </cell>
          <cell r="M517" t="str">
            <v>0</v>
          </cell>
          <cell r="N517" t="str">
            <v>0</v>
          </cell>
          <cell r="O517" t="str">
            <v>0</v>
          </cell>
          <cell r="P517" t="str">
            <v>0</v>
          </cell>
          <cell r="Q517" t="str">
            <v>0</v>
          </cell>
          <cell r="R517" t="str">
            <v>0</v>
          </cell>
          <cell r="S517" t="str">
            <v>0</v>
          </cell>
          <cell r="T517" t="str">
            <v>0</v>
          </cell>
          <cell r="U517" t="str">
            <v>0</v>
          </cell>
          <cell r="V517" t="str">
            <v>0</v>
          </cell>
          <cell r="W517" t="str">
            <v>0</v>
          </cell>
          <cell r="X517" t="str">
            <v>0</v>
          </cell>
        </row>
        <row r="518">
          <cell r="A518">
            <v>513970</v>
          </cell>
          <cell r="B518" t="str">
            <v xml:space="preserve">                                                            513970     Amort Exp -- Hedge Loss (GLBL)</v>
          </cell>
          <cell r="C518" t="str">
            <v>0</v>
          </cell>
          <cell r="D518" t="str">
            <v>0</v>
          </cell>
          <cell r="E518" t="str">
            <v>0</v>
          </cell>
          <cell r="F518" t="str">
            <v>0</v>
          </cell>
          <cell r="G518" t="str">
            <v>0</v>
          </cell>
          <cell r="H518" t="str">
            <v>0</v>
          </cell>
          <cell r="I518" t="str">
            <v>0</v>
          </cell>
          <cell r="J518" t="str">
            <v>0</v>
          </cell>
          <cell r="K518" t="str">
            <v>0</v>
          </cell>
          <cell r="L518" t="str">
            <v>0</v>
          </cell>
          <cell r="M518" t="str">
            <v>0</v>
          </cell>
          <cell r="N518" t="str">
            <v>0</v>
          </cell>
          <cell r="O518" t="str">
            <v>0</v>
          </cell>
          <cell r="P518" t="str">
            <v>0</v>
          </cell>
          <cell r="Q518" t="str">
            <v>0</v>
          </cell>
          <cell r="R518" t="str">
            <v>0</v>
          </cell>
          <cell r="S518" t="str">
            <v>0</v>
          </cell>
          <cell r="T518" t="str">
            <v>0</v>
          </cell>
          <cell r="U518" t="str">
            <v>0</v>
          </cell>
          <cell r="V518" t="str">
            <v>0</v>
          </cell>
          <cell r="W518" t="str">
            <v>0</v>
          </cell>
          <cell r="X518" t="str">
            <v>0</v>
          </cell>
        </row>
        <row r="519">
          <cell r="A519">
            <v>514410</v>
          </cell>
          <cell r="B519" t="str">
            <v xml:space="preserve">                                                            514410     Amort Expense Comm - Mtn</v>
          </cell>
          <cell r="C519" t="str">
            <v>0</v>
          </cell>
          <cell r="D519" t="str">
            <v>0</v>
          </cell>
          <cell r="E519" t="str">
            <v>0</v>
          </cell>
          <cell r="F519" t="str">
            <v>0</v>
          </cell>
          <cell r="G519" t="str">
            <v>0</v>
          </cell>
          <cell r="H519" t="str">
            <v>0</v>
          </cell>
          <cell r="I519" t="str">
            <v>0</v>
          </cell>
          <cell r="J519" t="str">
            <v>0</v>
          </cell>
          <cell r="K519" t="str">
            <v>0</v>
          </cell>
          <cell r="L519" t="str">
            <v>0</v>
          </cell>
          <cell r="M519" t="str">
            <v>0</v>
          </cell>
          <cell r="N519" t="str">
            <v>0</v>
          </cell>
          <cell r="O519" t="str">
            <v>0</v>
          </cell>
          <cell r="P519" t="str">
            <v>0</v>
          </cell>
          <cell r="Q519" t="str">
            <v>0</v>
          </cell>
          <cell r="R519" t="str">
            <v>0</v>
          </cell>
          <cell r="S519" t="str">
            <v>0</v>
          </cell>
          <cell r="T519" t="str">
            <v>0</v>
          </cell>
          <cell r="U519" t="str">
            <v>0</v>
          </cell>
          <cell r="V519" t="str">
            <v>0</v>
          </cell>
          <cell r="W519" t="str">
            <v>0</v>
          </cell>
          <cell r="X519" t="str">
            <v>0</v>
          </cell>
        </row>
        <row r="520">
          <cell r="A520">
            <v>514420</v>
          </cell>
          <cell r="B520" t="str">
            <v xml:space="preserve">                                                            514420     Amort Income Prem - (Mtn)</v>
          </cell>
          <cell r="C520" t="str">
            <v>0</v>
          </cell>
          <cell r="D520" t="str">
            <v>0</v>
          </cell>
          <cell r="E520" t="str">
            <v>0</v>
          </cell>
          <cell r="F520" t="str">
            <v>0</v>
          </cell>
          <cell r="G520" t="str">
            <v>0</v>
          </cell>
          <cell r="H520" t="str">
            <v>0</v>
          </cell>
          <cell r="I520" t="str">
            <v>0</v>
          </cell>
          <cell r="J520" t="str">
            <v>0</v>
          </cell>
          <cell r="K520" t="str">
            <v>0</v>
          </cell>
          <cell r="L520" t="str">
            <v>0</v>
          </cell>
          <cell r="M520" t="str">
            <v>0</v>
          </cell>
          <cell r="N520" t="str">
            <v>0</v>
          </cell>
          <cell r="O520" t="str">
            <v>0</v>
          </cell>
          <cell r="P520" t="str">
            <v>0</v>
          </cell>
          <cell r="Q520" t="str">
            <v>0</v>
          </cell>
          <cell r="R520" t="str">
            <v>0</v>
          </cell>
          <cell r="S520" t="str">
            <v>0</v>
          </cell>
          <cell r="T520" t="str">
            <v>0</v>
          </cell>
          <cell r="U520" t="str">
            <v>0</v>
          </cell>
          <cell r="V520" t="str">
            <v>0</v>
          </cell>
          <cell r="W520" t="str">
            <v>0</v>
          </cell>
          <cell r="X520" t="str">
            <v>0</v>
          </cell>
        </row>
        <row r="521">
          <cell r="A521">
            <v>514430</v>
          </cell>
          <cell r="B521" t="str">
            <v xml:space="preserve">                                                            514430     Amort Expense Disc - Mtn</v>
          </cell>
          <cell r="C521" t="str">
            <v>0</v>
          </cell>
          <cell r="D521" t="str">
            <v>0</v>
          </cell>
          <cell r="E521" t="str">
            <v>0</v>
          </cell>
          <cell r="F521" t="str">
            <v>0</v>
          </cell>
          <cell r="G521" t="str">
            <v>0</v>
          </cell>
          <cell r="H521" t="str">
            <v>0</v>
          </cell>
          <cell r="I521" t="str">
            <v>0</v>
          </cell>
          <cell r="J521" t="str">
            <v>0</v>
          </cell>
          <cell r="K521" t="str">
            <v>0</v>
          </cell>
          <cell r="L521" t="str">
            <v>0</v>
          </cell>
          <cell r="M521" t="str">
            <v>0</v>
          </cell>
          <cell r="N521" t="str">
            <v>0</v>
          </cell>
          <cell r="O521" t="str">
            <v>0</v>
          </cell>
          <cell r="P521" t="str">
            <v>0</v>
          </cell>
          <cell r="Q521" t="str">
            <v>0</v>
          </cell>
          <cell r="R521" t="str">
            <v>0</v>
          </cell>
          <cell r="S521" t="str">
            <v>0</v>
          </cell>
          <cell r="T521" t="str">
            <v>0</v>
          </cell>
          <cell r="U521" t="str">
            <v>0</v>
          </cell>
          <cell r="V521" t="str">
            <v>0</v>
          </cell>
          <cell r="W521" t="str">
            <v>0</v>
          </cell>
          <cell r="X521" t="str">
            <v>0</v>
          </cell>
        </row>
        <row r="522">
          <cell r="A522">
            <v>514440</v>
          </cell>
          <cell r="B522" t="str">
            <v xml:space="preserve">                                                            514440     Amort Exp Other Gain-MTN</v>
          </cell>
          <cell r="C522" t="str">
            <v>0</v>
          </cell>
          <cell r="D522" t="str">
            <v>0</v>
          </cell>
          <cell r="E522" t="str">
            <v>0</v>
          </cell>
          <cell r="F522" t="str">
            <v>0</v>
          </cell>
          <cell r="G522" t="str">
            <v>0</v>
          </cell>
          <cell r="H522" t="str">
            <v>0</v>
          </cell>
          <cell r="I522" t="str">
            <v>0</v>
          </cell>
          <cell r="J522" t="str">
            <v>0</v>
          </cell>
          <cell r="K522" t="str">
            <v>0</v>
          </cell>
          <cell r="L522" t="str">
            <v>0</v>
          </cell>
          <cell r="M522" t="str">
            <v>0</v>
          </cell>
          <cell r="N522" t="str">
            <v>0</v>
          </cell>
          <cell r="O522" t="str">
            <v>0</v>
          </cell>
          <cell r="P522" t="str">
            <v>0</v>
          </cell>
          <cell r="Q522" t="str">
            <v>0</v>
          </cell>
          <cell r="R522" t="str">
            <v>0</v>
          </cell>
          <cell r="S522" t="str">
            <v>0</v>
          </cell>
          <cell r="T522" t="str">
            <v>0</v>
          </cell>
          <cell r="U522" t="str">
            <v>0</v>
          </cell>
          <cell r="V522" t="str">
            <v>0</v>
          </cell>
          <cell r="W522" t="str">
            <v>0</v>
          </cell>
          <cell r="X522" t="str">
            <v>0</v>
          </cell>
        </row>
        <row r="523">
          <cell r="A523">
            <v>514450</v>
          </cell>
          <cell r="B523" t="str">
            <v xml:space="preserve">                                                            514450     Amort Exp Other Loss-Mtn</v>
          </cell>
          <cell r="C523" t="str">
            <v>0</v>
          </cell>
          <cell r="D523" t="str">
            <v>0</v>
          </cell>
          <cell r="E523" t="str">
            <v>0</v>
          </cell>
          <cell r="F523" t="str">
            <v>0</v>
          </cell>
          <cell r="G523" t="str">
            <v>0</v>
          </cell>
          <cell r="H523" t="str">
            <v>0</v>
          </cell>
          <cell r="I523" t="str">
            <v>0</v>
          </cell>
          <cell r="J523" t="str">
            <v>0</v>
          </cell>
          <cell r="K523" t="str">
            <v>0</v>
          </cell>
          <cell r="L523" t="str">
            <v>0</v>
          </cell>
          <cell r="M523" t="str">
            <v>0</v>
          </cell>
          <cell r="N523" t="str">
            <v>0</v>
          </cell>
          <cell r="O523" t="str">
            <v>0</v>
          </cell>
          <cell r="P523" t="str">
            <v>0</v>
          </cell>
          <cell r="Q523" t="str">
            <v>0</v>
          </cell>
          <cell r="R523" t="str">
            <v>0</v>
          </cell>
          <cell r="S523" t="str">
            <v>0</v>
          </cell>
          <cell r="T523" t="str">
            <v>0</v>
          </cell>
          <cell r="U523" t="str">
            <v>0</v>
          </cell>
          <cell r="V523" t="str">
            <v>0</v>
          </cell>
          <cell r="W523" t="str">
            <v>0</v>
          </cell>
          <cell r="X523" t="str">
            <v>0</v>
          </cell>
        </row>
        <row r="524">
          <cell r="A524">
            <v>514460</v>
          </cell>
          <cell r="B524" t="str">
            <v xml:space="preserve">                                                            514460     Amort Exp Hedge Gain-Mtn</v>
          </cell>
          <cell r="C524" t="str">
            <v>0</v>
          </cell>
          <cell r="D524" t="str">
            <v>0</v>
          </cell>
          <cell r="E524" t="str">
            <v>0</v>
          </cell>
          <cell r="F524" t="str">
            <v>0</v>
          </cell>
          <cell r="G524" t="str">
            <v>0</v>
          </cell>
          <cell r="H524" t="str">
            <v>0</v>
          </cell>
          <cell r="I524" t="str">
            <v>0</v>
          </cell>
          <cell r="J524" t="str">
            <v>0</v>
          </cell>
          <cell r="K524" t="str">
            <v>0</v>
          </cell>
          <cell r="L524" t="str">
            <v>0</v>
          </cell>
          <cell r="M524" t="str">
            <v>0</v>
          </cell>
          <cell r="N524" t="str">
            <v>0</v>
          </cell>
          <cell r="O524" t="str">
            <v>0</v>
          </cell>
          <cell r="P524" t="str">
            <v>0</v>
          </cell>
          <cell r="Q524" t="str">
            <v>0</v>
          </cell>
          <cell r="R524" t="str">
            <v>0</v>
          </cell>
          <cell r="S524" t="str">
            <v>0</v>
          </cell>
          <cell r="T524" t="str">
            <v>0</v>
          </cell>
          <cell r="U524" t="str">
            <v>0</v>
          </cell>
          <cell r="V524" t="str">
            <v>0</v>
          </cell>
          <cell r="W524" t="str">
            <v>0</v>
          </cell>
          <cell r="X524" t="str">
            <v>0</v>
          </cell>
        </row>
        <row r="525">
          <cell r="A525">
            <v>514470</v>
          </cell>
          <cell r="B525" t="str">
            <v xml:space="preserve">                                                            514470     Amort Exp Hedge Loss-Mtn</v>
          </cell>
          <cell r="C525" t="str">
            <v>0</v>
          </cell>
          <cell r="D525" t="str">
            <v>0</v>
          </cell>
          <cell r="E525" t="str">
            <v>0</v>
          </cell>
          <cell r="F525" t="str">
            <v>0</v>
          </cell>
          <cell r="G525" t="str">
            <v>0</v>
          </cell>
          <cell r="H525" t="str">
            <v>0</v>
          </cell>
          <cell r="I525" t="str">
            <v>0</v>
          </cell>
          <cell r="J525" t="str">
            <v>0</v>
          </cell>
          <cell r="K525" t="str">
            <v>0</v>
          </cell>
          <cell r="L525" t="str">
            <v>0</v>
          </cell>
          <cell r="M525" t="str">
            <v>0</v>
          </cell>
          <cell r="N525" t="str">
            <v>0</v>
          </cell>
          <cell r="O525" t="str">
            <v>0</v>
          </cell>
          <cell r="P525" t="str">
            <v>0</v>
          </cell>
          <cell r="Q525" t="str">
            <v>0</v>
          </cell>
          <cell r="R525" t="str">
            <v>0</v>
          </cell>
          <cell r="S525" t="str">
            <v>0</v>
          </cell>
          <cell r="T525" t="str">
            <v>0</v>
          </cell>
          <cell r="U525" t="str">
            <v>0</v>
          </cell>
          <cell r="V525" t="str">
            <v>0</v>
          </cell>
          <cell r="W525" t="str">
            <v>0</v>
          </cell>
          <cell r="X525" t="str">
            <v>0</v>
          </cell>
        </row>
        <row r="526">
          <cell r="A526">
            <v>514610</v>
          </cell>
          <cell r="B526" t="str">
            <v xml:space="preserve">                                                            514610     Amort Commission (Stn)</v>
          </cell>
          <cell r="C526" t="str">
            <v>0</v>
          </cell>
          <cell r="D526" t="str">
            <v>0</v>
          </cell>
          <cell r="E526" t="str">
            <v>0</v>
          </cell>
          <cell r="F526" t="str">
            <v>0</v>
          </cell>
          <cell r="G526" t="str">
            <v>0</v>
          </cell>
          <cell r="H526" t="str">
            <v>0</v>
          </cell>
          <cell r="I526" t="str">
            <v>0</v>
          </cell>
          <cell r="J526" t="str">
            <v>0</v>
          </cell>
          <cell r="K526" t="str">
            <v>0</v>
          </cell>
          <cell r="L526" t="str">
            <v>0</v>
          </cell>
          <cell r="M526" t="str">
            <v>0</v>
          </cell>
          <cell r="N526" t="str">
            <v>0</v>
          </cell>
          <cell r="O526" t="str">
            <v>0</v>
          </cell>
          <cell r="P526" t="str">
            <v>0</v>
          </cell>
          <cell r="Q526" t="str">
            <v>0</v>
          </cell>
          <cell r="R526" t="str">
            <v>0</v>
          </cell>
          <cell r="S526" t="str">
            <v>0</v>
          </cell>
          <cell r="T526" t="str">
            <v>0</v>
          </cell>
          <cell r="U526" t="str">
            <v>0</v>
          </cell>
          <cell r="V526" t="str">
            <v>0</v>
          </cell>
          <cell r="W526" t="str">
            <v>0</v>
          </cell>
          <cell r="X526" t="str">
            <v>0</v>
          </cell>
        </row>
        <row r="527">
          <cell r="A527">
            <v>514630</v>
          </cell>
          <cell r="B527" t="str">
            <v xml:space="preserve">                                                            514630     Amort Discount (Stn)</v>
          </cell>
          <cell r="C527" t="str">
            <v>0</v>
          </cell>
          <cell r="D527" t="str">
            <v>0</v>
          </cell>
          <cell r="E527" t="str">
            <v>0</v>
          </cell>
          <cell r="F527" t="str">
            <v>0</v>
          </cell>
          <cell r="G527" t="str">
            <v>0</v>
          </cell>
          <cell r="H527" t="str">
            <v>0</v>
          </cell>
          <cell r="I527" t="str">
            <v>0</v>
          </cell>
          <cell r="J527" t="str">
            <v>0</v>
          </cell>
          <cell r="K527" t="str">
            <v>0</v>
          </cell>
          <cell r="L527" t="str">
            <v>0</v>
          </cell>
          <cell r="M527" t="str">
            <v>0</v>
          </cell>
          <cell r="N527" t="str">
            <v>0</v>
          </cell>
          <cell r="O527" t="str">
            <v>0</v>
          </cell>
          <cell r="P527" t="str">
            <v>0</v>
          </cell>
          <cell r="Q527" t="str">
            <v>0</v>
          </cell>
          <cell r="R527" t="str">
            <v>0</v>
          </cell>
          <cell r="S527" t="str">
            <v>0</v>
          </cell>
          <cell r="T527" t="str">
            <v>0</v>
          </cell>
          <cell r="U527" t="str">
            <v>0</v>
          </cell>
          <cell r="V527" t="str">
            <v>0</v>
          </cell>
          <cell r="W527" t="str">
            <v>0</v>
          </cell>
          <cell r="X527" t="str">
            <v>0</v>
          </cell>
        </row>
        <row r="528">
          <cell r="A528">
            <v>514660</v>
          </cell>
          <cell r="B528" t="str">
            <v xml:space="preserve">                                                            514660     Amort Exp Hedge Gain-STN</v>
          </cell>
          <cell r="C528" t="str">
            <v>0</v>
          </cell>
          <cell r="D528" t="str">
            <v>0</v>
          </cell>
          <cell r="E528" t="str">
            <v>0</v>
          </cell>
          <cell r="F528" t="str">
            <v>0</v>
          </cell>
          <cell r="G528" t="str">
            <v>0</v>
          </cell>
          <cell r="H528" t="str">
            <v>0</v>
          </cell>
          <cell r="I528" t="str">
            <v>0</v>
          </cell>
          <cell r="J528" t="str">
            <v>0</v>
          </cell>
          <cell r="K528" t="str">
            <v>0</v>
          </cell>
          <cell r="L528" t="str">
            <v>0</v>
          </cell>
          <cell r="M528" t="str">
            <v>0</v>
          </cell>
          <cell r="N528" t="str">
            <v>0</v>
          </cell>
          <cell r="O528" t="str">
            <v>0</v>
          </cell>
          <cell r="P528" t="str">
            <v>0</v>
          </cell>
          <cell r="Q528" t="str">
            <v>0</v>
          </cell>
          <cell r="R528" t="str">
            <v>0</v>
          </cell>
          <cell r="S528" t="str">
            <v>0</v>
          </cell>
          <cell r="T528" t="str">
            <v>0</v>
          </cell>
          <cell r="U528" t="str">
            <v>0</v>
          </cell>
          <cell r="V528" t="str">
            <v>0</v>
          </cell>
          <cell r="W528" t="str">
            <v>0</v>
          </cell>
          <cell r="X528" t="str">
            <v>0</v>
          </cell>
        </row>
        <row r="529">
          <cell r="A529">
            <v>514670</v>
          </cell>
          <cell r="B529" t="str">
            <v xml:space="preserve">                                                            514670     Amort Exp Hedge Loss-STN</v>
          </cell>
          <cell r="C529" t="str">
            <v>0</v>
          </cell>
          <cell r="D529" t="str">
            <v>0</v>
          </cell>
          <cell r="E529" t="str">
            <v>0</v>
          </cell>
          <cell r="F529" t="str">
            <v>0</v>
          </cell>
          <cell r="G529" t="str">
            <v>0</v>
          </cell>
          <cell r="H529" t="str">
            <v>0</v>
          </cell>
          <cell r="I529" t="str">
            <v>0</v>
          </cell>
          <cell r="J529" t="str">
            <v>0</v>
          </cell>
          <cell r="K529" t="str">
            <v>0</v>
          </cell>
          <cell r="L529" t="str">
            <v>0</v>
          </cell>
          <cell r="M529" t="str">
            <v>0</v>
          </cell>
          <cell r="N529" t="str">
            <v>0</v>
          </cell>
          <cell r="O529" t="str">
            <v>0</v>
          </cell>
          <cell r="P529" t="str">
            <v>0</v>
          </cell>
          <cell r="Q529" t="str">
            <v>0</v>
          </cell>
          <cell r="R529" t="str">
            <v>0</v>
          </cell>
          <cell r="S529" t="str">
            <v>0</v>
          </cell>
          <cell r="T529" t="str">
            <v>0</v>
          </cell>
          <cell r="U529" t="str">
            <v>0</v>
          </cell>
          <cell r="V529" t="str">
            <v>0</v>
          </cell>
          <cell r="W529" t="str">
            <v>0</v>
          </cell>
          <cell r="X529" t="str">
            <v>0</v>
          </cell>
        </row>
        <row r="530">
          <cell r="A530">
            <v>516210</v>
          </cell>
          <cell r="B530" t="str">
            <v xml:space="preserve">                                                            516210     Amort Expense Comm - (Zc)</v>
          </cell>
          <cell r="C530" t="str">
            <v>0</v>
          </cell>
          <cell r="D530" t="str">
            <v>0</v>
          </cell>
          <cell r="E530" t="str">
            <v>0</v>
          </cell>
          <cell r="F530" t="str">
            <v>0</v>
          </cell>
          <cell r="G530" t="str">
            <v>0</v>
          </cell>
          <cell r="H530" t="str">
            <v>0</v>
          </cell>
          <cell r="I530" t="str">
            <v>0</v>
          </cell>
          <cell r="J530" t="str">
            <v>0</v>
          </cell>
          <cell r="K530" t="str">
            <v>0</v>
          </cell>
          <cell r="L530" t="str">
            <v>0</v>
          </cell>
          <cell r="M530" t="str">
            <v>0</v>
          </cell>
          <cell r="N530" t="str">
            <v>0</v>
          </cell>
          <cell r="O530" t="str">
            <v>0</v>
          </cell>
          <cell r="P530" t="str">
            <v>0</v>
          </cell>
          <cell r="Q530" t="str">
            <v>0</v>
          </cell>
          <cell r="R530" t="str">
            <v>0</v>
          </cell>
          <cell r="S530" t="str">
            <v>0</v>
          </cell>
          <cell r="T530" t="str">
            <v>0</v>
          </cell>
          <cell r="U530" t="str">
            <v>0</v>
          </cell>
          <cell r="V530" t="str">
            <v>0</v>
          </cell>
          <cell r="W530" t="str">
            <v>0</v>
          </cell>
          <cell r="X530" t="str">
            <v>0</v>
          </cell>
        </row>
        <row r="531">
          <cell r="A531">
            <v>516230</v>
          </cell>
          <cell r="B531" t="str">
            <v xml:space="preserve">                                                            516230     Amort Exp Discount - (Zc)</v>
          </cell>
          <cell r="C531" t="str">
            <v>0</v>
          </cell>
          <cell r="D531" t="str">
            <v>0</v>
          </cell>
          <cell r="E531" t="str">
            <v>0</v>
          </cell>
          <cell r="F531" t="str">
            <v>0</v>
          </cell>
          <cell r="G531" t="str">
            <v>0</v>
          </cell>
          <cell r="H531" t="str">
            <v>0</v>
          </cell>
          <cell r="I531" t="str">
            <v>0</v>
          </cell>
          <cell r="J531" t="str">
            <v>0</v>
          </cell>
          <cell r="K531" t="str">
            <v>0</v>
          </cell>
          <cell r="L531" t="str">
            <v>0</v>
          </cell>
          <cell r="M531" t="str">
            <v>0</v>
          </cell>
          <cell r="N531" t="str">
            <v>0</v>
          </cell>
          <cell r="O531" t="str">
            <v>0</v>
          </cell>
          <cell r="P531" t="str">
            <v>0</v>
          </cell>
          <cell r="Q531" t="str">
            <v>0</v>
          </cell>
          <cell r="R531" t="str">
            <v>0</v>
          </cell>
          <cell r="S531" t="str">
            <v>0</v>
          </cell>
          <cell r="T531" t="str">
            <v>0</v>
          </cell>
          <cell r="U531" t="str">
            <v>0</v>
          </cell>
          <cell r="V531" t="str">
            <v>0</v>
          </cell>
          <cell r="W531" t="str">
            <v>0</v>
          </cell>
          <cell r="X531" t="str">
            <v>0</v>
          </cell>
        </row>
        <row r="532">
          <cell r="A532">
            <v>516250</v>
          </cell>
          <cell r="B532" t="str">
            <v xml:space="preserve">                                                            516250     Zero Coupon Amrt Other Loss-ZC</v>
          </cell>
          <cell r="C532" t="str">
            <v>0</v>
          </cell>
          <cell r="D532" t="str">
            <v>0</v>
          </cell>
          <cell r="E532" t="str">
            <v>0</v>
          </cell>
          <cell r="F532" t="str">
            <v>0</v>
          </cell>
          <cell r="G532" t="str">
            <v>0</v>
          </cell>
          <cell r="H532" t="str">
            <v>0</v>
          </cell>
          <cell r="I532" t="str">
            <v>0</v>
          </cell>
          <cell r="J532" t="str">
            <v>0</v>
          </cell>
          <cell r="K532" t="str">
            <v>0</v>
          </cell>
          <cell r="L532" t="str">
            <v>0</v>
          </cell>
          <cell r="M532" t="str">
            <v>0</v>
          </cell>
          <cell r="N532" t="str">
            <v>0</v>
          </cell>
          <cell r="O532" t="str">
            <v>0</v>
          </cell>
          <cell r="P532" t="str">
            <v>0</v>
          </cell>
          <cell r="Q532" t="str">
            <v>0</v>
          </cell>
          <cell r="R532" t="str">
            <v>0</v>
          </cell>
          <cell r="S532" t="str">
            <v>0</v>
          </cell>
          <cell r="T532" t="str">
            <v>0</v>
          </cell>
          <cell r="U532" t="str">
            <v>0</v>
          </cell>
          <cell r="V532" t="str">
            <v>0</v>
          </cell>
          <cell r="W532" t="str">
            <v>0</v>
          </cell>
          <cell r="X532" t="str">
            <v>0</v>
          </cell>
        </row>
        <row r="533">
          <cell r="A533">
            <v>516270</v>
          </cell>
          <cell r="B533" t="str">
            <v xml:space="preserve">                                                            516270     Amort Exp Hedge Loss - ZC</v>
          </cell>
          <cell r="C533" t="str">
            <v>0</v>
          </cell>
          <cell r="D533" t="str">
            <v>0</v>
          </cell>
          <cell r="E533" t="str">
            <v>0</v>
          </cell>
          <cell r="F533" t="str">
            <v>0</v>
          </cell>
          <cell r="G533" t="str">
            <v>0</v>
          </cell>
          <cell r="H533" t="str">
            <v>0</v>
          </cell>
          <cell r="I533" t="str">
            <v>0</v>
          </cell>
          <cell r="J533" t="str">
            <v>0</v>
          </cell>
          <cell r="K533" t="str">
            <v>0</v>
          </cell>
          <cell r="L533" t="str">
            <v>0</v>
          </cell>
          <cell r="M533" t="str">
            <v>0</v>
          </cell>
          <cell r="N533" t="str">
            <v>0</v>
          </cell>
          <cell r="O533" t="str">
            <v>0</v>
          </cell>
          <cell r="P533" t="str">
            <v>0</v>
          </cell>
          <cell r="Q533" t="str">
            <v>0</v>
          </cell>
          <cell r="R533" t="str">
            <v>0</v>
          </cell>
          <cell r="S533" t="str">
            <v>0</v>
          </cell>
          <cell r="T533" t="str">
            <v>0</v>
          </cell>
          <cell r="U533" t="str">
            <v>0</v>
          </cell>
          <cell r="V533" t="str">
            <v>0</v>
          </cell>
          <cell r="W533" t="str">
            <v>0</v>
          </cell>
          <cell r="X533" t="str">
            <v>0</v>
          </cell>
        </row>
        <row r="534">
          <cell r="A534">
            <v>518036</v>
          </cell>
          <cell r="B534" t="str">
            <v xml:space="preserve">                                                            518036     Amortized-Discount(SLSW)</v>
          </cell>
          <cell r="C534" t="str">
            <v>0</v>
          </cell>
          <cell r="D534" t="str">
            <v>0</v>
          </cell>
          <cell r="E534" t="str">
            <v>0</v>
          </cell>
          <cell r="F534" t="str">
            <v>0</v>
          </cell>
          <cell r="G534" t="str">
            <v>0</v>
          </cell>
          <cell r="H534" t="str">
            <v>0</v>
          </cell>
          <cell r="I534" t="str">
            <v>0</v>
          </cell>
          <cell r="J534" t="str">
            <v>0</v>
          </cell>
          <cell r="K534" t="str">
            <v>0</v>
          </cell>
          <cell r="L534" t="str">
            <v>0</v>
          </cell>
          <cell r="M534" t="str">
            <v>0</v>
          </cell>
          <cell r="N534" t="str">
            <v>0</v>
          </cell>
          <cell r="O534" t="str">
            <v>0</v>
          </cell>
          <cell r="P534" t="str">
            <v>0</v>
          </cell>
          <cell r="Q534" t="str">
            <v>0</v>
          </cell>
          <cell r="R534" t="str">
            <v>0</v>
          </cell>
          <cell r="S534" t="str">
            <v>0</v>
          </cell>
          <cell r="T534" t="str">
            <v>0</v>
          </cell>
          <cell r="U534" t="str">
            <v>0</v>
          </cell>
          <cell r="V534" t="str">
            <v>0</v>
          </cell>
          <cell r="W534" t="str">
            <v>0</v>
          </cell>
          <cell r="X534" t="str">
            <v>0</v>
          </cell>
        </row>
        <row r="535">
          <cell r="A535">
            <v>518066</v>
          </cell>
          <cell r="B535" t="str">
            <v xml:space="preserve">                                                            518066     Amort Hedge Gain-SLSW</v>
          </cell>
          <cell r="C535" t="str">
            <v>0</v>
          </cell>
          <cell r="D535" t="str">
            <v>0</v>
          </cell>
          <cell r="E535" t="str">
            <v>0</v>
          </cell>
          <cell r="F535" t="str">
            <v>0</v>
          </cell>
          <cell r="G535" t="str">
            <v>0</v>
          </cell>
          <cell r="H535" t="str">
            <v>0</v>
          </cell>
          <cell r="I535" t="str">
            <v>0</v>
          </cell>
          <cell r="J535" t="str">
            <v>0</v>
          </cell>
          <cell r="K535" t="str">
            <v>0</v>
          </cell>
          <cell r="L535" t="str">
            <v>0</v>
          </cell>
          <cell r="M535" t="str">
            <v>0</v>
          </cell>
          <cell r="N535" t="str">
            <v>0</v>
          </cell>
          <cell r="O535" t="str">
            <v>0</v>
          </cell>
          <cell r="P535" t="str">
            <v>0</v>
          </cell>
          <cell r="Q535" t="str">
            <v>0</v>
          </cell>
          <cell r="R535" t="str">
            <v>0</v>
          </cell>
          <cell r="S535" t="str">
            <v>0</v>
          </cell>
          <cell r="T535" t="str">
            <v>0</v>
          </cell>
          <cell r="U535" t="str">
            <v>0</v>
          </cell>
          <cell r="V535" t="str">
            <v>0</v>
          </cell>
          <cell r="W535" t="str">
            <v>0</v>
          </cell>
          <cell r="X535" t="str">
            <v>0</v>
          </cell>
        </row>
        <row r="536">
          <cell r="A536">
            <v>518076</v>
          </cell>
          <cell r="B536" t="str">
            <v xml:space="preserve">                                                            518076     Amort Hedge Losses-SLSW</v>
          </cell>
          <cell r="C536" t="str">
            <v>0</v>
          </cell>
          <cell r="D536" t="str">
            <v>0</v>
          </cell>
          <cell r="E536" t="str">
            <v>0</v>
          </cell>
          <cell r="F536" t="str">
            <v>0</v>
          </cell>
          <cell r="G536" t="str">
            <v>0</v>
          </cell>
          <cell r="H536" t="str">
            <v>0</v>
          </cell>
          <cell r="I536" t="str">
            <v>0</v>
          </cell>
          <cell r="J536" t="str">
            <v>0</v>
          </cell>
          <cell r="K536" t="str">
            <v>0</v>
          </cell>
          <cell r="L536" t="str">
            <v>0</v>
          </cell>
          <cell r="M536" t="str">
            <v>0</v>
          </cell>
          <cell r="N536" t="str">
            <v>0</v>
          </cell>
          <cell r="O536" t="str">
            <v>0</v>
          </cell>
          <cell r="P536" t="str">
            <v>0</v>
          </cell>
          <cell r="Q536" t="str">
            <v>0</v>
          </cell>
          <cell r="R536" t="str">
            <v>0</v>
          </cell>
          <cell r="S536" t="str">
            <v>0</v>
          </cell>
          <cell r="T536" t="str">
            <v>0</v>
          </cell>
          <cell r="U536" t="str">
            <v>0</v>
          </cell>
          <cell r="V536" t="str">
            <v>0</v>
          </cell>
          <cell r="W536" t="str">
            <v>0</v>
          </cell>
          <cell r="X536" t="str">
            <v>0</v>
          </cell>
        </row>
        <row r="537">
          <cell r="A537">
            <v>518200</v>
          </cell>
          <cell r="B537" t="str">
            <v xml:space="preserve">                                                            518200     Amort Int Exp - (Lnsw)</v>
          </cell>
          <cell r="C537" t="str">
            <v>0</v>
          </cell>
          <cell r="D537" t="str">
            <v>0</v>
          </cell>
          <cell r="E537" t="str">
            <v>0</v>
          </cell>
          <cell r="F537" t="str">
            <v>0</v>
          </cell>
          <cell r="G537" t="str">
            <v>0</v>
          </cell>
          <cell r="H537" t="str">
            <v>0</v>
          </cell>
          <cell r="I537" t="str">
            <v>0</v>
          </cell>
          <cell r="J537" t="str">
            <v>0</v>
          </cell>
          <cell r="K537" t="str">
            <v>0</v>
          </cell>
          <cell r="L537" t="str">
            <v>0</v>
          </cell>
          <cell r="M537" t="str">
            <v>0</v>
          </cell>
          <cell r="N537" t="str">
            <v>0</v>
          </cell>
          <cell r="O537" t="str">
            <v>0</v>
          </cell>
          <cell r="P537" t="str">
            <v>0</v>
          </cell>
          <cell r="Q537" t="str">
            <v>0</v>
          </cell>
          <cell r="R537" t="str">
            <v>0</v>
          </cell>
          <cell r="S537" t="str">
            <v>0</v>
          </cell>
          <cell r="T537" t="str">
            <v>0</v>
          </cell>
          <cell r="U537" t="str">
            <v>0</v>
          </cell>
          <cell r="V537" t="str">
            <v>0</v>
          </cell>
          <cell r="W537" t="str">
            <v>0</v>
          </cell>
          <cell r="X537" t="str">
            <v>0</v>
          </cell>
        </row>
        <row r="538">
          <cell r="A538">
            <v>518226</v>
          </cell>
          <cell r="B538" t="str">
            <v xml:space="preserve">                                                            518226     Amort Exp Prem - (Lnsw)</v>
          </cell>
          <cell r="C538" t="str">
            <v>0</v>
          </cell>
          <cell r="D538" t="str">
            <v>0</v>
          </cell>
          <cell r="E538" t="str">
            <v>0</v>
          </cell>
          <cell r="F538" t="str">
            <v>0</v>
          </cell>
          <cell r="G538" t="str">
            <v>0</v>
          </cell>
          <cell r="H538" t="str">
            <v>0</v>
          </cell>
          <cell r="I538" t="str">
            <v>0</v>
          </cell>
          <cell r="J538" t="str">
            <v>0</v>
          </cell>
          <cell r="K538" t="str">
            <v>0</v>
          </cell>
          <cell r="L538" t="str">
            <v>0</v>
          </cell>
          <cell r="M538" t="str">
            <v>0</v>
          </cell>
          <cell r="N538" t="str">
            <v>0</v>
          </cell>
          <cell r="O538" t="str">
            <v>0</v>
          </cell>
          <cell r="P538" t="str">
            <v>0</v>
          </cell>
          <cell r="Q538" t="str">
            <v>0</v>
          </cell>
          <cell r="R538" t="str">
            <v>0</v>
          </cell>
          <cell r="S538" t="str">
            <v>0</v>
          </cell>
          <cell r="T538" t="str">
            <v>0</v>
          </cell>
          <cell r="U538" t="str">
            <v>0</v>
          </cell>
          <cell r="V538" t="str">
            <v>0</v>
          </cell>
          <cell r="W538" t="str">
            <v>0</v>
          </cell>
          <cell r="X538" t="str">
            <v>0</v>
          </cell>
        </row>
        <row r="539">
          <cell r="A539">
            <v>518236</v>
          </cell>
          <cell r="B539" t="str">
            <v xml:space="preserve">                                                            518236     Amort Exp Disc - (LNSW)</v>
          </cell>
          <cell r="C539" t="str">
            <v>0</v>
          </cell>
          <cell r="D539" t="str">
            <v>0</v>
          </cell>
          <cell r="E539" t="str">
            <v>0</v>
          </cell>
          <cell r="F539" t="str">
            <v>0</v>
          </cell>
          <cell r="G539" t="str">
            <v>0</v>
          </cell>
          <cell r="H539" t="str">
            <v>0</v>
          </cell>
          <cell r="I539" t="str">
            <v>0</v>
          </cell>
          <cell r="J539" t="str">
            <v>0</v>
          </cell>
          <cell r="K539" t="str">
            <v>0</v>
          </cell>
          <cell r="L539" t="str">
            <v>0</v>
          </cell>
          <cell r="M539" t="str">
            <v>0</v>
          </cell>
          <cell r="N539" t="str">
            <v>0</v>
          </cell>
          <cell r="O539" t="str">
            <v>0</v>
          </cell>
          <cell r="P539" t="str">
            <v>0</v>
          </cell>
          <cell r="Q539" t="str">
            <v>0</v>
          </cell>
          <cell r="R539" t="str">
            <v>0</v>
          </cell>
          <cell r="S539" t="str">
            <v>0</v>
          </cell>
          <cell r="T539" t="str">
            <v>0</v>
          </cell>
          <cell r="U539" t="str">
            <v>0</v>
          </cell>
          <cell r="V539" t="str">
            <v>0</v>
          </cell>
          <cell r="W539" t="str">
            <v>0</v>
          </cell>
          <cell r="X539" t="str">
            <v>0</v>
          </cell>
        </row>
        <row r="540">
          <cell r="A540">
            <v>518246</v>
          </cell>
          <cell r="B540" t="str">
            <v xml:space="preserve">                                                            518246     Amort Exp Other Gain-Lnsw</v>
          </cell>
          <cell r="C540" t="str">
            <v>0</v>
          </cell>
          <cell r="D540" t="str">
            <v>0</v>
          </cell>
          <cell r="E540" t="str">
            <v>0</v>
          </cell>
          <cell r="F540" t="str">
            <v>0</v>
          </cell>
          <cell r="G540" t="str">
            <v>0</v>
          </cell>
          <cell r="H540" t="str">
            <v>0</v>
          </cell>
          <cell r="I540" t="str">
            <v>0</v>
          </cell>
          <cell r="J540" t="str">
            <v>0</v>
          </cell>
          <cell r="K540" t="str">
            <v>0</v>
          </cell>
          <cell r="L540" t="str">
            <v>0</v>
          </cell>
          <cell r="M540" t="str">
            <v>0</v>
          </cell>
          <cell r="N540" t="str">
            <v>0</v>
          </cell>
          <cell r="O540" t="str">
            <v>0</v>
          </cell>
          <cell r="P540" t="str">
            <v>0</v>
          </cell>
          <cell r="Q540" t="str">
            <v>0</v>
          </cell>
          <cell r="R540" t="str">
            <v>0</v>
          </cell>
          <cell r="S540" t="str">
            <v>0</v>
          </cell>
          <cell r="T540" t="str">
            <v>0</v>
          </cell>
          <cell r="U540" t="str">
            <v>0</v>
          </cell>
          <cell r="V540" t="str">
            <v>0</v>
          </cell>
          <cell r="W540" t="str">
            <v>0</v>
          </cell>
          <cell r="X540" t="str">
            <v>0</v>
          </cell>
        </row>
        <row r="541">
          <cell r="A541">
            <v>518256</v>
          </cell>
          <cell r="B541" t="str">
            <v xml:space="preserve">                                                            518256     Amort Exp Other Loss-Lnsw</v>
          </cell>
          <cell r="C541" t="str">
            <v>0</v>
          </cell>
          <cell r="D541" t="str">
            <v>0</v>
          </cell>
          <cell r="E541" t="str">
            <v>0</v>
          </cell>
          <cell r="F541" t="str">
            <v>0</v>
          </cell>
          <cell r="G541" t="str">
            <v>0</v>
          </cell>
          <cell r="H541" t="str">
            <v>0</v>
          </cell>
          <cell r="I541" t="str">
            <v>0</v>
          </cell>
          <cell r="J541" t="str">
            <v>0</v>
          </cell>
          <cell r="K541" t="str">
            <v>0</v>
          </cell>
          <cell r="L541" t="str">
            <v>0</v>
          </cell>
          <cell r="M541" t="str">
            <v>0</v>
          </cell>
          <cell r="N541" t="str">
            <v>0</v>
          </cell>
          <cell r="O541" t="str">
            <v>0</v>
          </cell>
          <cell r="P541" t="str">
            <v>0</v>
          </cell>
          <cell r="Q541" t="str">
            <v>0</v>
          </cell>
          <cell r="R541" t="str">
            <v>0</v>
          </cell>
          <cell r="S541" t="str">
            <v>0</v>
          </cell>
          <cell r="T541" t="str">
            <v>0</v>
          </cell>
          <cell r="U541" t="str">
            <v>0</v>
          </cell>
          <cell r="V541" t="str">
            <v>0</v>
          </cell>
          <cell r="W541" t="str">
            <v>0</v>
          </cell>
          <cell r="X541" t="str">
            <v>0</v>
          </cell>
        </row>
        <row r="542">
          <cell r="A542">
            <v>518266</v>
          </cell>
          <cell r="B542" t="str">
            <v xml:space="preserve">                                                            518266     Amort Exp Hedge Gain-Lnsw</v>
          </cell>
          <cell r="C542" t="str">
            <v>0</v>
          </cell>
          <cell r="D542" t="str">
            <v>0</v>
          </cell>
          <cell r="E542" t="str">
            <v>0</v>
          </cell>
          <cell r="F542" t="str">
            <v>0</v>
          </cell>
          <cell r="G542" t="str">
            <v>0</v>
          </cell>
          <cell r="H542" t="str">
            <v>0</v>
          </cell>
          <cell r="I542" t="str">
            <v>0</v>
          </cell>
          <cell r="J542" t="str">
            <v>0</v>
          </cell>
          <cell r="K542" t="str">
            <v>0</v>
          </cell>
          <cell r="L542" t="str">
            <v>0</v>
          </cell>
          <cell r="M542" t="str">
            <v>0</v>
          </cell>
          <cell r="N542" t="str">
            <v>0</v>
          </cell>
          <cell r="O542" t="str">
            <v>0</v>
          </cell>
          <cell r="P542" t="str">
            <v>0</v>
          </cell>
          <cell r="Q542" t="str">
            <v>0</v>
          </cell>
          <cell r="R542" t="str">
            <v>0</v>
          </cell>
          <cell r="S542" t="str">
            <v>0</v>
          </cell>
          <cell r="T542" t="str">
            <v>0</v>
          </cell>
          <cell r="U542" t="str">
            <v>0</v>
          </cell>
          <cell r="V542" t="str">
            <v>0</v>
          </cell>
          <cell r="W542" t="str">
            <v>0</v>
          </cell>
          <cell r="X542" t="str">
            <v>0</v>
          </cell>
        </row>
        <row r="543">
          <cell r="A543">
            <v>518276</v>
          </cell>
          <cell r="B543" t="str">
            <v xml:space="preserve">                                                            518276     Amort Exp Hedge Loss-Lnsw</v>
          </cell>
          <cell r="C543" t="str">
            <v>0</v>
          </cell>
          <cell r="D543" t="str">
            <v>0</v>
          </cell>
          <cell r="E543" t="str">
            <v>0</v>
          </cell>
          <cell r="F543" t="str">
            <v>0</v>
          </cell>
          <cell r="G543" t="str">
            <v>0</v>
          </cell>
          <cell r="H543" t="str">
            <v>0</v>
          </cell>
          <cell r="I543" t="str">
            <v>0</v>
          </cell>
          <cell r="J543" t="str">
            <v>0</v>
          </cell>
          <cell r="K543" t="str">
            <v>0</v>
          </cell>
          <cell r="L543" t="str">
            <v>0</v>
          </cell>
          <cell r="M543" t="str">
            <v>0</v>
          </cell>
          <cell r="N543" t="str">
            <v>0</v>
          </cell>
          <cell r="O543" t="str">
            <v>0</v>
          </cell>
          <cell r="P543" t="str">
            <v>0</v>
          </cell>
          <cell r="Q543" t="str">
            <v>0</v>
          </cell>
          <cell r="R543" t="str">
            <v>0</v>
          </cell>
          <cell r="S543" t="str">
            <v>0</v>
          </cell>
          <cell r="T543" t="str">
            <v>0</v>
          </cell>
          <cell r="U543" t="str">
            <v>0</v>
          </cell>
          <cell r="V543" t="str">
            <v>0</v>
          </cell>
          <cell r="W543" t="str">
            <v>0</v>
          </cell>
          <cell r="X543" t="str">
            <v>0</v>
          </cell>
        </row>
        <row r="544">
          <cell r="A544">
            <v>518424</v>
          </cell>
          <cell r="B544" t="str">
            <v xml:space="preserve">                                                            518424     Amortized Premiun-SLSW</v>
          </cell>
          <cell r="C544" t="str">
            <v>0</v>
          </cell>
          <cell r="D544" t="str">
            <v>0</v>
          </cell>
          <cell r="E544" t="str">
            <v>0</v>
          </cell>
          <cell r="F544" t="str">
            <v>0</v>
          </cell>
          <cell r="G544" t="str">
            <v>0</v>
          </cell>
          <cell r="H544" t="str">
            <v>0</v>
          </cell>
          <cell r="I544" t="str">
            <v>0</v>
          </cell>
          <cell r="J544" t="str">
            <v>0</v>
          </cell>
          <cell r="K544" t="str">
            <v>0</v>
          </cell>
          <cell r="L544" t="str">
            <v>0</v>
          </cell>
          <cell r="M544" t="str">
            <v>0</v>
          </cell>
          <cell r="N544" t="str">
            <v>0</v>
          </cell>
          <cell r="O544" t="str">
            <v>0</v>
          </cell>
          <cell r="P544" t="str">
            <v>0</v>
          </cell>
          <cell r="Q544" t="str">
            <v>0</v>
          </cell>
          <cell r="R544" t="str">
            <v>0</v>
          </cell>
          <cell r="S544" t="str">
            <v>0</v>
          </cell>
          <cell r="T544" t="str">
            <v>0</v>
          </cell>
          <cell r="U544" t="str">
            <v>0</v>
          </cell>
          <cell r="V544" t="str">
            <v>0</v>
          </cell>
          <cell r="W544" t="str">
            <v>0</v>
          </cell>
          <cell r="X544" t="str">
            <v>0</v>
          </cell>
        </row>
        <row r="545">
          <cell r="A545">
            <v>518425</v>
          </cell>
          <cell r="B545" t="str">
            <v xml:space="preserve">                                                            518425     Amort Premium-ZCSW</v>
          </cell>
          <cell r="C545" t="str">
            <v>0</v>
          </cell>
          <cell r="D545" t="str">
            <v>0</v>
          </cell>
          <cell r="E545" t="str">
            <v>0</v>
          </cell>
          <cell r="F545" t="str">
            <v>0</v>
          </cell>
          <cell r="G545" t="str">
            <v>0</v>
          </cell>
          <cell r="H545" t="str">
            <v>0</v>
          </cell>
          <cell r="I545" t="str">
            <v>0</v>
          </cell>
          <cell r="J545" t="str">
            <v>0</v>
          </cell>
          <cell r="K545" t="str">
            <v>0</v>
          </cell>
          <cell r="L545" t="str">
            <v>0</v>
          </cell>
          <cell r="M545" t="str">
            <v>0</v>
          </cell>
          <cell r="N545" t="str">
            <v>0</v>
          </cell>
          <cell r="O545" t="str">
            <v>0</v>
          </cell>
          <cell r="P545" t="str">
            <v>0</v>
          </cell>
          <cell r="Q545" t="str">
            <v>0</v>
          </cell>
          <cell r="R545" t="str">
            <v>0</v>
          </cell>
          <cell r="S545" t="str">
            <v>0</v>
          </cell>
          <cell r="T545" t="str">
            <v>0</v>
          </cell>
          <cell r="U545" t="str">
            <v>0</v>
          </cell>
          <cell r="V545" t="str">
            <v>0</v>
          </cell>
          <cell r="W545" t="str">
            <v>0</v>
          </cell>
          <cell r="X545" t="str">
            <v>0</v>
          </cell>
        </row>
        <row r="546">
          <cell r="A546">
            <v>518426</v>
          </cell>
          <cell r="B546" t="str">
            <v xml:space="preserve">                                                            518426     Amort Exp Prem-(LGSW)</v>
          </cell>
          <cell r="C546" t="str">
            <v>0</v>
          </cell>
          <cell r="D546" t="str">
            <v>0</v>
          </cell>
          <cell r="E546" t="str">
            <v>0</v>
          </cell>
          <cell r="F546" t="str">
            <v>0</v>
          </cell>
          <cell r="G546" t="str">
            <v>0</v>
          </cell>
          <cell r="H546" t="str">
            <v>0</v>
          </cell>
          <cell r="I546" t="str">
            <v>0</v>
          </cell>
          <cell r="J546" t="str">
            <v>0</v>
          </cell>
          <cell r="K546" t="str">
            <v>0</v>
          </cell>
          <cell r="L546" t="str">
            <v>0</v>
          </cell>
          <cell r="M546" t="str">
            <v>0</v>
          </cell>
          <cell r="N546" t="str">
            <v>0</v>
          </cell>
          <cell r="O546" t="str">
            <v>0</v>
          </cell>
          <cell r="P546" t="str">
            <v>0</v>
          </cell>
          <cell r="Q546" t="str">
            <v>0</v>
          </cell>
          <cell r="R546" t="str">
            <v>0</v>
          </cell>
          <cell r="S546" t="str">
            <v>0</v>
          </cell>
          <cell r="T546" t="str">
            <v>0</v>
          </cell>
          <cell r="U546" t="str">
            <v>0</v>
          </cell>
          <cell r="V546" t="str">
            <v>0</v>
          </cell>
          <cell r="W546" t="str">
            <v>0</v>
          </cell>
          <cell r="X546" t="str">
            <v>0</v>
          </cell>
        </row>
        <row r="547">
          <cell r="A547">
            <v>518445</v>
          </cell>
          <cell r="B547" t="str">
            <v xml:space="preserve">                                                            518445     Amort Other Gains-ZCSW</v>
          </cell>
          <cell r="C547" t="str">
            <v>0</v>
          </cell>
          <cell r="D547" t="str">
            <v>0</v>
          </cell>
          <cell r="E547" t="str">
            <v>0</v>
          </cell>
          <cell r="F547" t="str">
            <v>0</v>
          </cell>
          <cell r="G547" t="str">
            <v>0</v>
          </cell>
          <cell r="H547" t="str">
            <v>0</v>
          </cell>
          <cell r="I547" t="str">
            <v>0</v>
          </cell>
          <cell r="J547" t="str">
            <v>0</v>
          </cell>
          <cell r="K547" t="str">
            <v>0</v>
          </cell>
          <cell r="L547" t="str">
            <v>0</v>
          </cell>
          <cell r="M547" t="str">
            <v>0</v>
          </cell>
          <cell r="N547" t="str">
            <v>0</v>
          </cell>
          <cell r="O547" t="str">
            <v>0</v>
          </cell>
          <cell r="P547" t="str">
            <v>0</v>
          </cell>
          <cell r="Q547" t="str">
            <v>0</v>
          </cell>
          <cell r="R547" t="str">
            <v>0</v>
          </cell>
          <cell r="S547" t="str">
            <v>0</v>
          </cell>
          <cell r="T547" t="str">
            <v>0</v>
          </cell>
          <cell r="U547" t="str">
            <v>0</v>
          </cell>
          <cell r="V547" t="str">
            <v>0</v>
          </cell>
          <cell r="W547" t="str">
            <v>0</v>
          </cell>
          <cell r="X547" t="str">
            <v>0</v>
          </cell>
        </row>
        <row r="548">
          <cell r="A548">
            <v>518446</v>
          </cell>
          <cell r="B548" t="str">
            <v xml:space="preserve">                                                            518446     Amort Exp Other Gain-LGSW</v>
          </cell>
          <cell r="C548" t="str">
            <v>0</v>
          </cell>
          <cell r="D548" t="str">
            <v>0</v>
          </cell>
          <cell r="E548" t="str">
            <v>0</v>
          </cell>
          <cell r="F548" t="str">
            <v>0</v>
          </cell>
          <cell r="G548" t="str">
            <v>0</v>
          </cell>
          <cell r="H548" t="str">
            <v>0</v>
          </cell>
          <cell r="I548" t="str">
            <v>0</v>
          </cell>
          <cell r="J548" t="str">
            <v>0</v>
          </cell>
          <cell r="K548" t="str">
            <v>0</v>
          </cell>
          <cell r="L548" t="str">
            <v>0</v>
          </cell>
          <cell r="M548" t="str">
            <v>0</v>
          </cell>
          <cell r="N548" t="str">
            <v>0</v>
          </cell>
          <cell r="O548" t="str">
            <v>0</v>
          </cell>
          <cell r="P548" t="str">
            <v>0</v>
          </cell>
          <cell r="Q548" t="str">
            <v>0</v>
          </cell>
          <cell r="R548" t="str">
            <v>0</v>
          </cell>
          <cell r="S548" t="str">
            <v>0</v>
          </cell>
          <cell r="T548" t="str">
            <v>0</v>
          </cell>
          <cell r="U548" t="str">
            <v>0</v>
          </cell>
          <cell r="V548" t="str">
            <v>0</v>
          </cell>
          <cell r="W548" t="str">
            <v>0</v>
          </cell>
          <cell r="X548" t="str">
            <v>0</v>
          </cell>
        </row>
        <row r="549">
          <cell r="A549">
            <v>518600</v>
          </cell>
          <cell r="B549" t="str">
            <v xml:space="preserve">                                                            518600     Amort Int Exp - (Optn)</v>
          </cell>
          <cell r="C549" t="str">
            <v>0</v>
          </cell>
          <cell r="D549" t="str">
            <v>0</v>
          </cell>
          <cell r="E549" t="str">
            <v>0</v>
          </cell>
          <cell r="F549" t="str">
            <v>0</v>
          </cell>
          <cell r="G549" t="str">
            <v>0</v>
          </cell>
          <cell r="H549" t="str">
            <v>0</v>
          </cell>
          <cell r="I549" t="str">
            <v>0</v>
          </cell>
          <cell r="J549" t="str">
            <v>0</v>
          </cell>
          <cell r="K549" t="str">
            <v>0</v>
          </cell>
          <cell r="L549" t="str">
            <v>0</v>
          </cell>
          <cell r="M549" t="str">
            <v>0</v>
          </cell>
          <cell r="N549" t="str">
            <v>0</v>
          </cell>
          <cell r="O549" t="str">
            <v>0</v>
          </cell>
          <cell r="P549" t="str">
            <v>0</v>
          </cell>
          <cell r="Q549" t="str">
            <v>0</v>
          </cell>
          <cell r="R549" t="str">
            <v>0</v>
          </cell>
          <cell r="S549" t="str">
            <v>0</v>
          </cell>
          <cell r="T549" t="str">
            <v>0</v>
          </cell>
          <cell r="U549" t="str">
            <v>0</v>
          </cell>
          <cell r="V549" t="str">
            <v>0</v>
          </cell>
          <cell r="W549" t="str">
            <v>0</v>
          </cell>
          <cell r="X549" t="str">
            <v>0</v>
          </cell>
        </row>
        <row r="550">
          <cell r="A550">
            <v>518630</v>
          </cell>
          <cell r="B550" t="str">
            <v xml:space="preserve">                                                            518630     Amortized Disc (OPTN) - Contra</v>
          </cell>
          <cell r="C550">
            <v>164440181.38</v>
          </cell>
          <cell r="D550">
            <v>149665063.06999999</v>
          </cell>
          <cell r="E550">
            <v>141368707.63999999</v>
          </cell>
          <cell r="F550">
            <v>124806301.83</v>
          </cell>
          <cell r="G550">
            <v>116861132.23</v>
          </cell>
          <cell r="H550">
            <v>110382126.23</v>
          </cell>
          <cell r="I550">
            <v>104964268.84999999</v>
          </cell>
          <cell r="J550">
            <v>102399527.20999999</v>
          </cell>
          <cell r="K550">
            <v>97778781.019999996</v>
          </cell>
          <cell r="L550">
            <v>99419248.120000005</v>
          </cell>
          <cell r="M550">
            <v>95073577.180000007</v>
          </cell>
          <cell r="N550">
            <v>95696584.319999993</v>
          </cell>
          <cell r="O550">
            <v>2671720072.2199998</v>
          </cell>
          <cell r="P550">
            <v>1402855499.0799999</v>
          </cell>
          <cell r="Q550">
            <v>455473952.08999997</v>
          </cell>
          <cell r="R550">
            <v>352049560.29000002</v>
          </cell>
          <cell r="S550">
            <v>305142577.07999998</v>
          </cell>
          <cell r="T550">
            <v>290189409.62</v>
          </cell>
          <cell r="U550">
            <v>901434862.53499997</v>
          </cell>
          <cell r="V550">
            <v>635104776.13499999</v>
          </cell>
          <cell r="W550">
            <v>961891172.87750006</v>
          </cell>
          <cell r="X550">
            <v>1258691460.22</v>
          </cell>
        </row>
        <row r="551">
          <cell r="A551">
            <v>518631</v>
          </cell>
          <cell r="B551" t="str">
            <v xml:space="preserve">                                                            518631     OPTN Amort Disc - Time Value</v>
          </cell>
          <cell r="C551" t="str">
            <v>0</v>
          </cell>
          <cell r="D551" t="str">
            <v>0</v>
          </cell>
          <cell r="E551" t="str">
            <v>0</v>
          </cell>
          <cell r="F551" t="str">
            <v>0</v>
          </cell>
          <cell r="G551" t="str">
            <v>0</v>
          </cell>
          <cell r="H551" t="str">
            <v>0</v>
          </cell>
          <cell r="I551" t="str">
            <v>0</v>
          </cell>
          <cell r="J551" t="str">
            <v>0</v>
          </cell>
          <cell r="K551" t="str">
            <v>0</v>
          </cell>
          <cell r="L551" t="str">
            <v>0</v>
          </cell>
          <cell r="M551" t="str">
            <v>0</v>
          </cell>
          <cell r="N551" t="str">
            <v>0</v>
          </cell>
          <cell r="O551" t="str">
            <v>0</v>
          </cell>
          <cell r="P551" t="str">
            <v>0</v>
          </cell>
          <cell r="Q551" t="str">
            <v>0</v>
          </cell>
          <cell r="R551" t="str">
            <v>0</v>
          </cell>
          <cell r="S551" t="str">
            <v>0</v>
          </cell>
          <cell r="T551" t="str">
            <v>0</v>
          </cell>
          <cell r="U551" t="str">
            <v>0</v>
          </cell>
          <cell r="V551" t="str">
            <v>0</v>
          </cell>
          <cell r="W551" t="str">
            <v>0</v>
          </cell>
          <cell r="X551" t="str">
            <v>0</v>
          </cell>
        </row>
        <row r="552">
          <cell r="A552">
            <v>518632</v>
          </cell>
          <cell r="B552" t="str">
            <v xml:space="preserve">                                                            518632     OPTN Amrt Disc-Intrinsic Value</v>
          </cell>
          <cell r="C552" t="str">
            <v>0</v>
          </cell>
          <cell r="D552" t="str">
            <v>0</v>
          </cell>
          <cell r="E552" t="str">
            <v>0</v>
          </cell>
          <cell r="F552" t="str">
            <v>0</v>
          </cell>
          <cell r="G552" t="str">
            <v>0</v>
          </cell>
          <cell r="H552" t="str">
            <v>0</v>
          </cell>
          <cell r="I552" t="str">
            <v>0</v>
          </cell>
          <cell r="J552" t="str">
            <v>0</v>
          </cell>
          <cell r="K552" t="str">
            <v>0</v>
          </cell>
          <cell r="L552" t="str">
            <v>0</v>
          </cell>
          <cell r="M552" t="str">
            <v>0</v>
          </cell>
          <cell r="N552" t="str">
            <v>0</v>
          </cell>
          <cell r="O552" t="str">
            <v>0</v>
          </cell>
          <cell r="P552" t="str">
            <v>0</v>
          </cell>
          <cell r="Q552" t="str">
            <v>0</v>
          </cell>
          <cell r="R552" t="str">
            <v>0</v>
          </cell>
          <cell r="S552" t="str">
            <v>0</v>
          </cell>
          <cell r="T552" t="str">
            <v>0</v>
          </cell>
          <cell r="U552" t="str">
            <v>0</v>
          </cell>
          <cell r="V552" t="str">
            <v>0</v>
          </cell>
          <cell r="W552" t="str">
            <v>0</v>
          </cell>
          <cell r="X552" t="str">
            <v>0</v>
          </cell>
        </row>
        <row r="553">
          <cell r="A553">
            <v>518633</v>
          </cell>
          <cell r="B553" t="str">
            <v xml:space="preserve">                                                            518633     OPTN Amrt TV to hedging</v>
          </cell>
          <cell r="C553" t="str">
            <v>0</v>
          </cell>
          <cell r="D553" t="str">
            <v>0</v>
          </cell>
          <cell r="E553" t="str">
            <v>0</v>
          </cell>
          <cell r="F553" t="str">
            <v>0</v>
          </cell>
          <cell r="G553" t="str">
            <v>0</v>
          </cell>
          <cell r="H553" t="str">
            <v>0</v>
          </cell>
          <cell r="I553" t="str">
            <v>0</v>
          </cell>
          <cell r="J553" t="str">
            <v>0</v>
          </cell>
          <cell r="K553" t="str">
            <v>0</v>
          </cell>
          <cell r="L553" t="str">
            <v>0</v>
          </cell>
          <cell r="M553" t="str">
            <v>0</v>
          </cell>
          <cell r="N553" t="str">
            <v>0</v>
          </cell>
          <cell r="O553" t="str">
            <v>0</v>
          </cell>
          <cell r="P553" t="str">
            <v>0</v>
          </cell>
          <cell r="Q553" t="str">
            <v>0</v>
          </cell>
          <cell r="R553" t="str">
            <v>0</v>
          </cell>
          <cell r="S553" t="str">
            <v>0</v>
          </cell>
          <cell r="T553" t="str">
            <v>0</v>
          </cell>
          <cell r="U553" t="str">
            <v>0</v>
          </cell>
          <cell r="V553" t="str">
            <v>0</v>
          </cell>
          <cell r="W553" t="str">
            <v>0</v>
          </cell>
          <cell r="X553" t="str">
            <v>0</v>
          </cell>
        </row>
        <row r="554">
          <cell r="A554">
            <v>518634</v>
          </cell>
          <cell r="B554" t="str">
            <v xml:space="preserve">                                                            518634     OPTN Amrt intrsc val to def ds</v>
          </cell>
          <cell r="C554" t="str">
            <v>0</v>
          </cell>
          <cell r="D554" t="str">
            <v>0</v>
          </cell>
          <cell r="E554" t="str">
            <v>0</v>
          </cell>
          <cell r="F554" t="str">
            <v>0</v>
          </cell>
          <cell r="G554" t="str">
            <v>0</v>
          </cell>
          <cell r="H554" t="str">
            <v>0</v>
          </cell>
          <cell r="I554" t="str">
            <v>0</v>
          </cell>
          <cell r="J554" t="str">
            <v>0</v>
          </cell>
          <cell r="K554" t="str">
            <v>0</v>
          </cell>
          <cell r="L554" t="str">
            <v>0</v>
          </cell>
          <cell r="M554" t="str">
            <v>0</v>
          </cell>
          <cell r="N554" t="str">
            <v>0</v>
          </cell>
          <cell r="O554" t="str">
            <v>0</v>
          </cell>
          <cell r="P554" t="str">
            <v>0</v>
          </cell>
          <cell r="Q554" t="str">
            <v>0</v>
          </cell>
          <cell r="R554" t="str">
            <v>0</v>
          </cell>
          <cell r="S554" t="str">
            <v>0</v>
          </cell>
          <cell r="T554" t="str">
            <v>0</v>
          </cell>
          <cell r="U554" t="str">
            <v>0</v>
          </cell>
          <cell r="V554" t="str">
            <v>0</v>
          </cell>
          <cell r="W554" t="str">
            <v>0</v>
          </cell>
          <cell r="X554" t="str">
            <v>0</v>
          </cell>
        </row>
        <row r="555">
          <cell r="A555">
            <v>518635</v>
          </cell>
          <cell r="B555" t="str">
            <v xml:space="preserve">                                                            518635     Amort Int exp OPTN - Contra</v>
          </cell>
          <cell r="C555" t="str">
            <v>0</v>
          </cell>
          <cell r="D555" t="str">
            <v>0</v>
          </cell>
          <cell r="E555" t="str">
            <v>0</v>
          </cell>
          <cell r="F555" t="str">
            <v>0</v>
          </cell>
          <cell r="G555" t="str">
            <v>0</v>
          </cell>
          <cell r="H555" t="str">
            <v>0</v>
          </cell>
          <cell r="I555" t="str">
            <v>0</v>
          </cell>
          <cell r="J555" t="str">
            <v>0</v>
          </cell>
          <cell r="K555" t="str">
            <v>0</v>
          </cell>
          <cell r="L555" t="str">
            <v>0</v>
          </cell>
          <cell r="M555" t="str">
            <v>0</v>
          </cell>
          <cell r="N555" t="str">
            <v>0</v>
          </cell>
          <cell r="O555">
            <v>73750</v>
          </cell>
          <cell r="P555" t="str">
            <v>0</v>
          </cell>
          <cell r="Q555" t="str">
            <v>0</v>
          </cell>
          <cell r="R555" t="str">
            <v>0</v>
          </cell>
          <cell r="S555" t="str">
            <v>0</v>
          </cell>
          <cell r="T555" t="str">
            <v>0</v>
          </cell>
          <cell r="U555">
            <v>18437.5</v>
          </cell>
          <cell r="V555" t="str">
            <v>0</v>
          </cell>
          <cell r="W555" t="str">
            <v>0</v>
          </cell>
          <cell r="X555" t="str">
            <v>0</v>
          </cell>
        </row>
        <row r="556">
          <cell r="A556">
            <v>518636</v>
          </cell>
          <cell r="B556" t="str">
            <v xml:space="preserve">                                                            518636     Amortized-Discount (OPTN)</v>
          </cell>
          <cell r="C556" t="str">
            <v>0</v>
          </cell>
          <cell r="D556" t="str">
            <v>0</v>
          </cell>
          <cell r="E556" t="str">
            <v>0</v>
          </cell>
          <cell r="F556" t="str">
            <v>0</v>
          </cell>
          <cell r="G556" t="str">
            <v>0</v>
          </cell>
          <cell r="H556" t="str">
            <v>0</v>
          </cell>
          <cell r="I556" t="str">
            <v>0</v>
          </cell>
          <cell r="J556" t="str">
            <v>0</v>
          </cell>
          <cell r="K556" t="str">
            <v>0</v>
          </cell>
          <cell r="L556" t="str">
            <v>0</v>
          </cell>
          <cell r="M556" t="str">
            <v>0</v>
          </cell>
          <cell r="N556" t="str">
            <v>0</v>
          </cell>
          <cell r="O556">
            <v>-165331029.62</v>
          </cell>
          <cell r="P556" t="str">
            <v>0</v>
          </cell>
          <cell r="Q556" t="str">
            <v>0</v>
          </cell>
          <cell r="R556" t="str">
            <v>0</v>
          </cell>
          <cell r="S556" t="str">
            <v>0</v>
          </cell>
          <cell r="T556" t="str">
            <v>0</v>
          </cell>
          <cell r="U556">
            <v>-41332757.405000001</v>
          </cell>
          <cell r="V556" t="str">
            <v>0</v>
          </cell>
          <cell r="W556" t="str">
            <v>0</v>
          </cell>
          <cell r="X556" t="str">
            <v>0</v>
          </cell>
        </row>
        <row r="557">
          <cell r="A557">
            <v>518637</v>
          </cell>
          <cell r="B557" t="str">
            <v xml:space="preserve">                                                            518637     Amort inx exp OPTN mo prem</v>
          </cell>
          <cell r="C557" t="str">
            <v>0</v>
          </cell>
          <cell r="D557" t="str">
            <v>0</v>
          </cell>
          <cell r="E557" t="str">
            <v>0</v>
          </cell>
          <cell r="F557" t="str">
            <v>0</v>
          </cell>
          <cell r="G557" t="str">
            <v>0</v>
          </cell>
          <cell r="H557" t="str">
            <v>0</v>
          </cell>
          <cell r="I557" t="str">
            <v>0</v>
          </cell>
          <cell r="J557" t="str">
            <v>0</v>
          </cell>
          <cell r="K557" t="str">
            <v>0</v>
          </cell>
          <cell r="L557" t="str">
            <v>0</v>
          </cell>
          <cell r="M557" t="str">
            <v>0</v>
          </cell>
          <cell r="N557" t="str">
            <v>0</v>
          </cell>
          <cell r="O557">
            <v>-52343.92</v>
          </cell>
          <cell r="P557" t="str">
            <v>0</v>
          </cell>
          <cell r="Q557" t="str">
            <v>0</v>
          </cell>
          <cell r="R557" t="str">
            <v>0</v>
          </cell>
          <cell r="S557" t="str">
            <v>0</v>
          </cell>
          <cell r="T557" t="str">
            <v>0</v>
          </cell>
          <cell r="U557">
            <v>-13085.98</v>
          </cell>
          <cell r="V557" t="str">
            <v>0</v>
          </cell>
          <cell r="W557" t="str">
            <v>0</v>
          </cell>
          <cell r="X557" t="str">
            <v>0</v>
          </cell>
        </row>
        <row r="558">
          <cell r="A558">
            <v>518666</v>
          </cell>
          <cell r="B558" t="str">
            <v xml:space="preserve">                                                            518666     Amort Int Hedge Gain - Optn</v>
          </cell>
          <cell r="C558" t="str">
            <v>0</v>
          </cell>
          <cell r="D558" t="str">
            <v>0</v>
          </cell>
          <cell r="E558" t="str">
            <v>0</v>
          </cell>
          <cell r="F558" t="str">
            <v>0</v>
          </cell>
          <cell r="G558" t="str">
            <v>0</v>
          </cell>
          <cell r="H558" t="str">
            <v>0</v>
          </cell>
          <cell r="I558" t="str">
            <v>0</v>
          </cell>
          <cell r="J558" t="str">
            <v>0</v>
          </cell>
          <cell r="K558" t="str">
            <v>0</v>
          </cell>
          <cell r="L558" t="str">
            <v>0</v>
          </cell>
          <cell r="M558" t="str">
            <v>0</v>
          </cell>
          <cell r="N558" t="str">
            <v>0</v>
          </cell>
          <cell r="O558" t="str">
            <v>0</v>
          </cell>
          <cell r="P558" t="str">
            <v>0</v>
          </cell>
          <cell r="Q558" t="str">
            <v>0</v>
          </cell>
          <cell r="R558" t="str">
            <v>0</v>
          </cell>
          <cell r="S558" t="str">
            <v>0</v>
          </cell>
          <cell r="T558" t="str">
            <v>0</v>
          </cell>
          <cell r="U558" t="str">
            <v>0</v>
          </cell>
          <cell r="V558" t="str">
            <v>0</v>
          </cell>
          <cell r="W558" t="str">
            <v>0</v>
          </cell>
          <cell r="X558" t="str">
            <v>0</v>
          </cell>
        </row>
        <row r="559">
          <cell r="A559">
            <v>518720</v>
          </cell>
          <cell r="B559" t="str">
            <v xml:space="preserve">                                                            518720     Amort Expense Prem-(Snsw)</v>
          </cell>
          <cell r="C559" t="str">
            <v>0</v>
          </cell>
          <cell r="D559" t="str">
            <v>0</v>
          </cell>
          <cell r="E559" t="str">
            <v>0</v>
          </cell>
          <cell r="F559" t="str">
            <v>0</v>
          </cell>
          <cell r="G559" t="str">
            <v>0</v>
          </cell>
          <cell r="H559" t="str">
            <v>0</v>
          </cell>
          <cell r="I559" t="str">
            <v>0</v>
          </cell>
          <cell r="J559" t="str">
            <v>0</v>
          </cell>
          <cell r="K559" t="str">
            <v>0</v>
          </cell>
          <cell r="L559" t="str">
            <v>0</v>
          </cell>
          <cell r="M559" t="str">
            <v>0</v>
          </cell>
          <cell r="N559" t="str">
            <v>0</v>
          </cell>
          <cell r="O559" t="str">
            <v>0</v>
          </cell>
          <cell r="P559" t="str">
            <v>0</v>
          </cell>
          <cell r="Q559" t="str">
            <v>0</v>
          </cell>
          <cell r="R559" t="str">
            <v>0</v>
          </cell>
          <cell r="S559" t="str">
            <v>0</v>
          </cell>
          <cell r="T559" t="str">
            <v>0</v>
          </cell>
          <cell r="U559" t="str">
            <v>0</v>
          </cell>
          <cell r="V559" t="str">
            <v>0</v>
          </cell>
          <cell r="W559" t="str">
            <v>0</v>
          </cell>
          <cell r="X559" t="str">
            <v>0</v>
          </cell>
        </row>
        <row r="560">
          <cell r="A560">
            <v>518736</v>
          </cell>
          <cell r="B560" t="str">
            <v xml:space="preserve">                                                            518736     Amort Discount-SSSW</v>
          </cell>
          <cell r="C560" t="str">
            <v>0</v>
          </cell>
          <cell r="D560" t="str">
            <v>0</v>
          </cell>
          <cell r="E560" t="str">
            <v>0</v>
          </cell>
          <cell r="F560" t="str">
            <v>0</v>
          </cell>
          <cell r="G560" t="str">
            <v>0</v>
          </cell>
          <cell r="H560" t="str">
            <v>0</v>
          </cell>
          <cell r="I560" t="str">
            <v>0</v>
          </cell>
          <cell r="J560" t="str">
            <v>0</v>
          </cell>
          <cell r="K560" t="str">
            <v>0</v>
          </cell>
          <cell r="L560" t="str">
            <v>0</v>
          </cell>
          <cell r="M560" t="str">
            <v>0</v>
          </cell>
          <cell r="N560" t="str">
            <v>0</v>
          </cell>
          <cell r="O560" t="str">
            <v>0</v>
          </cell>
          <cell r="P560" t="str">
            <v>0</v>
          </cell>
          <cell r="Q560" t="str">
            <v>0</v>
          </cell>
          <cell r="R560" t="str">
            <v>0</v>
          </cell>
          <cell r="S560" t="str">
            <v>0</v>
          </cell>
          <cell r="T560" t="str">
            <v>0</v>
          </cell>
          <cell r="U560" t="str">
            <v>0</v>
          </cell>
          <cell r="V560" t="str">
            <v>0</v>
          </cell>
          <cell r="W560" t="str">
            <v>0</v>
          </cell>
          <cell r="X560" t="str">
            <v>0</v>
          </cell>
        </row>
        <row r="561">
          <cell r="A561">
            <v>550033</v>
          </cell>
          <cell r="B561" t="str">
            <v xml:space="preserve">                                                            550033     SSSW Amrt TV to hedging</v>
          </cell>
          <cell r="C561" t="str">
            <v>0</v>
          </cell>
          <cell r="D561" t="str">
            <v>0</v>
          </cell>
          <cell r="E561" t="str">
            <v>0</v>
          </cell>
          <cell r="F561" t="str">
            <v>0</v>
          </cell>
          <cell r="G561" t="str">
            <v>0</v>
          </cell>
          <cell r="H561" t="str">
            <v>0</v>
          </cell>
          <cell r="I561" t="str">
            <v>0</v>
          </cell>
          <cell r="J561" t="str">
            <v>0</v>
          </cell>
          <cell r="K561" t="str">
            <v>0</v>
          </cell>
          <cell r="L561" t="str">
            <v>0</v>
          </cell>
          <cell r="M561" t="str">
            <v>0</v>
          </cell>
          <cell r="N561" t="str">
            <v>0</v>
          </cell>
          <cell r="O561" t="str">
            <v>0</v>
          </cell>
          <cell r="P561" t="str">
            <v>0</v>
          </cell>
          <cell r="Q561" t="str">
            <v>0</v>
          </cell>
          <cell r="R561" t="str">
            <v>0</v>
          </cell>
          <cell r="S561" t="str">
            <v>0</v>
          </cell>
          <cell r="T561" t="str">
            <v>0</v>
          </cell>
          <cell r="U561" t="str">
            <v>0</v>
          </cell>
          <cell r="V561" t="str">
            <v>0</v>
          </cell>
          <cell r="W561" t="str">
            <v>0</v>
          </cell>
          <cell r="X561" t="str">
            <v>0</v>
          </cell>
        </row>
        <row r="562">
          <cell r="A562" t="str">
            <v xml:space="preserve">                                                       INTEXPUNADJ_AMORT</v>
          </cell>
          <cell r="B562" t="str">
            <v xml:space="preserve">                                                       INTEXPUNADJ_AMORT</v>
          </cell>
          <cell r="C562">
            <v>163948804.69999999</v>
          </cell>
          <cell r="D562">
            <v>149169595.84</v>
          </cell>
          <cell r="E562">
            <v>140869115.81999999</v>
          </cell>
          <cell r="F562">
            <v>125849523.83</v>
          </cell>
          <cell r="G562">
            <v>116626567.90000001</v>
          </cell>
          <cell r="H562">
            <v>110145610.06</v>
          </cell>
          <cell r="I562">
            <v>104725784.59999999</v>
          </cell>
          <cell r="J562">
            <v>102159058.50999999</v>
          </cell>
          <cell r="K562">
            <v>97536311.349999994</v>
          </cell>
          <cell r="L562">
            <v>95793802.210000008</v>
          </cell>
          <cell r="M562">
            <v>94830052.020000011</v>
          </cell>
          <cell r="N562">
            <v>95451026.989999995</v>
          </cell>
          <cell r="O562">
            <v>2502632154.2999997</v>
          </cell>
          <cell r="P562">
            <v>1397105253.8299999</v>
          </cell>
          <cell r="Q562">
            <v>453987516.35999995</v>
          </cell>
          <cell r="R562">
            <v>352621701.79000002</v>
          </cell>
          <cell r="S562">
            <v>304421154.45999998</v>
          </cell>
          <cell r="T562">
            <v>286074881.22000003</v>
          </cell>
          <cell r="U562">
            <v>858421718.9749999</v>
          </cell>
          <cell r="V562">
            <v>634224345.69749999</v>
          </cell>
          <cell r="W562">
            <v>960617163.69250011</v>
          </cell>
          <cell r="X562">
            <v>1254153507.0250001</v>
          </cell>
        </row>
        <row r="563">
          <cell r="A563">
            <v>512288</v>
          </cell>
          <cell r="B563" t="str">
            <v xml:space="preserve">                                                            512288     Deb Debt-Swap Exp</v>
          </cell>
          <cell r="C563" t="str">
            <v>0</v>
          </cell>
          <cell r="D563" t="str">
            <v>0</v>
          </cell>
          <cell r="E563" t="str">
            <v>0</v>
          </cell>
          <cell r="F563" t="str">
            <v>0</v>
          </cell>
          <cell r="G563" t="str">
            <v>0</v>
          </cell>
          <cell r="H563" t="str">
            <v>0</v>
          </cell>
          <cell r="I563" t="str">
            <v>0</v>
          </cell>
          <cell r="J563" t="str">
            <v>0</v>
          </cell>
          <cell r="K563" t="str">
            <v>0</v>
          </cell>
          <cell r="L563" t="str">
            <v>0</v>
          </cell>
          <cell r="M563" t="str">
            <v>0</v>
          </cell>
          <cell r="N563" t="str">
            <v>0</v>
          </cell>
          <cell r="O563" t="str">
            <v>0</v>
          </cell>
          <cell r="P563" t="str">
            <v>0</v>
          </cell>
          <cell r="Q563" t="str">
            <v>0</v>
          </cell>
          <cell r="R563" t="str">
            <v>0</v>
          </cell>
          <cell r="S563" t="str">
            <v>0</v>
          </cell>
          <cell r="T563" t="str">
            <v>0</v>
          </cell>
          <cell r="U563" t="str">
            <v>0</v>
          </cell>
          <cell r="V563" t="str">
            <v>0</v>
          </cell>
          <cell r="W563" t="str">
            <v>0</v>
          </cell>
          <cell r="X563" t="str">
            <v>0</v>
          </cell>
        </row>
        <row r="564">
          <cell r="A564">
            <v>512888</v>
          </cell>
          <cell r="B564" t="str">
            <v xml:space="preserve">                                                            512888     Lto Debt-Swap Exp</v>
          </cell>
          <cell r="C564" t="str">
            <v>0</v>
          </cell>
          <cell r="D564" t="str">
            <v>0</v>
          </cell>
          <cell r="E564" t="str">
            <v>0</v>
          </cell>
          <cell r="F564" t="str">
            <v>0</v>
          </cell>
          <cell r="G564" t="str">
            <v>0</v>
          </cell>
          <cell r="H564" t="str">
            <v>0</v>
          </cell>
          <cell r="I564" t="str">
            <v>0</v>
          </cell>
          <cell r="J564" t="str">
            <v>0</v>
          </cell>
          <cell r="K564" t="str">
            <v>0</v>
          </cell>
          <cell r="L564" t="str">
            <v>0</v>
          </cell>
          <cell r="M564" t="str">
            <v>0</v>
          </cell>
          <cell r="N564" t="str">
            <v>0</v>
          </cell>
          <cell r="O564" t="str">
            <v>0</v>
          </cell>
          <cell r="P564" t="str">
            <v>0</v>
          </cell>
          <cell r="Q564" t="str">
            <v>0</v>
          </cell>
          <cell r="R564" t="str">
            <v>0</v>
          </cell>
          <cell r="S564" t="str">
            <v>0</v>
          </cell>
          <cell r="T564" t="str">
            <v>0</v>
          </cell>
          <cell r="U564" t="str">
            <v>0</v>
          </cell>
          <cell r="V564" t="str">
            <v>0</v>
          </cell>
          <cell r="W564" t="str">
            <v>0</v>
          </cell>
          <cell r="X564" t="str">
            <v>0</v>
          </cell>
        </row>
        <row r="565">
          <cell r="A565">
            <v>513888</v>
          </cell>
          <cell r="B565" t="str">
            <v xml:space="preserve">                                                            513888     Sto Debt-Swap</v>
          </cell>
          <cell r="C565" t="str">
            <v>0</v>
          </cell>
          <cell r="D565" t="str">
            <v>0</v>
          </cell>
          <cell r="E565" t="str">
            <v>0</v>
          </cell>
          <cell r="F565" t="str">
            <v>0</v>
          </cell>
          <cell r="G565" t="str">
            <v>0</v>
          </cell>
          <cell r="H565" t="str">
            <v>0</v>
          </cell>
          <cell r="I565" t="str">
            <v>0</v>
          </cell>
          <cell r="J565" t="str">
            <v>0</v>
          </cell>
          <cell r="K565" t="str">
            <v>0</v>
          </cell>
          <cell r="L565" t="str">
            <v>0</v>
          </cell>
          <cell r="M565" t="str">
            <v>0</v>
          </cell>
          <cell r="N565" t="str">
            <v>0</v>
          </cell>
          <cell r="O565" t="str">
            <v>0</v>
          </cell>
          <cell r="P565" t="str">
            <v>0</v>
          </cell>
          <cell r="Q565" t="str">
            <v>0</v>
          </cell>
          <cell r="R565" t="str">
            <v>0</v>
          </cell>
          <cell r="S565" t="str">
            <v>0</v>
          </cell>
          <cell r="T565" t="str">
            <v>0</v>
          </cell>
          <cell r="U565" t="str">
            <v>0</v>
          </cell>
          <cell r="V565" t="str">
            <v>0</v>
          </cell>
          <cell r="W565" t="str">
            <v>0</v>
          </cell>
          <cell r="X565" t="str">
            <v>0</v>
          </cell>
        </row>
        <row r="566">
          <cell r="A566">
            <v>514488</v>
          </cell>
          <cell r="B566" t="str">
            <v xml:space="preserve">                                                            514488     Mtn Debt-Swap Exp</v>
          </cell>
          <cell r="C566" t="str">
            <v>0</v>
          </cell>
          <cell r="D566" t="str">
            <v>0</v>
          </cell>
          <cell r="E566" t="str">
            <v>0</v>
          </cell>
          <cell r="F566" t="str">
            <v>0</v>
          </cell>
          <cell r="G566" t="str">
            <v>0</v>
          </cell>
          <cell r="H566" t="str">
            <v>0</v>
          </cell>
          <cell r="I566" t="str">
            <v>0</v>
          </cell>
          <cell r="J566" t="str">
            <v>0</v>
          </cell>
          <cell r="K566" t="str">
            <v>0</v>
          </cell>
          <cell r="L566" t="str">
            <v>0</v>
          </cell>
          <cell r="M566" t="str">
            <v>0</v>
          </cell>
          <cell r="N566" t="str">
            <v>0</v>
          </cell>
          <cell r="O566" t="str">
            <v>0</v>
          </cell>
          <cell r="P566" t="str">
            <v>0</v>
          </cell>
          <cell r="Q566" t="str">
            <v>0</v>
          </cell>
          <cell r="R566" t="str">
            <v>0</v>
          </cell>
          <cell r="S566" t="str">
            <v>0</v>
          </cell>
          <cell r="T566" t="str">
            <v>0</v>
          </cell>
          <cell r="U566" t="str">
            <v>0</v>
          </cell>
          <cell r="V566" t="str">
            <v>0</v>
          </cell>
          <cell r="W566" t="str">
            <v>0</v>
          </cell>
          <cell r="X566" t="str">
            <v>0</v>
          </cell>
        </row>
        <row r="567">
          <cell r="A567">
            <v>516288</v>
          </cell>
          <cell r="B567" t="str">
            <v xml:space="preserve">                                                            516288     Zc Debt-Swap Exp</v>
          </cell>
          <cell r="C567" t="str">
            <v>0</v>
          </cell>
          <cell r="D567" t="str">
            <v>0</v>
          </cell>
          <cell r="E567" t="str">
            <v>0</v>
          </cell>
          <cell r="F567" t="str">
            <v>0</v>
          </cell>
          <cell r="G567" t="str">
            <v>0</v>
          </cell>
          <cell r="H567" t="str">
            <v>0</v>
          </cell>
          <cell r="I567" t="str">
            <v>0</v>
          </cell>
          <cell r="J567" t="str">
            <v>0</v>
          </cell>
          <cell r="K567" t="str">
            <v>0</v>
          </cell>
          <cell r="L567" t="str">
            <v>0</v>
          </cell>
          <cell r="M567" t="str">
            <v>0</v>
          </cell>
          <cell r="N567" t="str">
            <v>0</v>
          </cell>
          <cell r="O567" t="str">
            <v>0</v>
          </cell>
          <cell r="P567" t="str">
            <v>0</v>
          </cell>
          <cell r="Q567" t="str">
            <v>0</v>
          </cell>
          <cell r="R567" t="str">
            <v>0</v>
          </cell>
          <cell r="S567" t="str">
            <v>0</v>
          </cell>
          <cell r="T567" t="str">
            <v>0</v>
          </cell>
          <cell r="U567" t="str">
            <v>0</v>
          </cell>
          <cell r="V567" t="str">
            <v>0</v>
          </cell>
          <cell r="W567" t="str">
            <v>0</v>
          </cell>
          <cell r="X567" t="str">
            <v>0</v>
          </cell>
        </row>
        <row r="568">
          <cell r="A568">
            <v>518087</v>
          </cell>
          <cell r="B568" t="str">
            <v xml:space="preserve">                                                            518087     Non-STAR Swap Def. Exp.</v>
          </cell>
          <cell r="C568" t="str">
            <v>0</v>
          </cell>
          <cell r="D568" t="str">
            <v>0</v>
          </cell>
          <cell r="E568" t="str">
            <v>0</v>
          </cell>
          <cell r="F568" t="str">
            <v>0</v>
          </cell>
          <cell r="G568" t="str">
            <v>0</v>
          </cell>
          <cell r="H568" t="str">
            <v>0</v>
          </cell>
          <cell r="I568" t="str">
            <v>0</v>
          </cell>
          <cell r="J568" t="str">
            <v>0</v>
          </cell>
          <cell r="K568" t="str">
            <v>0</v>
          </cell>
          <cell r="L568" t="str">
            <v>0</v>
          </cell>
          <cell r="M568" t="str">
            <v>0</v>
          </cell>
          <cell r="N568" t="str">
            <v>0</v>
          </cell>
          <cell r="O568">
            <v>0</v>
          </cell>
          <cell r="P568" t="str">
            <v>0</v>
          </cell>
          <cell r="Q568" t="str">
            <v>0</v>
          </cell>
          <cell r="R568" t="str">
            <v>0</v>
          </cell>
          <cell r="S568" t="str">
            <v>0</v>
          </cell>
          <cell r="T568" t="str">
            <v>0</v>
          </cell>
          <cell r="U568">
            <v>0</v>
          </cell>
          <cell r="V568" t="str">
            <v>0</v>
          </cell>
          <cell r="W568" t="str">
            <v>0</v>
          </cell>
          <cell r="X568" t="str">
            <v>0</v>
          </cell>
        </row>
        <row r="569">
          <cell r="A569">
            <v>518088</v>
          </cell>
          <cell r="B569" t="str">
            <v xml:space="preserve">                                                            518088     IDNQ OCI Amortization</v>
          </cell>
          <cell r="C569" t="str">
            <v>0</v>
          </cell>
          <cell r="D569" t="str">
            <v>0</v>
          </cell>
          <cell r="E569" t="str">
            <v>0</v>
          </cell>
          <cell r="F569" t="str">
            <v>0</v>
          </cell>
          <cell r="G569" t="str">
            <v>0</v>
          </cell>
          <cell r="H569" t="str">
            <v>0</v>
          </cell>
          <cell r="I569" t="str">
            <v>0</v>
          </cell>
          <cell r="J569" t="str">
            <v>0</v>
          </cell>
          <cell r="K569" t="str">
            <v>0</v>
          </cell>
          <cell r="L569" t="str">
            <v>0</v>
          </cell>
          <cell r="M569" t="str">
            <v>0</v>
          </cell>
          <cell r="N569" t="str">
            <v>0</v>
          </cell>
          <cell r="O569">
            <v>0</v>
          </cell>
          <cell r="P569" t="str">
            <v>0</v>
          </cell>
          <cell r="Q569" t="str">
            <v>0</v>
          </cell>
          <cell r="R569" t="str">
            <v>0</v>
          </cell>
          <cell r="S569" t="str">
            <v>0</v>
          </cell>
          <cell r="T569" t="str">
            <v>0</v>
          </cell>
          <cell r="U569">
            <v>0</v>
          </cell>
          <cell r="V569" t="str">
            <v>0</v>
          </cell>
          <cell r="W569" t="str">
            <v>0</v>
          </cell>
          <cell r="X569" t="str">
            <v>0</v>
          </cell>
        </row>
        <row r="570">
          <cell r="A570">
            <v>518089</v>
          </cell>
          <cell r="B570" t="str">
            <v xml:space="preserve">                                                            518089     CF Term Swaps Noncash Amrt</v>
          </cell>
          <cell r="C570" t="str">
            <v>0</v>
          </cell>
          <cell r="D570" t="str">
            <v>0</v>
          </cell>
          <cell r="E570" t="str">
            <v>0</v>
          </cell>
          <cell r="F570" t="str">
            <v>0</v>
          </cell>
          <cell r="G570" t="str">
            <v>0</v>
          </cell>
          <cell r="H570" t="str">
            <v>0</v>
          </cell>
          <cell r="I570" t="str">
            <v>0</v>
          </cell>
          <cell r="J570" t="str">
            <v>0</v>
          </cell>
          <cell r="K570" t="str">
            <v>0</v>
          </cell>
          <cell r="L570" t="str">
            <v>0</v>
          </cell>
          <cell r="M570" t="str">
            <v>0</v>
          </cell>
          <cell r="N570" t="str">
            <v>0</v>
          </cell>
          <cell r="O570">
            <v>0</v>
          </cell>
          <cell r="P570" t="str">
            <v>0</v>
          </cell>
          <cell r="Q570" t="str">
            <v>0</v>
          </cell>
          <cell r="R570" t="str">
            <v>0</v>
          </cell>
          <cell r="S570" t="str">
            <v>0</v>
          </cell>
          <cell r="T570" t="str">
            <v>0</v>
          </cell>
          <cell r="U570">
            <v>0</v>
          </cell>
          <cell r="V570" t="str">
            <v>0</v>
          </cell>
          <cell r="W570" t="str">
            <v>0</v>
          </cell>
          <cell r="X570" t="str">
            <v>0</v>
          </cell>
        </row>
        <row r="571">
          <cell r="A571">
            <v>589001</v>
          </cell>
          <cell r="B571" t="str">
            <v xml:space="preserve">                                                            589001     DNQ Swap Amort VR</v>
          </cell>
          <cell r="C571" t="str">
            <v>0</v>
          </cell>
          <cell r="D571" t="str">
            <v>0</v>
          </cell>
          <cell r="E571" t="str">
            <v>0</v>
          </cell>
          <cell r="F571" t="str">
            <v>0</v>
          </cell>
          <cell r="G571" t="str">
            <v>0</v>
          </cell>
          <cell r="H571" t="str">
            <v>0</v>
          </cell>
          <cell r="I571" t="str">
            <v>0</v>
          </cell>
          <cell r="J571" t="str">
            <v>0</v>
          </cell>
          <cell r="K571" t="str">
            <v>0</v>
          </cell>
          <cell r="L571" t="str">
            <v>0</v>
          </cell>
          <cell r="M571" t="str">
            <v>0</v>
          </cell>
          <cell r="N571" t="str">
            <v>0</v>
          </cell>
          <cell r="O571" t="str">
            <v>0</v>
          </cell>
          <cell r="P571" t="str">
            <v>0</v>
          </cell>
          <cell r="Q571" t="str">
            <v>0</v>
          </cell>
          <cell r="R571" t="str">
            <v>0</v>
          </cell>
          <cell r="S571" t="str">
            <v>0</v>
          </cell>
          <cell r="T571" t="str">
            <v>0</v>
          </cell>
          <cell r="U571" t="str">
            <v>0</v>
          </cell>
          <cell r="V571" t="str">
            <v>0</v>
          </cell>
          <cell r="W571" t="str">
            <v>0</v>
          </cell>
          <cell r="X571" t="str">
            <v>0</v>
          </cell>
        </row>
        <row r="572">
          <cell r="A572">
            <v>589002</v>
          </cell>
          <cell r="B572" t="str">
            <v xml:space="preserve">                                                            589002     DNQ Swap Amort FR</v>
          </cell>
          <cell r="C572" t="str">
            <v>0</v>
          </cell>
          <cell r="D572" t="str">
            <v>0</v>
          </cell>
          <cell r="E572" t="str">
            <v>0</v>
          </cell>
          <cell r="F572" t="str">
            <v>0</v>
          </cell>
          <cell r="G572" t="str">
            <v>0</v>
          </cell>
          <cell r="H572" t="str">
            <v>0</v>
          </cell>
          <cell r="I572" t="str">
            <v>0</v>
          </cell>
          <cell r="J572" t="str">
            <v>0</v>
          </cell>
          <cell r="K572" t="str">
            <v>0</v>
          </cell>
          <cell r="L572" t="str">
            <v>0</v>
          </cell>
          <cell r="M572" t="str">
            <v>0</v>
          </cell>
          <cell r="N572" t="str">
            <v>0</v>
          </cell>
          <cell r="O572" t="str">
            <v>0</v>
          </cell>
          <cell r="P572" t="str">
            <v>0</v>
          </cell>
          <cell r="Q572" t="str">
            <v>0</v>
          </cell>
          <cell r="R572" t="str">
            <v>0</v>
          </cell>
          <cell r="S572" t="str">
            <v>0</v>
          </cell>
          <cell r="T572" t="str">
            <v>0</v>
          </cell>
          <cell r="U572" t="str">
            <v>0</v>
          </cell>
          <cell r="V572" t="str">
            <v>0</v>
          </cell>
          <cell r="W572" t="str">
            <v>0</v>
          </cell>
          <cell r="X572" t="str">
            <v>0</v>
          </cell>
        </row>
        <row r="573">
          <cell r="A573">
            <v>589003</v>
          </cell>
          <cell r="B573" t="str">
            <v xml:space="preserve">                                                            589003     DNQ Option Amort - VR</v>
          </cell>
          <cell r="C573" t="str">
            <v>0</v>
          </cell>
          <cell r="D573" t="str">
            <v>0</v>
          </cell>
          <cell r="E573" t="str">
            <v>0</v>
          </cell>
          <cell r="F573" t="str">
            <v>0</v>
          </cell>
          <cell r="G573" t="str">
            <v>0</v>
          </cell>
          <cell r="H573" t="str">
            <v>0</v>
          </cell>
          <cell r="I573" t="str">
            <v>0</v>
          </cell>
          <cell r="J573" t="str">
            <v>0</v>
          </cell>
          <cell r="K573" t="str">
            <v>0</v>
          </cell>
          <cell r="L573" t="str">
            <v>0</v>
          </cell>
          <cell r="M573" t="str">
            <v>0</v>
          </cell>
          <cell r="N573" t="str">
            <v>0</v>
          </cell>
          <cell r="O573" t="str">
            <v>0</v>
          </cell>
          <cell r="P573" t="str">
            <v>0</v>
          </cell>
          <cell r="Q573" t="str">
            <v>0</v>
          </cell>
          <cell r="R573" t="str">
            <v>0</v>
          </cell>
          <cell r="S573" t="str">
            <v>0</v>
          </cell>
          <cell r="T573" t="str">
            <v>0</v>
          </cell>
          <cell r="U573" t="str">
            <v>0</v>
          </cell>
          <cell r="V573" t="str">
            <v>0</v>
          </cell>
          <cell r="W573" t="str">
            <v>0</v>
          </cell>
          <cell r="X573" t="str">
            <v>0</v>
          </cell>
        </row>
        <row r="574">
          <cell r="A574">
            <v>589004</v>
          </cell>
          <cell r="B574" t="str">
            <v xml:space="preserve">                                                            589004     DNQ Option Amort - FR</v>
          </cell>
          <cell r="C574" t="str">
            <v>0</v>
          </cell>
          <cell r="D574" t="str">
            <v>0</v>
          </cell>
          <cell r="E574" t="str">
            <v>0</v>
          </cell>
          <cell r="F574" t="str">
            <v>0</v>
          </cell>
          <cell r="G574" t="str">
            <v>0</v>
          </cell>
          <cell r="H574" t="str">
            <v>0</v>
          </cell>
          <cell r="I574" t="str">
            <v>0</v>
          </cell>
          <cell r="J574" t="str">
            <v>0</v>
          </cell>
          <cell r="K574" t="str">
            <v>0</v>
          </cell>
          <cell r="L574" t="str">
            <v>0</v>
          </cell>
          <cell r="M574" t="str">
            <v>0</v>
          </cell>
          <cell r="N574" t="str">
            <v>0</v>
          </cell>
          <cell r="O574" t="str">
            <v>0</v>
          </cell>
          <cell r="P574" t="str">
            <v>0</v>
          </cell>
          <cell r="Q574" t="str">
            <v>0</v>
          </cell>
          <cell r="R574" t="str">
            <v>0</v>
          </cell>
          <cell r="S574" t="str">
            <v>0</v>
          </cell>
          <cell r="T574" t="str">
            <v>0</v>
          </cell>
          <cell r="U574" t="str">
            <v>0</v>
          </cell>
          <cell r="V574" t="str">
            <v>0</v>
          </cell>
          <cell r="W574" t="str">
            <v>0</v>
          </cell>
          <cell r="X574" t="str">
            <v>0</v>
          </cell>
        </row>
        <row r="575">
          <cell r="A575" t="str">
            <v xml:space="preserve">                                                       INTEXPUNADJ_SWAP</v>
          </cell>
          <cell r="B575" t="str">
            <v xml:space="preserve">                                                       INTEXPUNADJ_SWAP</v>
          </cell>
          <cell r="C575" t="str">
            <v>0</v>
          </cell>
          <cell r="D575" t="str">
            <v>0</v>
          </cell>
          <cell r="E575" t="str">
            <v>0</v>
          </cell>
          <cell r="F575" t="str">
            <v>0</v>
          </cell>
          <cell r="G575" t="str">
            <v>0</v>
          </cell>
          <cell r="H575" t="str">
            <v>0</v>
          </cell>
          <cell r="I575" t="str">
            <v>0</v>
          </cell>
          <cell r="J575" t="str">
            <v>0</v>
          </cell>
          <cell r="K575" t="str">
            <v>0</v>
          </cell>
          <cell r="L575" t="str">
            <v>0</v>
          </cell>
          <cell r="M575" t="str">
            <v>0</v>
          </cell>
          <cell r="N575" t="str">
            <v>0</v>
          </cell>
          <cell r="O575">
            <v>0</v>
          </cell>
          <cell r="P575" t="str">
            <v>0</v>
          </cell>
          <cell r="Q575" t="str">
            <v>0</v>
          </cell>
          <cell r="R575" t="str">
            <v>0</v>
          </cell>
          <cell r="S575" t="str">
            <v>0</v>
          </cell>
          <cell r="T575" t="str">
            <v>0</v>
          </cell>
          <cell r="U575">
            <v>0</v>
          </cell>
          <cell r="V575" t="str">
            <v>0</v>
          </cell>
          <cell r="W575" t="str">
            <v>0</v>
          </cell>
          <cell r="X575" t="str">
            <v>0</v>
          </cell>
        </row>
        <row r="576">
          <cell r="A576">
            <v>511111</v>
          </cell>
          <cell r="B576" t="str">
            <v xml:space="preserve">                                                            511111</v>
          </cell>
          <cell r="C576" t="str">
            <v>0</v>
          </cell>
          <cell r="D576" t="str">
            <v>0</v>
          </cell>
          <cell r="E576" t="str">
            <v>0</v>
          </cell>
          <cell r="F576" t="str">
            <v>0</v>
          </cell>
          <cell r="G576" t="str">
            <v>0</v>
          </cell>
          <cell r="H576" t="str">
            <v>0</v>
          </cell>
          <cell r="I576" t="str">
            <v>0</v>
          </cell>
          <cell r="J576" t="str">
            <v>0</v>
          </cell>
          <cell r="K576" t="str">
            <v>0</v>
          </cell>
          <cell r="L576" t="str">
            <v>0</v>
          </cell>
          <cell r="M576" t="str">
            <v>0</v>
          </cell>
          <cell r="N576" t="str">
            <v>0</v>
          </cell>
          <cell r="O576" t="str">
            <v>0</v>
          </cell>
          <cell r="P576" t="str">
            <v>0</v>
          </cell>
          <cell r="Q576" t="str">
            <v>0</v>
          </cell>
          <cell r="R576" t="str">
            <v>0</v>
          </cell>
          <cell r="S576" t="str">
            <v>0</v>
          </cell>
          <cell r="T576" t="str">
            <v>0</v>
          </cell>
          <cell r="U576" t="str">
            <v>0</v>
          </cell>
          <cell r="V576" t="str">
            <v>0</v>
          </cell>
          <cell r="W576" t="str">
            <v>0</v>
          </cell>
          <cell r="X576" t="str">
            <v>0</v>
          </cell>
        </row>
        <row r="577">
          <cell r="A577">
            <v>511113</v>
          </cell>
          <cell r="B577" t="str">
            <v xml:space="preserve">                                                            511113</v>
          </cell>
          <cell r="C577" t="str">
            <v>0</v>
          </cell>
          <cell r="D577" t="str">
            <v>0</v>
          </cell>
          <cell r="E577" t="str">
            <v>0</v>
          </cell>
          <cell r="F577" t="str">
            <v>0</v>
          </cell>
          <cell r="G577" t="str">
            <v>0</v>
          </cell>
          <cell r="H577" t="str">
            <v>0</v>
          </cell>
          <cell r="I577" t="str">
            <v>0</v>
          </cell>
          <cell r="J577" t="str">
            <v>0</v>
          </cell>
          <cell r="K577" t="str">
            <v>0</v>
          </cell>
          <cell r="L577" t="str">
            <v>0</v>
          </cell>
          <cell r="M577" t="str">
            <v>0</v>
          </cell>
          <cell r="N577" t="str">
            <v>0</v>
          </cell>
          <cell r="O577" t="str">
            <v>0</v>
          </cell>
          <cell r="P577" t="str">
            <v>0</v>
          </cell>
          <cell r="Q577" t="str">
            <v>0</v>
          </cell>
          <cell r="R577" t="str">
            <v>0</v>
          </cell>
          <cell r="S577" t="str">
            <v>0</v>
          </cell>
          <cell r="T577" t="str">
            <v>0</v>
          </cell>
          <cell r="U577" t="str">
            <v>0</v>
          </cell>
          <cell r="V577" t="str">
            <v>0</v>
          </cell>
          <cell r="W577" t="str">
            <v>0</v>
          </cell>
          <cell r="X577" t="str">
            <v>0</v>
          </cell>
        </row>
        <row r="578">
          <cell r="A578">
            <v>511300</v>
          </cell>
          <cell r="B578" t="str">
            <v xml:space="preserve">                                                            511300</v>
          </cell>
          <cell r="C578" t="str">
            <v>0</v>
          </cell>
          <cell r="D578" t="str">
            <v>0</v>
          </cell>
          <cell r="E578" t="str">
            <v>0</v>
          </cell>
          <cell r="F578" t="str">
            <v>0</v>
          </cell>
          <cell r="G578" t="str">
            <v>0</v>
          </cell>
          <cell r="H578" t="str">
            <v>0</v>
          </cell>
          <cell r="I578" t="str">
            <v>0</v>
          </cell>
          <cell r="J578" t="str">
            <v>0</v>
          </cell>
          <cell r="K578" t="str">
            <v>0</v>
          </cell>
          <cell r="L578" t="str">
            <v>0</v>
          </cell>
          <cell r="M578" t="str">
            <v>0</v>
          </cell>
          <cell r="N578" t="str">
            <v>0</v>
          </cell>
          <cell r="O578" t="str">
            <v>0</v>
          </cell>
          <cell r="P578" t="str">
            <v>0</v>
          </cell>
          <cell r="Q578" t="str">
            <v>0</v>
          </cell>
          <cell r="R578" t="str">
            <v>0</v>
          </cell>
          <cell r="S578" t="str">
            <v>0</v>
          </cell>
          <cell r="T578" t="str">
            <v>0</v>
          </cell>
          <cell r="U578" t="str">
            <v>0</v>
          </cell>
          <cell r="V578" t="str">
            <v>0</v>
          </cell>
          <cell r="W578" t="str">
            <v>0</v>
          </cell>
          <cell r="X578" t="str">
            <v>0</v>
          </cell>
        </row>
        <row r="579">
          <cell r="A579">
            <v>511301</v>
          </cell>
          <cell r="B579" t="str">
            <v xml:space="preserve">                                                            511301</v>
          </cell>
          <cell r="C579" t="str">
            <v>0</v>
          </cell>
          <cell r="D579" t="str">
            <v>0</v>
          </cell>
          <cell r="E579" t="str">
            <v>0</v>
          </cell>
          <cell r="F579" t="str">
            <v>0</v>
          </cell>
          <cell r="G579" t="str">
            <v>0</v>
          </cell>
          <cell r="H579" t="str">
            <v>0</v>
          </cell>
          <cell r="I579" t="str">
            <v>0</v>
          </cell>
          <cell r="J579" t="str">
            <v>0</v>
          </cell>
          <cell r="K579" t="str">
            <v>0</v>
          </cell>
          <cell r="L579" t="str">
            <v>0</v>
          </cell>
          <cell r="M579" t="str">
            <v>0</v>
          </cell>
          <cell r="N579" t="str">
            <v>0</v>
          </cell>
          <cell r="O579" t="str">
            <v>0</v>
          </cell>
          <cell r="P579" t="str">
            <v>0</v>
          </cell>
          <cell r="Q579" t="str">
            <v>0</v>
          </cell>
          <cell r="R579" t="str">
            <v>0</v>
          </cell>
          <cell r="S579" t="str">
            <v>0</v>
          </cell>
          <cell r="T579" t="str">
            <v>0</v>
          </cell>
          <cell r="U579" t="str">
            <v>0</v>
          </cell>
          <cell r="V579" t="str">
            <v>0</v>
          </cell>
          <cell r="W579" t="str">
            <v>0</v>
          </cell>
          <cell r="X579" t="str">
            <v>0</v>
          </cell>
        </row>
        <row r="580">
          <cell r="A580">
            <v>511302</v>
          </cell>
          <cell r="B580" t="str">
            <v xml:space="preserve">                                                            511302</v>
          </cell>
          <cell r="C580" t="str">
            <v>0</v>
          </cell>
          <cell r="D580" t="str">
            <v>0</v>
          </cell>
          <cell r="E580" t="str">
            <v>0</v>
          </cell>
          <cell r="F580" t="str">
            <v>0</v>
          </cell>
          <cell r="G580" t="str">
            <v>0</v>
          </cell>
          <cell r="H580" t="str">
            <v>0</v>
          </cell>
          <cell r="I580" t="str">
            <v>0</v>
          </cell>
          <cell r="J580" t="str">
            <v>0</v>
          </cell>
          <cell r="K580" t="str">
            <v>0</v>
          </cell>
          <cell r="L580" t="str">
            <v>0</v>
          </cell>
          <cell r="M580" t="str">
            <v>0</v>
          </cell>
          <cell r="N580" t="str">
            <v>0</v>
          </cell>
          <cell r="O580" t="str">
            <v>0</v>
          </cell>
          <cell r="P580" t="str">
            <v>0</v>
          </cell>
          <cell r="Q580" t="str">
            <v>0</v>
          </cell>
          <cell r="R580" t="str">
            <v>0</v>
          </cell>
          <cell r="S580" t="str">
            <v>0</v>
          </cell>
          <cell r="T580" t="str">
            <v>0</v>
          </cell>
          <cell r="U580" t="str">
            <v>0</v>
          </cell>
          <cell r="V580" t="str">
            <v>0</v>
          </cell>
          <cell r="W580" t="str">
            <v>0</v>
          </cell>
          <cell r="X580" t="str">
            <v>0</v>
          </cell>
        </row>
        <row r="581">
          <cell r="A581">
            <v>511303</v>
          </cell>
          <cell r="B581" t="str">
            <v xml:space="preserve">                                                            511303</v>
          </cell>
          <cell r="C581" t="str">
            <v>0</v>
          </cell>
          <cell r="D581" t="str">
            <v>0</v>
          </cell>
          <cell r="E581" t="str">
            <v>0</v>
          </cell>
          <cell r="F581" t="str">
            <v>0</v>
          </cell>
          <cell r="G581" t="str">
            <v>0</v>
          </cell>
          <cell r="H581" t="str">
            <v>0</v>
          </cell>
          <cell r="I581" t="str">
            <v>0</v>
          </cell>
          <cell r="J581" t="str">
            <v>0</v>
          </cell>
          <cell r="K581" t="str">
            <v>0</v>
          </cell>
          <cell r="L581" t="str">
            <v>0</v>
          </cell>
          <cell r="M581" t="str">
            <v>0</v>
          </cell>
          <cell r="N581" t="str">
            <v>0</v>
          </cell>
          <cell r="O581" t="str">
            <v>0</v>
          </cell>
          <cell r="P581" t="str">
            <v>0</v>
          </cell>
          <cell r="Q581" t="str">
            <v>0</v>
          </cell>
          <cell r="R581" t="str">
            <v>0</v>
          </cell>
          <cell r="S581" t="str">
            <v>0</v>
          </cell>
          <cell r="T581" t="str">
            <v>0</v>
          </cell>
          <cell r="U581" t="str">
            <v>0</v>
          </cell>
          <cell r="V581" t="str">
            <v>0</v>
          </cell>
          <cell r="W581" t="str">
            <v>0</v>
          </cell>
          <cell r="X581" t="str">
            <v>0</v>
          </cell>
        </row>
        <row r="582">
          <cell r="A582">
            <v>511311</v>
          </cell>
          <cell r="B582" t="str">
            <v xml:space="preserve">                                                            511311</v>
          </cell>
          <cell r="C582" t="str">
            <v>0</v>
          </cell>
          <cell r="D582" t="str">
            <v>0</v>
          </cell>
          <cell r="E582" t="str">
            <v>0</v>
          </cell>
          <cell r="F582" t="str">
            <v>0</v>
          </cell>
          <cell r="G582" t="str">
            <v>0</v>
          </cell>
          <cell r="H582" t="str">
            <v>0</v>
          </cell>
          <cell r="I582" t="str">
            <v>0</v>
          </cell>
          <cell r="J582" t="str">
            <v>0</v>
          </cell>
          <cell r="K582" t="str">
            <v>0</v>
          </cell>
          <cell r="L582" t="str">
            <v>0</v>
          </cell>
          <cell r="M582" t="str">
            <v>0</v>
          </cell>
          <cell r="N582" t="str">
            <v>0</v>
          </cell>
          <cell r="O582" t="str">
            <v>0</v>
          </cell>
          <cell r="P582" t="str">
            <v>0</v>
          </cell>
          <cell r="Q582" t="str">
            <v>0</v>
          </cell>
          <cell r="R582" t="str">
            <v>0</v>
          </cell>
          <cell r="S582" t="str">
            <v>0</v>
          </cell>
          <cell r="T582" t="str">
            <v>0</v>
          </cell>
          <cell r="U582" t="str">
            <v>0</v>
          </cell>
          <cell r="V582" t="str">
            <v>0</v>
          </cell>
          <cell r="W582" t="str">
            <v>0</v>
          </cell>
          <cell r="X582" t="str">
            <v>0</v>
          </cell>
        </row>
        <row r="583">
          <cell r="A583">
            <v>511312</v>
          </cell>
          <cell r="B583" t="str">
            <v xml:space="preserve">                                                            511312</v>
          </cell>
          <cell r="C583" t="str">
            <v>0</v>
          </cell>
          <cell r="D583" t="str">
            <v>0</v>
          </cell>
          <cell r="E583" t="str">
            <v>0</v>
          </cell>
          <cell r="F583" t="str">
            <v>0</v>
          </cell>
          <cell r="G583" t="str">
            <v>0</v>
          </cell>
          <cell r="H583" t="str">
            <v>0</v>
          </cell>
          <cell r="I583" t="str">
            <v>0</v>
          </cell>
          <cell r="J583" t="str">
            <v>0</v>
          </cell>
          <cell r="K583" t="str">
            <v>0</v>
          </cell>
          <cell r="L583" t="str">
            <v>0</v>
          </cell>
          <cell r="M583" t="str">
            <v>0</v>
          </cell>
          <cell r="N583" t="str">
            <v>0</v>
          </cell>
          <cell r="O583" t="str">
            <v>0</v>
          </cell>
          <cell r="P583" t="str">
            <v>0</v>
          </cell>
          <cell r="Q583" t="str">
            <v>0</v>
          </cell>
          <cell r="R583" t="str">
            <v>0</v>
          </cell>
          <cell r="S583" t="str">
            <v>0</v>
          </cell>
          <cell r="T583" t="str">
            <v>0</v>
          </cell>
          <cell r="U583" t="str">
            <v>0</v>
          </cell>
          <cell r="V583" t="str">
            <v>0</v>
          </cell>
          <cell r="W583" t="str">
            <v>0</v>
          </cell>
          <cell r="X583" t="str">
            <v>0</v>
          </cell>
        </row>
        <row r="584">
          <cell r="A584">
            <v>511315</v>
          </cell>
          <cell r="B584" t="str">
            <v xml:space="preserve">                                                            511315</v>
          </cell>
          <cell r="C584" t="str">
            <v>0</v>
          </cell>
          <cell r="D584" t="str">
            <v>0</v>
          </cell>
          <cell r="E584" t="str">
            <v>0</v>
          </cell>
          <cell r="F584" t="str">
            <v>0</v>
          </cell>
          <cell r="G584" t="str">
            <v>0</v>
          </cell>
          <cell r="H584" t="str">
            <v>0</v>
          </cell>
          <cell r="I584" t="str">
            <v>0</v>
          </cell>
          <cell r="J584" t="str">
            <v>0</v>
          </cell>
          <cell r="K584" t="str">
            <v>0</v>
          </cell>
          <cell r="L584" t="str">
            <v>0</v>
          </cell>
          <cell r="M584" t="str">
            <v>0</v>
          </cell>
          <cell r="N584" t="str">
            <v>0</v>
          </cell>
          <cell r="O584" t="str">
            <v>0</v>
          </cell>
          <cell r="P584" t="str">
            <v>0</v>
          </cell>
          <cell r="Q584" t="str">
            <v>0</v>
          </cell>
          <cell r="R584" t="str">
            <v>0</v>
          </cell>
          <cell r="S584" t="str">
            <v>0</v>
          </cell>
          <cell r="T584" t="str">
            <v>0</v>
          </cell>
          <cell r="U584" t="str">
            <v>0</v>
          </cell>
          <cell r="V584" t="str">
            <v>0</v>
          </cell>
          <cell r="W584" t="str">
            <v>0</v>
          </cell>
          <cell r="X584" t="str">
            <v>0</v>
          </cell>
        </row>
        <row r="585">
          <cell r="A585">
            <v>511411</v>
          </cell>
          <cell r="B585" t="str">
            <v xml:space="preserve">                                                            511411</v>
          </cell>
          <cell r="C585" t="str">
            <v>0</v>
          </cell>
          <cell r="D585" t="str">
            <v>0</v>
          </cell>
          <cell r="E585" t="str">
            <v>0</v>
          </cell>
          <cell r="F585" t="str">
            <v>0</v>
          </cell>
          <cell r="G585" t="str">
            <v>0</v>
          </cell>
          <cell r="H585" t="str">
            <v>0</v>
          </cell>
          <cell r="I585" t="str">
            <v>0</v>
          </cell>
          <cell r="J585" t="str">
            <v>0</v>
          </cell>
          <cell r="K585" t="str">
            <v>0</v>
          </cell>
          <cell r="L585" t="str">
            <v>0</v>
          </cell>
          <cell r="M585" t="str">
            <v>0</v>
          </cell>
          <cell r="N585" t="str">
            <v>0</v>
          </cell>
          <cell r="O585" t="str">
            <v>0</v>
          </cell>
          <cell r="P585" t="str">
            <v>0</v>
          </cell>
          <cell r="Q585" t="str">
            <v>0</v>
          </cell>
          <cell r="R585" t="str">
            <v>0</v>
          </cell>
          <cell r="S585" t="str">
            <v>0</v>
          </cell>
          <cell r="T585" t="str">
            <v>0</v>
          </cell>
          <cell r="U585" t="str">
            <v>0</v>
          </cell>
          <cell r="V585" t="str">
            <v>0</v>
          </cell>
          <cell r="W585" t="str">
            <v>0</v>
          </cell>
          <cell r="X585" t="str">
            <v>0</v>
          </cell>
        </row>
        <row r="586">
          <cell r="A586">
            <v>511413</v>
          </cell>
          <cell r="B586" t="str">
            <v xml:space="preserve">                                                            511413</v>
          </cell>
          <cell r="C586" t="str">
            <v>0</v>
          </cell>
          <cell r="D586" t="str">
            <v>0</v>
          </cell>
          <cell r="E586" t="str">
            <v>0</v>
          </cell>
          <cell r="F586" t="str">
            <v>0</v>
          </cell>
          <cell r="G586" t="str">
            <v>0</v>
          </cell>
          <cell r="H586" t="str">
            <v>0</v>
          </cell>
          <cell r="I586" t="str">
            <v>0</v>
          </cell>
          <cell r="J586" t="str">
            <v>0</v>
          </cell>
          <cell r="K586" t="str">
            <v>0</v>
          </cell>
          <cell r="L586" t="str">
            <v>0</v>
          </cell>
          <cell r="M586" t="str">
            <v>0</v>
          </cell>
          <cell r="N586" t="str">
            <v>0</v>
          </cell>
          <cell r="O586" t="str">
            <v>0</v>
          </cell>
          <cell r="P586" t="str">
            <v>0</v>
          </cell>
          <cell r="Q586" t="str">
            <v>0</v>
          </cell>
          <cell r="R586" t="str">
            <v>0</v>
          </cell>
          <cell r="S586" t="str">
            <v>0</v>
          </cell>
          <cell r="T586" t="str">
            <v>0</v>
          </cell>
          <cell r="U586" t="str">
            <v>0</v>
          </cell>
          <cell r="V586" t="str">
            <v>0</v>
          </cell>
          <cell r="W586" t="str">
            <v>0</v>
          </cell>
          <cell r="X586" t="str">
            <v>0</v>
          </cell>
        </row>
        <row r="587">
          <cell r="A587">
            <v>511515</v>
          </cell>
          <cell r="B587" t="str">
            <v xml:space="preserve">                                                            511515</v>
          </cell>
          <cell r="C587" t="str">
            <v>0</v>
          </cell>
          <cell r="D587" t="str">
            <v>0</v>
          </cell>
          <cell r="E587" t="str">
            <v>0</v>
          </cell>
          <cell r="F587" t="str">
            <v>0</v>
          </cell>
          <cell r="G587" t="str">
            <v>0</v>
          </cell>
          <cell r="H587" t="str">
            <v>0</v>
          </cell>
          <cell r="I587" t="str">
            <v>0</v>
          </cell>
          <cell r="J587" t="str">
            <v>0</v>
          </cell>
          <cell r="K587" t="str">
            <v>0</v>
          </cell>
          <cell r="L587" t="str">
            <v>0</v>
          </cell>
          <cell r="M587" t="str">
            <v>0</v>
          </cell>
          <cell r="N587" t="str">
            <v>0</v>
          </cell>
          <cell r="O587" t="str">
            <v>0</v>
          </cell>
          <cell r="P587" t="str">
            <v>0</v>
          </cell>
          <cell r="Q587" t="str">
            <v>0</v>
          </cell>
          <cell r="R587" t="str">
            <v>0</v>
          </cell>
          <cell r="S587" t="str">
            <v>0</v>
          </cell>
          <cell r="T587" t="str">
            <v>0</v>
          </cell>
          <cell r="U587" t="str">
            <v>0</v>
          </cell>
          <cell r="V587" t="str">
            <v>0</v>
          </cell>
          <cell r="W587" t="str">
            <v>0</v>
          </cell>
          <cell r="X587" t="str">
            <v>0</v>
          </cell>
        </row>
        <row r="588">
          <cell r="A588">
            <v>511711</v>
          </cell>
          <cell r="B588" t="str">
            <v xml:space="preserve">                                                            511711</v>
          </cell>
          <cell r="C588" t="str">
            <v>0</v>
          </cell>
          <cell r="D588" t="str">
            <v>0</v>
          </cell>
          <cell r="E588" t="str">
            <v>0</v>
          </cell>
          <cell r="F588" t="str">
            <v>0</v>
          </cell>
          <cell r="G588" t="str">
            <v>0</v>
          </cell>
          <cell r="H588" t="str">
            <v>0</v>
          </cell>
          <cell r="I588" t="str">
            <v>0</v>
          </cell>
          <cell r="J588" t="str">
            <v>0</v>
          </cell>
          <cell r="K588" t="str">
            <v>0</v>
          </cell>
          <cell r="L588" t="str">
            <v>0</v>
          </cell>
          <cell r="M588" t="str">
            <v>0</v>
          </cell>
          <cell r="N588" t="str">
            <v>0</v>
          </cell>
          <cell r="O588" t="str">
            <v>0</v>
          </cell>
          <cell r="P588" t="str">
            <v>0</v>
          </cell>
          <cell r="Q588" t="str">
            <v>0</v>
          </cell>
          <cell r="R588" t="str">
            <v>0</v>
          </cell>
          <cell r="S588" t="str">
            <v>0</v>
          </cell>
          <cell r="T588" t="str">
            <v>0</v>
          </cell>
          <cell r="U588" t="str">
            <v>0</v>
          </cell>
          <cell r="V588" t="str">
            <v>0</v>
          </cell>
          <cell r="W588" t="str">
            <v>0</v>
          </cell>
          <cell r="X588" t="str">
            <v>0</v>
          </cell>
        </row>
        <row r="589">
          <cell r="A589">
            <v>511712</v>
          </cell>
          <cell r="B589" t="str">
            <v xml:space="preserve">                                                            511712</v>
          </cell>
          <cell r="C589" t="str">
            <v>0</v>
          </cell>
          <cell r="D589" t="str">
            <v>0</v>
          </cell>
          <cell r="E589" t="str">
            <v>0</v>
          </cell>
          <cell r="F589" t="str">
            <v>0</v>
          </cell>
          <cell r="G589" t="str">
            <v>0</v>
          </cell>
          <cell r="H589" t="str">
            <v>0</v>
          </cell>
          <cell r="I589" t="str">
            <v>0</v>
          </cell>
          <cell r="J589" t="str">
            <v>0</v>
          </cell>
          <cell r="K589" t="str">
            <v>0</v>
          </cell>
          <cell r="L589" t="str">
            <v>0</v>
          </cell>
          <cell r="M589" t="str">
            <v>0</v>
          </cell>
          <cell r="N589" t="str">
            <v>0</v>
          </cell>
          <cell r="O589" t="str">
            <v>0</v>
          </cell>
          <cell r="P589" t="str">
            <v>0</v>
          </cell>
          <cell r="Q589" t="str">
            <v>0</v>
          </cell>
          <cell r="R589" t="str">
            <v>0</v>
          </cell>
          <cell r="S589" t="str">
            <v>0</v>
          </cell>
          <cell r="T589" t="str">
            <v>0</v>
          </cell>
          <cell r="U589" t="str">
            <v>0</v>
          </cell>
          <cell r="V589" t="str">
            <v>0</v>
          </cell>
          <cell r="W589" t="str">
            <v>0</v>
          </cell>
          <cell r="X589" t="str">
            <v>0</v>
          </cell>
        </row>
        <row r="590">
          <cell r="A590">
            <v>511713</v>
          </cell>
          <cell r="B590" t="str">
            <v xml:space="preserve">                                                            511713</v>
          </cell>
          <cell r="C590" t="str">
            <v>0</v>
          </cell>
          <cell r="D590" t="str">
            <v>0</v>
          </cell>
          <cell r="E590" t="str">
            <v>0</v>
          </cell>
          <cell r="F590" t="str">
            <v>0</v>
          </cell>
          <cell r="G590" t="str">
            <v>0</v>
          </cell>
          <cell r="H590" t="str">
            <v>0</v>
          </cell>
          <cell r="I590" t="str">
            <v>0</v>
          </cell>
          <cell r="J590" t="str">
            <v>0</v>
          </cell>
          <cell r="K590" t="str">
            <v>0</v>
          </cell>
          <cell r="L590" t="str">
            <v>0</v>
          </cell>
          <cell r="M590" t="str">
            <v>0</v>
          </cell>
          <cell r="N590" t="str">
            <v>0</v>
          </cell>
          <cell r="O590" t="str">
            <v>0</v>
          </cell>
          <cell r="P590" t="str">
            <v>0</v>
          </cell>
          <cell r="Q590" t="str">
            <v>0</v>
          </cell>
          <cell r="R590" t="str">
            <v>0</v>
          </cell>
          <cell r="S590" t="str">
            <v>0</v>
          </cell>
          <cell r="T590" t="str">
            <v>0</v>
          </cell>
          <cell r="U590" t="str">
            <v>0</v>
          </cell>
          <cell r="V590" t="str">
            <v>0</v>
          </cell>
          <cell r="W590" t="str">
            <v>0</v>
          </cell>
          <cell r="X590" t="str">
            <v>0</v>
          </cell>
        </row>
        <row r="591">
          <cell r="A591">
            <v>511714</v>
          </cell>
          <cell r="B591" t="str">
            <v xml:space="preserve">                                                            511714</v>
          </cell>
          <cell r="C591" t="str">
            <v>0</v>
          </cell>
          <cell r="D591" t="str">
            <v>0</v>
          </cell>
          <cell r="E591" t="str">
            <v>0</v>
          </cell>
          <cell r="F591" t="str">
            <v>0</v>
          </cell>
          <cell r="G591" t="str">
            <v>0</v>
          </cell>
          <cell r="H591" t="str">
            <v>0</v>
          </cell>
          <cell r="I591" t="str">
            <v>0</v>
          </cell>
          <cell r="J591" t="str">
            <v>0</v>
          </cell>
          <cell r="K591" t="str">
            <v>0</v>
          </cell>
          <cell r="L591" t="str">
            <v>0</v>
          </cell>
          <cell r="M591" t="str">
            <v>0</v>
          </cell>
          <cell r="N591" t="str">
            <v>0</v>
          </cell>
          <cell r="O591" t="str">
            <v>0</v>
          </cell>
          <cell r="P591" t="str">
            <v>0</v>
          </cell>
          <cell r="Q591" t="str">
            <v>0</v>
          </cell>
          <cell r="R591" t="str">
            <v>0</v>
          </cell>
          <cell r="S591" t="str">
            <v>0</v>
          </cell>
          <cell r="T591" t="str">
            <v>0</v>
          </cell>
          <cell r="U591" t="str">
            <v>0</v>
          </cell>
          <cell r="V591" t="str">
            <v>0</v>
          </cell>
          <cell r="W591" t="str">
            <v>0</v>
          </cell>
          <cell r="X591" t="str">
            <v>0</v>
          </cell>
        </row>
        <row r="592">
          <cell r="A592">
            <v>512201</v>
          </cell>
          <cell r="B592" t="str">
            <v xml:space="preserve">                                                            512201</v>
          </cell>
          <cell r="C592" t="str">
            <v>0</v>
          </cell>
          <cell r="D592" t="str">
            <v>0</v>
          </cell>
          <cell r="E592" t="str">
            <v>0</v>
          </cell>
          <cell r="F592" t="str">
            <v>0</v>
          </cell>
          <cell r="G592" t="str">
            <v>0</v>
          </cell>
          <cell r="H592" t="str">
            <v>0</v>
          </cell>
          <cell r="I592" t="str">
            <v>0</v>
          </cell>
          <cell r="J592" t="str">
            <v>0</v>
          </cell>
          <cell r="K592" t="str">
            <v>0</v>
          </cell>
          <cell r="L592" t="str">
            <v>0</v>
          </cell>
          <cell r="M592" t="str">
            <v>0</v>
          </cell>
          <cell r="N592" t="str">
            <v>0</v>
          </cell>
          <cell r="O592" t="str">
            <v>0</v>
          </cell>
          <cell r="P592" t="str">
            <v>0</v>
          </cell>
          <cell r="Q592" t="str">
            <v>0</v>
          </cell>
          <cell r="R592" t="str">
            <v>0</v>
          </cell>
          <cell r="S592" t="str">
            <v>0</v>
          </cell>
          <cell r="T592" t="str">
            <v>0</v>
          </cell>
          <cell r="U592" t="str">
            <v>0</v>
          </cell>
          <cell r="V592" t="str">
            <v>0</v>
          </cell>
          <cell r="W592" t="str">
            <v>0</v>
          </cell>
          <cell r="X592" t="str">
            <v>0</v>
          </cell>
        </row>
        <row r="593">
          <cell r="A593">
            <v>512240</v>
          </cell>
          <cell r="B593" t="str">
            <v xml:space="preserve">                                                            512240</v>
          </cell>
          <cell r="C593" t="str">
            <v>0</v>
          </cell>
          <cell r="D593" t="str">
            <v>0</v>
          </cell>
          <cell r="E593" t="str">
            <v>0</v>
          </cell>
          <cell r="F593" t="str">
            <v>0</v>
          </cell>
          <cell r="G593" t="str">
            <v>0</v>
          </cell>
          <cell r="H593" t="str">
            <v>0</v>
          </cell>
          <cell r="I593" t="str">
            <v>0</v>
          </cell>
          <cell r="J593" t="str">
            <v>0</v>
          </cell>
          <cell r="K593" t="str">
            <v>0</v>
          </cell>
          <cell r="L593" t="str">
            <v>0</v>
          </cell>
          <cell r="M593" t="str">
            <v>0</v>
          </cell>
          <cell r="N593" t="str">
            <v>0</v>
          </cell>
          <cell r="O593" t="str">
            <v>0</v>
          </cell>
          <cell r="P593" t="str">
            <v>0</v>
          </cell>
          <cell r="Q593" t="str">
            <v>0</v>
          </cell>
          <cell r="R593" t="str">
            <v>0</v>
          </cell>
          <cell r="S593" t="str">
            <v>0</v>
          </cell>
          <cell r="T593" t="str">
            <v>0</v>
          </cell>
          <cell r="U593" t="str">
            <v>0</v>
          </cell>
          <cell r="V593" t="str">
            <v>0</v>
          </cell>
          <cell r="W593" t="str">
            <v>0</v>
          </cell>
          <cell r="X593" t="str">
            <v>0</v>
          </cell>
        </row>
        <row r="594">
          <cell r="A594">
            <v>512820</v>
          </cell>
          <cell r="B594" t="str">
            <v xml:space="preserve">                                                            512820</v>
          </cell>
          <cell r="C594" t="str">
            <v>0</v>
          </cell>
          <cell r="D594" t="str">
            <v>0</v>
          </cell>
          <cell r="E594" t="str">
            <v>0</v>
          </cell>
          <cell r="F594" t="str">
            <v>0</v>
          </cell>
          <cell r="G594" t="str">
            <v>0</v>
          </cell>
          <cell r="H594" t="str">
            <v>0</v>
          </cell>
          <cell r="I594" t="str">
            <v>0</v>
          </cell>
          <cell r="J594" t="str">
            <v>0</v>
          </cell>
          <cell r="K594" t="str">
            <v>0</v>
          </cell>
          <cell r="L594" t="str">
            <v>0</v>
          </cell>
          <cell r="M594" t="str">
            <v>0</v>
          </cell>
          <cell r="N594" t="str">
            <v>0</v>
          </cell>
          <cell r="O594" t="str">
            <v>0</v>
          </cell>
          <cell r="P594" t="str">
            <v>0</v>
          </cell>
          <cell r="Q594" t="str">
            <v>0</v>
          </cell>
          <cell r="R594" t="str">
            <v>0</v>
          </cell>
          <cell r="S594" t="str">
            <v>0</v>
          </cell>
          <cell r="T594" t="str">
            <v>0</v>
          </cell>
          <cell r="U594" t="str">
            <v>0</v>
          </cell>
          <cell r="V594" t="str">
            <v>0</v>
          </cell>
          <cell r="W594" t="str">
            <v>0</v>
          </cell>
          <cell r="X594" t="str">
            <v>0</v>
          </cell>
        </row>
        <row r="595">
          <cell r="A595">
            <v>512830</v>
          </cell>
          <cell r="B595" t="str">
            <v xml:space="preserve">                                                            512830</v>
          </cell>
          <cell r="C595" t="str">
            <v>0</v>
          </cell>
          <cell r="D595" t="str">
            <v>0</v>
          </cell>
          <cell r="E595" t="str">
            <v>0</v>
          </cell>
          <cell r="F595" t="str">
            <v>0</v>
          </cell>
          <cell r="G595" t="str">
            <v>0</v>
          </cell>
          <cell r="H595" t="str">
            <v>0</v>
          </cell>
          <cell r="I595" t="str">
            <v>0</v>
          </cell>
          <cell r="J595" t="str">
            <v>0</v>
          </cell>
          <cell r="K595" t="str">
            <v>0</v>
          </cell>
          <cell r="L595" t="str">
            <v>0</v>
          </cell>
          <cell r="M595" t="str">
            <v>0</v>
          </cell>
          <cell r="N595" t="str">
            <v>0</v>
          </cell>
          <cell r="O595" t="str">
            <v>0</v>
          </cell>
          <cell r="P595" t="str">
            <v>0</v>
          </cell>
          <cell r="Q595" t="str">
            <v>0</v>
          </cell>
          <cell r="R595" t="str">
            <v>0</v>
          </cell>
          <cell r="S595" t="str">
            <v>0</v>
          </cell>
          <cell r="T595" t="str">
            <v>0</v>
          </cell>
          <cell r="U595" t="str">
            <v>0</v>
          </cell>
          <cell r="V595" t="str">
            <v>0</v>
          </cell>
          <cell r="W595" t="str">
            <v>0</v>
          </cell>
          <cell r="X595" t="str">
            <v>0</v>
          </cell>
        </row>
        <row r="596">
          <cell r="A596">
            <v>512840</v>
          </cell>
          <cell r="B596" t="str">
            <v xml:space="preserve">                                                            512840</v>
          </cell>
          <cell r="C596" t="str">
            <v>0</v>
          </cell>
          <cell r="D596" t="str">
            <v>0</v>
          </cell>
          <cell r="E596" t="str">
            <v>0</v>
          </cell>
          <cell r="F596" t="str">
            <v>0</v>
          </cell>
          <cell r="G596" t="str">
            <v>0</v>
          </cell>
          <cell r="H596" t="str">
            <v>0</v>
          </cell>
          <cell r="I596" t="str">
            <v>0</v>
          </cell>
          <cell r="J596" t="str">
            <v>0</v>
          </cell>
          <cell r="K596" t="str">
            <v>0</v>
          </cell>
          <cell r="L596" t="str">
            <v>0</v>
          </cell>
          <cell r="M596" t="str">
            <v>0</v>
          </cell>
          <cell r="N596" t="str">
            <v>0</v>
          </cell>
          <cell r="O596" t="str">
            <v>0</v>
          </cell>
          <cell r="P596" t="str">
            <v>0</v>
          </cell>
          <cell r="Q596" t="str">
            <v>0</v>
          </cell>
          <cell r="R596" t="str">
            <v>0</v>
          </cell>
          <cell r="S596" t="str">
            <v>0</v>
          </cell>
          <cell r="T596" t="str">
            <v>0</v>
          </cell>
          <cell r="U596" t="str">
            <v>0</v>
          </cell>
          <cell r="V596" t="str">
            <v>0</v>
          </cell>
          <cell r="W596" t="str">
            <v>0</v>
          </cell>
          <cell r="X596" t="str">
            <v>0</v>
          </cell>
        </row>
        <row r="597">
          <cell r="A597">
            <v>512850</v>
          </cell>
          <cell r="B597" t="str">
            <v xml:space="preserve">                                                            512850</v>
          </cell>
          <cell r="C597" t="str">
            <v>0</v>
          </cell>
          <cell r="D597" t="str">
            <v>0</v>
          </cell>
          <cell r="E597" t="str">
            <v>0</v>
          </cell>
          <cell r="F597" t="str">
            <v>0</v>
          </cell>
          <cell r="G597" t="str">
            <v>0</v>
          </cell>
          <cell r="H597" t="str">
            <v>0</v>
          </cell>
          <cell r="I597" t="str">
            <v>0</v>
          </cell>
          <cell r="J597" t="str">
            <v>0</v>
          </cell>
          <cell r="K597" t="str">
            <v>0</v>
          </cell>
          <cell r="L597" t="str">
            <v>0</v>
          </cell>
          <cell r="M597" t="str">
            <v>0</v>
          </cell>
          <cell r="N597" t="str">
            <v>0</v>
          </cell>
          <cell r="O597" t="str">
            <v>0</v>
          </cell>
          <cell r="P597" t="str">
            <v>0</v>
          </cell>
          <cell r="Q597" t="str">
            <v>0</v>
          </cell>
          <cell r="R597" t="str">
            <v>0</v>
          </cell>
          <cell r="S597" t="str">
            <v>0</v>
          </cell>
          <cell r="T597" t="str">
            <v>0</v>
          </cell>
          <cell r="U597" t="str">
            <v>0</v>
          </cell>
          <cell r="V597" t="str">
            <v>0</v>
          </cell>
          <cell r="W597" t="str">
            <v>0</v>
          </cell>
          <cell r="X597" t="str">
            <v>0</v>
          </cell>
        </row>
        <row r="598">
          <cell r="A598">
            <v>512860</v>
          </cell>
          <cell r="B598" t="str">
            <v xml:space="preserve">                                                            512860</v>
          </cell>
          <cell r="C598" t="str">
            <v>0</v>
          </cell>
          <cell r="D598" t="str">
            <v>0</v>
          </cell>
          <cell r="E598" t="str">
            <v>0</v>
          </cell>
          <cell r="F598" t="str">
            <v>0</v>
          </cell>
          <cell r="G598" t="str">
            <v>0</v>
          </cell>
          <cell r="H598" t="str">
            <v>0</v>
          </cell>
          <cell r="I598" t="str">
            <v>0</v>
          </cell>
          <cell r="J598" t="str">
            <v>0</v>
          </cell>
          <cell r="K598" t="str">
            <v>0</v>
          </cell>
          <cell r="L598" t="str">
            <v>0</v>
          </cell>
          <cell r="M598" t="str">
            <v>0</v>
          </cell>
          <cell r="N598" t="str">
            <v>0</v>
          </cell>
          <cell r="O598" t="str">
            <v>0</v>
          </cell>
          <cell r="P598" t="str">
            <v>0</v>
          </cell>
          <cell r="Q598" t="str">
            <v>0</v>
          </cell>
          <cell r="R598" t="str">
            <v>0</v>
          </cell>
          <cell r="S598" t="str">
            <v>0</v>
          </cell>
          <cell r="T598" t="str">
            <v>0</v>
          </cell>
          <cell r="U598" t="str">
            <v>0</v>
          </cell>
          <cell r="V598" t="str">
            <v>0</v>
          </cell>
          <cell r="W598" t="str">
            <v>0</v>
          </cell>
          <cell r="X598" t="str">
            <v>0</v>
          </cell>
        </row>
        <row r="599">
          <cell r="A599">
            <v>512870</v>
          </cell>
          <cell r="B599" t="str">
            <v xml:space="preserve">                                                            512870</v>
          </cell>
          <cell r="C599" t="str">
            <v>0</v>
          </cell>
          <cell r="D599" t="str">
            <v>0</v>
          </cell>
          <cell r="E599" t="str">
            <v>0</v>
          </cell>
          <cell r="F599" t="str">
            <v>0</v>
          </cell>
          <cell r="G599" t="str">
            <v>0</v>
          </cell>
          <cell r="H599" t="str">
            <v>0</v>
          </cell>
          <cell r="I599" t="str">
            <v>0</v>
          </cell>
          <cell r="J599" t="str">
            <v>0</v>
          </cell>
          <cell r="K599" t="str">
            <v>0</v>
          </cell>
          <cell r="L599" t="str">
            <v>0</v>
          </cell>
          <cell r="M599" t="str">
            <v>0</v>
          </cell>
          <cell r="N599" t="str">
            <v>0</v>
          </cell>
          <cell r="O599" t="str">
            <v>0</v>
          </cell>
          <cell r="P599" t="str">
            <v>0</v>
          </cell>
          <cell r="Q599" t="str">
            <v>0</v>
          </cell>
          <cell r="R599" t="str">
            <v>0</v>
          </cell>
          <cell r="S599" t="str">
            <v>0</v>
          </cell>
          <cell r="T599" t="str">
            <v>0</v>
          </cell>
          <cell r="U599" t="str">
            <v>0</v>
          </cell>
          <cell r="V599" t="str">
            <v>0</v>
          </cell>
          <cell r="W599" t="str">
            <v>0</v>
          </cell>
          <cell r="X599" t="str">
            <v>0</v>
          </cell>
        </row>
        <row r="600">
          <cell r="A600">
            <v>513211</v>
          </cell>
          <cell r="B600" t="str">
            <v xml:space="preserve">                                                            513211</v>
          </cell>
          <cell r="C600" t="str">
            <v>0</v>
          </cell>
          <cell r="D600" t="str">
            <v>0</v>
          </cell>
          <cell r="E600" t="str">
            <v>0</v>
          </cell>
          <cell r="F600" t="str">
            <v>0</v>
          </cell>
          <cell r="G600" t="str">
            <v>0</v>
          </cell>
          <cell r="H600" t="str">
            <v>0</v>
          </cell>
          <cell r="I600" t="str">
            <v>0</v>
          </cell>
          <cell r="J600" t="str">
            <v>0</v>
          </cell>
          <cell r="K600" t="str">
            <v>0</v>
          </cell>
          <cell r="L600" t="str">
            <v>0</v>
          </cell>
          <cell r="M600" t="str">
            <v>0</v>
          </cell>
          <cell r="N600" t="str">
            <v>0</v>
          </cell>
          <cell r="O600" t="str">
            <v>0</v>
          </cell>
          <cell r="P600" t="str">
            <v>0</v>
          </cell>
          <cell r="Q600" t="str">
            <v>0</v>
          </cell>
          <cell r="R600" t="str">
            <v>0</v>
          </cell>
          <cell r="S600" t="str">
            <v>0</v>
          </cell>
          <cell r="T600" t="str">
            <v>0</v>
          </cell>
          <cell r="U600" t="str">
            <v>0</v>
          </cell>
          <cell r="V600" t="str">
            <v>0</v>
          </cell>
          <cell r="W600" t="str">
            <v>0</v>
          </cell>
          <cell r="X600" t="str">
            <v>0</v>
          </cell>
        </row>
        <row r="601">
          <cell r="A601">
            <v>513212</v>
          </cell>
          <cell r="B601" t="str">
            <v xml:space="preserve">                                                            513212</v>
          </cell>
          <cell r="C601" t="str">
            <v>0</v>
          </cell>
          <cell r="D601" t="str">
            <v>0</v>
          </cell>
          <cell r="E601" t="str">
            <v>0</v>
          </cell>
          <cell r="F601" t="str">
            <v>0</v>
          </cell>
          <cell r="G601" t="str">
            <v>0</v>
          </cell>
          <cell r="H601" t="str">
            <v>0</v>
          </cell>
          <cell r="I601" t="str">
            <v>0</v>
          </cell>
          <cell r="J601" t="str">
            <v>0</v>
          </cell>
          <cell r="K601" t="str">
            <v>0</v>
          </cell>
          <cell r="L601" t="str">
            <v>0</v>
          </cell>
          <cell r="M601" t="str">
            <v>0</v>
          </cell>
          <cell r="N601" t="str">
            <v>0</v>
          </cell>
          <cell r="O601" t="str">
            <v>0</v>
          </cell>
          <cell r="P601" t="str">
            <v>0</v>
          </cell>
          <cell r="Q601" t="str">
            <v>0</v>
          </cell>
          <cell r="R601" t="str">
            <v>0</v>
          </cell>
          <cell r="S601" t="str">
            <v>0</v>
          </cell>
          <cell r="T601" t="str">
            <v>0</v>
          </cell>
          <cell r="U601" t="str">
            <v>0</v>
          </cell>
          <cell r="V601" t="str">
            <v>0</v>
          </cell>
          <cell r="W601" t="str">
            <v>0</v>
          </cell>
          <cell r="X601" t="str">
            <v>0</v>
          </cell>
        </row>
        <row r="602">
          <cell r="A602">
            <v>513213</v>
          </cell>
          <cell r="B602" t="str">
            <v xml:space="preserve">                                                            513213</v>
          </cell>
          <cell r="C602" t="str">
            <v>0</v>
          </cell>
          <cell r="D602" t="str">
            <v>0</v>
          </cell>
          <cell r="E602" t="str">
            <v>0</v>
          </cell>
          <cell r="F602" t="str">
            <v>0</v>
          </cell>
          <cell r="G602" t="str">
            <v>0</v>
          </cell>
          <cell r="H602" t="str">
            <v>0</v>
          </cell>
          <cell r="I602" t="str">
            <v>0</v>
          </cell>
          <cell r="J602" t="str">
            <v>0</v>
          </cell>
          <cell r="K602" t="str">
            <v>0</v>
          </cell>
          <cell r="L602" t="str">
            <v>0</v>
          </cell>
          <cell r="M602" t="str">
            <v>0</v>
          </cell>
          <cell r="N602" t="str">
            <v>0</v>
          </cell>
          <cell r="O602" t="str">
            <v>0</v>
          </cell>
          <cell r="P602" t="str">
            <v>0</v>
          </cell>
          <cell r="Q602" t="str">
            <v>0</v>
          </cell>
          <cell r="R602" t="str">
            <v>0</v>
          </cell>
          <cell r="S602" t="str">
            <v>0</v>
          </cell>
          <cell r="T602" t="str">
            <v>0</v>
          </cell>
          <cell r="U602" t="str">
            <v>0</v>
          </cell>
          <cell r="V602" t="str">
            <v>0</v>
          </cell>
          <cell r="W602" t="str">
            <v>0</v>
          </cell>
          <cell r="X602" t="str">
            <v>0</v>
          </cell>
        </row>
        <row r="603">
          <cell r="A603">
            <v>513214</v>
          </cell>
          <cell r="B603" t="str">
            <v xml:space="preserve">                                                            513214</v>
          </cell>
          <cell r="C603" t="str">
            <v>0</v>
          </cell>
          <cell r="D603" t="str">
            <v>0</v>
          </cell>
          <cell r="E603" t="str">
            <v>0</v>
          </cell>
          <cell r="F603" t="str">
            <v>0</v>
          </cell>
          <cell r="G603" t="str">
            <v>0</v>
          </cell>
          <cell r="H603" t="str">
            <v>0</v>
          </cell>
          <cell r="I603" t="str">
            <v>0</v>
          </cell>
          <cell r="J603" t="str">
            <v>0</v>
          </cell>
          <cell r="K603" t="str">
            <v>0</v>
          </cell>
          <cell r="L603" t="str">
            <v>0</v>
          </cell>
          <cell r="M603" t="str">
            <v>0</v>
          </cell>
          <cell r="N603" t="str">
            <v>0</v>
          </cell>
          <cell r="O603" t="str">
            <v>0</v>
          </cell>
          <cell r="P603" t="str">
            <v>0</v>
          </cell>
          <cell r="Q603" t="str">
            <v>0</v>
          </cell>
          <cell r="R603" t="str">
            <v>0</v>
          </cell>
          <cell r="S603" t="str">
            <v>0</v>
          </cell>
          <cell r="T603" t="str">
            <v>0</v>
          </cell>
          <cell r="U603" t="str">
            <v>0</v>
          </cell>
          <cell r="V603" t="str">
            <v>0</v>
          </cell>
          <cell r="W603" t="str">
            <v>0</v>
          </cell>
          <cell r="X603" t="str">
            <v>0</v>
          </cell>
        </row>
        <row r="604">
          <cell r="A604">
            <v>513311</v>
          </cell>
          <cell r="B604" t="str">
            <v xml:space="preserve">                                                            513311</v>
          </cell>
          <cell r="C604" t="str">
            <v>0</v>
          </cell>
          <cell r="D604" t="str">
            <v>0</v>
          </cell>
          <cell r="E604" t="str">
            <v>0</v>
          </cell>
          <cell r="F604" t="str">
            <v>0</v>
          </cell>
          <cell r="G604" t="str">
            <v>0</v>
          </cell>
          <cell r="H604" t="str">
            <v>0</v>
          </cell>
          <cell r="I604" t="str">
            <v>0</v>
          </cell>
          <cell r="J604" t="str">
            <v>0</v>
          </cell>
          <cell r="K604" t="str">
            <v>0</v>
          </cell>
          <cell r="L604" t="str">
            <v>0</v>
          </cell>
          <cell r="M604" t="str">
            <v>0</v>
          </cell>
          <cell r="N604" t="str">
            <v>0</v>
          </cell>
          <cell r="O604" t="str">
            <v>0</v>
          </cell>
          <cell r="P604" t="str">
            <v>0</v>
          </cell>
          <cell r="Q604" t="str">
            <v>0</v>
          </cell>
          <cell r="R604" t="str">
            <v>0</v>
          </cell>
          <cell r="S604" t="str">
            <v>0</v>
          </cell>
          <cell r="T604" t="str">
            <v>0</v>
          </cell>
          <cell r="U604" t="str">
            <v>0</v>
          </cell>
          <cell r="V604" t="str">
            <v>0</v>
          </cell>
          <cell r="W604" t="str">
            <v>0</v>
          </cell>
          <cell r="X604" t="str">
            <v>0</v>
          </cell>
        </row>
        <row r="605">
          <cell r="A605">
            <v>513312</v>
          </cell>
          <cell r="B605" t="str">
            <v xml:space="preserve">                                                            513312</v>
          </cell>
          <cell r="C605" t="str">
            <v>0</v>
          </cell>
          <cell r="D605" t="str">
            <v>0</v>
          </cell>
          <cell r="E605" t="str">
            <v>0</v>
          </cell>
          <cell r="F605" t="str">
            <v>0</v>
          </cell>
          <cell r="G605" t="str">
            <v>0</v>
          </cell>
          <cell r="H605" t="str">
            <v>0</v>
          </cell>
          <cell r="I605" t="str">
            <v>0</v>
          </cell>
          <cell r="J605" t="str">
            <v>0</v>
          </cell>
          <cell r="K605" t="str">
            <v>0</v>
          </cell>
          <cell r="L605" t="str">
            <v>0</v>
          </cell>
          <cell r="M605" t="str">
            <v>0</v>
          </cell>
          <cell r="N605" t="str">
            <v>0</v>
          </cell>
          <cell r="O605" t="str">
            <v>0</v>
          </cell>
          <cell r="P605" t="str">
            <v>0</v>
          </cell>
          <cell r="Q605" t="str">
            <v>0</v>
          </cell>
          <cell r="R605" t="str">
            <v>0</v>
          </cell>
          <cell r="S605" t="str">
            <v>0</v>
          </cell>
          <cell r="T605" t="str">
            <v>0</v>
          </cell>
          <cell r="U605" t="str">
            <v>0</v>
          </cell>
          <cell r="V605" t="str">
            <v>0</v>
          </cell>
          <cell r="W605" t="str">
            <v>0</v>
          </cell>
          <cell r="X605" t="str">
            <v>0</v>
          </cell>
        </row>
        <row r="606">
          <cell r="A606">
            <v>513313</v>
          </cell>
          <cell r="B606" t="str">
            <v xml:space="preserve">                                                            513313</v>
          </cell>
          <cell r="C606" t="str">
            <v>0</v>
          </cell>
          <cell r="D606" t="str">
            <v>0</v>
          </cell>
          <cell r="E606" t="str">
            <v>0</v>
          </cell>
          <cell r="F606" t="str">
            <v>0</v>
          </cell>
          <cell r="G606" t="str">
            <v>0</v>
          </cell>
          <cell r="H606" t="str">
            <v>0</v>
          </cell>
          <cell r="I606" t="str">
            <v>0</v>
          </cell>
          <cell r="J606" t="str">
            <v>0</v>
          </cell>
          <cell r="K606" t="str">
            <v>0</v>
          </cell>
          <cell r="L606" t="str">
            <v>0</v>
          </cell>
          <cell r="M606" t="str">
            <v>0</v>
          </cell>
          <cell r="N606" t="str">
            <v>0</v>
          </cell>
          <cell r="O606" t="str">
            <v>0</v>
          </cell>
          <cell r="P606" t="str">
            <v>0</v>
          </cell>
          <cell r="Q606" t="str">
            <v>0</v>
          </cell>
          <cell r="R606" t="str">
            <v>0</v>
          </cell>
          <cell r="S606" t="str">
            <v>0</v>
          </cell>
          <cell r="T606" t="str">
            <v>0</v>
          </cell>
          <cell r="U606" t="str">
            <v>0</v>
          </cell>
          <cell r="V606" t="str">
            <v>0</v>
          </cell>
          <cell r="W606" t="str">
            <v>0</v>
          </cell>
          <cell r="X606" t="str">
            <v>0</v>
          </cell>
        </row>
        <row r="607">
          <cell r="A607">
            <v>513314</v>
          </cell>
          <cell r="B607" t="str">
            <v xml:space="preserve">                                                            513314</v>
          </cell>
          <cell r="C607" t="str">
            <v>0</v>
          </cell>
          <cell r="D607" t="str">
            <v>0</v>
          </cell>
          <cell r="E607" t="str">
            <v>0</v>
          </cell>
          <cell r="F607" t="str">
            <v>0</v>
          </cell>
          <cell r="G607" t="str">
            <v>0</v>
          </cell>
          <cell r="H607" t="str">
            <v>0</v>
          </cell>
          <cell r="I607" t="str">
            <v>0</v>
          </cell>
          <cell r="J607" t="str">
            <v>0</v>
          </cell>
          <cell r="K607" t="str">
            <v>0</v>
          </cell>
          <cell r="L607" t="str">
            <v>0</v>
          </cell>
          <cell r="M607" t="str">
            <v>0</v>
          </cell>
          <cell r="N607" t="str">
            <v>0</v>
          </cell>
          <cell r="O607" t="str">
            <v>0</v>
          </cell>
          <cell r="P607" t="str">
            <v>0</v>
          </cell>
          <cell r="Q607" t="str">
            <v>0</v>
          </cell>
          <cell r="R607" t="str">
            <v>0</v>
          </cell>
          <cell r="S607" t="str">
            <v>0</v>
          </cell>
          <cell r="T607" t="str">
            <v>0</v>
          </cell>
          <cell r="U607" t="str">
            <v>0</v>
          </cell>
          <cell r="V607" t="str">
            <v>0</v>
          </cell>
          <cell r="W607" t="str">
            <v>0</v>
          </cell>
          <cell r="X607" t="str">
            <v>0</v>
          </cell>
        </row>
        <row r="608">
          <cell r="A608">
            <v>513351</v>
          </cell>
          <cell r="B608" t="str">
            <v xml:space="preserve">                                                            513351</v>
          </cell>
          <cell r="C608" t="str">
            <v>0</v>
          </cell>
          <cell r="D608" t="str">
            <v>0</v>
          </cell>
          <cell r="E608" t="str">
            <v>0</v>
          </cell>
          <cell r="F608" t="str">
            <v>0</v>
          </cell>
          <cell r="G608" t="str">
            <v>0</v>
          </cell>
          <cell r="H608" t="str">
            <v>0</v>
          </cell>
          <cell r="I608" t="str">
            <v>0</v>
          </cell>
          <cell r="J608" t="str">
            <v>0</v>
          </cell>
          <cell r="K608" t="str">
            <v>0</v>
          </cell>
          <cell r="L608" t="str">
            <v>0</v>
          </cell>
          <cell r="M608" t="str">
            <v>0</v>
          </cell>
          <cell r="N608" t="str">
            <v>0</v>
          </cell>
          <cell r="O608" t="str">
            <v>0</v>
          </cell>
          <cell r="P608" t="str">
            <v>0</v>
          </cell>
          <cell r="Q608" t="str">
            <v>0</v>
          </cell>
          <cell r="R608" t="str">
            <v>0</v>
          </cell>
          <cell r="S608" t="str">
            <v>0</v>
          </cell>
          <cell r="T608" t="str">
            <v>0</v>
          </cell>
          <cell r="U608" t="str">
            <v>0</v>
          </cell>
          <cell r="V608" t="str">
            <v>0</v>
          </cell>
          <cell r="W608" t="str">
            <v>0</v>
          </cell>
          <cell r="X608" t="str">
            <v>0</v>
          </cell>
        </row>
        <row r="609">
          <cell r="A609">
            <v>513353</v>
          </cell>
          <cell r="B609" t="str">
            <v xml:space="preserve">                                                            513353</v>
          </cell>
          <cell r="C609" t="str">
            <v>0</v>
          </cell>
          <cell r="D609" t="str">
            <v>0</v>
          </cell>
          <cell r="E609" t="str">
            <v>0</v>
          </cell>
          <cell r="F609" t="str">
            <v>0</v>
          </cell>
          <cell r="G609" t="str">
            <v>0</v>
          </cell>
          <cell r="H609" t="str">
            <v>0</v>
          </cell>
          <cell r="I609" t="str">
            <v>0</v>
          </cell>
          <cell r="J609" t="str">
            <v>0</v>
          </cell>
          <cell r="K609" t="str">
            <v>0</v>
          </cell>
          <cell r="L609" t="str">
            <v>0</v>
          </cell>
          <cell r="M609" t="str">
            <v>0</v>
          </cell>
          <cell r="N609" t="str">
            <v>0</v>
          </cell>
          <cell r="O609" t="str">
            <v>0</v>
          </cell>
          <cell r="P609" t="str">
            <v>0</v>
          </cell>
          <cell r="Q609" t="str">
            <v>0</v>
          </cell>
          <cell r="R609" t="str">
            <v>0</v>
          </cell>
          <cell r="S609" t="str">
            <v>0</v>
          </cell>
          <cell r="T609" t="str">
            <v>0</v>
          </cell>
          <cell r="U609" t="str">
            <v>0</v>
          </cell>
          <cell r="V609" t="str">
            <v>0</v>
          </cell>
          <cell r="W609" t="str">
            <v>0</v>
          </cell>
          <cell r="X609" t="str">
            <v>0</v>
          </cell>
        </row>
        <row r="610">
          <cell r="A610">
            <v>513620</v>
          </cell>
          <cell r="B610" t="str">
            <v xml:space="preserve">                                                            513620</v>
          </cell>
          <cell r="C610" t="str">
            <v>0</v>
          </cell>
          <cell r="D610" t="str">
            <v>0</v>
          </cell>
          <cell r="E610" t="str">
            <v>0</v>
          </cell>
          <cell r="F610" t="str">
            <v>0</v>
          </cell>
          <cell r="G610" t="str">
            <v>0</v>
          </cell>
          <cell r="H610" t="str">
            <v>0</v>
          </cell>
          <cell r="I610" t="str">
            <v>0</v>
          </cell>
          <cell r="J610" t="str">
            <v>0</v>
          </cell>
          <cell r="K610" t="str">
            <v>0</v>
          </cell>
          <cell r="L610" t="str">
            <v>0</v>
          </cell>
          <cell r="M610" t="str">
            <v>0</v>
          </cell>
          <cell r="N610" t="str">
            <v>0</v>
          </cell>
          <cell r="O610" t="str">
            <v>0</v>
          </cell>
          <cell r="P610" t="str">
            <v>0</v>
          </cell>
          <cell r="Q610" t="str">
            <v>0</v>
          </cell>
          <cell r="R610" t="str">
            <v>0</v>
          </cell>
          <cell r="S610" t="str">
            <v>0</v>
          </cell>
          <cell r="T610" t="str">
            <v>0</v>
          </cell>
          <cell r="U610" t="str">
            <v>0</v>
          </cell>
          <cell r="V610" t="str">
            <v>0</v>
          </cell>
          <cell r="W610" t="str">
            <v>0</v>
          </cell>
          <cell r="X610" t="str">
            <v>0</v>
          </cell>
        </row>
        <row r="611">
          <cell r="A611">
            <v>513621</v>
          </cell>
          <cell r="B611" t="str">
            <v xml:space="preserve">                                                            513621</v>
          </cell>
          <cell r="C611" t="str">
            <v>0</v>
          </cell>
          <cell r="D611" t="str">
            <v>0</v>
          </cell>
          <cell r="E611" t="str">
            <v>0</v>
          </cell>
          <cell r="F611" t="str">
            <v>0</v>
          </cell>
          <cell r="G611" t="str">
            <v>0</v>
          </cell>
          <cell r="H611" t="str">
            <v>0</v>
          </cell>
          <cell r="I611" t="str">
            <v>0</v>
          </cell>
          <cell r="J611" t="str">
            <v>0</v>
          </cell>
          <cell r="K611" t="str">
            <v>0</v>
          </cell>
          <cell r="L611" t="str">
            <v>0</v>
          </cell>
          <cell r="M611" t="str">
            <v>0</v>
          </cell>
          <cell r="N611" t="str">
            <v>0</v>
          </cell>
          <cell r="O611" t="str">
            <v>0</v>
          </cell>
          <cell r="P611" t="str">
            <v>0</v>
          </cell>
          <cell r="Q611" t="str">
            <v>0</v>
          </cell>
          <cell r="R611" t="str">
            <v>0</v>
          </cell>
          <cell r="S611" t="str">
            <v>0</v>
          </cell>
          <cell r="T611" t="str">
            <v>0</v>
          </cell>
          <cell r="U611" t="str">
            <v>0</v>
          </cell>
          <cell r="V611" t="str">
            <v>0</v>
          </cell>
          <cell r="W611" t="str">
            <v>0</v>
          </cell>
          <cell r="X611" t="str">
            <v>0</v>
          </cell>
        </row>
        <row r="612">
          <cell r="A612">
            <v>513840</v>
          </cell>
          <cell r="B612" t="str">
            <v xml:space="preserve">                                                            513840</v>
          </cell>
          <cell r="C612" t="str">
            <v>0</v>
          </cell>
          <cell r="D612" t="str">
            <v>0</v>
          </cell>
          <cell r="E612" t="str">
            <v>0</v>
          </cell>
          <cell r="F612" t="str">
            <v>0</v>
          </cell>
          <cell r="G612" t="str">
            <v>0</v>
          </cell>
          <cell r="H612" t="str">
            <v>0</v>
          </cell>
          <cell r="I612" t="str">
            <v>0</v>
          </cell>
          <cell r="J612" t="str">
            <v>0</v>
          </cell>
          <cell r="K612" t="str">
            <v>0</v>
          </cell>
          <cell r="L612" t="str">
            <v>0</v>
          </cell>
          <cell r="M612" t="str">
            <v>0</v>
          </cell>
          <cell r="N612" t="str">
            <v>0</v>
          </cell>
          <cell r="O612" t="str">
            <v>0</v>
          </cell>
          <cell r="P612" t="str">
            <v>0</v>
          </cell>
          <cell r="Q612" t="str">
            <v>0</v>
          </cell>
          <cell r="R612" t="str">
            <v>0</v>
          </cell>
          <cell r="S612" t="str">
            <v>0</v>
          </cell>
          <cell r="T612" t="str">
            <v>0</v>
          </cell>
          <cell r="U612" t="str">
            <v>0</v>
          </cell>
          <cell r="V612" t="str">
            <v>0</v>
          </cell>
          <cell r="W612" t="str">
            <v>0</v>
          </cell>
          <cell r="X612" t="str">
            <v>0</v>
          </cell>
        </row>
        <row r="613">
          <cell r="A613">
            <v>513850</v>
          </cell>
          <cell r="B613" t="str">
            <v xml:space="preserve">                                                            513850</v>
          </cell>
          <cell r="C613" t="str">
            <v>0</v>
          </cell>
          <cell r="D613" t="str">
            <v>0</v>
          </cell>
          <cell r="E613" t="str">
            <v>0</v>
          </cell>
          <cell r="F613" t="str">
            <v>0</v>
          </cell>
          <cell r="G613" t="str">
            <v>0</v>
          </cell>
          <cell r="H613" t="str">
            <v>0</v>
          </cell>
          <cell r="I613" t="str">
            <v>0</v>
          </cell>
          <cell r="J613" t="str">
            <v>0</v>
          </cell>
          <cell r="K613" t="str">
            <v>0</v>
          </cell>
          <cell r="L613" t="str">
            <v>0</v>
          </cell>
          <cell r="M613" t="str">
            <v>0</v>
          </cell>
          <cell r="N613" t="str">
            <v>0</v>
          </cell>
          <cell r="O613" t="str">
            <v>0</v>
          </cell>
          <cell r="P613" t="str">
            <v>0</v>
          </cell>
          <cell r="Q613" t="str">
            <v>0</v>
          </cell>
          <cell r="R613" t="str">
            <v>0</v>
          </cell>
          <cell r="S613" t="str">
            <v>0</v>
          </cell>
          <cell r="T613" t="str">
            <v>0</v>
          </cell>
          <cell r="U613" t="str">
            <v>0</v>
          </cell>
          <cell r="V613" t="str">
            <v>0</v>
          </cell>
          <cell r="W613" t="str">
            <v>0</v>
          </cell>
          <cell r="X613" t="str">
            <v>0</v>
          </cell>
        </row>
        <row r="614">
          <cell r="A614">
            <v>513870</v>
          </cell>
          <cell r="B614" t="str">
            <v xml:space="preserve">                                                            513870</v>
          </cell>
          <cell r="C614" t="str">
            <v>0</v>
          </cell>
          <cell r="D614" t="str">
            <v>0</v>
          </cell>
          <cell r="E614" t="str">
            <v>0</v>
          </cell>
          <cell r="F614" t="str">
            <v>0</v>
          </cell>
          <cell r="G614" t="str">
            <v>0</v>
          </cell>
          <cell r="H614" t="str">
            <v>0</v>
          </cell>
          <cell r="I614" t="str">
            <v>0</v>
          </cell>
          <cell r="J614" t="str">
            <v>0</v>
          </cell>
          <cell r="K614" t="str">
            <v>0</v>
          </cell>
          <cell r="L614" t="str">
            <v>0</v>
          </cell>
          <cell r="M614" t="str">
            <v>0</v>
          </cell>
          <cell r="N614" t="str">
            <v>0</v>
          </cell>
          <cell r="O614" t="str">
            <v>0</v>
          </cell>
          <cell r="P614" t="str">
            <v>0</v>
          </cell>
          <cell r="Q614" t="str">
            <v>0</v>
          </cell>
          <cell r="R614" t="str">
            <v>0</v>
          </cell>
          <cell r="S614" t="str">
            <v>0</v>
          </cell>
          <cell r="T614" t="str">
            <v>0</v>
          </cell>
          <cell r="U614" t="str">
            <v>0</v>
          </cell>
          <cell r="V614" t="str">
            <v>0</v>
          </cell>
          <cell r="W614" t="str">
            <v>0</v>
          </cell>
          <cell r="X614" t="str">
            <v>0</v>
          </cell>
        </row>
        <row r="615">
          <cell r="A615">
            <v>513940</v>
          </cell>
          <cell r="B615" t="str">
            <v xml:space="preserve">                                                            513940-Amort Exp -- Other Gain (GLBL)</v>
          </cell>
          <cell r="C615" t="str">
            <v>0</v>
          </cell>
          <cell r="D615" t="str">
            <v>0</v>
          </cell>
          <cell r="E615" t="str">
            <v>0</v>
          </cell>
          <cell r="F615" t="str">
            <v>0</v>
          </cell>
          <cell r="G615" t="str">
            <v>0</v>
          </cell>
          <cell r="H615" t="str">
            <v>0</v>
          </cell>
          <cell r="I615" t="str">
            <v>0</v>
          </cell>
          <cell r="J615" t="str">
            <v>0</v>
          </cell>
          <cell r="K615" t="str">
            <v>0</v>
          </cell>
          <cell r="L615" t="str">
            <v>0</v>
          </cell>
          <cell r="M615" t="str">
            <v>0</v>
          </cell>
          <cell r="N615" t="str">
            <v>0</v>
          </cell>
          <cell r="O615" t="str">
            <v>0</v>
          </cell>
          <cell r="P615" t="str">
            <v>0</v>
          </cell>
          <cell r="Q615" t="str">
            <v>0</v>
          </cell>
          <cell r="R615" t="str">
            <v>0</v>
          </cell>
          <cell r="S615" t="str">
            <v>0</v>
          </cell>
          <cell r="T615" t="str">
            <v>0</v>
          </cell>
          <cell r="U615" t="str">
            <v>0</v>
          </cell>
          <cell r="V615" t="str">
            <v>0</v>
          </cell>
          <cell r="W615" t="str">
            <v>0</v>
          </cell>
          <cell r="X615" t="str">
            <v>0</v>
          </cell>
        </row>
        <row r="616">
          <cell r="A616">
            <v>514000</v>
          </cell>
          <cell r="B616" t="str">
            <v xml:space="preserve">                                                            514000</v>
          </cell>
          <cell r="C616" t="str">
            <v>0</v>
          </cell>
          <cell r="D616" t="str">
            <v>0</v>
          </cell>
          <cell r="E616" t="str">
            <v>0</v>
          </cell>
          <cell r="F616" t="str">
            <v>0</v>
          </cell>
          <cell r="G616" t="str">
            <v>0</v>
          </cell>
          <cell r="H616" t="str">
            <v>0</v>
          </cell>
          <cell r="I616" t="str">
            <v>0</v>
          </cell>
          <cell r="J616" t="str">
            <v>0</v>
          </cell>
          <cell r="K616" t="str">
            <v>0</v>
          </cell>
          <cell r="L616" t="str">
            <v>0</v>
          </cell>
          <cell r="M616" t="str">
            <v>0</v>
          </cell>
          <cell r="N616" t="str">
            <v>0</v>
          </cell>
          <cell r="O616" t="str">
            <v>0</v>
          </cell>
          <cell r="P616" t="str">
            <v>0</v>
          </cell>
          <cell r="Q616" t="str">
            <v>0</v>
          </cell>
          <cell r="R616" t="str">
            <v>0</v>
          </cell>
          <cell r="S616" t="str">
            <v>0</v>
          </cell>
          <cell r="T616" t="str">
            <v>0</v>
          </cell>
          <cell r="U616" t="str">
            <v>0</v>
          </cell>
          <cell r="V616" t="str">
            <v>0</v>
          </cell>
          <cell r="W616" t="str">
            <v>0</v>
          </cell>
          <cell r="X616" t="str">
            <v>0</v>
          </cell>
        </row>
        <row r="617">
          <cell r="A617">
            <v>514010</v>
          </cell>
          <cell r="B617" t="str">
            <v xml:space="preserve">                                                            514010</v>
          </cell>
          <cell r="C617" t="str">
            <v>0</v>
          </cell>
          <cell r="D617" t="str">
            <v>0</v>
          </cell>
          <cell r="E617" t="str">
            <v>0</v>
          </cell>
          <cell r="F617" t="str">
            <v>0</v>
          </cell>
          <cell r="G617" t="str">
            <v>0</v>
          </cell>
          <cell r="H617" t="str">
            <v>0</v>
          </cell>
          <cell r="I617" t="str">
            <v>0</v>
          </cell>
          <cell r="J617" t="str">
            <v>0</v>
          </cell>
          <cell r="K617" t="str">
            <v>0</v>
          </cell>
          <cell r="L617" t="str">
            <v>0</v>
          </cell>
          <cell r="M617" t="str">
            <v>0</v>
          </cell>
          <cell r="N617" t="str">
            <v>0</v>
          </cell>
          <cell r="O617" t="str">
            <v>0</v>
          </cell>
          <cell r="P617" t="str">
            <v>0</v>
          </cell>
          <cell r="Q617" t="str">
            <v>0</v>
          </cell>
          <cell r="R617" t="str">
            <v>0</v>
          </cell>
          <cell r="S617" t="str">
            <v>0</v>
          </cell>
          <cell r="T617" t="str">
            <v>0</v>
          </cell>
          <cell r="U617" t="str">
            <v>0</v>
          </cell>
          <cell r="V617" t="str">
            <v>0</v>
          </cell>
          <cell r="W617" t="str">
            <v>0</v>
          </cell>
          <cell r="X617" t="str">
            <v>0</v>
          </cell>
        </row>
        <row r="618">
          <cell r="A618">
            <v>514020</v>
          </cell>
          <cell r="B618" t="str">
            <v xml:space="preserve">                                                            514020</v>
          </cell>
          <cell r="C618" t="str">
            <v>0</v>
          </cell>
          <cell r="D618" t="str">
            <v>0</v>
          </cell>
          <cell r="E618" t="str">
            <v>0</v>
          </cell>
          <cell r="F618" t="str">
            <v>0</v>
          </cell>
          <cell r="G618" t="str">
            <v>0</v>
          </cell>
          <cell r="H618" t="str">
            <v>0</v>
          </cell>
          <cell r="I618" t="str">
            <v>0</v>
          </cell>
          <cell r="J618" t="str">
            <v>0</v>
          </cell>
          <cell r="K618" t="str">
            <v>0</v>
          </cell>
          <cell r="L618" t="str">
            <v>0</v>
          </cell>
          <cell r="M618" t="str">
            <v>0</v>
          </cell>
          <cell r="N618" t="str">
            <v>0</v>
          </cell>
          <cell r="O618" t="str">
            <v>0</v>
          </cell>
          <cell r="P618" t="str">
            <v>0</v>
          </cell>
          <cell r="Q618" t="str">
            <v>0</v>
          </cell>
          <cell r="R618" t="str">
            <v>0</v>
          </cell>
          <cell r="S618" t="str">
            <v>0</v>
          </cell>
          <cell r="T618" t="str">
            <v>0</v>
          </cell>
          <cell r="U618" t="str">
            <v>0</v>
          </cell>
          <cell r="V618" t="str">
            <v>0</v>
          </cell>
          <cell r="W618" t="str">
            <v>0</v>
          </cell>
          <cell r="X618" t="str">
            <v>0</v>
          </cell>
        </row>
        <row r="619">
          <cell r="A619">
            <v>514030</v>
          </cell>
          <cell r="B619" t="str">
            <v xml:space="preserve">                                                            514030</v>
          </cell>
          <cell r="C619" t="str">
            <v>0</v>
          </cell>
          <cell r="D619" t="str">
            <v>0</v>
          </cell>
          <cell r="E619" t="str">
            <v>0</v>
          </cell>
          <cell r="F619" t="str">
            <v>0</v>
          </cell>
          <cell r="G619" t="str">
            <v>0</v>
          </cell>
          <cell r="H619" t="str">
            <v>0</v>
          </cell>
          <cell r="I619" t="str">
            <v>0</v>
          </cell>
          <cell r="J619" t="str">
            <v>0</v>
          </cell>
          <cell r="K619" t="str">
            <v>0</v>
          </cell>
          <cell r="L619" t="str">
            <v>0</v>
          </cell>
          <cell r="M619" t="str">
            <v>0</v>
          </cell>
          <cell r="N619" t="str">
            <v>0</v>
          </cell>
          <cell r="O619" t="str">
            <v>0</v>
          </cell>
          <cell r="P619" t="str">
            <v>0</v>
          </cell>
          <cell r="Q619" t="str">
            <v>0</v>
          </cell>
          <cell r="R619" t="str">
            <v>0</v>
          </cell>
          <cell r="S619" t="str">
            <v>0</v>
          </cell>
          <cell r="T619" t="str">
            <v>0</v>
          </cell>
          <cell r="U619" t="str">
            <v>0</v>
          </cell>
          <cell r="V619" t="str">
            <v>0</v>
          </cell>
          <cell r="W619" t="str">
            <v>0</v>
          </cell>
          <cell r="X619" t="str">
            <v>0</v>
          </cell>
        </row>
        <row r="620">
          <cell r="A620">
            <v>514040</v>
          </cell>
          <cell r="B620" t="str">
            <v xml:space="preserve">                                                            514040</v>
          </cell>
          <cell r="C620" t="str">
            <v>0</v>
          </cell>
          <cell r="D620" t="str">
            <v>0</v>
          </cell>
          <cell r="E620" t="str">
            <v>0</v>
          </cell>
          <cell r="F620" t="str">
            <v>0</v>
          </cell>
          <cell r="G620" t="str">
            <v>0</v>
          </cell>
          <cell r="H620" t="str">
            <v>0</v>
          </cell>
          <cell r="I620" t="str">
            <v>0</v>
          </cell>
          <cell r="J620" t="str">
            <v>0</v>
          </cell>
          <cell r="K620" t="str">
            <v>0</v>
          </cell>
          <cell r="L620" t="str">
            <v>0</v>
          </cell>
          <cell r="M620" t="str">
            <v>0</v>
          </cell>
          <cell r="N620" t="str">
            <v>0</v>
          </cell>
          <cell r="O620" t="str">
            <v>0</v>
          </cell>
          <cell r="P620" t="str">
            <v>0</v>
          </cell>
          <cell r="Q620" t="str">
            <v>0</v>
          </cell>
          <cell r="R620" t="str">
            <v>0</v>
          </cell>
          <cell r="S620" t="str">
            <v>0</v>
          </cell>
          <cell r="T620" t="str">
            <v>0</v>
          </cell>
          <cell r="U620" t="str">
            <v>0</v>
          </cell>
          <cell r="V620" t="str">
            <v>0</v>
          </cell>
          <cell r="W620" t="str">
            <v>0</v>
          </cell>
          <cell r="X620" t="str">
            <v>0</v>
          </cell>
        </row>
        <row r="621">
          <cell r="A621">
            <v>514050</v>
          </cell>
          <cell r="B621" t="str">
            <v xml:space="preserve">                                                            514050</v>
          </cell>
          <cell r="C621" t="str">
            <v>0</v>
          </cell>
          <cell r="D621" t="str">
            <v>0</v>
          </cell>
          <cell r="E621" t="str">
            <v>0</v>
          </cell>
          <cell r="F621" t="str">
            <v>0</v>
          </cell>
          <cell r="G621" t="str">
            <v>0</v>
          </cell>
          <cell r="H621" t="str">
            <v>0</v>
          </cell>
          <cell r="I621" t="str">
            <v>0</v>
          </cell>
          <cell r="J621" t="str">
            <v>0</v>
          </cell>
          <cell r="K621" t="str">
            <v>0</v>
          </cell>
          <cell r="L621" t="str">
            <v>0</v>
          </cell>
          <cell r="M621" t="str">
            <v>0</v>
          </cell>
          <cell r="N621" t="str">
            <v>0</v>
          </cell>
          <cell r="O621" t="str">
            <v>0</v>
          </cell>
          <cell r="P621" t="str">
            <v>0</v>
          </cell>
          <cell r="Q621" t="str">
            <v>0</v>
          </cell>
          <cell r="R621" t="str">
            <v>0</v>
          </cell>
          <cell r="S621" t="str">
            <v>0</v>
          </cell>
          <cell r="T621" t="str">
            <v>0</v>
          </cell>
          <cell r="U621" t="str">
            <v>0</v>
          </cell>
          <cell r="V621" t="str">
            <v>0</v>
          </cell>
          <cell r="W621" t="str">
            <v>0</v>
          </cell>
          <cell r="X621" t="str">
            <v>0</v>
          </cell>
        </row>
        <row r="622">
          <cell r="A622">
            <v>514060</v>
          </cell>
          <cell r="B622" t="str">
            <v xml:space="preserve">                                                            514060</v>
          </cell>
          <cell r="C622" t="str">
            <v>0</v>
          </cell>
          <cell r="D622" t="str">
            <v>0</v>
          </cell>
          <cell r="E622" t="str">
            <v>0</v>
          </cell>
          <cell r="F622" t="str">
            <v>0</v>
          </cell>
          <cell r="G622" t="str">
            <v>0</v>
          </cell>
          <cell r="H622" t="str">
            <v>0</v>
          </cell>
          <cell r="I622" t="str">
            <v>0</v>
          </cell>
          <cell r="J622" t="str">
            <v>0</v>
          </cell>
          <cell r="K622" t="str">
            <v>0</v>
          </cell>
          <cell r="L622" t="str">
            <v>0</v>
          </cell>
          <cell r="M622" t="str">
            <v>0</v>
          </cell>
          <cell r="N622" t="str">
            <v>0</v>
          </cell>
          <cell r="O622" t="str">
            <v>0</v>
          </cell>
          <cell r="P622" t="str">
            <v>0</v>
          </cell>
          <cell r="Q622" t="str">
            <v>0</v>
          </cell>
          <cell r="R622" t="str">
            <v>0</v>
          </cell>
          <cell r="S622" t="str">
            <v>0</v>
          </cell>
          <cell r="T622" t="str">
            <v>0</v>
          </cell>
          <cell r="U622" t="str">
            <v>0</v>
          </cell>
          <cell r="V622" t="str">
            <v>0</v>
          </cell>
          <cell r="W622" t="str">
            <v>0</v>
          </cell>
          <cell r="X622" t="str">
            <v>0</v>
          </cell>
        </row>
        <row r="623">
          <cell r="A623">
            <v>514070</v>
          </cell>
          <cell r="B623" t="str">
            <v xml:space="preserve">                                                            514070</v>
          </cell>
          <cell r="C623" t="str">
            <v>0</v>
          </cell>
          <cell r="D623" t="str">
            <v>0</v>
          </cell>
          <cell r="E623" t="str">
            <v>0</v>
          </cell>
          <cell r="F623" t="str">
            <v>0</v>
          </cell>
          <cell r="G623" t="str">
            <v>0</v>
          </cell>
          <cell r="H623" t="str">
            <v>0</v>
          </cell>
          <cell r="I623" t="str">
            <v>0</v>
          </cell>
          <cell r="J623" t="str">
            <v>0</v>
          </cell>
          <cell r="K623" t="str">
            <v>0</v>
          </cell>
          <cell r="L623" t="str">
            <v>0</v>
          </cell>
          <cell r="M623" t="str">
            <v>0</v>
          </cell>
          <cell r="N623" t="str">
            <v>0</v>
          </cell>
          <cell r="O623" t="str">
            <v>0</v>
          </cell>
          <cell r="P623" t="str">
            <v>0</v>
          </cell>
          <cell r="Q623" t="str">
            <v>0</v>
          </cell>
          <cell r="R623" t="str">
            <v>0</v>
          </cell>
          <cell r="S623" t="str">
            <v>0</v>
          </cell>
          <cell r="T623" t="str">
            <v>0</v>
          </cell>
          <cell r="U623" t="str">
            <v>0</v>
          </cell>
          <cell r="V623" t="str">
            <v>0</v>
          </cell>
          <cell r="W623" t="str">
            <v>0</v>
          </cell>
          <cell r="X623" t="str">
            <v>0</v>
          </cell>
        </row>
        <row r="624">
          <cell r="A624">
            <v>514211</v>
          </cell>
          <cell r="B624" t="str">
            <v xml:space="preserve">                                                            514211</v>
          </cell>
          <cell r="C624" t="str">
            <v>0</v>
          </cell>
          <cell r="D624" t="str">
            <v>0</v>
          </cell>
          <cell r="E624" t="str">
            <v>0</v>
          </cell>
          <cell r="F624" t="str">
            <v>0</v>
          </cell>
          <cell r="G624" t="str">
            <v>0</v>
          </cell>
          <cell r="H624" t="str">
            <v>0</v>
          </cell>
          <cell r="I624" t="str">
            <v>0</v>
          </cell>
          <cell r="J624" t="str">
            <v>0</v>
          </cell>
          <cell r="K624" t="str">
            <v>0</v>
          </cell>
          <cell r="L624" t="str">
            <v>0</v>
          </cell>
          <cell r="M624" t="str">
            <v>0</v>
          </cell>
          <cell r="N624" t="str">
            <v>0</v>
          </cell>
          <cell r="O624" t="str">
            <v>0</v>
          </cell>
          <cell r="P624" t="str">
            <v>0</v>
          </cell>
          <cell r="Q624" t="str">
            <v>0</v>
          </cell>
          <cell r="R624" t="str">
            <v>0</v>
          </cell>
          <cell r="S624" t="str">
            <v>0</v>
          </cell>
          <cell r="T624" t="str">
            <v>0</v>
          </cell>
          <cell r="U624" t="str">
            <v>0</v>
          </cell>
          <cell r="V624" t="str">
            <v>0</v>
          </cell>
          <cell r="W624" t="str">
            <v>0</v>
          </cell>
          <cell r="X624" t="str">
            <v>0</v>
          </cell>
        </row>
        <row r="625">
          <cell r="A625">
            <v>515000</v>
          </cell>
          <cell r="B625" t="str">
            <v xml:space="preserve">                                                            515000</v>
          </cell>
          <cell r="C625" t="str">
            <v>0</v>
          </cell>
          <cell r="D625" t="str">
            <v>0</v>
          </cell>
          <cell r="E625" t="str">
            <v>0</v>
          </cell>
          <cell r="F625" t="str">
            <v>0</v>
          </cell>
          <cell r="G625" t="str">
            <v>0</v>
          </cell>
          <cell r="H625" t="str">
            <v>0</v>
          </cell>
          <cell r="I625" t="str">
            <v>0</v>
          </cell>
          <cell r="J625" t="str">
            <v>0</v>
          </cell>
          <cell r="K625" t="str">
            <v>0</v>
          </cell>
          <cell r="L625" t="str">
            <v>0</v>
          </cell>
          <cell r="M625" t="str">
            <v>0</v>
          </cell>
          <cell r="N625" t="str">
            <v>0</v>
          </cell>
          <cell r="O625" t="str">
            <v>0</v>
          </cell>
          <cell r="P625" t="str">
            <v>0</v>
          </cell>
          <cell r="Q625" t="str">
            <v>0</v>
          </cell>
          <cell r="R625" t="str">
            <v>0</v>
          </cell>
          <cell r="S625" t="str">
            <v>0</v>
          </cell>
          <cell r="T625" t="str">
            <v>0</v>
          </cell>
          <cell r="U625" t="str">
            <v>0</v>
          </cell>
          <cell r="V625" t="str">
            <v>0</v>
          </cell>
          <cell r="W625" t="str">
            <v>0</v>
          </cell>
          <cell r="X625" t="str">
            <v>0</v>
          </cell>
        </row>
        <row r="626">
          <cell r="A626">
            <v>515010</v>
          </cell>
          <cell r="B626" t="str">
            <v xml:space="preserve">                                                            515010</v>
          </cell>
          <cell r="C626" t="str">
            <v>0</v>
          </cell>
          <cell r="D626" t="str">
            <v>0</v>
          </cell>
          <cell r="E626" t="str">
            <v>0</v>
          </cell>
          <cell r="F626" t="str">
            <v>0</v>
          </cell>
          <cell r="G626" t="str">
            <v>0</v>
          </cell>
          <cell r="H626" t="str">
            <v>0</v>
          </cell>
          <cell r="I626" t="str">
            <v>0</v>
          </cell>
          <cell r="J626" t="str">
            <v>0</v>
          </cell>
          <cell r="K626" t="str">
            <v>0</v>
          </cell>
          <cell r="L626" t="str">
            <v>0</v>
          </cell>
          <cell r="M626" t="str">
            <v>0</v>
          </cell>
          <cell r="N626" t="str">
            <v>0</v>
          </cell>
          <cell r="O626" t="str">
            <v>0</v>
          </cell>
          <cell r="P626" t="str">
            <v>0</v>
          </cell>
          <cell r="Q626" t="str">
            <v>0</v>
          </cell>
          <cell r="R626" t="str">
            <v>0</v>
          </cell>
          <cell r="S626" t="str">
            <v>0</v>
          </cell>
          <cell r="T626" t="str">
            <v>0</v>
          </cell>
          <cell r="U626" t="str">
            <v>0</v>
          </cell>
          <cell r="V626" t="str">
            <v>0</v>
          </cell>
          <cell r="W626" t="str">
            <v>0</v>
          </cell>
          <cell r="X626" t="str">
            <v>0</v>
          </cell>
        </row>
        <row r="627">
          <cell r="A627">
            <v>515020</v>
          </cell>
          <cell r="B627" t="str">
            <v xml:space="preserve">                                                            515020</v>
          </cell>
          <cell r="C627" t="str">
            <v>0</v>
          </cell>
          <cell r="D627" t="str">
            <v>0</v>
          </cell>
          <cell r="E627" t="str">
            <v>0</v>
          </cell>
          <cell r="F627" t="str">
            <v>0</v>
          </cell>
          <cell r="G627" t="str">
            <v>0</v>
          </cell>
          <cell r="H627" t="str">
            <v>0</v>
          </cell>
          <cell r="I627" t="str">
            <v>0</v>
          </cell>
          <cell r="J627" t="str">
            <v>0</v>
          </cell>
          <cell r="K627" t="str">
            <v>0</v>
          </cell>
          <cell r="L627" t="str">
            <v>0</v>
          </cell>
          <cell r="M627" t="str">
            <v>0</v>
          </cell>
          <cell r="N627" t="str">
            <v>0</v>
          </cell>
          <cell r="O627" t="str">
            <v>0</v>
          </cell>
          <cell r="P627" t="str">
            <v>0</v>
          </cell>
          <cell r="Q627" t="str">
            <v>0</v>
          </cell>
          <cell r="R627" t="str">
            <v>0</v>
          </cell>
          <cell r="S627" t="str">
            <v>0</v>
          </cell>
          <cell r="T627" t="str">
            <v>0</v>
          </cell>
          <cell r="U627" t="str">
            <v>0</v>
          </cell>
          <cell r="V627" t="str">
            <v>0</v>
          </cell>
          <cell r="W627" t="str">
            <v>0</v>
          </cell>
          <cell r="X627" t="str">
            <v>0</v>
          </cell>
        </row>
        <row r="628">
          <cell r="A628">
            <v>515030</v>
          </cell>
          <cell r="B628" t="str">
            <v xml:space="preserve">                                                            515030</v>
          </cell>
          <cell r="C628" t="str">
            <v>0</v>
          </cell>
          <cell r="D628" t="str">
            <v>0</v>
          </cell>
          <cell r="E628" t="str">
            <v>0</v>
          </cell>
          <cell r="F628" t="str">
            <v>0</v>
          </cell>
          <cell r="G628" t="str">
            <v>0</v>
          </cell>
          <cell r="H628" t="str">
            <v>0</v>
          </cell>
          <cell r="I628" t="str">
            <v>0</v>
          </cell>
          <cell r="J628" t="str">
            <v>0</v>
          </cell>
          <cell r="K628" t="str">
            <v>0</v>
          </cell>
          <cell r="L628" t="str">
            <v>0</v>
          </cell>
          <cell r="M628" t="str">
            <v>0</v>
          </cell>
          <cell r="N628" t="str">
            <v>0</v>
          </cell>
          <cell r="O628" t="str">
            <v>0</v>
          </cell>
          <cell r="P628" t="str">
            <v>0</v>
          </cell>
          <cell r="Q628" t="str">
            <v>0</v>
          </cell>
          <cell r="R628" t="str">
            <v>0</v>
          </cell>
          <cell r="S628" t="str">
            <v>0</v>
          </cell>
          <cell r="T628" t="str">
            <v>0</v>
          </cell>
          <cell r="U628" t="str">
            <v>0</v>
          </cell>
          <cell r="V628" t="str">
            <v>0</v>
          </cell>
          <cell r="W628" t="str">
            <v>0</v>
          </cell>
          <cell r="X628" t="str">
            <v>0</v>
          </cell>
        </row>
        <row r="629">
          <cell r="A629">
            <v>515040</v>
          </cell>
          <cell r="B629" t="str">
            <v xml:space="preserve">                                                            515040</v>
          </cell>
          <cell r="C629" t="str">
            <v>0</v>
          </cell>
          <cell r="D629" t="str">
            <v>0</v>
          </cell>
          <cell r="E629" t="str">
            <v>0</v>
          </cell>
          <cell r="F629" t="str">
            <v>0</v>
          </cell>
          <cell r="G629" t="str">
            <v>0</v>
          </cell>
          <cell r="H629" t="str">
            <v>0</v>
          </cell>
          <cell r="I629" t="str">
            <v>0</v>
          </cell>
          <cell r="J629" t="str">
            <v>0</v>
          </cell>
          <cell r="K629" t="str">
            <v>0</v>
          </cell>
          <cell r="L629" t="str">
            <v>0</v>
          </cell>
          <cell r="M629" t="str">
            <v>0</v>
          </cell>
          <cell r="N629" t="str">
            <v>0</v>
          </cell>
          <cell r="O629" t="str">
            <v>0</v>
          </cell>
          <cell r="P629" t="str">
            <v>0</v>
          </cell>
          <cell r="Q629" t="str">
            <v>0</v>
          </cell>
          <cell r="R629" t="str">
            <v>0</v>
          </cell>
          <cell r="S629" t="str">
            <v>0</v>
          </cell>
          <cell r="T629" t="str">
            <v>0</v>
          </cell>
          <cell r="U629" t="str">
            <v>0</v>
          </cell>
          <cell r="V629" t="str">
            <v>0</v>
          </cell>
          <cell r="W629" t="str">
            <v>0</v>
          </cell>
          <cell r="X629" t="str">
            <v>0</v>
          </cell>
        </row>
        <row r="630">
          <cell r="A630">
            <v>515050</v>
          </cell>
          <cell r="B630" t="str">
            <v xml:space="preserve">                                                            515050</v>
          </cell>
          <cell r="C630" t="str">
            <v>0</v>
          </cell>
          <cell r="D630" t="str">
            <v>0</v>
          </cell>
          <cell r="E630" t="str">
            <v>0</v>
          </cell>
          <cell r="F630" t="str">
            <v>0</v>
          </cell>
          <cell r="G630" t="str">
            <v>0</v>
          </cell>
          <cell r="H630" t="str">
            <v>0</v>
          </cell>
          <cell r="I630" t="str">
            <v>0</v>
          </cell>
          <cell r="J630" t="str">
            <v>0</v>
          </cell>
          <cell r="K630" t="str">
            <v>0</v>
          </cell>
          <cell r="L630" t="str">
            <v>0</v>
          </cell>
          <cell r="M630" t="str">
            <v>0</v>
          </cell>
          <cell r="N630" t="str">
            <v>0</v>
          </cell>
          <cell r="O630" t="str">
            <v>0</v>
          </cell>
          <cell r="P630" t="str">
            <v>0</v>
          </cell>
          <cell r="Q630" t="str">
            <v>0</v>
          </cell>
          <cell r="R630" t="str">
            <v>0</v>
          </cell>
          <cell r="S630" t="str">
            <v>0</v>
          </cell>
          <cell r="T630" t="str">
            <v>0</v>
          </cell>
          <cell r="U630" t="str">
            <v>0</v>
          </cell>
          <cell r="V630" t="str">
            <v>0</v>
          </cell>
          <cell r="W630" t="str">
            <v>0</v>
          </cell>
          <cell r="X630" t="str">
            <v>0</v>
          </cell>
        </row>
        <row r="631">
          <cell r="A631">
            <v>515060</v>
          </cell>
          <cell r="B631" t="str">
            <v xml:space="preserve">                                                            515060</v>
          </cell>
          <cell r="C631" t="str">
            <v>0</v>
          </cell>
          <cell r="D631" t="str">
            <v>0</v>
          </cell>
          <cell r="E631" t="str">
            <v>0</v>
          </cell>
          <cell r="F631" t="str">
            <v>0</v>
          </cell>
          <cell r="G631" t="str">
            <v>0</v>
          </cell>
          <cell r="H631" t="str">
            <v>0</v>
          </cell>
          <cell r="I631" t="str">
            <v>0</v>
          </cell>
          <cell r="J631" t="str">
            <v>0</v>
          </cell>
          <cell r="K631" t="str">
            <v>0</v>
          </cell>
          <cell r="L631" t="str">
            <v>0</v>
          </cell>
          <cell r="M631" t="str">
            <v>0</v>
          </cell>
          <cell r="N631" t="str">
            <v>0</v>
          </cell>
          <cell r="O631" t="str">
            <v>0</v>
          </cell>
          <cell r="P631" t="str">
            <v>0</v>
          </cell>
          <cell r="Q631" t="str">
            <v>0</v>
          </cell>
          <cell r="R631" t="str">
            <v>0</v>
          </cell>
          <cell r="S631" t="str">
            <v>0</v>
          </cell>
          <cell r="T631" t="str">
            <v>0</v>
          </cell>
          <cell r="U631" t="str">
            <v>0</v>
          </cell>
          <cell r="V631" t="str">
            <v>0</v>
          </cell>
          <cell r="W631" t="str">
            <v>0</v>
          </cell>
          <cell r="X631" t="str">
            <v>0</v>
          </cell>
        </row>
        <row r="632">
          <cell r="A632">
            <v>515070</v>
          </cell>
          <cell r="B632" t="str">
            <v xml:space="preserve">                                                            515070</v>
          </cell>
          <cell r="C632" t="str">
            <v>0</v>
          </cell>
          <cell r="D632" t="str">
            <v>0</v>
          </cell>
          <cell r="E632" t="str">
            <v>0</v>
          </cell>
          <cell r="F632" t="str">
            <v>0</v>
          </cell>
          <cell r="G632" t="str">
            <v>0</v>
          </cell>
          <cell r="H632" t="str">
            <v>0</v>
          </cell>
          <cell r="I632" t="str">
            <v>0</v>
          </cell>
          <cell r="J632" t="str">
            <v>0</v>
          </cell>
          <cell r="K632" t="str">
            <v>0</v>
          </cell>
          <cell r="L632" t="str">
            <v>0</v>
          </cell>
          <cell r="M632" t="str">
            <v>0</v>
          </cell>
          <cell r="N632" t="str">
            <v>0</v>
          </cell>
          <cell r="O632" t="str">
            <v>0</v>
          </cell>
          <cell r="P632" t="str">
            <v>0</v>
          </cell>
          <cell r="Q632" t="str">
            <v>0</v>
          </cell>
          <cell r="R632" t="str">
            <v>0</v>
          </cell>
          <cell r="S632" t="str">
            <v>0</v>
          </cell>
          <cell r="T632" t="str">
            <v>0</v>
          </cell>
          <cell r="U632" t="str">
            <v>0</v>
          </cell>
          <cell r="V632" t="str">
            <v>0</v>
          </cell>
          <cell r="W632" t="str">
            <v>0</v>
          </cell>
          <cell r="X632" t="str">
            <v>0</v>
          </cell>
        </row>
        <row r="633">
          <cell r="A633">
            <v>515311</v>
          </cell>
          <cell r="B633" t="str">
            <v xml:space="preserve">                                                            515311</v>
          </cell>
          <cell r="C633" t="str">
            <v>0</v>
          </cell>
          <cell r="D633" t="str">
            <v>0</v>
          </cell>
          <cell r="E633" t="str">
            <v>0</v>
          </cell>
          <cell r="F633" t="str">
            <v>0</v>
          </cell>
          <cell r="G633" t="str">
            <v>0</v>
          </cell>
          <cell r="H633" t="str">
            <v>0</v>
          </cell>
          <cell r="I633" t="str">
            <v>0</v>
          </cell>
          <cell r="J633" t="str">
            <v>0</v>
          </cell>
          <cell r="K633" t="str">
            <v>0</v>
          </cell>
          <cell r="L633" t="str">
            <v>0</v>
          </cell>
          <cell r="M633" t="str">
            <v>0</v>
          </cell>
          <cell r="N633" t="str">
            <v>0</v>
          </cell>
          <cell r="O633" t="str">
            <v>0</v>
          </cell>
          <cell r="P633" t="str">
            <v>0</v>
          </cell>
          <cell r="Q633" t="str">
            <v>0</v>
          </cell>
          <cell r="R633" t="str">
            <v>0</v>
          </cell>
          <cell r="S633" t="str">
            <v>0</v>
          </cell>
          <cell r="T633" t="str">
            <v>0</v>
          </cell>
          <cell r="U633" t="str">
            <v>0</v>
          </cell>
          <cell r="V633" t="str">
            <v>0</v>
          </cell>
          <cell r="W633" t="str">
            <v>0</v>
          </cell>
          <cell r="X633" t="str">
            <v>0</v>
          </cell>
        </row>
        <row r="634">
          <cell r="A634">
            <v>515312</v>
          </cell>
          <cell r="B634" t="str">
            <v xml:space="preserve">                                                            515312</v>
          </cell>
          <cell r="C634" t="str">
            <v>0</v>
          </cell>
          <cell r="D634" t="str">
            <v>0</v>
          </cell>
          <cell r="E634" t="str">
            <v>0</v>
          </cell>
          <cell r="F634" t="str">
            <v>0</v>
          </cell>
          <cell r="G634" t="str">
            <v>0</v>
          </cell>
          <cell r="H634" t="str">
            <v>0</v>
          </cell>
          <cell r="I634" t="str">
            <v>0</v>
          </cell>
          <cell r="J634" t="str">
            <v>0</v>
          </cell>
          <cell r="K634" t="str">
            <v>0</v>
          </cell>
          <cell r="L634" t="str">
            <v>0</v>
          </cell>
          <cell r="M634" t="str">
            <v>0</v>
          </cell>
          <cell r="N634" t="str">
            <v>0</v>
          </cell>
          <cell r="O634" t="str">
            <v>0</v>
          </cell>
          <cell r="P634" t="str">
            <v>0</v>
          </cell>
          <cell r="Q634" t="str">
            <v>0</v>
          </cell>
          <cell r="R634" t="str">
            <v>0</v>
          </cell>
          <cell r="S634" t="str">
            <v>0</v>
          </cell>
          <cell r="T634" t="str">
            <v>0</v>
          </cell>
          <cell r="U634" t="str">
            <v>0</v>
          </cell>
          <cell r="V634" t="str">
            <v>0</v>
          </cell>
          <cell r="W634" t="str">
            <v>0</v>
          </cell>
          <cell r="X634" t="str">
            <v>0</v>
          </cell>
        </row>
        <row r="635">
          <cell r="A635">
            <v>515313</v>
          </cell>
          <cell r="B635" t="str">
            <v xml:space="preserve">                                                            515313</v>
          </cell>
          <cell r="C635" t="str">
            <v>0</v>
          </cell>
          <cell r="D635" t="str">
            <v>0</v>
          </cell>
          <cell r="E635" t="str">
            <v>0</v>
          </cell>
          <cell r="F635" t="str">
            <v>0</v>
          </cell>
          <cell r="G635" t="str">
            <v>0</v>
          </cell>
          <cell r="H635" t="str">
            <v>0</v>
          </cell>
          <cell r="I635" t="str">
            <v>0</v>
          </cell>
          <cell r="J635" t="str">
            <v>0</v>
          </cell>
          <cell r="K635" t="str">
            <v>0</v>
          </cell>
          <cell r="L635" t="str">
            <v>0</v>
          </cell>
          <cell r="M635" t="str">
            <v>0</v>
          </cell>
          <cell r="N635" t="str">
            <v>0</v>
          </cell>
          <cell r="O635" t="str">
            <v>0</v>
          </cell>
          <cell r="P635" t="str">
            <v>0</v>
          </cell>
          <cell r="Q635" t="str">
            <v>0</v>
          </cell>
          <cell r="R635" t="str">
            <v>0</v>
          </cell>
          <cell r="S635" t="str">
            <v>0</v>
          </cell>
          <cell r="T635" t="str">
            <v>0</v>
          </cell>
          <cell r="U635" t="str">
            <v>0</v>
          </cell>
          <cell r="V635" t="str">
            <v>0</v>
          </cell>
          <cell r="W635" t="str">
            <v>0</v>
          </cell>
          <cell r="X635" t="str">
            <v>0</v>
          </cell>
        </row>
        <row r="636">
          <cell r="A636">
            <v>515314</v>
          </cell>
          <cell r="B636" t="str">
            <v xml:space="preserve">                                                            515314</v>
          </cell>
          <cell r="C636" t="str">
            <v>0</v>
          </cell>
          <cell r="D636" t="str">
            <v>0</v>
          </cell>
          <cell r="E636" t="str">
            <v>0</v>
          </cell>
          <cell r="F636" t="str">
            <v>0</v>
          </cell>
          <cell r="G636" t="str">
            <v>0</v>
          </cell>
          <cell r="H636" t="str">
            <v>0</v>
          </cell>
          <cell r="I636" t="str">
            <v>0</v>
          </cell>
          <cell r="J636" t="str">
            <v>0</v>
          </cell>
          <cell r="K636" t="str">
            <v>0</v>
          </cell>
          <cell r="L636" t="str">
            <v>0</v>
          </cell>
          <cell r="M636" t="str">
            <v>0</v>
          </cell>
          <cell r="N636" t="str">
            <v>0</v>
          </cell>
          <cell r="O636" t="str">
            <v>0</v>
          </cell>
          <cell r="P636" t="str">
            <v>0</v>
          </cell>
          <cell r="Q636" t="str">
            <v>0</v>
          </cell>
          <cell r="R636" t="str">
            <v>0</v>
          </cell>
          <cell r="S636" t="str">
            <v>0</v>
          </cell>
          <cell r="T636" t="str">
            <v>0</v>
          </cell>
          <cell r="U636" t="str">
            <v>0</v>
          </cell>
          <cell r="V636" t="str">
            <v>0</v>
          </cell>
          <cell r="W636" t="str">
            <v>0</v>
          </cell>
          <cell r="X636" t="str">
            <v>0</v>
          </cell>
        </row>
        <row r="637">
          <cell r="A637">
            <v>515316</v>
          </cell>
          <cell r="B637" t="str">
            <v xml:space="preserve">                                                            515316</v>
          </cell>
          <cell r="C637" t="str">
            <v>0</v>
          </cell>
          <cell r="D637" t="str">
            <v>0</v>
          </cell>
          <cell r="E637" t="str">
            <v>0</v>
          </cell>
          <cell r="F637" t="str">
            <v>0</v>
          </cell>
          <cell r="G637" t="str">
            <v>0</v>
          </cell>
          <cell r="H637" t="str">
            <v>0</v>
          </cell>
          <cell r="I637" t="str">
            <v>0</v>
          </cell>
          <cell r="J637" t="str">
            <v>0</v>
          </cell>
          <cell r="K637" t="str">
            <v>0</v>
          </cell>
          <cell r="L637" t="str">
            <v>0</v>
          </cell>
          <cell r="M637" t="str">
            <v>0</v>
          </cell>
          <cell r="N637" t="str">
            <v>0</v>
          </cell>
          <cell r="O637" t="str">
            <v>0</v>
          </cell>
          <cell r="P637" t="str">
            <v>0</v>
          </cell>
          <cell r="Q637" t="str">
            <v>0</v>
          </cell>
          <cell r="R637" t="str">
            <v>0</v>
          </cell>
          <cell r="S637" t="str">
            <v>0</v>
          </cell>
          <cell r="T637" t="str">
            <v>0</v>
          </cell>
          <cell r="U637" t="str">
            <v>0</v>
          </cell>
          <cell r="V637" t="str">
            <v>0</v>
          </cell>
          <cell r="W637" t="str">
            <v>0</v>
          </cell>
          <cell r="X637" t="str">
            <v>0</v>
          </cell>
        </row>
        <row r="638">
          <cell r="A638">
            <v>515321</v>
          </cell>
          <cell r="B638" t="str">
            <v xml:space="preserve">                                                            515321</v>
          </cell>
          <cell r="C638" t="str">
            <v>0</v>
          </cell>
          <cell r="D638" t="str">
            <v>0</v>
          </cell>
          <cell r="E638" t="str">
            <v>0</v>
          </cell>
          <cell r="F638" t="str">
            <v>0</v>
          </cell>
          <cell r="G638" t="str">
            <v>0</v>
          </cell>
          <cell r="H638" t="str">
            <v>0</v>
          </cell>
          <cell r="I638" t="str">
            <v>0</v>
          </cell>
          <cell r="J638" t="str">
            <v>0</v>
          </cell>
          <cell r="K638" t="str">
            <v>0</v>
          </cell>
          <cell r="L638" t="str">
            <v>0</v>
          </cell>
          <cell r="M638" t="str">
            <v>0</v>
          </cell>
          <cell r="N638" t="str">
            <v>0</v>
          </cell>
          <cell r="O638" t="str">
            <v>0</v>
          </cell>
          <cell r="P638" t="str">
            <v>0</v>
          </cell>
          <cell r="Q638" t="str">
            <v>0</v>
          </cell>
          <cell r="R638" t="str">
            <v>0</v>
          </cell>
          <cell r="S638" t="str">
            <v>0</v>
          </cell>
          <cell r="T638" t="str">
            <v>0</v>
          </cell>
          <cell r="U638" t="str">
            <v>0</v>
          </cell>
          <cell r="V638" t="str">
            <v>0</v>
          </cell>
          <cell r="W638" t="str">
            <v>0</v>
          </cell>
          <cell r="X638" t="str">
            <v>0</v>
          </cell>
        </row>
        <row r="639">
          <cell r="A639">
            <v>515323</v>
          </cell>
          <cell r="B639" t="str">
            <v xml:space="preserve">                                                            515323</v>
          </cell>
          <cell r="C639" t="str">
            <v>0</v>
          </cell>
          <cell r="D639" t="str">
            <v>0</v>
          </cell>
          <cell r="E639" t="str">
            <v>0</v>
          </cell>
          <cell r="F639" t="str">
            <v>0</v>
          </cell>
          <cell r="G639" t="str">
            <v>0</v>
          </cell>
          <cell r="H639" t="str">
            <v>0</v>
          </cell>
          <cell r="I639" t="str">
            <v>0</v>
          </cell>
          <cell r="J639" t="str">
            <v>0</v>
          </cell>
          <cell r="K639" t="str">
            <v>0</v>
          </cell>
          <cell r="L639" t="str">
            <v>0</v>
          </cell>
          <cell r="M639" t="str">
            <v>0</v>
          </cell>
          <cell r="N639" t="str">
            <v>0</v>
          </cell>
          <cell r="O639" t="str">
            <v>0</v>
          </cell>
          <cell r="P639" t="str">
            <v>0</v>
          </cell>
          <cell r="Q639" t="str">
            <v>0</v>
          </cell>
          <cell r="R639" t="str">
            <v>0</v>
          </cell>
          <cell r="S639" t="str">
            <v>0</v>
          </cell>
          <cell r="T639" t="str">
            <v>0</v>
          </cell>
          <cell r="U639" t="str">
            <v>0</v>
          </cell>
          <cell r="V639" t="str">
            <v>0</v>
          </cell>
          <cell r="W639" t="str">
            <v>0</v>
          </cell>
          <cell r="X639" t="str">
            <v>0</v>
          </cell>
        </row>
        <row r="640">
          <cell r="A640">
            <v>515325</v>
          </cell>
          <cell r="B640" t="str">
            <v xml:space="preserve">                                                            515325</v>
          </cell>
          <cell r="C640" t="str">
            <v>0</v>
          </cell>
          <cell r="D640" t="str">
            <v>0</v>
          </cell>
          <cell r="E640" t="str">
            <v>0</v>
          </cell>
          <cell r="F640" t="str">
            <v>0</v>
          </cell>
          <cell r="G640" t="str">
            <v>0</v>
          </cell>
          <cell r="H640" t="str">
            <v>0</v>
          </cell>
          <cell r="I640" t="str">
            <v>0</v>
          </cell>
          <cell r="J640" t="str">
            <v>0</v>
          </cell>
          <cell r="K640" t="str">
            <v>0</v>
          </cell>
          <cell r="L640" t="str">
            <v>0</v>
          </cell>
          <cell r="M640" t="str">
            <v>0</v>
          </cell>
          <cell r="N640" t="str">
            <v>0</v>
          </cell>
          <cell r="O640" t="str">
            <v>0</v>
          </cell>
          <cell r="P640" t="str">
            <v>0</v>
          </cell>
          <cell r="Q640" t="str">
            <v>0</v>
          </cell>
          <cell r="R640" t="str">
            <v>0</v>
          </cell>
          <cell r="S640" t="str">
            <v>0</v>
          </cell>
          <cell r="T640" t="str">
            <v>0</v>
          </cell>
          <cell r="U640" t="str">
            <v>0</v>
          </cell>
          <cell r="V640" t="str">
            <v>0</v>
          </cell>
          <cell r="W640" t="str">
            <v>0</v>
          </cell>
          <cell r="X640" t="str">
            <v>0</v>
          </cell>
        </row>
        <row r="641">
          <cell r="A641">
            <v>515327</v>
          </cell>
          <cell r="B641" t="str">
            <v xml:space="preserve">                                                            515327</v>
          </cell>
          <cell r="C641" t="str">
            <v>0</v>
          </cell>
          <cell r="D641" t="str">
            <v>0</v>
          </cell>
          <cell r="E641" t="str">
            <v>0</v>
          </cell>
          <cell r="F641" t="str">
            <v>0</v>
          </cell>
          <cell r="G641" t="str">
            <v>0</v>
          </cell>
          <cell r="H641" t="str">
            <v>0</v>
          </cell>
          <cell r="I641" t="str">
            <v>0</v>
          </cell>
          <cell r="J641" t="str">
            <v>0</v>
          </cell>
          <cell r="K641" t="str">
            <v>0</v>
          </cell>
          <cell r="L641" t="str">
            <v>0</v>
          </cell>
          <cell r="M641" t="str">
            <v>0</v>
          </cell>
          <cell r="N641" t="str">
            <v>0</v>
          </cell>
          <cell r="O641" t="str">
            <v>0</v>
          </cell>
          <cell r="P641" t="str">
            <v>0</v>
          </cell>
          <cell r="Q641" t="str">
            <v>0</v>
          </cell>
          <cell r="R641" t="str">
            <v>0</v>
          </cell>
          <cell r="S641" t="str">
            <v>0</v>
          </cell>
          <cell r="T641" t="str">
            <v>0</v>
          </cell>
          <cell r="U641" t="str">
            <v>0</v>
          </cell>
          <cell r="V641" t="str">
            <v>0</v>
          </cell>
          <cell r="W641" t="str">
            <v>0</v>
          </cell>
          <cell r="X641" t="str">
            <v>0</v>
          </cell>
        </row>
        <row r="642">
          <cell r="A642">
            <v>515329</v>
          </cell>
          <cell r="B642" t="str">
            <v xml:space="preserve">                                                            515329</v>
          </cell>
          <cell r="C642" t="str">
            <v>0</v>
          </cell>
          <cell r="D642" t="str">
            <v>0</v>
          </cell>
          <cell r="E642" t="str">
            <v>0</v>
          </cell>
          <cell r="F642" t="str">
            <v>0</v>
          </cell>
          <cell r="G642" t="str">
            <v>0</v>
          </cell>
          <cell r="H642" t="str">
            <v>0</v>
          </cell>
          <cell r="I642" t="str">
            <v>0</v>
          </cell>
          <cell r="J642" t="str">
            <v>0</v>
          </cell>
          <cell r="K642" t="str">
            <v>0</v>
          </cell>
          <cell r="L642" t="str">
            <v>0</v>
          </cell>
          <cell r="M642" t="str">
            <v>0</v>
          </cell>
          <cell r="N642" t="str">
            <v>0</v>
          </cell>
          <cell r="O642" t="str">
            <v>0</v>
          </cell>
          <cell r="P642" t="str">
            <v>0</v>
          </cell>
          <cell r="Q642" t="str">
            <v>0</v>
          </cell>
          <cell r="R642" t="str">
            <v>0</v>
          </cell>
          <cell r="S642" t="str">
            <v>0</v>
          </cell>
          <cell r="T642" t="str">
            <v>0</v>
          </cell>
          <cell r="U642" t="str">
            <v>0</v>
          </cell>
          <cell r="V642" t="str">
            <v>0</v>
          </cell>
          <cell r="W642" t="str">
            <v>0</v>
          </cell>
          <cell r="X642" t="str">
            <v>0</v>
          </cell>
        </row>
        <row r="643">
          <cell r="A643">
            <v>515331</v>
          </cell>
          <cell r="B643" t="str">
            <v xml:space="preserve">                                                            515331</v>
          </cell>
          <cell r="C643" t="str">
            <v>0</v>
          </cell>
          <cell r="D643" t="str">
            <v>0</v>
          </cell>
          <cell r="E643" t="str">
            <v>0</v>
          </cell>
          <cell r="F643" t="str">
            <v>0</v>
          </cell>
          <cell r="G643" t="str">
            <v>0</v>
          </cell>
          <cell r="H643" t="str">
            <v>0</v>
          </cell>
          <cell r="I643" t="str">
            <v>0</v>
          </cell>
          <cell r="J643" t="str">
            <v>0</v>
          </cell>
          <cell r="K643" t="str">
            <v>0</v>
          </cell>
          <cell r="L643" t="str">
            <v>0</v>
          </cell>
          <cell r="M643" t="str">
            <v>0</v>
          </cell>
          <cell r="N643" t="str">
            <v>0</v>
          </cell>
          <cell r="O643" t="str">
            <v>0</v>
          </cell>
          <cell r="P643" t="str">
            <v>0</v>
          </cell>
          <cell r="Q643" t="str">
            <v>0</v>
          </cell>
          <cell r="R643" t="str">
            <v>0</v>
          </cell>
          <cell r="S643" t="str">
            <v>0</v>
          </cell>
          <cell r="T643" t="str">
            <v>0</v>
          </cell>
          <cell r="U643" t="str">
            <v>0</v>
          </cell>
          <cell r="V643" t="str">
            <v>0</v>
          </cell>
          <cell r="W643" t="str">
            <v>0</v>
          </cell>
          <cell r="X643" t="str">
            <v>0</v>
          </cell>
        </row>
        <row r="644">
          <cell r="A644">
            <v>515350</v>
          </cell>
          <cell r="B644" t="str">
            <v xml:space="preserve">                                                            515350</v>
          </cell>
          <cell r="C644" t="str">
            <v>0</v>
          </cell>
          <cell r="D644" t="str">
            <v>0</v>
          </cell>
          <cell r="E644" t="str">
            <v>0</v>
          </cell>
          <cell r="F644" t="str">
            <v>0</v>
          </cell>
          <cell r="G644" t="str">
            <v>0</v>
          </cell>
          <cell r="H644" t="str">
            <v>0</v>
          </cell>
          <cell r="I644" t="str">
            <v>0</v>
          </cell>
          <cell r="J644" t="str">
            <v>0</v>
          </cell>
          <cell r="K644" t="str">
            <v>0</v>
          </cell>
          <cell r="L644" t="str">
            <v>0</v>
          </cell>
          <cell r="M644" t="str">
            <v>0</v>
          </cell>
          <cell r="N644" t="str">
            <v>0</v>
          </cell>
          <cell r="O644" t="str">
            <v>0</v>
          </cell>
          <cell r="P644" t="str">
            <v>0</v>
          </cell>
          <cell r="Q644" t="str">
            <v>0</v>
          </cell>
          <cell r="R644" t="str">
            <v>0</v>
          </cell>
          <cell r="S644" t="str">
            <v>0</v>
          </cell>
          <cell r="T644" t="str">
            <v>0</v>
          </cell>
          <cell r="U644" t="str">
            <v>0</v>
          </cell>
          <cell r="V644" t="str">
            <v>0</v>
          </cell>
          <cell r="W644" t="str">
            <v>0</v>
          </cell>
          <cell r="X644" t="str">
            <v>0</v>
          </cell>
        </row>
        <row r="645">
          <cell r="A645">
            <v>515352</v>
          </cell>
          <cell r="B645" t="str">
            <v xml:space="preserve">                                                            515352</v>
          </cell>
          <cell r="C645" t="str">
            <v>0</v>
          </cell>
          <cell r="D645" t="str">
            <v>0</v>
          </cell>
          <cell r="E645" t="str">
            <v>0</v>
          </cell>
          <cell r="F645" t="str">
            <v>0</v>
          </cell>
          <cell r="G645" t="str">
            <v>0</v>
          </cell>
          <cell r="H645" t="str">
            <v>0</v>
          </cell>
          <cell r="I645" t="str">
            <v>0</v>
          </cell>
          <cell r="J645" t="str">
            <v>0</v>
          </cell>
          <cell r="K645" t="str">
            <v>0</v>
          </cell>
          <cell r="L645" t="str">
            <v>0</v>
          </cell>
          <cell r="M645" t="str">
            <v>0</v>
          </cell>
          <cell r="N645" t="str">
            <v>0</v>
          </cell>
          <cell r="O645" t="str">
            <v>0</v>
          </cell>
          <cell r="P645" t="str">
            <v>0</v>
          </cell>
          <cell r="Q645" t="str">
            <v>0</v>
          </cell>
          <cell r="R645" t="str">
            <v>0</v>
          </cell>
          <cell r="S645" t="str">
            <v>0</v>
          </cell>
          <cell r="T645" t="str">
            <v>0</v>
          </cell>
          <cell r="U645" t="str">
            <v>0</v>
          </cell>
          <cell r="V645" t="str">
            <v>0</v>
          </cell>
          <cell r="W645" t="str">
            <v>0</v>
          </cell>
          <cell r="X645" t="str">
            <v>0</v>
          </cell>
        </row>
        <row r="646">
          <cell r="A646">
            <v>515411</v>
          </cell>
          <cell r="B646" t="str">
            <v xml:space="preserve">                                                            515411</v>
          </cell>
          <cell r="C646" t="str">
            <v>0</v>
          </cell>
          <cell r="D646" t="str">
            <v>0</v>
          </cell>
          <cell r="E646" t="str">
            <v>0</v>
          </cell>
          <cell r="F646" t="str">
            <v>0</v>
          </cell>
          <cell r="G646" t="str">
            <v>0</v>
          </cell>
          <cell r="H646" t="str">
            <v>0</v>
          </cell>
          <cell r="I646" t="str">
            <v>0</v>
          </cell>
          <cell r="J646" t="str">
            <v>0</v>
          </cell>
          <cell r="K646" t="str">
            <v>0</v>
          </cell>
          <cell r="L646" t="str">
            <v>0</v>
          </cell>
          <cell r="M646" t="str">
            <v>0</v>
          </cell>
          <cell r="N646" t="str">
            <v>0</v>
          </cell>
          <cell r="O646" t="str">
            <v>0</v>
          </cell>
          <cell r="P646" t="str">
            <v>0</v>
          </cell>
          <cell r="Q646" t="str">
            <v>0</v>
          </cell>
          <cell r="R646" t="str">
            <v>0</v>
          </cell>
          <cell r="S646" t="str">
            <v>0</v>
          </cell>
          <cell r="T646" t="str">
            <v>0</v>
          </cell>
          <cell r="U646" t="str">
            <v>0</v>
          </cell>
          <cell r="V646" t="str">
            <v>0</v>
          </cell>
          <cell r="W646" t="str">
            <v>0</v>
          </cell>
          <cell r="X646" t="str">
            <v>0</v>
          </cell>
        </row>
        <row r="647">
          <cell r="A647">
            <v>515412</v>
          </cell>
          <cell r="B647" t="str">
            <v xml:space="preserve">                                                            515412</v>
          </cell>
          <cell r="C647" t="str">
            <v>0</v>
          </cell>
          <cell r="D647" t="str">
            <v>0</v>
          </cell>
          <cell r="E647" t="str">
            <v>0</v>
          </cell>
          <cell r="F647" t="str">
            <v>0</v>
          </cell>
          <cell r="G647" t="str">
            <v>0</v>
          </cell>
          <cell r="H647" t="str">
            <v>0</v>
          </cell>
          <cell r="I647" t="str">
            <v>0</v>
          </cell>
          <cell r="J647" t="str">
            <v>0</v>
          </cell>
          <cell r="K647" t="str">
            <v>0</v>
          </cell>
          <cell r="L647" t="str">
            <v>0</v>
          </cell>
          <cell r="M647" t="str">
            <v>0</v>
          </cell>
          <cell r="N647" t="str">
            <v>0</v>
          </cell>
          <cell r="O647" t="str">
            <v>0</v>
          </cell>
          <cell r="P647" t="str">
            <v>0</v>
          </cell>
          <cell r="Q647" t="str">
            <v>0</v>
          </cell>
          <cell r="R647" t="str">
            <v>0</v>
          </cell>
          <cell r="S647" t="str">
            <v>0</v>
          </cell>
          <cell r="T647" t="str">
            <v>0</v>
          </cell>
          <cell r="U647" t="str">
            <v>0</v>
          </cell>
          <cell r="V647" t="str">
            <v>0</v>
          </cell>
          <cell r="W647" t="str">
            <v>0</v>
          </cell>
          <cell r="X647" t="str">
            <v>0</v>
          </cell>
        </row>
        <row r="648">
          <cell r="A648">
            <v>515413</v>
          </cell>
          <cell r="B648" t="str">
            <v xml:space="preserve">                                                            515413</v>
          </cell>
          <cell r="C648" t="str">
            <v>0</v>
          </cell>
          <cell r="D648" t="str">
            <v>0</v>
          </cell>
          <cell r="E648" t="str">
            <v>0</v>
          </cell>
          <cell r="F648" t="str">
            <v>0</v>
          </cell>
          <cell r="G648" t="str">
            <v>0</v>
          </cell>
          <cell r="H648" t="str">
            <v>0</v>
          </cell>
          <cell r="I648" t="str">
            <v>0</v>
          </cell>
          <cell r="J648" t="str">
            <v>0</v>
          </cell>
          <cell r="K648" t="str">
            <v>0</v>
          </cell>
          <cell r="L648" t="str">
            <v>0</v>
          </cell>
          <cell r="M648" t="str">
            <v>0</v>
          </cell>
          <cell r="N648" t="str">
            <v>0</v>
          </cell>
          <cell r="O648" t="str">
            <v>0</v>
          </cell>
          <cell r="P648" t="str">
            <v>0</v>
          </cell>
          <cell r="Q648" t="str">
            <v>0</v>
          </cell>
          <cell r="R648" t="str">
            <v>0</v>
          </cell>
          <cell r="S648" t="str">
            <v>0</v>
          </cell>
          <cell r="T648" t="str">
            <v>0</v>
          </cell>
          <cell r="U648" t="str">
            <v>0</v>
          </cell>
          <cell r="V648" t="str">
            <v>0</v>
          </cell>
          <cell r="W648" t="str">
            <v>0</v>
          </cell>
          <cell r="X648" t="str">
            <v>0</v>
          </cell>
        </row>
        <row r="649">
          <cell r="A649">
            <v>515414</v>
          </cell>
          <cell r="B649" t="str">
            <v xml:space="preserve">                                                            515414</v>
          </cell>
          <cell r="C649" t="str">
            <v>0</v>
          </cell>
          <cell r="D649" t="str">
            <v>0</v>
          </cell>
          <cell r="E649" t="str">
            <v>0</v>
          </cell>
          <cell r="F649" t="str">
            <v>0</v>
          </cell>
          <cell r="G649" t="str">
            <v>0</v>
          </cell>
          <cell r="H649" t="str">
            <v>0</v>
          </cell>
          <cell r="I649" t="str">
            <v>0</v>
          </cell>
          <cell r="J649" t="str">
            <v>0</v>
          </cell>
          <cell r="K649" t="str">
            <v>0</v>
          </cell>
          <cell r="L649" t="str">
            <v>0</v>
          </cell>
          <cell r="M649" t="str">
            <v>0</v>
          </cell>
          <cell r="N649" t="str">
            <v>0</v>
          </cell>
          <cell r="O649" t="str">
            <v>0</v>
          </cell>
          <cell r="P649" t="str">
            <v>0</v>
          </cell>
          <cell r="Q649" t="str">
            <v>0</v>
          </cell>
          <cell r="R649" t="str">
            <v>0</v>
          </cell>
          <cell r="S649" t="str">
            <v>0</v>
          </cell>
          <cell r="T649" t="str">
            <v>0</v>
          </cell>
          <cell r="U649" t="str">
            <v>0</v>
          </cell>
          <cell r="V649" t="str">
            <v>0</v>
          </cell>
          <cell r="W649" t="str">
            <v>0</v>
          </cell>
          <cell r="X649" t="str">
            <v>0</v>
          </cell>
        </row>
        <row r="650">
          <cell r="A650">
            <v>515416</v>
          </cell>
          <cell r="B650" t="str">
            <v xml:space="preserve">                                                            515416</v>
          </cell>
          <cell r="C650" t="str">
            <v>0</v>
          </cell>
          <cell r="D650" t="str">
            <v>0</v>
          </cell>
          <cell r="E650" t="str">
            <v>0</v>
          </cell>
          <cell r="F650" t="str">
            <v>0</v>
          </cell>
          <cell r="G650" t="str">
            <v>0</v>
          </cell>
          <cell r="H650" t="str">
            <v>0</v>
          </cell>
          <cell r="I650" t="str">
            <v>0</v>
          </cell>
          <cell r="J650" t="str">
            <v>0</v>
          </cell>
          <cell r="K650" t="str">
            <v>0</v>
          </cell>
          <cell r="L650" t="str">
            <v>0</v>
          </cell>
          <cell r="M650" t="str">
            <v>0</v>
          </cell>
          <cell r="N650" t="str">
            <v>0</v>
          </cell>
          <cell r="O650" t="str">
            <v>0</v>
          </cell>
          <cell r="P650" t="str">
            <v>0</v>
          </cell>
          <cell r="Q650" t="str">
            <v>0</v>
          </cell>
          <cell r="R650" t="str">
            <v>0</v>
          </cell>
          <cell r="S650" t="str">
            <v>0</v>
          </cell>
          <cell r="T650" t="str">
            <v>0</v>
          </cell>
          <cell r="U650" t="str">
            <v>0</v>
          </cell>
          <cell r="V650" t="str">
            <v>0</v>
          </cell>
          <cell r="W650" t="str">
            <v>0</v>
          </cell>
          <cell r="X650" t="str">
            <v>0</v>
          </cell>
        </row>
        <row r="651">
          <cell r="A651">
            <v>515420</v>
          </cell>
          <cell r="B651" t="str">
            <v xml:space="preserve">                                                            515420</v>
          </cell>
          <cell r="C651" t="str">
            <v>0</v>
          </cell>
          <cell r="D651" t="str">
            <v>0</v>
          </cell>
          <cell r="E651" t="str">
            <v>0</v>
          </cell>
          <cell r="F651" t="str">
            <v>0</v>
          </cell>
          <cell r="G651" t="str">
            <v>0</v>
          </cell>
          <cell r="H651" t="str">
            <v>0</v>
          </cell>
          <cell r="I651" t="str">
            <v>0</v>
          </cell>
          <cell r="J651" t="str">
            <v>0</v>
          </cell>
          <cell r="K651" t="str">
            <v>0</v>
          </cell>
          <cell r="L651" t="str">
            <v>0</v>
          </cell>
          <cell r="M651" t="str">
            <v>0</v>
          </cell>
          <cell r="N651" t="str">
            <v>0</v>
          </cell>
          <cell r="O651" t="str">
            <v>0</v>
          </cell>
          <cell r="P651" t="str">
            <v>0</v>
          </cell>
          <cell r="Q651" t="str">
            <v>0</v>
          </cell>
          <cell r="R651" t="str">
            <v>0</v>
          </cell>
          <cell r="S651" t="str">
            <v>0</v>
          </cell>
          <cell r="T651" t="str">
            <v>0</v>
          </cell>
          <cell r="U651" t="str">
            <v>0</v>
          </cell>
          <cell r="V651" t="str">
            <v>0</v>
          </cell>
          <cell r="W651" t="str">
            <v>0</v>
          </cell>
          <cell r="X651" t="str">
            <v>0</v>
          </cell>
        </row>
        <row r="652">
          <cell r="A652">
            <v>515712</v>
          </cell>
          <cell r="B652" t="str">
            <v xml:space="preserve">                                                            515712</v>
          </cell>
          <cell r="C652" t="str">
            <v>0</v>
          </cell>
          <cell r="D652" t="str">
            <v>0</v>
          </cell>
          <cell r="E652" t="str">
            <v>0</v>
          </cell>
          <cell r="F652" t="str">
            <v>0</v>
          </cell>
          <cell r="G652" t="str">
            <v>0</v>
          </cell>
          <cell r="H652" t="str">
            <v>0</v>
          </cell>
          <cell r="I652" t="str">
            <v>0</v>
          </cell>
          <cell r="J652" t="str">
            <v>0</v>
          </cell>
          <cell r="K652" t="str">
            <v>0</v>
          </cell>
          <cell r="L652" t="str">
            <v>0</v>
          </cell>
          <cell r="M652" t="str">
            <v>0</v>
          </cell>
          <cell r="N652" t="str">
            <v>0</v>
          </cell>
          <cell r="O652" t="str">
            <v>0</v>
          </cell>
          <cell r="P652" t="str">
            <v>0</v>
          </cell>
          <cell r="Q652" t="str">
            <v>0</v>
          </cell>
          <cell r="R652" t="str">
            <v>0</v>
          </cell>
          <cell r="S652" t="str">
            <v>0</v>
          </cell>
          <cell r="T652" t="str">
            <v>0</v>
          </cell>
          <cell r="U652" t="str">
            <v>0</v>
          </cell>
          <cell r="V652" t="str">
            <v>0</v>
          </cell>
          <cell r="W652" t="str">
            <v>0</v>
          </cell>
          <cell r="X652" t="str">
            <v>0</v>
          </cell>
        </row>
        <row r="653">
          <cell r="A653">
            <v>516001</v>
          </cell>
          <cell r="B653" t="str">
            <v xml:space="preserve">                                                            516001     Debt Alloc Mp</v>
          </cell>
          <cell r="C653" t="str">
            <v>0</v>
          </cell>
          <cell r="D653" t="str">
            <v>0</v>
          </cell>
          <cell r="E653" t="str">
            <v>0</v>
          </cell>
          <cell r="F653" t="str">
            <v>0</v>
          </cell>
          <cell r="G653" t="str">
            <v>0</v>
          </cell>
          <cell r="H653" t="str">
            <v>0</v>
          </cell>
          <cell r="I653" t="str">
            <v>0</v>
          </cell>
          <cell r="J653" t="str">
            <v>0</v>
          </cell>
          <cell r="K653" t="str">
            <v>0</v>
          </cell>
          <cell r="L653" t="str">
            <v>0</v>
          </cell>
          <cell r="M653" t="str">
            <v>0</v>
          </cell>
          <cell r="N653" t="str">
            <v>0</v>
          </cell>
          <cell r="O653" t="str">
            <v>0</v>
          </cell>
          <cell r="P653" t="str">
            <v>0</v>
          </cell>
          <cell r="Q653" t="str">
            <v>0</v>
          </cell>
          <cell r="R653" t="str">
            <v>0</v>
          </cell>
          <cell r="S653" t="str">
            <v>0</v>
          </cell>
          <cell r="T653" t="str">
            <v>0</v>
          </cell>
          <cell r="U653" t="str">
            <v>0</v>
          </cell>
          <cell r="V653" t="str">
            <v>0</v>
          </cell>
          <cell r="W653" t="str">
            <v>0</v>
          </cell>
          <cell r="X653" t="str">
            <v>0</v>
          </cell>
        </row>
        <row r="654">
          <cell r="A654">
            <v>516004</v>
          </cell>
          <cell r="B654" t="str">
            <v xml:space="preserve">                                                            516004     Debt Alloc Lp</v>
          </cell>
          <cell r="C654" t="str">
            <v>0</v>
          </cell>
          <cell r="D654" t="str">
            <v>0</v>
          </cell>
          <cell r="E654" t="str">
            <v>0</v>
          </cell>
          <cell r="F654" t="str">
            <v>0</v>
          </cell>
          <cell r="G654" t="str">
            <v>0</v>
          </cell>
          <cell r="H654" t="str">
            <v>0</v>
          </cell>
          <cell r="I654" t="str">
            <v>0</v>
          </cell>
          <cell r="J654" t="str">
            <v>0</v>
          </cell>
          <cell r="K654" t="str">
            <v>0</v>
          </cell>
          <cell r="L654" t="str">
            <v>0</v>
          </cell>
          <cell r="M654" t="str">
            <v>0</v>
          </cell>
          <cell r="N654" t="str">
            <v>0</v>
          </cell>
          <cell r="O654" t="str">
            <v>0</v>
          </cell>
          <cell r="P654" t="str">
            <v>0</v>
          </cell>
          <cell r="Q654" t="str">
            <v>0</v>
          </cell>
          <cell r="R654" t="str">
            <v>0</v>
          </cell>
          <cell r="S654" t="str">
            <v>0</v>
          </cell>
          <cell r="T654" t="str">
            <v>0</v>
          </cell>
          <cell r="U654" t="str">
            <v>0</v>
          </cell>
          <cell r="V654" t="str">
            <v>0</v>
          </cell>
          <cell r="W654" t="str">
            <v>0</v>
          </cell>
          <cell r="X654" t="str">
            <v>0</v>
          </cell>
        </row>
        <row r="655">
          <cell r="A655">
            <v>516005</v>
          </cell>
          <cell r="B655" t="str">
            <v xml:space="preserve">                                                            516005     Debt Alloc Repo</v>
          </cell>
          <cell r="C655" t="str">
            <v>0</v>
          </cell>
          <cell r="D655" t="str">
            <v>0</v>
          </cell>
          <cell r="E655" t="str">
            <v>0</v>
          </cell>
          <cell r="F655" t="str">
            <v>0</v>
          </cell>
          <cell r="G655" t="str">
            <v>0</v>
          </cell>
          <cell r="H655" t="str">
            <v>0</v>
          </cell>
          <cell r="I655" t="str">
            <v>0</v>
          </cell>
          <cell r="J655" t="str">
            <v>0</v>
          </cell>
          <cell r="K655" t="str">
            <v>0</v>
          </cell>
          <cell r="L655" t="str">
            <v>0</v>
          </cell>
          <cell r="M655" t="str">
            <v>0</v>
          </cell>
          <cell r="N655" t="str">
            <v>0</v>
          </cell>
          <cell r="O655" t="str">
            <v>0</v>
          </cell>
          <cell r="P655" t="str">
            <v>0</v>
          </cell>
          <cell r="Q655" t="str">
            <v>0</v>
          </cell>
          <cell r="R655" t="str">
            <v>0</v>
          </cell>
          <cell r="S655" t="str">
            <v>0</v>
          </cell>
          <cell r="T655" t="str">
            <v>0</v>
          </cell>
          <cell r="U655" t="str">
            <v>0</v>
          </cell>
          <cell r="V655" t="str">
            <v>0</v>
          </cell>
          <cell r="W655" t="str">
            <v>0</v>
          </cell>
          <cell r="X655" t="str">
            <v>0</v>
          </cell>
        </row>
        <row r="656">
          <cell r="A656">
            <v>516008</v>
          </cell>
          <cell r="B656" t="str">
            <v xml:space="preserve">                                                            516008     Debt Alloc Contra</v>
          </cell>
          <cell r="C656" t="str">
            <v>0</v>
          </cell>
          <cell r="D656" t="str">
            <v>0</v>
          </cell>
          <cell r="E656" t="str">
            <v>0</v>
          </cell>
          <cell r="F656" t="str">
            <v>0</v>
          </cell>
          <cell r="G656" t="str">
            <v>0</v>
          </cell>
          <cell r="H656" t="str">
            <v>0</v>
          </cell>
          <cell r="I656" t="str">
            <v>0</v>
          </cell>
          <cell r="J656" t="str">
            <v>0</v>
          </cell>
          <cell r="K656" t="str">
            <v>0</v>
          </cell>
          <cell r="L656" t="str">
            <v>0</v>
          </cell>
          <cell r="M656" t="str">
            <v>0</v>
          </cell>
          <cell r="N656" t="str">
            <v>0</v>
          </cell>
          <cell r="O656" t="str">
            <v>0</v>
          </cell>
          <cell r="P656" t="str">
            <v>0</v>
          </cell>
          <cell r="Q656" t="str">
            <v>0</v>
          </cell>
          <cell r="R656" t="str">
            <v>0</v>
          </cell>
          <cell r="S656" t="str">
            <v>0</v>
          </cell>
          <cell r="T656" t="str">
            <v>0</v>
          </cell>
          <cell r="U656" t="str">
            <v>0</v>
          </cell>
          <cell r="V656" t="str">
            <v>0</v>
          </cell>
          <cell r="W656" t="str">
            <v>0</v>
          </cell>
          <cell r="X656" t="str">
            <v>0</v>
          </cell>
        </row>
        <row r="657">
          <cell r="A657">
            <v>516220</v>
          </cell>
          <cell r="B657" t="str">
            <v xml:space="preserve">                                                            516220</v>
          </cell>
          <cell r="C657" t="str">
            <v>0</v>
          </cell>
          <cell r="D657" t="str">
            <v>0</v>
          </cell>
          <cell r="E657" t="str">
            <v>0</v>
          </cell>
          <cell r="F657" t="str">
            <v>0</v>
          </cell>
          <cell r="G657" t="str">
            <v>0</v>
          </cell>
          <cell r="H657" t="str">
            <v>0</v>
          </cell>
          <cell r="I657" t="str">
            <v>0</v>
          </cell>
          <cell r="J657" t="str">
            <v>0</v>
          </cell>
          <cell r="K657" t="str">
            <v>0</v>
          </cell>
          <cell r="L657" t="str">
            <v>0</v>
          </cell>
          <cell r="M657" t="str">
            <v>0</v>
          </cell>
          <cell r="N657" t="str">
            <v>0</v>
          </cell>
          <cell r="O657" t="str">
            <v>0</v>
          </cell>
          <cell r="P657" t="str">
            <v>0</v>
          </cell>
          <cell r="Q657" t="str">
            <v>0</v>
          </cell>
          <cell r="R657" t="str">
            <v>0</v>
          </cell>
          <cell r="S657" t="str">
            <v>0</v>
          </cell>
          <cell r="T657" t="str">
            <v>0</v>
          </cell>
          <cell r="U657" t="str">
            <v>0</v>
          </cell>
          <cell r="V657" t="str">
            <v>0</v>
          </cell>
          <cell r="W657" t="str">
            <v>0</v>
          </cell>
          <cell r="X657" t="str">
            <v>0</v>
          </cell>
        </row>
        <row r="658">
          <cell r="A658">
            <v>516240</v>
          </cell>
          <cell r="B658" t="str">
            <v xml:space="preserve">                                                            516240</v>
          </cell>
          <cell r="C658" t="str">
            <v>0</v>
          </cell>
          <cell r="D658" t="str">
            <v>0</v>
          </cell>
          <cell r="E658" t="str">
            <v>0</v>
          </cell>
          <cell r="F658" t="str">
            <v>0</v>
          </cell>
          <cell r="G658" t="str">
            <v>0</v>
          </cell>
          <cell r="H658" t="str">
            <v>0</v>
          </cell>
          <cell r="I658" t="str">
            <v>0</v>
          </cell>
          <cell r="J658" t="str">
            <v>0</v>
          </cell>
          <cell r="K658" t="str">
            <v>0</v>
          </cell>
          <cell r="L658" t="str">
            <v>0</v>
          </cell>
          <cell r="M658" t="str">
            <v>0</v>
          </cell>
          <cell r="N658" t="str">
            <v>0</v>
          </cell>
          <cell r="O658" t="str">
            <v>0</v>
          </cell>
          <cell r="P658" t="str">
            <v>0</v>
          </cell>
          <cell r="Q658" t="str">
            <v>0</v>
          </cell>
          <cell r="R658" t="str">
            <v>0</v>
          </cell>
          <cell r="S658" t="str">
            <v>0</v>
          </cell>
          <cell r="T658" t="str">
            <v>0</v>
          </cell>
          <cell r="U658" t="str">
            <v>0</v>
          </cell>
          <cell r="V658" t="str">
            <v>0</v>
          </cell>
          <cell r="W658" t="str">
            <v>0</v>
          </cell>
          <cell r="X658" t="str">
            <v>0</v>
          </cell>
        </row>
        <row r="659">
          <cell r="A659">
            <v>516260</v>
          </cell>
          <cell r="B659" t="str">
            <v xml:space="preserve">                                                            516260</v>
          </cell>
          <cell r="C659" t="str">
            <v>0</v>
          </cell>
          <cell r="D659" t="str">
            <v>0</v>
          </cell>
          <cell r="E659" t="str">
            <v>0</v>
          </cell>
          <cell r="F659" t="str">
            <v>0</v>
          </cell>
          <cell r="G659" t="str">
            <v>0</v>
          </cell>
          <cell r="H659" t="str">
            <v>0</v>
          </cell>
          <cell r="I659" t="str">
            <v>0</v>
          </cell>
          <cell r="J659" t="str">
            <v>0</v>
          </cell>
          <cell r="K659" t="str">
            <v>0</v>
          </cell>
          <cell r="L659" t="str">
            <v>0</v>
          </cell>
          <cell r="M659" t="str">
            <v>0</v>
          </cell>
          <cell r="N659" t="str">
            <v>0</v>
          </cell>
          <cell r="O659" t="str">
            <v>0</v>
          </cell>
          <cell r="P659" t="str">
            <v>0</v>
          </cell>
          <cell r="Q659" t="str">
            <v>0</v>
          </cell>
          <cell r="R659" t="str">
            <v>0</v>
          </cell>
          <cell r="S659" t="str">
            <v>0</v>
          </cell>
          <cell r="T659" t="str">
            <v>0</v>
          </cell>
          <cell r="U659" t="str">
            <v>0</v>
          </cell>
          <cell r="V659" t="str">
            <v>0</v>
          </cell>
          <cell r="W659" t="str">
            <v>0</v>
          </cell>
          <cell r="X659" t="str">
            <v>0</v>
          </cell>
        </row>
        <row r="660">
          <cell r="A660">
            <v>517511</v>
          </cell>
          <cell r="B660" t="str">
            <v xml:space="preserve">                                                            517511</v>
          </cell>
          <cell r="C660" t="str">
            <v>0</v>
          </cell>
          <cell r="D660" t="str">
            <v>0</v>
          </cell>
          <cell r="E660" t="str">
            <v>0</v>
          </cell>
          <cell r="F660" t="str">
            <v>0</v>
          </cell>
          <cell r="G660" t="str">
            <v>0</v>
          </cell>
          <cell r="H660" t="str">
            <v>0</v>
          </cell>
          <cell r="I660" t="str">
            <v>0</v>
          </cell>
          <cell r="J660" t="str">
            <v>0</v>
          </cell>
          <cell r="K660" t="str">
            <v>0</v>
          </cell>
          <cell r="L660" t="str">
            <v>0</v>
          </cell>
          <cell r="M660" t="str">
            <v>0</v>
          </cell>
          <cell r="N660" t="str">
            <v>0</v>
          </cell>
          <cell r="O660" t="str">
            <v>0</v>
          </cell>
          <cell r="P660" t="str">
            <v>0</v>
          </cell>
          <cell r="Q660" t="str">
            <v>0</v>
          </cell>
          <cell r="R660" t="str">
            <v>0</v>
          </cell>
          <cell r="S660" t="str">
            <v>0</v>
          </cell>
          <cell r="T660" t="str">
            <v>0</v>
          </cell>
          <cell r="U660" t="str">
            <v>0</v>
          </cell>
          <cell r="V660" t="str">
            <v>0</v>
          </cell>
          <cell r="W660" t="str">
            <v>0</v>
          </cell>
          <cell r="X660" t="str">
            <v>0</v>
          </cell>
        </row>
        <row r="661">
          <cell r="A661">
            <v>517513</v>
          </cell>
          <cell r="B661" t="str">
            <v xml:space="preserve">                                                            517513</v>
          </cell>
          <cell r="C661" t="str">
            <v>0</v>
          </cell>
          <cell r="D661" t="str">
            <v>0</v>
          </cell>
          <cell r="E661" t="str">
            <v>0</v>
          </cell>
          <cell r="F661" t="str">
            <v>0</v>
          </cell>
          <cell r="G661" t="str">
            <v>0</v>
          </cell>
          <cell r="H661" t="str">
            <v>0</v>
          </cell>
          <cell r="I661" t="str">
            <v>0</v>
          </cell>
          <cell r="J661" t="str">
            <v>0</v>
          </cell>
          <cell r="K661" t="str">
            <v>0</v>
          </cell>
          <cell r="L661" t="str">
            <v>0</v>
          </cell>
          <cell r="M661" t="str">
            <v>0</v>
          </cell>
          <cell r="N661" t="str">
            <v>0</v>
          </cell>
          <cell r="O661" t="str">
            <v>0</v>
          </cell>
          <cell r="P661" t="str">
            <v>0</v>
          </cell>
          <cell r="Q661" t="str">
            <v>0</v>
          </cell>
          <cell r="R661" t="str">
            <v>0</v>
          </cell>
          <cell r="S661" t="str">
            <v>0</v>
          </cell>
          <cell r="T661" t="str">
            <v>0</v>
          </cell>
          <cell r="U661" t="str">
            <v>0</v>
          </cell>
          <cell r="V661" t="str">
            <v>0</v>
          </cell>
          <cell r="W661" t="str">
            <v>0</v>
          </cell>
          <cell r="X661" t="str">
            <v>0</v>
          </cell>
        </row>
        <row r="662">
          <cell r="A662">
            <v>517611</v>
          </cell>
          <cell r="B662" t="str">
            <v xml:space="preserve">                                                            517611</v>
          </cell>
          <cell r="C662" t="str">
            <v>0</v>
          </cell>
          <cell r="D662" t="str">
            <v>0</v>
          </cell>
          <cell r="E662" t="str">
            <v>0</v>
          </cell>
          <cell r="F662" t="str">
            <v>0</v>
          </cell>
          <cell r="G662" t="str">
            <v>0</v>
          </cell>
          <cell r="H662" t="str">
            <v>0</v>
          </cell>
          <cell r="I662" t="str">
            <v>0</v>
          </cell>
          <cell r="J662" t="str">
            <v>0</v>
          </cell>
          <cell r="K662" t="str">
            <v>0</v>
          </cell>
          <cell r="L662" t="str">
            <v>0</v>
          </cell>
          <cell r="M662" t="str">
            <v>0</v>
          </cell>
          <cell r="N662" t="str">
            <v>0</v>
          </cell>
          <cell r="O662" t="str">
            <v>0</v>
          </cell>
          <cell r="P662" t="str">
            <v>0</v>
          </cell>
          <cell r="Q662" t="str">
            <v>0</v>
          </cell>
          <cell r="R662" t="str">
            <v>0</v>
          </cell>
          <cell r="S662" t="str">
            <v>0</v>
          </cell>
          <cell r="T662" t="str">
            <v>0</v>
          </cell>
          <cell r="U662" t="str">
            <v>0</v>
          </cell>
          <cell r="V662" t="str">
            <v>0</v>
          </cell>
          <cell r="W662" t="str">
            <v>0</v>
          </cell>
          <cell r="X662" t="str">
            <v>0</v>
          </cell>
        </row>
        <row r="663">
          <cell r="A663">
            <v>517612</v>
          </cell>
          <cell r="B663" t="str">
            <v xml:space="preserve">                                                            517612     Contra-Int Inc Urfa Bonds</v>
          </cell>
          <cell r="C663" t="str">
            <v>0</v>
          </cell>
          <cell r="D663" t="str">
            <v>0</v>
          </cell>
          <cell r="E663" t="str">
            <v>0</v>
          </cell>
          <cell r="F663" t="str">
            <v>0</v>
          </cell>
          <cell r="G663" t="str">
            <v>0</v>
          </cell>
          <cell r="H663" t="str">
            <v>0</v>
          </cell>
          <cell r="I663" t="str">
            <v>0</v>
          </cell>
          <cell r="J663" t="str">
            <v>0</v>
          </cell>
          <cell r="K663" t="str">
            <v>0</v>
          </cell>
          <cell r="L663" t="str">
            <v>0</v>
          </cell>
          <cell r="M663" t="str">
            <v>0</v>
          </cell>
          <cell r="N663" t="str">
            <v>0</v>
          </cell>
          <cell r="O663" t="str">
            <v>0</v>
          </cell>
          <cell r="P663" t="str">
            <v>0</v>
          </cell>
          <cell r="Q663" t="str">
            <v>0</v>
          </cell>
          <cell r="R663" t="str">
            <v>0</v>
          </cell>
          <cell r="S663" t="str">
            <v>0</v>
          </cell>
          <cell r="T663" t="str">
            <v>0</v>
          </cell>
          <cell r="U663" t="str">
            <v>0</v>
          </cell>
          <cell r="V663" t="str">
            <v>0</v>
          </cell>
          <cell r="W663" t="str">
            <v>0</v>
          </cell>
          <cell r="X663" t="str">
            <v>0</v>
          </cell>
        </row>
        <row r="664">
          <cell r="A664">
            <v>517613</v>
          </cell>
          <cell r="B664" t="str">
            <v xml:space="preserve">                                                            517613</v>
          </cell>
          <cell r="C664" t="str">
            <v>0</v>
          </cell>
          <cell r="D664" t="str">
            <v>0</v>
          </cell>
          <cell r="E664" t="str">
            <v>0</v>
          </cell>
          <cell r="F664" t="str">
            <v>0</v>
          </cell>
          <cell r="G664" t="str">
            <v>0</v>
          </cell>
          <cell r="H664" t="str">
            <v>0</v>
          </cell>
          <cell r="I664" t="str">
            <v>0</v>
          </cell>
          <cell r="J664" t="str">
            <v>0</v>
          </cell>
          <cell r="K664" t="str">
            <v>0</v>
          </cell>
          <cell r="L664" t="str">
            <v>0</v>
          </cell>
          <cell r="M664" t="str">
            <v>0</v>
          </cell>
          <cell r="N664" t="str">
            <v>0</v>
          </cell>
          <cell r="O664" t="str">
            <v>0</v>
          </cell>
          <cell r="P664" t="str">
            <v>0</v>
          </cell>
          <cell r="Q664" t="str">
            <v>0</v>
          </cell>
          <cell r="R664" t="str">
            <v>0</v>
          </cell>
          <cell r="S664" t="str">
            <v>0</v>
          </cell>
          <cell r="T664" t="str">
            <v>0</v>
          </cell>
          <cell r="U664" t="str">
            <v>0</v>
          </cell>
          <cell r="V664" t="str">
            <v>0</v>
          </cell>
          <cell r="W664" t="str">
            <v>0</v>
          </cell>
          <cell r="X664" t="str">
            <v>0</v>
          </cell>
        </row>
        <row r="665">
          <cell r="A665">
            <v>518029</v>
          </cell>
          <cell r="B665" t="str">
            <v xml:space="preserve">                                                            518029     CF-DNQ Change Amortization</v>
          </cell>
          <cell r="C665" t="str">
            <v>0</v>
          </cell>
          <cell r="D665" t="str">
            <v>0</v>
          </cell>
          <cell r="E665" t="str">
            <v>0</v>
          </cell>
          <cell r="F665" t="str">
            <v>0</v>
          </cell>
          <cell r="G665" t="str">
            <v>0</v>
          </cell>
          <cell r="H665" t="str">
            <v>0</v>
          </cell>
          <cell r="I665" t="str">
            <v>0</v>
          </cell>
          <cell r="J665" t="str">
            <v>0</v>
          </cell>
          <cell r="K665" t="str">
            <v>0</v>
          </cell>
          <cell r="L665" t="str">
            <v>0</v>
          </cell>
          <cell r="M665" t="str">
            <v>0</v>
          </cell>
          <cell r="N665" t="str">
            <v>0</v>
          </cell>
          <cell r="O665" t="str">
            <v>0</v>
          </cell>
          <cell r="P665" t="str">
            <v>0</v>
          </cell>
          <cell r="Q665" t="str">
            <v>0</v>
          </cell>
          <cell r="R665" t="str">
            <v>0</v>
          </cell>
          <cell r="S665" t="str">
            <v>0</v>
          </cell>
          <cell r="T665" t="str">
            <v>0</v>
          </cell>
          <cell r="U665" t="str">
            <v>0</v>
          </cell>
          <cell r="V665" t="str">
            <v>0</v>
          </cell>
          <cell r="W665" t="str">
            <v>0</v>
          </cell>
          <cell r="X665" t="str">
            <v>0</v>
          </cell>
        </row>
        <row r="666">
          <cell r="A666">
            <v>518216</v>
          </cell>
          <cell r="B666" t="str">
            <v xml:space="preserve">                                                            518216</v>
          </cell>
          <cell r="C666" t="str">
            <v>0</v>
          </cell>
          <cell r="D666" t="str">
            <v>0</v>
          </cell>
          <cell r="E666" t="str">
            <v>0</v>
          </cell>
          <cell r="F666" t="str">
            <v>0</v>
          </cell>
          <cell r="G666" t="str">
            <v>0</v>
          </cell>
          <cell r="H666" t="str">
            <v>0</v>
          </cell>
          <cell r="I666" t="str">
            <v>0</v>
          </cell>
          <cell r="J666" t="str">
            <v>0</v>
          </cell>
          <cell r="K666" t="str">
            <v>0</v>
          </cell>
          <cell r="L666" t="str">
            <v>0</v>
          </cell>
          <cell r="M666" t="str">
            <v>0</v>
          </cell>
          <cell r="N666" t="str">
            <v>0</v>
          </cell>
          <cell r="O666" t="str">
            <v>0</v>
          </cell>
          <cell r="P666" t="str">
            <v>0</v>
          </cell>
          <cell r="Q666" t="str">
            <v>0</v>
          </cell>
          <cell r="R666" t="str">
            <v>0</v>
          </cell>
          <cell r="S666" t="str">
            <v>0</v>
          </cell>
          <cell r="T666" t="str">
            <v>0</v>
          </cell>
          <cell r="U666" t="str">
            <v>0</v>
          </cell>
          <cell r="V666" t="str">
            <v>0</v>
          </cell>
          <cell r="W666" t="str">
            <v>0</v>
          </cell>
          <cell r="X666" t="str">
            <v>0</v>
          </cell>
        </row>
        <row r="667">
          <cell r="A667">
            <v>518416</v>
          </cell>
          <cell r="B667" t="str">
            <v xml:space="preserve">                                                            518416</v>
          </cell>
          <cell r="C667" t="str">
            <v>0</v>
          </cell>
          <cell r="D667" t="str">
            <v>0</v>
          </cell>
          <cell r="E667" t="str">
            <v>0</v>
          </cell>
          <cell r="F667" t="str">
            <v>0</v>
          </cell>
          <cell r="G667" t="str">
            <v>0</v>
          </cell>
          <cell r="H667" t="str">
            <v>0</v>
          </cell>
          <cell r="I667" t="str">
            <v>0</v>
          </cell>
          <cell r="J667" t="str">
            <v>0</v>
          </cell>
          <cell r="K667" t="str">
            <v>0</v>
          </cell>
          <cell r="L667" t="str">
            <v>0</v>
          </cell>
          <cell r="M667" t="str">
            <v>0</v>
          </cell>
          <cell r="N667" t="str">
            <v>0</v>
          </cell>
          <cell r="O667" t="str">
            <v>0</v>
          </cell>
          <cell r="P667" t="str">
            <v>0</v>
          </cell>
          <cell r="Q667" t="str">
            <v>0</v>
          </cell>
          <cell r="R667" t="str">
            <v>0</v>
          </cell>
          <cell r="S667" t="str">
            <v>0</v>
          </cell>
          <cell r="T667" t="str">
            <v>0</v>
          </cell>
          <cell r="U667" t="str">
            <v>0</v>
          </cell>
          <cell r="V667" t="str">
            <v>0</v>
          </cell>
          <cell r="W667" t="str">
            <v>0</v>
          </cell>
          <cell r="X667" t="str">
            <v>0</v>
          </cell>
        </row>
        <row r="668">
          <cell r="A668">
            <v>518436</v>
          </cell>
          <cell r="B668" t="str">
            <v xml:space="preserve">                                                            518436</v>
          </cell>
          <cell r="C668" t="str">
            <v>0</v>
          </cell>
          <cell r="D668" t="str">
            <v>0</v>
          </cell>
          <cell r="E668" t="str">
            <v>0</v>
          </cell>
          <cell r="F668" t="str">
            <v>0</v>
          </cell>
          <cell r="G668" t="str">
            <v>0</v>
          </cell>
          <cell r="H668" t="str">
            <v>0</v>
          </cell>
          <cell r="I668" t="str">
            <v>0</v>
          </cell>
          <cell r="J668" t="str">
            <v>0</v>
          </cell>
          <cell r="K668" t="str">
            <v>0</v>
          </cell>
          <cell r="L668" t="str">
            <v>0</v>
          </cell>
          <cell r="M668" t="str">
            <v>0</v>
          </cell>
          <cell r="N668" t="str">
            <v>0</v>
          </cell>
          <cell r="O668" t="str">
            <v>0</v>
          </cell>
          <cell r="P668" t="str">
            <v>0</v>
          </cell>
          <cell r="Q668" t="str">
            <v>0</v>
          </cell>
          <cell r="R668" t="str">
            <v>0</v>
          </cell>
          <cell r="S668" t="str">
            <v>0</v>
          </cell>
          <cell r="T668" t="str">
            <v>0</v>
          </cell>
          <cell r="U668" t="str">
            <v>0</v>
          </cell>
          <cell r="V668" t="str">
            <v>0</v>
          </cell>
          <cell r="W668" t="str">
            <v>0</v>
          </cell>
          <cell r="X668" t="str">
            <v>0</v>
          </cell>
        </row>
        <row r="669">
          <cell r="A669">
            <v>518456</v>
          </cell>
          <cell r="B669" t="str">
            <v xml:space="preserve">                                                            518456</v>
          </cell>
          <cell r="C669" t="str">
            <v>0</v>
          </cell>
          <cell r="D669" t="str">
            <v>0</v>
          </cell>
          <cell r="E669" t="str">
            <v>0</v>
          </cell>
          <cell r="F669" t="str">
            <v>0</v>
          </cell>
          <cell r="G669" t="str">
            <v>0</v>
          </cell>
          <cell r="H669" t="str">
            <v>0</v>
          </cell>
          <cell r="I669" t="str">
            <v>0</v>
          </cell>
          <cell r="J669" t="str">
            <v>0</v>
          </cell>
          <cell r="K669" t="str">
            <v>0</v>
          </cell>
          <cell r="L669" t="str">
            <v>0</v>
          </cell>
          <cell r="M669" t="str">
            <v>0</v>
          </cell>
          <cell r="N669" t="str">
            <v>0</v>
          </cell>
          <cell r="O669" t="str">
            <v>0</v>
          </cell>
          <cell r="P669" t="str">
            <v>0</v>
          </cell>
          <cell r="Q669" t="str">
            <v>0</v>
          </cell>
          <cell r="R669" t="str">
            <v>0</v>
          </cell>
          <cell r="S669" t="str">
            <v>0</v>
          </cell>
          <cell r="T669" t="str">
            <v>0</v>
          </cell>
          <cell r="U669" t="str">
            <v>0</v>
          </cell>
          <cell r="V669" t="str">
            <v>0</v>
          </cell>
          <cell r="W669" t="str">
            <v>0</v>
          </cell>
          <cell r="X669" t="str">
            <v>0</v>
          </cell>
        </row>
        <row r="670">
          <cell r="A670">
            <v>518466</v>
          </cell>
          <cell r="B670" t="str">
            <v xml:space="preserve">                                                            518466</v>
          </cell>
          <cell r="C670" t="str">
            <v>0</v>
          </cell>
          <cell r="D670" t="str">
            <v>0</v>
          </cell>
          <cell r="E670" t="str">
            <v>0</v>
          </cell>
          <cell r="F670" t="str">
            <v>0</v>
          </cell>
          <cell r="G670" t="str">
            <v>0</v>
          </cell>
          <cell r="H670" t="str">
            <v>0</v>
          </cell>
          <cell r="I670" t="str">
            <v>0</v>
          </cell>
          <cell r="J670" t="str">
            <v>0</v>
          </cell>
          <cell r="K670" t="str">
            <v>0</v>
          </cell>
          <cell r="L670" t="str">
            <v>0</v>
          </cell>
          <cell r="M670" t="str">
            <v>0</v>
          </cell>
          <cell r="N670" t="str">
            <v>0</v>
          </cell>
          <cell r="O670" t="str">
            <v>0</v>
          </cell>
          <cell r="P670" t="str">
            <v>0</v>
          </cell>
          <cell r="Q670" t="str">
            <v>0</v>
          </cell>
          <cell r="R670" t="str">
            <v>0</v>
          </cell>
          <cell r="S670" t="str">
            <v>0</v>
          </cell>
          <cell r="T670" t="str">
            <v>0</v>
          </cell>
          <cell r="U670" t="str">
            <v>0</v>
          </cell>
          <cell r="V670" t="str">
            <v>0</v>
          </cell>
          <cell r="W670" t="str">
            <v>0</v>
          </cell>
          <cell r="X670" t="str">
            <v>0</v>
          </cell>
        </row>
        <row r="671">
          <cell r="A671">
            <v>518476</v>
          </cell>
          <cell r="B671" t="str">
            <v xml:space="preserve">                                                            518476</v>
          </cell>
          <cell r="C671" t="str">
            <v>0</v>
          </cell>
          <cell r="D671" t="str">
            <v>0</v>
          </cell>
          <cell r="E671" t="str">
            <v>0</v>
          </cell>
          <cell r="F671" t="str">
            <v>0</v>
          </cell>
          <cell r="G671" t="str">
            <v>0</v>
          </cell>
          <cell r="H671" t="str">
            <v>0</v>
          </cell>
          <cell r="I671" t="str">
            <v>0</v>
          </cell>
          <cell r="J671" t="str">
            <v>0</v>
          </cell>
          <cell r="K671" t="str">
            <v>0</v>
          </cell>
          <cell r="L671" t="str">
            <v>0</v>
          </cell>
          <cell r="M671" t="str">
            <v>0</v>
          </cell>
          <cell r="N671" t="str">
            <v>0</v>
          </cell>
          <cell r="O671" t="str">
            <v>0</v>
          </cell>
          <cell r="P671" t="str">
            <v>0</v>
          </cell>
          <cell r="Q671" t="str">
            <v>0</v>
          </cell>
          <cell r="R671" t="str">
            <v>0</v>
          </cell>
          <cell r="S671" t="str">
            <v>0</v>
          </cell>
          <cell r="T671" t="str">
            <v>0</v>
          </cell>
          <cell r="U671" t="str">
            <v>0</v>
          </cell>
          <cell r="V671" t="str">
            <v>0</v>
          </cell>
          <cell r="W671" t="str">
            <v>0</v>
          </cell>
          <cell r="X671" t="str">
            <v>0</v>
          </cell>
        </row>
        <row r="672">
          <cell r="A672">
            <v>518616</v>
          </cell>
          <cell r="B672" t="str">
            <v xml:space="preserve">                                                            518616</v>
          </cell>
          <cell r="C672" t="str">
            <v>0</v>
          </cell>
          <cell r="D672" t="str">
            <v>0</v>
          </cell>
          <cell r="E672" t="str">
            <v>0</v>
          </cell>
          <cell r="F672" t="str">
            <v>0</v>
          </cell>
          <cell r="G672" t="str">
            <v>0</v>
          </cell>
          <cell r="H672" t="str">
            <v>0</v>
          </cell>
          <cell r="I672" t="str">
            <v>0</v>
          </cell>
          <cell r="J672" t="str">
            <v>0</v>
          </cell>
          <cell r="K672" t="str">
            <v>0</v>
          </cell>
          <cell r="L672" t="str">
            <v>0</v>
          </cell>
          <cell r="M672" t="str">
            <v>0</v>
          </cell>
          <cell r="N672" t="str">
            <v>0</v>
          </cell>
          <cell r="O672" t="str">
            <v>0</v>
          </cell>
          <cell r="P672" t="str">
            <v>0</v>
          </cell>
          <cell r="Q672" t="str">
            <v>0</v>
          </cell>
          <cell r="R672" t="str">
            <v>0</v>
          </cell>
          <cell r="S672" t="str">
            <v>0</v>
          </cell>
          <cell r="T672" t="str">
            <v>0</v>
          </cell>
          <cell r="U672" t="str">
            <v>0</v>
          </cell>
          <cell r="V672" t="str">
            <v>0</v>
          </cell>
          <cell r="W672" t="str">
            <v>0</v>
          </cell>
          <cell r="X672" t="str">
            <v>0</v>
          </cell>
        </row>
        <row r="673">
          <cell r="A673">
            <v>518626</v>
          </cell>
          <cell r="B673" t="str">
            <v xml:space="preserve">                                                            518626</v>
          </cell>
          <cell r="C673" t="str">
            <v>0</v>
          </cell>
          <cell r="D673" t="str">
            <v>0</v>
          </cell>
          <cell r="E673" t="str">
            <v>0</v>
          </cell>
          <cell r="F673" t="str">
            <v>0</v>
          </cell>
          <cell r="G673" t="str">
            <v>0</v>
          </cell>
          <cell r="H673" t="str">
            <v>0</v>
          </cell>
          <cell r="I673" t="str">
            <v>0</v>
          </cell>
          <cell r="J673" t="str">
            <v>0</v>
          </cell>
          <cell r="K673" t="str">
            <v>0</v>
          </cell>
          <cell r="L673" t="str">
            <v>0</v>
          </cell>
          <cell r="M673" t="str">
            <v>0</v>
          </cell>
          <cell r="N673" t="str">
            <v>0</v>
          </cell>
          <cell r="O673" t="str">
            <v>0</v>
          </cell>
          <cell r="P673" t="str">
            <v>0</v>
          </cell>
          <cell r="Q673" t="str">
            <v>0</v>
          </cell>
          <cell r="R673" t="str">
            <v>0</v>
          </cell>
          <cell r="S673" t="str">
            <v>0</v>
          </cell>
          <cell r="T673" t="str">
            <v>0</v>
          </cell>
          <cell r="U673" t="str">
            <v>0</v>
          </cell>
          <cell r="V673" t="str">
            <v>0</v>
          </cell>
          <cell r="W673" t="str">
            <v>0</v>
          </cell>
          <cell r="X673" t="str">
            <v>0</v>
          </cell>
        </row>
        <row r="674">
          <cell r="A674">
            <v>518646</v>
          </cell>
          <cell r="B674" t="str">
            <v xml:space="preserve">                                                            518646</v>
          </cell>
          <cell r="C674" t="str">
            <v>0</v>
          </cell>
          <cell r="D674" t="str">
            <v>0</v>
          </cell>
          <cell r="E674" t="str">
            <v>0</v>
          </cell>
          <cell r="F674" t="str">
            <v>0</v>
          </cell>
          <cell r="G674" t="str">
            <v>0</v>
          </cell>
          <cell r="H674" t="str">
            <v>0</v>
          </cell>
          <cell r="I674" t="str">
            <v>0</v>
          </cell>
          <cell r="J674" t="str">
            <v>0</v>
          </cell>
          <cell r="K674" t="str">
            <v>0</v>
          </cell>
          <cell r="L674" t="str">
            <v>0</v>
          </cell>
          <cell r="M674" t="str">
            <v>0</v>
          </cell>
          <cell r="N674" t="str">
            <v>0</v>
          </cell>
          <cell r="O674" t="str">
            <v>0</v>
          </cell>
          <cell r="P674" t="str">
            <v>0</v>
          </cell>
          <cell r="Q674" t="str">
            <v>0</v>
          </cell>
          <cell r="R674" t="str">
            <v>0</v>
          </cell>
          <cell r="S674" t="str">
            <v>0</v>
          </cell>
          <cell r="T674" t="str">
            <v>0</v>
          </cell>
          <cell r="U674" t="str">
            <v>0</v>
          </cell>
          <cell r="V674" t="str">
            <v>0</v>
          </cell>
          <cell r="W674" t="str">
            <v>0</v>
          </cell>
          <cell r="X674" t="str">
            <v>0</v>
          </cell>
        </row>
        <row r="675">
          <cell r="A675">
            <v>518656</v>
          </cell>
          <cell r="B675" t="str">
            <v xml:space="preserve">                                                            518656</v>
          </cell>
          <cell r="C675" t="str">
            <v>0</v>
          </cell>
          <cell r="D675" t="str">
            <v>0</v>
          </cell>
          <cell r="E675" t="str">
            <v>0</v>
          </cell>
          <cell r="F675" t="str">
            <v>0</v>
          </cell>
          <cell r="G675" t="str">
            <v>0</v>
          </cell>
          <cell r="H675" t="str">
            <v>0</v>
          </cell>
          <cell r="I675" t="str">
            <v>0</v>
          </cell>
          <cell r="J675" t="str">
            <v>0</v>
          </cell>
          <cell r="K675" t="str">
            <v>0</v>
          </cell>
          <cell r="L675" t="str">
            <v>0</v>
          </cell>
          <cell r="M675" t="str">
            <v>0</v>
          </cell>
          <cell r="N675" t="str">
            <v>0</v>
          </cell>
          <cell r="O675" t="str">
            <v>0</v>
          </cell>
          <cell r="P675" t="str">
            <v>0</v>
          </cell>
          <cell r="Q675" t="str">
            <v>0</v>
          </cell>
          <cell r="R675" t="str">
            <v>0</v>
          </cell>
          <cell r="S675" t="str">
            <v>0</v>
          </cell>
          <cell r="T675" t="str">
            <v>0</v>
          </cell>
          <cell r="U675" t="str">
            <v>0</v>
          </cell>
          <cell r="V675" t="str">
            <v>0</v>
          </cell>
          <cell r="W675" t="str">
            <v>0</v>
          </cell>
          <cell r="X675" t="str">
            <v>0</v>
          </cell>
        </row>
        <row r="676">
          <cell r="A676">
            <v>518676</v>
          </cell>
          <cell r="B676" t="str">
            <v xml:space="preserve">                                                            518676     Hedge</v>
          </cell>
          <cell r="C676" t="str">
            <v>0</v>
          </cell>
          <cell r="D676" t="str">
            <v>0</v>
          </cell>
          <cell r="E676" t="str">
            <v>0</v>
          </cell>
          <cell r="F676" t="str">
            <v>0</v>
          </cell>
          <cell r="G676" t="str">
            <v>0</v>
          </cell>
          <cell r="H676" t="str">
            <v>0</v>
          </cell>
          <cell r="I676" t="str">
            <v>0</v>
          </cell>
          <cell r="J676" t="str">
            <v>0</v>
          </cell>
          <cell r="K676" t="str">
            <v>0</v>
          </cell>
          <cell r="L676" t="str">
            <v>0</v>
          </cell>
          <cell r="M676" t="str">
            <v>0</v>
          </cell>
          <cell r="N676" t="str">
            <v>0</v>
          </cell>
          <cell r="O676" t="str">
            <v>0</v>
          </cell>
          <cell r="P676" t="str">
            <v>0</v>
          </cell>
          <cell r="Q676" t="str">
            <v>0</v>
          </cell>
          <cell r="R676" t="str">
            <v>0</v>
          </cell>
          <cell r="S676" t="str">
            <v>0</v>
          </cell>
          <cell r="T676" t="str">
            <v>0</v>
          </cell>
          <cell r="U676" t="str">
            <v>0</v>
          </cell>
          <cell r="V676" t="str">
            <v>0</v>
          </cell>
          <cell r="W676" t="str">
            <v>0</v>
          </cell>
          <cell r="X676" t="str">
            <v>0</v>
          </cell>
        </row>
        <row r="677">
          <cell r="A677">
            <v>518688</v>
          </cell>
          <cell r="B677" t="str">
            <v xml:space="preserve">                                                            518688     Optn Exp Contra</v>
          </cell>
          <cell r="C677" t="str">
            <v>0</v>
          </cell>
          <cell r="D677" t="str">
            <v>0</v>
          </cell>
          <cell r="E677" t="str">
            <v>0</v>
          </cell>
          <cell r="F677" t="str">
            <v>0</v>
          </cell>
          <cell r="G677" t="str">
            <v>0</v>
          </cell>
          <cell r="H677" t="str">
            <v>0</v>
          </cell>
          <cell r="I677" t="str">
            <v>0</v>
          </cell>
          <cell r="J677" t="str">
            <v>0</v>
          </cell>
          <cell r="K677" t="str">
            <v>0</v>
          </cell>
          <cell r="L677" t="str">
            <v>0</v>
          </cell>
          <cell r="M677" t="str">
            <v>0</v>
          </cell>
          <cell r="N677" t="str">
            <v>0</v>
          </cell>
          <cell r="O677" t="str">
            <v>0</v>
          </cell>
          <cell r="P677" t="str">
            <v>0</v>
          </cell>
          <cell r="Q677" t="str">
            <v>0</v>
          </cell>
          <cell r="R677" t="str">
            <v>0</v>
          </cell>
          <cell r="S677" t="str">
            <v>0</v>
          </cell>
          <cell r="T677" t="str">
            <v>0</v>
          </cell>
          <cell r="U677" t="str">
            <v>0</v>
          </cell>
          <cell r="V677" t="str">
            <v>0</v>
          </cell>
          <cell r="W677" t="str">
            <v>0</v>
          </cell>
          <cell r="X677" t="str">
            <v>0</v>
          </cell>
        </row>
        <row r="678">
          <cell r="A678">
            <v>518730</v>
          </cell>
          <cell r="B678" t="str">
            <v xml:space="preserve">                                                            518730</v>
          </cell>
          <cell r="C678" t="str">
            <v>0</v>
          </cell>
          <cell r="D678" t="str">
            <v>0</v>
          </cell>
          <cell r="E678" t="str">
            <v>0</v>
          </cell>
          <cell r="F678" t="str">
            <v>0</v>
          </cell>
          <cell r="G678" t="str">
            <v>0</v>
          </cell>
          <cell r="H678" t="str">
            <v>0</v>
          </cell>
          <cell r="I678" t="str">
            <v>0</v>
          </cell>
          <cell r="J678" t="str">
            <v>0</v>
          </cell>
          <cell r="K678" t="str">
            <v>0</v>
          </cell>
          <cell r="L678" t="str">
            <v>0</v>
          </cell>
          <cell r="M678" t="str">
            <v>0</v>
          </cell>
          <cell r="N678" t="str">
            <v>0</v>
          </cell>
          <cell r="O678" t="str">
            <v>0</v>
          </cell>
          <cell r="P678" t="str">
            <v>0</v>
          </cell>
          <cell r="Q678" t="str">
            <v>0</v>
          </cell>
          <cell r="R678" t="str">
            <v>0</v>
          </cell>
          <cell r="S678" t="str">
            <v>0</v>
          </cell>
          <cell r="T678" t="str">
            <v>0</v>
          </cell>
          <cell r="U678" t="str">
            <v>0</v>
          </cell>
          <cell r="V678" t="str">
            <v>0</v>
          </cell>
          <cell r="W678" t="str">
            <v>0</v>
          </cell>
          <cell r="X678" t="str">
            <v>0</v>
          </cell>
        </row>
        <row r="679">
          <cell r="A679">
            <v>519003</v>
          </cell>
          <cell r="B679" t="str">
            <v xml:space="preserve">                                                            519003-Interest Income-LTO</v>
          </cell>
          <cell r="C679" t="str">
            <v>0</v>
          </cell>
          <cell r="D679" t="str">
            <v>0</v>
          </cell>
          <cell r="E679" t="str">
            <v>0</v>
          </cell>
          <cell r="F679" t="str">
            <v>0</v>
          </cell>
          <cell r="G679" t="str">
            <v>0</v>
          </cell>
          <cell r="H679" t="str">
            <v>0</v>
          </cell>
          <cell r="I679" t="str">
            <v>0</v>
          </cell>
          <cell r="J679" t="str">
            <v>0</v>
          </cell>
          <cell r="K679" t="str">
            <v>0</v>
          </cell>
          <cell r="L679" t="str">
            <v>0</v>
          </cell>
          <cell r="M679" t="str">
            <v>0</v>
          </cell>
          <cell r="N679" t="str">
            <v>0</v>
          </cell>
          <cell r="O679" t="str">
            <v>0</v>
          </cell>
          <cell r="P679" t="str">
            <v>0</v>
          </cell>
          <cell r="Q679" t="str">
            <v>0</v>
          </cell>
          <cell r="R679" t="str">
            <v>0</v>
          </cell>
          <cell r="S679" t="str">
            <v>0</v>
          </cell>
          <cell r="T679" t="str">
            <v>0</v>
          </cell>
          <cell r="U679" t="str">
            <v>0</v>
          </cell>
          <cell r="V679" t="str">
            <v>0</v>
          </cell>
          <cell r="W679" t="str">
            <v>0</v>
          </cell>
          <cell r="X679" t="str">
            <v>0</v>
          </cell>
        </row>
        <row r="680">
          <cell r="A680">
            <v>519970</v>
          </cell>
          <cell r="B680" t="str">
            <v xml:space="preserve">                                                            519970</v>
          </cell>
          <cell r="C680" t="str">
            <v>0</v>
          </cell>
          <cell r="D680" t="str">
            <v>0</v>
          </cell>
          <cell r="E680" t="str">
            <v>0</v>
          </cell>
          <cell r="F680" t="str">
            <v>0</v>
          </cell>
          <cell r="G680" t="str">
            <v>0</v>
          </cell>
          <cell r="H680" t="str">
            <v>0</v>
          </cell>
          <cell r="I680" t="str">
            <v>0</v>
          </cell>
          <cell r="J680" t="str">
            <v>0</v>
          </cell>
          <cell r="K680" t="str">
            <v>0</v>
          </cell>
          <cell r="L680" t="str">
            <v>0</v>
          </cell>
          <cell r="M680" t="str">
            <v>0</v>
          </cell>
          <cell r="N680" t="str">
            <v>0</v>
          </cell>
          <cell r="O680" t="str">
            <v>0</v>
          </cell>
          <cell r="P680" t="str">
            <v>0</v>
          </cell>
          <cell r="Q680" t="str">
            <v>0</v>
          </cell>
          <cell r="R680" t="str">
            <v>0</v>
          </cell>
          <cell r="S680" t="str">
            <v>0</v>
          </cell>
          <cell r="T680" t="str">
            <v>0</v>
          </cell>
          <cell r="U680" t="str">
            <v>0</v>
          </cell>
          <cell r="V680" t="str">
            <v>0</v>
          </cell>
          <cell r="W680" t="str">
            <v>0</v>
          </cell>
          <cell r="X680" t="str">
            <v>0</v>
          </cell>
        </row>
        <row r="681">
          <cell r="A681">
            <v>528288</v>
          </cell>
          <cell r="B681" t="str">
            <v xml:space="preserve">                                                            528288     Lnsw Exp Contra</v>
          </cell>
          <cell r="C681" t="str">
            <v>0</v>
          </cell>
          <cell r="D681" t="str">
            <v>0</v>
          </cell>
          <cell r="E681" t="str">
            <v>0</v>
          </cell>
          <cell r="F681" t="str">
            <v>0</v>
          </cell>
          <cell r="G681" t="str">
            <v>0</v>
          </cell>
          <cell r="H681" t="str">
            <v>0</v>
          </cell>
          <cell r="I681" t="str">
            <v>0</v>
          </cell>
          <cell r="J681" t="str">
            <v>0</v>
          </cell>
          <cell r="K681" t="str">
            <v>0</v>
          </cell>
          <cell r="L681" t="str">
            <v>0</v>
          </cell>
          <cell r="M681" t="str">
            <v>0</v>
          </cell>
          <cell r="N681" t="str">
            <v>0</v>
          </cell>
          <cell r="O681" t="str">
            <v>0</v>
          </cell>
          <cell r="P681" t="str">
            <v>0</v>
          </cell>
          <cell r="Q681" t="str">
            <v>0</v>
          </cell>
          <cell r="R681" t="str">
            <v>0</v>
          </cell>
          <cell r="S681" t="str">
            <v>0</v>
          </cell>
          <cell r="T681" t="str">
            <v>0</v>
          </cell>
          <cell r="U681" t="str">
            <v>0</v>
          </cell>
          <cell r="V681" t="str">
            <v>0</v>
          </cell>
          <cell r="W681" t="str">
            <v>0</v>
          </cell>
          <cell r="X681" t="str">
            <v>0</v>
          </cell>
        </row>
        <row r="682">
          <cell r="A682">
            <v>528488</v>
          </cell>
          <cell r="B682" t="str">
            <v xml:space="preserve">                                                            528488     Lgsw Exp Contra</v>
          </cell>
          <cell r="C682" t="str">
            <v>0</v>
          </cell>
          <cell r="D682" t="str">
            <v>0</v>
          </cell>
          <cell r="E682" t="str">
            <v>0</v>
          </cell>
          <cell r="F682" t="str">
            <v>0</v>
          </cell>
          <cell r="G682" t="str">
            <v>0</v>
          </cell>
          <cell r="H682" t="str">
            <v>0</v>
          </cell>
          <cell r="I682" t="str">
            <v>0</v>
          </cell>
          <cell r="J682" t="str">
            <v>0</v>
          </cell>
          <cell r="K682" t="str">
            <v>0</v>
          </cell>
          <cell r="L682" t="str">
            <v>0</v>
          </cell>
          <cell r="M682" t="str">
            <v>0</v>
          </cell>
          <cell r="N682" t="str">
            <v>0</v>
          </cell>
          <cell r="O682" t="str">
            <v>0</v>
          </cell>
          <cell r="P682" t="str">
            <v>0</v>
          </cell>
          <cell r="Q682" t="str">
            <v>0</v>
          </cell>
          <cell r="R682" t="str">
            <v>0</v>
          </cell>
          <cell r="S682" t="str">
            <v>0</v>
          </cell>
          <cell r="T682" t="str">
            <v>0</v>
          </cell>
          <cell r="U682" t="str">
            <v>0</v>
          </cell>
          <cell r="V682" t="str">
            <v>0</v>
          </cell>
          <cell r="W682" t="str">
            <v>0</v>
          </cell>
          <cell r="X682" t="str">
            <v>0</v>
          </cell>
        </row>
        <row r="683">
          <cell r="A683">
            <v>528788</v>
          </cell>
          <cell r="B683" t="str">
            <v xml:space="preserve">                                                            528788     Snsw Exp Contra</v>
          </cell>
          <cell r="C683" t="str">
            <v>0</v>
          </cell>
          <cell r="D683" t="str">
            <v>0</v>
          </cell>
          <cell r="E683" t="str">
            <v>0</v>
          </cell>
          <cell r="F683" t="str">
            <v>0</v>
          </cell>
          <cell r="G683" t="str">
            <v>0</v>
          </cell>
          <cell r="H683" t="str">
            <v>0</v>
          </cell>
          <cell r="I683" t="str">
            <v>0</v>
          </cell>
          <cell r="J683" t="str">
            <v>0</v>
          </cell>
          <cell r="K683" t="str">
            <v>0</v>
          </cell>
          <cell r="L683" t="str">
            <v>0</v>
          </cell>
          <cell r="M683" t="str">
            <v>0</v>
          </cell>
          <cell r="N683" t="str">
            <v>0</v>
          </cell>
          <cell r="O683" t="str">
            <v>0</v>
          </cell>
          <cell r="P683" t="str">
            <v>0</v>
          </cell>
          <cell r="Q683" t="str">
            <v>0</v>
          </cell>
          <cell r="R683" t="str">
            <v>0</v>
          </cell>
          <cell r="S683" t="str">
            <v>0</v>
          </cell>
          <cell r="T683" t="str">
            <v>0</v>
          </cell>
          <cell r="U683" t="str">
            <v>0</v>
          </cell>
          <cell r="V683" t="str">
            <v>0</v>
          </cell>
          <cell r="W683" t="str">
            <v>0</v>
          </cell>
          <cell r="X683" t="str">
            <v>0</v>
          </cell>
        </row>
        <row r="684">
          <cell r="A684">
            <v>550001</v>
          </cell>
          <cell r="B684" t="str">
            <v xml:space="preserve">                                                            550001     S/L Int Rate Swp (Lt Exp)</v>
          </cell>
          <cell r="C684" t="str">
            <v>0</v>
          </cell>
          <cell r="D684" t="str">
            <v>0</v>
          </cell>
          <cell r="E684" t="str">
            <v>0</v>
          </cell>
          <cell r="F684" t="str">
            <v>0</v>
          </cell>
          <cell r="G684" t="str">
            <v>0</v>
          </cell>
          <cell r="H684" t="str">
            <v>0</v>
          </cell>
          <cell r="I684" t="str">
            <v>0</v>
          </cell>
          <cell r="J684" t="str">
            <v>0</v>
          </cell>
          <cell r="K684" t="str">
            <v>0</v>
          </cell>
          <cell r="L684" t="str">
            <v>0</v>
          </cell>
          <cell r="M684" t="str">
            <v>0</v>
          </cell>
          <cell r="N684" t="str">
            <v>0</v>
          </cell>
          <cell r="O684" t="str">
            <v>0</v>
          </cell>
          <cell r="P684" t="str">
            <v>0</v>
          </cell>
          <cell r="Q684" t="str">
            <v>0</v>
          </cell>
          <cell r="R684" t="str">
            <v>0</v>
          </cell>
          <cell r="S684" t="str">
            <v>0</v>
          </cell>
          <cell r="T684" t="str">
            <v>0</v>
          </cell>
          <cell r="U684" t="str">
            <v>0</v>
          </cell>
          <cell r="V684" t="str">
            <v>0</v>
          </cell>
          <cell r="W684" t="str">
            <v>0</v>
          </cell>
          <cell r="X684" t="str">
            <v>0</v>
          </cell>
        </row>
        <row r="685">
          <cell r="A685">
            <v>550002</v>
          </cell>
          <cell r="B685" t="str">
            <v xml:space="preserve">                                                            550002     S/L Int Rate Swp (St Exp)</v>
          </cell>
          <cell r="C685" t="str">
            <v>0</v>
          </cell>
          <cell r="D685" t="str">
            <v>0</v>
          </cell>
          <cell r="E685" t="str">
            <v>0</v>
          </cell>
          <cell r="F685" t="str">
            <v>0</v>
          </cell>
          <cell r="G685" t="str">
            <v>0</v>
          </cell>
          <cell r="H685" t="str">
            <v>0</v>
          </cell>
          <cell r="I685" t="str">
            <v>0</v>
          </cell>
          <cell r="J685" t="str">
            <v>0</v>
          </cell>
          <cell r="K685" t="str">
            <v>0</v>
          </cell>
          <cell r="L685" t="str">
            <v>0</v>
          </cell>
          <cell r="M685" t="str">
            <v>0</v>
          </cell>
          <cell r="N685" t="str">
            <v>0</v>
          </cell>
          <cell r="O685" t="str">
            <v>0</v>
          </cell>
          <cell r="P685" t="str">
            <v>0</v>
          </cell>
          <cell r="Q685" t="str">
            <v>0</v>
          </cell>
          <cell r="R685" t="str">
            <v>0</v>
          </cell>
          <cell r="S685" t="str">
            <v>0</v>
          </cell>
          <cell r="T685" t="str">
            <v>0</v>
          </cell>
          <cell r="U685" t="str">
            <v>0</v>
          </cell>
          <cell r="V685" t="str">
            <v>0</v>
          </cell>
          <cell r="W685" t="str">
            <v>0</v>
          </cell>
          <cell r="X685" t="str">
            <v>0</v>
          </cell>
        </row>
        <row r="686">
          <cell r="A686">
            <v>550010</v>
          </cell>
          <cell r="B686" t="str">
            <v xml:space="preserve">                                                            550010     Var Rate Debt (Lt Exp)</v>
          </cell>
          <cell r="C686" t="str">
            <v>0</v>
          </cell>
          <cell r="D686" t="str">
            <v>0</v>
          </cell>
          <cell r="E686" t="str">
            <v>0</v>
          </cell>
          <cell r="F686" t="str">
            <v>0</v>
          </cell>
          <cell r="G686" t="str">
            <v>0</v>
          </cell>
          <cell r="H686" t="str">
            <v>0</v>
          </cell>
          <cell r="I686" t="str">
            <v>0</v>
          </cell>
          <cell r="J686" t="str">
            <v>0</v>
          </cell>
          <cell r="K686" t="str">
            <v>0</v>
          </cell>
          <cell r="L686" t="str">
            <v>0</v>
          </cell>
          <cell r="M686" t="str">
            <v>0</v>
          </cell>
          <cell r="N686" t="str">
            <v>0</v>
          </cell>
          <cell r="O686" t="str">
            <v>0</v>
          </cell>
          <cell r="P686" t="str">
            <v>0</v>
          </cell>
          <cell r="Q686" t="str">
            <v>0</v>
          </cell>
          <cell r="R686" t="str">
            <v>0</v>
          </cell>
          <cell r="S686" t="str">
            <v>0</v>
          </cell>
          <cell r="T686" t="str">
            <v>0</v>
          </cell>
          <cell r="U686" t="str">
            <v>0</v>
          </cell>
          <cell r="V686" t="str">
            <v>0</v>
          </cell>
          <cell r="W686" t="str">
            <v>0</v>
          </cell>
          <cell r="X686" t="str">
            <v>0</v>
          </cell>
        </row>
        <row r="687">
          <cell r="A687">
            <v>550011</v>
          </cell>
          <cell r="B687" t="str">
            <v xml:space="preserve">                                                            550011     Var Rate Debt (St Exp)</v>
          </cell>
          <cell r="C687" t="str">
            <v>0</v>
          </cell>
          <cell r="D687" t="str">
            <v>0</v>
          </cell>
          <cell r="E687" t="str">
            <v>0</v>
          </cell>
          <cell r="F687" t="str">
            <v>0</v>
          </cell>
          <cell r="G687" t="str">
            <v>0</v>
          </cell>
          <cell r="H687" t="str">
            <v>0</v>
          </cell>
          <cell r="I687" t="str">
            <v>0</v>
          </cell>
          <cell r="J687" t="str">
            <v>0</v>
          </cell>
          <cell r="K687" t="str">
            <v>0</v>
          </cell>
          <cell r="L687" t="str">
            <v>0</v>
          </cell>
          <cell r="M687" t="str">
            <v>0</v>
          </cell>
          <cell r="N687" t="str">
            <v>0</v>
          </cell>
          <cell r="O687" t="str">
            <v>0</v>
          </cell>
          <cell r="P687" t="str">
            <v>0</v>
          </cell>
          <cell r="Q687" t="str">
            <v>0</v>
          </cell>
          <cell r="R687" t="str">
            <v>0</v>
          </cell>
          <cell r="S687" t="str">
            <v>0</v>
          </cell>
          <cell r="T687" t="str">
            <v>0</v>
          </cell>
          <cell r="U687" t="str">
            <v>0</v>
          </cell>
          <cell r="V687" t="str">
            <v>0</v>
          </cell>
          <cell r="W687" t="str">
            <v>0</v>
          </cell>
          <cell r="X687" t="str">
            <v>0</v>
          </cell>
        </row>
        <row r="688">
          <cell r="A688">
            <v>550012</v>
          </cell>
          <cell r="B688" t="str">
            <v xml:space="preserve">                                                            550012     Cap Amortization Contra</v>
          </cell>
          <cell r="C688">
            <v>15393196.67</v>
          </cell>
          <cell r="D688">
            <v>12973465.93</v>
          </cell>
          <cell r="E688">
            <v>14037516.32</v>
          </cell>
          <cell r="F688">
            <v>13433670.35</v>
          </cell>
          <cell r="G688">
            <v>13209044.470000001</v>
          </cell>
          <cell r="H688">
            <v>12495551.029999999</v>
          </cell>
          <cell r="I688">
            <v>11767996.390000001</v>
          </cell>
          <cell r="J688">
            <v>11165831.050000001</v>
          </cell>
          <cell r="K688">
            <v>10000371.17</v>
          </cell>
          <cell r="L688">
            <v>9698383.3900000006</v>
          </cell>
          <cell r="M688">
            <v>8716808.5999999996</v>
          </cell>
          <cell r="N688">
            <v>8249162.2400000002</v>
          </cell>
          <cell r="O688">
            <v>333661484.80000001</v>
          </cell>
          <cell r="P688">
            <v>141140997.61000001</v>
          </cell>
          <cell r="Q688">
            <v>42404178.920000002</v>
          </cell>
          <cell r="R688">
            <v>39138265.850000001</v>
          </cell>
          <cell r="S688">
            <v>32934198.609999999</v>
          </cell>
          <cell r="T688">
            <v>26664354.230000004</v>
          </cell>
          <cell r="U688">
            <v>104956380.74750002</v>
          </cell>
          <cell r="V688">
            <v>62207841.674999997</v>
          </cell>
          <cell r="W688">
            <v>98451450.379999995</v>
          </cell>
          <cell r="X688">
            <v>128171125.7825</v>
          </cell>
        </row>
        <row r="689">
          <cell r="A689">
            <v>550013</v>
          </cell>
          <cell r="B689" t="str">
            <v xml:space="preserve">                                                            550013     ORMD accrual reclass - VR</v>
          </cell>
          <cell r="C689" t="str">
            <v>0</v>
          </cell>
          <cell r="D689" t="str">
            <v>0</v>
          </cell>
          <cell r="E689" t="str">
            <v>0</v>
          </cell>
          <cell r="F689" t="str">
            <v>0</v>
          </cell>
          <cell r="G689" t="str">
            <v>0</v>
          </cell>
          <cell r="H689" t="str">
            <v>0</v>
          </cell>
          <cell r="I689" t="str">
            <v>0</v>
          </cell>
          <cell r="J689" t="str">
            <v>0</v>
          </cell>
          <cell r="K689" t="str">
            <v>0</v>
          </cell>
          <cell r="L689" t="str">
            <v>0</v>
          </cell>
          <cell r="M689" t="str">
            <v>0</v>
          </cell>
          <cell r="N689" t="str">
            <v>0</v>
          </cell>
          <cell r="O689">
            <v>-696079754.61000001</v>
          </cell>
          <cell r="P689" t="str">
            <v>0</v>
          </cell>
          <cell r="Q689" t="str">
            <v>0</v>
          </cell>
          <cell r="R689" t="str">
            <v>0</v>
          </cell>
          <cell r="S689" t="str">
            <v>0</v>
          </cell>
          <cell r="T689" t="str">
            <v>0</v>
          </cell>
          <cell r="U689">
            <v>-174019938.6525</v>
          </cell>
          <cell r="V689" t="str">
            <v>0</v>
          </cell>
          <cell r="W689" t="str">
            <v>0</v>
          </cell>
          <cell r="X689" t="str">
            <v>0</v>
          </cell>
        </row>
        <row r="690">
          <cell r="A690" t="str">
            <v xml:space="preserve">                                                       INTEXPUNADJ_OTHER</v>
          </cell>
          <cell r="B690" t="str">
            <v xml:space="preserve">                                                       INTEXPUNADJ_OTHER</v>
          </cell>
          <cell r="C690">
            <v>15393196.67</v>
          </cell>
          <cell r="D690">
            <v>12973465.93</v>
          </cell>
          <cell r="E690">
            <v>14037516.32</v>
          </cell>
          <cell r="F690">
            <v>13433670.35</v>
          </cell>
          <cell r="G690">
            <v>13209044.470000001</v>
          </cell>
          <cell r="H690">
            <v>12495551.029999999</v>
          </cell>
          <cell r="I690">
            <v>11767996.390000001</v>
          </cell>
          <cell r="J690">
            <v>11165831.050000001</v>
          </cell>
          <cell r="K690">
            <v>10000371.17</v>
          </cell>
          <cell r="L690">
            <v>9698383.3900000006</v>
          </cell>
          <cell r="M690">
            <v>8716808.5999999996</v>
          </cell>
          <cell r="N690">
            <v>8249162.2400000002</v>
          </cell>
          <cell r="O690">
            <v>-362418269.81</v>
          </cell>
          <cell r="P690">
            <v>141140997.61000001</v>
          </cell>
          <cell r="Q690">
            <v>42404178.920000002</v>
          </cell>
          <cell r="R690">
            <v>39138265.850000001</v>
          </cell>
          <cell r="S690">
            <v>32934198.609999999</v>
          </cell>
          <cell r="T690">
            <v>26664354.230000004</v>
          </cell>
          <cell r="U690">
            <v>-69063557.904999986</v>
          </cell>
          <cell r="V690">
            <v>62207841.674999997</v>
          </cell>
          <cell r="W690">
            <v>98451450.379999995</v>
          </cell>
          <cell r="X690">
            <v>128171125.7825</v>
          </cell>
        </row>
        <row r="691">
          <cell r="A691">
            <v>516901</v>
          </cell>
          <cell r="B691" t="str">
            <v xml:space="preserve">                                                                      516901     iStar-Interest exp- VR</v>
          </cell>
          <cell r="C691">
            <v>-92121414.25</v>
          </cell>
          <cell r="D691">
            <v>-77849519.799999997</v>
          </cell>
          <cell r="E691">
            <v>-85929613.790000007</v>
          </cell>
          <cell r="F691">
            <v>-85929131.739999995</v>
          </cell>
          <cell r="G691">
            <v>-84138050.260000005</v>
          </cell>
          <cell r="H691">
            <v>-75565513.359999999</v>
          </cell>
          <cell r="I691">
            <v>-86801196.890000001</v>
          </cell>
          <cell r="J691">
            <v>-85448267.739999995</v>
          </cell>
          <cell r="K691">
            <v>-54715743.979999997</v>
          </cell>
          <cell r="L691">
            <v>-41398789.539999999</v>
          </cell>
          <cell r="M691">
            <v>-42846626.890000001</v>
          </cell>
          <cell r="N691">
            <v>-46009465.32</v>
          </cell>
          <cell r="O691">
            <v>-1666444803.29</v>
          </cell>
          <cell r="P691">
            <v>-858753333.55999994</v>
          </cell>
          <cell r="Q691">
            <v>-255900547.84000003</v>
          </cell>
          <cell r="R691">
            <v>-245632695.36000001</v>
          </cell>
          <cell r="S691">
            <v>-226965208.60999998</v>
          </cell>
          <cell r="T691">
            <v>-130254881.75</v>
          </cell>
          <cell r="U691">
            <v>-546109424.85749996</v>
          </cell>
          <cell r="V691">
            <v>-381307800.11500001</v>
          </cell>
          <cell r="W691">
            <v>-623037210.73249996</v>
          </cell>
          <cell r="X691">
            <v>-792473223.73999989</v>
          </cell>
        </row>
        <row r="692">
          <cell r="A692">
            <v>516902</v>
          </cell>
          <cell r="B692" t="str">
            <v xml:space="preserve">                                                                      516902     iStar-Interest inc- VR</v>
          </cell>
          <cell r="C692" t="str">
            <v>0</v>
          </cell>
          <cell r="D692" t="str">
            <v>0</v>
          </cell>
          <cell r="E692" t="str">
            <v>0</v>
          </cell>
          <cell r="F692" t="str">
            <v>0</v>
          </cell>
          <cell r="G692" t="str">
            <v>0</v>
          </cell>
          <cell r="H692" t="str">
            <v>0</v>
          </cell>
          <cell r="I692" t="str">
            <v>0</v>
          </cell>
          <cell r="J692" t="str">
            <v>0</v>
          </cell>
          <cell r="K692" t="str">
            <v>0</v>
          </cell>
          <cell r="L692" t="str">
            <v>0</v>
          </cell>
          <cell r="M692" t="str">
            <v>0</v>
          </cell>
          <cell r="N692" t="str">
            <v>0</v>
          </cell>
          <cell r="O692" t="str">
            <v>0</v>
          </cell>
          <cell r="P692" t="str">
            <v>0</v>
          </cell>
          <cell r="Q692" t="str">
            <v>0</v>
          </cell>
          <cell r="R692" t="str">
            <v>0</v>
          </cell>
          <cell r="S692" t="str">
            <v>0</v>
          </cell>
          <cell r="T692" t="str">
            <v>0</v>
          </cell>
          <cell r="U692" t="str">
            <v>0</v>
          </cell>
          <cell r="V692" t="str">
            <v>0</v>
          </cell>
          <cell r="W692" t="str">
            <v>0</v>
          </cell>
          <cell r="X692" t="str">
            <v>0</v>
          </cell>
        </row>
        <row r="693">
          <cell r="A693">
            <v>516910</v>
          </cell>
          <cell r="B693" t="str">
            <v xml:space="preserve">                                                                      516910     iStar-amrt comm- VR</v>
          </cell>
          <cell r="C693">
            <v>-226879.01</v>
          </cell>
          <cell r="D693">
            <v>-194834.54</v>
          </cell>
          <cell r="E693">
            <v>-202795.64</v>
          </cell>
          <cell r="F693">
            <v>-192554.68</v>
          </cell>
          <cell r="G693">
            <v>-189766.69</v>
          </cell>
          <cell r="H693">
            <v>-162313.16</v>
          </cell>
          <cell r="I693">
            <v>-171677.65</v>
          </cell>
          <cell r="J693">
            <v>-172278.75</v>
          </cell>
          <cell r="K693">
            <v>-72042.42</v>
          </cell>
          <cell r="L693">
            <v>-49099.66</v>
          </cell>
          <cell r="M693">
            <v>-48832.89</v>
          </cell>
          <cell r="N693">
            <v>-49858.39</v>
          </cell>
          <cell r="O693">
            <v>-5216496.7</v>
          </cell>
          <cell r="P693">
            <v>-1732933.48</v>
          </cell>
          <cell r="Q693">
            <v>-624509.18999999994</v>
          </cell>
          <cell r="R693">
            <v>-544634.53</v>
          </cell>
          <cell r="S693">
            <v>-415998.82</v>
          </cell>
          <cell r="T693">
            <v>-147790.94</v>
          </cell>
          <cell r="U693">
            <v>-1622399.6124999998</v>
          </cell>
          <cell r="V693">
            <v>-904386.83499999996</v>
          </cell>
          <cell r="W693">
            <v>-1402051.9375</v>
          </cell>
          <cell r="X693">
            <v>-1658848.3275000001</v>
          </cell>
        </row>
        <row r="694">
          <cell r="A694">
            <v>516920</v>
          </cell>
          <cell r="B694" t="str">
            <v xml:space="preserve">                                                                      516920     iStar-amrt prem- VR</v>
          </cell>
          <cell r="C694">
            <v>98955.96</v>
          </cell>
          <cell r="D694">
            <v>89201.03</v>
          </cell>
          <cell r="E694">
            <v>99124.1</v>
          </cell>
          <cell r="F694">
            <v>96293.93</v>
          </cell>
          <cell r="G694">
            <v>99364.32</v>
          </cell>
          <cell r="H694">
            <v>96565.42</v>
          </cell>
          <cell r="I694">
            <v>100206.01</v>
          </cell>
          <cell r="J694">
            <v>100299.98</v>
          </cell>
          <cell r="K694">
            <v>97502.68</v>
          </cell>
          <cell r="L694">
            <v>101207.61</v>
          </cell>
          <cell r="M694">
            <v>98483.99</v>
          </cell>
          <cell r="N694">
            <v>102216.08</v>
          </cell>
          <cell r="O694">
            <v>1159166.77</v>
          </cell>
          <cell r="P694">
            <v>1179421.1100000001</v>
          </cell>
          <cell r="Q694">
            <v>287281.09000000003</v>
          </cell>
          <cell r="R694">
            <v>292223.67</v>
          </cell>
          <cell r="S694">
            <v>298008.67</v>
          </cell>
          <cell r="T694">
            <v>301907.68</v>
          </cell>
          <cell r="U694">
            <v>433390.20250000001</v>
          </cell>
          <cell r="V694">
            <v>433325.05250000005</v>
          </cell>
          <cell r="W694">
            <v>729184.92749999999</v>
          </cell>
          <cell r="X694">
            <v>1028215.1525000001</v>
          </cell>
        </row>
        <row r="695">
          <cell r="A695">
            <v>516930</v>
          </cell>
          <cell r="B695" t="str">
            <v xml:space="preserve">                                                                      516930     iStar-amrt disc- VR</v>
          </cell>
          <cell r="C695">
            <v>-41656.83</v>
          </cell>
          <cell r="D695">
            <v>-40788.75</v>
          </cell>
          <cell r="E695">
            <v>-34611.370000000003</v>
          </cell>
          <cell r="F695">
            <v>-28822.21</v>
          </cell>
          <cell r="G695">
            <v>-29284.15</v>
          </cell>
          <cell r="H695">
            <v>-19383.259999999998</v>
          </cell>
          <cell r="I695">
            <v>-19300.560000000001</v>
          </cell>
          <cell r="J695">
            <v>-19342.080000000002</v>
          </cell>
          <cell r="K695">
            <v>-19030.919999999998</v>
          </cell>
          <cell r="L695">
            <v>-19473.419999999998</v>
          </cell>
          <cell r="M695">
            <v>-19226.400000000001</v>
          </cell>
          <cell r="N695">
            <v>-16161.98</v>
          </cell>
          <cell r="O695">
            <v>-463301.79</v>
          </cell>
          <cell r="P695">
            <v>-307081.93</v>
          </cell>
          <cell r="Q695">
            <v>-117056.95</v>
          </cell>
          <cell r="R695">
            <v>-77489.62</v>
          </cell>
          <cell r="S695">
            <v>-57673.56</v>
          </cell>
          <cell r="T695">
            <v>-54861.8</v>
          </cell>
          <cell r="U695">
            <v>-176115.28749999998</v>
          </cell>
          <cell r="V695">
            <v>-158161.4975</v>
          </cell>
          <cell r="W695">
            <v>-223450.76</v>
          </cell>
          <cell r="X695">
            <v>-280478.89</v>
          </cell>
        </row>
        <row r="696">
          <cell r="A696">
            <v>516940</v>
          </cell>
          <cell r="B696" t="str">
            <v xml:space="preserve">                                                                      516940     iStar-amrt othr gain-VR</v>
          </cell>
          <cell r="C696" t="str">
            <v>0</v>
          </cell>
          <cell r="D696" t="str">
            <v>0</v>
          </cell>
          <cell r="E696" t="str">
            <v>0</v>
          </cell>
          <cell r="F696" t="str">
            <v>0</v>
          </cell>
          <cell r="G696" t="str">
            <v>0</v>
          </cell>
          <cell r="H696" t="str">
            <v>0</v>
          </cell>
          <cell r="I696" t="str">
            <v>0</v>
          </cell>
          <cell r="J696" t="str">
            <v>0</v>
          </cell>
          <cell r="K696" t="str">
            <v>0</v>
          </cell>
          <cell r="L696" t="str">
            <v>0</v>
          </cell>
          <cell r="M696" t="str">
            <v>0</v>
          </cell>
          <cell r="N696" t="str">
            <v>0</v>
          </cell>
          <cell r="O696" t="str">
            <v>0</v>
          </cell>
          <cell r="P696" t="str">
            <v>0</v>
          </cell>
          <cell r="Q696" t="str">
            <v>0</v>
          </cell>
          <cell r="R696" t="str">
            <v>0</v>
          </cell>
          <cell r="S696" t="str">
            <v>0</v>
          </cell>
          <cell r="T696" t="str">
            <v>0</v>
          </cell>
          <cell r="U696" t="str">
            <v>0</v>
          </cell>
          <cell r="V696" t="str">
            <v>0</v>
          </cell>
          <cell r="W696" t="str">
            <v>0</v>
          </cell>
          <cell r="X696" t="str">
            <v>0</v>
          </cell>
        </row>
        <row r="697">
          <cell r="A697">
            <v>516950</v>
          </cell>
          <cell r="B697" t="str">
            <v xml:space="preserve">                                                                      516950     iStar-amrt othr loss-VR</v>
          </cell>
          <cell r="C697" t="str">
            <v>0</v>
          </cell>
          <cell r="D697" t="str">
            <v>0</v>
          </cell>
          <cell r="E697" t="str">
            <v>0</v>
          </cell>
          <cell r="F697" t="str">
            <v>0</v>
          </cell>
          <cell r="G697" t="str">
            <v>0</v>
          </cell>
          <cell r="H697" t="str">
            <v>0</v>
          </cell>
          <cell r="I697" t="str">
            <v>0</v>
          </cell>
          <cell r="J697" t="str">
            <v>0</v>
          </cell>
          <cell r="K697" t="str">
            <v>0</v>
          </cell>
          <cell r="L697" t="str">
            <v>0</v>
          </cell>
          <cell r="M697" t="str">
            <v>0</v>
          </cell>
          <cell r="N697" t="str">
            <v>0</v>
          </cell>
          <cell r="O697" t="str">
            <v>0</v>
          </cell>
          <cell r="P697" t="str">
            <v>0</v>
          </cell>
          <cell r="Q697" t="str">
            <v>0</v>
          </cell>
          <cell r="R697" t="str">
            <v>0</v>
          </cell>
          <cell r="S697" t="str">
            <v>0</v>
          </cell>
          <cell r="T697" t="str">
            <v>0</v>
          </cell>
          <cell r="U697" t="str">
            <v>0</v>
          </cell>
          <cell r="V697" t="str">
            <v>0</v>
          </cell>
          <cell r="W697" t="str">
            <v>0</v>
          </cell>
          <cell r="X697" t="str">
            <v>0</v>
          </cell>
        </row>
        <row r="698">
          <cell r="A698">
            <v>516960</v>
          </cell>
          <cell r="B698" t="str">
            <v xml:space="preserve">                                                                      516960     iStar-amrt hdge gain-VR</v>
          </cell>
          <cell r="C698" t="str">
            <v>0</v>
          </cell>
          <cell r="D698" t="str">
            <v>0</v>
          </cell>
          <cell r="E698" t="str">
            <v>0</v>
          </cell>
          <cell r="F698" t="str">
            <v>0</v>
          </cell>
          <cell r="G698" t="str">
            <v>0</v>
          </cell>
          <cell r="H698" t="str">
            <v>0</v>
          </cell>
          <cell r="I698" t="str">
            <v>0</v>
          </cell>
          <cell r="J698" t="str">
            <v>0</v>
          </cell>
          <cell r="K698" t="str">
            <v>0</v>
          </cell>
          <cell r="L698" t="str">
            <v>0</v>
          </cell>
          <cell r="M698" t="str">
            <v>0</v>
          </cell>
          <cell r="N698" t="str">
            <v>0</v>
          </cell>
          <cell r="O698" t="str">
            <v>0</v>
          </cell>
          <cell r="P698" t="str">
            <v>0</v>
          </cell>
          <cell r="Q698" t="str">
            <v>0</v>
          </cell>
          <cell r="R698" t="str">
            <v>0</v>
          </cell>
          <cell r="S698" t="str">
            <v>0</v>
          </cell>
          <cell r="T698" t="str">
            <v>0</v>
          </cell>
          <cell r="U698" t="str">
            <v>0</v>
          </cell>
          <cell r="V698" t="str">
            <v>0</v>
          </cell>
          <cell r="W698" t="str">
            <v>0</v>
          </cell>
          <cell r="X698" t="str">
            <v>0</v>
          </cell>
        </row>
        <row r="699">
          <cell r="A699">
            <v>516970</v>
          </cell>
          <cell r="B699" t="str">
            <v xml:space="preserve">                                                                      516970     iStar-amrt hdge loss-VR</v>
          </cell>
          <cell r="C699" t="str">
            <v>0</v>
          </cell>
          <cell r="D699" t="str">
            <v>0</v>
          </cell>
          <cell r="E699" t="str">
            <v>0</v>
          </cell>
          <cell r="F699" t="str">
            <v>0</v>
          </cell>
          <cell r="G699" t="str">
            <v>0</v>
          </cell>
          <cell r="H699" t="str">
            <v>0</v>
          </cell>
          <cell r="I699" t="str">
            <v>0</v>
          </cell>
          <cell r="J699" t="str">
            <v>0</v>
          </cell>
          <cell r="K699" t="str">
            <v>0</v>
          </cell>
          <cell r="L699" t="str">
            <v>0</v>
          </cell>
          <cell r="M699" t="str">
            <v>0</v>
          </cell>
          <cell r="N699" t="str">
            <v>0</v>
          </cell>
          <cell r="O699" t="str">
            <v>0</v>
          </cell>
          <cell r="P699" t="str">
            <v>0</v>
          </cell>
          <cell r="Q699" t="str">
            <v>0</v>
          </cell>
          <cell r="R699" t="str">
            <v>0</v>
          </cell>
          <cell r="S699" t="str">
            <v>0</v>
          </cell>
          <cell r="T699" t="str">
            <v>0</v>
          </cell>
          <cell r="U699" t="str">
            <v>0</v>
          </cell>
          <cell r="V699" t="str">
            <v>0</v>
          </cell>
          <cell r="W699" t="str">
            <v>0</v>
          </cell>
          <cell r="X699" t="str">
            <v>0</v>
          </cell>
        </row>
        <row r="700">
          <cell r="A700" t="str">
            <v xml:space="preserve">                                                                 SR_COUP_DEBT_VAR_EXP</v>
          </cell>
          <cell r="B700" t="str">
            <v xml:space="preserve">                                                                 SR_COUP_DEBT_VAR_EXP</v>
          </cell>
          <cell r="C700">
            <v>-92290994.13000001</v>
          </cell>
          <cell r="D700">
            <v>-77995942.060000002</v>
          </cell>
          <cell r="E700">
            <v>-86067896.700000018</v>
          </cell>
          <cell r="F700">
            <v>-86054214.699999988</v>
          </cell>
          <cell r="G700">
            <v>-84257736.780000016</v>
          </cell>
          <cell r="H700">
            <v>-75650644.359999999</v>
          </cell>
          <cell r="I700">
            <v>-86891969.090000004</v>
          </cell>
          <cell r="J700">
            <v>-85539588.589999989</v>
          </cell>
          <cell r="K700">
            <v>-54709314.640000001</v>
          </cell>
          <cell r="L700">
            <v>-41366155.009999998</v>
          </cell>
          <cell r="M700">
            <v>-42816202.189999998</v>
          </cell>
          <cell r="N700">
            <v>-45973269.609999999</v>
          </cell>
          <cell r="O700">
            <v>-1670965435.01</v>
          </cell>
          <cell r="P700">
            <v>-859613927.8599999</v>
          </cell>
          <cell r="Q700">
            <v>-256354832.89000002</v>
          </cell>
          <cell r="R700">
            <v>-245962595.84000003</v>
          </cell>
          <cell r="S700">
            <v>-227140872.31999999</v>
          </cell>
          <cell r="T700">
            <v>-130155626.80999999</v>
          </cell>
          <cell r="U700">
            <v>-547474549.55500007</v>
          </cell>
          <cell r="V700">
            <v>-381937023.39499998</v>
          </cell>
          <cell r="W700">
            <v>-623933528.50250006</v>
          </cell>
          <cell r="X700">
            <v>-793384335.80500007</v>
          </cell>
        </row>
        <row r="701">
          <cell r="A701">
            <v>517070</v>
          </cell>
          <cell r="B701" t="str">
            <v xml:space="preserve">                                                                      517070     iStar-amrt hdge loss-VR</v>
          </cell>
          <cell r="C701" t="str">
            <v>0</v>
          </cell>
          <cell r="D701" t="str">
            <v>0</v>
          </cell>
          <cell r="E701" t="str">
            <v>0</v>
          </cell>
          <cell r="F701" t="str">
            <v>0</v>
          </cell>
          <cell r="G701" t="str">
            <v>0</v>
          </cell>
          <cell r="H701" t="str">
            <v>0</v>
          </cell>
          <cell r="I701" t="str">
            <v>0</v>
          </cell>
          <cell r="J701" t="str">
            <v>0</v>
          </cell>
          <cell r="K701" t="str">
            <v>0</v>
          </cell>
          <cell r="L701" t="str">
            <v>0</v>
          </cell>
          <cell r="M701" t="str">
            <v>0</v>
          </cell>
          <cell r="N701" t="str">
            <v>0</v>
          </cell>
          <cell r="O701" t="str">
            <v>0</v>
          </cell>
          <cell r="P701" t="str">
            <v>0</v>
          </cell>
          <cell r="Q701" t="str">
            <v>0</v>
          </cell>
          <cell r="R701" t="str">
            <v>0</v>
          </cell>
          <cell r="S701" t="str">
            <v>0</v>
          </cell>
          <cell r="T701" t="str">
            <v>0</v>
          </cell>
          <cell r="U701" t="str">
            <v>0</v>
          </cell>
          <cell r="V701" t="str">
            <v>0</v>
          </cell>
          <cell r="W701" t="str">
            <v>0</v>
          </cell>
          <cell r="X701" t="str">
            <v>0</v>
          </cell>
        </row>
        <row r="702">
          <cell r="A702">
            <v>517060</v>
          </cell>
          <cell r="B702" t="str">
            <v xml:space="preserve">                                                                      517060     iStar-amrt hdge gain-VR</v>
          </cell>
          <cell r="C702" t="str">
            <v>0</v>
          </cell>
          <cell r="D702" t="str">
            <v>0</v>
          </cell>
          <cell r="E702" t="str">
            <v>0</v>
          </cell>
          <cell r="F702" t="str">
            <v>0</v>
          </cell>
          <cell r="G702" t="str">
            <v>0</v>
          </cell>
          <cell r="H702" t="str">
            <v>0</v>
          </cell>
          <cell r="I702" t="str">
            <v>0</v>
          </cell>
          <cell r="J702" t="str">
            <v>0</v>
          </cell>
          <cell r="K702" t="str">
            <v>0</v>
          </cell>
          <cell r="L702" t="str">
            <v>0</v>
          </cell>
          <cell r="M702" t="str">
            <v>0</v>
          </cell>
          <cell r="N702" t="str">
            <v>0</v>
          </cell>
          <cell r="O702" t="str">
            <v>0</v>
          </cell>
          <cell r="P702" t="str">
            <v>0</v>
          </cell>
          <cell r="Q702" t="str">
            <v>0</v>
          </cell>
          <cell r="R702" t="str">
            <v>0</v>
          </cell>
          <cell r="S702" t="str">
            <v>0</v>
          </cell>
          <cell r="T702" t="str">
            <v>0</v>
          </cell>
          <cell r="U702" t="str">
            <v>0</v>
          </cell>
          <cell r="V702" t="str">
            <v>0</v>
          </cell>
          <cell r="W702" t="str">
            <v>0</v>
          </cell>
          <cell r="X702" t="str">
            <v>0</v>
          </cell>
        </row>
        <row r="703">
          <cell r="A703">
            <v>517050</v>
          </cell>
          <cell r="B703" t="str">
            <v xml:space="preserve">                                                                      517050     iStar-amrt othr loss-VR</v>
          </cell>
          <cell r="C703" t="str">
            <v>0</v>
          </cell>
          <cell r="D703" t="str">
            <v>0</v>
          </cell>
          <cell r="E703" t="str">
            <v>0</v>
          </cell>
          <cell r="F703" t="str">
            <v>0</v>
          </cell>
          <cell r="G703" t="str">
            <v>0</v>
          </cell>
          <cell r="H703" t="str">
            <v>0</v>
          </cell>
          <cell r="I703" t="str">
            <v>0</v>
          </cell>
          <cell r="J703" t="str">
            <v>0</v>
          </cell>
          <cell r="K703" t="str">
            <v>0</v>
          </cell>
          <cell r="L703" t="str">
            <v>0</v>
          </cell>
          <cell r="M703" t="str">
            <v>0</v>
          </cell>
          <cell r="N703" t="str">
            <v>0</v>
          </cell>
          <cell r="O703" t="str">
            <v>0</v>
          </cell>
          <cell r="P703" t="str">
            <v>0</v>
          </cell>
          <cell r="Q703" t="str">
            <v>0</v>
          </cell>
          <cell r="R703" t="str">
            <v>0</v>
          </cell>
          <cell r="S703" t="str">
            <v>0</v>
          </cell>
          <cell r="T703" t="str">
            <v>0</v>
          </cell>
          <cell r="U703" t="str">
            <v>0</v>
          </cell>
          <cell r="V703" t="str">
            <v>0</v>
          </cell>
          <cell r="W703" t="str">
            <v>0</v>
          </cell>
          <cell r="X703" t="str">
            <v>0</v>
          </cell>
        </row>
        <row r="704">
          <cell r="A704">
            <v>517040</v>
          </cell>
          <cell r="B704" t="str">
            <v xml:space="preserve">                                                                      517040     iStar-amrt othr gain-VR</v>
          </cell>
          <cell r="C704" t="str">
            <v>0</v>
          </cell>
          <cell r="D704" t="str">
            <v>0</v>
          </cell>
          <cell r="E704" t="str">
            <v>0</v>
          </cell>
          <cell r="F704" t="str">
            <v>0</v>
          </cell>
          <cell r="G704" t="str">
            <v>0</v>
          </cell>
          <cell r="H704" t="str">
            <v>0</v>
          </cell>
          <cell r="I704" t="str">
            <v>0</v>
          </cell>
          <cell r="J704" t="str">
            <v>0</v>
          </cell>
          <cell r="K704" t="str">
            <v>0</v>
          </cell>
          <cell r="L704" t="str">
            <v>0</v>
          </cell>
          <cell r="M704" t="str">
            <v>0</v>
          </cell>
          <cell r="N704" t="str">
            <v>0</v>
          </cell>
          <cell r="O704" t="str">
            <v>0</v>
          </cell>
          <cell r="P704" t="str">
            <v>0</v>
          </cell>
          <cell r="Q704" t="str">
            <v>0</v>
          </cell>
          <cell r="R704" t="str">
            <v>0</v>
          </cell>
          <cell r="S704" t="str">
            <v>0</v>
          </cell>
          <cell r="T704" t="str">
            <v>0</v>
          </cell>
          <cell r="U704" t="str">
            <v>0</v>
          </cell>
          <cell r="V704" t="str">
            <v>0</v>
          </cell>
          <cell r="W704" t="str">
            <v>0</v>
          </cell>
          <cell r="X704" t="str">
            <v>0</v>
          </cell>
        </row>
        <row r="705">
          <cell r="A705">
            <v>517030</v>
          </cell>
          <cell r="B705" t="str">
            <v xml:space="preserve">                                                                      517030     iStar-amrt disc-VR</v>
          </cell>
          <cell r="C705">
            <v>-571548709.49000001</v>
          </cell>
          <cell r="D705">
            <v>-499130943.48000002</v>
          </cell>
          <cell r="E705">
            <v>-555038261.39999998</v>
          </cell>
          <cell r="F705">
            <v>-566652858.88</v>
          </cell>
          <cell r="G705">
            <v>-646832534.78999996</v>
          </cell>
          <cell r="H705">
            <v>-656997732.73000002</v>
          </cell>
          <cell r="I705">
            <v>-727795106.86000001</v>
          </cell>
          <cell r="J705">
            <v>-708269809.76999998</v>
          </cell>
          <cell r="K705">
            <v>-666933224.02999997</v>
          </cell>
          <cell r="L705">
            <v>-649488088.54999995</v>
          </cell>
          <cell r="M705">
            <v>-684923066.04999995</v>
          </cell>
          <cell r="N705">
            <v>-725101901.70000005</v>
          </cell>
          <cell r="O705">
            <v>-6392004583.6000004</v>
          </cell>
          <cell r="P705">
            <v>-7658712237.7299995</v>
          </cell>
          <cell r="Q705">
            <v>-1625717914.3699999</v>
          </cell>
          <cell r="R705">
            <v>-1870483126.4000001</v>
          </cell>
          <cell r="S705">
            <v>-2102998140.6600001</v>
          </cell>
          <cell r="T705">
            <v>-2059513056.3</v>
          </cell>
          <cell r="U705">
            <v>-2414987715.1075001</v>
          </cell>
          <cell r="V705">
            <v>-2538373259.1075001</v>
          </cell>
          <cell r="W705">
            <v>-4562915581.8074999</v>
          </cell>
          <cell r="X705">
            <v>-6610052256.2924995</v>
          </cell>
        </row>
        <row r="706">
          <cell r="A706">
            <v>517010</v>
          </cell>
          <cell r="B706" t="str">
            <v xml:space="preserve">                                                                      517010     iStar-amrt comm-VR</v>
          </cell>
          <cell r="C706">
            <v>-1446553.65</v>
          </cell>
          <cell r="D706">
            <v>-1197974.96</v>
          </cell>
          <cell r="E706">
            <v>-1323079.73</v>
          </cell>
          <cell r="F706">
            <v>-1323570.19</v>
          </cell>
          <cell r="G706">
            <v>-1485629.73</v>
          </cell>
          <cell r="H706">
            <v>-1421794.14</v>
          </cell>
          <cell r="I706">
            <v>-1562608.89</v>
          </cell>
          <cell r="J706">
            <v>-1431287.39</v>
          </cell>
          <cell r="K706">
            <v>-1264067.8</v>
          </cell>
          <cell r="L706">
            <v>-1187967.73</v>
          </cell>
          <cell r="M706">
            <v>-1404443.33</v>
          </cell>
          <cell r="N706">
            <v>-1501206.75</v>
          </cell>
          <cell r="O706">
            <v>-21996401.75</v>
          </cell>
          <cell r="P706">
            <v>-16550184.289999999</v>
          </cell>
          <cell r="Q706">
            <v>-3967608.34</v>
          </cell>
          <cell r="R706">
            <v>-4230994.0599999996</v>
          </cell>
          <cell r="S706">
            <v>-4257964.08</v>
          </cell>
          <cell r="T706">
            <v>-4093617.81</v>
          </cell>
          <cell r="U706">
            <v>-7513773.0874999994</v>
          </cell>
          <cell r="V706">
            <v>-6058549.3825000003</v>
          </cell>
          <cell r="W706">
            <v>-10402219.712499999</v>
          </cell>
          <cell r="X706">
            <v>-14425065.630000001</v>
          </cell>
        </row>
        <row r="707">
          <cell r="A707" t="str">
            <v xml:space="preserve">                                                                 SR_ZERO_COUP_DEBT_VAR_EXP</v>
          </cell>
          <cell r="B707" t="str">
            <v xml:space="preserve">                                                                 SR_ZERO_COUP_DEBT_VAR_EXP</v>
          </cell>
          <cell r="C707">
            <v>-572995263.13999999</v>
          </cell>
          <cell r="D707">
            <v>-500328918.44</v>
          </cell>
          <cell r="E707">
            <v>-556361341.13</v>
          </cell>
          <cell r="F707">
            <v>-567976429.07000005</v>
          </cell>
          <cell r="G707">
            <v>-648318164.51999998</v>
          </cell>
          <cell r="H707">
            <v>-658419526.87</v>
          </cell>
          <cell r="I707">
            <v>-729357715.75</v>
          </cell>
          <cell r="J707">
            <v>-709701097.15999997</v>
          </cell>
          <cell r="K707">
            <v>-668197291.82999992</v>
          </cell>
          <cell r="L707">
            <v>-650676056.27999997</v>
          </cell>
          <cell r="M707">
            <v>-686327509.38</v>
          </cell>
          <cell r="N707">
            <v>-726603108.45000005</v>
          </cell>
          <cell r="O707">
            <v>-6414000985.3500004</v>
          </cell>
          <cell r="P707">
            <v>-7675262422.0199995</v>
          </cell>
          <cell r="Q707">
            <v>-1629685522.71</v>
          </cell>
          <cell r="R707">
            <v>-1874714120.46</v>
          </cell>
          <cell r="S707">
            <v>-2107256104.7399998</v>
          </cell>
          <cell r="T707">
            <v>-2063606674.1099999</v>
          </cell>
          <cell r="U707">
            <v>-2422501488.1950002</v>
          </cell>
          <cell r="V707">
            <v>-2544431808.4899998</v>
          </cell>
          <cell r="W707">
            <v>-4573317801.5200005</v>
          </cell>
          <cell r="X707">
            <v>-6624477321.9224997</v>
          </cell>
        </row>
        <row r="708">
          <cell r="A708">
            <v>517330</v>
          </cell>
          <cell r="B708" t="str">
            <v xml:space="preserve">                                                                      517330     iStar-amrt disc- VR</v>
          </cell>
          <cell r="C708" t="str">
            <v>0</v>
          </cell>
          <cell r="D708" t="str">
            <v>0</v>
          </cell>
          <cell r="E708" t="str">
            <v>0</v>
          </cell>
          <cell r="F708" t="str">
            <v>0</v>
          </cell>
          <cell r="G708" t="str">
            <v>0</v>
          </cell>
          <cell r="H708" t="str">
            <v>0</v>
          </cell>
          <cell r="I708" t="str">
            <v>0</v>
          </cell>
          <cell r="J708" t="str">
            <v>0</v>
          </cell>
          <cell r="K708" t="str">
            <v>0</v>
          </cell>
          <cell r="L708" t="str">
            <v>0</v>
          </cell>
          <cell r="M708" t="str">
            <v>0</v>
          </cell>
          <cell r="N708" t="str">
            <v>0</v>
          </cell>
          <cell r="O708" t="str">
            <v>0</v>
          </cell>
          <cell r="P708" t="str">
            <v>0</v>
          </cell>
          <cell r="Q708" t="str">
            <v>0</v>
          </cell>
          <cell r="R708" t="str">
            <v>0</v>
          </cell>
          <cell r="S708" t="str">
            <v>0</v>
          </cell>
          <cell r="T708" t="str">
            <v>0</v>
          </cell>
          <cell r="U708" t="str">
            <v>0</v>
          </cell>
          <cell r="V708" t="str">
            <v>0</v>
          </cell>
          <cell r="W708" t="str">
            <v>0</v>
          </cell>
          <cell r="X708" t="str">
            <v>0</v>
          </cell>
        </row>
        <row r="709">
          <cell r="A709" t="str">
            <v xml:space="preserve">                                                                 ZERO_COUP_COSTFREE_DEBT_VAR_EXP</v>
          </cell>
          <cell r="B709" t="str">
            <v xml:space="preserve">                                                                 ZERO_COUP_COSTFREE_DEBT_VAR_EXP</v>
          </cell>
          <cell r="C709" t="str">
            <v>0</v>
          </cell>
          <cell r="D709" t="str">
            <v>0</v>
          </cell>
          <cell r="E709" t="str">
            <v>0</v>
          </cell>
          <cell r="F709" t="str">
            <v>0</v>
          </cell>
          <cell r="G709" t="str">
            <v>0</v>
          </cell>
          <cell r="H709" t="str">
            <v>0</v>
          </cell>
          <cell r="I709" t="str">
            <v>0</v>
          </cell>
          <cell r="J709" t="str">
            <v>0</v>
          </cell>
          <cell r="K709" t="str">
            <v>0</v>
          </cell>
          <cell r="L709" t="str">
            <v>0</v>
          </cell>
          <cell r="M709" t="str">
            <v>0</v>
          </cell>
          <cell r="N709" t="str">
            <v>0</v>
          </cell>
          <cell r="O709" t="str">
            <v>0</v>
          </cell>
          <cell r="P709" t="str">
            <v>0</v>
          </cell>
          <cell r="Q709" t="str">
            <v>0</v>
          </cell>
          <cell r="R709" t="str">
            <v>0</v>
          </cell>
          <cell r="S709" t="str">
            <v>0</v>
          </cell>
          <cell r="T709" t="str">
            <v>0</v>
          </cell>
          <cell r="U709" t="str">
            <v>0</v>
          </cell>
          <cell r="V709" t="str">
            <v>0</v>
          </cell>
          <cell r="W709" t="str">
            <v>0</v>
          </cell>
          <cell r="X709" t="str">
            <v>0</v>
          </cell>
        </row>
        <row r="710">
          <cell r="A710">
            <v>517340</v>
          </cell>
          <cell r="B710" t="str">
            <v xml:space="preserve">                                                                      517340     iStar-amrt othr gain-VR</v>
          </cell>
          <cell r="C710" t="str">
            <v>0</v>
          </cell>
          <cell r="D710" t="str">
            <v>0</v>
          </cell>
          <cell r="E710" t="str">
            <v>0</v>
          </cell>
          <cell r="F710" t="str">
            <v>0</v>
          </cell>
          <cell r="G710" t="str">
            <v>0</v>
          </cell>
          <cell r="H710" t="str">
            <v>0</v>
          </cell>
          <cell r="I710" t="str">
            <v>0</v>
          </cell>
          <cell r="J710" t="str">
            <v>0</v>
          </cell>
          <cell r="K710" t="str">
            <v>0</v>
          </cell>
          <cell r="L710" t="str">
            <v>0</v>
          </cell>
          <cell r="M710" t="str">
            <v>0</v>
          </cell>
          <cell r="N710" t="str">
            <v>0</v>
          </cell>
          <cell r="O710" t="str">
            <v>0</v>
          </cell>
          <cell r="P710" t="str">
            <v>0</v>
          </cell>
          <cell r="Q710" t="str">
            <v>0</v>
          </cell>
          <cell r="R710" t="str">
            <v>0</v>
          </cell>
          <cell r="S710" t="str">
            <v>0</v>
          </cell>
          <cell r="T710" t="str">
            <v>0</v>
          </cell>
          <cell r="U710" t="str">
            <v>0</v>
          </cell>
          <cell r="V710" t="str">
            <v>0</v>
          </cell>
          <cell r="W710" t="str">
            <v>0</v>
          </cell>
          <cell r="X710" t="str">
            <v>0</v>
          </cell>
        </row>
        <row r="711">
          <cell r="A711" t="str">
            <v xml:space="preserve">                                                                 ZERO_COUP_COSTFREE_SWAP_VAR_EXP</v>
          </cell>
          <cell r="B711" t="str">
            <v xml:space="preserve">                                                                 ZERO_COUP_COSTFREE_SWAP_VAR_EXP</v>
          </cell>
          <cell r="C711" t="str">
            <v>0</v>
          </cell>
          <cell r="D711" t="str">
            <v>0</v>
          </cell>
          <cell r="E711" t="str">
            <v>0</v>
          </cell>
          <cell r="F711" t="str">
            <v>0</v>
          </cell>
          <cell r="G711" t="str">
            <v>0</v>
          </cell>
          <cell r="H711" t="str">
            <v>0</v>
          </cell>
          <cell r="I711" t="str">
            <v>0</v>
          </cell>
          <cell r="J711" t="str">
            <v>0</v>
          </cell>
          <cell r="K711" t="str">
            <v>0</v>
          </cell>
          <cell r="L711" t="str">
            <v>0</v>
          </cell>
          <cell r="M711" t="str">
            <v>0</v>
          </cell>
          <cell r="N711" t="str">
            <v>0</v>
          </cell>
          <cell r="O711" t="str">
            <v>0</v>
          </cell>
          <cell r="P711" t="str">
            <v>0</v>
          </cell>
          <cell r="Q711" t="str">
            <v>0</v>
          </cell>
          <cell r="R711" t="str">
            <v>0</v>
          </cell>
          <cell r="S711" t="str">
            <v>0</v>
          </cell>
          <cell r="T711" t="str">
            <v>0</v>
          </cell>
          <cell r="U711" t="str">
            <v>0</v>
          </cell>
          <cell r="V711" t="str">
            <v>0</v>
          </cell>
          <cell r="W711" t="str">
            <v>0</v>
          </cell>
          <cell r="X711" t="str">
            <v>0</v>
          </cell>
        </row>
        <row r="712">
          <cell r="A712">
            <v>517770</v>
          </cell>
          <cell r="B712" t="str">
            <v xml:space="preserve">                                                                      517770     iStar-amrt hdge loss-VR</v>
          </cell>
          <cell r="C712" t="str">
            <v>0</v>
          </cell>
          <cell r="D712" t="str">
            <v>0</v>
          </cell>
          <cell r="E712" t="str">
            <v>0</v>
          </cell>
          <cell r="F712" t="str">
            <v>0</v>
          </cell>
          <cell r="G712" t="str">
            <v>0</v>
          </cell>
          <cell r="H712" t="str">
            <v>0</v>
          </cell>
          <cell r="I712" t="str">
            <v>0</v>
          </cell>
          <cell r="J712" t="str">
            <v>0</v>
          </cell>
          <cell r="K712" t="str">
            <v>0</v>
          </cell>
          <cell r="L712" t="str">
            <v>0</v>
          </cell>
          <cell r="M712" t="str">
            <v>0</v>
          </cell>
          <cell r="N712" t="str">
            <v>0</v>
          </cell>
          <cell r="O712" t="str">
            <v>0</v>
          </cell>
          <cell r="P712" t="str">
            <v>0</v>
          </cell>
          <cell r="Q712" t="str">
            <v>0</v>
          </cell>
          <cell r="R712" t="str">
            <v>0</v>
          </cell>
          <cell r="S712" t="str">
            <v>0</v>
          </cell>
          <cell r="T712" t="str">
            <v>0</v>
          </cell>
          <cell r="U712" t="str">
            <v>0</v>
          </cell>
          <cell r="V712" t="str">
            <v>0</v>
          </cell>
          <cell r="W712" t="str">
            <v>0</v>
          </cell>
          <cell r="X712" t="str">
            <v>0</v>
          </cell>
        </row>
        <row r="713">
          <cell r="A713">
            <v>517760</v>
          </cell>
          <cell r="B713" t="str">
            <v xml:space="preserve">                                                                      517760     iStar-amrt hdge gain-VR</v>
          </cell>
          <cell r="C713" t="str">
            <v>0</v>
          </cell>
          <cell r="D713" t="str">
            <v>0</v>
          </cell>
          <cell r="E713" t="str">
            <v>0</v>
          </cell>
          <cell r="F713" t="str">
            <v>0</v>
          </cell>
          <cell r="G713" t="str">
            <v>0</v>
          </cell>
          <cell r="H713" t="str">
            <v>0</v>
          </cell>
          <cell r="I713" t="str">
            <v>0</v>
          </cell>
          <cell r="J713" t="str">
            <v>0</v>
          </cell>
          <cell r="K713" t="str">
            <v>0</v>
          </cell>
          <cell r="L713" t="str">
            <v>0</v>
          </cell>
          <cell r="M713" t="str">
            <v>0</v>
          </cell>
          <cell r="N713" t="str">
            <v>0</v>
          </cell>
          <cell r="O713" t="str">
            <v>0</v>
          </cell>
          <cell r="P713" t="str">
            <v>0</v>
          </cell>
          <cell r="Q713" t="str">
            <v>0</v>
          </cell>
          <cell r="R713" t="str">
            <v>0</v>
          </cell>
          <cell r="S713" t="str">
            <v>0</v>
          </cell>
          <cell r="T713" t="str">
            <v>0</v>
          </cell>
          <cell r="U713" t="str">
            <v>0</v>
          </cell>
          <cell r="V713" t="str">
            <v>0</v>
          </cell>
          <cell r="W713" t="str">
            <v>0</v>
          </cell>
          <cell r="X713" t="str">
            <v>0</v>
          </cell>
        </row>
        <row r="714">
          <cell r="A714">
            <v>517750</v>
          </cell>
          <cell r="B714" t="str">
            <v xml:space="preserve">                                                                      517750     iStar-amrt othr loss-VR</v>
          </cell>
          <cell r="C714" t="str">
            <v>0</v>
          </cell>
          <cell r="D714" t="str">
            <v>0</v>
          </cell>
          <cell r="E714" t="str">
            <v>0</v>
          </cell>
          <cell r="F714" t="str">
            <v>0</v>
          </cell>
          <cell r="G714" t="str">
            <v>0</v>
          </cell>
          <cell r="H714" t="str">
            <v>0</v>
          </cell>
          <cell r="I714" t="str">
            <v>0</v>
          </cell>
          <cell r="J714" t="str">
            <v>0</v>
          </cell>
          <cell r="K714" t="str">
            <v>0</v>
          </cell>
          <cell r="L714" t="str">
            <v>0</v>
          </cell>
          <cell r="M714" t="str">
            <v>0</v>
          </cell>
          <cell r="N714" t="str">
            <v>0</v>
          </cell>
          <cell r="O714" t="str">
            <v>0</v>
          </cell>
          <cell r="P714" t="str">
            <v>0</v>
          </cell>
          <cell r="Q714" t="str">
            <v>0</v>
          </cell>
          <cell r="R714" t="str">
            <v>0</v>
          </cell>
          <cell r="S714" t="str">
            <v>0</v>
          </cell>
          <cell r="T714" t="str">
            <v>0</v>
          </cell>
          <cell r="U714" t="str">
            <v>0</v>
          </cell>
          <cell r="V714" t="str">
            <v>0</v>
          </cell>
          <cell r="W714" t="str">
            <v>0</v>
          </cell>
          <cell r="X714" t="str">
            <v>0</v>
          </cell>
        </row>
        <row r="715">
          <cell r="A715">
            <v>517740</v>
          </cell>
          <cell r="B715" t="str">
            <v xml:space="preserve">                                                                      517740     iStar-amrt othr gain-VR</v>
          </cell>
          <cell r="C715" t="str">
            <v>0</v>
          </cell>
          <cell r="D715" t="str">
            <v>0</v>
          </cell>
          <cell r="E715" t="str">
            <v>0</v>
          </cell>
          <cell r="F715" t="str">
            <v>0</v>
          </cell>
          <cell r="G715" t="str">
            <v>0</v>
          </cell>
          <cell r="H715" t="str">
            <v>0</v>
          </cell>
          <cell r="I715" t="str">
            <v>0</v>
          </cell>
          <cell r="J715" t="str">
            <v>0</v>
          </cell>
          <cell r="K715" t="str">
            <v>0</v>
          </cell>
          <cell r="L715" t="str">
            <v>0</v>
          </cell>
          <cell r="M715" t="str">
            <v>0</v>
          </cell>
          <cell r="N715" t="str">
            <v>0</v>
          </cell>
          <cell r="O715" t="str">
            <v>0</v>
          </cell>
          <cell r="P715" t="str">
            <v>0</v>
          </cell>
          <cell r="Q715" t="str">
            <v>0</v>
          </cell>
          <cell r="R715" t="str">
            <v>0</v>
          </cell>
          <cell r="S715" t="str">
            <v>0</v>
          </cell>
          <cell r="T715" t="str">
            <v>0</v>
          </cell>
          <cell r="U715" t="str">
            <v>0</v>
          </cell>
          <cell r="V715" t="str">
            <v>0</v>
          </cell>
          <cell r="W715" t="str">
            <v>0</v>
          </cell>
          <cell r="X715" t="str">
            <v>0</v>
          </cell>
        </row>
        <row r="716">
          <cell r="A716">
            <v>517730</v>
          </cell>
          <cell r="B716" t="str">
            <v xml:space="preserve">                                                                      517730     iStar-amrt disc- VR</v>
          </cell>
          <cell r="C716" t="str">
            <v>0</v>
          </cell>
          <cell r="D716" t="str">
            <v>0</v>
          </cell>
          <cell r="E716" t="str">
            <v>0</v>
          </cell>
          <cell r="F716" t="str">
            <v>0</v>
          </cell>
          <cell r="G716" t="str">
            <v>0</v>
          </cell>
          <cell r="H716" t="str">
            <v>0</v>
          </cell>
          <cell r="I716" t="str">
            <v>0</v>
          </cell>
          <cell r="J716" t="str">
            <v>0</v>
          </cell>
          <cell r="K716" t="str">
            <v>0</v>
          </cell>
          <cell r="L716" t="str">
            <v>0</v>
          </cell>
          <cell r="M716" t="str">
            <v>0</v>
          </cell>
          <cell r="N716" t="str">
            <v>0</v>
          </cell>
          <cell r="O716" t="str">
            <v>0</v>
          </cell>
          <cell r="P716" t="str">
            <v>0</v>
          </cell>
          <cell r="Q716" t="str">
            <v>0</v>
          </cell>
          <cell r="R716" t="str">
            <v>0</v>
          </cell>
          <cell r="S716" t="str">
            <v>0</v>
          </cell>
          <cell r="T716" t="str">
            <v>0</v>
          </cell>
          <cell r="U716" t="str">
            <v>0</v>
          </cell>
          <cell r="V716" t="str">
            <v>0</v>
          </cell>
          <cell r="W716" t="str">
            <v>0</v>
          </cell>
          <cell r="X716" t="str">
            <v>0</v>
          </cell>
        </row>
        <row r="717">
          <cell r="A717">
            <v>517720</v>
          </cell>
          <cell r="B717" t="str">
            <v xml:space="preserve">                                                                      517720     iStar-amrt prem- VR</v>
          </cell>
          <cell r="C717" t="str">
            <v>0</v>
          </cell>
          <cell r="D717" t="str">
            <v>0</v>
          </cell>
          <cell r="E717" t="str">
            <v>0</v>
          </cell>
          <cell r="F717" t="str">
            <v>0</v>
          </cell>
          <cell r="G717" t="str">
            <v>0</v>
          </cell>
          <cell r="H717" t="str">
            <v>0</v>
          </cell>
          <cell r="I717" t="str">
            <v>0</v>
          </cell>
          <cell r="J717" t="str">
            <v>0</v>
          </cell>
          <cell r="K717" t="str">
            <v>0</v>
          </cell>
          <cell r="L717" t="str">
            <v>0</v>
          </cell>
          <cell r="M717" t="str">
            <v>0</v>
          </cell>
          <cell r="N717" t="str">
            <v>0</v>
          </cell>
          <cell r="O717" t="str">
            <v>0</v>
          </cell>
          <cell r="P717" t="str">
            <v>0</v>
          </cell>
          <cell r="Q717" t="str">
            <v>0</v>
          </cell>
          <cell r="R717" t="str">
            <v>0</v>
          </cell>
          <cell r="S717" t="str">
            <v>0</v>
          </cell>
          <cell r="T717" t="str">
            <v>0</v>
          </cell>
          <cell r="U717" t="str">
            <v>0</v>
          </cell>
          <cell r="V717" t="str">
            <v>0</v>
          </cell>
          <cell r="W717" t="str">
            <v>0</v>
          </cell>
          <cell r="X717" t="str">
            <v>0</v>
          </cell>
        </row>
        <row r="718">
          <cell r="A718">
            <v>517710</v>
          </cell>
          <cell r="B718" t="str">
            <v xml:space="preserve">                                                                      517710     iStar-amrt comm- VR</v>
          </cell>
          <cell r="C718" t="str">
            <v>0</v>
          </cell>
          <cell r="D718" t="str">
            <v>0</v>
          </cell>
          <cell r="E718" t="str">
            <v>0</v>
          </cell>
          <cell r="F718" t="str">
            <v>0</v>
          </cell>
          <cell r="G718" t="str">
            <v>0</v>
          </cell>
          <cell r="H718" t="str">
            <v>0</v>
          </cell>
          <cell r="I718" t="str">
            <v>0</v>
          </cell>
          <cell r="J718" t="str">
            <v>0</v>
          </cell>
          <cell r="K718" t="str">
            <v>0</v>
          </cell>
          <cell r="L718" t="str">
            <v>0</v>
          </cell>
          <cell r="M718" t="str">
            <v>0</v>
          </cell>
          <cell r="N718" t="str">
            <v>0</v>
          </cell>
          <cell r="O718" t="str">
            <v>0</v>
          </cell>
          <cell r="P718" t="str">
            <v>0</v>
          </cell>
          <cell r="Q718" t="str">
            <v>0</v>
          </cell>
          <cell r="R718" t="str">
            <v>0</v>
          </cell>
          <cell r="S718" t="str">
            <v>0</v>
          </cell>
          <cell r="T718" t="str">
            <v>0</v>
          </cell>
          <cell r="U718" t="str">
            <v>0</v>
          </cell>
          <cell r="V718" t="str">
            <v>0</v>
          </cell>
          <cell r="W718" t="str">
            <v>0</v>
          </cell>
          <cell r="X718" t="str">
            <v>0</v>
          </cell>
        </row>
        <row r="719">
          <cell r="A719">
            <v>517702</v>
          </cell>
          <cell r="B719" t="str">
            <v xml:space="preserve">                                                                      517702     iStar-Interest inc- VR</v>
          </cell>
          <cell r="C719" t="str">
            <v>0</v>
          </cell>
          <cell r="D719" t="str">
            <v>0</v>
          </cell>
          <cell r="E719" t="str">
            <v>0</v>
          </cell>
          <cell r="F719" t="str">
            <v>0</v>
          </cell>
          <cell r="G719" t="str">
            <v>0</v>
          </cell>
          <cell r="H719" t="str">
            <v>0</v>
          </cell>
          <cell r="I719" t="str">
            <v>0</v>
          </cell>
          <cell r="J719" t="str">
            <v>0</v>
          </cell>
          <cell r="K719" t="str">
            <v>0</v>
          </cell>
          <cell r="L719" t="str">
            <v>0</v>
          </cell>
          <cell r="M719" t="str">
            <v>0</v>
          </cell>
          <cell r="N719" t="str">
            <v>0</v>
          </cell>
          <cell r="O719" t="str">
            <v>0</v>
          </cell>
          <cell r="P719" t="str">
            <v>0</v>
          </cell>
          <cell r="Q719" t="str">
            <v>0</v>
          </cell>
          <cell r="R719" t="str">
            <v>0</v>
          </cell>
          <cell r="S719" t="str">
            <v>0</v>
          </cell>
          <cell r="T719" t="str">
            <v>0</v>
          </cell>
          <cell r="U719" t="str">
            <v>0</v>
          </cell>
          <cell r="V719" t="str">
            <v>0</v>
          </cell>
          <cell r="W719" t="str">
            <v>0</v>
          </cell>
          <cell r="X719" t="str">
            <v>0</v>
          </cell>
        </row>
        <row r="720">
          <cell r="A720">
            <v>517701</v>
          </cell>
          <cell r="B720" t="str">
            <v xml:space="preserve">                                                                      517701     iStar-Interest exp- VR</v>
          </cell>
          <cell r="C720" t="str">
            <v>0</v>
          </cell>
          <cell r="D720" t="str">
            <v>0</v>
          </cell>
          <cell r="E720" t="str">
            <v>0</v>
          </cell>
          <cell r="F720" t="str">
            <v>0</v>
          </cell>
          <cell r="G720" t="str">
            <v>0</v>
          </cell>
          <cell r="H720" t="str">
            <v>0</v>
          </cell>
          <cell r="I720" t="str">
            <v>0</v>
          </cell>
          <cell r="J720" t="str">
            <v>0</v>
          </cell>
          <cell r="K720" t="str">
            <v>0</v>
          </cell>
          <cell r="L720" t="str">
            <v>0</v>
          </cell>
          <cell r="M720" t="str">
            <v>0</v>
          </cell>
          <cell r="N720" t="str">
            <v>0</v>
          </cell>
          <cell r="O720" t="str">
            <v>0</v>
          </cell>
          <cell r="P720" t="str">
            <v>0</v>
          </cell>
          <cell r="Q720" t="str">
            <v>0</v>
          </cell>
          <cell r="R720" t="str">
            <v>0</v>
          </cell>
          <cell r="S720" t="str">
            <v>0</v>
          </cell>
          <cell r="T720" t="str">
            <v>0</v>
          </cell>
          <cell r="U720" t="str">
            <v>0</v>
          </cell>
          <cell r="V720" t="str">
            <v>0</v>
          </cell>
          <cell r="W720" t="str">
            <v>0</v>
          </cell>
          <cell r="X720" t="str">
            <v>0</v>
          </cell>
        </row>
        <row r="721">
          <cell r="A721" t="str">
            <v xml:space="preserve">                                                                 JR_COUP_DEBT_VAR_EXP</v>
          </cell>
          <cell r="B721" t="str">
            <v xml:space="preserve">                                                                 JR_COUP_DEBT_VAR_EXP</v>
          </cell>
          <cell r="C721" t="str">
            <v>0</v>
          </cell>
          <cell r="D721" t="str">
            <v>0</v>
          </cell>
          <cell r="E721" t="str">
            <v>0</v>
          </cell>
          <cell r="F721" t="str">
            <v>0</v>
          </cell>
          <cell r="G721" t="str">
            <v>0</v>
          </cell>
          <cell r="H721" t="str">
            <v>0</v>
          </cell>
          <cell r="I721" t="str">
            <v>0</v>
          </cell>
          <cell r="J721" t="str">
            <v>0</v>
          </cell>
          <cell r="K721" t="str">
            <v>0</v>
          </cell>
          <cell r="L721" t="str">
            <v>0</v>
          </cell>
          <cell r="M721" t="str">
            <v>0</v>
          </cell>
          <cell r="N721" t="str">
            <v>0</v>
          </cell>
          <cell r="O721" t="str">
            <v>0</v>
          </cell>
          <cell r="P721" t="str">
            <v>0</v>
          </cell>
          <cell r="Q721" t="str">
            <v>0</v>
          </cell>
          <cell r="R721" t="str">
            <v>0</v>
          </cell>
          <cell r="S721" t="str">
            <v>0</v>
          </cell>
          <cell r="T721" t="str">
            <v>0</v>
          </cell>
          <cell r="U721" t="str">
            <v>0</v>
          </cell>
          <cell r="V721" t="str">
            <v>0</v>
          </cell>
          <cell r="W721" t="str">
            <v>0</v>
          </cell>
          <cell r="X721" t="str">
            <v>0</v>
          </cell>
        </row>
        <row r="722">
          <cell r="A722">
            <v>517870</v>
          </cell>
          <cell r="B722" t="str">
            <v xml:space="preserve">                                                                      517870     iStar-amrt hdge loss-VR</v>
          </cell>
          <cell r="C722" t="str">
            <v>0</v>
          </cell>
          <cell r="D722" t="str">
            <v>0</v>
          </cell>
          <cell r="E722" t="str">
            <v>0</v>
          </cell>
          <cell r="F722" t="str">
            <v>0</v>
          </cell>
          <cell r="G722" t="str">
            <v>0</v>
          </cell>
          <cell r="H722" t="str">
            <v>0</v>
          </cell>
          <cell r="I722" t="str">
            <v>0</v>
          </cell>
          <cell r="J722" t="str">
            <v>0</v>
          </cell>
          <cell r="K722" t="str">
            <v>0</v>
          </cell>
          <cell r="L722" t="str">
            <v>0</v>
          </cell>
          <cell r="M722" t="str">
            <v>0</v>
          </cell>
          <cell r="N722" t="str">
            <v>0</v>
          </cell>
          <cell r="O722" t="str">
            <v>0</v>
          </cell>
          <cell r="P722" t="str">
            <v>0</v>
          </cell>
          <cell r="Q722" t="str">
            <v>0</v>
          </cell>
          <cell r="R722" t="str">
            <v>0</v>
          </cell>
          <cell r="S722" t="str">
            <v>0</v>
          </cell>
          <cell r="T722" t="str">
            <v>0</v>
          </cell>
          <cell r="U722" t="str">
            <v>0</v>
          </cell>
          <cell r="V722" t="str">
            <v>0</v>
          </cell>
          <cell r="W722" t="str">
            <v>0</v>
          </cell>
          <cell r="X722" t="str">
            <v>0</v>
          </cell>
        </row>
        <row r="723">
          <cell r="A723">
            <v>517860</v>
          </cell>
          <cell r="B723" t="str">
            <v xml:space="preserve">                                                                      517860     iStar-amrt hdge gain-VR</v>
          </cell>
          <cell r="C723" t="str">
            <v>0</v>
          </cell>
          <cell r="D723" t="str">
            <v>0</v>
          </cell>
          <cell r="E723" t="str">
            <v>0</v>
          </cell>
          <cell r="F723" t="str">
            <v>0</v>
          </cell>
          <cell r="G723" t="str">
            <v>0</v>
          </cell>
          <cell r="H723" t="str">
            <v>0</v>
          </cell>
          <cell r="I723" t="str">
            <v>0</v>
          </cell>
          <cell r="J723" t="str">
            <v>0</v>
          </cell>
          <cell r="K723" t="str">
            <v>0</v>
          </cell>
          <cell r="L723" t="str">
            <v>0</v>
          </cell>
          <cell r="M723" t="str">
            <v>0</v>
          </cell>
          <cell r="N723" t="str">
            <v>0</v>
          </cell>
          <cell r="O723" t="str">
            <v>0</v>
          </cell>
          <cell r="P723" t="str">
            <v>0</v>
          </cell>
          <cell r="Q723" t="str">
            <v>0</v>
          </cell>
          <cell r="R723" t="str">
            <v>0</v>
          </cell>
          <cell r="S723" t="str">
            <v>0</v>
          </cell>
          <cell r="T723" t="str">
            <v>0</v>
          </cell>
          <cell r="U723" t="str">
            <v>0</v>
          </cell>
          <cell r="V723" t="str">
            <v>0</v>
          </cell>
          <cell r="W723" t="str">
            <v>0</v>
          </cell>
          <cell r="X723" t="str">
            <v>0</v>
          </cell>
        </row>
        <row r="724">
          <cell r="A724">
            <v>517850</v>
          </cell>
          <cell r="B724" t="str">
            <v xml:space="preserve">                                                                      517850     iStar-amrt othr loss-VR</v>
          </cell>
          <cell r="C724" t="str">
            <v>0</v>
          </cell>
          <cell r="D724" t="str">
            <v>0</v>
          </cell>
          <cell r="E724" t="str">
            <v>0</v>
          </cell>
          <cell r="F724" t="str">
            <v>0</v>
          </cell>
          <cell r="G724" t="str">
            <v>0</v>
          </cell>
          <cell r="H724" t="str">
            <v>0</v>
          </cell>
          <cell r="I724" t="str">
            <v>0</v>
          </cell>
          <cell r="J724" t="str">
            <v>0</v>
          </cell>
          <cell r="K724" t="str">
            <v>0</v>
          </cell>
          <cell r="L724" t="str">
            <v>0</v>
          </cell>
          <cell r="M724" t="str">
            <v>0</v>
          </cell>
          <cell r="N724" t="str">
            <v>0</v>
          </cell>
          <cell r="O724" t="str">
            <v>0</v>
          </cell>
          <cell r="P724" t="str">
            <v>0</v>
          </cell>
          <cell r="Q724" t="str">
            <v>0</v>
          </cell>
          <cell r="R724" t="str">
            <v>0</v>
          </cell>
          <cell r="S724" t="str">
            <v>0</v>
          </cell>
          <cell r="T724" t="str">
            <v>0</v>
          </cell>
          <cell r="U724" t="str">
            <v>0</v>
          </cell>
          <cell r="V724" t="str">
            <v>0</v>
          </cell>
          <cell r="W724" t="str">
            <v>0</v>
          </cell>
          <cell r="X724" t="str">
            <v>0</v>
          </cell>
        </row>
        <row r="725">
          <cell r="A725">
            <v>517840</v>
          </cell>
          <cell r="B725" t="str">
            <v xml:space="preserve">                                                                      517840     iStar-amrt othr gain-VR</v>
          </cell>
          <cell r="C725" t="str">
            <v>0</v>
          </cell>
          <cell r="D725" t="str">
            <v>0</v>
          </cell>
          <cell r="E725" t="str">
            <v>0</v>
          </cell>
          <cell r="F725" t="str">
            <v>0</v>
          </cell>
          <cell r="G725" t="str">
            <v>0</v>
          </cell>
          <cell r="H725" t="str">
            <v>0</v>
          </cell>
          <cell r="I725" t="str">
            <v>0</v>
          </cell>
          <cell r="J725" t="str">
            <v>0</v>
          </cell>
          <cell r="K725" t="str">
            <v>0</v>
          </cell>
          <cell r="L725" t="str">
            <v>0</v>
          </cell>
          <cell r="M725" t="str">
            <v>0</v>
          </cell>
          <cell r="N725" t="str">
            <v>0</v>
          </cell>
          <cell r="O725" t="str">
            <v>0</v>
          </cell>
          <cell r="P725" t="str">
            <v>0</v>
          </cell>
          <cell r="Q725" t="str">
            <v>0</v>
          </cell>
          <cell r="R725" t="str">
            <v>0</v>
          </cell>
          <cell r="S725" t="str">
            <v>0</v>
          </cell>
          <cell r="T725" t="str">
            <v>0</v>
          </cell>
          <cell r="U725" t="str">
            <v>0</v>
          </cell>
          <cell r="V725" t="str">
            <v>0</v>
          </cell>
          <cell r="W725" t="str">
            <v>0</v>
          </cell>
          <cell r="X725" t="str">
            <v>0</v>
          </cell>
        </row>
        <row r="726">
          <cell r="A726">
            <v>517830</v>
          </cell>
          <cell r="B726" t="str">
            <v xml:space="preserve">                                                                      517830     iStar-amrt disc- VR</v>
          </cell>
          <cell r="C726" t="str">
            <v>0</v>
          </cell>
          <cell r="D726" t="str">
            <v>0</v>
          </cell>
          <cell r="E726" t="str">
            <v>0</v>
          </cell>
          <cell r="F726" t="str">
            <v>0</v>
          </cell>
          <cell r="G726" t="str">
            <v>0</v>
          </cell>
          <cell r="H726" t="str">
            <v>0</v>
          </cell>
          <cell r="I726" t="str">
            <v>0</v>
          </cell>
          <cell r="J726" t="str">
            <v>0</v>
          </cell>
          <cell r="K726" t="str">
            <v>0</v>
          </cell>
          <cell r="L726" t="str">
            <v>0</v>
          </cell>
          <cell r="M726" t="str">
            <v>0</v>
          </cell>
          <cell r="N726" t="str">
            <v>0</v>
          </cell>
          <cell r="O726" t="str">
            <v>0</v>
          </cell>
          <cell r="P726" t="str">
            <v>0</v>
          </cell>
          <cell r="Q726" t="str">
            <v>0</v>
          </cell>
          <cell r="R726" t="str">
            <v>0</v>
          </cell>
          <cell r="S726" t="str">
            <v>0</v>
          </cell>
          <cell r="T726" t="str">
            <v>0</v>
          </cell>
          <cell r="U726" t="str">
            <v>0</v>
          </cell>
          <cell r="V726" t="str">
            <v>0</v>
          </cell>
          <cell r="W726" t="str">
            <v>0</v>
          </cell>
          <cell r="X726" t="str">
            <v>0</v>
          </cell>
        </row>
        <row r="727">
          <cell r="A727">
            <v>517810</v>
          </cell>
          <cell r="B727" t="str">
            <v xml:space="preserve">                                                                      517810     iStar-amrt comm- VR</v>
          </cell>
          <cell r="C727" t="str">
            <v>0</v>
          </cell>
          <cell r="D727" t="str">
            <v>0</v>
          </cell>
          <cell r="E727" t="str">
            <v>0</v>
          </cell>
          <cell r="F727" t="str">
            <v>0</v>
          </cell>
          <cell r="G727" t="str">
            <v>0</v>
          </cell>
          <cell r="H727" t="str">
            <v>0</v>
          </cell>
          <cell r="I727" t="str">
            <v>0</v>
          </cell>
          <cell r="J727" t="str">
            <v>0</v>
          </cell>
          <cell r="K727" t="str">
            <v>0</v>
          </cell>
          <cell r="L727" t="str">
            <v>0</v>
          </cell>
          <cell r="M727" t="str">
            <v>0</v>
          </cell>
          <cell r="N727" t="str">
            <v>0</v>
          </cell>
          <cell r="O727" t="str">
            <v>0</v>
          </cell>
          <cell r="P727" t="str">
            <v>0</v>
          </cell>
          <cell r="Q727" t="str">
            <v>0</v>
          </cell>
          <cell r="R727" t="str">
            <v>0</v>
          </cell>
          <cell r="S727" t="str">
            <v>0</v>
          </cell>
          <cell r="T727" t="str">
            <v>0</v>
          </cell>
          <cell r="U727" t="str">
            <v>0</v>
          </cell>
          <cell r="V727" t="str">
            <v>0</v>
          </cell>
          <cell r="W727" t="str">
            <v>0</v>
          </cell>
          <cell r="X727" t="str">
            <v>0</v>
          </cell>
        </row>
        <row r="728">
          <cell r="A728" t="str">
            <v xml:space="preserve">                                                                 JR_ZERO_COUP_DEBT_VAR_EXP</v>
          </cell>
          <cell r="B728" t="str">
            <v xml:space="preserve">                                                                 JR_ZERO_COUP_DEBT_VAR_EXP</v>
          </cell>
          <cell r="C728" t="str">
            <v>0</v>
          </cell>
          <cell r="D728" t="str">
            <v>0</v>
          </cell>
          <cell r="E728" t="str">
            <v>0</v>
          </cell>
          <cell r="F728" t="str">
            <v>0</v>
          </cell>
          <cell r="G728" t="str">
            <v>0</v>
          </cell>
          <cell r="H728" t="str">
            <v>0</v>
          </cell>
          <cell r="I728" t="str">
            <v>0</v>
          </cell>
          <cell r="J728" t="str">
            <v>0</v>
          </cell>
          <cell r="K728" t="str">
            <v>0</v>
          </cell>
          <cell r="L728" t="str">
            <v>0</v>
          </cell>
          <cell r="M728" t="str">
            <v>0</v>
          </cell>
          <cell r="N728" t="str">
            <v>0</v>
          </cell>
          <cell r="O728" t="str">
            <v>0</v>
          </cell>
          <cell r="P728" t="str">
            <v>0</v>
          </cell>
          <cell r="Q728" t="str">
            <v>0</v>
          </cell>
          <cell r="R728" t="str">
            <v>0</v>
          </cell>
          <cell r="S728" t="str">
            <v>0</v>
          </cell>
          <cell r="T728" t="str">
            <v>0</v>
          </cell>
          <cell r="U728" t="str">
            <v>0</v>
          </cell>
          <cell r="V728" t="str">
            <v>0</v>
          </cell>
          <cell r="W728" t="str">
            <v>0</v>
          </cell>
          <cell r="X728" t="str">
            <v>0</v>
          </cell>
        </row>
        <row r="729">
          <cell r="A729">
            <v>518001</v>
          </cell>
          <cell r="B729" t="str">
            <v xml:space="preserve">                                                                           518001     iStar-Non ORMD Swap Interest exp - VR</v>
          </cell>
          <cell r="C729">
            <v>-0.02</v>
          </cell>
          <cell r="D729">
            <v>0.05</v>
          </cell>
          <cell r="E729">
            <v>-0.01</v>
          </cell>
          <cell r="F729">
            <v>-0.09</v>
          </cell>
          <cell r="G729">
            <v>0.04</v>
          </cell>
          <cell r="H729">
            <v>-0.02</v>
          </cell>
          <cell r="I729">
            <v>0.04</v>
          </cell>
          <cell r="J729">
            <v>-0.01</v>
          </cell>
          <cell r="K729">
            <v>-7.0000000000000007E-2</v>
          </cell>
          <cell r="L729">
            <v>-0.06</v>
          </cell>
          <cell r="M729" t="str">
            <v>0</v>
          </cell>
          <cell r="N729">
            <v>0.03</v>
          </cell>
          <cell r="O729">
            <v>0.28999999999999998</v>
          </cell>
          <cell r="P729">
            <v>-0.12</v>
          </cell>
          <cell r="Q729">
            <v>0.02</v>
          </cell>
          <cell r="R729">
            <v>-7.0000000000000007E-2</v>
          </cell>
          <cell r="S729">
            <v>-0.04</v>
          </cell>
          <cell r="T729">
            <v>-0.03</v>
          </cell>
          <cell r="U729">
            <v>0.08</v>
          </cell>
          <cell r="V729">
            <v>-3.2500000000000001E-2</v>
          </cell>
          <cell r="W729">
            <v>-4.2500000000000003E-2</v>
          </cell>
          <cell r="X729">
            <v>-0.1275</v>
          </cell>
        </row>
        <row r="730">
          <cell r="A730">
            <v>518002</v>
          </cell>
          <cell r="B730" t="str">
            <v xml:space="preserve">                                                                           518002     iStar-Non ORMD Swap Interest inc - VR</v>
          </cell>
          <cell r="C730">
            <v>0.05</v>
          </cell>
          <cell r="D730">
            <v>-0.18</v>
          </cell>
          <cell r="E730">
            <v>0.13</v>
          </cell>
          <cell r="F730">
            <v>0.05</v>
          </cell>
          <cell r="G730">
            <v>0.04</v>
          </cell>
          <cell r="H730">
            <v>7.0000000000000007E-2</v>
          </cell>
          <cell r="I730">
            <v>0.03</v>
          </cell>
          <cell r="J730">
            <v>0.08</v>
          </cell>
          <cell r="K730">
            <v>0.03</v>
          </cell>
          <cell r="L730">
            <v>0.09</v>
          </cell>
          <cell r="M730">
            <v>0.03</v>
          </cell>
          <cell r="N730">
            <v>0.02</v>
          </cell>
          <cell r="O730">
            <v>0.51</v>
          </cell>
          <cell r="P730">
            <v>0.44</v>
          </cell>
          <cell r="Q730">
            <v>0</v>
          </cell>
          <cell r="R730">
            <v>0.16</v>
          </cell>
          <cell r="S730">
            <v>0.14000000000000001</v>
          </cell>
          <cell r="T730">
            <v>0.14000000000000001</v>
          </cell>
          <cell r="U730">
            <v>0.1075</v>
          </cell>
          <cell r="V730">
            <v>7.4999999999999997E-2</v>
          </cell>
          <cell r="W730">
            <v>0.23</v>
          </cell>
          <cell r="X730">
            <v>0.38750000000000001</v>
          </cell>
        </row>
        <row r="731">
          <cell r="A731">
            <v>518005</v>
          </cell>
          <cell r="B731" t="str">
            <v xml:space="preserve">                                                                           518005     Interest Expense DNQ Reclass</v>
          </cell>
          <cell r="C731" t="str">
            <v>0</v>
          </cell>
          <cell r="D731" t="str">
            <v>0</v>
          </cell>
          <cell r="E731" t="str">
            <v>0</v>
          </cell>
          <cell r="F731" t="str">
            <v>0</v>
          </cell>
          <cell r="G731" t="str">
            <v>0</v>
          </cell>
          <cell r="H731" t="str">
            <v>0</v>
          </cell>
          <cell r="I731" t="str">
            <v>0</v>
          </cell>
          <cell r="J731" t="str">
            <v>0</v>
          </cell>
          <cell r="K731" t="str">
            <v>0</v>
          </cell>
          <cell r="L731" t="str">
            <v>0</v>
          </cell>
          <cell r="M731" t="str">
            <v>0</v>
          </cell>
          <cell r="N731" t="str">
            <v>0</v>
          </cell>
          <cell r="O731" t="str">
            <v>0</v>
          </cell>
          <cell r="P731" t="str">
            <v>0</v>
          </cell>
          <cell r="Q731" t="str">
            <v>0</v>
          </cell>
          <cell r="R731" t="str">
            <v>0</v>
          </cell>
          <cell r="S731" t="str">
            <v>0</v>
          </cell>
          <cell r="T731" t="str">
            <v>0</v>
          </cell>
          <cell r="U731" t="str">
            <v>0</v>
          </cell>
          <cell r="V731" t="str">
            <v>0</v>
          </cell>
          <cell r="W731" t="str">
            <v>0</v>
          </cell>
          <cell r="X731" t="str">
            <v>0</v>
          </cell>
        </row>
        <row r="732">
          <cell r="A732">
            <v>518020</v>
          </cell>
          <cell r="B732" t="str">
            <v xml:space="preserve">                                                                           518020     iStar-Non ORMD Swap Amort Premium - VR</v>
          </cell>
          <cell r="C732" t="str">
            <v>0</v>
          </cell>
          <cell r="D732" t="str">
            <v>0</v>
          </cell>
          <cell r="E732">
            <v>0.01</v>
          </cell>
          <cell r="F732" t="str">
            <v>0</v>
          </cell>
          <cell r="G732" t="str">
            <v>0</v>
          </cell>
          <cell r="H732">
            <v>-0.01</v>
          </cell>
          <cell r="I732">
            <v>0.01</v>
          </cell>
          <cell r="J732">
            <v>0.01</v>
          </cell>
          <cell r="K732">
            <v>0.01</v>
          </cell>
          <cell r="L732">
            <v>0.01</v>
          </cell>
          <cell r="M732" t="str">
            <v>0</v>
          </cell>
          <cell r="N732">
            <v>0.01</v>
          </cell>
          <cell r="O732">
            <v>-0.01</v>
          </cell>
          <cell r="P732">
            <v>0.05</v>
          </cell>
          <cell r="Q732">
            <v>0.01</v>
          </cell>
          <cell r="R732">
            <v>-0.01</v>
          </cell>
          <cell r="S732">
            <v>0.03</v>
          </cell>
          <cell r="T732">
            <v>0.02</v>
          </cell>
          <cell r="U732">
            <v>0</v>
          </cell>
          <cell r="V732">
            <v>7.4999999999999997E-3</v>
          </cell>
          <cell r="W732">
            <v>1.4999999999999999E-2</v>
          </cell>
          <cell r="X732">
            <v>0.04</v>
          </cell>
        </row>
        <row r="733">
          <cell r="A733">
            <v>518030</v>
          </cell>
          <cell r="B733" t="str">
            <v xml:space="preserve">                                                                           518030     iStar-Non ORMD Swap Amort Discount - VR</v>
          </cell>
          <cell r="C733" t="str">
            <v>0</v>
          </cell>
          <cell r="D733" t="str">
            <v>0</v>
          </cell>
          <cell r="E733" t="str">
            <v>0</v>
          </cell>
          <cell r="F733" t="str">
            <v>0</v>
          </cell>
          <cell r="G733" t="str">
            <v>0</v>
          </cell>
          <cell r="H733" t="str">
            <v>0</v>
          </cell>
          <cell r="I733" t="str">
            <v>0</v>
          </cell>
          <cell r="J733" t="str">
            <v>0</v>
          </cell>
          <cell r="K733" t="str">
            <v>0</v>
          </cell>
          <cell r="L733" t="str">
            <v>0</v>
          </cell>
          <cell r="M733" t="str">
            <v>0</v>
          </cell>
          <cell r="N733" t="str">
            <v>0</v>
          </cell>
          <cell r="O733" t="str">
            <v>0</v>
          </cell>
          <cell r="P733" t="str">
            <v>0</v>
          </cell>
          <cell r="Q733" t="str">
            <v>0</v>
          </cell>
          <cell r="R733" t="str">
            <v>0</v>
          </cell>
          <cell r="S733" t="str">
            <v>0</v>
          </cell>
          <cell r="T733" t="str">
            <v>0</v>
          </cell>
          <cell r="U733" t="str">
            <v>0</v>
          </cell>
          <cell r="V733" t="str">
            <v>0</v>
          </cell>
          <cell r="W733" t="str">
            <v>0</v>
          </cell>
          <cell r="X733" t="str">
            <v>0</v>
          </cell>
        </row>
        <row r="734">
          <cell r="A734">
            <v>518040</v>
          </cell>
          <cell r="B734" t="str">
            <v xml:space="preserve">                                                                           518040     iStar-Non ORMD Swap Amort Other Gain - VR</v>
          </cell>
          <cell r="C734" t="str">
            <v>0</v>
          </cell>
          <cell r="D734" t="str">
            <v>0</v>
          </cell>
          <cell r="E734" t="str">
            <v>0</v>
          </cell>
          <cell r="F734" t="str">
            <v>0</v>
          </cell>
          <cell r="G734" t="str">
            <v>0</v>
          </cell>
          <cell r="H734" t="str">
            <v>0</v>
          </cell>
          <cell r="I734" t="str">
            <v>0</v>
          </cell>
          <cell r="J734" t="str">
            <v>0</v>
          </cell>
          <cell r="K734" t="str">
            <v>0</v>
          </cell>
          <cell r="L734" t="str">
            <v>0</v>
          </cell>
          <cell r="M734" t="str">
            <v>0</v>
          </cell>
          <cell r="N734" t="str">
            <v>0</v>
          </cell>
          <cell r="O734" t="str">
            <v>0</v>
          </cell>
          <cell r="P734" t="str">
            <v>0</v>
          </cell>
          <cell r="Q734" t="str">
            <v>0</v>
          </cell>
          <cell r="R734" t="str">
            <v>0</v>
          </cell>
          <cell r="S734" t="str">
            <v>0</v>
          </cell>
          <cell r="T734" t="str">
            <v>0</v>
          </cell>
          <cell r="U734" t="str">
            <v>0</v>
          </cell>
          <cell r="V734" t="str">
            <v>0</v>
          </cell>
          <cell r="W734" t="str">
            <v>0</v>
          </cell>
          <cell r="X734" t="str">
            <v>0</v>
          </cell>
        </row>
        <row r="735">
          <cell r="A735">
            <v>518050</v>
          </cell>
          <cell r="B735" t="str">
            <v xml:space="preserve">                                                                           518050     iStar-Non ORMD Swap Amort Other Loss - VR</v>
          </cell>
          <cell r="C735" t="str">
            <v>0</v>
          </cell>
          <cell r="D735" t="str">
            <v>0</v>
          </cell>
          <cell r="E735" t="str">
            <v>0</v>
          </cell>
          <cell r="F735" t="str">
            <v>0</v>
          </cell>
          <cell r="G735" t="str">
            <v>0</v>
          </cell>
          <cell r="H735" t="str">
            <v>0</v>
          </cell>
          <cell r="I735" t="str">
            <v>0</v>
          </cell>
          <cell r="J735" t="str">
            <v>0</v>
          </cell>
          <cell r="K735" t="str">
            <v>0</v>
          </cell>
          <cell r="L735" t="str">
            <v>0</v>
          </cell>
          <cell r="M735" t="str">
            <v>0</v>
          </cell>
          <cell r="N735" t="str">
            <v>0</v>
          </cell>
          <cell r="O735" t="str">
            <v>0</v>
          </cell>
          <cell r="P735" t="str">
            <v>0</v>
          </cell>
          <cell r="Q735" t="str">
            <v>0</v>
          </cell>
          <cell r="R735" t="str">
            <v>0</v>
          </cell>
          <cell r="S735" t="str">
            <v>0</v>
          </cell>
          <cell r="T735" t="str">
            <v>0</v>
          </cell>
          <cell r="U735" t="str">
            <v>0</v>
          </cell>
          <cell r="V735" t="str">
            <v>0</v>
          </cell>
          <cell r="W735" t="str">
            <v>0</v>
          </cell>
          <cell r="X735" t="str">
            <v>0</v>
          </cell>
        </row>
        <row r="736">
          <cell r="A736">
            <v>518060</v>
          </cell>
          <cell r="B736" t="str">
            <v xml:space="preserve">                                                                           518060     iStar-Non ORMD Swap Amort Hedge Gain - VR</v>
          </cell>
          <cell r="C736" t="str">
            <v>0</v>
          </cell>
          <cell r="D736" t="str">
            <v>0</v>
          </cell>
          <cell r="E736" t="str">
            <v>0</v>
          </cell>
          <cell r="F736" t="str">
            <v>0</v>
          </cell>
          <cell r="G736" t="str">
            <v>0</v>
          </cell>
          <cell r="H736" t="str">
            <v>0</v>
          </cell>
          <cell r="I736" t="str">
            <v>0</v>
          </cell>
          <cell r="J736" t="str">
            <v>0</v>
          </cell>
          <cell r="K736" t="str">
            <v>0</v>
          </cell>
          <cell r="L736" t="str">
            <v>0</v>
          </cell>
          <cell r="M736" t="str">
            <v>0</v>
          </cell>
          <cell r="N736" t="str">
            <v>0</v>
          </cell>
          <cell r="O736" t="str">
            <v>0</v>
          </cell>
          <cell r="P736" t="str">
            <v>0</v>
          </cell>
          <cell r="Q736" t="str">
            <v>0</v>
          </cell>
          <cell r="R736" t="str">
            <v>0</v>
          </cell>
          <cell r="S736" t="str">
            <v>0</v>
          </cell>
          <cell r="T736" t="str">
            <v>0</v>
          </cell>
          <cell r="U736" t="str">
            <v>0</v>
          </cell>
          <cell r="V736" t="str">
            <v>0</v>
          </cell>
          <cell r="W736" t="str">
            <v>0</v>
          </cell>
          <cell r="X736" t="str">
            <v>0</v>
          </cell>
        </row>
        <row r="737">
          <cell r="A737">
            <v>518070</v>
          </cell>
          <cell r="B737" t="str">
            <v xml:space="preserve">                                                                           518070     iStar-Non ORMD Swap Amort Hedge Loss - VR</v>
          </cell>
          <cell r="C737" t="str">
            <v>0</v>
          </cell>
          <cell r="D737" t="str">
            <v>0</v>
          </cell>
          <cell r="E737" t="str">
            <v>0</v>
          </cell>
          <cell r="F737" t="str">
            <v>0</v>
          </cell>
          <cell r="G737" t="str">
            <v>0</v>
          </cell>
          <cell r="H737" t="str">
            <v>0</v>
          </cell>
          <cell r="I737" t="str">
            <v>0</v>
          </cell>
          <cell r="J737" t="str">
            <v>0</v>
          </cell>
          <cell r="K737" t="str">
            <v>0</v>
          </cell>
          <cell r="L737" t="str">
            <v>0</v>
          </cell>
          <cell r="M737" t="str">
            <v>0</v>
          </cell>
          <cell r="N737" t="str">
            <v>0</v>
          </cell>
          <cell r="O737" t="str">
            <v>0</v>
          </cell>
          <cell r="P737" t="str">
            <v>0</v>
          </cell>
          <cell r="Q737" t="str">
            <v>0</v>
          </cell>
          <cell r="R737" t="str">
            <v>0</v>
          </cell>
          <cell r="S737" t="str">
            <v>0</v>
          </cell>
          <cell r="T737" t="str">
            <v>0</v>
          </cell>
          <cell r="U737" t="str">
            <v>0</v>
          </cell>
          <cell r="V737" t="str">
            <v>0</v>
          </cell>
          <cell r="W737" t="str">
            <v>0</v>
          </cell>
          <cell r="X737" t="str">
            <v>0</v>
          </cell>
        </row>
        <row r="738">
          <cell r="A738">
            <v>518080</v>
          </cell>
          <cell r="B738" t="str">
            <v xml:space="preserve">                                                                           518080     iStar-Non ORMD Swap Amort Time Gain - VR</v>
          </cell>
          <cell r="C738" t="str">
            <v>0</v>
          </cell>
          <cell r="D738" t="str">
            <v>0</v>
          </cell>
          <cell r="E738" t="str">
            <v>0</v>
          </cell>
          <cell r="F738" t="str">
            <v>0</v>
          </cell>
          <cell r="G738" t="str">
            <v>0</v>
          </cell>
          <cell r="H738" t="str">
            <v>0</v>
          </cell>
          <cell r="I738" t="str">
            <v>0</v>
          </cell>
          <cell r="J738" t="str">
            <v>0</v>
          </cell>
          <cell r="K738" t="str">
            <v>0</v>
          </cell>
          <cell r="L738" t="str">
            <v>0</v>
          </cell>
          <cell r="M738" t="str">
            <v>0</v>
          </cell>
          <cell r="N738" t="str">
            <v>0</v>
          </cell>
          <cell r="O738" t="str">
            <v>0</v>
          </cell>
          <cell r="P738" t="str">
            <v>0</v>
          </cell>
          <cell r="Q738" t="str">
            <v>0</v>
          </cell>
          <cell r="R738" t="str">
            <v>0</v>
          </cell>
          <cell r="S738" t="str">
            <v>0</v>
          </cell>
          <cell r="T738" t="str">
            <v>0</v>
          </cell>
          <cell r="U738" t="str">
            <v>0</v>
          </cell>
          <cell r="V738" t="str">
            <v>0</v>
          </cell>
          <cell r="W738" t="str">
            <v>0</v>
          </cell>
          <cell r="X738" t="str">
            <v>0</v>
          </cell>
        </row>
        <row r="739">
          <cell r="A739">
            <v>518082</v>
          </cell>
          <cell r="B739" t="str">
            <v xml:space="preserve">                                                                           518082     iStar-Non ORMD Swap Amort Time Loss - VR</v>
          </cell>
          <cell r="C739" t="str">
            <v>0</v>
          </cell>
          <cell r="D739" t="str">
            <v>0</v>
          </cell>
          <cell r="E739" t="str">
            <v>0</v>
          </cell>
          <cell r="F739" t="str">
            <v>0</v>
          </cell>
          <cell r="G739" t="str">
            <v>0</v>
          </cell>
          <cell r="H739" t="str">
            <v>0</v>
          </cell>
          <cell r="I739" t="str">
            <v>0</v>
          </cell>
          <cell r="J739" t="str">
            <v>0</v>
          </cell>
          <cell r="K739" t="str">
            <v>0</v>
          </cell>
          <cell r="L739" t="str">
            <v>0</v>
          </cell>
          <cell r="M739" t="str">
            <v>0</v>
          </cell>
          <cell r="N739" t="str">
            <v>0</v>
          </cell>
          <cell r="O739" t="str">
            <v>0</v>
          </cell>
          <cell r="P739" t="str">
            <v>0</v>
          </cell>
          <cell r="Q739" t="str">
            <v>0</v>
          </cell>
          <cell r="R739" t="str">
            <v>0</v>
          </cell>
          <cell r="S739" t="str">
            <v>0</v>
          </cell>
          <cell r="T739" t="str">
            <v>0</v>
          </cell>
          <cell r="U739" t="str">
            <v>0</v>
          </cell>
          <cell r="V739" t="str">
            <v>0</v>
          </cell>
          <cell r="W739" t="str">
            <v>0</v>
          </cell>
          <cell r="X739" t="str">
            <v>0</v>
          </cell>
        </row>
        <row r="740">
          <cell r="A740">
            <v>518090</v>
          </cell>
          <cell r="B740" t="str">
            <v xml:space="preserve">                                                                           518090     iStar-Non ORMD Swap Amort Intrinsic Gain - VR</v>
          </cell>
          <cell r="C740" t="str">
            <v>0</v>
          </cell>
          <cell r="D740" t="str">
            <v>0</v>
          </cell>
          <cell r="E740" t="str">
            <v>0</v>
          </cell>
          <cell r="F740" t="str">
            <v>0</v>
          </cell>
          <cell r="G740" t="str">
            <v>0</v>
          </cell>
          <cell r="H740" t="str">
            <v>0</v>
          </cell>
          <cell r="I740" t="str">
            <v>0</v>
          </cell>
          <cell r="J740" t="str">
            <v>0</v>
          </cell>
          <cell r="K740" t="str">
            <v>0</v>
          </cell>
          <cell r="L740" t="str">
            <v>0</v>
          </cell>
          <cell r="M740" t="str">
            <v>0</v>
          </cell>
          <cell r="N740" t="str">
            <v>0</v>
          </cell>
          <cell r="O740" t="str">
            <v>0</v>
          </cell>
          <cell r="P740" t="str">
            <v>0</v>
          </cell>
          <cell r="Q740" t="str">
            <v>0</v>
          </cell>
          <cell r="R740" t="str">
            <v>0</v>
          </cell>
          <cell r="S740" t="str">
            <v>0</v>
          </cell>
          <cell r="T740" t="str">
            <v>0</v>
          </cell>
          <cell r="U740" t="str">
            <v>0</v>
          </cell>
          <cell r="V740" t="str">
            <v>0</v>
          </cell>
          <cell r="W740" t="str">
            <v>0</v>
          </cell>
          <cell r="X740" t="str">
            <v>0</v>
          </cell>
        </row>
        <row r="741">
          <cell r="A741">
            <v>518092</v>
          </cell>
          <cell r="B741" t="str">
            <v xml:space="preserve">                                                                           518092     iStar-Non ORMD Swap Amort Intrinsic Loss - VR</v>
          </cell>
          <cell r="C741" t="str">
            <v>0</v>
          </cell>
          <cell r="D741" t="str">
            <v>0</v>
          </cell>
          <cell r="E741" t="str">
            <v>0</v>
          </cell>
          <cell r="F741" t="str">
            <v>0</v>
          </cell>
          <cell r="G741" t="str">
            <v>0</v>
          </cell>
          <cell r="H741" t="str">
            <v>0</v>
          </cell>
          <cell r="I741" t="str">
            <v>0</v>
          </cell>
          <cell r="J741" t="str">
            <v>0</v>
          </cell>
          <cell r="K741" t="str">
            <v>0</v>
          </cell>
          <cell r="L741" t="str">
            <v>0</v>
          </cell>
          <cell r="M741" t="str">
            <v>0</v>
          </cell>
          <cell r="N741" t="str">
            <v>0</v>
          </cell>
          <cell r="O741" t="str">
            <v>0</v>
          </cell>
          <cell r="P741" t="str">
            <v>0</v>
          </cell>
          <cell r="Q741" t="str">
            <v>0</v>
          </cell>
          <cell r="R741" t="str">
            <v>0</v>
          </cell>
          <cell r="S741" t="str">
            <v>0</v>
          </cell>
          <cell r="T741" t="str">
            <v>0</v>
          </cell>
          <cell r="U741" t="str">
            <v>0</v>
          </cell>
          <cell r="V741" t="str">
            <v>0</v>
          </cell>
          <cell r="W741" t="str">
            <v>0</v>
          </cell>
          <cell r="X741" t="str">
            <v>0</v>
          </cell>
        </row>
        <row r="742">
          <cell r="A742">
            <v>518094</v>
          </cell>
          <cell r="B742" t="str">
            <v xml:space="preserve">                                                                           518094     FV Long Haul Ineffeciency</v>
          </cell>
          <cell r="C742" t="str">
            <v>0</v>
          </cell>
          <cell r="D742" t="str">
            <v>0</v>
          </cell>
          <cell r="E742" t="str">
            <v>0</v>
          </cell>
          <cell r="F742" t="str">
            <v>0</v>
          </cell>
          <cell r="G742" t="str">
            <v>0</v>
          </cell>
          <cell r="H742" t="str">
            <v>0</v>
          </cell>
          <cell r="I742" t="str">
            <v>0</v>
          </cell>
          <cell r="J742" t="str">
            <v>0</v>
          </cell>
          <cell r="K742" t="str">
            <v>0</v>
          </cell>
          <cell r="L742" t="str">
            <v>0</v>
          </cell>
          <cell r="M742" t="str">
            <v>0</v>
          </cell>
          <cell r="N742" t="str">
            <v>0</v>
          </cell>
          <cell r="O742" t="str">
            <v>0</v>
          </cell>
          <cell r="P742" t="str">
            <v>0</v>
          </cell>
          <cell r="Q742" t="str">
            <v>0</v>
          </cell>
          <cell r="R742" t="str">
            <v>0</v>
          </cell>
          <cell r="S742" t="str">
            <v>0</v>
          </cell>
          <cell r="T742" t="str">
            <v>0</v>
          </cell>
          <cell r="U742" t="str">
            <v>0</v>
          </cell>
          <cell r="V742" t="str">
            <v>0</v>
          </cell>
          <cell r="W742" t="str">
            <v>0</v>
          </cell>
          <cell r="X742" t="str">
            <v>0</v>
          </cell>
        </row>
        <row r="743">
          <cell r="A743">
            <v>518095</v>
          </cell>
          <cell r="B743" t="str">
            <v xml:space="preserve">                                                                           518095     iStar-Longhaul Inefficiency</v>
          </cell>
          <cell r="C743" t="str">
            <v>0</v>
          </cell>
          <cell r="D743" t="str">
            <v>0</v>
          </cell>
          <cell r="E743" t="str">
            <v>0</v>
          </cell>
          <cell r="F743" t="str">
            <v>0</v>
          </cell>
          <cell r="G743" t="str">
            <v>0</v>
          </cell>
          <cell r="H743" t="str">
            <v>0</v>
          </cell>
          <cell r="I743" t="str">
            <v>0</v>
          </cell>
          <cell r="J743" t="str">
            <v>0</v>
          </cell>
          <cell r="K743" t="str">
            <v>0</v>
          </cell>
          <cell r="L743" t="str">
            <v>0</v>
          </cell>
          <cell r="M743" t="str">
            <v>0</v>
          </cell>
          <cell r="N743" t="str">
            <v>0</v>
          </cell>
          <cell r="O743" t="str">
            <v>0</v>
          </cell>
          <cell r="P743" t="str">
            <v>0</v>
          </cell>
          <cell r="Q743" t="str">
            <v>0</v>
          </cell>
          <cell r="R743" t="str">
            <v>0</v>
          </cell>
          <cell r="S743" t="str">
            <v>0</v>
          </cell>
          <cell r="T743" t="str">
            <v>0</v>
          </cell>
          <cell r="U743" t="str">
            <v>0</v>
          </cell>
          <cell r="V743" t="str">
            <v>0</v>
          </cell>
          <cell r="W743" t="str">
            <v>0</v>
          </cell>
          <cell r="X743" t="str">
            <v>0</v>
          </cell>
        </row>
        <row r="744">
          <cell r="A744">
            <v>518096</v>
          </cell>
          <cell r="B744" t="str">
            <v xml:space="preserve">                                                                           518096     CF Term SWAPS Non Cash Amort</v>
          </cell>
          <cell r="C744" t="str">
            <v>0</v>
          </cell>
          <cell r="D744" t="str">
            <v>0</v>
          </cell>
          <cell r="E744" t="str">
            <v>0</v>
          </cell>
          <cell r="F744" t="str">
            <v>0</v>
          </cell>
          <cell r="G744" t="str">
            <v>0</v>
          </cell>
          <cell r="H744" t="str">
            <v>0</v>
          </cell>
          <cell r="I744" t="str">
            <v>0</v>
          </cell>
          <cell r="J744" t="str">
            <v>0</v>
          </cell>
          <cell r="K744" t="str">
            <v>0</v>
          </cell>
          <cell r="L744" t="str">
            <v>0</v>
          </cell>
          <cell r="M744" t="str">
            <v>0</v>
          </cell>
          <cell r="N744" t="str">
            <v>0</v>
          </cell>
          <cell r="O744" t="str">
            <v>0</v>
          </cell>
          <cell r="P744" t="str">
            <v>0</v>
          </cell>
          <cell r="Q744" t="str">
            <v>0</v>
          </cell>
          <cell r="R744" t="str">
            <v>0</v>
          </cell>
          <cell r="S744" t="str">
            <v>0</v>
          </cell>
          <cell r="T744" t="str">
            <v>0</v>
          </cell>
          <cell r="U744" t="str">
            <v>0</v>
          </cell>
          <cell r="V744" t="str">
            <v>0</v>
          </cell>
          <cell r="W744" t="str">
            <v>0</v>
          </cell>
          <cell r="X744" t="str">
            <v>0</v>
          </cell>
        </row>
        <row r="745">
          <cell r="A745">
            <v>518638</v>
          </cell>
          <cell r="B745" t="str">
            <v xml:space="preserve">                                                                           518638     ORMD accrual reclass - FR</v>
          </cell>
          <cell r="C745" t="str">
            <v>0</v>
          </cell>
          <cell r="D745" t="str">
            <v>0</v>
          </cell>
          <cell r="E745" t="str">
            <v>0</v>
          </cell>
          <cell r="F745" t="str">
            <v>0</v>
          </cell>
          <cell r="G745" t="str">
            <v>0</v>
          </cell>
          <cell r="H745" t="str">
            <v>0</v>
          </cell>
          <cell r="I745" t="str">
            <v>0</v>
          </cell>
          <cell r="J745" t="str">
            <v>0</v>
          </cell>
          <cell r="K745" t="str">
            <v>0</v>
          </cell>
          <cell r="L745" t="str">
            <v>0</v>
          </cell>
          <cell r="M745" t="str">
            <v>0</v>
          </cell>
          <cell r="N745" t="str">
            <v>0</v>
          </cell>
          <cell r="O745">
            <v>1390945580.9400001</v>
          </cell>
          <cell r="P745" t="str">
            <v>0</v>
          </cell>
          <cell r="Q745" t="str">
            <v>0</v>
          </cell>
          <cell r="R745" t="str">
            <v>0</v>
          </cell>
          <cell r="S745" t="str">
            <v>0</v>
          </cell>
          <cell r="T745" t="str">
            <v>0</v>
          </cell>
          <cell r="U745">
            <v>347736395.23500001</v>
          </cell>
          <cell r="V745" t="str">
            <v>0</v>
          </cell>
          <cell r="W745" t="str">
            <v>0</v>
          </cell>
          <cell r="X745" t="str">
            <v>0</v>
          </cell>
        </row>
        <row r="746">
          <cell r="A746" t="str">
            <v xml:space="preserve">                                                                      NON_ORMD_SWAPS_VAR_EXP</v>
          </cell>
          <cell r="B746" t="str">
            <v xml:space="preserve">                                                                      NON_ORMD_SWAPS_VAR_EXP</v>
          </cell>
          <cell r="C746">
            <v>0.03</v>
          </cell>
          <cell r="D746">
            <v>-0.13</v>
          </cell>
          <cell r="E746">
            <v>0.13</v>
          </cell>
          <cell r="F746">
            <v>-0.04</v>
          </cell>
          <cell r="G746">
            <v>0.08</v>
          </cell>
          <cell r="H746">
            <v>0.04</v>
          </cell>
          <cell r="I746">
            <v>0.08</v>
          </cell>
          <cell r="J746">
            <v>0.08</v>
          </cell>
          <cell r="K746">
            <v>-0.03</v>
          </cell>
          <cell r="L746">
            <v>0.04</v>
          </cell>
          <cell r="M746">
            <v>0.03</v>
          </cell>
          <cell r="N746">
            <v>0.06</v>
          </cell>
          <cell r="O746">
            <v>1390945581.73</v>
          </cell>
          <cell r="P746">
            <v>0.37</v>
          </cell>
          <cell r="Q746">
            <v>0.03</v>
          </cell>
          <cell r="R746">
            <v>0.08</v>
          </cell>
          <cell r="S746">
            <v>0.13</v>
          </cell>
          <cell r="T746">
            <v>0.13</v>
          </cell>
          <cell r="U746">
            <v>347736395.42250001</v>
          </cell>
          <cell r="V746">
            <v>0.05</v>
          </cell>
          <cell r="W746">
            <v>0.20250000000000001</v>
          </cell>
          <cell r="X746">
            <v>0.3</v>
          </cell>
        </row>
        <row r="747">
          <cell r="A747">
            <v>519101</v>
          </cell>
          <cell r="B747" t="str">
            <v xml:space="preserve">                                                                           519101     iStar-ORMD Swap Interest exp - VR</v>
          </cell>
          <cell r="C747" t="str">
            <v>0</v>
          </cell>
          <cell r="D747" t="str">
            <v>0</v>
          </cell>
          <cell r="E747" t="str">
            <v>0</v>
          </cell>
          <cell r="F747" t="str">
            <v>0</v>
          </cell>
          <cell r="G747" t="str">
            <v>0</v>
          </cell>
          <cell r="H747" t="str">
            <v>0</v>
          </cell>
          <cell r="I747" t="str">
            <v>0</v>
          </cell>
          <cell r="J747" t="str">
            <v>0</v>
          </cell>
          <cell r="K747" t="str">
            <v>0</v>
          </cell>
          <cell r="L747" t="str">
            <v>0</v>
          </cell>
          <cell r="M747" t="str">
            <v>0</v>
          </cell>
          <cell r="N747" t="str">
            <v>0</v>
          </cell>
          <cell r="O747">
            <v>-886719058.74000001</v>
          </cell>
          <cell r="P747" t="str">
            <v>0</v>
          </cell>
          <cell r="Q747" t="str">
            <v>0</v>
          </cell>
          <cell r="R747" t="str">
            <v>0</v>
          </cell>
          <cell r="S747" t="str">
            <v>0</v>
          </cell>
          <cell r="T747" t="str">
            <v>0</v>
          </cell>
          <cell r="U747">
            <v>-221679764.685</v>
          </cell>
          <cell r="V747" t="str">
            <v>0</v>
          </cell>
          <cell r="W747" t="str">
            <v>0</v>
          </cell>
          <cell r="X747" t="str">
            <v>0</v>
          </cell>
        </row>
        <row r="748">
          <cell r="A748">
            <v>519102</v>
          </cell>
          <cell r="B748" t="str">
            <v xml:space="preserve">                                                                           519102     iStar-ORMD Swap Interest inc - VR</v>
          </cell>
          <cell r="C748" t="str">
            <v>0</v>
          </cell>
          <cell r="D748" t="str">
            <v>0</v>
          </cell>
          <cell r="E748" t="str">
            <v>0</v>
          </cell>
          <cell r="F748" t="str">
            <v>0</v>
          </cell>
          <cell r="G748" t="str">
            <v>0</v>
          </cell>
          <cell r="H748" t="str">
            <v>0</v>
          </cell>
          <cell r="I748" t="str">
            <v>0</v>
          </cell>
          <cell r="J748" t="str">
            <v>0</v>
          </cell>
          <cell r="K748" t="str">
            <v>0</v>
          </cell>
          <cell r="L748" t="str">
            <v>0</v>
          </cell>
          <cell r="M748" t="str">
            <v>0</v>
          </cell>
          <cell r="N748" t="str">
            <v>0</v>
          </cell>
          <cell r="O748">
            <v>1421139162.28</v>
          </cell>
          <cell r="P748" t="str">
            <v>0</v>
          </cell>
          <cell r="Q748" t="str">
            <v>0</v>
          </cell>
          <cell r="R748" t="str">
            <v>0</v>
          </cell>
          <cell r="S748" t="str">
            <v>0</v>
          </cell>
          <cell r="T748" t="str">
            <v>0</v>
          </cell>
          <cell r="U748">
            <v>355284790.56999999</v>
          </cell>
          <cell r="V748" t="str">
            <v>0</v>
          </cell>
          <cell r="W748" t="str">
            <v>0</v>
          </cell>
          <cell r="X748" t="str">
            <v>0</v>
          </cell>
        </row>
        <row r="749">
          <cell r="A749">
            <v>519120</v>
          </cell>
          <cell r="B749" t="str">
            <v xml:space="preserve">                                                                           519120     iStar-ORMD Swap Amort Premium - VR</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row>
        <row r="750">
          <cell r="A750">
            <v>519130</v>
          </cell>
          <cell r="B750" t="str">
            <v xml:space="preserve">                                                                           519130     iStar-ORMD Swap Amort Discount - VR</v>
          </cell>
          <cell r="C750" t="str">
            <v>0</v>
          </cell>
          <cell r="D750" t="str">
            <v>0</v>
          </cell>
          <cell r="E750" t="str">
            <v>0</v>
          </cell>
          <cell r="F750" t="str">
            <v>0</v>
          </cell>
          <cell r="G750" t="str">
            <v>0</v>
          </cell>
          <cell r="H750" t="str">
            <v>0</v>
          </cell>
          <cell r="I750" t="str">
            <v>0</v>
          </cell>
          <cell r="J750" t="str">
            <v>0</v>
          </cell>
          <cell r="K750" t="str">
            <v>0</v>
          </cell>
          <cell r="L750" t="str">
            <v>0</v>
          </cell>
          <cell r="M750" t="str">
            <v>0</v>
          </cell>
          <cell r="N750" t="str">
            <v>0</v>
          </cell>
          <cell r="O750" t="str">
            <v>0</v>
          </cell>
          <cell r="P750" t="str">
            <v>0</v>
          </cell>
          <cell r="Q750" t="str">
            <v>0</v>
          </cell>
          <cell r="R750" t="str">
            <v>0</v>
          </cell>
          <cell r="S750" t="str">
            <v>0</v>
          </cell>
          <cell r="T750" t="str">
            <v>0</v>
          </cell>
          <cell r="U750" t="str">
            <v>0</v>
          </cell>
          <cell r="V750" t="str">
            <v>0</v>
          </cell>
          <cell r="W750" t="str">
            <v>0</v>
          </cell>
          <cell r="X750" t="str">
            <v>0</v>
          </cell>
        </row>
        <row r="751">
          <cell r="A751">
            <v>519140</v>
          </cell>
          <cell r="B751" t="str">
            <v xml:space="preserve">                                                                           519140     iStar-ORMD Swap Amort Other Gain - VR</v>
          </cell>
          <cell r="C751" t="str">
            <v>0</v>
          </cell>
          <cell r="D751" t="str">
            <v>0</v>
          </cell>
          <cell r="E751" t="str">
            <v>0</v>
          </cell>
          <cell r="F751" t="str">
            <v>0</v>
          </cell>
          <cell r="G751" t="str">
            <v>0</v>
          </cell>
          <cell r="H751" t="str">
            <v>0</v>
          </cell>
          <cell r="I751" t="str">
            <v>0</v>
          </cell>
          <cell r="J751" t="str">
            <v>0</v>
          </cell>
          <cell r="K751" t="str">
            <v>0</v>
          </cell>
          <cell r="L751" t="str">
            <v>0</v>
          </cell>
          <cell r="M751" t="str">
            <v>0</v>
          </cell>
          <cell r="N751" t="str">
            <v>0</v>
          </cell>
          <cell r="O751" t="str">
            <v>0</v>
          </cell>
          <cell r="P751" t="str">
            <v>0</v>
          </cell>
          <cell r="Q751" t="str">
            <v>0</v>
          </cell>
          <cell r="R751" t="str">
            <v>0</v>
          </cell>
          <cell r="S751" t="str">
            <v>0</v>
          </cell>
          <cell r="T751" t="str">
            <v>0</v>
          </cell>
          <cell r="U751" t="str">
            <v>0</v>
          </cell>
          <cell r="V751" t="str">
            <v>0</v>
          </cell>
          <cell r="W751" t="str">
            <v>0</v>
          </cell>
          <cell r="X751" t="str">
            <v>0</v>
          </cell>
        </row>
        <row r="752">
          <cell r="A752">
            <v>519150</v>
          </cell>
          <cell r="B752" t="str">
            <v xml:space="preserve">                                                                           519150     iStar-ORMD Swap Amort Other Loss - VR</v>
          </cell>
          <cell r="C752" t="str">
            <v>0</v>
          </cell>
          <cell r="D752" t="str">
            <v>0</v>
          </cell>
          <cell r="E752" t="str">
            <v>0</v>
          </cell>
          <cell r="F752" t="str">
            <v>0</v>
          </cell>
          <cell r="G752" t="str">
            <v>0</v>
          </cell>
          <cell r="H752" t="str">
            <v>0</v>
          </cell>
          <cell r="I752" t="str">
            <v>0</v>
          </cell>
          <cell r="J752" t="str">
            <v>0</v>
          </cell>
          <cell r="K752" t="str">
            <v>0</v>
          </cell>
          <cell r="L752" t="str">
            <v>0</v>
          </cell>
          <cell r="M752" t="str">
            <v>0</v>
          </cell>
          <cell r="N752" t="str">
            <v>0</v>
          </cell>
          <cell r="O752" t="str">
            <v>0</v>
          </cell>
          <cell r="P752" t="str">
            <v>0</v>
          </cell>
          <cell r="Q752" t="str">
            <v>0</v>
          </cell>
          <cell r="R752" t="str">
            <v>0</v>
          </cell>
          <cell r="S752" t="str">
            <v>0</v>
          </cell>
          <cell r="T752" t="str">
            <v>0</v>
          </cell>
          <cell r="U752" t="str">
            <v>0</v>
          </cell>
          <cell r="V752" t="str">
            <v>0</v>
          </cell>
          <cell r="W752" t="str">
            <v>0</v>
          </cell>
          <cell r="X752" t="str">
            <v>0</v>
          </cell>
        </row>
        <row r="753">
          <cell r="A753">
            <v>519160</v>
          </cell>
          <cell r="B753" t="str">
            <v xml:space="preserve">                                                                           519160     iStar-ORMD Swap Amort Hedge Gain - VR</v>
          </cell>
          <cell r="C753" t="str">
            <v>0</v>
          </cell>
          <cell r="D753" t="str">
            <v>0</v>
          </cell>
          <cell r="E753" t="str">
            <v>0</v>
          </cell>
          <cell r="F753" t="str">
            <v>0</v>
          </cell>
          <cell r="G753" t="str">
            <v>0</v>
          </cell>
          <cell r="H753" t="str">
            <v>0</v>
          </cell>
          <cell r="I753" t="str">
            <v>0</v>
          </cell>
          <cell r="J753" t="str">
            <v>0</v>
          </cell>
          <cell r="K753" t="str">
            <v>0</v>
          </cell>
          <cell r="L753" t="str">
            <v>0</v>
          </cell>
          <cell r="M753" t="str">
            <v>0</v>
          </cell>
          <cell r="N753" t="str">
            <v>0</v>
          </cell>
          <cell r="O753" t="str">
            <v>0</v>
          </cell>
          <cell r="P753" t="str">
            <v>0</v>
          </cell>
          <cell r="Q753" t="str">
            <v>0</v>
          </cell>
          <cell r="R753" t="str">
            <v>0</v>
          </cell>
          <cell r="S753" t="str">
            <v>0</v>
          </cell>
          <cell r="T753" t="str">
            <v>0</v>
          </cell>
          <cell r="U753" t="str">
            <v>0</v>
          </cell>
          <cell r="V753" t="str">
            <v>0</v>
          </cell>
          <cell r="W753" t="str">
            <v>0</v>
          </cell>
          <cell r="X753" t="str">
            <v>0</v>
          </cell>
        </row>
        <row r="754">
          <cell r="A754">
            <v>519170</v>
          </cell>
          <cell r="B754" t="str">
            <v xml:space="preserve">                                                                           519170     iStar-ORMD Swap Amort Hedge Loss - VR</v>
          </cell>
          <cell r="C754" t="str">
            <v>0</v>
          </cell>
          <cell r="D754" t="str">
            <v>0</v>
          </cell>
          <cell r="E754" t="str">
            <v>0</v>
          </cell>
          <cell r="F754" t="str">
            <v>0</v>
          </cell>
          <cell r="G754" t="str">
            <v>0</v>
          </cell>
          <cell r="H754" t="str">
            <v>0</v>
          </cell>
          <cell r="I754" t="str">
            <v>0</v>
          </cell>
          <cell r="J754" t="str">
            <v>0</v>
          </cell>
          <cell r="K754" t="str">
            <v>0</v>
          </cell>
          <cell r="L754" t="str">
            <v>0</v>
          </cell>
          <cell r="M754" t="str">
            <v>0</v>
          </cell>
          <cell r="N754" t="str">
            <v>0</v>
          </cell>
          <cell r="O754" t="str">
            <v>0</v>
          </cell>
          <cell r="P754" t="str">
            <v>0</v>
          </cell>
          <cell r="Q754" t="str">
            <v>0</v>
          </cell>
          <cell r="R754" t="str">
            <v>0</v>
          </cell>
          <cell r="S754" t="str">
            <v>0</v>
          </cell>
          <cell r="T754" t="str">
            <v>0</v>
          </cell>
          <cell r="U754" t="str">
            <v>0</v>
          </cell>
          <cell r="V754" t="str">
            <v>0</v>
          </cell>
          <cell r="W754" t="str">
            <v>0</v>
          </cell>
          <cell r="X754" t="str">
            <v>0</v>
          </cell>
        </row>
        <row r="755">
          <cell r="A755">
            <v>519180</v>
          </cell>
          <cell r="B755" t="str">
            <v xml:space="preserve">                                                                           519180     iStar-ORMD Swap Amort Time Gain - VR</v>
          </cell>
          <cell r="C755" t="str">
            <v>0</v>
          </cell>
          <cell r="D755" t="str">
            <v>0</v>
          </cell>
          <cell r="E755" t="str">
            <v>0</v>
          </cell>
          <cell r="F755" t="str">
            <v>0</v>
          </cell>
          <cell r="G755" t="str">
            <v>0</v>
          </cell>
          <cell r="H755" t="str">
            <v>0</v>
          </cell>
          <cell r="I755" t="str">
            <v>0</v>
          </cell>
          <cell r="J755" t="str">
            <v>0</v>
          </cell>
          <cell r="K755" t="str">
            <v>0</v>
          </cell>
          <cell r="L755" t="str">
            <v>0</v>
          </cell>
          <cell r="M755" t="str">
            <v>0</v>
          </cell>
          <cell r="N755" t="str">
            <v>0</v>
          </cell>
          <cell r="O755" t="str">
            <v>0</v>
          </cell>
          <cell r="P755" t="str">
            <v>0</v>
          </cell>
          <cell r="Q755" t="str">
            <v>0</v>
          </cell>
          <cell r="R755" t="str">
            <v>0</v>
          </cell>
          <cell r="S755" t="str">
            <v>0</v>
          </cell>
          <cell r="T755" t="str">
            <v>0</v>
          </cell>
          <cell r="U755" t="str">
            <v>0</v>
          </cell>
          <cell r="V755" t="str">
            <v>0</v>
          </cell>
          <cell r="W755" t="str">
            <v>0</v>
          </cell>
          <cell r="X755" t="str">
            <v>0</v>
          </cell>
        </row>
        <row r="756">
          <cell r="A756">
            <v>519182</v>
          </cell>
          <cell r="B756" t="str">
            <v xml:space="preserve">                                                                           519182     iStar-ORMD Swap Amort Time Loss - VR</v>
          </cell>
          <cell r="C756" t="str">
            <v>0</v>
          </cell>
          <cell r="D756" t="str">
            <v>0</v>
          </cell>
          <cell r="E756" t="str">
            <v>0</v>
          </cell>
          <cell r="F756" t="str">
            <v>0</v>
          </cell>
          <cell r="G756" t="str">
            <v>0</v>
          </cell>
          <cell r="H756" t="str">
            <v>0</v>
          </cell>
          <cell r="I756" t="str">
            <v>0</v>
          </cell>
          <cell r="J756" t="str">
            <v>0</v>
          </cell>
          <cell r="K756" t="str">
            <v>0</v>
          </cell>
          <cell r="L756" t="str">
            <v>0</v>
          </cell>
          <cell r="M756" t="str">
            <v>0</v>
          </cell>
          <cell r="N756" t="str">
            <v>0</v>
          </cell>
          <cell r="O756" t="str">
            <v>0</v>
          </cell>
          <cell r="P756" t="str">
            <v>0</v>
          </cell>
          <cell r="Q756" t="str">
            <v>0</v>
          </cell>
          <cell r="R756" t="str">
            <v>0</v>
          </cell>
          <cell r="S756" t="str">
            <v>0</v>
          </cell>
          <cell r="T756" t="str">
            <v>0</v>
          </cell>
          <cell r="U756" t="str">
            <v>0</v>
          </cell>
          <cell r="V756" t="str">
            <v>0</v>
          </cell>
          <cell r="W756" t="str">
            <v>0</v>
          </cell>
          <cell r="X756" t="str">
            <v>0</v>
          </cell>
        </row>
        <row r="757">
          <cell r="A757">
            <v>519190</v>
          </cell>
          <cell r="B757" t="str">
            <v xml:space="preserve">                                                                           519190     iStar-ORMD Swap Amort Intrinsic Gain - VR</v>
          </cell>
          <cell r="C757" t="str">
            <v>0</v>
          </cell>
          <cell r="D757" t="str">
            <v>0</v>
          </cell>
          <cell r="E757" t="str">
            <v>0</v>
          </cell>
          <cell r="F757" t="str">
            <v>0</v>
          </cell>
          <cell r="G757" t="str">
            <v>0</v>
          </cell>
          <cell r="H757" t="str">
            <v>0</v>
          </cell>
          <cell r="I757" t="str">
            <v>0</v>
          </cell>
          <cell r="J757" t="str">
            <v>0</v>
          </cell>
          <cell r="K757" t="str">
            <v>0</v>
          </cell>
          <cell r="L757" t="str">
            <v>0</v>
          </cell>
          <cell r="M757" t="str">
            <v>0</v>
          </cell>
          <cell r="N757" t="str">
            <v>0</v>
          </cell>
          <cell r="O757" t="str">
            <v>0</v>
          </cell>
          <cell r="P757" t="str">
            <v>0</v>
          </cell>
          <cell r="Q757" t="str">
            <v>0</v>
          </cell>
          <cell r="R757" t="str">
            <v>0</v>
          </cell>
          <cell r="S757" t="str">
            <v>0</v>
          </cell>
          <cell r="T757" t="str">
            <v>0</v>
          </cell>
          <cell r="U757" t="str">
            <v>0</v>
          </cell>
          <cell r="V757" t="str">
            <v>0</v>
          </cell>
          <cell r="W757" t="str">
            <v>0</v>
          </cell>
          <cell r="X757" t="str">
            <v>0</v>
          </cell>
        </row>
        <row r="758">
          <cell r="A758">
            <v>519192</v>
          </cell>
          <cell r="B758" t="str">
            <v xml:space="preserve">                                                                           519192     iStar-ORMD Swap Amort Intrinsic Loss - VR</v>
          </cell>
          <cell r="C758" t="str">
            <v>0</v>
          </cell>
          <cell r="D758" t="str">
            <v>0</v>
          </cell>
          <cell r="E758" t="str">
            <v>0</v>
          </cell>
          <cell r="F758" t="str">
            <v>0</v>
          </cell>
          <cell r="G758" t="str">
            <v>0</v>
          </cell>
          <cell r="H758" t="str">
            <v>0</v>
          </cell>
          <cell r="I758" t="str">
            <v>0</v>
          </cell>
          <cell r="J758" t="str">
            <v>0</v>
          </cell>
          <cell r="K758" t="str">
            <v>0</v>
          </cell>
          <cell r="L758" t="str">
            <v>0</v>
          </cell>
          <cell r="M758" t="str">
            <v>0</v>
          </cell>
          <cell r="N758" t="str">
            <v>0</v>
          </cell>
          <cell r="O758" t="str">
            <v>0</v>
          </cell>
          <cell r="P758" t="str">
            <v>0</v>
          </cell>
          <cell r="Q758" t="str">
            <v>0</v>
          </cell>
          <cell r="R758" t="str">
            <v>0</v>
          </cell>
          <cell r="S758" t="str">
            <v>0</v>
          </cell>
          <cell r="T758" t="str">
            <v>0</v>
          </cell>
          <cell r="U758" t="str">
            <v>0</v>
          </cell>
          <cell r="V758" t="str">
            <v>0</v>
          </cell>
          <cell r="W758" t="str">
            <v>0</v>
          </cell>
          <cell r="X758" t="str">
            <v>0</v>
          </cell>
        </row>
        <row r="759">
          <cell r="A759" t="str">
            <v xml:space="preserve">                                                                      ORMD_SWAPS_VAR_EXP</v>
          </cell>
          <cell r="B759" t="str">
            <v xml:space="preserve">                                                                      ORMD_SWAPS_VAR_EXP</v>
          </cell>
          <cell r="C759">
            <v>0</v>
          </cell>
          <cell r="D759">
            <v>0</v>
          </cell>
          <cell r="E759">
            <v>0</v>
          </cell>
          <cell r="F759">
            <v>0</v>
          </cell>
          <cell r="G759">
            <v>0</v>
          </cell>
          <cell r="H759">
            <v>0</v>
          </cell>
          <cell r="I759">
            <v>0</v>
          </cell>
          <cell r="J759">
            <v>0</v>
          </cell>
          <cell r="K759">
            <v>0</v>
          </cell>
          <cell r="L759">
            <v>0</v>
          </cell>
          <cell r="M759">
            <v>0</v>
          </cell>
          <cell r="N759">
            <v>0</v>
          </cell>
          <cell r="O759">
            <v>534420103.53999996</v>
          </cell>
          <cell r="P759">
            <v>0</v>
          </cell>
          <cell r="Q759">
            <v>0</v>
          </cell>
          <cell r="R759">
            <v>0</v>
          </cell>
          <cell r="S759">
            <v>0</v>
          </cell>
          <cell r="T759">
            <v>0</v>
          </cell>
          <cell r="U759">
            <v>133605025.88499999</v>
          </cell>
          <cell r="V759">
            <v>0</v>
          </cell>
          <cell r="W759">
            <v>0</v>
          </cell>
          <cell r="X759">
            <v>0</v>
          </cell>
        </row>
        <row r="760">
          <cell r="A760" t="str">
            <v xml:space="preserve">                                                                 SWAPS_VAR_EXP</v>
          </cell>
          <cell r="B760" t="str">
            <v xml:space="preserve">                                                                 SWAPS_VAR_EXP</v>
          </cell>
          <cell r="C760">
            <v>0.03</v>
          </cell>
          <cell r="D760">
            <v>-0.13</v>
          </cell>
          <cell r="E760">
            <v>0.13</v>
          </cell>
          <cell r="F760">
            <v>-0.04</v>
          </cell>
          <cell r="G760">
            <v>0.08</v>
          </cell>
          <cell r="H760">
            <v>0.04</v>
          </cell>
          <cell r="I760">
            <v>0.08</v>
          </cell>
          <cell r="J760">
            <v>0.08</v>
          </cell>
          <cell r="K760">
            <v>-0.03</v>
          </cell>
          <cell r="L760">
            <v>0.04</v>
          </cell>
          <cell r="M760">
            <v>0.03</v>
          </cell>
          <cell r="N760">
            <v>0.06</v>
          </cell>
          <cell r="O760">
            <v>1925365685.27</v>
          </cell>
          <cell r="P760">
            <v>0.37</v>
          </cell>
          <cell r="Q760">
            <v>0.03</v>
          </cell>
          <cell r="R760">
            <v>0.08</v>
          </cell>
          <cell r="S760">
            <v>0.13</v>
          </cell>
          <cell r="T760">
            <v>0.13</v>
          </cell>
          <cell r="U760">
            <v>481341421.3075</v>
          </cell>
          <cell r="V760">
            <v>0.05</v>
          </cell>
          <cell r="W760">
            <v>0.20250000000000001</v>
          </cell>
          <cell r="X760">
            <v>0.3</v>
          </cell>
        </row>
        <row r="761">
          <cell r="A761">
            <v>518101</v>
          </cell>
          <cell r="B761" t="str">
            <v xml:space="preserve">                                                                           518101     iStar-Non ORMD Optn Interest exp - VR</v>
          </cell>
          <cell r="C761" t="str">
            <v>0</v>
          </cell>
          <cell r="D761" t="str">
            <v>0</v>
          </cell>
          <cell r="E761" t="str">
            <v>0</v>
          </cell>
          <cell r="F761" t="str">
            <v>0</v>
          </cell>
          <cell r="G761" t="str">
            <v>0</v>
          </cell>
          <cell r="H761" t="str">
            <v>0</v>
          </cell>
          <cell r="I761" t="str">
            <v>0</v>
          </cell>
          <cell r="J761" t="str">
            <v>0</v>
          </cell>
          <cell r="K761" t="str">
            <v>0</v>
          </cell>
          <cell r="L761" t="str">
            <v>0</v>
          </cell>
          <cell r="M761" t="str">
            <v>0</v>
          </cell>
          <cell r="N761" t="str">
            <v>0</v>
          </cell>
          <cell r="O761" t="str">
            <v>0</v>
          </cell>
          <cell r="P761" t="str">
            <v>0</v>
          </cell>
          <cell r="Q761" t="str">
            <v>0</v>
          </cell>
          <cell r="R761" t="str">
            <v>0</v>
          </cell>
          <cell r="S761" t="str">
            <v>0</v>
          </cell>
          <cell r="T761" t="str">
            <v>0</v>
          </cell>
          <cell r="U761" t="str">
            <v>0</v>
          </cell>
          <cell r="V761" t="str">
            <v>0</v>
          </cell>
          <cell r="W761" t="str">
            <v>0</v>
          </cell>
          <cell r="X761" t="str">
            <v>0</v>
          </cell>
        </row>
        <row r="762">
          <cell r="A762">
            <v>518102</v>
          </cell>
          <cell r="B762" t="str">
            <v xml:space="preserve">                                                                           518102     iStar-Non ORMD Optn Interest inc - VR</v>
          </cell>
          <cell r="C762" t="str">
            <v>0</v>
          </cell>
          <cell r="D762">
            <v>0.01</v>
          </cell>
          <cell r="E762">
            <v>-0.01</v>
          </cell>
          <cell r="F762" t="str">
            <v>0</v>
          </cell>
          <cell r="G762" t="str">
            <v>0</v>
          </cell>
          <cell r="H762" t="str">
            <v>0</v>
          </cell>
          <cell r="I762" t="str">
            <v>0</v>
          </cell>
          <cell r="J762" t="str">
            <v>0</v>
          </cell>
          <cell r="K762">
            <v>0.01</v>
          </cell>
          <cell r="L762" t="str">
            <v>0</v>
          </cell>
          <cell r="M762" t="str">
            <v>0</v>
          </cell>
          <cell r="N762" t="str">
            <v>0</v>
          </cell>
          <cell r="O762">
            <v>0.03</v>
          </cell>
          <cell r="P762">
            <v>0.01</v>
          </cell>
          <cell r="Q762">
            <v>0</v>
          </cell>
          <cell r="R762" t="str">
            <v>0</v>
          </cell>
          <cell r="S762">
            <v>0.01</v>
          </cell>
          <cell r="T762" t="str">
            <v>0</v>
          </cell>
          <cell r="U762">
            <v>0.01</v>
          </cell>
          <cell r="V762">
            <v>0</v>
          </cell>
          <cell r="W762">
            <v>2.5000000000000001E-3</v>
          </cell>
          <cell r="X762">
            <v>0.01</v>
          </cell>
        </row>
        <row r="763">
          <cell r="A763">
            <v>518140</v>
          </cell>
          <cell r="B763" t="str">
            <v xml:space="preserve">                                                                           518140     iStar-Non ORMD Optn Amort Other Gain - VR</v>
          </cell>
          <cell r="C763" t="str">
            <v>0</v>
          </cell>
          <cell r="D763" t="str">
            <v>0</v>
          </cell>
          <cell r="E763" t="str">
            <v>0</v>
          </cell>
          <cell r="F763" t="str">
            <v>0</v>
          </cell>
          <cell r="G763" t="str">
            <v>0</v>
          </cell>
          <cell r="H763" t="str">
            <v>0</v>
          </cell>
          <cell r="I763" t="str">
            <v>0</v>
          </cell>
          <cell r="J763" t="str">
            <v>0</v>
          </cell>
          <cell r="K763" t="str">
            <v>0</v>
          </cell>
          <cell r="L763" t="str">
            <v>0</v>
          </cell>
          <cell r="M763" t="str">
            <v>0</v>
          </cell>
          <cell r="N763" t="str">
            <v>0</v>
          </cell>
          <cell r="O763" t="str">
            <v>0</v>
          </cell>
          <cell r="P763" t="str">
            <v>0</v>
          </cell>
          <cell r="Q763" t="str">
            <v>0</v>
          </cell>
          <cell r="R763" t="str">
            <v>0</v>
          </cell>
          <cell r="S763" t="str">
            <v>0</v>
          </cell>
          <cell r="T763" t="str">
            <v>0</v>
          </cell>
          <cell r="U763" t="str">
            <v>0</v>
          </cell>
          <cell r="V763" t="str">
            <v>0</v>
          </cell>
          <cell r="W763" t="str">
            <v>0</v>
          </cell>
          <cell r="X763" t="str">
            <v>0</v>
          </cell>
        </row>
        <row r="764">
          <cell r="A764">
            <v>518150</v>
          </cell>
          <cell r="B764" t="str">
            <v xml:space="preserve">                                                                           518150     iStar-Non ORMD Optn Amort Other Loss - VR</v>
          </cell>
          <cell r="C764" t="str">
            <v>0</v>
          </cell>
          <cell r="D764" t="str">
            <v>0</v>
          </cell>
          <cell r="E764" t="str">
            <v>0</v>
          </cell>
          <cell r="F764" t="str">
            <v>0</v>
          </cell>
          <cell r="G764" t="str">
            <v>0</v>
          </cell>
          <cell r="H764" t="str">
            <v>0</v>
          </cell>
          <cell r="I764" t="str">
            <v>0</v>
          </cell>
          <cell r="J764" t="str">
            <v>0</v>
          </cell>
          <cell r="K764" t="str">
            <v>0</v>
          </cell>
          <cell r="L764" t="str">
            <v>0</v>
          </cell>
          <cell r="M764" t="str">
            <v>0</v>
          </cell>
          <cell r="N764" t="str">
            <v>0</v>
          </cell>
          <cell r="O764" t="str">
            <v>0</v>
          </cell>
          <cell r="P764" t="str">
            <v>0</v>
          </cell>
          <cell r="Q764" t="str">
            <v>0</v>
          </cell>
          <cell r="R764" t="str">
            <v>0</v>
          </cell>
          <cell r="S764" t="str">
            <v>0</v>
          </cell>
          <cell r="T764" t="str">
            <v>0</v>
          </cell>
          <cell r="U764" t="str">
            <v>0</v>
          </cell>
          <cell r="V764" t="str">
            <v>0</v>
          </cell>
          <cell r="W764" t="str">
            <v>0</v>
          </cell>
          <cell r="X764" t="str">
            <v>0</v>
          </cell>
        </row>
        <row r="765">
          <cell r="A765">
            <v>518180</v>
          </cell>
          <cell r="B765" t="str">
            <v xml:space="preserve">                                                                           518180     iStar-Non ORMD Optn Amort Time Gain - VR</v>
          </cell>
          <cell r="C765" t="str">
            <v>0</v>
          </cell>
          <cell r="D765" t="str">
            <v>0</v>
          </cell>
          <cell r="E765" t="str">
            <v>0</v>
          </cell>
          <cell r="F765" t="str">
            <v>0</v>
          </cell>
          <cell r="G765" t="str">
            <v>0</v>
          </cell>
          <cell r="H765" t="str">
            <v>0</v>
          </cell>
          <cell r="I765" t="str">
            <v>0</v>
          </cell>
          <cell r="J765" t="str">
            <v>0</v>
          </cell>
          <cell r="K765" t="str">
            <v>0</v>
          </cell>
          <cell r="L765" t="str">
            <v>0</v>
          </cell>
          <cell r="M765" t="str">
            <v>0</v>
          </cell>
          <cell r="N765" t="str">
            <v>0</v>
          </cell>
          <cell r="O765" t="str">
            <v>0</v>
          </cell>
          <cell r="P765" t="str">
            <v>0</v>
          </cell>
          <cell r="Q765" t="str">
            <v>0</v>
          </cell>
          <cell r="R765" t="str">
            <v>0</v>
          </cell>
          <cell r="S765" t="str">
            <v>0</v>
          </cell>
          <cell r="T765" t="str">
            <v>0</v>
          </cell>
          <cell r="U765" t="str">
            <v>0</v>
          </cell>
          <cell r="V765" t="str">
            <v>0</v>
          </cell>
          <cell r="W765" t="str">
            <v>0</v>
          </cell>
          <cell r="X765" t="str">
            <v>0</v>
          </cell>
        </row>
        <row r="766">
          <cell r="A766">
            <v>518182</v>
          </cell>
          <cell r="B766" t="str">
            <v xml:space="preserve">                                                                           518182     iStar-Non ORMD Optn Amort Time Loss - VR</v>
          </cell>
          <cell r="C766" t="str">
            <v>0</v>
          </cell>
          <cell r="D766" t="str">
            <v>0</v>
          </cell>
          <cell r="E766" t="str">
            <v>0</v>
          </cell>
          <cell r="F766" t="str">
            <v>0</v>
          </cell>
          <cell r="G766" t="str">
            <v>0</v>
          </cell>
          <cell r="H766" t="str">
            <v>0</v>
          </cell>
          <cell r="I766" t="str">
            <v>0</v>
          </cell>
          <cell r="J766" t="str">
            <v>0</v>
          </cell>
          <cell r="K766" t="str">
            <v>0</v>
          </cell>
          <cell r="L766" t="str">
            <v>0</v>
          </cell>
          <cell r="M766" t="str">
            <v>0</v>
          </cell>
          <cell r="N766" t="str">
            <v>0</v>
          </cell>
          <cell r="O766" t="str">
            <v>0</v>
          </cell>
          <cell r="P766" t="str">
            <v>0</v>
          </cell>
          <cell r="Q766" t="str">
            <v>0</v>
          </cell>
          <cell r="R766" t="str">
            <v>0</v>
          </cell>
          <cell r="S766" t="str">
            <v>0</v>
          </cell>
          <cell r="T766" t="str">
            <v>0</v>
          </cell>
          <cell r="U766" t="str">
            <v>0</v>
          </cell>
          <cell r="V766" t="str">
            <v>0</v>
          </cell>
          <cell r="W766" t="str">
            <v>0</v>
          </cell>
          <cell r="X766" t="str">
            <v>0</v>
          </cell>
        </row>
        <row r="767">
          <cell r="A767">
            <v>518190</v>
          </cell>
          <cell r="B767" t="str">
            <v xml:space="preserve">                                                                           518190     iStar-Non ORMD Optn Amort Intrinsic Gain - VR</v>
          </cell>
          <cell r="C767" t="str">
            <v>0</v>
          </cell>
          <cell r="D767" t="str">
            <v>0</v>
          </cell>
          <cell r="E767" t="str">
            <v>0</v>
          </cell>
          <cell r="F767" t="str">
            <v>0</v>
          </cell>
          <cell r="G767" t="str">
            <v>0</v>
          </cell>
          <cell r="H767" t="str">
            <v>0</v>
          </cell>
          <cell r="I767" t="str">
            <v>0</v>
          </cell>
          <cell r="J767" t="str">
            <v>0</v>
          </cell>
          <cell r="K767" t="str">
            <v>0</v>
          </cell>
          <cell r="L767" t="str">
            <v>0</v>
          </cell>
          <cell r="M767" t="str">
            <v>0</v>
          </cell>
          <cell r="N767" t="str">
            <v>0</v>
          </cell>
          <cell r="O767" t="str">
            <v>0</v>
          </cell>
          <cell r="P767" t="str">
            <v>0</v>
          </cell>
          <cell r="Q767" t="str">
            <v>0</v>
          </cell>
          <cell r="R767" t="str">
            <v>0</v>
          </cell>
          <cell r="S767" t="str">
            <v>0</v>
          </cell>
          <cell r="T767" t="str">
            <v>0</v>
          </cell>
          <cell r="U767" t="str">
            <v>0</v>
          </cell>
          <cell r="V767" t="str">
            <v>0</v>
          </cell>
          <cell r="W767" t="str">
            <v>0</v>
          </cell>
          <cell r="X767" t="str">
            <v>0</v>
          </cell>
        </row>
        <row r="768">
          <cell r="A768">
            <v>518192</v>
          </cell>
          <cell r="B768" t="str">
            <v xml:space="preserve">                                                                           518192     iStar-Non ORMD Optn Amort Intrinsic Loss - VR</v>
          </cell>
          <cell r="C768" t="str">
            <v>0</v>
          </cell>
          <cell r="D768" t="str">
            <v>0</v>
          </cell>
          <cell r="E768" t="str">
            <v>0</v>
          </cell>
          <cell r="F768" t="str">
            <v>0</v>
          </cell>
          <cell r="G768" t="str">
            <v>0</v>
          </cell>
          <cell r="H768" t="str">
            <v>0</v>
          </cell>
          <cell r="I768" t="str">
            <v>0</v>
          </cell>
          <cell r="J768" t="str">
            <v>0</v>
          </cell>
          <cell r="K768" t="str">
            <v>0</v>
          </cell>
          <cell r="L768" t="str">
            <v>0</v>
          </cell>
          <cell r="M768" t="str">
            <v>0</v>
          </cell>
          <cell r="N768" t="str">
            <v>0</v>
          </cell>
          <cell r="O768" t="str">
            <v>0</v>
          </cell>
          <cell r="P768" t="str">
            <v>0</v>
          </cell>
          <cell r="Q768" t="str">
            <v>0</v>
          </cell>
          <cell r="R768" t="str">
            <v>0</v>
          </cell>
          <cell r="S768" t="str">
            <v>0</v>
          </cell>
          <cell r="T768" t="str">
            <v>0</v>
          </cell>
          <cell r="U768" t="str">
            <v>0</v>
          </cell>
          <cell r="V768" t="str">
            <v>0</v>
          </cell>
          <cell r="W768" t="str">
            <v>0</v>
          </cell>
          <cell r="X768" t="str">
            <v>0</v>
          </cell>
        </row>
        <row r="769">
          <cell r="A769">
            <v>518193</v>
          </cell>
          <cell r="B769" t="str">
            <v xml:space="preserve">                                                                           518193     iStar-Cap Amortization Contra</v>
          </cell>
          <cell r="C769" t="str">
            <v>0</v>
          </cell>
          <cell r="D769" t="str">
            <v>0</v>
          </cell>
          <cell r="E769" t="str">
            <v>0</v>
          </cell>
          <cell r="F769" t="str">
            <v>0</v>
          </cell>
          <cell r="G769" t="str">
            <v>0</v>
          </cell>
          <cell r="H769" t="str">
            <v>0</v>
          </cell>
          <cell r="I769" t="str">
            <v>0</v>
          </cell>
          <cell r="J769" t="str">
            <v>0</v>
          </cell>
          <cell r="K769" t="str">
            <v>0</v>
          </cell>
          <cell r="L769" t="str">
            <v>0</v>
          </cell>
          <cell r="M769" t="str">
            <v>0</v>
          </cell>
          <cell r="N769" t="str">
            <v>0</v>
          </cell>
          <cell r="O769" t="str">
            <v>0</v>
          </cell>
          <cell r="P769" t="str">
            <v>0</v>
          </cell>
          <cell r="Q769" t="str">
            <v>0</v>
          </cell>
          <cell r="R769" t="str">
            <v>0</v>
          </cell>
          <cell r="S769" t="str">
            <v>0</v>
          </cell>
          <cell r="T769" t="str">
            <v>0</v>
          </cell>
          <cell r="U769" t="str">
            <v>0</v>
          </cell>
          <cell r="V769" t="str">
            <v>0</v>
          </cell>
          <cell r="W769" t="str">
            <v>0</v>
          </cell>
          <cell r="X769" t="str">
            <v>0</v>
          </cell>
        </row>
        <row r="770">
          <cell r="A770">
            <v>518195</v>
          </cell>
          <cell r="B770" t="str">
            <v xml:space="preserve">                                                                           518195     iStar Caps Intrins Amort</v>
          </cell>
          <cell r="C770" t="str">
            <v>0</v>
          </cell>
          <cell r="D770" t="str">
            <v>0</v>
          </cell>
          <cell r="E770" t="str">
            <v>0</v>
          </cell>
          <cell r="F770" t="str">
            <v>0</v>
          </cell>
          <cell r="G770" t="str">
            <v>0</v>
          </cell>
          <cell r="H770" t="str">
            <v>0</v>
          </cell>
          <cell r="I770" t="str">
            <v>0</v>
          </cell>
          <cell r="J770" t="str">
            <v>0</v>
          </cell>
          <cell r="K770" t="str">
            <v>0</v>
          </cell>
          <cell r="L770" t="str">
            <v>0</v>
          </cell>
          <cell r="M770" t="str">
            <v>0</v>
          </cell>
          <cell r="N770" t="str">
            <v>0</v>
          </cell>
          <cell r="O770">
            <v>0</v>
          </cell>
          <cell r="P770" t="str">
            <v>0</v>
          </cell>
          <cell r="Q770" t="str">
            <v>0</v>
          </cell>
          <cell r="R770" t="str">
            <v>0</v>
          </cell>
          <cell r="S770" t="str">
            <v>0</v>
          </cell>
          <cell r="T770" t="str">
            <v>0</v>
          </cell>
          <cell r="U770">
            <v>0</v>
          </cell>
          <cell r="V770" t="str">
            <v>0</v>
          </cell>
          <cell r="W770" t="str">
            <v>0</v>
          </cell>
          <cell r="X770" t="str">
            <v>0</v>
          </cell>
        </row>
        <row r="771">
          <cell r="A771">
            <v>518196</v>
          </cell>
          <cell r="B771" t="str">
            <v xml:space="preserve">                                                                           518196     iStar-DNQ Option Amort - VR</v>
          </cell>
          <cell r="C771" t="str">
            <v>0</v>
          </cell>
          <cell r="D771" t="str">
            <v>0</v>
          </cell>
          <cell r="E771" t="str">
            <v>0</v>
          </cell>
          <cell r="F771" t="str">
            <v>0</v>
          </cell>
          <cell r="G771" t="str">
            <v>0</v>
          </cell>
          <cell r="H771" t="str">
            <v>0</v>
          </cell>
          <cell r="I771" t="str">
            <v>0</v>
          </cell>
          <cell r="J771" t="str">
            <v>0</v>
          </cell>
          <cell r="K771" t="str">
            <v>0</v>
          </cell>
          <cell r="L771" t="str">
            <v>0</v>
          </cell>
          <cell r="M771" t="str">
            <v>0</v>
          </cell>
          <cell r="N771" t="str">
            <v>0</v>
          </cell>
          <cell r="O771" t="str">
            <v>0</v>
          </cell>
          <cell r="P771" t="str">
            <v>0</v>
          </cell>
          <cell r="Q771" t="str">
            <v>0</v>
          </cell>
          <cell r="R771" t="str">
            <v>0</v>
          </cell>
          <cell r="S771" t="str">
            <v>0</v>
          </cell>
          <cell r="T771" t="str">
            <v>0</v>
          </cell>
          <cell r="U771" t="str">
            <v>0</v>
          </cell>
          <cell r="V771" t="str">
            <v>0</v>
          </cell>
          <cell r="W771" t="str">
            <v>0</v>
          </cell>
          <cell r="X771" t="str">
            <v>0</v>
          </cell>
        </row>
        <row r="772">
          <cell r="A772">
            <v>518197</v>
          </cell>
          <cell r="B772" t="str">
            <v xml:space="preserve">                                                                           518197     iStar-DNQ Swap Amort - VR</v>
          </cell>
          <cell r="C772" t="str">
            <v>0</v>
          </cell>
          <cell r="D772" t="str">
            <v>0</v>
          </cell>
          <cell r="E772" t="str">
            <v>0</v>
          </cell>
          <cell r="F772" t="str">
            <v>0</v>
          </cell>
          <cell r="G772" t="str">
            <v>0</v>
          </cell>
          <cell r="H772" t="str">
            <v>0</v>
          </cell>
          <cell r="I772" t="str">
            <v>0</v>
          </cell>
          <cell r="J772" t="str">
            <v>0</v>
          </cell>
          <cell r="K772" t="str">
            <v>0</v>
          </cell>
          <cell r="L772" t="str">
            <v>0</v>
          </cell>
          <cell r="M772" t="str">
            <v>0</v>
          </cell>
          <cell r="N772" t="str">
            <v>0</v>
          </cell>
          <cell r="O772" t="str">
            <v>0</v>
          </cell>
          <cell r="P772" t="str">
            <v>0</v>
          </cell>
          <cell r="Q772" t="str">
            <v>0</v>
          </cell>
          <cell r="R772" t="str">
            <v>0</v>
          </cell>
          <cell r="S772" t="str">
            <v>0</v>
          </cell>
          <cell r="T772" t="str">
            <v>0</v>
          </cell>
          <cell r="U772" t="str">
            <v>0</v>
          </cell>
          <cell r="V772" t="str">
            <v>0</v>
          </cell>
          <cell r="W772" t="str">
            <v>0</v>
          </cell>
          <cell r="X772" t="str">
            <v>0</v>
          </cell>
        </row>
        <row r="773">
          <cell r="A773" t="str">
            <v xml:space="preserve">                                                                      NON_ORMD_OPTIONS_VAR_EXP</v>
          </cell>
          <cell r="B773" t="str">
            <v xml:space="preserve">                                                                      NON_ORMD_OPTIONS_VAR_EXP</v>
          </cell>
          <cell r="C773" t="str">
            <v>0</v>
          </cell>
          <cell r="D773">
            <v>0.01</v>
          </cell>
          <cell r="E773">
            <v>-0.01</v>
          </cell>
          <cell r="F773" t="str">
            <v>0</v>
          </cell>
          <cell r="G773" t="str">
            <v>0</v>
          </cell>
          <cell r="H773" t="str">
            <v>0</v>
          </cell>
          <cell r="I773" t="str">
            <v>0</v>
          </cell>
          <cell r="J773" t="str">
            <v>0</v>
          </cell>
          <cell r="K773">
            <v>0.01</v>
          </cell>
          <cell r="L773" t="str">
            <v>0</v>
          </cell>
          <cell r="M773" t="str">
            <v>0</v>
          </cell>
          <cell r="N773" t="str">
            <v>0</v>
          </cell>
          <cell r="O773">
            <v>0.03</v>
          </cell>
          <cell r="P773">
            <v>0.01</v>
          </cell>
          <cell r="Q773">
            <v>0</v>
          </cell>
          <cell r="R773" t="str">
            <v>0</v>
          </cell>
          <cell r="S773">
            <v>0.01</v>
          </cell>
          <cell r="T773" t="str">
            <v>0</v>
          </cell>
          <cell r="U773">
            <v>0.01</v>
          </cell>
          <cell r="V773">
            <v>0</v>
          </cell>
          <cell r="W773">
            <v>2.5000000000000001E-3</v>
          </cell>
          <cell r="X773">
            <v>0.01</v>
          </cell>
        </row>
        <row r="774">
          <cell r="A774">
            <v>519201</v>
          </cell>
          <cell r="B774" t="str">
            <v xml:space="preserve">                                                                           519201     iStar-ORMD Optn Interest exp- VR</v>
          </cell>
          <cell r="C774" t="str">
            <v>0</v>
          </cell>
          <cell r="D774" t="str">
            <v>0</v>
          </cell>
          <cell r="E774" t="str">
            <v>0</v>
          </cell>
          <cell r="F774" t="str">
            <v>0</v>
          </cell>
          <cell r="G774" t="str">
            <v>0</v>
          </cell>
          <cell r="H774" t="str">
            <v>0</v>
          </cell>
          <cell r="I774" t="str">
            <v>0</v>
          </cell>
          <cell r="J774" t="str">
            <v>0</v>
          </cell>
          <cell r="K774" t="str">
            <v>0</v>
          </cell>
          <cell r="L774" t="str">
            <v>0</v>
          </cell>
          <cell r="M774" t="str">
            <v>0</v>
          </cell>
          <cell r="N774" t="str">
            <v>0</v>
          </cell>
          <cell r="O774" t="str">
            <v>0</v>
          </cell>
          <cell r="P774" t="str">
            <v>0</v>
          </cell>
          <cell r="Q774" t="str">
            <v>0</v>
          </cell>
          <cell r="R774" t="str">
            <v>0</v>
          </cell>
          <cell r="S774" t="str">
            <v>0</v>
          </cell>
          <cell r="T774" t="str">
            <v>0</v>
          </cell>
          <cell r="U774" t="str">
            <v>0</v>
          </cell>
          <cell r="V774" t="str">
            <v>0</v>
          </cell>
          <cell r="W774" t="str">
            <v>0</v>
          </cell>
          <cell r="X774" t="str">
            <v>0</v>
          </cell>
        </row>
        <row r="775">
          <cell r="A775">
            <v>519202</v>
          </cell>
          <cell r="B775" t="str">
            <v xml:space="preserve">                                                                           519202     iStar-ORMD Optn Interest inc- VR</v>
          </cell>
          <cell r="C775" t="str">
            <v>0</v>
          </cell>
          <cell r="D775" t="str">
            <v>0</v>
          </cell>
          <cell r="E775" t="str">
            <v>0</v>
          </cell>
          <cell r="F775" t="str">
            <v>0</v>
          </cell>
          <cell r="G775" t="str">
            <v>0</v>
          </cell>
          <cell r="H775" t="str">
            <v>0</v>
          </cell>
          <cell r="I775" t="str">
            <v>0</v>
          </cell>
          <cell r="J775" t="str">
            <v>0</v>
          </cell>
          <cell r="K775" t="str">
            <v>0</v>
          </cell>
          <cell r="L775" t="str">
            <v>0</v>
          </cell>
          <cell r="M775" t="str">
            <v>0</v>
          </cell>
          <cell r="N775" t="str">
            <v>0</v>
          </cell>
          <cell r="O775">
            <v>161659651.06999999</v>
          </cell>
          <cell r="P775" t="str">
            <v>0</v>
          </cell>
          <cell r="Q775" t="str">
            <v>0</v>
          </cell>
          <cell r="R775" t="str">
            <v>0</v>
          </cell>
          <cell r="S775" t="str">
            <v>0</v>
          </cell>
          <cell r="T775" t="str">
            <v>0</v>
          </cell>
          <cell r="U775">
            <v>40414912.767499998</v>
          </cell>
          <cell r="V775" t="str">
            <v>0</v>
          </cell>
          <cell r="W775" t="str">
            <v>0</v>
          </cell>
          <cell r="X775" t="str">
            <v>0</v>
          </cell>
        </row>
        <row r="776">
          <cell r="A776">
            <v>519240</v>
          </cell>
          <cell r="B776" t="str">
            <v xml:space="preserve">                                                                           519240     iStar-ORMD Optn Amort Other Gain - VR</v>
          </cell>
          <cell r="C776" t="str">
            <v>0</v>
          </cell>
          <cell r="D776" t="str">
            <v>0</v>
          </cell>
          <cell r="E776" t="str">
            <v>0</v>
          </cell>
          <cell r="F776" t="str">
            <v>0</v>
          </cell>
          <cell r="G776" t="str">
            <v>0</v>
          </cell>
          <cell r="H776" t="str">
            <v>0</v>
          </cell>
          <cell r="I776" t="str">
            <v>0</v>
          </cell>
          <cell r="J776" t="str">
            <v>0</v>
          </cell>
          <cell r="K776" t="str">
            <v>0</v>
          </cell>
          <cell r="L776" t="str">
            <v>0</v>
          </cell>
          <cell r="M776" t="str">
            <v>0</v>
          </cell>
          <cell r="N776" t="str">
            <v>0</v>
          </cell>
          <cell r="O776" t="str">
            <v>0</v>
          </cell>
          <cell r="P776" t="str">
            <v>0</v>
          </cell>
          <cell r="Q776" t="str">
            <v>0</v>
          </cell>
          <cell r="R776" t="str">
            <v>0</v>
          </cell>
          <cell r="S776" t="str">
            <v>0</v>
          </cell>
          <cell r="T776" t="str">
            <v>0</v>
          </cell>
          <cell r="U776" t="str">
            <v>0</v>
          </cell>
          <cell r="V776" t="str">
            <v>0</v>
          </cell>
          <cell r="W776" t="str">
            <v>0</v>
          </cell>
          <cell r="X776" t="str">
            <v>0</v>
          </cell>
        </row>
        <row r="777">
          <cell r="A777">
            <v>519250</v>
          </cell>
          <cell r="B777" t="str">
            <v xml:space="preserve">                                                                           519250     iStar-ORMD Optn Amort Other Loss - VR</v>
          </cell>
          <cell r="C777" t="str">
            <v>0</v>
          </cell>
          <cell r="D777" t="str">
            <v>0</v>
          </cell>
          <cell r="E777" t="str">
            <v>0</v>
          </cell>
          <cell r="F777" t="str">
            <v>0</v>
          </cell>
          <cell r="G777" t="str">
            <v>0</v>
          </cell>
          <cell r="H777" t="str">
            <v>0</v>
          </cell>
          <cell r="I777" t="str">
            <v>0</v>
          </cell>
          <cell r="J777" t="str">
            <v>0</v>
          </cell>
          <cell r="K777" t="str">
            <v>0</v>
          </cell>
          <cell r="L777" t="str">
            <v>0</v>
          </cell>
          <cell r="M777" t="str">
            <v>0</v>
          </cell>
          <cell r="N777" t="str">
            <v>0</v>
          </cell>
          <cell r="O777" t="str">
            <v>0</v>
          </cell>
          <cell r="P777" t="str">
            <v>0</v>
          </cell>
          <cell r="Q777" t="str">
            <v>0</v>
          </cell>
          <cell r="R777" t="str">
            <v>0</v>
          </cell>
          <cell r="S777" t="str">
            <v>0</v>
          </cell>
          <cell r="T777" t="str">
            <v>0</v>
          </cell>
          <cell r="U777" t="str">
            <v>0</v>
          </cell>
          <cell r="V777" t="str">
            <v>0</v>
          </cell>
          <cell r="W777" t="str">
            <v>0</v>
          </cell>
          <cell r="X777" t="str">
            <v>0</v>
          </cell>
        </row>
        <row r="778">
          <cell r="A778">
            <v>519280</v>
          </cell>
          <cell r="B778" t="str">
            <v xml:space="preserve">                                                                           519280     iStar-ORMD Optn Amort Time Gain - VR</v>
          </cell>
          <cell r="C778" t="str">
            <v>0</v>
          </cell>
          <cell r="D778" t="str">
            <v>0</v>
          </cell>
          <cell r="E778" t="str">
            <v>0</v>
          </cell>
          <cell r="F778" t="str">
            <v>0</v>
          </cell>
          <cell r="G778" t="str">
            <v>0</v>
          </cell>
          <cell r="H778" t="str">
            <v>0</v>
          </cell>
          <cell r="I778" t="str">
            <v>0</v>
          </cell>
          <cell r="J778" t="str">
            <v>0</v>
          </cell>
          <cell r="K778" t="str">
            <v>0</v>
          </cell>
          <cell r="L778" t="str">
            <v>0</v>
          </cell>
          <cell r="M778" t="str">
            <v>0</v>
          </cell>
          <cell r="N778" t="str">
            <v>0</v>
          </cell>
          <cell r="O778" t="str">
            <v>0</v>
          </cell>
          <cell r="P778" t="str">
            <v>0</v>
          </cell>
          <cell r="Q778" t="str">
            <v>0</v>
          </cell>
          <cell r="R778" t="str">
            <v>0</v>
          </cell>
          <cell r="S778" t="str">
            <v>0</v>
          </cell>
          <cell r="T778" t="str">
            <v>0</v>
          </cell>
          <cell r="U778" t="str">
            <v>0</v>
          </cell>
          <cell r="V778" t="str">
            <v>0</v>
          </cell>
          <cell r="W778" t="str">
            <v>0</v>
          </cell>
          <cell r="X778" t="str">
            <v>0</v>
          </cell>
        </row>
        <row r="779">
          <cell r="A779">
            <v>519282</v>
          </cell>
          <cell r="B779" t="str">
            <v xml:space="preserve">                                                                           519282     iStar-ORMD Optn Amort Time Loss - VR</v>
          </cell>
          <cell r="C779">
            <v>-8224161.6399999997</v>
          </cell>
          <cell r="D779">
            <v>-7086081.7999999998</v>
          </cell>
          <cell r="E779">
            <v>-7711727.7699999996</v>
          </cell>
          <cell r="F779">
            <v>-7397775.0499999998</v>
          </cell>
          <cell r="G779">
            <v>-7343503.8799999999</v>
          </cell>
          <cell r="H779">
            <v>-6980724.7599999998</v>
          </cell>
          <cell r="I779">
            <v>-6710585.0099999998</v>
          </cell>
          <cell r="J779">
            <v>-6444822.29</v>
          </cell>
          <cell r="K779">
            <v>-5883830.4100000001</v>
          </cell>
          <cell r="L779">
            <v>-5760306.1900000004</v>
          </cell>
          <cell r="M779">
            <v>-5257510.07</v>
          </cell>
          <cell r="N779">
            <v>-5089996.8099999996</v>
          </cell>
          <cell r="O779">
            <v>-174222263.53</v>
          </cell>
          <cell r="P779">
            <v>-79891025.680000007</v>
          </cell>
          <cell r="Q779">
            <v>-23021971.210000001</v>
          </cell>
          <cell r="R779">
            <v>-21722003.689999998</v>
          </cell>
          <cell r="S779">
            <v>-19039237.710000001</v>
          </cell>
          <cell r="T779">
            <v>-16107813.07</v>
          </cell>
          <cell r="U779">
            <v>-55194659.954999998</v>
          </cell>
          <cell r="V779">
            <v>-33987235.627499998</v>
          </cell>
          <cell r="W779">
            <v>-54470282.405000001</v>
          </cell>
          <cell r="X779">
            <v>-72004696.49000001</v>
          </cell>
        </row>
        <row r="780">
          <cell r="A780">
            <v>519290</v>
          </cell>
          <cell r="B780" t="str">
            <v xml:space="preserve">                                                                           519290     iStar-ORMD Optn Amort Intrinsic Gain - VR</v>
          </cell>
          <cell r="C780" t="str">
            <v>0</v>
          </cell>
          <cell r="D780" t="str">
            <v>0</v>
          </cell>
          <cell r="E780" t="str">
            <v>0</v>
          </cell>
          <cell r="F780" t="str">
            <v>0</v>
          </cell>
          <cell r="G780" t="str">
            <v>0</v>
          </cell>
          <cell r="H780" t="str">
            <v>0</v>
          </cell>
          <cell r="I780" t="str">
            <v>0</v>
          </cell>
          <cell r="J780" t="str">
            <v>0</v>
          </cell>
          <cell r="K780" t="str">
            <v>0</v>
          </cell>
          <cell r="L780" t="str">
            <v>0</v>
          </cell>
          <cell r="M780" t="str">
            <v>0</v>
          </cell>
          <cell r="N780" t="str">
            <v>0</v>
          </cell>
          <cell r="O780" t="str">
            <v>0</v>
          </cell>
          <cell r="P780" t="str">
            <v>0</v>
          </cell>
          <cell r="Q780" t="str">
            <v>0</v>
          </cell>
          <cell r="R780" t="str">
            <v>0</v>
          </cell>
          <cell r="S780" t="str">
            <v>0</v>
          </cell>
          <cell r="T780" t="str">
            <v>0</v>
          </cell>
          <cell r="U780" t="str">
            <v>0</v>
          </cell>
          <cell r="V780" t="str">
            <v>0</v>
          </cell>
          <cell r="W780" t="str">
            <v>0</v>
          </cell>
          <cell r="X780" t="str">
            <v>0</v>
          </cell>
        </row>
        <row r="781">
          <cell r="A781">
            <v>519292</v>
          </cell>
          <cell r="B781" t="str">
            <v xml:space="preserve">                                                                           519292     iStar-ORMD Optn Amort Intrinsic Loss - VR</v>
          </cell>
          <cell r="C781">
            <v>-7169035.0300000003</v>
          </cell>
          <cell r="D781">
            <v>-5887384.1299999999</v>
          </cell>
          <cell r="E781">
            <v>-6325788.5499999998</v>
          </cell>
          <cell r="F781">
            <v>-6035895.2999999998</v>
          </cell>
          <cell r="G781">
            <v>-5865540.5899999999</v>
          </cell>
          <cell r="H781">
            <v>-5514826.2699999996</v>
          </cell>
          <cell r="I781">
            <v>-5057411.38</v>
          </cell>
          <cell r="J781">
            <v>-4721008.76</v>
          </cell>
          <cell r="K781">
            <v>-4116540.76</v>
          </cell>
          <cell r="L781">
            <v>-3938077.2</v>
          </cell>
          <cell r="M781">
            <v>-3459298.53</v>
          </cell>
          <cell r="N781">
            <v>-3159165.43</v>
          </cell>
          <cell r="O781">
            <v>-159484812.55000001</v>
          </cell>
          <cell r="P781">
            <v>-61249971.93</v>
          </cell>
          <cell r="Q781">
            <v>-19382207.710000001</v>
          </cell>
          <cell r="R781">
            <v>-17416262.16</v>
          </cell>
          <cell r="S781">
            <v>-13894960.9</v>
          </cell>
          <cell r="T781">
            <v>-10556541.16</v>
          </cell>
          <cell r="U781">
            <v>-49773118.612500004</v>
          </cell>
          <cell r="V781">
            <v>-28220606.047499999</v>
          </cell>
          <cell r="W781">
            <v>-43981167.975000001</v>
          </cell>
          <cell r="X781">
            <v>-56166429.292500004</v>
          </cell>
        </row>
        <row r="782">
          <cell r="A782" t="str">
            <v xml:space="preserve">                                                                      ORMD_OPTIONS_VAR_EXP</v>
          </cell>
          <cell r="B782" t="str">
            <v xml:space="preserve">                                                                      ORMD_OPTIONS_VAR_EXP</v>
          </cell>
          <cell r="C782">
            <v>-15393196.67</v>
          </cell>
          <cell r="D782">
            <v>-12973465.93</v>
          </cell>
          <cell r="E782">
            <v>-14037516.32</v>
          </cell>
          <cell r="F782">
            <v>-13433670.35</v>
          </cell>
          <cell r="G782">
            <v>-13209044.469999999</v>
          </cell>
          <cell r="H782">
            <v>-12495551.029999999</v>
          </cell>
          <cell r="I782">
            <v>-11767996.390000001</v>
          </cell>
          <cell r="J782">
            <v>-11165831.050000001</v>
          </cell>
          <cell r="K782">
            <v>-10000371.17</v>
          </cell>
          <cell r="L782">
            <v>-9698383.3900000006</v>
          </cell>
          <cell r="M782">
            <v>-8716808.5999999996</v>
          </cell>
          <cell r="N782">
            <v>-8249162.2400000002</v>
          </cell>
          <cell r="O782">
            <v>-172047425.01000002</v>
          </cell>
          <cell r="P782">
            <v>-141140997.61000001</v>
          </cell>
          <cell r="Q782">
            <v>-42404178.920000002</v>
          </cell>
          <cell r="R782">
            <v>-39138265.850000001</v>
          </cell>
          <cell r="S782">
            <v>-32934198.609999999</v>
          </cell>
          <cell r="T782">
            <v>-26664354.230000004</v>
          </cell>
          <cell r="U782">
            <v>-64552865.799999997</v>
          </cell>
          <cell r="V782">
            <v>-62207841.674999997</v>
          </cell>
          <cell r="W782">
            <v>-98451450.379999995</v>
          </cell>
          <cell r="X782">
            <v>-128171125.7825</v>
          </cell>
        </row>
        <row r="783">
          <cell r="A783" t="str">
            <v xml:space="preserve">                                                                 OPTIONS_VAR_EXP</v>
          </cell>
          <cell r="B783" t="str">
            <v xml:space="preserve">                                                                 OPTIONS_VAR_EXP</v>
          </cell>
          <cell r="C783">
            <v>-15393196.67</v>
          </cell>
          <cell r="D783">
            <v>-12973465.92</v>
          </cell>
          <cell r="E783">
            <v>-14037516.33</v>
          </cell>
          <cell r="F783">
            <v>-13433670.35</v>
          </cell>
          <cell r="G783">
            <v>-13209044.469999999</v>
          </cell>
          <cell r="H783">
            <v>-12495551.029999999</v>
          </cell>
          <cell r="I783">
            <v>-11767996.390000001</v>
          </cell>
          <cell r="J783">
            <v>-11165831.050000001</v>
          </cell>
          <cell r="K783">
            <v>-10000371.16</v>
          </cell>
          <cell r="L783">
            <v>-9698383.3900000006</v>
          </cell>
          <cell r="M783">
            <v>-8716808.5999999996</v>
          </cell>
          <cell r="N783">
            <v>-8249162.2400000002</v>
          </cell>
          <cell r="O783">
            <v>-172047424.98000002</v>
          </cell>
          <cell r="P783">
            <v>-141140997.60000002</v>
          </cell>
          <cell r="Q783">
            <v>-42404178.920000002</v>
          </cell>
          <cell r="R783">
            <v>-39138265.850000001</v>
          </cell>
          <cell r="S783">
            <v>-32934198.600000001</v>
          </cell>
          <cell r="T783">
            <v>-26664354.230000004</v>
          </cell>
          <cell r="U783">
            <v>-64552865.790000007</v>
          </cell>
          <cell r="V783">
            <v>-62207841.674999997</v>
          </cell>
          <cell r="W783">
            <v>-98451450.377499998</v>
          </cell>
          <cell r="X783">
            <v>-128171125.77250001</v>
          </cell>
        </row>
        <row r="784">
          <cell r="A784" t="str">
            <v xml:space="preserve">                                                            TOT_VAR_INT_EXP</v>
          </cell>
          <cell r="B784" t="str">
            <v xml:space="preserve">                                                            TOT_VAR_INT_EXP</v>
          </cell>
          <cell r="C784">
            <v>-680679453.90999997</v>
          </cell>
          <cell r="D784">
            <v>-591298326.54999995</v>
          </cell>
          <cell r="E784">
            <v>-656466754.03000009</v>
          </cell>
          <cell r="F784">
            <v>-667464314.15999997</v>
          </cell>
          <cell r="G784">
            <v>-745784945.68999994</v>
          </cell>
          <cell r="H784">
            <v>-746565722.22000003</v>
          </cell>
          <cell r="I784">
            <v>-828017681.14999998</v>
          </cell>
          <cell r="J784">
            <v>-806406516.71999991</v>
          </cell>
          <cell r="K784">
            <v>-732906977.65999985</v>
          </cell>
          <cell r="L784">
            <v>-701740594.63999999</v>
          </cell>
          <cell r="M784">
            <v>-737860520.13999999</v>
          </cell>
          <cell r="N784">
            <v>-780825540.24000013</v>
          </cell>
          <cell r="O784">
            <v>-6331648160.0699997</v>
          </cell>
          <cell r="P784">
            <v>-8676017347.1099987</v>
          </cell>
          <cell r="Q784">
            <v>-1928444534.4900002</v>
          </cell>
          <cell r="R784">
            <v>-2159814982.0699997</v>
          </cell>
          <cell r="S784">
            <v>-2367331175.5299997</v>
          </cell>
          <cell r="T784">
            <v>-2220426655.02</v>
          </cell>
          <cell r="U784">
            <v>-2553187482.2325001</v>
          </cell>
          <cell r="V784">
            <v>-2988576673.5100002</v>
          </cell>
          <cell r="W784">
            <v>-5295702780.1975002</v>
          </cell>
          <cell r="X784">
            <v>-7546032783.1999989</v>
          </cell>
        </row>
        <row r="785">
          <cell r="A785">
            <v>526970</v>
          </cell>
          <cell r="B785" t="str">
            <v xml:space="preserve">                                                                      526970     iStar-amrt hdge loss-FR</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row>
        <row r="786">
          <cell r="A786">
            <v>526960</v>
          </cell>
          <cell r="B786" t="str">
            <v xml:space="preserve">                                                                      526960     iStar-amrt hdge gain-FR</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row>
        <row r="787">
          <cell r="A787">
            <v>526950</v>
          </cell>
          <cell r="B787" t="str">
            <v xml:space="preserve">                                                                      526950     iStar-amrt othr loss-FR</v>
          </cell>
          <cell r="C787">
            <v>-655192.67000000004</v>
          </cell>
          <cell r="D787">
            <v>-658890.42000000004</v>
          </cell>
          <cell r="E787">
            <v>-662609.06000000006</v>
          </cell>
          <cell r="F787">
            <v>-666348.69999999995</v>
          </cell>
          <cell r="G787">
            <v>-670109.49</v>
          </cell>
          <cell r="H787">
            <v>-673891.59</v>
          </cell>
          <cell r="I787">
            <v>-677695.04</v>
          </cell>
          <cell r="J787">
            <v>-681520.01</v>
          </cell>
          <cell r="K787">
            <v>-685366.59</v>
          </cell>
          <cell r="L787">
            <v>-682010.38</v>
          </cell>
          <cell r="M787">
            <v>-681017.93</v>
          </cell>
          <cell r="N787">
            <v>-684846.8</v>
          </cell>
          <cell r="O787">
            <v>-7582640.1500000004</v>
          </cell>
          <cell r="P787">
            <v>-8079498.6799999997</v>
          </cell>
          <cell r="Q787">
            <v>-1976692.15</v>
          </cell>
          <cell r="R787">
            <v>-2010349.78</v>
          </cell>
          <cell r="S787">
            <v>-2044581.64</v>
          </cell>
          <cell r="T787">
            <v>-2047875.11</v>
          </cell>
          <cell r="U787">
            <v>-2882152.0150000001</v>
          </cell>
          <cell r="V787">
            <v>-2979981.3174999999</v>
          </cell>
          <cell r="W787">
            <v>-5007414.8625000007</v>
          </cell>
          <cell r="X787">
            <v>-7054852.0199999996</v>
          </cell>
        </row>
        <row r="788">
          <cell r="A788">
            <v>526940</v>
          </cell>
          <cell r="B788" t="str">
            <v xml:space="preserve">                                                                      526940     iStar-amrt othr gain-FR</v>
          </cell>
          <cell r="C788">
            <v>461705.18</v>
          </cell>
          <cell r="D788">
            <v>464325.74</v>
          </cell>
          <cell r="E788">
            <v>466961.16</v>
          </cell>
          <cell r="F788">
            <v>469611.55</v>
          </cell>
          <cell r="G788">
            <v>472276.98</v>
          </cell>
          <cell r="H788">
            <v>474957.53</v>
          </cell>
          <cell r="I788">
            <v>477653.31</v>
          </cell>
          <cell r="J788">
            <v>480364.38</v>
          </cell>
          <cell r="K788">
            <v>483090.84</v>
          </cell>
          <cell r="L788">
            <v>485832.77</v>
          </cell>
          <cell r="M788">
            <v>488590.27</v>
          </cell>
          <cell r="N788">
            <v>491363.42</v>
          </cell>
          <cell r="O788">
            <v>5341359.91</v>
          </cell>
          <cell r="P788">
            <v>5716733.1299999999</v>
          </cell>
          <cell r="Q788">
            <v>1392992.08</v>
          </cell>
          <cell r="R788">
            <v>1416846.06</v>
          </cell>
          <cell r="S788">
            <v>1441108.53</v>
          </cell>
          <cell r="T788">
            <v>1465786.46</v>
          </cell>
          <cell r="U788">
            <v>2030522.0225</v>
          </cell>
          <cell r="V788">
            <v>2100078.6150000002</v>
          </cell>
          <cell r="W788">
            <v>3529033.0225</v>
          </cell>
          <cell r="X788">
            <v>4982457.2374999998</v>
          </cell>
        </row>
        <row r="789">
          <cell r="A789">
            <v>526930</v>
          </cell>
          <cell r="B789" t="str">
            <v xml:space="preserve">                                                                      526930     iStar-amrt disc- FR</v>
          </cell>
          <cell r="C789">
            <v>-12021376.68</v>
          </cell>
          <cell r="D789">
            <v>-12007648.960000001</v>
          </cell>
          <cell r="E789">
            <v>-12176640.939999999</v>
          </cell>
          <cell r="F789">
            <v>-12383788.83</v>
          </cell>
          <cell r="G789">
            <v>-12580801.619999999</v>
          </cell>
          <cell r="H789">
            <v>-12437960.65</v>
          </cell>
          <cell r="I789">
            <v>-12493019.07</v>
          </cell>
          <cell r="J789">
            <v>-12604914.4</v>
          </cell>
          <cell r="K789">
            <v>-12790349.98</v>
          </cell>
          <cell r="L789">
            <v>-12846085.51</v>
          </cell>
          <cell r="M789">
            <v>-12631401.460000001</v>
          </cell>
          <cell r="N789">
            <v>-12679126.68</v>
          </cell>
          <cell r="O789">
            <v>-147919328.5</v>
          </cell>
          <cell r="P789">
            <v>-149653114.78</v>
          </cell>
          <cell r="Q789">
            <v>-36205666.579999998</v>
          </cell>
          <cell r="R789">
            <v>-37402551.100000001</v>
          </cell>
          <cell r="S789">
            <v>-37888283.450000003</v>
          </cell>
          <cell r="T789">
            <v>-38156613.649999999</v>
          </cell>
          <cell r="U789">
            <v>-55043849.349999994</v>
          </cell>
          <cell r="V789">
            <v>-54893399.174999997</v>
          </cell>
          <cell r="W789">
            <v>-92478026.67750001</v>
          </cell>
          <cell r="X789">
            <v>-130616547.66249999</v>
          </cell>
        </row>
        <row r="790">
          <cell r="A790">
            <v>526920</v>
          </cell>
          <cell r="B790" t="str">
            <v xml:space="preserve">                                                                      526920     iStar-amrt prem- FR</v>
          </cell>
          <cell r="C790">
            <v>13259716.960000001</v>
          </cell>
          <cell r="D790">
            <v>12606868.77</v>
          </cell>
          <cell r="E790">
            <v>12024266.800000001</v>
          </cell>
          <cell r="F790">
            <v>12073361.960000001</v>
          </cell>
          <cell r="G790">
            <v>11913020.75</v>
          </cell>
          <cell r="H790">
            <v>11363672.359999999</v>
          </cell>
          <cell r="I790">
            <v>11010963.949999999</v>
          </cell>
          <cell r="J790">
            <v>10943229.279999999</v>
          </cell>
          <cell r="K790">
            <v>10977943.460000001</v>
          </cell>
          <cell r="L790">
            <v>11096042.970000001</v>
          </cell>
          <cell r="M790">
            <v>11091548.15</v>
          </cell>
          <cell r="N790">
            <v>10973957.27</v>
          </cell>
          <cell r="O790">
            <v>163143655.69</v>
          </cell>
          <cell r="P790">
            <v>139334592.68000001</v>
          </cell>
          <cell r="Q790">
            <v>37890852.530000001</v>
          </cell>
          <cell r="R790">
            <v>35350055.07</v>
          </cell>
          <cell r="S790">
            <v>32932136.689999998</v>
          </cell>
          <cell r="T790">
            <v>33161548.390000001</v>
          </cell>
          <cell r="U790">
            <v>60040202.727499999</v>
          </cell>
          <cell r="V790">
            <v>55743302.465000004</v>
          </cell>
          <cell r="W790">
            <v>89715231.067499995</v>
          </cell>
          <cell r="X790">
            <v>122784339.91000001</v>
          </cell>
        </row>
        <row r="791">
          <cell r="A791">
            <v>526910</v>
          </cell>
          <cell r="B791" t="str">
            <v xml:space="preserve">                                                                      526910     iStar-amrt comm- FR</v>
          </cell>
          <cell r="C791">
            <v>-15002015.82</v>
          </cell>
          <cell r="D791">
            <v>-14671776.83</v>
          </cell>
          <cell r="E791">
            <v>-14794364.449999999</v>
          </cell>
          <cell r="F791">
            <v>-14640171.470000001</v>
          </cell>
          <cell r="G791">
            <v>-14606985.35</v>
          </cell>
          <cell r="H791">
            <v>-14025977.439999999</v>
          </cell>
          <cell r="I791">
            <v>-13998601.91</v>
          </cell>
          <cell r="J791">
            <v>-13787434.65</v>
          </cell>
          <cell r="K791">
            <v>-13748338.52</v>
          </cell>
          <cell r="L791">
            <v>-13736328.470000001</v>
          </cell>
          <cell r="M791">
            <v>-13498751.67</v>
          </cell>
          <cell r="N791">
            <v>-13226217.460000001</v>
          </cell>
          <cell r="O791">
            <v>-227060266.19999999</v>
          </cell>
          <cell r="P791">
            <v>-169736964.03999999</v>
          </cell>
          <cell r="Q791">
            <v>-44468157.099999994</v>
          </cell>
          <cell r="R791">
            <v>-43273134.259999998</v>
          </cell>
          <cell r="S791">
            <v>-41534375.079999998</v>
          </cell>
          <cell r="T791">
            <v>-40461297.600000001</v>
          </cell>
          <cell r="U791">
            <v>-79051057.942499995</v>
          </cell>
          <cell r="V791">
            <v>-66258272.737499997</v>
          </cell>
          <cell r="W791">
            <v>-108571044.7475</v>
          </cell>
          <cell r="X791">
            <v>-149633842.99250001</v>
          </cell>
        </row>
        <row r="792">
          <cell r="A792">
            <v>526902</v>
          </cell>
          <cell r="B792" t="str">
            <v xml:space="preserve">                                                                      526902     iStar-Interest inc- FR</v>
          </cell>
          <cell r="C792">
            <v>173814236.03</v>
          </cell>
          <cell r="D792">
            <v>176380208.34</v>
          </cell>
          <cell r="E792">
            <v>179850694.41</v>
          </cell>
          <cell r="F792">
            <v>182857638.99000001</v>
          </cell>
          <cell r="G792">
            <v>184322916.68000001</v>
          </cell>
          <cell r="H792">
            <v>185236111.16</v>
          </cell>
          <cell r="I792">
            <v>186743923.53999999</v>
          </cell>
          <cell r="J792">
            <v>187277777.55000001</v>
          </cell>
          <cell r="K792">
            <v>190878472.22</v>
          </cell>
          <cell r="L792">
            <v>191666666.66999999</v>
          </cell>
          <cell r="M792">
            <v>191244791.66999999</v>
          </cell>
          <cell r="N792">
            <v>193005208.34</v>
          </cell>
          <cell r="O792">
            <v>1963971354.1800001</v>
          </cell>
          <cell r="P792">
            <v>2223278645.5999999</v>
          </cell>
          <cell r="Q792">
            <v>530045138.77999997</v>
          </cell>
          <cell r="R792">
            <v>552416666.83000004</v>
          </cell>
          <cell r="S792">
            <v>564900173.31000006</v>
          </cell>
          <cell r="T792">
            <v>575916666.67999995</v>
          </cell>
          <cell r="U792">
            <v>754506293.33999991</v>
          </cell>
          <cell r="V792">
            <v>805658854.15249991</v>
          </cell>
          <cell r="W792">
            <v>1363878255.095</v>
          </cell>
          <cell r="X792">
            <v>1934985676.8425002</v>
          </cell>
        </row>
        <row r="793">
          <cell r="A793">
            <v>526901</v>
          </cell>
          <cell r="B793" t="str">
            <v xml:space="preserve">                                                                      526901     iStar-Interest exp- FR</v>
          </cell>
          <cell r="C793">
            <v>-2160543400.9899998</v>
          </cell>
          <cell r="D793">
            <v>-2201181883.8400002</v>
          </cell>
          <cell r="E793">
            <v>-2253758517.5999999</v>
          </cell>
          <cell r="F793">
            <v>-2306183475.48</v>
          </cell>
          <cell r="G793">
            <v>-2348977184.8299999</v>
          </cell>
          <cell r="H793">
            <v>-2393126264.48</v>
          </cell>
          <cell r="I793">
            <v>-2426620286.6399999</v>
          </cell>
          <cell r="J793">
            <v>-2459510985.2600002</v>
          </cell>
          <cell r="K793">
            <v>-2499841902.9400001</v>
          </cell>
          <cell r="L793">
            <v>-2510448860.46</v>
          </cell>
          <cell r="M793">
            <v>-2500147284.5500002</v>
          </cell>
          <cell r="N793">
            <v>-2505557162.1399999</v>
          </cell>
          <cell r="O793">
            <v>-25160789507.490002</v>
          </cell>
          <cell r="P793">
            <v>-28565897209.209999</v>
          </cell>
          <cell r="Q793">
            <v>-6615483802.4300003</v>
          </cell>
          <cell r="R793">
            <v>-7048286924.789999</v>
          </cell>
          <cell r="S793">
            <v>-7385973174.8400002</v>
          </cell>
          <cell r="T793">
            <v>-7516153307.1499996</v>
          </cell>
          <cell r="U793">
            <v>-9574635498.9350014</v>
          </cell>
          <cell r="V793">
            <v>-10117891567.575001</v>
          </cell>
          <cell r="W793">
            <v>-17338451910.564999</v>
          </cell>
          <cell r="X793">
            <v>-24809043480.214996</v>
          </cell>
        </row>
        <row r="794">
          <cell r="A794" t="str">
            <v xml:space="preserve">                                                                 SR_COUP_DEBT_FIX_EXP</v>
          </cell>
          <cell r="B794" t="str">
            <v xml:space="preserve">                                                                 SR_COUP_DEBT_FIX_EXP</v>
          </cell>
          <cell r="C794">
            <v>-2000686327.9899998</v>
          </cell>
          <cell r="D794">
            <v>-2039068797.2</v>
          </cell>
          <cell r="E794">
            <v>-2089050209.6799998</v>
          </cell>
          <cell r="F794">
            <v>-2138473171.98</v>
          </cell>
          <cell r="G794">
            <v>-2180126866.8800001</v>
          </cell>
          <cell r="H794">
            <v>-2223189353.1100001</v>
          </cell>
          <cell r="I794">
            <v>-2255557061.8599997</v>
          </cell>
          <cell r="J794">
            <v>-2287883483.1100001</v>
          </cell>
          <cell r="K794">
            <v>-2324726451.5100002</v>
          </cell>
          <cell r="L794">
            <v>-2334464742.4099998</v>
          </cell>
          <cell r="M794">
            <v>-2324133525.5200005</v>
          </cell>
          <cell r="N794">
            <v>-2327676824.0499997</v>
          </cell>
          <cell r="O794">
            <v>-23410895372.560001</v>
          </cell>
          <cell r="P794">
            <v>-26525036815.299999</v>
          </cell>
          <cell r="Q794">
            <v>-6128805334.8699989</v>
          </cell>
          <cell r="R794">
            <v>-6541789391.9700012</v>
          </cell>
          <cell r="S794">
            <v>-6868166996.4799995</v>
          </cell>
          <cell r="T794">
            <v>-6986275091.9799995</v>
          </cell>
          <cell r="U794">
            <v>-8895035540.1525002</v>
          </cell>
          <cell r="V794">
            <v>-9378520985.5725002</v>
          </cell>
          <cell r="W794">
            <v>-16087385877.6675</v>
          </cell>
          <cell r="X794">
            <v>-23033596248.900002</v>
          </cell>
        </row>
        <row r="795">
          <cell r="A795">
            <v>527070</v>
          </cell>
          <cell r="B795" t="str">
            <v xml:space="preserve">                                                                      527070     iStar-amrt hdge loss-FR</v>
          </cell>
          <cell r="C795" t="str">
            <v>0</v>
          </cell>
          <cell r="D795" t="str">
            <v>0</v>
          </cell>
          <cell r="E795" t="str">
            <v>0</v>
          </cell>
          <cell r="F795" t="str">
            <v>0</v>
          </cell>
          <cell r="G795" t="str">
            <v>0</v>
          </cell>
          <cell r="H795" t="str">
            <v>0</v>
          </cell>
          <cell r="I795" t="str">
            <v>0</v>
          </cell>
          <cell r="J795" t="str">
            <v>0</v>
          </cell>
          <cell r="K795" t="str">
            <v>0</v>
          </cell>
          <cell r="L795" t="str">
            <v>0</v>
          </cell>
          <cell r="M795" t="str">
            <v>0</v>
          </cell>
          <cell r="N795" t="str">
            <v>0</v>
          </cell>
          <cell r="O795" t="str">
            <v>0</v>
          </cell>
          <cell r="P795" t="str">
            <v>0</v>
          </cell>
          <cell r="Q795" t="str">
            <v>0</v>
          </cell>
          <cell r="R795" t="str">
            <v>0</v>
          </cell>
          <cell r="S795" t="str">
            <v>0</v>
          </cell>
          <cell r="T795" t="str">
            <v>0</v>
          </cell>
          <cell r="U795" t="str">
            <v>0</v>
          </cell>
          <cell r="V795" t="str">
            <v>0</v>
          </cell>
          <cell r="W795" t="str">
            <v>0</v>
          </cell>
          <cell r="X795" t="str">
            <v>0</v>
          </cell>
        </row>
        <row r="796">
          <cell r="A796">
            <v>527060</v>
          </cell>
          <cell r="B796" t="str">
            <v xml:space="preserve">                                                                      527060     iStar-amrt hdge gain-FR</v>
          </cell>
          <cell r="C796" t="str">
            <v>0</v>
          </cell>
          <cell r="D796" t="str">
            <v>0</v>
          </cell>
          <cell r="E796" t="str">
            <v>0</v>
          </cell>
          <cell r="F796" t="str">
            <v>0</v>
          </cell>
          <cell r="G796" t="str">
            <v>0</v>
          </cell>
          <cell r="H796" t="str">
            <v>0</v>
          </cell>
          <cell r="I796" t="str">
            <v>0</v>
          </cell>
          <cell r="J796" t="str">
            <v>0</v>
          </cell>
          <cell r="K796" t="str">
            <v>0</v>
          </cell>
          <cell r="L796" t="str">
            <v>0</v>
          </cell>
          <cell r="M796" t="str">
            <v>0</v>
          </cell>
          <cell r="N796" t="str">
            <v>0</v>
          </cell>
          <cell r="O796" t="str">
            <v>0</v>
          </cell>
          <cell r="P796" t="str">
            <v>0</v>
          </cell>
          <cell r="Q796" t="str">
            <v>0</v>
          </cell>
          <cell r="R796" t="str">
            <v>0</v>
          </cell>
          <cell r="S796" t="str">
            <v>0</v>
          </cell>
          <cell r="T796" t="str">
            <v>0</v>
          </cell>
          <cell r="U796" t="str">
            <v>0</v>
          </cell>
          <cell r="V796" t="str">
            <v>0</v>
          </cell>
          <cell r="W796" t="str">
            <v>0</v>
          </cell>
          <cell r="X796" t="str">
            <v>0</v>
          </cell>
        </row>
        <row r="797">
          <cell r="A797">
            <v>527050</v>
          </cell>
          <cell r="B797" t="str">
            <v xml:space="preserve">                                                                      527050     iStar-amrt othr loss-FR</v>
          </cell>
          <cell r="C797">
            <v>-2684392.46</v>
          </cell>
          <cell r="D797">
            <v>-2708247.88</v>
          </cell>
          <cell r="E797">
            <v>-2732315.31</v>
          </cell>
          <cell r="F797">
            <v>-2756596.61</v>
          </cell>
          <cell r="G797">
            <v>-2781093.69</v>
          </cell>
          <cell r="H797">
            <v>-2805808.47</v>
          </cell>
          <cell r="I797">
            <v>-2830742.89</v>
          </cell>
          <cell r="J797">
            <v>-2855898.89</v>
          </cell>
          <cell r="K797">
            <v>-2881278.45</v>
          </cell>
          <cell r="L797">
            <v>-2906883.54</v>
          </cell>
          <cell r="M797">
            <v>-2932716.18</v>
          </cell>
          <cell r="N797">
            <v>-2958778.39</v>
          </cell>
          <cell r="O797">
            <v>-30426652.649999999</v>
          </cell>
          <cell r="P797">
            <v>-33834752.759999998</v>
          </cell>
          <cell r="Q797">
            <v>-8124955.6500000004</v>
          </cell>
          <cell r="R797">
            <v>-8343498.7699999996</v>
          </cell>
          <cell r="S797">
            <v>-8567920.2300000004</v>
          </cell>
          <cell r="T797">
            <v>-8798378.1100000013</v>
          </cell>
          <cell r="U797">
            <v>-11657160.275</v>
          </cell>
          <cell r="V797">
            <v>-12284402.07</v>
          </cell>
          <cell r="W797">
            <v>-20739780.644999996</v>
          </cell>
          <cell r="X797">
            <v>-29422589.9925</v>
          </cell>
        </row>
        <row r="798">
          <cell r="A798">
            <v>527040</v>
          </cell>
          <cell r="B798" t="str">
            <v xml:space="preserve">                                                                      527040     iStar-amrt othr gain- FR</v>
          </cell>
          <cell r="C798" t="str">
            <v>0</v>
          </cell>
          <cell r="D798" t="str">
            <v>0</v>
          </cell>
          <cell r="E798" t="str">
            <v>0</v>
          </cell>
          <cell r="F798" t="str">
            <v>0</v>
          </cell>
          <cell r="G798" t="str">
            <v>0</v>
          </cell>
          <cell r="H798" t="str">
            <v>0</v>
          </cell>
          <cell r="I798" t="str">
            <v>0</v>
          </cell>
          <cell r="J798" t="str">
            <v>0</v>
          </cell>
          <cell r="K798" t="str">
            <v>0</v>
          </cell>
          <cell r="L798" t="str">
            <v>0</v>
          </cell>
          <cell r="M798" t="str">
            <v>0</v>
          </cell>
          <cell r="N798" t="str">
            <v>0</v>
          </cell>
          <cell r="O798" t="str">
            <v>0</v>
          </cell>
          <cell r="P798" t="str">
            <v>0</v>
          </cell>
          <cell r="Q798" t="str">
            <v>0</v>
          </cell>
          <cell r="R798" t="str">
            <v>0</v>
          </cell>
          <cell r="S798" t="str">
            <v>0</v>
          </cell>
          <cell r="T798" t="str">
            <v>0</v>
          </cell>
          <cell r="U798" t="str">
            <v>0</v>
          </cell>
          <cell r="V798" t="str">
            <v>0</v>
          </cell>
          <cell r="W798" t="str">
            <v>0</v>
          </cell>
          <cell r="X798" t="str">
            <v>0</v>
          </cell>
        </row>
        <row r="799">
          <cell r="A799">
            <v>527030</v>
          </cell>
          <cell r="B799" t="str">
            <v xml:space="preserve">                                                                      527030     iStar-amrt disc- FR</v>
          </cell>
          <cell r="C799">
            <v>-34530113.770000003</v>
          </cell>
          <cell r="D799">
            <v>-34801635.390000001</v>
          </cell>
          <cell r="E799">
            <v>-35081795.200000003</v>
          </cell>
          <cell r="F799">
            <v>-35299718.229999997</v>
          </cell>
          <cell r="G799">
            <v>-35669979.259999998</v>
          </cell>
          <cell r="H799">
            <v>-35931018.409999996</v>
          </cell>
          <cell r="I799">
            <v>-37331222.960000001</v>
          </cell>
          <cell r="J799">
            <v>-37712329.890000001</v>
          </cell>
          <cell r="K799">
            <v>-38212686.700000003</v>
          </cell>
          <cell r="L799">
            <v>-38341723.020000003</v>
          </cell>
          <cell r="M799">
            <v>-38529242.060000002</v>
          </cell>
          <cell r="N799">
            <v>-38755541.789999999</v>
          </cell>
          <cell r="O799">
            <v>-358771843.66000003</v>
          </cell>
          <cell r="P799">
            <v>-440197006.68000001</v>
          </cell>
          <cell r="Q799">
            <v>-104413544.36</v>
          </cell>
          <cell r="R799">
            <v>-106900715.89999999</v>
          </cell>
          <cell r="S799">
            <v>-113256239.55</v>
          </cell>
          <cell r="T799">
            <v>-115626506.87</v>
          </cell>
          <cell r="U799">
            <v>-141761812.73750001</v>
          </cell>
          <cell r="V799">
            <v>-157706077.26499999</v>
          </cell>
          <cell r="W799">
            <v>-267722014.10000002</v>
          </cell>
          <cell r="X799">
            <v>-382280298.55250001</v>
          </cell>
        </row>
        <row r="800">
          <cell r="A800">
            <v>527010</v>
          </cell>
          <cell r="B800" t="str">
            <v xml:space="preserve">                                                                      527010     iStar-amrt comm- FR</v>
          </cell>
          <cell r="C800">
            <v>-29151.29</v>
          </cell>
          <cell r="D800">
            <v>-29371.21</v>
          </cell>
          <cell r="E800">
            <v>-29438.23</v>
          </cell>
          <cell r="F800">
            <v>-29558.25</v>
          </cell>
          <cell r="G800">
            <v>-29678.84</v>
          </cell>
          <cell r="H800">
            <v>-29592.86</v>
          </cell>
          <cell r="I800">
            <v>-30301.31</v>
          </cell>
          <cell r="J800">
            <v>-30267.03</v>
          </cell>
          <cell r="K800">
            <v>-29299.15</v>
          </cell>
          <cell r="L800">
            <v>-27837.200000000001</v>
          </cell>
          <cell r="M800">
            <v>-27529.46</v>
          </cell>
          <cell r="N800">
            <v>-27675.759999999998</v>
          </cell>
          <cell r="O800">
            <v>-488766.04</v>
          </cell>
          <cell r="P800">
            <v>-349700.59</v>
          </cell>
          <cell r="Q800">
            <v>-87960.73</v>
          </cell>
          <cell r="R800">
            <v>-88829.95</v>
          </cell>
          <cell r="S800">
            <v>-89867.49</v>
          </cell>
          <cell r="T800">
            <v>-83042.42</v>
          </cell>
          <cell r="U800">
            <v>-166100.14000000001</v>
          </cell>
          <cell r="V800">
            <v>-132367.05249999999</v>
          </cell>
          <cell r="W800">
            <v>-221974.96499999997</v>
          </cell>
          <cell r="X800">
            <v>-308219.74</v>
          </cell>
        </row>
        <row r="801">
          <cell r="A801" t="str">
            <v xml:space="preserve">                                                                 SR_ZERO_COUP_DEBT_FIX_EXP</v>
          </cell>
          <cell r="B801" t="str">
            <v xml:space="preserve">                                                                 SR_ZERO_COUP_DEBT_FIX_EXP</v>
          </cell>
          <cell r="C801">
            <v>-37243657.520000003</v>
          </cell>
          <cell r="D801">
            <v>-37539254.480000004</v>
          </cell>
          <cell r="E801">
            <v>-37843548.740000002</v>
          </cell>
          <cell r="F801">
            <v>-38085873.089999996</v>
          </cell>
          <cell r="G801">
            <v>-38480751.789999999</v>
          </cell>
          <cell r="H801">
            <v>-38766419.739999995</v>
          </cell>
          <cell r="I801">
            <v>-40192267.160000004</v>
          </cell>
          <cell r="J801">
            <v>-40598495.810000002</v>
          </cell>
          <cell r="K801">
            <v>-41123264.300000004</v>
          </cell>
          <cell r="L801">
            <v>-41276443.760000005</v>
          </cell>
          <cell r="M801">
            <v>-41489487.700000003</v>
          </cell>
          <cell r="N801">
            <v>-41741995.939999998</v>
          </cell>
          <cell r="O801">
            <v>-389687262.35000002</v>
          </cell>
          <cell r="P801">
            <v>-474381460.02999997</v>
          </cell>
          <cell r="Q801">
            <v>-112626460.74000001</v>
          </cell>
          <cell r="R801">
            <v>-115333044.61999999</v>
          </cell>
          <cell r="S801">
            <v>-121914027.27000001</v>
          </cell>
          <cell r="T801">
            <v>-124507927.40000001</v>
          </cell>
          <cell r="U801">
            <v>-153585073.1525</v>
          </cell>
          <cell r="V801">
            <v>-170122846.38749999</v>
          </cell>
          <cell r="W801">
            <v>-288683769.71000004</v>
          </cell>
          <cell r="X801">
            <v>-412011108.28499997</v>
          </cell>
        </row>
        <row r="802">
          <cell r="A802">
            <v>527330</v>
          </cell>
          <cell r="B802" t="str">
            <v xml:space="preserve">                                                                      527330     iStar-amrt disc- FR</v>
          </cell>
          <cell r="C802" t="str">
            <v>0</v>
          </cell>
          <cell r="D802" t="str">
            <v>0</v>
          </cell>
          <cell r="E802" t="str">
            <v>0</v>
          </cell>
          <cell r="F802" t="str">
            <v>0</v>
          </cell>
          <cell r="G802" t="str">
            <v>0</v>
          </cell>
          <cell r="H802" t="str">
            <v>0</v>
          </cell>
          <cell r="I802" t="str">
            <v>0</v>
          </cell>
          <cell r="J802" t="str">
            <v>0</v>
          </cell>
          <cell r="K802" t="str">
            <v>0</v>
          </cell>
          <cell r="L802" t="str">
            <v>0</v>
          </cell>
          <cell r="M802" t="str">
            <v>0</v>
          </cell>
          <cell r="N802" t="str">
            <v>0</v>
          </cell>
          <cell r="O802" t="str">
            <v>0</v>
          </cell>
          <cell r="P802" t="str">
            <v>0</v>
          </cell>
          <cell r="Q802" t="str">
            <v>0</v>
          </cell>
          <cell r="R802" t="str">
            <v>0</v>
          </cell>
          <cell r="S802" t="str">
            <v>0</v>
          </cell>
          <cell r="T802" t="str">
            <v>0</v>
          </cell>
          <cell r="U802" t="str">
            <v>0</v>
          </cell>
          <cell r="V802" t="str">
            <v>0</v>
          </cell>
          <cell r="W802" t="str">
            <v>0</v>
          </cell>
          <cell r="X802" t="str">
            <v>0</v>
          </cell>
        </row>
        <row r="803">
          <cell r="A803" t="str">
            <v xml:space="preserve">                                                                 ZERO_COUP_COSTFREE_DEBT_FIX_EXP</v>
          </cell>
          <cell r="B803" t="str">
            <v xml:space="preserve">                                                                 ZERO_COUP_COSTFREE_DEBT_FIX_EXP</v>
          </cell>
          <cell r="C803" t="str">
            <v>0</v>
          </cell>
          <cell r="D803" t="str">
            <v>0</v>
          </cell>
          <cell r="E803" t="str">
            <v>0</v>
          </cell>
          <cell r="F803" t="str">
            <v>0</v>
          </cell>
          <cell r="G803" t="str">
            <v>0</v>
          </cell>
          <cell r="H803" t="str">
            <v>0</v>
          </cell>
          <cell r="I803" t="str">
            <v>0</v>
          </cell>
          <cell r="J803" t="str">
            <v>0</v>
          </cell>
          <cell r="K803" t="str">
            <v>0</v>
          </cell>
          <cell r="L803" t="str">
            <v>0</v>
          </cell>
          <cell r="M803" t="str">
            <v>0</v>
          </cell>
          <cell r="N803" t="str">
            <v>0</v>
          </cell>
          <cell r="O803" t="str">
            <v>0</v>
          </cell>
          <cell r="P803" t="str">
            <v>0</v>
          </cell>
          <cell r="Q803" t="str">
            <v>0</v>
          </cell>
          <cell r="R803" t="str">
            <v>0</v>
          </cell>
          <cell r="S803" t="str">
            <v>0</v>
          </cell>
          <cell r="T803" t="str">
            <v>0</v>
          </cell>
          <cell r="U803" t="str">
            <v>0</v>
          </cell>
          <cell r="V803" t="str">
            <v>0</v>
          </cell>
          <cell r="W803" t="str">
            <v>0</v>
          </cell>
          <cell r="X803" t="str">
            <v>0</v>
          </cell>
        </row>
        <row r="804">
          <cell r="A804">
            <v>527340</v>
          </cell>
          <cell r="B804" t="str">
            <v xml:space="preserve">                                                                      527340     iStar-amrt othr gain-FR</v>
          </cell>
          <cell r="C804" t="str">
            <v>0</v>
          </cell>
          <cell r="D804" t="str">
            <v>0</v>
          </cell>
          <cell r="E804" t="str">
            <v>0</v>
          </cell>
          <cell r="F804" t="str">
            <v>0</v>
          </cell>
          <cell r="G804" t="str">
            <v>0</v>
          </cell>
          <cell r="H804" t="str">
            <v>0</v>
          </cell>
          <cell r="I804" t="str">
            <v>0</v>
          </cell>
          <cell r="J804" t="str">
            <v>0</v>
          </cell>
          <cell r="K804" t="str">
            <v>0</v>
          </cell>
          <cell r="L804" t="str">
            <v>0</v>
          </cell>
          <cell r="M804" t="str">
            <v>0</v>
          </cell>
          <cell r="N804" t="str">
            <v>0</v>
          </cell>
          <cell r="O804" t="str">
            <v>0</v>
          </cell>
          <cell r="P804" t="str">
            <v>0</v>
          </cell>
          <cell r="Q804" t="str">
            <v>0</v>
          </cell>
          <cell r="R804" t="str">
            <v>0</v>
          </cell>
          <cell r="S804" t="str">
            <v>0</v>
          </cell>
          <cell r="T804" t="str">
            <v>0</v>
          </cell>
          <cell r="U804" t="str">
            <v>0</v>
          </cell>
          <cell r="V804" t="str">
            <v>0</v>
          </cell>
          <cell r="W804" t="str">
            <v>0</v>
          </cell>
          <cell r="X804" t="str">
            <v>0</v>
          </cell>
        </row>
        <row r="805">
          <cell r="A805" t="str">
            <v xml:space="preserve">                                                                 ZERO_COUP_COSTFREE_SWAP_FIX_EXP</v>
          </cell>
          <cell r="B805" t="str">
            <v xml:space="preserve">                                                                 ZERO_COUP_COSTFREE_SWAP_FIX_EXP</v>
          </cell>
          <cell r="C805" t="str">
            <v>0</v>
          </cell>
          <cell r="D805" t="str">
            <v>0</v>
          </cell>
          <cell r="E805" t="str">
            <v>0</v>
          </cell>
          <cell r="F805" t="str">
            <v>0</v>
          </cell>
          <cell r="G805" t="str">
            <v>0</v>
          </cell>
          <cell r="H805" t="str">
            <v>0</v>
          </cell>
          <cell r="I805" t="str">
            <v>0</v>
          </cell>
          <cell r="J805" t="str">
            <v>0</v>
          </cell>
          <cell r="K805" t="str">
            <v>0</v>
          </cell>
          <cell r="L805" t="str">
            <v>0</v>
          </cell>
          <cell r="M805" t="str">
            <v>0</v>
          </cell>
          <cell r="N805" t="str">
            <v>0</v>
          </cell>
          <cell r="O805" t="str">
            <v>0</v>
          </cell>
          <cell r="P805" t="str">
            <v>0</v>
          </cell>
          <cell r="Q805" t="str">
            <v>0</v>
          </cell>
          <cell r="R805" t="str">
            <v>0</v>
          </cell>
          <cell r="S805" t="str">
            <v>0</v>
          </cell>
          <cell r="T805" t="str">
            <v>0</v>
          </cell>
          <cell r="U805" t="str">
            <v>0</v>
          </cell>
          <cell r="V805" t="str">
            <v>0</v>
          </cell>
          <cell r="W805" t="str">
            <v>0</v>
          </cell>
          <cell r="X805" t="str">
            <v>0</v>
          </cell>
        </row>
        <row r="806">
          <cell r="A806">
            <v>527770</v>
          </cell>
          <cell r="B806" t="str">
            <v xml:space="preserve">                                                                      527770     iStar-amrt hdge loss-FR</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row>
        <row r="807">
          <cell r="A807">
            <v>527760</v>
          </cell>
          <cell r="B807" t="str">
            <v xml:space="preserve">                                                                      527760     iStar-amrt hdge gain-FR</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row>
        <row r="808">
          <cell r="A808">
            <v>527750</v>
          </cell>
          <cell r="B808" t="str">
            <v xml:space="preserve">                                                                      527750     iStar-amrt othr loss-FR</v>
          </cell>
          <cell r="C808" t="str">
            <v>0</v>
          </cell>
          <cell r="D808" t="str">
            <v>0</v>
          </cell>
          <cell r="E808" t="str">
            <v>0</v>
          </cell>
          <cell r="F808" t="str">
            <v>0</v>
          </cell>
          <cell r="G808" t="str">
            <v>0</v>
          </cell>
          <cell r="H808" t="str">
            <v>0</v>
          </cell>
          <cell r="I808" t="str">
            <v>0</v>
          </cell>
          <cell r="J808" t="str">
            <v>0</v>
          </cell>
          <cell r="K808" t="str">
            <v>0</v>
          </cell>
          <cell r="L808" t="str">
            <v>0</v>
          </cell>
          <cell r="M808" t="str">
            <v>0</v>
          </cell>
          <cell r="N808" t="str">
            <v>0</v>
          </cell>
          <cell r="O808" t="str">
            <v>0</v>
          </cell>
          <cell r="P808" t="str">
            <v>0</v>
          </cell>
          <cell r="Q808" t="str">
            <v>0</v>
          </cell>
          <cell r="R808" t="str">
            <v>0</v>
          </cell>
          <cell r="S808" t="str">
            <v>0</v>
          </cell>
          <cell r="T808" t="str">
            <v>0</v>
          </cell>
          <cell r="U808" t="str">
            <v>0</v>
          </cell>
          <cell r="V808" t="str">
            <v>0</v>
          </cell>
          <cell r="W808" t="str">
            <v>0</v>
          </cell>
          <cell r="X808" t="str">
            <v>0</v>
          </cell>
        </row>
        <row r="809">
          <cell r="A809">
            <v>527740</v>
          </cell>
          <cell r="B809" t="str">
            <v xml:space="preserve">                                                                      527740     iStar-amrt othr gain-FR</v>
          </cell>
          <cell r="C809" t="str">
            <v>0</v>
          </cell>
          <cell r="D809" t="str">
            <v>0</v>
          </cell>
          <cell r="E809" t="str">
            <v>0</v>
          </cell>
          <cell r="F809" t="str">
            <v>0</v>
          </cell>
          <cell r="G809" t="str">
            <v>0</v>
          </cell>
          <cell r="H809" t="str">
            <v>0</v>
          </cell>
          <cell r="I809" t="str">
            <v>0</v>
          </cell>
          <cell r="J809" t="str">
            <v>0</v>
          </cell>
          <cell r="K809" t="str">
            <v>0</v>
          </cell>
          <cell r="L809" t="str">
            <v>0</v>
          </cell>
          <cell r="M809" t="str">
            <v>0</v>
          </cell>
          <cell r="N809" t="str">
            <v>0</v>
          </cell>
          <cell r="O809" t="str">
            <v>0</v>
          </cell>
          <cell r="P809" t="str">
            <v>0</v>
          </cell>
          <cell r="Q809" t="str">
            <v>0</v>
          </cell>
          <cell r="R809" t="str">
            <v>0</v>
          </cell>
          <cell r="S809" t="str">
            <v>0</v>
          </cell>
          <cell r="T809" t="str">
            <v>0</v>
          </cell>
          <cell r="U809" t="str">
            <v>0</v>
          </cell>
          <cell r="V809" t="str">
            <v>0</v>
          </cell>
          <cell r="W809" t="str">
            <v>0</v>
          </cell>
          <cell r="X809" t="str">
            <v>0</v>
          </cell>
        </row>
        <row r="810">
          <cell r="A810">
            <v>527730</v>
          </cell>
          <cell r="B810" t="str">
            <v xml:space="preserve">                                                                      527730     iStar-amrt disc- FR</v>
          </cell>
          <cell r="C810">
            <v>-650097.47</v>
          </cell>
          <cell r="D810">
            <v>-652985.94999999995</v>
          </cell>
          <cell r="E810">
            <v>-655887.53</v>
          </cell>
          <cell r="F810">
            <v>-658802.31000000006</v>
          </cell>
          <cell r="G810">
            <v>-563955.80000000005</v>
          </cell>
          <cell r="H810">
            <v>-563058.29</v>
          </cell>
          <cell r="I810">
            <v>-565535.48</v>
          </cell>
          <cell r="J810">
            <v>-568023.88</v>
          </cell>
          <cell r="K810">
            <v>-570523.53</v>
          </cell>
          <cell r="L810">
            <v>-573034.49</v>
          </cell>
          <cell r="M810">
            <v>-575556.78</v>
          </cell>
          <cell r="N810">
            <v>-578090.53</v>
          </cell>
          <cell r="O810">
            <v>-7580567.6100000003</v>
          </cell>
          <cell r="P810">
            <v>-7175552.04</v>
          </cell>
          <cell r="Q810">
            <v>-1958970.95</v>
          </cell>
          <cell r="R810">
            <v>-1785816.4</v>
          </cell>
          <cell r="S810">
            <v>-1704082.89</v>
          </cell>
          <cell r="T810">
            <v>-1726681.8</v>
          </cell>
          <cell r="U810">
            <v>-2873179.8624999998</v>
          </cell>
          <cell r="V810">
            <v>-2875815.1549999998</v>
          </cell>
          <cell r="W810">
            <v>-4595581.7825000007</v>
          </cell>
          <cell r="X810">
            <v>-6310947.1299999999</v>
          </cell>
        </row>
        <row r="811">
          <cell r="A811">
            <v>527720</v>
          </cell>
          <cell r="B811" t="str">
            <v xml:space="preserve">                                                                      527720     iStar-amrt prem- FR</v>
          </cell>
          <cell r="C811">
            <v>333979.18</v>
          </cell>
          <cell r="D811">
            <v>335517.21999999997</v>
          </cell>
          <cell r="E811">
            <v>337062.39</v>
          </cell>
          <cell r="F811">
            <v>338614.74</v>
          </cell>
          <cell r="G811">
            <v>340174.28</v>
          </cell>
          <cell r="H811">
            <v>341741.03</v>
          </cell>
          <cell r="I811">
            <v>343315.07</v>
          </cell>
          <cell r="J811">
            <v>344896.4</v>
          </cell>
          <cell r="K811">
            <v>346485.05</v>
          </cell>
          <cell r="L811">
            <v>348081.08</v>
          </cell>
          <cell r="M811">
            <v>349684.51</v>
          </cell>
          <cell r="N811">
            <v>351295.35</v>
          </cell>
          <cell r="O811">
            <v>3890333.34</v>
          </cell>
          <cell r="P811">
            <v>4110846.3</v>
          </cell>
          <cell r="Q811">
            <v>1006558.79</v>
          </cell>
          <cell r="R811">
            <v>1020530.05</v>
          </cell>
          <cell r="S811">
            <v>1034696.52</v>
          </cell>
          <cell r="T811">
            <v>1049060.94</v>
          </cell>
          <cell r="U811">
            <v>1475091.9275</v>
          </cell>
          <cell r="V811">
            <v>1516042.2425000002</v>
          </cell>
          <cell r="W811">
            <v>2543644.605</v>
          </cell>
          <cell r="X811">
            <v>3585512.2625000002</v>
          </cell>
        </row>
        <row r="812">
          <cell r="A812">
            <v>527710</v>
          </cell>
          <cell r="B812" t="str">
            <v xml:space="preserve">                                                                      527710     iStar-amrt comm- FR</v>
          </cell>
          <cell r="C812">
            <v>-358323.84</v>
          </cell>
          <cell r="D812">
            <v>-359918.79</v>
          </cell>
          <cell r="E812">
            <v>-361520.96</v>
          </cell>
          <cell r="F812">
            <v>-363130.36</v>
          </cell>
          <cell r="G812">
            <v>-308981.46000000002</v>
          </cell>
          <cell r="H812">
            <v>-308415.86</v>
          </cell>
          <cell r="I812">
            <v>-309774.8</v>
          </cell>
          <cell r="J812">
            <v>-311139.81</v>
          </cell>
          <cell r="K812">
            <v>-312510.94</v>
          </cell>
          <cell r="L812">
            <v>-313888.21999999997</v>
          </cell>
          <cell r="M812">
            <v>-315271.67999999999</v>
          </cell>
          <cell r="N812">
            <v>-316661.3</v>
          </cell>
          <cell r="O812">
            <v>-4178055.62</v>
          </cell>
          <cell r="P812">
            <v>-3939538.02</v>
          </cell>
          <cell r="Q812">
            <v>-1079763.5900000001</v>
          </cell>
          <cell r="R812">
            <v>-980527.68</v>
          </cell>
          <cell r="S812">
            <v>-933425.55</v>
          </cell>
          <cell r="T812">
            <v>-945821.2</v>
          </cell>
          <cell r="U812">
            <v>-1583596.42</v>
          </cell>
          <cell r="V812">
            <v>-1583706.0550000002</v>
          </cell>
          <cell r="W812">
            <v>-2526320.0099999998</v>
          </cell>
          <cell r="X812">
            <v>-3465934.15</v>
          </cell>
        </row>
        <row r="813">
          <cell r="A813">
            <v>527702</v>
          </cell>
          <cell r="B813" t="str">
            <v xml:space="preserve">                                                                      527702     iStar-Interest inc- FR</v>
          </cell>
          <cell r="C813" t="str">
            <v>0</v>
          </cell>
          <cell r="D813" t="str">
            <v>0</v>
          </cell>
          <cell r="E813" t="str">
            <v>0</v>
          </cell>
          <cell r="F813" t="str">
            <v>0</v>
          </cell>
          <cell r="G813" t="str">
            <v>0</v>
          </cell>
          <cell r="H813" t="str">
            <v>0</v>
          </cell>
          <cell r="I813" t="str">
            <v>0</v>
          </cell>
          <cell r="J813" t="str">
            <v>0</v>
          </cell>
          <cell r="K813" t="str">
            <v>0</v>
          </cell>
          <cell r="L813" t="str">
            <v>0</v>
          </cell>
          <cell r="M813" t="str">
            <v>0</v>
          </cell>
          <cell r="N813" t="str">
            <v>0</v>
          </cell>
          <cell r="O813" t="str">
            <v>0</v>
          </cell>
          <cell r="P813" t="str">
            <v>0</v>
          </cell>
          <cell r="Q813" t="str">
            <v>0</v>
          </cell>
          <cell r="R813" t="str">
            <v>0</v>
          </cell>
          <cell r="S813" t="str">
            <v>0</v>
          </cell>
          <cell r="T813" t="str">
            <v>0</v>
          </cell>
          <cell r="U813" t="str">
            <v>0</v>
          </cell>
          <cell r="V813" t="str">
            <v>0</v>
          </cell>
          <cell r="W813" t="str">
            <v>0</v>
          </cell>
          <cell r="X813" t="str">
            <v>0</v>
          </cell>
        </row>
        <row r="814">
          <cell r="A814">
            <v>527701</v>
          </cell>
          <cell r="B814" t="str">
            <v xml:space="preserve">                                                                      527701     iStar-Interest exp- FR</v>
          </cell>
          <cell r="C814">
            <v>-56145833.32</v>
          </cell>
          <cell r="D814">
            <v>-56145833.32</v>
          </cell>
          <cell r="E814">
            <v>-56145833.32</v>
          </cell>
          <cell r="F814">
            <v>-56145833.32</v>
          </cell>
          <cell r="G814">
            <v>-49499999.990000002</v>
          </cell>
          <cell r="H814">
            <v>-49270833.32</v>
          </cell>
          <cell r="I814">
            <v>-49270833.32</v>
          </cell>
          <cell r="J814">
            <v>-49270833.32</v>
          </cell>
          <cell r="K814">
            <v>-49270833.32</v>
          </cell>
          <cell r="L814">
            <v>-49270833.32</v>
          </cell>
          <cell r="M814">
            <v>-49270833.32</v>
          </cell>
          <cell r="N814">
            <v>-49270833.32</v>
          </cell>
          <cell r="O814">
            <v>-673749999.84000003</v>
          </cell>
          <cell r="P814">
            <v>-618979166.50999999</v>
          </cell>
          <cell r="Q814">
            <v>-168437499.96000001</v>
          </cell>
          <cell r="R814">
            <v>-154916666.63</v>
          </cell>
          <cell r="S814">
            <v>-147812499.96000001</v>
          </cell>
          <cell r="T814">
            <v>-147812499.96000001</v>
          </cell>
          <cell r="U814">
            <v>-252656249.94000003</v>
          </cell>
          <cell r="V814">
            <v>-247614583.27499998</v>
          </cell>
          <cell r="W814">
            <v>-397260416.56999999</v>
          </cell>
          <cell r="X814">
            <v>-545072916.52999997</v>
          </cell>
        </row>
        <row r="815">
          <cell r="A815" t="str">
            <v xml:space="preserve">                                                                 JR_COUP_DEBT_FIX_EXP</v>
          </cell>
          <cell r="B815" t="str">
            <v xml:space="preserve">                                                                 JR_COUP_DEBT_FIX_EXP</v>
          </cell>
          <cell r="C815">
            <v>-56820275.450000003</v>
          </cell>
          <cell r="D815">
            <v>-56823220.840000004</v>
          </cell>
          <cell r="E815">
            <v>-56826179.420000002</v>
          </cell>
          <cell r="F815">
            <v>-56829151.25</v>
          </cell>
          <cell r="G815">
            <v>-50032762.969999999</v>
          </cell>
          <cell r="H815">
            <v>-49800566.439999998</v>
          </cell>
          <cell r="I815">
            <v>-49802828.530000001</v>
          </cell>
          <cell r="J815">
            <v>-49805100.609999999</v>
          </cell>
          <cell r="K815">
            <v>-49807382.740000002</v>
          </cell>
          <cell r="L815">
            <v>-49809674.950000003</v>
          </cell>
          <cell r="M815">
            <v>-49811977.270000003</v>
          </cell>
          <cell r="N815">
            <v>-49814289.799999997</v>
          </cell>
          <cell r="O815">
            <v>-681618289.73000002</v>
          </cell>
          <cell r="P815">
            <v>-625983410.26999998</v>
          </cell>
          <cell r="Q815">
            <v>-170469675.71000001</v>
          </cell>
          <cell r="R815">
            <v>-156662480.66</v>
          </cell>
          <cell r="S815">
            <v>-149415311.88</v>
          </cell>
          <cell r="T815">
            <v>-149435942.01999998</v>
          </cell>
          <cell r="U815">
            <v>-255637934.29500002</v>
          </cell>
          <cell r="V815">
            <v>-250558062.24250001</v>
          </cell>
          <cell r="W815">
            <v>-401838673.75749999</v>
          </cell>
          <cell r="X815">
            <v>-551264285.54750001</v>
          </cell>
        </row>
        <row r="816">
          <cell r="A816">
            <v>527870</v>
          </cell>
          <cell r="B816" t="str">
            <v xml:space="preserve">                                                                      527870     iStar-amrt hdge loss-FR</v>
          </cell>
          <cell r="C816" t="str">
            <v>0</v>
          </cell>
          <cell r="D816" t="str">
            <v>0</v>
          </cell>
          <cell r="E816" t="str">
            <v>0</v>
          </cell>
          <cell r="F816" t="str">
            <v>0</v>
          </cell>
          <cell r="G816" t="str">
            <v>0</v>
          </cell>
          <cell r="H816" t="str">
            <v>0</v>
          </cell>
          <cell r="I816" t="str">
            <v>0</v>
          </cell>
          <cell r="J816" t="str">
            <v>0</v>
          </cell>
          <cell r="K816" t="str">
            <v>0</v>
          </cell>
          <cell r="L816" t="str">
            <v>0</v>
          </cell>
          <cell r="M816" t="str">
            <v>0</v>
          </cell>
          <cell r="N816" t="str">
            <v>0</v>
          </cell>
          <cell r="O816" t="str">
            <v>0</v>
          </cell>
          <cell r="P816" t="str">
            <v>0</v>
          </cell>
          <cell r="Q816" t="str">
            <v>0</v>
          </cell>
          <cell r="R816" t="str">
            <v>0</v>
          </cell>
          <cell r="S816" t="str">
            <v>0</v>
          </cell>
          <cell r="T816" t="str">
            <v>0</v>
          </cell>
          <cell r="U816" t="str">
            <v>0</v>
          </cell>
          <cell r="V816" t="str">
            <v>0</v>
          </cell>
          <cell r="W816" t="str">
            <v>0</v>
          </cell>
          <cell r="X816" t="str">
            <v>0</v>
          </cell>
        </row>
        <row r="817">
          <cell r="A817">
            <v>527860</v>
          </cell>
          <cell r="B817" t="str">
            <v xml:space="preserve">                                                                      527860     iStar-amrt hdge gain-FR</v>
          </cell>
          <cell r="C817" t="str">
            <v>0</v>
          </cell>
          <cell r="D817" t="str">
            <v>0</v>
          </cell>
          <cell r="E817" t="str">
            <v>0</v>
          </cell>
          <cell r="F817" t="str">
            <v>0</v>
          </cell>
          <cell r="G817" t="str">
            <v>0</v>
          </cell>
          <cell r="H817" t="str">
            <v>0</v>
          </cell>
          <cell r="I817" t="str">
            <v>0</v>
          </cell>
          <cell r="J817" t="str">
            <v>0</v>
          </cell>
          <cell r="K817" t="str">
            <v>0</v>
          </cell>
          <cell r="L817" t="str">
            <v>0</v>
          </cell>
          <cell r="M817" t="str">
            <v>0</v>
          </cell>
          <cell r="N817" t="str">
            <v>0</v>
          </cell>
          <cell r="O817" t="str">
            <v>0</v>
          </cell>
          <cell r="P817" t="str">
            <v>0</v>
          </cell>
          <cell r="Q817" t="str">
            <v>0</v>
          </cell>
          <cell r="R817" t="str">
            <v>0</v>
          </cell>
          <cell r="S817" t="str">
            <v>0</v>
          </cell>
          <cell r="T817" t="str">
            <v>0</v>
          </cell>
          <cell r="U817" t="str">
            <v>0</v>
          </cell>
          <cell r="V817" t="str">
            <v>0</v>
          </cell>
          <cell r="W817" t="str">
            <v>0</v>
          </cell>
          <cell r="X817" t="str">
            <v>0</v>
          </cell>
        </row>
        <row r="818">
          <cell r="A818">
            <v>527850</v>
          </cell>
          <cell r="B818" t="str">
            <v xml:space="preserve">                                                                      527850     iStar-amrt othr loss-FR</v>
          </cell>
          <cell r="C818" t="str">
            <v>0</v>
          </cell>
          <cell r="D818" t="str">
            <v>0</v>
          </cell>
          <cell r="E818" t="str">
            <v>0</v>
          </cell>
          <cell r="F818" t="str">
            <v>0</v>
          </cell>
          <cell r="G818" t="str">
            <v>0</v>
          </cell>
          <cell r="H818" t="str">
            <v>0</v>
          </cell>
          <cell r="I818" t="str">
            <v>0</v>
          </cell>
          <cell r="J818" t="str">
            <v>0</v>
          </cell>
          <cell r="K818" t="str">
            <v>0</v>
          </cell>
          <cell r="L818" t="str">
            <v>0</v>
          </cell>
          <cell r="M818" t="str">
            <v>0</v>
          </cell>
          <cell r="N818" t="str">
            <v>0</v>
          </cell>
          <cell r="O818" t="str">
            <v>0</v>
          </cell>
          <cell r="P818" t="str">
            <v>0</v>
          </cell>
          <cell r="Q818" t="str">
            <v>0</v>
          </cell>
          <cell r="R818" t="str">
            <v>0</v>
          </cell>
          <cell r="S818" t="str">
            <v>0</v>
          </cell>
          <cell r="T818" t="str">
            <v>0</v>
          </cell>
          <cell r="U818" t="str">
            <v>0</v>
          </cell>
          <cell r="V818" t="str">
            <v>0</v>
          </cell>
          <cell r="W818" t="str">
            <v>0</v>
          </cell>
          <cell r="X818" t="str">
            <v>0</v>
          </cell>
        </row>
        <row r="819">
          <cell r="A819">
            <v>527840</v>
          </cell>
          <cell r="B819" t="str">
            <v xml:space="preserve">                                                                      527840     iStar-amrt othr gain-FR</v>
          </cell>
          <cell r="C819" t="str">
            <v>0</v>
          </cell>
          <cell r="D819" t="str">
            <v>0</v>
          </cell>
          <cell r="E819" t="str">
            <v>0</v>
          </cell>
          <cell r="F819" t="str">
            <v>0</v>
          </cell>
          <cell r="G819" t="str">
            <v>0</v>
          </cell>
          <cell r="H819" t="str">
            <v>0</v>
          </cell>
          <cell r="I819" t="str">
            <v>0</v>
          </cell>
          <cell r="J819" t="str">
            <v>0</v>
          </cell>
          <cell r="K819" t="str">
            <v>0</v>
          </cell>
          <cell r="L819" t="str">
            <v>0</v>
          </cell>
          <cell r="M819" t="str">
            <v>0</v>
          </cell>
          <cell r="N819" t="str">
            <v>0</v>
          </cell>
          <cell r="O819" t="str">
            <v>0</v>
          </cell>
          <cell r="P819" t="str">
            <v>0</v>
          </cell>
          <cell r="Q819" t="str">
            <v>0</v>
          </cell>
          <cell r="R819" t="str">
            <v>0</v>
          </cell>
          <cell r="S819" t="str">
            <v>0</v>
          </cell>
          <cell r="T819" t="str">
            <v>0</v>
          </cell>
          <cell r="U819" t="str">
            <v>0</v>
          </cell>
          <cell r="V819" t="str">
            <v>0</v>
          </cell>
          <cell r="W819" t="str">
            <v>0</v>
          </cell>
          <cell r="X819" t="str">
            <v>0</v>
          </cell>
        </row>
        <row r="820">
          <cell r="A820">
            <v>527830</v>
          </cell>
          <cell r="B820" t="str">
            <v xml:space="preserve">                                                                      527830     iStar-amrt disc- FR</v>
          </cell>
          <cell r="C820">
            <v>-12695268.119999999</v>
          </cell>
          <cell r="D820">
            <v>-12801132.390000001</v>
          </cell>
          <cell r="E820">
            <v>-12907879.439999999</v>
          </cell>
          <cell r="F820">
            <v>-12885163.039999999</v>
          </cell>
          <cell r="G820">
            <v>-12682571.869999999</v>
          </cell>
          <cell r="H820">
            <v>-12770766</v>
          </cell>
          <cell r="I820">
            <v>-12877259.83</v>
          </cell>
          <cell r="J820">
            <v>-12984641.699999999</v>
          </cell>
          <cell r="K820">
            <v>-13092919.029999999</v>
          </cell>
          <cell r="L820">
            <v>-13202099.27</v>
          </cell>
          <cell r="M820">
            <v>-13312189.949999999</v>
          </cell>
          <cell r="N820">
            <v>-13423198.640000001</v>
          </cell>
          <cell r="O820">
            <v>-153422033.37</v>
          </cell>
          <cell r="P820">
            <v>-155635089.28</v>
          </cell>
          <cell r="Q820">
            <v>-38404279.949999996</v>
          </cell>
          <cell r="R820">
            <v>-38338500.909999996</v>
          </cell>
          <cell r="S820">
            <v>-38954820.560000002</v>
          </cell>
          <cell r="T820">
            <v>-39937487.859999999</v>
          </cell>
          <cell r="U820">
            <v>-57504495.487499997</v>
          </cell>
          <cell r="V820">
            <v>-57602129.665000007</v>
          </cell>
          <cell r="W820">
            <v>-96166276.340000004</v>
          </cell>
          <cell r="X820">
            <v>-135611070.50749999</v>
          </cell>
        </row>
        <row r="821">
          <cell r="A821">
            <v>527810</v>
          </cell>
          <cell r="B821" t="str">
            <v xml:space="preserve">                                                                      527810     iStar-amrt comm- FR</v>
          </cell>
          <cell r="C821" t="str">
            <v>0</v>
          </cell>
          <cell r="D821" t="str">
            <v>0</v>
          </cell>
          <cell r="E821" t="str">
            <v>0</v>
          </cell>
          <cell r="F821" t="str">
            <v>0</v>
          </cell>
          <cell r="G821" t="str">
            <v>0</v>
          </cell>
          <cell r="H821" t="str">
            <v>0</v>
          </cell>
          <cell r="I821" t="str">
            <v>0</v>
          </cell>
          <cell r="J821" t="str">
            <v>0</v>
          </cell>
          <cell r="K821" t="str">
            <v>0</v>
          </cell>
          <cell r="L821" t="str">
            <v>0</v>
          </cell>
          <cell r="M821" t="str">
            <v>0</v>
          </cell>
          <cell r="N821" t="str">
            <v>0</v>
          </cell>
          <cell r="O821" t="str">
            <v>0</v>
          </cell>
          <cell r="P821" t="str">
            <v>0</v>
          </cell>
          <cell r="Q821" t="str">
            <v>0</v>
          </cell>
          <cell r="R821" t="str">
            <v>0</v>
          </cell>
          <cell r="S821" t="str">
            <v>0</v>
          </cell>
          <cell r="T821" t="str">
            <v>0</v>
          </cell>
          <cell r="U821" t="str">
            <v>0</v>
          </cell>
          <cell r="V821" t="str">
            <v>0</v>
          </cell>
          <cell r="W821" t="str">
            <v>0</v>
          </cell>
          <cell r="X821" t="str">
            <v>0</v>
          </cell>
        </row>
        <row r="822">
          <cell r="A822" t="str">
            <v xml:space="preserve">                                                                 JR_ZERO_COUP_DEBT_FIX_EXP</v>
          </cell>
          <cell r="B822" t="str">
            <v xml:space="preserve">                                                                 JR_ZERO_COUP_DEBT_FIX_EXP</v>
          </cell>
          <cell r="C822">
            <v>-12695268.119999999</v>
          </cell>
          <cell r="D822">
            <v>-12801132.390000001</v>
          </cell>
          <cell r="E822">
            <v>-12907879.439999999</v>
          </cell>
          <cell r="F822">
            <v>-12885163.039999999</v>
          </cell>
          <cell r="G822">
            <v>-12682571.869999999</v>
          </cell>
          <cell r="H822">
            <v>-12770766</v>
          </cell>
          <cell r="I822">
            <v>-12877259.83</v>
          </cell>
          <cell r="J822">
            <v>-12984641.699999999</v>
          </cell>
          <cell r="K822">
            <v>-13092919.029999999</v>
          </cell>
          <cell r="L822">
            <v>-13202099.27</v>
          </cell>
          <cell r="M822">
            <v>-13312189.949999999</v>
          </cell>
          <cell r="N822">
            <v>-13423198.640000001</v>
          </cell>
          <cell r="O822">
            <v>-153422033.37</v>
          </cell>
          <cell r="P822">
            <v>-155635089.28</v>
          </cell>
          <cell r="Q822">
            <v>-38404279.949999996</v>
          </cell>
          <cell r="R822">
            <v>-38338500.909999996</v>
          </cell>
          <cell r="S822">
            <v>-38954820.560000002</v>
          </cell>
          <cell r="T822">
            <v>-39937487.859999999</v>
          </cell>
          <cell r="U822">
            <v>-57504495.487499997</v>
          </cell>
          <cell r="V822">
            <v>-57602129.665000007</v>
          </cell>
          <cell r="W822">
            <v>-96166276.340000004</v>
          </cell>
          <cell r="X822">
            <v>-135611070.50749999</v>
          </cell>
        </row>
        <row r="823">
          <cell r="A823">
            <v>528001</v>
          </cell>
          <cell r="B823" t="str">
            <v xml:space="preserve">                                                                           528001     iStar-Non ORMD Swap Interest exp - FR</v>
          </cell>
          <cell r="C823">
            <v>0.02</v>
          </cell>
          <cell r="D823">
            <v>-0.33</v>
          </cell>
          <cell r="E823">
            <v>0.39</v>
          </cell>
          <cell r="F823">
            <v>0.11</v>
          </cell>
          <cell r="G823">
            <v>-0.12</v>
          </cell>
          <cell r="H823">
            <v>0.04</v>
          </cell>
          <cell r="I823">
            <v>-0.57999999999999996</v>
          </cell>
          <cell r="J823">
            <v>-0.01</v>
          </cell>
          <cell r="K823">
            <v>-0.04</v>
          </cell>
          <cell r="L823">
            <v>-0.24</v>
          </cell>
          <cell r="M823">
            <v>0.28999999999999998</v>
          </cell>
          <cell r="N823">
            <v>-0.2</v>
          </cell>
          <cell r="O823">
            <v>0.39</v>
          </cell>
          <cell r="P823">
            <v>-0.67</v>
          </cell>
          <cell r="Q823">
            <v>0.08</v>
          </cell>
          <cell r="R823">
            <v>0.03</v>
          </cell>
          <cell r="S823">
            <v>-0.63</v>
          </cell>
          <cell r="T823">
            <v>-0.15</v>
          </cell>
          <cell r="U823">
            <v>4.4999999999999998E-2</v>
          </cell>
          <cell r="V823">
            <v>0.1125</v>
          </cell>
          <cell r="W823">
            <v>-0.34</v>
          </cell>
          <cell r="X823">
            <v>-0.60499999999999998</v>
          </cell>
        </row>
        <row r="824">
          <cell r="A824">
            <v>528002</v>
          </cell>
          <cell r="B824" t="str">
            <v xml:space="preserve">                                                                           528002     iStar-Non ORMD Swap Interest inc - FR</v>
          </cell>
          <cell r="C824">
            <v>0.03</v>
          </cell>
          <cell r="D824">
            <v>0.03</v>
          </cell>
          <cell r="E824">
            <v>-0.05</v>
          </cell>
          <cell r="F824">
            <v>-0.12</v>
          </cell>
          <cell r="G824">
            <v>-0.14000000000000001</v>
          </cell>
          <cell r="H824">
            <v>-0.35</v>
          </cell>
          <cell r="I824">
            <v>-7.0000000000000007E-2</v>
          </cell>
          <cell r="J824">
            <v>0.01</v>
          </cell>
          <cell r="K824">
            <v>0.05</v>
          </cell>
          <cell r="L824">
            <v>-0.04</v>
          </cell>
          <cell r="M824">
            <v>-0.12</v>
          </cell>
          <cell r="N824">
            <v>1.02</v>
          </cell>
          <cell r="O824">
            <v>-171945.44</v>
          </cell>
          <cell r="P824">
            <v>0.25</v>
          </cell>
          <cell r="Q824">
            <v>0.01</v>
          </cell>
          <cell r="R824">
            <v>-0.61</v>
          </cell>
          <cell r="S824">
            <v>-0.01</v>
          </cell>
          <cell r="T824">
            <v>0.86</v>
          </cell>
          <cell r="U824">
            <v>-42986.334999999999</v>
          </cell>
          <cell r="V824">
            <v>-0.23749999999999999</v>
          </cell>
          <cell r="W824">
            <v>-0.63500000000000001</v>
          </cell>
          <cell r="X824">
            <v>-0.44500000000000001</v>
          </cell>
        </row>
        <row r="825">
          <cell r="A825">
            <v>528005</v>
          </cell>
          <cell r="B825" t="str">
            <v xml:space="preserve">                                                                           528005     ISATR Interest Exp DNQ Reclass</v>
          </cell>
          <cell r="C825" t="str">
            <v>0</v>
          </cell>
          <cell r="D825" t="str">
            <v>0</v>
          </cell>
          <cell r="E825" t="str">
            <v>0</v>
          </cell>
          <cell r="F825" t="str">
            <v>0</v>
          </cell>
          <cell r="G825" t="str">
            <v>0</v>
          </cell>
          <cell r="H825" t="str">
            <v>0</v>
          </cell>
          <cell r="I825" t="str">
            <v>0</v>
          </cell>
          <cell r="J825" t="str">
            <v>0</v>
          </cell>
          <cell r="K825" t="str">
            <v>0</v>
          </cell>
          <cell r="L825" t="str">
            <v>0</v>
          </cell>
          <cell r="M825" t="str">
            <v>0</v>
          </cell>
          <cell r="N825" t="str">
            <v>0</v>
          </cell>
          <cell r="O825" t="str">
            <v>0</v>
          </cell>
          <cell r="P825" t="str">
            <v>0</v>
          </cell>
          <cell r="Q825" t="str">
            <v>0</v>
          </cell>
          <cell r="R825" t="str">
            <v>0</v>
          </cell>
          <cell r="S825" t="str">
            <v>0</v>
          </cell>
          <cell r="T825" t="str">
            <v>0</v>
          </cell>
          <cell r="U825" t="str">
            <v>0</v>
          </cell>
          <cell r="V825" t="str">
            <v>0</v>
          </cell>
          <cell r="W825" t="str">
            <v>0</v>
          </cell>
          <cell r="X825" t="str">
            <v>0</v>
          </cell>
        </row>
        <row r="826">
          <cell r="A826">
            <v>528020</v>
          </cell>
          <cell r="B826" t="str">
            <v xml:space="preserve">                                                                           528020     iStar-Non ORMD Swap Amort Premium - FR</v>
          </cell>
          <cell r="C826" t="str">
            <v>0</v>
          </cell>
          <cell r="D826" t="str">
            <v>0</v>
          </cell>
          <cell r="E826" t="str">
            <v>0</v>
          </cell>
          <cell r="F826" t="str">
            <v>0</v>
          </cell>
          <cell r="G826">
            <v>-0.03</v>
          </cell>
          <cell r="H826" t="str">
            <v>0</v>
          </cell>
          <cell r="I826" t="str">
            <v>0</v>
          </cell>
          <cell r="J826" t="str">
            <v>0</v>
          </cell>
          <cell r="K826" t="str">
            <v>0</v>
          </cell>
          <cell r="L826" t="str">
            <v>0</v>
          </cell>
          <cell r="M826" t="str">
            <v>0</v>
          </cell>
          <cell r="N826" t="str">
            <v>0</v>
          </cell>
          <cell r="O826">
            <v>0.02</v>
          </cell>
          <cell r="P826">
            <v>-0.03</v>
          </cell>
          <cell r="Q826" t="str">
            <v>0</v>
          </cell>
          <cell r="R826">
            <v>-0.03</v>
          </cell>
          <cell r="S826" t="str">
            <v>0</v>
          </cell>
          <cell r="T826" t="str">
            <v>0</v>
          </cell>
          <cell r="U826">
            <v>5.0000000000000001E-3</v>
          </cell>
          <cell r="V826">
            <v>-1.4999999999999999E-2</v>
          </cell>
          <cell r="W826">
            <v>-0.03</v>
          </cell>
          <cell r="X826">
            <v>-0.03</v>
          </cell>
        </row>
        <row r="827">
          <cell r="A827">
            <v>528030</v>
          </cell>
          <cell r="B827" t="str">
            <v xml:space="preserve">                                                                           528030     iStar-Non ORMD Swap Amort Discount - FR</v>
          </cell>
          <cell r="C827" t="str">
            <v>0</v>
          </cell>
          <cell r="D827" t="str">
            <v>0</v>
          </cell>
          <cell r="E827" t="str">
            <v>0</v>
          </cell>
          <cell r="F827" t="str">
            <v>0</v>
          </cell>
          <cell r="G827" t="str">
            <v>0</v>
          </cell>
          <cell r="H827" t="str">
            <v>0</v>
          </cell>
          <cell r="I827" t="str">
            <v>0</v>
          </cell>
          <cell r="J827" t="str">
            <v>0</v>
          </cell>
          <cell r="K827" t="str">
            <v>0</v>
          </cell>
          <cell r="L827" t="str">
            <v>0</v>
          </cell>
          <cell r="M827" t="str">
            <v>0</v>
          </cell>
          <cell r="N827" t="str">
            <v>0</v>
          </cell>
          <cell r="O827" t="str">
            <v>0</v>
          </cell>
          <cell r="P827" t="str">
            <v>0</v>
          </cell>
          <cell r="Q827" t="str">
            <v>0</v>
          </cell>
          <cell r="R827" t="str">
            <v>0</v>
          </cell>
          <cell r="S827" t="str">
            <v>0</v>
          </cell>
          <cell r="T827" t="str">
            <v>0</v>
          </cell>
          <cell r="U827" t="str">
            <v>0</v>
          </cell>
          <cell r="V827" t="str">
            <v>0</v>
          </cell>
          <cell r="W827" t="str">
            <v>0</v>
          </cell>
          <cell r="X827" t="str">
            <v>0</v>
          </cell>
        </row>
        <row r="828">
          <cell r="A828">
            <v>528040</v>
          </cell>
          <cell r="B828" t="str">
            <v xml:space="preserve">                                                                           528040     iStar-Non ORMD Swap Amort Other Gain - FR</v>
          </cell>
          <cell r="C828" t="str">
            <v>0</v>
          </cell>
          <cell r="D828" t="str">
            <v>0</v>
          </cell>
          <cell r="E828" t="str">
            <v>0</v>
          </cell>
          <cell r="F828" t="str">
            <v>0</v>
          </cell>
          <cell r="G828" t="str">
            <v>0</v>
          </cell>
          <cell r="H828" t="str">
            <v>0</v>
          </cell>
          <cell r="I828" t="str">
            <v>0</v>
          </cell>
          <cell r="J828" t="str">
            <v>0</v>
          </cell>
          <cell r="K828" t="str">
            <v>0</v>
          </cell>
          <cell r="L828" t="str">
            <v>0</v>
          </cell>
          <cell r="M828" t="str">
            <v>0</v>
          </cell>
          <cell r="N828" t="str">
            <v>0</v>
          </cell>
          <cell r="O828" t="str">
            <v>0</v>
          </cell>
          <cell r="P828" t="str">
            <v>0</v>
          </cell>
          <cell r="Q828" t="str">
            <v>0</v>
          </cell>
          <cell r="R828" t="str">
            <v>0</v>
          </cell>
          <cell r="S828" t="str">
            <v>0</v>
          </cell>
          <cell r="T828" t="str">
            <v>0</v>
          </cell>
          <cell r="U828" t="str">
            <v>0</v>
          </cell>
          <cell r="V828" t="str">
            <v>0</v>
          </cell>
          <cell r="W828" t="str">
            <v>0</v>
          </cell>
          <cell r="X828" t="str">
            <v>0</v>
          </cell>
        </row>
        <row r="829">
          <cell r="A829">
            <v>528050</v>
          </cell>
          <cell r="B829" t="str">
            <v xml:space="preserve">                                                                           528050     iStar-Non ORMD Swap Amort Other Loss - FR</v>
          </cell>
          <cell r="C829" t="str">
            <v>0</v>
          </cell>
          <cell r="D829" t="str">
            <v>0</v>
          </cell>
          <cell r="E829" t="str">
            <v>0</v>
          </cell>
          <cell r="F829" t="str">
            <v>0</v>
          </cell>
          <cell r="G829" t="str">
            <v>0</v>
          </cell>
          <cell r="H829" t="str">
            <v>0</v>
          </cell>
          <cell r="I829" t="str">
            <v>0</v>
          </cell>
          <cell r="J829" t="str">
            <v>0</v>
          </cell>
          <cell r="K829" t="str">
            <v>0</v>
          </cell>
          <cell r="L829" t="str">
            <v>0</v>
          </cell>
          <cell r="M829" t="str">
            <v>0</v>
          </cell>
          <cell r="N829" t="str">
            <v>0</v>
          </cell>
          <cell r="O829" t="str">
            <v>0</v>
          </cell>
          <cell r="P829" t="str">
            <v>0</v>
          </cell>
          <cell r="Q829" t="str">
            <v>0</v>
          </cell>
          <cell r="R829" t="str">
            <v>0</v>
          </cell>
          <cell r="S829" t="str">
            <v>0</v>
          </cell>
          <cell r="T829" t="str">
            <v>0</v>
          </cell>
          <cell r="U829" t="str">
            <v>0</v>
          </cell>
          <cell r="V829" t="str">
            <v>0</v>
          </cell>
          <cell r="W829" t="str">
            <v>0</v>
          </cell>
          <cell r="X829" t="str">
            <v>0</v>
          </cell>
        </row>
        <row r="830">
          <cell r="A830">
            <v>528060</v>
          </cell>
          <cell r="B830" t="str">
            <v xml:space="preserve">                                                                           528060     iStar-Non ORMD Swap Amort Hedge Gain - FR</v>
          </cell>
          <cell r="C830" t="str">
            <v>0</v>
          </cell>
          <cell r="D830" t="str">
            <v>0</v>
          </cell>
          <cell r="E830" t="str">
            <v>0</v>
          </cell>
          <cell r="F830" t="str">
            <v>0</v>
          </cell>
          <cell r="G830" t="str">
            <v>0</v>
          </cell>
          <cell r="H830" t="str">
            <v>0</v>
          </cell>
          <cell r="I830" t="str">
            <v>0</v>
          </cell>
          <cell r="J830">
            <v>0.01</v>
          </cell>
          <cell r="K830" t="str">
            <v>0</v>
          </cell>
          <cell r="L830" t="str">
            <v>0</v>
          </cell>
          <cell r="M830" t="str">
            <v>0</v>
          </cell>
          <cell r="N830" t="str">
            <v>0</v>
          </cell>
          <cell r="O830">
            <v>-0.01</v>
          </cell>
          <cell r="P830">
            <v>0.01</v>
          </cell>
          <cell r="Q830" t="str">
            <v>0</v>
          </cell>
          <cell r="R830" t="str">
            <v>0</v>
          </cell>
          <cell r="S830">
            <v>0.01</v>
          </cell>
          <cell r="T830" t="str">
            <v>0</v>
          </cell>
          <cell r="U830">
            <v>-2.5000000000000001E-3</v>
          </cell>
          <cell r="V830" t="str">
            <v>0</v>
          </cell>
          <cell r="W830">
            <v>5.0000000000000001E-3</v>
          </cell>
          <cell r="X830">
            <v>0.01</v>
          </cell>
        </row>
        <row r="831">
          <cell r="A831">
            <v>528070</v>
          </cell>
          <cell r="B831" t="str">
            <v xml:space="preserve">                                                                           528070     iStar-Non ORMD Swap Amort Hedge Loss - FR</v>
          </cell>
          <cell r="C831" t="str">
            <v>0</v>
          </cell>
          <cell r="D831">
            <v>0.01</v>
          </cell>
          <cell r="E831">
            <v>-0.01</v>
          </cell>
          <cell r="F831">
            <v>-0.01</v>
          </cell>
          <cell r="G831">
            <v>0.04</v>
          </cell>
          <cell r="H831">
            <v>0.01</v>
          </cell>
          <cell r="I831">
            <v>-0.01</v>
          </cell>
          <cell r="J831" t="str">
            <v>0</v>
          </cell>
          <cell r="K831" t="str">
            <v>0</v>
          </cell>
          <cell r="L831" t="str">
            <v>0</v>
          </cell>
          <cell r="M831">
            <v>-0.02</v>
          </cell>
          <cell r="N831">
            <v>-0.01</v>
          </cell>
          <cell r="O831">
            <v>0.03</v>
          </cell>
          <cell r="P831">
            <v>0</v>
          </cell>
          <cell r="Q831">
            <v>0</v>
          </cell>
          <cell r="R831">
            <v>0.04</v>
          </cell>
          <cell r="S831">
            <v>-0.01</v>
          </cell>
          <cell r="T831">
            <v>-0.03</v>
          </cell>
          <cell r="U831">
            <v>0.01</v>
          </cell>
          <cell r="V831">
            <v>1.4999999999999999E-2</v>
          </cell>
          <cell r="W831">
            <v>3.2500000000000001E-2</v>
          </cell>
          <cell r="X831">
            <v>1.7500000000000002E-2</v>
          </cell>
        </row>
        <row r="832">
          <cell r="A832">
            <v>528080</v>
          </cell>
          <cell r="B832" t="str">
            <v xml:space="preserve">                                                                           528080     iStar-Non ORMD Swap Amort Time Gain - FR</v>
          </cell>
          <cell r="C832" t="str">
            <v>0</v>
          </cell>
          <cell r="D832" t="str">
            <v>0</v>
          </cell>
          <cell r="E832" t="str">
            <v>0</v>
          </cell>
          <cell r="F832" t="str">
            <v>0</v>
          </cell>
          <cell r="G832" t="str">
            <v>0</v>
          </cell>
          <cell r="H832" t="str">
            <v>0</v>
          </cell>
          <cell r="I832" t="str">
            <v>0</v>
          </cell>
          <cell r="J832" t="str">
            <v>0</v>
          </cell>
          <cell r="K832" t="str">
            <v>0</v>
          </cell>
          <cell r="L832" t="str">
            <v>0</v>
          </cell>
          <cell r="M832" t="str">
            <v>0</v>
          </cell>
          <cell r="N832" t="str">
            <v>0</v>
          </cell>
          <cell r="O832" t="str">
            <v>0</v>
          </cell>
          <cell r="P832" t="str">
            <v>0</v>
          </cell>
          <cell r="Q832" t="str">
            <v>0</v>
          </cell>
          <cell r="R832" t="str">
            <v>0</v>
          </cell>
          <cell r="S832" t="str">
            <v>0</v>
          </cell>
          <cell r="T832" t="str">
            <v>0</v>
          </cell>
          <cell r="U832" t="str">
            <v>0</v>
          </cell>
          <cell r="V832" t="str">
            <v>0</v>
          </cell>
          <cell r="W832" t="str">
            <v>0</v>
          </cell>
          <cell r="X832" t="str">
            <v>0</v>
          </cell>
        </row>
        <row r="833">
          <cell r="A833">
            <v>528082</v>
          </cell>
          <cell r="B833" t="str">
            <v xml:space="preserve">                                                                           528082     iStar-Non ORMD Swap Amort Time Loss - FR</v>
          </cell>
          <cell r="C833" t="str">
            <v>0</v>
          </cell>
          <cell r="D833" t="str">
            <v>0</v>
          </cell>
          <cell r="E833" t="str">
            <v>0</v>
          </cell>
          <cell r="F833" t="str">
            <v>0</v>
          </cell>
          <cell r="G833" t="str">
            <v>0</v>
          </cell>
          <cell r="H833" t="str">
            <v>0</v>
          </cell>
          <cell r="I833" t="str">
            <v>0</v>
          </cell>
          <cell r="J833" t="str">
            <v>0</v>
          </cell>
          <cell r="K833" t="str">
            <v>0</v>
          </cell>
          <cell r="L833" t="str">
            <v>0</v>
          </cell>
          <cell r="M833" t="str">
            <v>0</v>
          </cell>
          <cell r="N833" t="str">
            <v>0</v>
          </cell>
          <cell r="O833" t="str">
            <v>0</v>
          </cell>
          <cell r="P833" t="str">
            <v>0</v>
          </cell>
          <cell r="Q833" t="str">
            <v>0</v>
          </cell>
          <cell r="R833" t="str">
            <v>0</v>
          </cell>
          <cell r="S833" t="str">
            <v>0</v>
          </cell>
          <cell r="T833" t="str">
            <v>0</v>
          </cell>
          <cell r="U833" t="str">
            <v>0</v>
          </cell>
          <cell r="V833" t="str">
            <v>0</v>
          </cell>
          <cell r="W833" t="str">
            <v>0</v>
          </cell>
          <cell r="X833" t="str">
            <v>0</v>
          </cell>
        </row>
        <row r="834">
          <cell r="A834">
            <v>528090</v>
          </cell>
          <cell r="B834" t="str">
            <v xml:space="preserve">                                                                           528090     iStar-Non ORMD Swap Amort Intrinsic Gain - FR</v>
          </cell>
          <cell r="C834" t="str">
            <v>0</v>
          </cell>
          <cell r="D834" t="str">
            <v>0</v>
          </cell>
          <cell r="E834" t="str">
            <v>0</v>
          </cell>
          <cell r="F834" t="str">
            <v>0</v>
          </cell>
          <cell r="G834" t="str">
            <v>0</v>
          </cell>
          <cell r="H834" t="str">
            <v>0</v>
          </cell>
          <cell r="I834" t="str">
            <v>0</v>
          </cell>
          <cell r="J834" t="str">
            <v>0</v>
          </cell>
          <cell r="K834" t="str">
            <v>0</v>
          </cell>
          <cell r="L834" t="str">
            <v>0</v>
          </cell>
          <cell r="M834" t="str">
            <v>0</v>
          </cell>
          <cell r="N834" t="str">
            <v>0</v>
          </cell>
          <cell r="O834" t="str">
            <v>0</v>
          </cell>
          <cell r="P834" t="str">
            <v>0</v>
          </cell>
          <cell r="Q834" t="str">
            <v>0</v>
          </cell>
          <cell r="R834" t="str">
            <v>0</v>
          </cell>
          <cell r="S834" t="str">
            <v>0</v>
          </cell>
          <cell r="T834" t="str">
            <v>0</v>
          </cell>
          <cell r="U834" t="str">
            <v>0</v>
          </cell>
          <cell r="V834" t="str">
            <v>0</v>
          </cell>
          <cell r="W834" t="str">
            <v>0</v>
          </cell>
          <cell r="X834" t="str">
            <v>0</v>
          </cell>
        </row>
        <row r="835">
          <cell r="A835">
            <v>528092</v>
          </cell>
          <cell r="B835" t="str">
            <v xml:space="preserve">                                                                           528092     iStar-Non ORMD Swap Amort Intrinsic Loss - FR</v>
          </cell>
          <cell r="C835" t="str">
            <v>0</v>
          </cell>
          <cell r="D835" t="str">
            <v>0</v>
          </cell>
          <cell r="E835" t="str">
            <v>0</v>
          </cell>
          <cell r="F835" t="str">
            <v>0</v>
          </cell>
          <cell r="G835" t="str">
            <v>0</v>
          </cell>
          <cell r="H835" t="str">
            <v>0</v>
          </cell>
          <cell r="I835" t="str">
            <v>0</v>
          </cell>
          <cell r="J835" t="str">
            <v>0</v>
          </cell>
          <cell r="K835" t="str">
            <v>0</v>
          </cell>
          <cell r="L835" t="str">
            <v>0</v>
          </cell>
          <cell r="M835" t="str">
            <v>0</v>
          </cell>
          <cell r="N835" t="str">
            <v>0</v>
          </cell>
          <cell r="O835" t="str">
            <v>0</v>
          </cell>
          <cell r="P835" t="str">
            <v>0</v>
          </cell>
          <cell r="Q835" t="str">
            <v>0</v>
          </cell>
          <cell r="R835" t="str">
            <v>0</v>
          </cell>
          <cell r="S835" t="str">
            <v>0</v>
          </cell>
          <cell r="T835" t="str">
            <v>0</v>
          </cell>
          <cell r="U835" t="str">
            <v>0</v>
          </cell>
          <cell r="V835" t="str">
            <v>0</v>
          </cell>
          <cell r="W835" t="str">
            <v>0</v>
          </cell>
          <cell r="X835" t="str">
            <v>0</v>
          </cell>
        </row>
        <row r="836">
          <cell r="A836" t="str">
            <v xml:space="preserve">                                                                      NON_ORMD_SWAPS_FIX_EXP</v>
          </cell>
          <cell r="B836" t="str">
            <v xml:space="preserve">                                                                      NON_ORMD_SWAPS_FIX_EXP</v>
          </cell>
          <cell r="C836">
            <v>0.05</v>
          </cell>
          <cell r="D836">
            <v>-0.28999999999999998</v>
          </cell>
          <cell r="E836">
            <v>0.33</v>
          </cell>
          <cell r="F836">
            <v>-0.02</v>
          </cell>
          <cell r="G836">
            <v>-0.25</v>
          </cell>
          <cell r="H836">
            <v>-0.3</v>
          </cell>
          <cell r="I836">
            <v>-0.66</v>
          </cell>
          <cell r="J836">
            <v>0.01</v>
          </cell>
          <cell r="K836">
            <v>0.01</v>
          </cell>
          <cell r="L836">
            <v>-0.28000000000000003</v>
          </cell>
          <cell r="M836">
            <v>0.15</v>
          </cell>
          <cell r="N836">
            <v>0.81</v>
          </cell>
          <cell r="O836">
            <v>-171945.01</v>
          </cell>
          <cell r="P836">
            <v>-0.44</v>
          </cell>
          <cell r="Q836">
            <v>0.09</v>
          </cell>
          <cell r="R836">
            <v>-0.56999999999999995</v>
          </cell>
          <cell r="S836">
            <v>-0.64</v>
          </cell>
          <cell r="T836">
            <v>0.68</v>
          </cell>
          <cell r="U836">
            <v>-42986.277500000004</v>
          </cell>
          <cell r="V836">
            <v>-0.125</v>
          </cell>
          <cell r="W836">
            <v>-0.96750000000000003</v>
          </cell>
          <cell r="X836">
            <v>-1.0525</v>
          </cell>
        </row>
        <row r="837">
          <cell r="A837">
            <v>519301</v>
          </cell>
          <cell r="B837" t="str">
            <v xml:space="preserve">                                                                           519301     iStar-ORMD Swap Interest exp - FR</v>
          </cell>
          <cell r="C837" t="str">
            <v>0</v>
          </cell>
          <cell r="D837" t="str">
            <v>0</v>
          </cell>
          <cell r="E837" t="str">
            <v>0</v>
          </cell>
          <cell r="F837" t="str">
            <v>0</v>
          </cell>
          <cell r="G837" t="str">
            <v>0</v>
          </cell>
          <cell r="H837" t="str">
            <v>0</v>
          </cell>
          <cell r="I837" t="str">
            <v>0</v>
          </cell>
          <cell r="J837" t="str">
            <v>0</v>
          </cell>
          <cell r="K837" t="str">
            <v>0</v>
          </cell>
          <cell r="L837" t="str">
            <v>0</v>
          </cell>
          <cell r="M837" t="str">
            <v>0</v>
          </cell>
          <cell r="N837" t="str">
            <v>0</v>
          </cell>
          <cell r="O837">
            <v>-2193315526.4000001</v>
          </cell>
          <cell r="P837" t="str">
            <v>0</v>
          </cell>
          <cell r="Q837" t="str">
            <v>0</v>
          </cell>
          <cell r="R837" t="str">
            <v>0</v>
          </cell>
          <cell r="S837" t="str">
            <v>0</v>
          </cell>
          <cell r="T837" t="str">
            <v>0</v>
          </cell>
          <cell r="U837">
            <v>-548328881.60000002</v>
          </cell>
          <cell r="V837" t="str">
            <v>0</v>
          </cell>
          <cell r="W837" t="str">
            <v>0</v>
          </cell>
          <cell r="X837" t="str">
            <v>0</v>
          </cell>
        </row>
        <row r="838">
          <cell r="A838">
            <v>519302</v>
          </cell>
          <cell r="B838" t="str">
            <v xml:space="preserve">                                                                           519302     iStar-ORMD Swap Interest inc - FR</v>
          </cell>
          <cell r="C838" t="str">
            <v>0</v>
          </cell>
          <cell r="D838" t="str">
            <v>0</v>
          </cell>
          <cell r="E838" t="str">
            <v>0</v>
          </cell>
          <cell r="F838" t="str">
            <v>0</v>
          </cell>
          <cell r="G838" t="str">
            <v>0</v>
          </cell>
          <cell r="H838" t="str">
            <v>0</v>
          </cell>
          <cell r="I838" t="str">
            <v>0</v>
          </cell>
          <cell r="J838" t="str">
            <v>0</v>
          </cell>
          <cell r="K838" t="str">
            <v>0</v>
          </cell>
          <cell r="L838" t="str">
            <v>0</v>
          </cell>
          <cell r="M838" t="str">
            <v>0</v>
          </cell>
          <cell r="N838" t="str">
            <v>0</v>
          </cell>
          <cell r="O838">
            <v>802443695.46000004</v>
          </cell>
          <cell r="P838" t="str">
            <v>0</v>
          </cell>
          <cell r="Q838" t="str">
            <v>0</v>
          </cell>
          <cell r="R838" t="str">
            <v>0</v>
          </cell>
          <cell r="S838" t="str">
            <v>0</v>
          </cell>
          <cell r="T838" t="str">
            <v>0</v>
          </cell>
          <cell r="U838">
            <v>200610923.86500001</v>
          </cell>
          <cell r="V838" t="str">
            <v>0</v>
          </cell>
          <cell r="W838" t="str">
            <v>0</v>
          </cell>
          <cell r="X838" t="str">
            <v>0</v>
          </cell>
        </row>
        <row r="839">
          <cell r="A839">
            <v>519320</v>
          </cell>
          <cell r="B839" t="str">
            <v xml:space="preserve">                                                                           519320     iStar-ORMD Swap Amort Premium - FR</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row>
        <row r="840">
          <cell r="A840">
            <v>519330</v>
          </cell>
          <cell r="B840" t="str">
            <v xml:space="preserve">                                                                           519330     iStar-ORMD Swap Amort Discount - FR</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row>
        <row r="841">
          <cell r="A841">
            <v>519340</v>
          </cell>
          <cell r="B841" t="str">
            <v xml:space="preserve">                                                                           519340     iStar-ORMD Swap Amort Other Gain - FR</v>
          </cell>
          <cell r="C841" t="str">
            <v>0</v>
          </cell>
          <cell r="D841" t="str">
            <v>0</v>
          </cell>
          <cell r="E841" t="str">
            <v>0</v>
          </cell>
          <cell r="F841" t="str">
            <v>0</v>
          </cell>
          <cell r="G841" t="str">
            <v>0</v>
          </cell>
          <cell r="H841" t="str">
            <v>0</v>
          </cell>
          <cell r="I841" t="str">
            <v>0</v>
          </cell>
          <cell r="J841" t="str">
            <v>0</v>
          </cell>
          <cell r="K841" t="str">
            <v>0</v>
          </cell>
          <cell r="L841" t="str">
            <v>0</v>
          </cell>
          <cell r="M841" t="str">
            <v>0</v>
          </cell>
          <cell r="N841" t="str">
            <v>0</v>
          </cell>
          <cell r="O841" t="str">
            <v>0</v>
          </cell>
          <cell r="P841" t="str">
            <v>0</v>
          </cell>
          <cell r="Q841" t="str">
            <v>0</v>
          </cell>
          <cell r="R841" t="str">
            <v>0</v>
          </cell>
          <cell r="S841" t="str">
            <v>0</v>
          </cell>
          <cell r="T841" t="str">
            <v>0</v>
          </cell>
          <cell r="U841" t="str">
            <v>0</v>
          </cell>
          <cell r="V841" t="str">
            <v>0</v>
          </cell>
          <cell r="W841" t="str">
            <v>0</v>
          </cell>
          <cell r="X841" t="str">
            <v>0</v>
          </cell>
        </row>
        <row r="842">
          <cell r="A842">
            <v>519350</v>
          </cell>
          <cell r="B842" t="str">
            <v xml:space="preserve">                                                                           519350     iStar-ORMD Swap Amort Other Loss - FR</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row>
        <row r="843">
          <cell r="A843">
            <v>519360</v>
          </cell>
          <cell r="B843" t="str">
            <v xml:space="preserve">                                                                           519360     iStar-ORMD Swap Amort Hedge Gain - FR</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row>
        <row r="844">
          <cell r="A844">
            <v>519370</v>
          </cell>
          <cell r="B844" t="str">
            <v xml:space="preserve">                                                                           519370     iStar-ORMD Swap Amort Hedge Loss - FR</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row>
        <row r="845">
          <cell r="A845">
            <v>519380</v>
          </cell>
          <cell r="B845" t="str">
            <v xml:space="preserve">                                                                           519380     iStar-ORMD Swap Amort Time Gain - FR</v>
          </cell>
          <cell r="C845" t="str">
            <v>0</v>
          </cell>
          <cell r="D845" t="str">
            <v>0</v>
          </cell>
          <cell r="E845" t="str">
            <v>0</v>
          </cell>
          <cell r="F845" t="str">
            <v>0</v>
          </cell>
          <cell r="G845" t="str">
            <v>0</v>
          </cell>
          <cell r="H845" t="str">
            <v>0</v>
          </cell>
          <cell r="I845" t="str">
            <v>0</v>
          </cell>
          <cell r="J845" t="str">
            <v>0</v>
          </cell>
          <cell r="K845" t="str">
            <v>0</v>
          </cell>
          <cell r="L845" t="str">
            <v>0</v>
          </cell>
          <cell r="M845" t="str">
            <v>0</v>
          </cell>
          <cell r="N845" t="str">
            <v>0</v>
          </cell>
          <cell r="O845" t="str">
            <v>0</v>
          </cell>
          <cell r="P845" t="str">
            <v>0</v>
          </cell>
          <cell r="Q845" t="str">
            <v>0</v>
          </cell>
          <cell r="R845" t="str">
            <v>0</v>
          </cell>
          <cell r="S845" t="str">
            <v>0</v>
          </cell>
          <cell r="T845" t="str">
            <v>0</v>
          </cell>
          <cell r="U845" t="str">
            <v>0</v>
          </cell>
          <cell r="V845" t="str">
            <v>0</v>
          </cell>
          <cell r="W845" t="str">
            <v>0</v>
          </cell>
          <cell r="X845" t="str">
            <v>0</v>
          </cell>
        </row>
        <row r="846">
          <cell r="A846">
            <v>519382</v>
          </cell>
          <cell r="B846" t="str">
            <v xml:space="preserve">                                                                           519382     iStar-ORMD Swap Amort Time Loss - FR</v>
          </cell>
          <cell r="C846" t="str">
            <v>0</v>
          </cell>
          <cell r="D846" t="str">
            <v>0</v>
          </cell>
          <cell r="E846" t="str">
            <v>0</v>
          </cell>
          <cell r="F846" t="str">
            <v>0</v>
          </cell>
          <cell r="G846" t="str">
            <v>0</v>
          </cell>
          <cell r="H846" t="str">
            <v>0</v>
          </cell>
          <cell r="I846" t="str">
            <v>0</v>
          </cell>
          <cell r="J846" t="str">
            <v>0</v>
          </cell>
          <cell r="K846" t="str">
            <v>0</v>
          </cell>
          <cell r="L846" t="str">
            <v>0</v>
          </cell>
          <cell r="M846" t="str">
            <v>0</v>
          </cell>
          <cell r="N846" t="str">
            <v>0</v>
          </cell>
          <cell r="O846" t="str">
            <v>0</v>
          </cell>
          <cell r="P846" t="str">
            <v>0</v>
          </cell>
          <cell r="Q846" t="str">
            <v>0</v>
          </cell>
          <cell r="R846" t="str">
            <v>0</v>
          </cell>
          <cell r="S846" t="str">
            <v>0</v>
          </cell>
          <cell r="T846" t="str">
            <v>0</v>
          </cell>
          <cell r="U846" t="str">
            <v>0</v>
          </cell>
          <cell r="V846" t="str">
            <v>0</v>
          </cell>
          <cell r="W846" t="str">
            <v>0</v>
          </cell>
          <cell r="X846" t="str">
            <v>0</v>
          </cell>
        </row>
        <row r="847">
          <cell r="A847">
            <v>519390</v>
          </cell>
          <cell r="B847" t="str">
            <v xml:space="preserve">                                                                           519390     iStar-ORMD Swap Amort Intrinsic Gain - FR</v>
          </cell>
          <cell r="C847" t="str">
            <v>0</v>
          </cell>
          <cell r="D847" t="str">
            <v>0</v>
          </cell>
          <cell r="E847" t="str">
            <v>0</v>
          </cell>
          <cell r="F847" t="str">
            <v>0</v>
          </cell>
          <cell r="G847" t="str">
            <v>0</v>
          </cell>
          <cell r="H847" t="str">
            <v>0</v>
          </cell>
          <cell r="I847" t="str">
            <v>0</v>
          </cell>
          <cell r="J847" t="str">
            <v>0</v>
          </cell>
          <cell r="K847" t="str">
            <v>0</v>
          </cell>
          <cell r="L847" t="str">
            <v>0</v>
          </cell>
          <cell r="M847" t="str">
            <v>0</v>
          </cell>
          <cell r="N847" t="str">
            <v>0</v>
          </cell>
          <cell r="O847" t="str">
            <v>0</v>
          </cell>
          <cell r="P847" t="str">
            <v>0</v>
          </cell>
          <cell r="Q847" t="str">
            <v>0</v>
          </cell>
          <cell r="R847" t="str">
            <v>0</v>
          </cell>
          <cell r="S847" t="str">
            <v>0</v>
          </cell>
          <cell r="T847" t="str">
            <v>0</v>
          </cell>
          <cell r="U847" t="str">
            <v>0</v>
          </cell>
          <cell r="V847" t="str">
            <v>0</v>
          </cell>
          <cell r="W847" t="str">
            <v>0</v>
          </cell>
          <cell r="X847" t="str">
            <v>0</v>
          </cell>
        </row>
        <row r="848">
          <cell r="A848">
            <v>519392</v>
          </cell>
          <cell r="B848" t="str">
            <v xml:space="preserve">                                                                           519392     iStar-ORMD Swap Amort Intrinsic Loss - FR</v>
          </cell>
          <cell r="C848" t="str">
            <v>0</v>
          </cell>
          <cell r="D848" t="str">
            <v>0</v>
          </cell>
          <cell r="E848" t="str">
            <v>0</v>
          </cell>
          <cell r="F848" t="str">
            <v>0</v>
          </cell>
          <cell r="G848" t="str">
            <v>0</v>
          </cell>
          <cell r="H848" t="str">
            <v>0</v>
          </cell>
          <cell r="I848" t="str">
            <v>0</v>
          </cell>
          <cell r="J848" t="str">
            <v>0</v>
          </cell>
          <cell r="K848" t="str">
            <v>0</v>
          </cell>
          <cell r="L848" t="str">
            <v>0</v>
          </cell>
          <cell r="M848" t="str">
            <v>0</v>
          </cell>
          <cell r="N848" t="str">
            <v>0</v>
          </cell>
          <cell r="O848" t="str">
            <v>0</v>
          </cell>
          <cell r="P848" t="str">
            <v>0</v>
          </cell>
          <cell r="Q848" t="str">
            <v>0</v>
          </cell>
          <cell r="R848" t="str">
            <v>0</v>
          </cell>
          <cell r="S848" t="str">
            <v>0</v>
          </cell>
          <cell r="T848" t="str">
            <v>0</v>
          </cell>
          <cell r="U848" t="str">
            <v>0</v>
          </cell>
          <cell r="V848" t="str">
            <v>0</v>
          </cell>
          <cell r="W848" t="str">
            <v>0</v>
          </cell>
          <cell r="X848" t="str">
            <v>0</v>
          </cell>
        </row>
        <row r="849">
          <cell r="A849" t="str">
            <v xml:space="preserve">                                                                      ORMD_SWAPS_FIX_EXP</v>
          </cell>
          <cell r="B849" t="str">
            <v xml:space="preserve">                                                                      ORMD_SWAPS_FIX_EXP</v>
          </cell>
          <cell r="C849">
            <v>0</v>
          </cell>
          <cell r="D849">
            <v>0</v>
          </cell>
          <cell r="E849">
            <v>0</v>
          </cell>
          <cell r="F849">
            <v>0</v>
          </cell>
          <cell r="G849">
            <v>0</v>
          </cell>
          <cell r="H849">
            <v>0</v>
          </cell>
          <cell r="I849">
            <v>0</v>
          </cell>
          <cell r="J849">
            <v>0</v>
          </cell>
          <cell r="K849">
            <v>0</v>
          </cell>
          <cell r="L849">
            <v>0</v>
          </cell>
          <cell r="M849">
            <v>0</v>
          </cell>
          <cell r="N849">
            <v>0</v>
          </cell>
          <cell r="O849">
            <v>-1390871830.9400001</v>
          </cell>
          <cell r="P849">
            <v>0</v>
          </cell>
          <cell r="Q849">
            <v>0</v>
          </cell>
          <cell r="R849">
            <v>0</v>
          </cell>
          <cell r="S849">
            <v>0</v>
          </cell>
          <cell r="T849">
            <v>0</v>
          </cell>
          <cell r="U849">
            <v>-347717957.73500001</v>
          </cell>
          <cell r="V849">
            <v>0</v>
          </cell>
          <cell r="W849">
            <v>0</v>
          </cell>
          <cell r="X849">
            <v>0</v>
          </cell>
        </row>
        <row r="850">
          <cell r="A850" t="str">
            <v xml:space="preserve">                                                                 SWAPS_FIX_EXP</v>
          </cell>
          <cell r="B850" t="str">
            <v xml:space="preserve">                                                                 SWAPS_FIX_EXP</v>
          </cell>
          <cell r="C850">
            <v>0.05</v>
          </cell>
          <cell r="D850">
            <v>-0.28999999999999998</v>
          </cell>
          <cell r="E850">
            <v>0.33</v>
          </cell>
          <cell r="F850">
            <v>-0.02</v>
          </cell>
          <cell r="G850">
            <v>-0.25</v>
          </cell>
          <cell r="H850">
            <v>-0.3</v>
          </cell>
          <cell r="I850">
            <v>-0.66</v>
          </cell>
          <cell r="J850">
            <v>0.01</v>
          </cell>
          <cell r="K850">
            <v>0.01</v>
          </cell>
          <cell r="L850">
            <v>-0.28000000000000003</v>
          </cell>
          <cell r="M850">
            <v>0.15</v>
          </cell>
          <cell r="N850">
            <v>0.81</v>
          </cell>
          <cell r="O850">
            <v>-1391043775.95</v>
          </cell>
          <cell r="P850">
            <v>-0.44</v>
          </cell>
          <cell r="Q850">
            <v>0.09</v>
          </cell>
          <cell r="R850">
            <v>-0.56999999999999995</v>
          </cell>
          <cell r="S850">
            <v>-0.64</v>
          </cell>
          <cell r="T850">
            <v>0.68</v>
          </cell>
          <cell r="U850">
            <v>-347760944.01250005</v>
          </cell>
          <cell r="V850">
            <v>-0.125</v>
          </cell>
          <cell r="W850">
            <v>-0.96750000000000003</v>
          </cell>
          <cell r="X850">
            <v>-1.0525</v>
          </cell>
        </row>
        <row r="851">
          <cell r="A851">
            <v>528101</v>
          </cell>
          <cell r="B851" t="str">
            <v xml:space="preserve">                                                                           528101     iStar-Non ORMD Optn Interest exp - FR</v>
          </cell>
          <cell r="C851" t="str">
            <v>0</v>
          </cell>
          <cell r="D851" t="str">
            <v>0</v>
          </cell>
          <cell r="E851" t="str">
            <v>0</v>
          </cell>
          <cell r="F851" t="str">
            <v>0</v>
          </cell>
          <cell r="G851" t="str">
            <v>0</v>
          </cell>
          <cell r="H851" t="str">
            <v>0</v>
          </cell>
          <cell r="I851" t="str">
            <v>0</v>
          </cell>
          <cell r="J851" t="str">
            <v>0</v>
          </cell>
          <cell r="K851" t="str">
            <v>0</v>
          </cell>
          <cell r="L851" t="str">
            <v>0</v>
          </cell>
          <cell r="M851" t="str">
            <v>0</v>
          </cell>
          <cell r="N851" t="str">
            <v>0</v>
          </cell>
          <cell r="O851" t="str">
            <v>0</v>
          </cell>
          <cell r="P851" t="str">
            <v>0</v>
          </cell>
          <cell r="Q851" t="str">
            <v>0</v>
          </cell>
          <cell r="R851" t="str">
            <v>0</v>
          </cell>
          <cell r="S851" t="str">
            <v>0</v>
          </cell>
          <cell r="T851" t="str">
            <v>0</v>
          </cell>
          <cell r="U851" t="str">
            <v>0</v>
          </cell>
          <cell r="V851" t="str">
            <v>0</v>
          </cell>
          <cell r="W851" t="str">
            <v>0</v>
          </cell>
          <cell r="X851" t="str">
            <v>0</v>
          </cell>
        </row>
        <row r="852">
          <cell r="A852">
            <v>528102</v>
          </cell>
          <cell r="B852" t="str">
            <v xml:space="preserve">                                                                           528102     iStar-Non ORMD Optn Interest inc - FR</v>
          </cell>
          <cell r="C852" t="str">
            <v>0</v>
          </cell>
          <cell r="D852" t="str">
            <v>0</v>
          </cell>
          <cell r="E852" t="str">
            <v>0</v>
          </cell>
          <cell r="F852" t="str">
            <v>0</v>
          </cell>
          <cell r="G852" t="str">
            <v>0</v>
          </cell>
          <cell r="H852" t="str">
            <v>0</v>
          </cell>
          <cell r="I852" t="str">
            <v>0</v>
          </cell>
          <cell r="J852" t="str">
            <v>0</v>
          </cell>
          <cell r="K852" t="str">
            <v>0</v>
          </cell>
          <cell r="L852" t="str">
            <v>0</v>
          </cell>
          <cell r="M852" t="str">
            <v>0</v>
          </cell>
          <cell r="N852" t="str">
            <v>0</v>
          </cell>
          <cell r="O852" t="str">
            <v>0</v>
          </cell>
          <cell r="P852" t="str">
            <v>0</v>
          </cell>
          <cell r="Q852" t="str">
            <v>0</v>
          </cell>
          <cell r="R852" t="str">
            <v>0</v>
          </cell>
          <cell r="S852" t="str">
            <v>0</v>
          </cell>
          <cell r="T852" t="str">
            <v>0</v>
          </cell>
          <cell r="U852" t="str">
            <v>0</v>
          </cell>
          <cell r="V852" t="str">
            <v>0</v>
          </cell>
          <cell r="W852" t="str">
            <v>0</v>
          </cell>
          <cell r="X852" t="str">
            <v>0</v>
          </cell>
        </row>
        <row r="853">
          <cell r="A853">
            <v>528140</v>
          </cell>
          <cell r="B853" t="str">
            <v xml:space="preserve">                                                                           528140     iStar-Non ORMD Optn Amort Other Gain - FR</v>
          </cell>
          <cell r="C853" t="str">
            <v>0</v>
          </cell>
          <cell r="D853" t="str">
            <v>0</v>
          </cell>
          <cell r="E853" t="str">
            <v>0</v>
          </cell>
          <cell r="F853" t="str">
            <v>0</v>
          </cell>
          <cell r="G853" t="str">
            <v>0</v>
          </cell>
          <cell r="H853" t="str">
            <v>0</v>
          </cell>
          <cell r="I853" t="str">
            <v>0</v>
          </cell>
          <cell r="J853" t="str">
            <v>0</v>
          </cell>
          <cell r="K853" t="str">
            <v>0</v>
          </cell>
          <cell r="L853" t="str">
            <v>0</v>
          </cell>
          <cell r="M853" t="str">
            <v>0</v>
          </cell>
          <cell r="N853" t="str">
            <v>0</v>
          </cell>
          <cell r="O853" t="str">
            <v>0</v>
          </cell>
          <cell r="P853" t="str">
            <v>0</v>
          </cell>
          <cell r="Q853" t="str">
            <v>0</v>
          </cell>
          <cell r="R853" t="str">
            <v>0</v>
          </cell>
          <cell r="S853" t="str">
            <v>0</v>
          </cell>
          <cell r="T853" t="str">
            <v>0</v>
          </cell>
          <cell r="U853" t="str">
            <v>0</v>
          </cell>
          <cell r="V853" t="str">
            <v>0</v>
          </cell>
          <cell r="W853" t="str">
            <v>0</v>
          </cell>
          <cell r="X853" t="str">
            <v>0</v>
          </cell>
        </row>
        <row r="854">
          <cell r="A854">
            <v>528150</v>
          </cell>
          <cell r="B854" t="str">
            <v xml:space="preserve">                                                                           528150     iStar-Non ORMD Optn Amort Other Loss - FR</v>
          </cell>
          <cell r="C854" t="str">
            <v>0</v>
          </cell>
          <cell r="D854" t="str">
            <v>0</v>
          </cell>
          <cell r="E854" t="str">
            <v>0</v>
          </cell>
          <cell r="F854" t="str">
            <v>0</v>
          </cell>
          <cell r="G854" t="str">
            <v>0</v>
          </cell>
          <cell r="H854" t="str">
            <v>0</v>
          </cell>
          <cell r="I854" t="str">
            <v>0</v>
          </cell>
          <cell r="J854" t="str">
            <v>0</v>
          </cell>
          <cell r="K854" t="str">
            <v>0</v>
          </cell>
          <cell r="L854" t="str">
            <v>0</v>
          </cell>
          <cell r="M854" t="str">
            <v>0</v>
          </cell>
          <cell r="N854" t="str">
            <v>0</v>
          </cell>
          <cell r="O854" t="str">
            <v>0</v>
          </cell>
          <cell r="P854" t="str">
            <v>0</v>
          </cell>
          <cell r="Q854" t="str">
            <v>0</v>
          </cell>
          <cell r="R854" t="str">
            <v>0</v>
          </cell>
          <cell r="S854" t="str">
            <v>0</v>
          </cell>
          <cell r="T854" t="str">
            <v>0</v>
          </cell>
          <cell r="U854" t="str">
            <v>0</v>
          </cell>
          <cell r="V854" t="str">
            <v>0</v>
          </cell>
          <cell r="W854" t="str">
            <v>0</v>
          </cell>
          <cell r="X854" t="str">
            <v>0</v>
          </cell>
        </row>
        <row r="855">
          <cell r="A855">
            <v>528180</v>
          </cell>
          <cell r="B855" t="str">
            <v xml:space="preserve">                                                                           528180     iStar-Non ORMD Optn Amort Time Gain - FR</v>
          </cell>
          <cell r="C855" t="str">
            <v>0</v>
          </cell>
          <cell r="D855" t="str">
            <v>0</v>
          </cell>
          <cell r="E855" t="str">
            <v>0</v>
          </cell>
          <cell r="F855" t="str">
            <v>0</v>
          </cell>
          <cell r="G855" t="str">
            <v>0</v>
          </cell>
          <cell r="H855" t="str">
            <v>0</v>
          </cell>
          <cell r="I855" t="str">
            <v>0</v>
          </cell>
          <cell r="J855" t="str">
            <v>0</v>
          </cell>
          <cell r="K855" t="str">
            <v>0</v>
          </cell>
          <cell r="L855" t="str">
            <v>0</v>
          </cell>
          <cell r="M855" t="str">
            <v>0</v>
          </cell>
          <cell r="N855" t="str">
            <v>0</v>
          </cell>
          <cell r="O855" t="str">
            <v>0</v>
          </cell>
          <cell r="P855" t="str">
            <v>0</v>
          </cell>
          <cell r="Q855" t="str">
            <v>0</v>
          </cell>
          <cell r="R855" t="str">
            <v>0</v>
          </cell>
          <cell r="S855" t="str">
            <v>0</v>
          </cell>
          <cell r="T855" t="str">
            <v>0</v>
          </cell>
          <cell r="U855" t="str">
            <v>0</v>
          </cell>
          <cell r="V855" t="str">
            <v>0</v>
          </cell>
          <cell r="W855" t="str">
            <v>0</v>
          </cell>
          <cell r="X855" t="str">
            <v>0</v>
          </cell>
        </row>
        <row r="856">
          <cell r="A856">
            <v>528182</v>
          </cell>
          <cell r="B856" t="str">
            <v xml:space="preserve">                                                                           528182     iStar-Non ORMD Optn Amort Time Loss - FR</v>
          </cell>
          <cell r="C856" t="str">
            <v>0</v>
          </cell>
          <cell r="D856" t="str">
            <v>0</v>
          </cell>
          <cell r="E856" t="str">
            <v>0</v>
          </cell>
          <cell r="F856" t="str">
            <v>0</v>
          </cell>
          <cell r="G856">
            <v>-0.01</v>
          </cell>
          <cell r="H856" t="str">
            <v>0</v>
          </cell>
          <cell r="I856" t="str">
            <v>0</v>
          </cell>
          <cell r="J856" t="str">
            <v>0</v>
          </cell>
          <cell r="K856" t="str">
            <v>0</v>
          </cell>
          <cell r="L856" t="str">
            <v>0</v>
          </cell>
          <cell r="M856" t="str">
            <v>0</v>
          </cell>
          <cell r="N856" t="str">
            <v>0</v>
          </cell>
          <cell r="O856">
            <v>0.04</v>
          </cell>
          <cell r="P856">
            <v>-0.01</v>
          </cell>
          <cell r="Q856" t="str">
            <v>0</v>
          </cell>
          <cell r="R856">
            <v>-0.01</v>
          </cell>
          <cell r="S856" t="str">
            <v>0</v>
          </cell>
          <cell r="T856" t="str">
            <v>0</v>
          </cell>
          <cell r="U856">
            <v>0.01</v>
          </cell>
          <cell r="V856">
            <v>-5.0000000000000001E-3</v>
          </cell>
          <cell r="W856">
            <v>-0.01</v>
          </cell>
          <cell r="X856">
            <v>-0.01</v>
          </cell>
        </row>
        <row r="857">
          <cell r="A857">
            <v>528190</v>
          </cell>
          <cell r="B857" t="str">
            <v xml:space="preserve">                                                                           528190     iStar-Non ORMD Optn Amort Intrinsic Gain - FR</v>
          </cell>
          <cell r="C857" t="str">
            <v>0</v>
          </cell>
          <cell r="D857" t="str">
            <v>0</v>
          </cell>
          <cell r="E857" t="str">
            <v>0</v>
          </cell>
          <cell r="F857" t="str">
            <v>0</v>
          </cell>
          <cell r="G857" t="str">
            <v>0</v>
          </cell>
          <cell r="H857" t="str">
            <v>0</v>
          </cell>
          <cell r="I857" t="str">
            <v>0</v>
          </cell>
          <cell r="J857" t="str">
            <v>0</v>
          </cell>
          <cell r="K857" t="str">
            <v>0</v>
          </cell>
          <cell r="L857" t="str">
            <v>0</v>
          </cell>
          <cell r="M857" t="str">
            <v>0</v>
          </cell>
          <cell r="N857" t="str">
            <v>0</v>
          </cell>
          <cell r="O857" t="str">
            <v>0</v>
          </cell>
          <cell r="P857" t="str">
            <v>0</v>
          </cell>
          <cell r="Q857" t="str">
            <v>0</v>
          </cell>
          <cell r="R857" t="str">
            <v>0</v>
          </cell>
          <cell r="S857" t="str">
            <v>0</v>
          </cell>
          <cell r="T857" t="str">
            <v>0</v>
          </cell>
          <cell r="U857" t="str">
            <v>0</v>
          </cell>
          <cell r="V857" t="str">
            <v>0</v>
          </cell>
          <cell r="W857" t="str">
            <v>0</v>
          </cell>
          <cell r="X857" t="str">
            <v>0</v>
          </cell>
        </row>
        <row r="858">
          <cell r="A858">
            <v>528192</v>
          </cell>
          <cell r="B858" t="str">
            <v xml:space="preserve">                                                                           528192     iStar-Non ORMD Optn Amort Intrinsic Loss - FR</v>
          </cell>
          <cell r="C858" t="str">
            <v>0</v>
          </cell>
          <cell r="D858" t="str">
            <v>0</v>
          </cell>
          <cell r="E858" t="str">
            <v>0</v>
          </cell>
          <cell r="F858" t="str">
            <v>0</v>
          </cell>
          <cell r="G858" t="str">
            <v>0</v>
          </cell>
          <cell r="H858" t="str">
            <v>0</v>
          </cell>
          <cell r="I858" t="str">
            <v>0</v>
          </cell>
          <cell r="J858" t="str">
            <v>0</v>
          </cell>
          <cell r="K858" t="str">
            <v>0</v>
          </cell>
          <cell r="L858" t="str">
            <v>0</v>
          </cell>
          <cell r="M858" t="str">
            <v>0</v>
          </cell>
          <cell r="N858" t="str">
            <v>0</v>
          </cell>
          <cell r="O858" t="str">
            <v>0</v>
          </cell>
          <cell r="P858" t="str">
            <v>0</v>
          </cell>
          <cell r="Q858" t="str">
            <v>0</v>
          </cell>
          <cell r="R858" t="str">
            <v>0</v>
          </cell>
          <cell r="S858" t="str">
            <v>0</v>
          </cell>
          <cell r="T858" t="str">
            <v>0</v>
          </cell>
          <cell r="U858" t="str">
            <v>0</v>
          </cell>
          <cell r="V858" t="str">
            <v>0</v>
          </cell>
          <cell r="W858" t="str">
            <v>0</v>
          </cell>
          <cell r="X858" t="str">
            <v>0</v>
          </cell>
        </row>
        <row r="859">
          <cell r="A859">
            <v>528280</v>
          </cell>
          <cell r="B859" t="str">
            <v xml:space="preserve">                                                                           528280     iStar-amrt time gain- FR</v>
          </cell>
          <cell r="C859" t="str">
            <v>0</v>
          </cell>
          <cell r="D859" t="str">
            <v>0</v>
          </cell>
          <cell r="E859" t="str">
            <v>0</v>
          </cell>
          <cell r="F859" t="str">
            <v>0</v>
          </cell>
          <cell r="G859" t="str">
            <v>0</v>
          </cell>
          <cell r="H859" t="str">
            <v>0</v>
          </cell>
          <cell r="I859" t="str">
            <v>0</v>
          </cell>
          <cell r="J859" t="str">
            <v>0</v>
          </cell>
          <cell r="K859" t="str">
            <v>0</v>
          </cell>
          <cell r="L859" t="str">
            <v>0</v>
          </cell>
          <cell r="M859" t="str">
            <v>0</v>
          </cell>
          <cell r="N859" t="str">
            <v>0</v>
          </cell>
          <cell r="O859" t="str">
            <v>0</v>
          </cell>
          <cell r="P859" t="str">
            <v>0</v>
          </cell>
          <cell r="Q859" t="str">
            <v>0</v>
          </cell>
          <cell r="R859" t="str">
            <v>0</v>
          </cell>
          <cell r="S859" t="str">
            <v>0</v>
          </cell>
          <cell r="T859" t="str">
            <v>0</v>
          </cell>
          <cell r="U859" t="str">
            <v>0</v>
          </cell>
          <cell r="V859" t="str">
            <v>0</v>
          </cell>
          <cell r="W859" t="str">
            <v>0</v>
          </cell>
          <cell r="X859" t="str">
            <v>0</v>
          </cell>
        </row>
        <row r="860">
          <cell r="A860">
            <v>528282</v>
          </cell>
          <cell r="B860" t="str">
            <v xml:space="preserve">                                                                           528282     iStar-amrt time loss- FR</v>
          </cell>
          <cell r="C860" t="str">
            <v>0</v>
          </cell>
          <cell r="D860" t="str">
            <v>0</v>
          </cell>
          <cell r="E860" t="str">
            <v>0</v>
          </cell>
          <cell r="F860" t="str">
            <v>0</v>
          </cell>
          <cell r="G860" t="str">
            <v>0</v>
          </cell>
          <cell r="H860" t="str">
            <v>0</v>
          </cell>
          <cell r="I860" t="str">
            <v>0</v>
          </cell>
          <cell r="J860" t="str">
            <v>0</v>
          </cell>
          <cell r="K860" t="str">
            <v>0</v>
          </cell>
          <cell r="L860" t="str">
            <v>0</v>
          </cell>
          <cell r="M860" t="str">
            <v>0</v>
          </cell>
          <cell r="N860" t="str">
            <v>0</v>
          </cell>
          <cell r="O860" t="str">
            <v>0</v>
          </cell>
          <cell r="P860" t="str">
            <v>0</v>
          </cell>
          <cell r="Q860" t="str">
            <v>0</v>
          </cell>
          <cell r="R860" t="str">
            <v>0</v>
          </cell>
          <cell r="S860" t="str">
            <v>0</v>
          </cell>
          <cell r="T860" t="str">
            <v>0</v>
          </cell>
          <cell r="U860" t="str">
            <v>0</v>
          </cell>
          <cell r="V860" t="str">
            <v>0</v>
          </cell>
          <cell r="W860" t="str">
            <v>0</v>
          </cell>
          <cell r="X860" t="str">
            <v>0</v>
          </cell>
        </row>
        <row r="861">
          <cell r="A861">
            <v>528292</v>
          </cell>
          <cell r="B861" t="str">
            <v xml:space="preserve">                                                                           528292     iStar-amrt intrnic loss- FR</v>
          </cell>
          <cell r="C861" t="str">
            <v>0</v>
          </cell>
          <cell r="D861" t="str">
            <v>0</v>
          </cell>
          <cell r="E861" t="str">
            <v>0</v>
          </cell>
          <cell r="F861" t="str">
            <v>0</v>
          </cell>
          <cell r="G861" t="str">
            <v>0</v>
          </cell>
          <cell r="H861" t="str">
            <v>0</v>
          </cell>
          <cell r="I861" t="str">
            <v>0</v>
          </cell>
          <cell r="J861" t="str">
            <v>0</v>
          </cell>
          <cell r="K861" t="str">
            <v>0</v>
          </cell>
          <cell r="L861" t="str">
            <v>0</v>
          </cell>
          <cell r="M861" t="str">
            <v>0</v>
          </cell>
          <cell r="N861" t="str">
            <v>0</v>
          </cell>
          <cell r="O861" t="str">
            <v>0</v>
          </cell>
          <cell r="P861" t="str">
            <v>0</v>
          </cell>
          <cell r="Q861" t="str">
            <v>0</v>
          </cell>
          <cell r="R861" t="str">
            <v>0</v>
          </cell>
          <cell r="S861" t="str">
            <v>0</v>
          </cell>
          <cell r="T861" t="str">
            <v>0</v>
          </cell>
          <cell r="U861" t="str">
            <v>0</v>
          </cell>
          <cell r="V861" t="str">
            <v>0</v>
          </cell>
          <cell r="W861" t="str">
            <v>0</v>
          </cell>
          <cell r="X861" t="str">
            <v>0</v>
          </cell>
        </row>
        <row r="862">
          <cell r="A862">
            <v>828290</v>
          </cell>
          <cell r="B862" t="str">
            <v xml:space="preserve">                                                                           828290     iStar-amrt intrin gain- FR</v>
          </cell>
          <cell r="C862" t="str">
            <v>0</v>
          </cell>
          <cell r="D862" t="str">
            <v>0</v>
          </cell>
          <cell r="E862" t="str">
            <v>0</v>
          </cell>
          <cell r="F862" t="str">
            <v>0</v>
          </cell>
          <cell r="G862" t="str">
            <v>0</v>
          </cell>
          <cell r="H862" t="str">
            <v>0</v>
          </cell>
          <cell r="I862" t="str">
            <v>0</v>
          </cell>
          <cell r="J862" t="str">
            <v>0</v>
          </cell>
          <cell r="K862" t="str">
            <v>0</v>
          </cell>
          <cell r="L862" t="str">
            <v>0</v>
          </cell>
          <cell r="M862" t="str">
            <v>0</v>
          </cell>
          <cell r="N862" t="str">
            <v>0</v>
          </cell>
          <cell r="O862" t="str">
            <v>0</v>
          </cell>
          <cell r="P862" t="str">
            <v>0</v>
          </cell>
          <cell r="Q862" t="str">
            <v>0</v>
          </cell>
          <cell r="R862" t="str">
            <v>0</v>
          </cell>
          <cell r="S862" t="str">
            <v>0</v>
          </cell>
          <cell r="T862" t="str">
            <v>0</v>
          </cell>
          <cell r="U862" t="str">
            <v>0</v>
          </cell>
          <cell r="V862" t="str">
            <v>0</v>
          </cell>
          <cell r="W862" t="str">
            <v>0</v>
          </cell>
          <cell r="X862" t="str">
            <v>0</v>
          </cell>
        </row>
        <row r="863">
          <cell r="A863" t="str">
            <v xml:space="preserve">                                                                      NON_ORMD_OPTIONS_FIX_EXP</v>
          </cell>
          <cell r="B863" t="str">
            <v xml:space="preserve">                                                                      NON_ORMD_OPTIONS_FIX_EXP</v>
          </cell>
          <cell r="C863" t="str">
            <v>0</v>
          </cell>
          <cell r="D863" t="str">
            <v>0</v>
          </cell>
          <cell r="E863" t="str">
            <v>0</v>
          </cell>
          <cell r="F863" t="str">
            <v>0</v>
          </cell>
          <cell r="G863">
            <v>-0.01</v>
          </cell>
          <cell r="H863" t="str">
            <v>0</v>
          </cell>
          <cell r="I863" t="str">
            <v>0</v>
          </cell>
          <cell r="J863" t="str">
            <v>0</v>
          </cell>
          <cell r="K863" t="str">
            <v>0</v>
          </cell>
          <cell r="L863" t="str">
            <v>0</v>
          </cell>
          <cell r="M863" t="str">
            <v>0</v>
          </cell>
          <cell r="N863" t="str">
            <v>0</v>
          </cell>
          <cell r="O863">
            <v>0.04</v>
          </cell>
          <cell r="P863">
            <v>-0.01</v>
          </cell>
          <cell r="Q863" t="str">
            <v>0</v>
          </cell>
          <cell r="R863">
            <v>-0.01</v>
          </cell>
          <cell r="S863" t="str">
            <v>0</v>
          </cell>
          <cell r="T863" t="str">
            <v>0</v>
          </cell>
          <cell r="U863">
            <v>0.01</v>
          </cell>
          <cell r="V863">
            <v>-5.0000000000000001E-3</v>
          </cell>
          <cell r="W863">
            <v>-0.01</v>
          </cell>
          <cell r="X863">
            <v>-0.01</v>
          </cell>
        </row>
        <row r="864">
          <cell r="A864">
            <v>519401</v>
          </cell>
          <cell r="B864" t="str">
            <v xml:space="preserve">                                                                           519401     iStar-ORMD Optn Interest exp- FR</v>
          </cell>
          <cell r="C864" t="str">
            <v>0</v>
          </cell>
          <cell r="D864" t="str">
            <v>0</v>
          </cell>
          <cell r="E864" t="str">
            <v>0</v>
          </cell>
          <cell r="F864" t="str">
            <v>0</v>
          </cell>
          <cell r="G864" t="str">
            <v>0</v>
          </cell>
          <cell r="H864" t="str">
            <v>0</v>
          </cell>
          <cell r="I864" t="str">
            <v>0</v>
          </cell>
          <cell r="J864" t="str">
            <v>0</v>
          </cell>
          <cell r="K864" t="str">
            <v>0</v>
          </cell>
          <cell r="L864" t="str">
            <v>0</v>
          </cell>
          <cell r="M864" t="str">
            <v>0</v>
          </cell>
          <cell r="N864" t="str">
            <v>0</v>
          </cell>
          <cell r="O864">
            <v>-147500</v>
          </cell>
          <cell r="P864" t="str">
            <v>0</v>
          </cell>
          <cell r="Q864" t="str">
            <v>0</v>
          </cell>
          <cell r="R864" t="str">
            <v>0</v>
          </cell>
          <cell r="S864" t="str">
            <v>0</v>
          </cell>
          <cell r="T864" t="str">
            <v>0</v>
          </cell>
          <cell r="U864">
            <v>-36875</v>
          </cell>
          <cell r="V864" t="str">
            <v>0</v>
          </cell>
          <cell r="W864" t="str">
            <v>0</v>
          </cell>
          <cell r="X864" t="str">
            <v>0</v>
          </cell>
        </row>
        <row r="865">
          <cell r="A865">
            <v>519402</v>
          </cell>
          <cell r="B865" t="str">
            <v xml:space="preserve">                                                                           519402     iStar-ORMD Optn Interest inc- FR</v>
          </cell>
          <cell r="C865" t="str">
            <v>0</v>
          </cell>
          <cell r="D865" t="str">
            <v>0</v>
          </cell>
          <cell r="E865" t="str">
            <v>0</v>
          </cell>
          <cell r="F865" t="str">
            <v>0</v>
          </cell>
          <cell r="G865" t="str">
            <v>0</v>
          </cell>
          <cell r="H865" t="str">
            <v>0</v>
          </cell>
          <cell r="I865" t="str">
            <v>0</v>
          </cell>
          <cell r="J865" t="str">
            <v>0</v>
          </cell>
          <cell r="K865" t="str">
            <v>0</v>
          </cell>
          <cell r="L865" t="str">
            <v>0</v>
          </cell>
          <cell r="M865" t="str">
            <v>0</v>
          </cell>
          <cell r="N865" t="str">
            <v>0</v>
          </cell>
          <cell r="O865" t="str">
            <v>0</v>
          </cell>
          <cell r="P865" t="str">
            <v>0</v>
          </cell>
          <cell r="Q865" t="str">
            <v>0</v>
          </cell>
          <cell r="R865" t="str">
            <v>0</v>
          </cell>
          <cell r="S865" t="str">
            <v>0</v>
          </cell>
          <cell r="T865" t="str">
            <v>0</v>
          </cell>
          <cell r="U865" t="str">
            <v>0</v>
          </cell>
          <cell r="V865" t="str">
            <v>0</v>
          </cell>
          <cell r="W865" t="str">
            <v>0</v>
          </cell>
          <cell r="X865" t="str">
            <v>0</v>
          </cell>
        </row>
        <row r="866">
          <cell r="A866">
            <v>519440</v>
          </cell>
          <cell r="B866" t="str">
            <v xml:space="preserve">                                                                           519440     iStar-ORMD Optn Amort Other Gain - FR</v>
          </cell>
          <cell r="C866" t="str">
            <v>0</v>
          </cell>
          <cell r="D866" t="str">
            <v>0</v>
          </cell>
          <cell r="E866" t="str">
            <v>0</v>
          </cell>
          <cell r="F866" t="str">
            <v>0</v>
          </cell>
          <cell r="G866" t="str">
            <v>0</v>
          </cell>
          <cell r="H866" t="str">
            <v>0</v>
          </cell>
          <cell r="I866" t="str">
            <v>0</v>
          </cell>
          <cell r="J866" t="str">
            <v>0</v>
          </cell>
          <cell r="K866" t="str">
            <v>0</v>
          </cell>
          <cell r="L866" t="str">
            <v>0</v>
          </cell>
          <cell r="M866" t="str">
            <v>0</v>
          </cell>
          <cell r="N866" t="str">
            <v>0</v>
          </cell>
          <cell r="O866" t="str">
            <v>0</v>
          </cell>
          <cell r="P866" t="str">
            <v>0</v>
          </cell>
          <cell r="Q866" t="str">
            <v>0</v>
          </cell>
          <cell r="R866" t="str">
            <v>0</v>
          </cell>
          <cell r="S866" t="str">
            <v>0</v>
          </cell>
          <cell r="T866" t="str">
            <v>0</v>
          </cell>
          <cell r="U866" t="str">
            <v>0</v>
          </cell>
          <cell r="V866" t="str">
            <v>0</v>
          </cell>
          <cell r="W866" t="str">
            <v>0</v>
          </cell>
          <cell r="X866" t="str">
            <v>0</v>
          </cell>
        </row>
        <row r="867">
          <cell r="A867">
            <v>519450</v>
          </cell>
          <cell r="B867" t="str">
            <v xml:space="preserve">                                                                           519450     iStar-ORMD Optn Amort Other Loss - FR</v>
          </cell>
          <cell r="C867" t="str">
            <v>0</v>
          </cell>
          <cell r="D867" t="str">
            <v>0</v>
          </cell>
          <cell r="E867" t="str">
            <v>0</v>
          </cell>
          <cell r="F867" t="str">
            <v>0</v>
          </cell>
          <cell r="G867" t="str">
            <v>0</v>
          </cell>
          <cell r="H867" t="str">
            <v>0</v>
          </cell>
          <cell r="I867" t="str">
            <v>0</v>
          </cell>
          <cell r="J867" t="str">
            <v>0</v>
          </cell>
          <cell r="K867" t="str">
            <v>0</v>
          </cell>
          <cell r="L867" t="str">
            <v>0</v>
          </cell>
          <cell r="M867" t="str">
            <v>0</v>
          </cell>
          <cell r="N867" t="str">
            <v>0</v>
          </cell>
          <cell r="O867" t="str">
            <v>0</v>
          </cell>
          <cell r="P867" t="str">
            <v>0</v>
          </cell>
          <cell r="Q867" t="str">
            <v>0</v>
          </cell>
          <cell r="R867" t="str">
            <v>0</v>
          </cell>
          <cell r="S867" t="str">
            <v>0</v>
          </cell>
          <cell r="T867" t="str">
            <v>0</v>
          </cell>
          <cell r="U867" t="str">
            <v>0</v>
          </cell>
          <cell r="V867" t="str">
            <v>0</v>
          </cell>
          <cell r="W867" t="str">
            <v>0</v>
          </cell>
          <cell r="X867" t="str">
            <v>0</v>
          </cell>
        </row>
        <row r="868">
          <cell r="A868">
            <v>519480</v>
          </cell>
          <cell r="B868" t="str">
            <v xml:space="preserve">                                                                           519480     iStar-ORMD Optn Amort Time Gain - FR</v>
          </cell>
          <cell r="C868" t="str">
            <v>0</v>
          </cell>
          <cell r="D868" t="str">
            <v>0</v>
          </cell>
          <cell r="E868" t="str">
            <v>0</v>
          </cell>
          <cell r="F868" t="str">
            <v>0</v>
          </cell>
          <cell r="G868" t="str">
            <v>0</v>
          </cell>
          <cell r="H868">
            <v>65742.03</v>
          </cell>
          <cell r="I868">
            <v>119820.06</v>
          </cell>
          <cell r="J868">
            <v>119739.43</v>
          </cell>
          <cell r="K868">
            <v>145058.68</v>
          </cell>
          <cell r="L868">
            <v>80879.81</v>
          </cell>
          <cell r="M868">
            <v>11965.08</v>
          </cell>
          <cell r="N868">
            <v>78857.570000000007</v>
          </cell>
          <cell r="O868" t="str">
            <v>0</v>
          </cell>
          <cell r="P868">
            <v>622062.66</v>
          </cell>
          <cell r="Q868" t="str">
            <v>0</v>
          </cell>
          <cell r="R868">
            <v>65742.03</v>
          </cell>
          <cell r="S868">
            <v>384618.17</v>
          </cell>
          <cell r="T868">
            <v>171702.46</v>
          </cell>
          <cell r="U868" t="str">
            <v>0</v>
          </cell>
          <cell r="V868">
            <v>16435.5075</v>
          </cell>
          <cell r="W868">
            <v>251741.46</v>
          </cell>
          <cell r="X868">
            <v>536716.99</v>
          </cell>
        </row>
        <row r="869">
          <cell r="A869">
            <v>519482</v>
          </cell>
          <cell r="B869" t="str">
            <v xml:space="preserve">                                                                           519482     iStar-ORMD Optn Amort Time Loss - FR</v>
          </cell>
          <cell r="C869">
            <v>-164439622.84999999</v>
          </cell>
          <cell r="D869">
            <v>-149664504.40000001</v>
          </cell>
          <cell r="E869">
            <v>-141368148.83000001</v>
          </cell>
          <cell r="F869">
            <v>-124805742.88</v>
          </cell>
          <cell r="G869">
            <v>-116860573.14</v>
          </cell>
          <cell r="H869">
            <v>-110447142.8</v>
          </cell>
          <cell r="I869">
            <v>-105083226.14</v>
          </cell>
          <cell r="J869">
            <v>-102518403.38</v>
          </cell>
          <cell r="K869">
            <v>-97923355.189999998</v>
          </cell>
          <cell r="L869">
            <v>-99500101.780000001</v>
          </cell>
          <cell r="M869">
            <v>-95084800.819999993</v>
          </cell>
          <cell r="N869">
            <v>-95773611.109999999</v>
          </cell>
          <cell r="O869">
            <v>-2506342376.8899999</v>
          </cell>
          <cell r="P869">
            <v>-1403469233.3199999</v>
          </cell>
          <cell r="Q869">
            <v>-455472276.08000004</v>
          </cell>
          <cell r="R869">
            <v>-352113458.81999999</v>
          </cell>
          <cell r="S869">
            <v>-305524984.70999998</v>
          </cell>
          <cell r="T869">
            <v>-290358513.70999998</v>
          </cell>
          <cell r="U869">
            <v>-860089600.76749992</v>
          </cell>
          <cell r="V869">
            <v>-635118655.50999999</v>
          </cell>
          <cell r="W869">
            <v>-962138194.99250007</v>
          </cell>
          <cell r="X869">
            <v>-1259221599.1324999</v>
          </cell>
        </row>
        <row r="870">
          <cell r="A870">
            <v>519490</v>
          </cell>
          <cell r="B870" t="str">
            <v xml:space="preserve">                                                                           519490     iStar-ORMD Optn Amort Intrinsic Gain - FR</v>
          </cell>
          <cell r="C870" t="str">
            <v>0</v>
          </cell>
          <cell r="D870" t="str">
            <v>0</v>
          </cell>
          <cell r="E870" t="str">
            <v>0</v>
          </cell>
          <cell r="F870" t="str">
            <v>0</v>
          </cell>
          <cell r="G870" t="str">
            <v>0</v>
          </cell>
          <cell r="H870">
            <v>6.57</v>
          </cell>
          <cell r="I870">
            <v>11.98</v>
          </cell>
          <cell r="J870">
            <v>11.97</v>
          </cell>
          <cell r="K870">
            <v>330.01</v>
          </cell>
          <cell r="L870">
            <v>533.63</v>
          </cell>
          <cell r="M870" t="str">
            <v>0</v>
          </cell>
          <cell r="N870" t="str">
            <v>0</v>
          </cell>
          <cell r="O870" t="str">
            <v>0</v>
          </cell>
          <cell r="P870">
            <v>894.16</v>
          </cell>
          <cell r="Q870" t="str">
            <v>0</v>
          </cell>
          <cell r="R870">
            <v>6.57</v>
          </cell>
          <cell r="S870">
            <v>353.96</v>
          </cell>
          <cell r="T870">
            <v>533.63</v>
          </cell>
          <cell r="U870" t="str">
            <v>0</v>
          </cell>
          <cell r="V870">
            <v>1.6425000000000001</v>
          </cell>
          <cell r="W870">
            <v>104.0425</v>
          </cell>
          <cell r="X870">
            <v>760.75250000000005</v>
          </cell>
        </row>
        <row r="871">
          <cell r="A871">
            <v>519492</v>
          </cell>
          <cell r="B871" t="str">
            <v xml:space="preserve">                                                                           519492     iStar-ORMD Optn Amort Intrinsic Loss - FR</v>
          </cell>
          <cell r="C871">
            <v>-558.53</v>
          </cell>
          <cell r="D871">
            <v>-558.66999999999996</v>
          </cell>
          <cell r="E871">
            <v>-558.80999999999995</v>
          </cell>
          <cell r="F871">
            <v>-558.95000000000005</v>
          </cell>
          <cell r="G871">
            <v>-559.09</v>
          </cell>
          <cell r="H871">
            <v>-732.03</v>
          </cell>
          <cell r="I871">
            <v>-874.75</v>
          </cell>
          <cell r="J871">
            <v>-875.23</v>
          </cell>
          <cell r="K871">
            <v>-814.52</v>
          </cell>
          <cell r="L871">
            <v>-559.78</v>
          </cell>
          <cell r="M871">
            <v>-741.44</v>
          </cell>
          <cell r="N871">
            <v>-1830.78</v>
          </cell>
          <cell r="O871">
            <v>-9790.7099999999991</v>
          </cell>
          <cell r="P871">
            <v>-9222.58</v>
          </cell>
          <cell r="Q871">
            <v>-1676.01</v>
          </cell>
          <cell r="R871">
            <v>-1850.07</v>
          </cell>
          <cell r="S871">
            <v>-2564.5</v>
          </cell>
          <cell r="T871">
            <v>-3132</v>
          </cell>
          <cell r="U871">
            <v>-3285.6125000000002</v>
          </cell>
          <cell r="V871">
            <v>-2557.7750000000001</v>
          </cell>
          <cell r="W871">
            <v>-4823.3875000000007</v>
          </cell>
          <cell r="X871">
            <v>-7338.83</v>
          </cell>
        </row>
        <row r="872">
          <cell r="A872" t="str">
            <v xml:space="preserve">                                                                      ORMD_OPTIONS_FIX_EXP</v>
          </cell>
          <cell r="B872" t="str">
            <v xml:space="preserve">                                                                      ORMD_OPTIONS_FIX_EXP</v>
          </cell>
          <cell r="C872">
            <v>-164440181.38</v>
          </cell>
          <cell r="D872">
            <v>-149665063.06999999</v>
          </cell>
          <cell r="E872">
            <v>-141368707.64000002</v>
          </cell>
          <cell r="F872">
            <v>-124806301.83</v>
          </cell>
          <cell r="G872">
            <v>-116861132.23</v>
          </cell>
          <cell r="H872">
            <v>-110382126.23</v>
          </cell>
          <cell r="I872">
            <v>-104964268.84999999</v>
          </cell>
          <cell r="J872">
            <v>-102399527.20999999</v>
          </cell>
          <cell r="K872">
            <v>-97778781.019999981</v>
          </cell>
          <cell r="L872">
            <v>-99419248.120000005</v>
          </cell>
          <cell r="M872">
            <v>-95073577.179999992</v>
          </cell>
          <cell r="N872">
            <v>-95696584.320000008</v>
          </cell>
          <cell r="O872">
            <v>-2506499667.5999999</v>
          </cell>
          <cell r="P872">
            <v>-1402855499.0799997</v>
          </cell>
          <cell r="Q872">
            <v>-455473952.09000003</v>
          </cell>
          <cell r="R872">
            <v>-352049560.29000002</v>
          </cell>
          <cell r="S872">
            <v>-305142577.07999998</v>
          </cell>
          <cell r="T872">
            <v>-290189409.62</v>
          </cell>
          <cell r="U872">
            <v>-860129761.38</v>
          </cell>
          <cell r="V872">
            <v>-635104776.13499999</v>
          </cell>
          <cell r="W872">
            <v>-961891172.87750006</v>
          </cell>
          <cell r="X872">
            <v>-1258691460.22</v>
          </cell>
        </row>
        <row r="873">
          <cell r="A873" t="str">
            <v xml:space="preserve">                                                                 OPTIONS_FIX_EXP</v>
          </cell>
          <cell r="B873" t="str">
            <v xml:space="preserve">                                                                 OPTIONS_FIX_EXP</v>
          </cell>
          <cell r="C873">
            <v>-164440181.38</v>
          </cell>
          <cell r="D873">
            <v>-149665063.06999999</v>
          </cell>
          <cell r="E873">
            <v>-141368707.64000002</v>
          </cell>
          <cell r="F873">
            <v>-124806301.83</v>
          </cell>
          <cell r="G873">
            <v>-116861132.24000001</v>
          </cell>
          <cell r="H873">
            <v>-110382126.23</v>
          </cell>
          <cell r="I873">
            <v>-104964268.84999999</v>
          </cell>
          <cell r="J873">
            <v>-102399527.20999999</v>
          </cell>
          <cell r="K873">
            <v>-97778781.019999981</v>
          </cell>
          <cell r="L873">
            <v>-99419248.120000005</v>
          </cell>
          <cell r="M873">
            <v>-95073577.179999992</v>
          </cell>
          <cell r="N873">
            <v>-95696584.320000008</v>
          </cell>
          <cell r="O873">
            <v>-2506499667.5599999</v>
          </cell>
          <cell r="P873">
            <v>-1402855499.0899997</v>
          </cell>
          <cell r="Q873">
            <v>-455473952.09000003</v>
          </cell>
          <cell r="R873">
            <v>-352049560.30000001</v>
          </cell>
          <cell r="S873">
            <v>-305142577.07999998</v>
          </cell>
          <cell r="T873">
            <v>-290189409.62</v>
          </cell>
          <cell r="U873">
            <v>-860129761.37</v>
          </cell>
          <cell r="V873">
            <v>-635104776.13999999</v>
          </cell>
          <cell r="W873">
            <v>-961891172.88749993</v>
          </cell>
          <cell r="X873">
            <v>-1258691460.2299998</v>
          </cell>
        </row>
        <row r="874">
          <cell r="A874" t="str">
            <v xml:space="preserve">                                                            TOT_FIX_INT_EXP</v>
          </cell>
          <cell r="B874" t="str">
            <v xml:space="preserve">                                                            TOT_FIX_INT_EXP</v>
          </cell>
          <cell r="C874">
            <v>-2271885710.4099998</v>
          </cell>
          <cell r="D874">
            <v>-2295897468.27</v>
          </cell>
          <cell r="E874">
            <v>-2337996524.5899997</v>
          </cell>
          <cell r="F874">
            <v>-2371079661.21</v>
          </cell>
          <cell r="G874">
            <v>-2398184086</v>
          </cell>
          <cell r="H874">
            <v>-2434909231.8200002</v>
          </cell>
          <cell r="I874">
            <v>-2463393686.8899994</v>
          </cell>
          <cell r="J874">
            <v>-2493671248.4299998</v>
          </cell>
          <cell r="K874">
            <v>-2526528798.5900002</v>
          </cell>
          <cell r="L874">
            <v>-2538172208.79</v>
          </cell>
          <cell r="M874">
            <v>-2523820757.4699998</v>
          </cell>
          <cell r="N874">
            <v>-2528352891.9400001</v>
          </cell>
          <cell r="O874">
            <v>-28533166401.52</v>
          </cell>
          <cell r="P874">
            <v>-29183892274.409996</v>
          </cell>
          <cell r="Q874">
            <v>-6905779703.2700005</v>
          </cell>
          <cell r="R874">
            <v>-7204172979.0300007</v>
          </cell>
          <cell r="S874">
            <v>-7483593733.9099998</v>
          </cell>
          <cell r="T874">
            <v>-7590345858.2000008</v>
          </cell>
          <cell r="U874">
            <v>-10569653748.470001</v>
          </cell>
          <cell r="V874">
            <v>-10491908800.132502</v>
          </cell>
          <cell r="W874">
            <v>-17835965771.330002</v>
          </cell>
          <cell r="X874">
            <v>-25391174174.522499</v>
          </cell>
        </row>
        <row r="875">
          <cell r="A875" t="str">
            <v xml:space="preserve">                                                       STAR_EXPENSES</v>
          </cell>
          <cell r="B875" t="str">
            <v xml:space="preserve">                                                       STAR_EXPENSES</v>
          </cell>
          <cell r="C875">
            <v>-2952565164.3199997</v>
          </cell>
          <cell r="D875">
            <v>-2887195794.8199997</v>
          </cell>
          <cell r="E875">
            <v>-2994463278.6199999</v>
          </cell>
          <cell r="F875">
            <v>-3038543975.3699999</v>
          </cell>
          <cell r="G875">
            <v>-3143969031.6900001</v>
          </cell>
          <cell r="H875">
            <v>-3181474954.04</v>
          </cell>
          <cell r="I875">
            <v>-3291411368.0399995</v>
          </cell>
          <cell r="J875">
            <v>-3300077765.1499996</v>
          </cell>
          <cell r="K875">
            <v>-3259435776.25</v>
          </cell>
          <cell r="L875">
            <v>-3239912803.4299998</v>
          </cell>
          <cell r="M875">
            <v>-3261681277.6099997</v>
          </cell>
          <cell r="N875">
            <v>-3309178432.1800003</v>
          </cell>
          <cell r="O875">
            <v>-34864814561.589996</v>
          </cell>
          <cell r="P875">
            <v>-37859909621.519997</v>
          </cell>
          <cell r="Q875">
            <v>-8834224237.7599983</v>
          </cell>
          <cell r="R875">
            <v>-9363987961.0999985</v>
          </cell>
          <cell r="S875">
            <v>-9850924909.4399986</v>
          </cell>
          <cell r="T875">
            <v>-9810772513.2199993</v>
          </cell>
          <cell r="U875">
            <v>-13122841230.702499</v>
          </cell>
          <cell r="V875">
            <v>-13480485473.6425</v>
          </cell>
          <cell r="W875">
            <v>-23131668551.5275</v>
          </cell>
          <cell r="X875">
            <v>-32937206957.722496</v>
          </cell>
        </row>
        <row r="876">
          <cell r="A876">
            <v>528003</v>
          </cell>
          <cell r="B876" t="str">
            <v xml:space="preserve">                                                            528003     FX Debt Translation Adjustment</v>
          </cell>
          <cell r="C876" t="str">
            <v>0</v>
          </cell>
          <cell r="D876" t="str">
            <v>0</v>
          </cell>
          <cell r="E876" t="str">
            <v>0</v>
          </cell>
          <cell r="F876">
            <v>-207878559.93000001</v>
          </cell>
          <cell r="G876">
            <v>-15639539.32</v>
          </cell>
          <cell r="H876">
            <v>10847879.93</v>
          </cell>
          <cell r="I876">
            <v>1593625.07</v>
          </cell>
          <cell r="J876">
            <v>5833376.6900000004</v>
          </cell>
          <cell r="K876">
            <v>2278698.33</v>
          </cell>
          <cell r="L876">
            <v>-15240040.449999999</v>
          </cell>
          <cell r="M876">
            <v>-2554128.66</v>
          </cell>
          <cell r="N876">
            <v>2721024.55</v>
          </cell>
          <cell r="O876" t="str">
            <v>0</v>
          </cell>
          <cell r="P876">
            <v>-218037663.78999999</v>
          </cell>
          <cell r="Q876" t="str">
            <v>0</v>
          </cell>
          <cell r="R876">
            <v>-212670219.31999999</v>
          </cell>
          <cell r="S876">
            <v>9705700.0899999999</v>
          </cell>
          <cell r="T876">
            <v>-15073144.559999999</v>
          </cell>
          <cell r="U876" t="str">
            <v>0</v>
          </cell>
          <cell r="V876">
            <v>-161016719.625</v>
          </cell>
          <cell r="W876">
            <v>-207988637.59</v>
          </cell>
          <cell r="X876">
            <v>-214991357.75999999</v>
          </cell>
        </row>
        <row r="877">
          <cell r="A877" t="str">
            <v xml:space="preserve">                                                       FX_DEBT_TRANSLATION</v>
          </cell>
          <cell r="B877" t="str">
            <v xml:space="preserve">                                                       FX_DEBT_TRANSLATION</v>
          </cell>
          <cell r="C877" t="str">
            <v>0</v>
          </cell>
          <cell r="D877" t="str">
            <v>0</v>
          </cell>
          <cell r="E877" t="str">
            <v>0</v>
          </cell>
          <cell r="F877">
            <v>-207878559.93000001</v>
          </cell>
          <cell r="G877">
            <v>-15639539.32</v>
          </cell>
          <cell r="H877">
            <v>10847879.93</v>
          </cell>
          <cell r="I877">
            <v>1593625.07</v>
          </cell>
          <cell r="J877">
            <v>5833376.6900000004</v>
          </cell>
          <cell r="K877">
            <v>2278698.33</v>
          </cell>
          <cell r="L877">
            <v>-15240040.449999999</v>
          </cell>
          <cell r="M877">
            <v>-2554128.66</v>
          </cell>
          <cell r="N877">
            <v>2721024.55</v>
          </cell>
          <cell r="O877" t="str">
            <v>0</v>
          </cell>
          <cell r="P877">
            <v>-218037663.78999999</v>
          </cell>
          <cell r="Q877" t="str">
            <v>0</v>
          </cell>
          <cell r="R877">
            <v>-212670219.31999999</v>
          </cell>
          <cell r="S877">
            <v>9705700.0899999999</v>
          </cell>
          <cell r="T877">
            <v>-15073144.559999999</v>
          </cell>
          <cell r="U877" t="str">
            <v>0</v>
          </cell>
          <cell r="V877">
            <v>-161016719.625</v>
          </cell>
          <cell r="W877">
            <v>-207988637.59</v>
          </cell>
          <cell r="X877">
            <v>-214991357.75999999</v>
          </cell>
        </row>
        <row r="878">
          <cell r="A878" t="str">
            <v xml:space="preserve">                                                  TOTINTEXPUNADJ</v>
          </cell>
          <cell r="B878" t="str">
            <v xml:space="preserve">                                                  Interest expense</v>
          </cell>
          <cell r="C878">
            <v>-2778486534.3199997</v>
          </cell>
          <cell r="D878">
            <v>-2730690582.9899993</v>
          </cell>
          <cell r="E878">
            <v>-2844802902.4499998</v>
          </cell>
          <cell r="F878">
            <v>-3112555975.0299997</v>
          </cell>
          <cell r="G878">
            <v>-3035615637.9900002</v>
          </cell>
          <cell r="H878">
            <v>-3054181192.6199999</v>
          </cell>
          <cell r="I878">
            <v>-3178823812.9899993</v>
          </cell>
          <cell r="J878">
            <v>-3187408998.8999996</v>
          </cell>
          <cell r="K878">
            <v>-3156524353.8400002</v>
          </cell>
          <cell r="L878">
            <v>-3156301095.1499996</v>
          </cell>
          <cell r="M878">
            <v>-3168260063.0799994</v>
          </cell>
          <cell r="N878">
            <v>-3209540306.79</v>
          </cell>
          <cell r="O878">
            <v>-32785850171.59</v>
          </cell>
          <cell r="P878">
            <v>-36613191456.150002</v>
          </cell>
          <cell r="Q878">
            <v>-8353980019.7599993</v>
          </cell>
          <cell r="R878">
            <v>-9202352805.6399994</v>
          </cell>
          <cell r="S878">
            <v>-9522757165.7299995</v>
          </cell>
          <cell r="T878">
            <v>-9534101465.0200005</v>
          </cell>
          <cell r="U878">
            <v>-12356873460.745001</v>
          </cell>
          <cell r="V878">
            <v>-12969750118.182501</v>
          </cell>
          <cell r="W878">
            <v>-22323286273.052502</v>
          </cell>
          <cell r="X878">
            <v>-31832830920.729996</v>
          </cell>
        </row>
        <row r="879">
          <cell r="A879">
            <v>521111</v>
          </cell>
          <cell r="B879" t="str">
            <v xml:space="preserve">                                                            521111     Int Lost Oops Payoffs</v>
          </cell>
          <cell r="C879">
            <v>-972485.21</v>
          </cell>
          <cell r="D879">
            <v>-1099061.17</v>
          </cell>
          <cell r="E879">
            <v>-696715.97</v>
          </cell>
          <cell r="F879">
            <v>-1243640.07</v>
          </cell>
          <cell r="G879">
            <v>-1349135.21</v>
          </cell>
          <cell r="H879">
            <v>-1068299.77</v>
          </cell>
          <cell r="I879">
            <v>-1400930.53</v>
          </cell>
          <cell r="J879">
            <v>-997051.66</v>
          </cell>
          <cell r="K879">
            <v>-1049685.97</v>
          </cell>
          <cell r="L879">
            <v>-1179134.31</v>
          </cell>
          <cell r="M879">
            <v>-1734954.77</v>
          </cell>
          <cell r="N879">
            <v>-1060205.6399999999</v>
          </cell>
          <cell r="O879">
            <v>-15788267.07</v>
          </cell>
          <cell r="P879">
            <v>-13851300.279999999</v>
          </cell>
          <cell r="Q879">
            <v>-2768262.35</v>
          </cell>
          <cell r="R879">
            <v>-3661075.05</v>
          </cell>
          <cell r="S879">
            <v>-3447668.16</v>
          </cell>
          <cell r="T879">
            <v>-3974294.72</v>
          </cell>
          <cell r="U879">
            <v>-5400140.2525000004</v>
          </cell>
          <cell r="V879">
            <v>-4642634.95</v>
          </cell>
          <cell r="W879">
            <v>-8240982.620000001</v>
          </cell>
          <cell r="X879">
            <v>-11893885.0875</v>
          </cell>
        </row>
        <row r="880">
          <cell r="A880" t="str">
            <v xml:space="preserve">                                                       OOPSINT</v>
          </cell>
          <cell r="B880" t="str">
            <v xml:space="preserve">                                                       Interest expense on OOPS payable</v>
          </cell>
          <cell r="C880">
            <v>-972485.21</v>
          </cell>
          <cell r="D880">
            <v>-1099061.17</v>
          </cell>
          <cell r="E880">
            <v>-696715.97</v>
          </cell>
          <cell r="F880">
            <v>-1243640.07</v>
          </cell>
          <cell r="G880">
            <v>-1349135.21</v>
          </cell>
          <cell r="H880">
            <v>-1068299.77</v>
          </cell>
          <cell r="I880">
            <v>-1400930.53</v>
          </cell>
          <cell r="J880">
            <v>-997051.66</v>
          </cell>
          <cell r="K880">
            <v>-1049685.97</v>
          </cell>
          <cell r="L880">
            <v>-1179134.31</v>
          </cell>
          <cell r="M880">
            <v>-1734954.77</v>
          </cell>
          <cell r="N880">
            <v>-1060205.6399999999</v>
          </cell>
          <cell r="O880">
            <v>-15788267.07</v>
          </cell>
          <cell r="P880">
            <v>-13851300.279999999</v>
          </cell>
          <cell r="Q880">
            <v>-2768262.35</v>
          </cell>
          <cell r="R880">
            <v>-3661075.05</v>
          </cell>
          <cell r="S880">
            <v>-3447668.16</v>
          </cell>
          <cell r="T880">
            <v>-3974294.72</v>
          </cell>
          <cell r="U880">
            <v>-5400140.2525000004</v>
          </cell>
          <cell r="V880">
            <v>-4642634.95</v>
          </cell>
          <cell r="W880">
            <v>-8240982.620000001</v>
          </cell>
          <cell r="X880">
            <v>-11893885.0875</v>
          </cell>
        </row>
        <row r="881">
          <cell r="A881" t="str">
            <v xml:space="preserve">                                                            OTHINTEXPADJCLEAN</v>
          </cell>
          <cell r="B881" t="str">
            <v xml:space="preserve">                                                            OTHINTEXPADJCLEAN</v>
          </cell>
          <cell r="C881" t="str">
            <v>0</v>
          </cell>
          <cell r="D881" t="str">
            <v>0</v>
          </cell>
          <cell r="E881" t="str">
            <v>0</v>
          </cell>
          <cell r="F881" t="str">
            <v>0</v>
          </cell>
          <cell r="G881" t="str">
            <v>0</v>
          </cell>
          <cell r="H881" t="str">
            <v>0</v>
          </cell>
          <cell r="I881" t="str">
            <v>0</v>
          </cell>
          <cell r="J881" t="str">
            <v>0</v>
          </cell>
          <cell r="K881" t="str">
            <v>0</v>
          </cell>
          <cell r="L881" t="str">
            <v>0</v>
          </cell>
          <cell r="M881" t="str">
            <v>0</v>
          </cell>
          <cell r="N881" t="str">
            <v>0</v>
          </cell>
          <cell r="O881" t="str">
            <v>0</v>
          </cell>
          <cell r="P881" t="str">
            <v>0</v>
          </cell>
          <cell r="Q881" t="str">
            <v>0</v>
          </cell>
          <cell r="R881" t="str">
            <v>0</v>
          </cell>
          <cell r="S881" t="str">
            <v>0</v>
          </cell>
          <cell r="T881" t="str">
            <v>0</v>
          </cell>
          <cell r="U881" t="str">
            <v>0</v>
          </cell>
          <cell r="V881" t="str">
            <v>0</v>
          </cell>
          <cell r="W881" t="str">
            <v>0</v>
          </cell>
          <cell r="X881" t="str">
            <v>0</v>
          </cell>
        </row>
        <row r="882">
          <cell r="A882">
            <v>511605</v>
          </cell>
          <cell r="B882" t="str">
            <v xml:space="preserve">                                                                 511605</v>
          </cell>
          <cell r="C882" t="str">
            <v>0</v>
          </cell>
          <cell r="D882" t="str">
            <v>0</v>
          </cell>
          <cell r="E882" t="str">
            <v>0</v>
          </cell>
          <cell r="F882" t="str">
            <v>0</v>
          </cell>
          <cell r="G882" t="str">
            <v>0</v>
          </cell>
          <cell r="H882" t="str">
            <v>0</v>
          </cell>
          <cell r="I882" t="str">
            <v>0</v>
          </cell>
          <cell r="J882" t="str">
            <v>0</v>
          </cell>
          <cell r="K882" t="str">
            <v>0</v>
          </cell>
          <cell r="L882" t="str">
            <v>0</v>
          </cell>
          <cell r="M882" t="str">
            <v>0</v>
          </cell>
          <cell r="N882" t="str">
            <v>0</v>
          </cell>
          <cell r="O882" t="str">
            <v>0</v>
          </cell>
          <cell r="P882" t="str">
            <v>0</v>
          </cell>
          <cell r="Q882" t="str">
            <v>0</v>
          </cell>
          <cell r="R882" t="str">
            <v>0</v>
          </cell>
          <cell r="S882" t="str">
            <v>0</v>
          </cell>
          <cell r="T882" t="str">
            <v>0</v>
          </cell>
          <cell r="U882" t="str">
            <v>0</v>
          </cell>
          <cell r="V882" t="str">
            <v>0</v>
          </cell>
          <cell r="W882" t="str">
            <v>0</v>
          </cell>
          <cell r="X882" t="str">
            <v>0</v>
          </cell>
        </row>
        <row r="883">
          <cell r="A883">
            <v>521112</v>
          </cell>
          <cell r="B883" t="str">
            <v xml:space="preserve">                                                                 521112     Interest Expense Incurred</v>
          </cell>
          <cell r="C883">
            <v>-83998.34</v>
          </cell>
          <cell r="D883">
            <v>-83540.490000000005</v>
          </cell>
          <cell r="E883">
            <v>-83228.45</v>
          </cell>
          <cell r="F883">
            <v>-83228.45</v>
          </cell>
          <cell r="G883">
            <v>-69609.11</v>
          </cell>
          <cell r="H883">
            <v>-70222.009999999995</v>
          </cell>
          <cell r="I883">
            <v>-43062.93</v>
          </cell>
          <cell r="J883">
            <v>-64586.65</v>
          </cell>
          <cell r="K883">
            <v>-63786.85</v>
          </cell>
          <cell r="L883">
            <v>-62804.59</v>
          </cell>
          <cell r="M883">
            <v>-62058.21</v>
          </cell>
          <cell r="N883">
            <v>-61163.05</v>
          </cell>
          <cell r="O883">
            <v>-968494.65</v>
          </cell>
          <cell r="P883">
            <v>-831289.13</v>
          </cell>
          <cell r="Q883">
            <v>-250767.28</v>
          </cell>
          <cell r="R883">
            <v>-223059.57</v>
          </cell>
          <cell r="S883">
            <v>-171436.43</v>
          </cell>
          <cell r="T883">
            <v>-186025.85</v>
          </cell>
          <cell r="U883">
            <v>-367699.77500000002</v>
          </cell>
          <cell r="V883">
            <v>-365548.67500000005</v>
          </cell>
          <cell r="W883">
            <v>-554364.08499999996</v>
          </cell>
          <cell r="X883">
            <v>-738686.59</v>
          </cell>
        </row>
        <row r="884">
          <cell r="A884">
            <v>521113</v>
          </cell>
          <cell r="B884" t="str">
            <v xml:space="preserve">                                                                 521113     Interest Lost Mbs Swaps</v>
          </cell>
          <cell r="C884">
            <v>-54159.68</v>
          </cell>
          <cell r="D884">
            <v>-48398.67</v>
          </cell>
          <cell r="E884">
            <v>-50257.16</v>
          </cell>
          <cell r="F884">
            <v>-64951.3</v>
          </cell>
          <cell r="G884">
            <v>-21598.240000000002</v>
          </cell>
          <cell r="H884">
            <v>-75746.67</v>
          </cell>
          <cell r="I884">
            <v>-79633.600000000006</v>
          </cell>
          <cell r="J884">
            <v>-48067.91</v>
          </cell>
          <cell r="K884">
            <v>-50364.15</v>
          </cell>
          <cell r="L884">
            <v>-51121.65</v>
          </cell>
          <cell r="M884">
            <v>-33133.78</v>
          </cell>
          <cell r="N884">
            <v>-42905.86</v>
          </cell>
          <cell r="O884">
            <v>-880972.4</v>
          </cell>
          <cell r="P884">
            <v>-620338.67000000004</v>
          </cell>
          <cell r="Q884">
            <v>-152815.51</v>
          </cell>
          <cell r="R884">
            <v>-162296.21</v>
          </cell>
          <cell r="S884">
            <v>-178065.66</v>
          </cell>
          <cell r="T884">
            <v>-127161.29</v>
          </cell>
          <cell r="U884">
            <v>-297626.48499999999</v>
          </cell>
          <cell r="V884">
            <v>-231264.77249999999</v>
          </cell>
          <cell r="W884">
            <v>-411461.91249999998</v>
          </cell>
          <cell r="X884">
            <v>-558811.97250000003</v>
          </cell>
        </row>
        <row r="885">
          <cell r="A885">
            <v>521176</v>
          </cell>
          <cell r="B885" t="str">
            <v xml:space="preserve">                                                                 521176     Gnma Remic Int Expense</v>
          </cell>
          <cell r="C885">
            <v>-44654.33</v>
          </cell>
          <cell r="D885">
            <v>-33140.46</v>
          </cell>
          <cell r="E885">
            <v>-27493.72</v>
          </cell>
          <cell r="F885">
            <v>-34496.07</v>
          </cell>
          <cell r="G885">
            <v>-41085.72</v>
          </cell>
          <cell r="H885">
            <v>-29574.58</v>
          </cell>
          <cell r="I885">
            <v>-30939.77</v>
          </cell>
          <cell r="J885">
            <v>-20978.51</v>
          </cell>
          <cell r="K885">
            <v>-23934.52</v>
          </cell>
          <cell r="L885">
            <v>-29459.759999999998</v>
          </cell>
          <cell r="M885">
            <v>-17607.75</v>
          </cell>
          <cell r="N885">
            <v>-24198.18</v>
          </cell>
          <cell r="O885">
            <v>-678815.51</v>
          </cell>
          <cell r="P885">
            <v>-357563.37</v>
          </cell>
          <cell r="Q885">
            <v>-105288.51</v>
          </cell>
          <cell r="R885">
            <v>-105156.37</v>
          </cell>
          <cell r="S885">
            <v>-75852.800000000003</v>
          </cell>
          <cell r="T885">
            <v>-71265.69</v>
          </cell>
          <cell r="U885">
            <v>-226638.285</v>
          </cell>
          <cell r="V885">
            <v>-159097.0675</v>
          </cell>
          <cell r="W885">
            <v>-250122.59249999997</v>
          </cell>
          <cell r="X885">
            <v>-323245.92</v>
          </cell>
        </row>
        <row r="886">
          <cell r="A886">
            <v>521201</v>
          </cell>
          <cell r="B886" t="str">
            <v xml:space="preserve">                                                                 521201     Interest Expenses - Piers</v>
          </cell>
          <cell r="C886" t="str">
            <v>0</v>
          </cell>
          <cell r="D886" t="str">
            <v>0</v>
          </cell>
          <cell r="E886" t="str">
            <v>0</v>
          </cell>
          <cell r="F886" t="str">
            <v>0</v>
          </cell>
          <cell r="G886" t="str">
            <v>0</v>
          </cell>
          <cell r="H886" t="str">
            <v>0</v>
          </cell>
          <cell r="I886" t="str">
            <v>0</v>
          </cell>
          <cell r="J886" t="str">
            <v>0</v>
          </cell>
          <cell r="K886" t="str">
            <v>0</v>
          </cell>
          <cell r="L886" t="str">
            <v>0</v>
          </cell>
          <cell r="M886" t="str">
            <v>0</v>
          </cell>
          <cell r="N886" t="str">
            <v>0</v>
          </cell>
          <cell r="O886" t="str">
            <v>0</v>
          </cell>
          <cell r="P886" t="str">
            <v>0</v>
          </cell>
          <cell r="Q886" t="str">
            <v>0</v>
          </cell>
          <cell r="R886" t="str">
            <v>0</v>
          </cell>
          <cell r="S886" t="str">
            <v>0</v>
          </cell>
          <cell r="T886" t="str">
            <v>0</v>
          </cell>
          <cell r="U886" t="str">
            <v>0</v>
          </cell>
          <cell r="V886" t="str">
            <v>0</v>
          </cell>
          <cell r="W886" t="str">
            <v>0</v>
          </cell>
          <cell r="X886" t="str">
            <v>0</v>
          </cell>
        </row>
        <row r="887">
          <cell r="A887">
            <v>522111</v>
          </cell>
          <cell r="B887" t="str">
            <v xml:space="preserve">                                                                 522111     Non-Deferred Debt Exp</v>
          </cell>
          <cell r="C887">
            <v>-7634.75</v>
          </cell>
          <cell r="D887">
            <v>-758491.5</v>
          </cell>
          <cell r="E887">
            <v>-672572.25</v>
          </cell>
          <cell r="F887">
            <v>-48730.25</v>
          </cell>
          <cell r="G887">
            <v>-6723.75</v>
          </cell>
          <cell r="H887">
            <v>-122200.5</v>
          </cell>
          <cell r="I887">
            <v>-6371.75</v>
          </cell>
          <cell r="J887">
            <v>-15764.25</v>
          </cell>
          <cell r="K887">
            <v>-138231.46</v>
          </cell>
          <cell r="L887">
            <v>-2778.56</v>
          </cell>
          <cell r="M887">
            <v>-7938.8</v>
          </cell>
          <cell r="N887">
            <v>-126360.21</v>
          </cell>
          <cell r="O887">
            <v>-2012002.31</v>
          </cell>
          <cell r="P887">
            <v>-1913798.03</v>
          </cell>
          <cell r="Q887">
            <v>-1438698.5</v>
          </cell>
          <cell r="R887">
            <v>-177654.5</v>
          </cell>
          <cell r="S887">
            <v>-160367.46</v>
          </cell>
          <cell r="T887">
            <v>-137077.57</v>
          </cell>
          <cell r="U887">
            <v>-1056115.4525000001</v>
          </cell>
          <cell r="V887">
            <v>-1509158.1875</v>
          </cell>
          <cell r="W887">
            <v>-1663571.8025</v>
          </cell>
          <cell r="X887">
            <v>-1814363.8325</v>
          </cell>
        </row>
        <row r="888">
          <cell r="A888">
            <v>521120</v>
          </cell>
          <cell r="B888" t="str">
            <v xml:space="preserve">                                                                 521120     Capitalized Interest Expense</v>
          </cell>
          <cell r="C888" t="str">
            <v>0</v>
          </cell>
          <cell r="D888" t="str">
            <v>0</v>
          </cell>
          <cell r="E888" t="str">
            <v>0</v>
          </cell>
          <cell r="F888" t="str">
            <v>0</v>
          </cell>
          <cell r="G888" t="str">
            <v>0</v>
          </cell>
          <cell r="H888" t="str">
            <v>0</v>
          </cell>
          <cell r="I888" t="str">
            <v>0</v>
          </cell>
          <cell r="J888" t="str">
            <v>0</v>
          </cell>
          <cell r="K888" t="str">
            <v>0</v>
          </cell>
          <cell r="L888" t="str">
            <v>0</v>
          </cell>
          <cell r="M888" t="str">
            <v>0</v>
          </cell>
          <cell r="N888">
            <v>1987798</v>
          </cell>
          <cell r="O888" t="str">
            <v>0</v>
          </cell>
          <cell r="P888">
            <v>1987798</v>
          </cell>
          <cell r="Q888" t="str">
            <v>0</v>
          </cell>
          <cell r="R888" t="str">
            <v>0</v>
          </cell>
          <cell r="S888" t="str">
            <v>0</v>
          </cell>
          <cell r="T888">
            <v>1987798</v>
          </cell>
          <cell r="U888" t="str">
            <v>0</v>
          </cell>
          <cell r="V888" t="str">
            <v>0</v>
          </cell>
          <cell r="W888" t="str">
            <v>0</v>
          </cell>
          <cell r="X888">
            <v>496949.5</v>
          </cell>
        </row>
        <row r="889">
          <cell r="A889">
            <v>522851</v>
          </cell>
          <cell r="B889" t="str">
            <v xml:space="preserve">                                                                 522851     Amort  Stis Underw Fee Exp</v>
          </cell>
          <cell r="C889" t="str">
            <v>0</v>
          </cell>
          <cell r="D889" t="str">
            <v>0</v>
          </cell>
          <cell r="E889" t="str">
            <v>0</v>
          </cell>
          <cell r="F889" t="str">
            <v>0</v>
          </cell>
          <cell r="G889" t="str">
            <v>0</v>
          </cell>
          <cell r="H889" t="str">
            <v>0</v>
          </cell>
          <cell r="I889" t="str">
            <v>0</v>
          </cell>
          <cell r="J889" t="str">
            <v>0</v>
          </cell>
          <cell r="K889" t="str">
            <v>0</v>
          </cell>
          <cell r="L889" t="str">
            <v>0</v>
          </cell>
          <cell r="M889" t="str">
            <v>0</v>
          </cell>
          <cell r="N889" t="str">
            <v>0</v>
          </cell>
          <cell r="O889" t="str">
            <v>0</v>
          </cell>
          <cell r="P889" t="str">
            <v>0</v>
          </cell>
          <cell r="Q889" t="str">
            <v>0</v>
          </cell>
          <cell r="R889" t="str">
            <v>0</v>
          </cell>
          <cell r="S889" t="str">
            <v>0</v>
          </cell>
          <cell r="T889" t="str">
            <v>0</v>
          </cell>
          <cell r="U889" t="str">
            <v>0</v>
          </cell>
          <cell r="V889" t="str">
            <v>0</v>
          </cell>
          <cell r="W889" t="str">
            <v>0</v>
          </cell>
          <cell r="X889" t="str">
            <v>0</v>
          </cell>
        </row>
        <row r="890">
          <cell r="A890">
            <v>522853</v>
          </cell>
          <cell r="B890" t="str">
            <v xml:space="preserve">                                                                 522853     Amort Stis Prog Setup Exp</v>
          </cell>
          <cell r="C890" t="str">
            <v>0</v>
          </cell>
          <cell r="D890" t="str">
            <v>0</v>
          </cell>
          <cell r="E890" t="str">
            <v>0</v>
          </cell>
          <cell r="F890" t="str">
            <v>0</v>
          </cell>
          <cell r="G890" t="str">
            <v>0</v>
          </cell>
          <cell r="H890" t="str">
            <v>0</v>
          </cell>
          <cell r="I890" t="str">
            <v>0</v>
          </cell>
          <cell r="J890" t="str">
            <v>0</v>
          </cell>
          <cell r="K890" t="str">
            <v>0</v>
          </cell>
          <cell r="L890" t="str">
            <v>0</v>
          </cell>
          <cell r="M890" t="str">
            <v>0</v>
          </cell>
          <cell r="N890" t="str">
            <v>0</v>
          </cell>
          <cell r="O890" t="str">
            <v>0</v>
          </cell>
          <cell r="P890" t="str">
            <v>0</v>
          </cell>
          <cell r="Q890" t="str">
            <v>0</v>
          </cell>
          <cell r="R890" t="str">
            <v>0</v>
          </cell>
          <cell r="S890" t="str">
            <v>0</v>
          </cell>
          <cell r="T890" t="str">
            <v>0</v>
          </cell>
          <cell r="U890" t="str">
            <v>0</v>
          </cell>
          <cell r="V890" t="str">
            <v>0</v>
          </cell>
          <cell r="W890" t="str">
            <v>0</v>
          </cell>
          <cell r="X890" t="str">
            <v>0</v>
          </cell>
        </row>
        <row r="891">
          <cell r="A891">
            <v>523114</v>
          </cell>
          <cell r="B891" t="str">
            <v xml:space="preserve">                                                                 523114     Mortgage Backed Securitie</v>
          </cell>
          <cell r="C891" t="str">
            <v>0</v>
          </cell>
          <cell r="D891" t="str">
            <v>0</v>
          </cell>
          <cell r="E891" t="str">
            <v>0</v>
          </cell>
          <cell r="F891" t="str">
            <v>0</v>
          </cell>
          <cell r="G891" t="str">
            <v>0</v>
          </cell>
          <cell r="H891" t="str">
            <v>0</v>
          </cell>
          <cell r="I891" t="str">
            <v>0</v>
          </cell>
          <cell r="J891" t="str">
            <v>0</v>
          </cell>
          <cell r="K891" t="str">
            <v>0</v>
          </cell>
          <cell r="L891" t="str">
            <v>0</v>
          </cell>
          <cell r="M891" t="str">
            <v>0</v>
          </cell>
          <cell r="N891" t="str">
            <v>0</v>
          </cell>
          <cell r="O891" t="str">
            <v>0</v>
          </cell>
          <cell r="P891" t="str">
            <v>0</v>
          </cell>
          <cell r="Q891" t="str">
            <v>0</v>
          </cell>
          <cell r="R891" t="str">
            <v>0</v>
          </cell>
          <cell r="S891" t="str">
            <v>0</v>
          </cell>
          <cell r="T891" t="str">
            <v>0</v>
          </cell>
          <cell r="U891" t="str">
            <v>0</v>
          </cell>
          <cell r="V891" t="str">
            <v>0</v>
          </cell>
          <cell r="W891" t="str">
            <v>0</v>
          </cell>
          <cell r="X891" t="str">
            <v>0</v>
          </cell>
        </row>
        <row r="892">
          <cell r="A892">
            <v>524115</v>
          </cell>
          <cell r="B892" t="str">
            <v xml:space="preserve">                                                                 524115     Operating Exp-Urfa Trust</v>
          </cell>
          <cell r="C892" t="str">
            <v>0</v>
          </cell>
          <cell r="D892" t="str">
            <v>0</v>
          </cell>
          <cell r="E892" t="str">
            <v>0</v>
          </cell>
          <cell r="F892" t="str">
            <v>0</v>
          </cell>
          <cell r="G892" t="str">
            <v>0</v>
          </cell>
          <cell r="H892" t="str">
            <v>0</v>
          </cell>
          <cell r="I892" t="str">
            <v>0</v>
          </cell>
          <cell r="J892" t="str">
            <v>0</v>
          </cell>
          <cell r="K892" t="str">
            <v>0</v>
          </cell>
          <cell r="L892" t="str">
            <v>0</v>
          </cell>
          <cell r="M892" t="str">
            <v>0</v>
          </cell>
          <cell r="N892" t="str">
            <v>0</v>
          </cell>
          <cell r="O892" t="str">
            <v>0</v>
          </cell>
          <cell r="P892" t="str">
            <v>0</v>
          </cell>
          <cell r="Q892" t="str">
            <v>0</v>
          </cell>
          <cell r="R892" t="str">
            <v>0</v>
          </cell>
          <cell r="S892" t="str">
            <v>0</v>
          </cell>
          <cell r="T892" t="str">
            <v>0</v>
          </cell>
          <cell r="U892" t="str">
            <v>0</v>
          </cell>
          <cell r="V892" t="str">
            <v>0</v>
          </cell>
          <cell r="W892" t="str">
            <v>0</v>
          </cell>
          <cell r="X892" t="str">
            <v>0</v>
          </cell>
        </row>
        <row r="893">
          <cell r="A893">
            <v>525201</v>
          </cell>
          <cell r="B893" t="str">
            <v xml:space="preserve">                                                                 525201     Misc Interest Lip</v>
          </cell>
          <cell r="C893" t="str">
            <v>0</v>
          </cell>
          <cell r="D893" t="str">
            <v>0</v>
          </cell>
          <cell r="E893" t="str">
            <v>0</v>
          </cell>
          <cell r="F893" t="str">
            <v>0</v>
          </cell>
          <cell r="G893" t="str">
            <v>0</v>
          </cell>
          <cell r="H893" t="str">
            <v>0</v>
          </cell>
          <cell r="I893" t="str">
            <v>0</v>
          </cell>
          <cell r="J893" t="str">
            <v>0</v>
          </cell>
          <cell r="K893" t="str">
            <v>0</v>
          </cell>
          <cell r="L893" t="str">
            <v>0</v>
          </cell>
          <cell r="M893" t="str">
            <v>0</v>
          </cell>
          <cell r="N893" t="str">
            <v>0</v>
          </cell>
          <cell r="O893" t="str">
            <v>0</v>
          </cell>
          <cell r="P893" t="str">
            <v>0</v>
          </cell>
          <cell r="Q893" t="str">
            <v>0</v>
          </cell>
          <cell r="R893" t="str">
            <v>0</v>
          </cell>
          <cell r="S893" t="str">
            <v>0</v>
          </cell>
          <cell r="T893" t="str">
            <v>0</v>
          </cell>
          <cell r="U893" t="str">
            <v>0</v>
          </cell>
          <cell r="V893" t="str">
            <v>0</v>
          </cell>
          <cell r="W893" t="str">
            <v>0</v>
          </cell>
          <cell r="X893" t="str">
            <v>0</v>
          </cell>
        </row>
        <row r="894">
          <cell r="A894">
            <v>525301</v>
          </cell>
          <cell r="B894" t="str">
            <v xml:space="preserve">                                                                 525301     Int Exp Oth  Mp</v>
          </cell>
          <cell r="C894" t="str">
            <v>0</v>
          </cell>
          <cell r="D894" t="str">
            <v>0</v>
          </cell>
          <cell r="E894" t="str">
            <v>0</v>
          </cell>
          <cell r="F894" t="str">
            <v>0</v>
          </cell>
          <cell r="G894" t="str">
            <v>0</v>
          </cell>
          <cell r="H894" t="str">
            <v>0</v>
          </cell>
          <cell r="I894" t="str">
            <v>0</v>
          </cell>
          <cell r="J894" t="str">
            <v>0</v>
          </cell>
          <cell r="K894" t="str">
            <v>0</v>
          </cell>
          <cell r="L894" t="str">
            <v>0</v>
          </cell>
          <cell r="M894" t="str">
            <v>0</v>
          </cell>
          <cell r="N894" t="str">
            <v>0</v>
          </cell>
          <cell r="O894" t="str">
            <v>0</v>
          </cell>
          <cell r="P894" t="str">
            <v>0</v>
          </cell>
          <cell r="Q894" t="str">
            <v>0</v>
          </cell>
          <cell r="R894" t="str">
            <v>0</v>
          </cell>
          <cell r="S894" t="str">
            <v>0</v>
          </cell>
          <cell r="T894" t="str">
            <v>0</v>
          </cell>
          <cell r="U894" t="str">
            <v>0</v>
          </cell>
          <cell r="V894" t="str">
            <v>0</v>
          </cell>
          <cell r="W894" t="str">
            <v>0</v>
          </cell>
          <cell r="X894" t="str">
            <v>0</v>
          </cell>
        </row>
        <row r="895">
          <cell r="A895">
            <v>525302</v>
          </cell>
          <cell r="B895" t="str">
            <v xml:space="preserve">                                                                 525302     Int Exp Oth Gfsf</v>
          </cell>
          <cell r="C895" t="str">
            <v>0</v>
          </cell>
          <cell r="D895" t="str">
            <v>0</v>
          </cell>
          <cell r="E895" t="str">
            <v>0</v>
          </cell>
          <cell r="F895" t="str">
            <v>0</v>
          </cell>
          <cell r="G895" t="str">
            <v>0</v>
          </cell>
          <cell r="H895" t="str">
            <v>0</v>
          </cell>
          <cell r="I895" t="str">
            <v>0</v>
          </cell>
          <cell r="J895" t="str">
            <v>0</v>
          </cell>
          <cell r="K895" t="str">
            <v>0</v>
          </cell>
          <cell r="L895" t="str">
            <v>0</v>
          </cell>
          <cell r="M895" t="str">
            <v>0</v>
          </cell>
          <cell r="N895" t="str">
            <v>0</v>
          </cell>
          <cell r="O895" t="str">
            <v>0</v>
          </cell>
          <cell r="P895" t="str">
            <v>0</v>
          </cell>
          <cell r="Q895" t="str">
            <v>0</v>
          </cell>
          <cell r="R895" t="str">
            <v>0</v>
          </cell>
          <cell r="S895" t="str">
            <v>0</v>
          </cell>
          <cell r="T895" t="str">
            <v>0</v>
          </cell>
          <cell r="U895" t="str">
            <v>0</v>
          </cell>
          <cell r="V895" t="str">
            <v>0</v>
          </cell>
          <cell r="W895" t="str">
            <v>0</v>
          </cell>
          <cell r="X895" t="str">
            <v>0</v>
          </cell>
        </row>
        <row r="896">
          <cell r="A896">
            <v>525303</v>
          </cell>
          <cell r="B896" t="str">
            <v xml:space="preserve">                                                                 525303     Int Exp-Oth-Gfmf</v>
          </cell>
          <cell r="C896" t="str">
            <v>0</v>
          </cell>
          <cell r="D896" t="str">
            <v>0</v>
          </cell>
          <cell r="E896" t="str">
            <v>0</v>
          </cell>
          <cell r="F896" t="str">
            <v>0</v>
          </cell>
          <cell r="G896" t="str">
            <v>0</v>
          </cell>
          <cell r="H896" t="str">
            <v>0</v>
          </cell>
          <cell r="I896" t="str">
            <v>0</v>
          </cell>
          <cell r="J896" t="str">
            <v>0</v>
          </cell>
          <cell r="K896" t="str">
            <v>0</v>
          </cell>
          <cell r="L896" t="str">
            <v>0</v>
          </cell>
          <cell r="M896" t="str">
            <v>0</v>
          </cell>
          <cell r="N896" t="str">
            <v>0</v>
          </cell>
          <cell r="O896" t="str">
            <v>0</v>
          </cell>
          <cell r="P896" t="str">
            <v>0</v>
          </cell>
          <cell r="Q896" t="str">
            <v>0</v>
          </cell>
          <cell r="R896" t="str">
            <v>0</v>
          </cell>
          <cell r="S896" t="str">
            <v>0</v>
          </cell>
          <cell r="T896" t="str">
            <v>0</v>
          </cell>
          <cell r="U896" t="str">
            <v>0</v>
          </cell>
          <cell r="V896" t="str">
            <v>0</v>
          </cell>
          <cell r="W896" t="str">
            <v>0</v>
          </cell>
          <cell r="X896" t="str">
            <v>0</v>
          </cell>
        </row>
        <row r="897">
          <cell r="A897">
            <v>525304</v>
          </cell>
          <cell r="B897" t="str">
            <v xml:space="preserve">                                                                 525304     Int Exp Other - LP</v>
          </cell>
          <cell r="C897" t="str">
            <v>0</v>
          </cell>
          <cell r="D897" t="str">
            <v>0</v>
          </cell>
          <cell r="E897" t="str">
            <v>0</v>
          </cell>
          <cell r="F897" t="str">
            <v>0</v>
          </cell>
          <cell r="G897" t="str">
            <v>0</v>
          </cell>
          <cell r="H897" t="str">
            <v>0</v>
          </cell>
          <cell r="I897" t="str">
            <v>0</v>
          </cell>
          <cell r="J897" t="str">
            <v>0</v>
          </cell>
          <cell r="K897" t="str">
            <v>0</v>
          </cell>
          <cell r="L897" t="str">
            <v>0</v>
          </cell>
          <cell r="M897" t="str">
            <v>0</v>
          </cell>
          <cell r="N897" t="str">
            <v>0</v>
          </cell>
          <cell r="O897" t="str">
            <v>0</v>
          </cell>
          <cell r="P897" t="str">
            <v>0</v>
          </cell>
          <cell r="Q897" t="str">
            <v>0</v>
          </cell>
          <cell r="R897" t="str">
            <v>0</v>
          </cell>
          <cell r="S897" t="str">
            <v>0</v>
          </cell>
          <cell r="T897" t="str">
            <v>0</v>
          </cell>
          <cell r="U897" t="str">
            <v>0</v>
          </cell>
          <cell r="V897" t="str">
            <v>0</v>
          </cell>
          <cell r="W897" t="str">
            <v>0</v>
          </cell>
          <cell r="X897" t="str">
            <v>0</v>
          </cell>
        </row>
        <row r="898">
          <cell r="A898">
            <v>525305</v>
          </cell>
          <cell r="B898" t="str">
            <v xml:space="preserve">                                                                 525305     INT EXP OTH-REPO</v>
          </cell>
          <cell r="C898" t="str">
            <v>0</v>
          </cell>
          <cell r="D898" t="str">
            <v>0</v>
          </cell>
          <cell r="E898" t="str">
            <v>0</v>
          </cell>
          <cell r="F898" t="str">
            <v>0</v>
          </cell>
          <cell r="G898" t="str">
            <v>0</v>
          </cell>
          <cell r="H898" t="str">
            <v>0</v>
          </cell>
          <cell r="I898" t="str">
            <v>0</v>
          </cell>
          <cell r="J898" t="str">
            <v>0</v>
          </cell>
          <cell r="K898" t="str">
            <v>0</v>
          </cell>
          <cell r="L898" t="str">
            <v>0</v>
          </cell>
          <cell r="M898" t="str">
            <v>0</v>
          </cell>
          <cell r="N898" t="str">
            <v>0</v>
          </cell>
          <cell r="O898" t="str">
            <v>0</v>
          </cell>
          <cell r="P898" t="str">
            <v>0</v>
          </cell>
          <cell r="Q898" t="str">
            <v>0</v>
          </cell>
          <cell r="R898" t="str">
            <v>0</v>
          </cell>
          <cell r="S898" t="str">
            <v>0</v>
          </cell>
          <cell r="T898" t="str">
            <v>0</v>
          </cell>
          <cell r="U898" t="str">
            <v>0</v>
          </cell>
          <cell r="V898" t="str">
            <v>0</v>
          </cell>
          <cell r="W898" t="str">
            <v>0</v>
          </cell>
          <cell r="X898" t="str">
            <v>0</v>
          </cell>
        </row>
        <row r="899">
          <cell r="A899">
            <v>525306</v>
          </cell>
          <cell r="B899" t="str">
            <v xml:space="preserve">                                                                 525306</v>
          </cell>
          <cell r="C899" t="str">
            <v>0</v>
          </cell>
          <cell r="D899" t="str">
            <v>0</v>
          </cell>
          <cell r="E899" t="str">
            <v>0</v>
          </cell>
          <cell r="F899" t="str">
            <v>0</v>
          </cell>
          <cell r="G899" t="str">
            <v>0</v>
          </cell>
          <cell r="H899" t="str">
            <v>0</v>
          </cell>
          <cell r="I899" t="str">
            <v>0</v>
          </cell>
          <cell r="J899" t="str">
            <v>0</v>
          </cell>
          <cell r="K899" t="str">
            <v>0</v>
          </cell>
          <cell r="L899" t="str">
            <v>0</v>
          </cell>
          <cell r="M899" t="str">
            <v>0</v>
          </cell>
          <cell r="N899" t="str">
            <v>0</v>
          </cell>
          <cell r="O899" t="str">
            <v>0</v>
          </cell>
          <cell r="P899" t="str">
            <v>0</v>
          </cell>
          <cell r="Q899" t="str">
            <v>0</v>
          </cell>
          <cell r="R899" t="str">
            <v>0</v>
          </cell>
          <cell r="S899" t="str">
            <v>0</v>
          </cell>
          <cell r="T899" t="str">
            <v>0</v>
          </cell>
          <cell r="U899" t="str">
            <v>0</v>
          </cell>
          <cell r="V899" t="str">
            <v>0</v>
          </cell>
          <cell r="W899" t="str">
            <v>0</v>
          </cell>
          <cell r="X899" t="str">
            <v>0</v>
          </cell>
        </row>
        <row r="900">
          <cell r="A900">
            <v>525307</v>
          </cell>
          <cell r="B900" t="str">
            <v xml:space="preserve">                                                                 525307</v>
          </cell>
          <cell r="C900" t="str">
            <v>0</v>
          </cell>
          <cell r="D900" t="str">
            <v>0</v>
          </cell>
          <cell r="E900" t="str">
            <v>0</v>
          </cell>
          <cell r="F900" t="str">
            <v>0</v>
          </cell>
          <cell r="G900" t="str">
            <v>0</v>
          </cell>
          <cell r="H900" t="str">
            <v>0</v>
          </cell>
          <cell r="I900" t="str">
            <v>0</v>
          </cell>
          <cell r="J900" t="str">
            <v>0</v>
          </cell>
          <cell r="K900" t="str">
            <v>0</v>
          </cell>
          <cell r="L900" t="str">
            <v>0</v>
          </cell>
          <cell r="M900" t="str">
            <v>0</v>
          </cell>
          <cell r="N900" t="str">
            <v>0</v>
          </cell>
          <cell r="O900" t="str">
            <v>0</v>
          </cell>
          <cell r="P900" t="str">
            <v>0</v>
          </cell>
          <cell r="Q900" t="str">
            <v>0</v>
          </cell>
          <cell r="R900" t="str">
            <v>0</v>
          </cell>
          <cell r="S900" t="str">
            <v>0</v>
          </cell>
          <cell r="T900" t="str">
            <v>0</v>
          </cell>
          <cell r="U900" t="str">
            <v>0</v>
          </cell>
          <cell r="V900" t="str">
            <v>0</v>
          </cell>
          <cell r="W900" t="str">
            <v>0</v>
          </cell>
          <cell r="X900" t="str">
            <v>0</v>
          </cell>
        </row>
        <row r="901">
          <cell r="A901">
            <v>525331</v>
          </cell>
          <cell r="B901" t="str">
            <v xml:space="preserve">                                                                 525331</v>
          </cell>
          <cell r="C901" t="str">
            <v>0</v>
          </cell>
          <cell r="D901" t="str">
            <v>0</v>
          </cell>
          <cell r="E901" t="str">
            <v>0</v>
          </cell>
          <cell r="F901" t="str">
            <v>0</v>
          </cell>
          <cell r="G901" t="str">
            <v>0</v>
          </cell>
          <cell r="H901" t="str">
            <v>0</v>
          </cell>
          <cell r="I901" t="str">
            <v>0</v>
          </cell>
          <cell r="J901" t="str">
            <v>0</v>
          </cell>
          <cell r="K901" t="str">
            <v>0</v>
          </cell>
          <cell r="L901" t="str">
            <v>0</v>
          </cell>
          <cell r="M901" t="str">
            <v>0</v>
          </cell>
          <cell r="N901" t="str">
            <v>0</v>
          </cell>
          <cell r="O901" t="str">
            <v>0</v>
          </cell>
          <cell r="P901" t="str">
            <v>0</v>
          </cell>
          <cell r="Q901" t="str">
            <v>0</v>
          </cell>
          <cell r="R901" t="str">
            <v>0</v>
          </cell>
          <cell r="S901" t="str">
            <v>0</v>
          </cell>
          <cell r="T901" t="str">
            <v>0</v>
          </cell>
          <cell r="U901" t="str">
            <v>0</v>
          </cell>
          <cell r="V901" t="str">
            <v>0</v>
          </cell>
          <cell r="W901" t="str">
            <v>0</v>
          </cell>
          <cell r="X901" t="str">
            <v>0</v>
          </cell>
        </row>
        <row r="902">
          <cell r="A902">
            <v>525335</v>
          </cell>
          <cell r="B902" t="str">
            <v xml:space="preserve">                                                                 525335     Int Exp Tax Deficiency</v>
          </cell>
          <cell r="C902" t="str">
            <v>0</v>
          </cell>
          <cell r="D902" t="str">
            <v>0</v>
          </cell>
          <cell r="E902" t="str">
            <v>0</v>
          </cell>
          <cell r="F902" t="str">
            <v>0</v>
          </cell>
          <cell r="G902" t="str">
            <v>0</v>
          </cell>
          <cell r="H902" t="str">
            <v>0</v>
          </cell>
          <cell r="I902" t="str">
            <v>0</v>
          </cell>
          <cell r="J902" t="str">
            <v>0</v>
          </cell>
          <cell r="K902" t="str">
            <v>0</v>
          </cell>
          <cell r="L902" t="str">
            <v>0</v>
          </cell>
          <cell r="M902" t="str">
            <v>0</v>
          </cell>
          <cell r="N902" t="str">
            <v>0</v>
          </cell>
          <cell r="O902" t="str">
            <v>0</v>
          </cell>
          <cell r="P902" t="str">
            <v>0</v>
          </cell>
          <cell r="Q902" t="str">
            <v>0</v>
          </cell>
          <cell r="R902" t="str">
            <v>0</v>
          </cell>
          <cell r="S902" t="str">
            <v>0</v>
          </cell>
          <cell r="T902" t="str">
            <v>0</v>
          </cell>
          <cell r="U902" t="str">
            <v>0</v>
          </cell>
          <cell r="V902" t="str">
            <v>0</v>
          </cell>
          <cell r="W902" t="str">
            <v>0</v>
          </cell>
          <cell r="X902" t="str">
            <v>0</v>
          </cell>
        </row>
        <row r="903">
          <cell r="A903">
            <v>525391</v>
          </cell>
          <cell r="B903" t="str">
            <v xml:space="preserve">                                                                 525391     Interest Expense-Other</v>
          </cell>
          <cell r="C903" t="str">
            <v>0</v>
          </cell>
          <cell r="D903" t="str">
            <v>0</v>
          </cell>
          <cell r="E903" t="str">
            <v>0</v>
          </cell>
          <cell r="F903" t="str">
            <v>0</v>
          </cell>
          <cell r="G903" t="str">
            <v>0</v>
          </cell>
          <cell r="H903" t="str">
            <v>0</v>
          </cell>
          <cell r="I903">
            <v>-28.89</v>
          </cell>
          <cell r="J903" t="str">
            <v>0</v>
          </cell>
          <cell r="K903" t="str">
            <v>0</v>
          </cell>
          <cell r="L903" t="str">
            <v>0</v>
          </cell>
          <cell r="M903" t="str">
            <v>0</v>
          </cell>
          <cell r="N903" t="str">
            <v>0</v>
          </cell>
          <cell r="O903">
            <v>74028724.030000001</v>
          </cell>
          <cell r="P903">
            <v>-28.89</v>
          </cell>
          <cell r="Q903" t="str">
            <v>0</v>
          </cell>
          <cell r="R903" t="str">
            <v>0</v>
          </cell>
          <cell r="S903">
            <v>-28.89</v>
          </cell>
          <cell r="T903" t="str">
            <v>0</v>
          </cell>
          <cell r="U903">
            <v>18507181.0075</v>
          </cell>
          <cell r="V903" t="str">
            <v>0</v>
          </cell>
          <cell r="W903">
            <v>-21.6675</v>
          </cell>
          <cell r="X903">
            <v>-28.89</v>
          </cell>
        </row>
        <row r="904">
          <cell r="A904">
            <v>525401</v>
          </cell>
          <cell r="B904" t="str">
            <v xml:space="preserve">                                                                 525401</v>
          </cell>
          <cell r="C904" t="str">
            <v>0</v>
          </cell>
          <cell r="D904" t="str">
            <v>0</v>
          </cell>
          <cell r="E904" t="str">
            <v>0</v>
          </cell>
          <cell r="F904" t="str">
            <v>0</v>
          </cell>
          <cell r="G904" t="str">
            <v>0</v>
          </cell>
          <cell r="H904" t="str">
            <v>0</v>
          </cell>
          <cell r="I904" t="str">
            <v>0</v>
          </cell>
          <cell r="J904" t="str">
            <v>0</v>
          </cell>
          <cell r="K904" t="str">
            <v>0</v>
          </cell>
          <cell r="L904" t="str">
            <v>0</v>
          </cell>
          <cell r="M904" t="str">
            <v>0</v>
          </cell>
          <cell r="N904" t="str">
            <v>0</v>
          </cell>
          <cell r="O904" t="str">
            <v>0</v>
          </cell>
          <cell r="P904" t="str">
            <v>0</v>
          </cell>
          <cell r="Q904" t="str">
            <v>0</v>
          </cell>
          <cell r="R904" t="str">
            <v>0</v>
          </cell>
          <cell r="S904" t="str">
            <v>0</v>
          </cell>
          <cell r="T904" t="str">
            <v>0</v>
          </cell>
          <cell r="U904" t="str">
            <v>0</v>
          </cell>
          <cell r="V904" t="str">
            <v>0</v>
          </cell>
          <cell r="W904" t="str">
            <v>0</v>
          </cell>
          <cell r="X904" t="str">
            <v>0</v>
          </cell>
        </row>
        <row r="905">
          <cell r="A905">
            <v>525402</v>
          </cell>
          <cell r="B905" t="str">
            <v xml:space="preserve">                                                                 525402</v>
          </cell>
          <cell r="C905" t="str">
            <v>0</v>
          </cell>
          <cell r="D905" t="str">
            <v>0</v>
          </cell>
          <cell r="E905" t="str">
            <v>0</v>
          </cell>
          <cell r="F905" t="str">
            <v>0</v>
          </cell>
          <cell r="G905" t="str">
            <v>0</v>
          </cell>
          <cell r="H905" t="str">
            <v>0</v>
          </cell>
          <cell r="I905" t="str">
            <v>0</v>
          </cell>
          <cell r="J905" t="str">
            <v>0</v>
          </cell>
          <cell r="K905" t="str">
            <v>0</v>
          </cell>
          <cell r="L905" t="str">
            <v>0</v>
          </cell>
          <cell r="M905" t="str">
            <v>0</v>
          </cell>
          <cell r="N905" t="str">
            <v>0</v>
          </cell>
          <cell r="O905" t="str">
            <v>0</v>
          </cell>
          <cell r="P905" t="str">
            <v>0</v>
          </cell>
          <cell r="Q905" t="str">
            <v>0</v>
          </cell>
          <cell r="R905" t="str">
            <v>0</v>
          </cell>
          <cell r="S905" t="str">
            <v>0</v>
          </cell>
          <cell r="T905" t="str">
            <v>0</v>
          </cell>
          <cell r="U905" t="str">
            <v>0</v>
          </cell>
          <cell r="V905" t="str">
            <v>0</v>
          </cell>
          <cell r="W905" t="str">
            <v>0</v>
          </cell>
          <cell r="X905" t="str">
            <v>0</v>
          </cell>
        </row>
        <row r="906">
          <cell r="A906">
            <v>525403</v>
          </cell>
          <cell r="B906" t="str">
            <v xml:space="preserve">                                                                 525403</v>
          </cell>
          <cell r="C906" t="str">
            <v>0</v>
          </cell>
          <cell r="D906" t="str">
            <v>0</v>
          </cell>
          <cell r="E906" t="str">
            <v>0</v>
          </cell>
          <cell r="F906" t="str">
            <v>0</v>
          </cell>
          <cell r="G906" t="str">
            <v>0</v>
          </cell>
          <cell r="H906" t="str">
            <v>0</v>
          </cell>
          <cell r="I906" t="str">
            <v>0</v>
          </cell>
          <cell r="J906" t="str">
            <v>0</v>
          </cell>
          <cell r="K906" t="str">
            <v>0</v>
          </cell>
          <cell r="L906" t="str">
            <v>0</v>
          </cell>
          <cell r="M906" t="str">
            <v>0</v>
          </cell>
          <cell r="N906" t="str">
            <v>0</v>
          </cell>
          <cell r="O906" t="str">
            <v>0</v>
          </cell>
          <cell r="P906" t="str">
            <v>0</v>
          </cell>
          <cell r="Q906" t="str">
            <v>0</v>
          </cell>
          <cell r="R906" t="str">
            <v>0</v>
          </cell>
          <cell r="S906" t="str">
            <v>0</v>
          </cell>
          <cell r="T906" t="str">
            <v>0</v>
          </cell>
          <cell r="U906" t="str">
            <v>0</v>
          </cell>
          <cell r="V906" t="str">
            <v>0</v>
          </cell>
          <cell r="W906" t="str">
            <v>0</v>
          </cell>
          <cell r="X906" t="str">
            <v>0</v>
          </cell>
        </row>
        <row r="907">
          <cell r="A907">
            <v>525501</v>
          </cell>
          <cell r="B907" t="str">
            <v xml:space="preserve">                                                                 525501</v>
          </cell>
          <cell r="C907" t="str">
            <v>0</v>
          </cell>
          <cell r="D907" t="str">
            <v>0</v>
          </cell>
          <cell r="E907" t="str">
            <v>0</v>
          </cell>
          <cell r="F907" t="str">
            <v>0</v>
          </cell>
          <cell r="G907" t="str">
            <v>0</v>
          </cell>
          <cell r="H907" t="str">
            <v>0</v>
          </cell>
          <cell r="I907" t="str">
            <v>0</v>
          </cell>
          <cell r="J907" t="str">
            <v>0</v>
          </cell>
          <cell r="K907" t="str">
            <v>0</v>
          </cell>
          <cell r="L907" t="str">
            <v>0</v>
          </cell>
          <cell r="M907" t="str">
            <v>0</v>
          </cell>
          <cell r="N907" t="str">
            <v>0</v>
          </cell>
          <cell r="O907" t="str">
            <v>0</v>
          </cell>
          <cell r="P907" t="str">
            <v>0</v>
          </cell>
          <cell r="Q907" t="str">
            <v>0</v>
          </cell>
          <cell r="R907" t="str">
            <v>0</v>
          </cell>
          <cell r="S907" t="str">
            <v>0</v>
          </cell>
          <cell r="T907" t="str">
            <v>0</v>
          </cell>
          <cell r="U907" t="str">
            <v>0</v>
          </cell>
          <cell r="V907" t="str">
            <v>0</v>
          </cell>
          <cell r="W907" t="str">
            <v>0</v>
          </cell>
          <cell r="X907" t="str">
            <v>0</v>
          </cell>
        </row>
        <row r="908">
          <cell r="A908">
            <v>525502</v>
          </cell>
          <cell r="B908" t="str">
            <v xml:space="preserve">                                                                 525502</v>
          </cell>
          <cell r="C908" t="str">
            <v>0</v>
          </cell>
          <cell r="D908" t="str">
            <v>0</v>
          </cell>
          <cell r="E908" t="str">
            <v>0</v>
          </cell>
          <cell r="F908" t="str">
            <v>0</v>
          </cell>
          <cell r="G908" t="str">
            <v>0</v>
          </cell>
          <cell r="H908" t="str">
            <v>0</v>
          </cell>
          <cell r="I908" t="str">
            <v>0</v>
          </cell>
          <cell r="J908" t="str">
            <v>0</v>
          </cell>
          <cell r="K908" t="str">
            <v>0</v>
          </cell>
          <cell r="L908" t="str">
            <v>0</v>
          </cell>
          <cell r="M908" t="str">
            <v>0</v>
          </cell>
          <cell r="N908" t="str">
            <v>0</v>
          </cell>
          <cell r="O908" t="str">
            <v>0</v>
          </cell>
          <cell r="P908" t="str">
            <v>0</v>
          </cell>
          <cell r="Q908" t="str">
            <v>0</v>
          </cell>
          <cell r="R908" t="str">
            <v>0</v>
          </cell>
          <cell r="S908" t="str">
            <v>0</v>
          </cell>
          <cell r="T908" t="str">
            <v>0</v>
          </cell>
          <cell r="U908" t="str">
            <v>0</v>
          </cell>
          <cell r="V908" t="str">
            <v>0</v>
          </cell>
          <cell r="W908" t="str">
            <v>0</v>
          </cell>
          <cell r="X908" t="str">
            <v>0</v>
          </cell>
        </row>
        <row r="909">
          <cell r="A909">
            <v>526211</v>
          </cell>
          <cell r="B909" t="str">
            <v xml:space="preserve">                                                                 526211</v>
          </cell>
          <cell r="C909" t="str">
            <v>0</v>
          </cell>
          <cell r="D909" t="str">
            <v>0</v>
          </cell>
          <cell r="E909" t="str">
            <v>0</v>
          </cell>
          <cell r="F909" t="str">
            <v>0</v>
          </cell>
          <cell r="G909" t="str">
            <v>0</v>
          </cell>
          <cell r="H909" t="str">
            <v>0</v>
          </cell>
          <cell r="I909" t="str">
            <v>0</v>
          </cell>
          <cell r="J909" t="str">
            <v>0</v>
          </cell>
          <cell r="K909" t="str">
            <v>0</v>
          </cell>
          <cell r="L909" t="str">
            <v>0</v>
          </cell>
          <cell r="M909" t="str">
            <v>0</v>
          </cell>
          <cell r="N909" t="str">
            <v>0</v>
          </cell>
          <cell r="O909" t="str">
            <v>0</v>
          </cell>
          <cell r="P909" t="str">
            <v>0</v>
          </cell>
          <cell r="Q909" t="str">
            <v>0</v>
          </cell>
          <cell r="R909" t="str">
            <v>0</v>
          </cell>
          <cell r="S909" t="str">
            <v>0</v>
          </cell>
          <cell r="T909" t="str">
            <v>0</v>
          </cell>
          <cell r="U909" t="str">
            <v>0</v>
          </cell>
          <cell r="V909" t="str">
            <v>0</v>
          </cell>
          <cell r="W909" t="str">
            <v>0</v>
          </cell>
          <cell r="X909" t="str">
            <v>0</v>
          </cell>
        </row>
        <row r="910">
          <cell r="A910">
            <v>527130</v>
          </cell>
          <cell r="B910" t="str">
            <v xml:space="preserve">                                                                 527130</v>
          </cell>
          <cell r="C910" t="str">
            <v>0</v>
          </cell>
          <cell r="D910" t="str">
            <v>0</v>
          </cell>
          <cell r="E910" t="str">
            <v>0</v>
          </cell>
          <cell r="F910" t="str">
            <v>0</v>
          </cell>
          <cell r="G910" t="str">
            <v>0</v>
          </cell>
          <cell r="H910" t="str">
            <v>0</v>
          </cell>
          <cell r="I910" t="str">
            <v>0</v>
          </cell>
          <cell r="J910" t="str">
            <v>0</v>
          </cell>
          <cell r="K910" t="str">
            <v>0</v>
          </cell>
          <cell r="L910" t="str">
            <v>0</v>
          </cell>
          <cell r="M910" t="str">
            <v>0</v>
          </cell>
          <cell r="N910" t="str">
            <v>0</v>
          </cell>
          <cell r="O910" t="str">
            <v>0</v>
          </cell>
          <cell r="P910" t="str">
            <v>0</v>
          </cell>
          <cell r="Q910" t="str">
            <v>0</v>
          </cell>
          <cell r="R910" t="str">
            <v>0</v>
          </cell>
          <cell r="S910" t="str">
            <v>0</v>
          </cell>
          <cell r="T910" t="str">
            <v>0</v>
          </cell>
          <cell r="U910" t="str">
            <v>0</v>
          </cell>
          <cell r="V910" t="str">
            <v>0</v>
          </cell>
          <cell r="W910" t="str">
            <v>0</v>
          </cell>
          <cell r="X910" t="str">
            <v>0</v>
          </cell>
        </row>
        <row r="911">
          <cell r="A911" t="str">
            <v xml:space="preserve">                                                                 OTHINTEXPADJCLEAN</v>
          </cell>
          <cell r="B911" t="str">
            <v xml:space="preserve">                                                                 OTHINTEXPADJCLEAN</v>
          </cell>
          <cell r="C911" t="str">
            <v>0</v>
          </cell>
          <cell r="D911" t="str">
            <v>0</v>
          </cell>
          <cell r="E911" t="str">
            <v>0</v>
          </cell>
          <cell r="F911" t="str">
            <v>0</v>
          </cell>
          <cell r="G911" t="str">
            <v>0</v>
          </cell>
          <cell r="H911" t="str">
            <v>0</v>
          </cell>
          <cell r="I911" t="str">
            <v>0</v>
          </cell>
          <cell r="J911" t="str">
            <v>0</v>
          </cell>
          <cell r="K911" t="str">
            <v>0</v>
          </cell>
          <cell r="L911" t="str">
            <v>0</v>
          </cell>
          <cell r="M911" t="str">
            <v>0</v>
          </cell>
          <cell r="N911" t="str">
            <v>0</v>
          </cell>
          <cell r="O911" t="str">
            <v>0</v>
          </cell>
          <cell r="P911" t="str">
            <v>0</v>
          </cell>
          <cell r="Q911" t="str">
            <v>0</v>
          </cell>
          <cell r="R911" t="str">
            <v>0</v>
          </cell>
          <cell r="S911" t="str">
            <v>0</v>
          </cell>
          <cell r="T911" t="str">
            <v>0</v>
          </cell>
          <cell r="U911" t="str">
            <v>0</v>
          </cell>
          <cell r="V911" t="str">
            <v>0</v>
          </cell>
          <cell r="W911" t="str">
            <v>0</v>
          </cell>
          <cell r="X911" t="str">
            <v>0</v>
          </cell>
        </row>
        <row r="912">
          <cell r="A912" t="str">
            <v xml:space="preserve">                                                            OTHINTEXPADJOOC</v>
          </cell>
          <cell r="B912" t="str">
            <v xml:space="preserve">                                                            OTHINTEXPADJOOC</v>
          </cell>
          <cell r="C912">
            <v>-190447.1</v>
          </cell>
          <cell r="D912">
            <v>-923571.12</v>
          </cell>
          <cell r="E912">
            <v>-833551.58</v>
          </cell>
          <cell r="F912">
            <v>-231406.07</v>
          </cell>
          <cell r="G912">
            <v>-139016.82</v>
          </cell>
          <cell r="H912">
            <v>-297743.76</v>
          </cell>
          <cell r="I912">
            <v>-160036.94</v>
          </cell>
          <cell r="J912">
            <v>-149397.32</v>
          </cell>
          <cell r="K912">
            <v>-276316.98</v>
          </cell>
          <cell r="L912">
            <v>-146164.56</v>
          </cell>
          <cell r="M912">
            <v>-120738.54</v>
          </cell>
          <cell r="N912">
            <v>1733170.7</v>
          </cell>
          <cell r="O912">
            <v>69488439.159999996</v>
          </cell>
          <cell r="P912">
            <v>-1735220.09</v>
          </cell>
          <cell r="Q912">
            <v>-1947569.8</v>
          </cell>
          <cell r="R912">
            <v>-668166.65</v>
          </cell>
          <cell r="S912">
            <v>-585751.24</v>
          </cell>
          <cell r="T912">
            <v>1466267.6</v>
          </cell>
          <cell r="U912">
            <v>16559101.010000002</v>
          </cell>
          <cell r="V912">
            <v>-2265068.7024999997</v>
          </cell>
          <cell r="W912">
            <v>-2879542.06</v>
          </cell>
          <cell r="X912">
            <v>-2938187.7050000001</v>
          </cell>
        </row>
        <row r="913">
          <cell r="A913" t="str">
            <v xml:space="preserve">                                                       OTHINTEXPADJ</v>
          </cell>
          <cell r="B913" t="str">
            <v xml:space="preserve">                                                       Other interest expense</v>
          </cell>
          <cell r="C913">
            <v>-190447.1</v>
          </cell>
          <cell r="D913">
            <v>-923571.12</v>
          </cell>
          <cell r="E913">
            <v>-833551.58</v>
          </cell>
          <cell r="F913">
            <v>-231406.07</v>
          </cell>
          <cell r="G913">
            <v>-139016.82</v>
          </cell>
          <cell r="H913">
            <v>-297743.76</v>
          </cell>
          <cell r="I913">
            <v>-160036.94</v>
          </cell>
          <cell r="J913">
            <v>-149397.32</v>
          </cell>
          <cell r="K913">
            <v>-276316.98</v>
          </cell>
          <cell r="L913">
            <v>-146164.56</v>
          </cell>
          <cell r="M913">
            <v>-120738.54</v>
          </cell>
          <cell r="N913">
            <v>1733170.7</v>
          </cell>
          <cell r="O913">
            <v>69488439.159999996</v>
          </cell>
          <cell r="P913">
            <v>-1735220.09</v>
          </cell>
          <cell r="Q913">
            <v>-1947569.8</v>
          </cell>
          <cell r="R913">
            <v>-668166.65</v>
          </cell>
          <cell r="S913">
            <v>-585751.24</v>
          </cell>
          <cell r="T913">
            <v>1466267.6</v>
          </cell>
          <cell r="U913">
            <v>16559101.010000002</v>
          </cell>
          <cell r="V913">
            <v>-2265068.7024999997</v>
          </cell>
          <cell r="W913">
            <v>-2879542.06</v>
          </cell>
          <cell r="X913">
            <v>-2938187.7050000001</v>
          </cell>
        </row>
        <row r="914">
          <cell r="A914" t="str">
            <v xml:space="preserve">                                                  INTEXPADJ</v>
          </cell>
          <cell r="B914" t="str">
            <v xml:space="preserve">                                                  INTEXPADJ</v>
          </cell>
          <cell r="C914">
            <v>-1162932.31</v>
          </cell>
          <cell r="D914">
            <v>-2022632.29</v>
          </cell>
          <cell r="E914">
            <v>-1530267.55</v>
          </cell>
          <cell r="F914">
            <v>-1475046.14</v>
          </cell>
          <cell r="G914">
            <v>-1488152.03</v>
          </cell>
          <cell r="H914">
            <v>-1366043.53</v>
          </cell>
          <cell r="I914">
            <v>-1560967.47</v>
          </cell>
          <cell r="J914">
            <v>-1146448.98</v>
          </cell>
          <cell r="K914">
            <v>-1326002.95</v>
          </cell>
          <cell r="L914">
            <v>-1325298.8700000001</v>
          </cell>
          <cell r="M914">
            <v>-1855693.31</v>
          </cell>
          <cell r="N914">
            <v>672965.06</v>
          </cell>
          <cell r="O914">
            <v>53700172.090000004</v>
          </cell>
          <cell r="P914">
            <v>-15586520.370000001</v>
          </cell>
          <cell r="Q914">
            <v>-4715832.1500000004</v>
          </cell>
          <cell r="R914">
            <v>-4329241.7</v>
          </cell>
          <cell r="S914">
            <v>-4033419.4</v>
          </cell>
          <cell r="T914">
            <v>-2508027.12</v>
          </cell>
          <cell r="U914">
            <v>11158960.7575</v>
          </cell>
          <cell r="V914">
            <v>-6907703.6524999999</v>
          </cell>
          <cell r="W914">
            <v>-11120524.680000002</v>
          </cell>
          <cell r="X914">
            <v>-14832072.7925</v>
          </cell>
        </row>
        <row r="915">
          <cell r="A915">
            <v>511551</v>
          </cell>
          <cell r="B915" t="str">
            <v xml:space="preserve">                                                                 511551     Int Exp - Stis Remic</v>
          </cell>
          <cell r="C915" t="str">
            <v>0</v>
          </cell>
          <cell r="D915" t="str">
            <v>0</v>
          </cell>
          <cell r="E915" t="str">
            <v>0</v>
          </cell>
          <cell r="F915" t="str">
            <v>0</v>
          </cell>
          <cell r="G915" t="str">
            <v>0</v>
          </cell>
          <cell r="H915" t="str">
            <v>0</v>
          </cell>
          <cell r="I915" t="str">
            <v>0</v>
          </cell>
          <cell r="J915" t="str">
            <v>0</v>
          </cell>
          <cell r="K915" t="str">
            <v>0</v>
          </cell>
          <cell r="L915" t="str">
            <v>0</v>
          </cell>
          <cell r="M915" t="str">
            <v>0</v>
          </cell>
          <cell r="N915" t="str">
            <v>0</v>
          </cell>
          <cell r="O915" t="str">
            <v>0</v>
          </cell>
          <cell r="P915" t="str">
            <v>0</v>
          </cell>
          <cell r="Q915" t="str">
            <v>0</v>
          </cell>
          <cell r="R915" t="str">
            <v>0</v>
          </cell>
          <cell r="S915" t="str">
            <v>0</v>
          </cell>
          <cell r="T915" t="str">
            <v>0</v>
          </cell>
          <cell r="U915" t="str">
            <v>0</v>
          </cell>
          <cell r="V915" t="str">
            <v>0</v>
          </cell>
          <cell r="W915" t="str">
            <v>0</v>
          </cell>
          <cell r="X915" t="str">
            <v>0</v>
          </cell>
        </row>
        <row r="916">
          <cell r="A916">
            <v>511611</v>
          </cell>
          <cell r="B916" t="str">
            <v xml:space="preserve">                                                                 511611     Int Expense Dollar Rolls</v>
          </cell>
          <cell r="C916" t="str">
            <v>0</v>
          </cell>
          <cell r="D916" t="str">
            <v>0</v>
          </cell>
          <cell r="E916" t="str">
            <v>0</v>
          </cell>
          <cell r="F916" t="str">
            <v>0</v>
          </cell>
          <cell r="G916" t="str">
            <v>0</v>
          </cell>
          <cell r="H916" t="str">
            <v>0</v>
          </cell>
          <cell r="I916" t="str">
            <v>0</v>
          </cell>
          <cell r="J916" t="str">
            <v>0</v>
          </cell>
          <cell r="K916" t="str">
            <v>0</v>
          </cell>
          <cell r="L916" t="str">
            <v>0</v>
          </cell>
          <cell r="M916" t="str">
            <v>0</v>
          </cell>
          <cell r="N916" t="str">
            <v>0</v>
          </cell>
          <cell r="O916" t="str">
            <v>0</v>
          </cell>
          <cell r="P916" t="str">
            <v>0</v>
          </cell>
          <cell r="Q916" t="str">
            <v>0</v>
          </cell>
          <cell r="R916" t="str">
            <v>0</v>
          </cell>
          <cell r="S916" t="str">
            <v>0</v>
          </cell>
          <cell r="T916" t="str">
            <v>0</v>
          </cell>
          <cell r="U916" t="str">
            <v>0</v>
          </cell>
          <cell r="V916" t="str">
            <v>0</v>
          </cell>
          <cell r="W916" t="str">
            <v>0</v>
          </cell>
          <cell r="X916" t="str">
            <v>0</v>
          </cell>
        </row>
        <row r="917">
          <cell r="A917">
            <v>511651</v>
          </cell>
          <cell r="B917" t="str">
            <v xml:space="preserve">                                                                 511651     INT EXP LIP SECUR LENDING</v>
          </cell>
          <cell r="C917" t="str">
            <v>0</v>
          </cell>
          <cell r="D917" t="str">
            <v>0</v>
          </cell>
          <cell r="E917" t="str">
            <v>0</v>
          </cell>
          <cell r="F917" t="str">
            <v>0</v>
          </cell>
          <cell r="G917" t="str">
            <v>0</v>
          </cell>
          <cell r="H917" t="str">
            <v>0</v>
          </cell>
          <cell r="I917" t="str">
            <v>0</v>
          </cell>
          <cell r="J917" t="str">
            <v>0</v>
          </cell>
          <cell r="K917" t="str">
            <v>0</v>
          </cell>
          <cell r="L917" t="str">
            <v>0</v>
          </cell>
          <cell r="M917" t="str">
            <v>0</v>
          </cell>
          <cell r="N917" t="str">
            <v>0</v>
          </cell>
          <cell r="O917" t="str">
            <v>0</v>
          </cell>
          <cell r="P917" t="str">
            <v>0</v>
          </cell>
          <cell r="Q917" t="str">
            <v>0</v>
          </cell>
          <cell r="R917" t="str">
            <v>0</v>
          </cell>
          <cell r="S917" t="str">
            <v>0</v>
          </cell>
          <cell r="T917" t="str">
            <v>0</v>
          </cell>
          <cell r="U917" t="str">
            <v>0</v>
          </cell>
          <cell r="V917" t="str">
            <v>0</v>
          </cell>
          <cell r="W917" t="str">
            <v>0</v>
          </cell>
          <cell r="X917" t="str">
            <v>0</v>
          </cell>
        </row>
        <row r="918">
          <cell r="A918">
            <v>511652</v>
          </cell>
          <cell r="B918" t="str">
            <v xml:space="preserve">                                                                 511652     Int Expense-Contingency</v>
          </cell>
          <cell r="C918" t="str">
            <v>0</v>
          </cell>
          <cell r="D918" t="str">
            <v>0</v>
          </cell>
          <cell r="E918" t="str">
            <v>0</v>
          </cell>
          <cell r="F918" t="str">
            <v>0</v>
          </cell>
          <cell r="G918" t="str">
            <v>0</v>
          </cell>
          <cell r="H918" t="str">
            <v>0</v>
          </cell>
          <cell r="I918" t="str">
            <v>0</v>
          </cell>
          <cell r="J918" t="str">
            <v>0</v>
          </cell>
          <cell r="K918" t="str">
            <v>0</v>
          </cell>
          <cell r="L918" t="str">
            <v>0</v>
          </cell>
          <cell r="M918" t="str">
            <v>0</v>
          </cell>
          <cell r="N918" t="str">
            <v>0</v>
          </cell>
          <cell r="O918" t="str">
            <v>0</v>
          </cell>
          <cell r="P918" t="str">
            <v>0</v>
          </cell>
          <cell r="Q918" t="str">
            <v>0</v>
          </cell>
          <cell r="R918" t="str">
            <v>0</v>
          </cell>
          <cell r="S918" t="str">
            <v>0</v>
          </cell>
          <cell r="T918" t="str">
            <v>0</v>
          </cell>
          <cell r="U918" t="str">
            <v>0</v>
          </cell>
          <cell r="V918" t="str">
            <v>0</v>
          </cell>
          <cell r="W918" t="str">
            <v>0</v>
          </cell>
          <cell r="X918" t="str">
            <v>0</v>
          </cell>
        </row>
        <row r="919">
          <cell r="A919">
            <v>511653</v>
          </cell>
          <cell r="B919" t="str">
            <v xml:space="preserve">                                                                 511653     Int Expense-Contingency</v>
          </cell>
          <cell r="C919">
            <v>-24527.78</v>
          </cell>
          <cell r="D919">
            <v>-75750</v>
          </cell>
          <cell r="E919">
            <v>-127138.88</v>
          </cell>
          <cell r="F919">
            <v>-105805.56</v>
          </cell>
          <cell r="G919" t="str">
            <v>0</v>
          </cell>
          <cell r="H919">
            <v>-28111.11</v>
          </cell>
          <cell r="I919">
            <v>-29166.66</v>
          </cell>
          <cell r="J919">
            <v>-204194.46</v>
          </cell>
          <cell r="K919">
            <v>-58638.879999999997</v>
          </cell>
          <cell r="L919">
            <v>-29388.880000000001</v>
          </cell>
          <cell r="M919">
            <v>-29277.78</v>
          </cell>
          <cell r="N919">
            <v>-58611.11</v>
          </cell>
          <cell r="O919">
            <v>-4994083.34</v>
          </cell>
          <cell r="P919">
            <v>-770611.1</v>
          </cell>
          <cell r="Q919">
            <v>-227416.66</v>
          </cell>
          <cell r="R919">
            <v>-133916.67000000001</v>
          </cell>
          <cell r="S919">
            <v>-292000</v>
          </cell>
          <cell r="T919">
            <v>-117277.77</v>
          </cell>
          <cell r="U919">
            <v>-1336576.3899999999</v>
          </cell>
          <cell r="V919">
            <v>-313798.60749999998</v>
          </cell>
          <cell r="W919">
            <v>-499965.27500000002</v>
          </cell>
          <cell r="X919">
            <v>-704666.65749999997</v>
          </cell>
        </row>
        <row r="920">
          <cell r="A920">
            <v>511654</v>
          </cell>
          <cell r="B920" t="str">
            <v xml:space="preserve">                                                                 511654     COMM EXP CONTIGENCY REPO</v>
          </cell>
          <cell r="C920">
            <v>-55.56</v>
          </cell>
          <cell r="D920">
            <v>-166.67</v>
          </cell>
          <cell r="E920">
            <v>-333.33</v>
          </cell>
          <cell r="F920">
            <v>-222.22</v>
          </cell>
          <cell r="G920" t="str">
            <v>0</v>
          </cell>
          <cell r="H920">
            <v>-55.56</v>
          </cell>
          <cell r="I920">
            <v>-55.56</v>
          </cell>
          <cell r="J920">
            <v>-388.89</v>
          </cell>
          <cell r="K920">
            <v>-111.11</v>
          </cell>
          <cell r="L920">
            <v>-55.56</v>
          </cell>
          <cell r="M920">
            <v>-55.56</v>
          </cell>
          <cell r="N920">
            <v>-111.11</v>
          </cell>
          <cell r="O920">
            <v>-1888.9</v>
          </cell>
          <cell r="P920">
            <v>-1611.13</v>
          </cell>
          <cell r="Q920">
            <v>-555.55999999999995</v>
          </cell>
          <cell r="R920">
            <v>-277.77999999999997</v>
          </cell>
          <cell r="S920">
            <v>-555.55999999999995</v>
          </cell>
          <cell r="T920">
            <v>-222.23</v>
          </cell>
          <cell r="U920">
            <v>-680.5625</v>
          </cell>
          <cell r="V920">
            <v>-736.11500000000001</v>
          </cell>
          <cell r="W920">
            <v>-1097.2325000000001</v>
          </cell>
          <cell r="X920">
            <v>-1486.1275000000001</v>
          </cell>
        </row>
        <row r="921">
          <cell r="A921" t="str">
            <v xml:space="preserve">                                                            COLLATBORROWGS</v>
          </cell>
          <cell r="B921" t="str">
            <v xml:space="preserve">                                                            Interst expense on collateralized borrowings</v>
          </cell>
          <cell r="C921">
            <v>-24583.34</v>
          </cell>
          <cell r="D921">
            <v>-75916.67</v>
          </cell>
          <cell r="E921">
            <v>-127472.21</v>
          </cell>
          <cell r="F921">
            <v>-106027.78</v>
          </cell>
          <cell r="G921" t="str">
            <v>0</v>
          </cell>
          <cell r="H921">
            <v>-28166.67</v>
          </cell>
          <cell r="I921">
            <v>-29222.22</v>
          </cell>
          <cell r="J921">
            <v>-204583.35</v>
          </cell>
          <cell r="K921">
            <v>-58749.99</v>
          </cell>
          <cell r="L921">
            <v>-29444.44</v>
          </cell>
          <cell r="M921">
            <v>-29333.34</v>
          </cell>
          <cell r="N921">
            <v>-58722.22</v>
          </cell>
          <cell r="O921">
            <v>-4995972.24</v>
          </cell>
          <cell r="P921">
            <v>-772222.23</v>
          </cell>
          <cell r="Q921">
            <v>-227972.22</v>
          </cell>
          <cell r="R921">
            <v>-134194.45000000001</v>
          </cell>
          <cell r="S921">
            <v>-292555.56</v>
          </cell>
          <cell r="T921">
            <v>-117500</v>
          </cell>
          <cell r="U921">
            <v>-1337256.9524999999</v>
          </cell>
          <cell r="V921">
            <v>-314534.72250000003</v>
          </cell>
          <cell r="W921">
            <v>-501062.50750000001</v>
          </cell>
          <cell r="X921">
            <v>-706152.78499999992</v>
          </cell>
        </row>
        <row r="922">
          <cell r="A922">
            <v>514600</v>
          </cell>
          <cell r="B922" t="str">
            <v xml:space="preserve">                                                                 514600     Interest Expense-STN</v>
          </cell>
          <cell r="C922" t="str">
            <v>0</v>
          </cell>
          <cell r="D922" t="str">
            <v>0</v>
          </cell>
          <cell r="E922" t="str">
            <v>0</v>
          </cell>
          <cell r="F922" t="str">
            <v>0</v>
          </cell>
          <cell r="G922" t="str">
            <v>0</v>
          </cell>
          <cell r="H922" t="str">
            <v>0</v>
          </cell>
          <cell r="I922" t="str">
            <v>0</v>
          </cell>
          <cell r="J922" t="str">
            <v>0</v>
          </cell>
          <cell r="K922" t="str">
            <v>0</v>
          </cell>
          <cell r="L922" t="str">
            <v>0</v>
          </cell>
          <cell r="M922" t="str">
            <v>0</v>
          </cell>
          <cell r="N922" t="str">
            <v>0</v>
          </cell>
          <cell r="O922" t="str">
            <v>0</v>
          </cell>
          <cell r="P922" t="str">
            <v>0</v>
          </cell>
          <cell r="Q922" t="str">
            <v>0</v>
          </cell>
          <cell r="R922" t="str">
            <v>0</v>
          </cell>
          <cell r="S922" t="str">
            <v>0</v>
          </cell>
          <cell r="T922" t="str">
            <v>0</v>
          </cell>
          <cell r="U922" t="str">
            <v>0</v>
          </cell>
          <cell r="V922" t="str">
            <v>0</v>
          </cell>
          <cell r="W922" t="str">
            <v>0</v>
          </cell>
          <cell r="X922" t="str">
            <v>0</v>
          </cell>
        </row>
        <row r="923">
          <cell r="A923">
            <v>514610</v>
          </cell>
          <cell r="B923" t="str">
            <v xml:space="preserve">                                                                 514610     Amort Commission (Stn)</v>
          </cell>
          <cell r="C923" t="str">
            <v>0</v>
          </cell>
          <cell r="D923" t="str">
            <v>0</v>
          </cell>
          <cell r="E923" t="str">
            <v>0</v>
          </cell>
          <cell r="F923" t="str">
            <v>0</v>
          </cell>
          <cell r="G923" t="str">
            <v>0</v>
          </cell>
          <cell r="H923" t="str">
            <v>0</v>
          </cell>
          <cell r="I923" t="str">
            <v>0</v>
          </cell>
          <cell r="J923" t="str">
            <v>0</v>
          </cell>
          <cell r="K923" t="str">
            <v>0</v>
          </cell>
          <cell r="L923" t="str">
            <v>0</v>
          </cell>
          <cell r="M923" t="str">
            <v>0</v>
          </cell>
          <cell r="N923" t="str">
            <v>0</v>
          </cell>
          <cell r="O923" t="str">
            <v>0</v>
          </cell>
          <cell r="P923" t="str">
            <v>0</v>
          </cell>
          <cell r="Q923" t="str">
            <v>0</v>
          </cell>
          <cell r="R923" t="str">
            <v>0</v>
          </cell>
          <cell r="S923" t="str">
            <v>0</v>
          </cell>
          <cell r="T923" t="str">
            <v>0</v>
          </cell>
          <cell r="U923" t="str">
            <v>0</v>
          </cell>
          <cell r="V923" t="str">
            <v>0</v>
          </cell>
          <cell r="W923" t="str">
            <v>0</v>
          </cell>
          <cell r="X923" t="str">
            <v>0</v>
          </cell>
        </row>
        <row r="924">
          <cell r="A924">
            <v>514630</v>
          </cell>
          <cell r="B924" t="str">
            <v xml:space="preserve">                                                                 514630     Amort Discount (Stn)</v>
          </cell>
          <cell r="C924" t="str">
            <v>0</v>
          </cell>
          <cell r="D924" t="str">
            <v>0</v>
          </cell>
          <cell r="E924" t="str">
            <v>0</v>
          </cell>
          <cell r="F924" t="str">
            <v>0</v>
          </cell>
          <cell r="G924" t="str">
            <v>0</v>
          </cell>
          <cell r="H924" t="str">
            <v>0</v>
          </cell>
          <cell r="I924" t="str">
            <v>0</v>
          </cell>
          <cell r="J924" t="str">
            <v>0</v>
          </cell>
          <cell r="K924" t="str">
            <v>0</v>
          </cell>
          <cell r="L924" t="str">
            <v>0</v>
          </cell>
          <cell r="M924" t="str">
            <v>0</v>
          </cell>
          <cell r="N924" t="str">
            <v>0</v>
          </cell>
          <cell r="O924" t="str">
            <v>0</v>
          </cell>
          <cell r="P924" t="str">
            <v>0</v>
          </cell>
          <cell r="Q924" t="str">
            <v>0</v>
          </cell>
          <cell r="R924" t="str">
            <v>0</v>
          </cell>
          <cell r="S924" t="str">
            <v>0</v>
          </cell>
          <cell r="T924" t="str">
            <v>0</v>
          </cell>
          <cell r="U924" t="str">
            <v>0</v>
          </cell>
          <cell r="V924" t="str">
            <v>0</v>
          </cell>
          <cell r="W924" t="str">
            <v>0</v>
          </cell>
          <cell r="X924" t="str">
            <v>0</v>
          </cell>
        </row>
        <row r="925">
          <cell r="A925">
            <v>514660</v>
          </cell>
          <cell r="B925" t="str">
            <v xml:space="preserve">                                                                 514660     Amort Exp Hedge Gain-STN</v>
          </cell>
          <cell r="C925" t="str">
            <v>0</v>
          </cell>
          <cell r="D925" t="str">
            <v>0</v>
          </cell>
          <cell r="E925" t="str">
            <v>0</v>
          </cell>
          <cell r="F925" t="str">
            <v>0</v>
          </cell>
          <cell r="G925" t="str">
            <v>0</v>
          </cell>
          <cell r="H925" t="str">
            <v>0</v>
          </cell>
          <cell r="I925" t="str">
            <v>0</v>
          </cell>
          <cell r="J925" t="str">
            <v>0</v>
          </cell>
          <cell r="K925" t="str">
            <v>0</v>
          </cell>
          <cell r="L925" t="str">
            <v>0</v>
          </cell>
          <cell r="M925" t="str">
            <v>0</v>
          </cell>
          <cell r="N925" t="str">
            <v>0</v>
          </cell>
          <cell r="O925" t="str">
            <v>0</v>
          </cell>
          <cell r="P925" t="str">
            <v>0</v>
          </cell>
          <cell r="Q925" t="str">
            <v>0</v>
          </cell>
          <cell r="R925" t="str">
            <v>0</v>
          </cell>
          <cell r="S925" t="str">
            <v>0</v>
          </cell>
          <cell r="T925" t="str">
            <v>0</v>
          </cell>
          <cell r="U925" t="str">
            <v>0</v>
          </cell>
          <cell r="V925" t="str">
            <v>0</v>
          </cell>
          <cell r="W925" t="str">
            <v>0</v>
          </cell>
          <cell r="X925" t="str">
            <v>0</v>
          </cell>
        </row>
        <row r="926">
          <cell r="A926">
            <v>514670</v>
          </cell>
          <cell r="B926" t="str">
            <v xml:space="preserve">                                                                 514670     Amort Exp Hedge Loss-STN</v>
          </cell>
          <cell r="C926" t="str">
            <v>0</v>
          </cell>
          <cell r="D926" t="str">
            <v>0</v>
          </cell>
          <cell r="E926" t="str">
            <v>0</v>
          </cell>
          <cell r="F926" t="str">
            <v>0</v>
          </cell>
          <cell r="G926" t="str">
            <v>0</v>
          </cell>
          <cell r="H926" t="str">
            <v>0</v>
          </cell>
          <cell r="I926" t="str">
            <v>0</v>
          </cell>
          <cell r="J926" t="str">
            <v>0</v>
          </cell>
          <cell r="K926" t="str">
            <v>0</v>
          </cell>
          <cell r="L926" t="str">
            <v>0</v>
          </cell>
          <cell r="M926" t="str">
            <v>0</v>
          </cell>
          <cell r="N926" t="str">
            <v>0</v>
          </cell>
          <cell r="O926" t="str">
            <v>0</v>
          </cell>
          <cell r="P926" t="str">
            <v>0</v>
          </cell>
          <cell r="Q926" t="str">
            <v>0</v>
          </cell>
          <cell r="R926" t="str">
            <v>0</v>
          </cell>
          <cell r="S926" t="str">
            <v>0</v>
          </cell>
          <cell r="T926" t="str">
            <v>0</v>
          </cell>
          <cell r="U926" t="str">
            <v>0</v>
          </cell>
          <cell r="V926" t="str">
            <v>0</v>
          </cell>
          <cell r="W926" t="str">
            <v>0</v>
          </cell>
          <cell r="X926" t="str">
            <v>0</v>
          </cell>
        </row>
        <row r="927">
          <cell r="A927">
            <v>519012</v>
          </cell>
          <cell r="B927" t="str">
            <v xml:space="preserve">                                                                 519012     Interest Income-STN</v>
          </cell>
          <cell r="C927" t="str">
            <v>0</v>
          </cell>
          <cell r="D927" t="str">
            <v>0</v>
          </cell>
          <cell r="E927" t="str">
            <v>0</v>
          </cell>
          <cell r="F927" t="str">
            <v>0</v>
          </cell>
          <cell r="G927" t="str">
            <v>0</v>
          </cell>
          <cell r="H927" t="str">
            <v>0</v>
          </cell>
          <cell r="I927" t="str">
            <v>0</v>
          </cell>
          <cell r="J927" t="str">
            <v>0</v>
          </cell>
          <cell r="K927" t="str">
            <v>0</v>
          </cell>
          <cell r="L927" t="str">
            <v>0</v>
          </cell>
          <cell r="M927" t="str">
            <v>0</v>
          </cell>
          <cell r="N927" t="str">
            <v>0</v>
          </cell>
          <cell r="O927" t="str">
            <v>0</v>
          </cell>
          <cell r="P927" t="str">
            <v>0</v>
          </cell>
          <cell r="Q927" t="str">
            <v>0</v>
          </cell>
          <cell r="R927" t="str">
            <v>0</v>
          </cell>
          <cell r="S927" t="str">
            <v>0</v>
          </cell>
          <cell r="T927" t="str">
            <v>0</v>
          </cell>
          <cell r="U927" t="str">
            <v>0</v>
          </cell>
          <cell r="V927" t="str">
            <v>0</v>
          </cell>
          <cell r="W927" t="str">
            <v>0</v>
          </cell>
          <cell r="X927" t="str">
            <v>0</v>
          </cell>
        </row>
        <row r="928">
          <cell r="A928" t="str">
            <v xml:space="preserve">                                                            STNOTES</v>
          </cell>
          <cell r="B928" t="str">
            <v xml:space="preserve">                                                            Short-term notes interest expense</v>
          </cell>
          <cell r="C928" t="str">
            <v>0</v>
          </cell>
          <cell r="D928" t="str">
            <v>0</v>
          </cell>
          <cell r="E928" t="str">
            <v>0</v>
          </cell>
          <cell r="F928" t="str">
            <v>0</v>
          </cell>
          <cell r="G928" t="str">
            <v>0</v>
          </cell>
          <cell r="H928" t="str">
            <v>0</v>
          </cell>
          <cell r="I928" t="str">
            <v>0</v>
          </cell>
          <cell r="J928" t="str">
            <v>0</v>
          </cell>
          <cell r="K928" t="str">
            <v>0</v>
          </cell>
          <cell r="L928" t="str">
            <v>0</v>
          </cell>
          <cell r="M928" t="str">
            <v>0</v>
          </cell>
          <cell r="N928" t="str">
            <v>0</v>
          </cell>
          <cell r="O928" t="str">
            <v>0</v>
          </cell>
          <cell r="P928" t="str">
            <v>0</v>
          </cell>
          <cell r="Q928" t="str">
            <v>0</v>
          </cell>
          <cell r="R928" t="str">
            <v>0</v>
          </cell>
          <cell r="S928" t="str">
            <v>0</v>
          </cell>
          <cell r="T928" t="str">
            <v>0</v>
          </cell>
          <cell r="U928" t="str">
            <v>0</v>
          </cell>
          <cell r="V928" t="str">
            <v>0</v>
          </cell>
          <cell r="W928" t="str">
            <v>0</v>
          </cell>
          <cell r="X928" t="str">
            <v>0</v>
          </cell>
        </row>
        <row r="929">
          <cell r="A929">
            <v>511511</v>
          </cell>
          <cell r="B929" t="str">
            <v xml:space="preserve">                                                                 511511     Int Exp Investmt Agreemnt</v>
          </cell>
          <cell r="C929">
            <v>-3078577.38</v>
          </cell>
          <cell r="D929">
            <v>-3251128.88</v>
          </cell>
          <cell r="E929">
            <v>-3435417.79</v>
          </cell>
          <cell r="F929">
            <v>-3666580.11</v>
          </cell>
          <cell r="G929">
            <v>-3929915.66</v>
          </cell>
          <cell r="H929">
            <v>-3985143.85</v>
          </cell>
          <cell r="I929">
            <v>-4320373.49</v>
          </cell>
          <cell r="J929">
            <v>-4779290.17</v>
          </cell>
          <cell r="K929">
            <v>-5048669.03</v>
          </cell>
          <cell r="L929">
            <v>-5208095.79</v>
          </cell>
          <cell r="M929">
            <v>-5378954.6200000001</v>
          </cell>
          <cell r="N929">
            <v>-5684414.3600000003</v>
          </cell>
          <cell r="O929">
            <v>-23366511.34</v>
          </cell>
          <cell r="P929">
            <v>-51766561.130000003</v>
          </cell>
          <cell r="Q929">
            <v>-9765124.0500000007</v>
          </cell>
          <cell r="R929">
            <v>-11581639.619999999</v>
          </cell>
          <cell r="S929">
            <v>-14148332.690000001</v>
          </cell>
          <cell r="T929">
            <v>-16271464.77</v>
          </cell>
          <cell r="U929">
            <v>-10634979.7575</v>
          </cell>
          <cell r="V929">
            <v>-15476302.925000001</v>
          </cell>
          <cell r="W929">
            <v>-28238856.129999999</v>
          </cell>
          <cell r="X929">
            <v>-43511749.102499999</v>
          </cell>
        </row>
        <row r="930">
          <cell r="A930" t="str">
            <v xml:space="preserve">                                                            INVESTAGRMTS</v>
          </cell>
          <cell r="B930" t="str">
            <v xml:space="preserve">                                                            Interst expense - investment agreements</v>
          </cell>
          <cell r="C930">
            <v>-3078577.38</v>
          </cell>
          <cell r="D930">
            <v>-3251128.88</v>
          </cell>
          <cell r="E930">
            <v>-3435417.79</v>
          </cell>
          <cell r="F930">
            <v>-3666580.11</v>
          </cell>
          <cell r="G930">
            <v>-3929915.66</v>
          </cell>
          <cell r="H930">
            <v>-3985143.85</v>
          </cell>
          <cell r="I930">
            <v>-4320373.49</v>
          </cell>
          <cell r="J930">
            <v>-4779290.17</v>
          </cell>
          <cell r="K930">
            <v>-5048669.03</v>
          </cell>
          <cell r="L930">
            <v>-5208095.79</v>
          </cell>
          <cell r="M930">
            <v>-5378954.6200000001</v>
          </cell>
          <cell r="N930">
            <v>-5684414.3600000003</v>
          </cell>
          <cell r="O930">
            <v>-23366511.34</v>
          </cell>
          <cell r="P930">
            <v>-51766561.130000003</v>
          </cell>
          <cell r="Q930">
            <v>-9765124.0500000007</v>
          </cell>
          <cell r="R930">
            <v>-11581639.619999999</v>
          </cell>
          <cell r="S930">
            <v>-14148332.690000001</v>
          </cell>
          <cell r="T930">
            <v>-16271464.77</v>
          </cell>
          <cell r="U930">
            <v>-10634979.7575</v>
          </cell>
          <cell r="V930">
            <v>-15476302.925000001</v>
          </cell>
          <cell r="W930">
            <v>-28238856.129999999</v>
          </cell>
          <cell r="X930">
            <v>-43511749.102499999</v>
          </cell>
        </row>
        <row r="931">
          <cell r="A931">
            <v>512300</v>
          </cell>
          <cell r="B931" t="str">
            <v xml:space="preserve">                                                                 512300     Interest Expense (USTO)</v>
          </cell>
          <cell r="C931" t="str">
            <v>0</v>
          </cell>
          <cell r="D931" t="str">
            <v>0</v>
          </cell>
          <cell r="E931" t="str">
            <v>0</v>
          </cell>
          <cell r="F931" t="str">
            <v>0</v>
          </cell>
          <cell r="G931" t="str">
            <v>0</v>
          </cell>
          <cell r="H931" t="str">
            <v>0</v>
          </cell>
          <cell r="I931" t="str">
            <v>0</v>
          </cell>
          <cell r="J931" t="str">
            <v>0</v>
          </cell>
          <cell r="K931" t="str">
            <v>0</v>
          </cell>
          <cell r="L931" t="str">
            <v>0</v>
          </cell>
          <cell r="M931" t="str">
            <v>0</v>
          </cell>
          <cell r="N931" t="str">
            <v>0</v>
          </cell>
          <cell r="O931" t="str">
            <v>0</v>
          </cell>
          <cell r="P931" t="str">
            <v>0</v>
          </cell>
          <cell r="Q931" t="str">
            <v>0</v>
          </cell>
          <cell r="R931" t="str">
            <v>0</v>
          </cell>
          <cell r="S931" t="str">
            <v>0</v>
          </cell>
          <cell r="T931" t="str">
            <v>0</v>
          </cell>
          <cell r="U931" t="str">
            <v>0</v>
          </cell>
          <cell r="V931" t="str">
            <v>0</v>
          </cell>
          <cell r="W931" t="str">
            <v>0</v>
          </cell>
          <cell r="X931" t="str">
            <v>0</v>
          </cell>
        </row>
        <row r="932">
          <cell r="A932">
            <v>512310</v>
          </cell>
          <cell r="B932" t="str">
            <v xml:space="preserve">                                                                 512310     Amort Expense Commission(USTO)</v>
          </cell>
          <cell r="C932" t="str">
            <v>0</v>
          </cell>
          <cell r="D932" t="str">
            <v>0</v>
          </cell>
          <cell r="E932" t="str">
            <v>0</v>
          </cell>
          <cell r="F932" t="str">
            <v>0</v>
          </cell>
          <cell r="G932" t="str">
            <v>0</v>
          </cell>
          <cell r="H932" t="str">
            <v>0</v>
          </cell>
          <cell r="I932" t="str">
            <v>0</v>
          </cell>
          <cell r="J932" t="str">
            <v>0</v>
          </cell>
          <cell r="K932" t="str">
            <v>0</v>
          </cell>
          <cell r="L932" t="str">
            <v>0</v>
          </cell>
          <cell r="M932" t="str">
            <v>0</v>
          </cell>
          <cell r="N932" t="str">
            <v>0</v>
          </cell>
          <cell r="O932" t="str">
            <v>0</v>
          </cell>
          <cell r="P932" t="str">
            <v>0</v>
          </cell>
          <cell r="Q932" t="str">
            <v>0</v>
          </cell>
          <cell r="R932" t="str">
            <v>0</v>
          </cell>
          <cell r="S932" t="str">
            <v>0</v>
          </cell>
          <cell r="T932" t="str">
            <v>0</v>
          </cell>
          <cell r="U932" t="str">
            <v>0</v>
          </cell>
          <cell r="V932" t="str">
            <v>0</v>
          </cell>
          <cell r="W932" t="str">
            <v>0</v>
          </cell>
          <cell r="X932" t="str">
            <v>0</v>
          </cell>
        </row>
        <row r="933">
          <cell r="A933">
            <v>512320</v>
          </cell>
          <cell r="B933" t="str">
            <v xml:space="preserve">                                                                 512320     Amort Income Premium (USTO)</v>
          </cell>
          <cell r="C933" t="str">
            <v>0</v>
          </cell>
          <cell r="D933" t="str">
            <v>0</v>
          </cell>
          <cell r="E933" t="str">
            <v>0</v>
          </cell>
          <cell r="F933" t="str">
            <v>0</v>
          </cell>
          <cell r="G933" t="str">
            <v>0</v>
          </cell>
          <cell r="H933" t="str">
            <v>0</v>
          </cell>
          <cell r="I933" t="str">
            <v>0</v>
          </cell>
          <cell r="J933" t="str">
            <v>0</v>
          </cell>
          <cell r="K933" t="str">
            <v>0</v>
          </cell>
          <cell r="L933" t="str">
            <v>0</v>
          </cell>
          <cell r="M933" t="str">
            <v>0</v>
          </cell>
          <cell r="N933" t="str">
            <v>0</v>
          </cell>
          <cell r="O933" t="str">
            <v>0</v>
          </cell>
          <cell r="P933" t="str">
            <v>0</v>
          </cell>
          <cell r="Q933" t="str">
            <v>0</v>
          </cell>
          <cell r="R933" t="str">
            <v>0</v>
          </cell>
          <cell r="S933" t="str">
            <v>0</v>
          </cell>
          <cell r="T933" t="str">
            <v>0</v>
          </cell>
          <cell r="U933" t="str">
            <v>0</v>
          </cell>
          <cell r="V933" t="str">
            <v>0</v>
          </cell>
          <cell r="W933" t="str">
            <v>0</v>
          </cell>
          <cell r="X933" t="str">
            <v>0</v>
          </cell>
        </row>
        <row r="934">
          <cell r="A934">
            <v>512330</v>
          </cell>
          <cell r="B934" t="str">
            <v xml:space="preserve">                                                                 512330     Amort Expense Discount (USTO)</v>
          </cell>
          <cell r="C934" t="str">
            <v>0</v>
          </cell>
          <cell r="D934" t="str">
            <v>0</v>
          </cell>
          <cell r="E934" t="str">
            <v>0</v>
          </cell>
          <cell r="F934" t="str">
            <v>0</v>
          </cell>
          <cell r="G934" t="str">
            <v>0</v>
          </cell>
          <cell r="H934" t="str">
            <v>0</v>
          </cell>
          <cell r="I934" t="str">
            <v>0</v>
          </cell>
          <cell r="J934" t="str">
            <v>0</v>
          </cell>
          <cell r="K934" t="str">
            <v>0</v>
          </cell>
          <cell r="L934" t="str">
            <v>0</v>
          </cell>
          <cell r="M934" t="str">
            <v>0</v>
          </cell>
          <cell r="N934" t="str">
            <v>0</v>
          </cell>
          <cell r="O934" t="str">
            <v>0</v>
          </cell>
          <cell r="P934" t="str">
            <v>0</v>
          </cell>
          <cell r="Q934" t="str">
            <v>0</v>
          </cell>
          <cell r="R934" t="str">
            <v>0</v>
          </cell>
          <cell r="S934" t="str">
            <v>0</v>
          </cell>
          <cell r="T934" t="str">
            <v>0</v>
          </cell>
          <cell r="U934" t="str">
            <v>0</v>
          </cell>
          <cell r="V934" t="str">
            <v>0</v>
          </cell>
          <cell r="W934" t="str">
            <v>0</v>
          </cell>
          <cell r="X934" t="str">
            <v>0</v>
          </cell>
        </row>
        <row r="935">
          <cell r="A935">
            <v>519008</v>
          </cell>
          <cell r="B935" t="str">
            <v xml:space="preserve">                                                                 519008     Interest Income (USTO)</v>
          </cell>
          <cell r="C935" t="str">
            <v>0</v>
          </cell>
          <cell r="D935" t="str">
            <v>0</v>
          </cell>
          <cell r="E935" t="str">
            <v>0</v>
          </cell>
          <cell r="F935" t="str">
            <v>0</v>
          </cell>
          <cell r="G935" t="str">
            <v>0</v>
          </cell>
          <cell r="H935" t="str">
            <v>0</v>
          </cell>
          <cell r="I935" t="str">
            <v>0</v>
          </cell>
          <cell r="J935" t="str">
            <v>0</v>
          </cell>
          <cell r="K935" t="str">
            <v>0</v>
          </cell>
          <cell r="L935" t="str">
            <v>0</v>
          </cell>
          <cell r="M935" t="str">
            <v>0</v>
          </cell>
          <cell r="N935" t="str">
            <v>0</v>
          </cell>
          <cell r="O935" t="str">
            <v>0</v>
          </cell>
          <cell r="P935" t="str">
            <v>0</v>
          </cell>
          <cell r="Q935" t="str">
            <v>0</v>
          </cell>
          <cell r="R935" t="str">
            <v>0</v>
          </cell>
          <cell r="S935" t="str">
            <v>0</v>
          </cell>
          <cell r="T935" t="str">
            <v>0</v>
          </cell>
          <cell r="U935" t="str">
            <v>0</v>
          </cell>
          <cell r="V935" t="str">
            <v>0</v>
          </cell>
          <cell r="W935" t="str">
            <v>0</v>
          </cell>
          <cell r="X935" t="str">
            <v>0</v>
          </cell>
        </row>
        <row r="936">
          <cell r="A936" t="str">
            <v xml:space="preserve">                                                            USTOINTEXP</v>
          </cell>
          <cell r="B936" t="str">
            <v xml:space="preserve">                                                            Interest expense - USTO</v>
          </cell>
          <cell r="C936" t="str">
            <v>0</v>
          </cell>
          <cell r="D936" t="str">
            <v>0</v>
          </cell>
          <cell r="E936" t="str">
            <v>0</v>
          </cell>
          <cell r="F936" t="str">
            <v>0</v>
          </cell>
          <cell r="G936" t="str">
            <v>0</v>
          </cell>
          <cell r="H936" t="str">
            <v>0</v>
          </cell>
          <cell r="I936" t="str">
            <v>0</v>
          </cell>
          <cell r="J936" t="str">
            <v>0</v>
          </cell>
          <cell r="K936" t="str">
            <v>0</v>
          </cell>
          <cell r="L936" t="str">
            <v>0</v>
          </cell>
          <cell r="M936" t="str">
            <v>0</v>
          </cell>
          <cell r="N936" t="str">
            <v>0</v>
          </cell>
          <cell r="O936" t="str">
            <v>0</v>
          </cell>
          <cell r="P936" t="str">
            <v>0</v>
          </cell>
          <cell r="Q936" t="str">
            <v>0</v>
          </cell>
          <cell r="R936" t="str">
            <v>0</v>
          </cell>
          <cell r="S936" t="str">
            <v>0</v>
          </cell>
          <cell r="T936" t="str">
            <v>0</v>
          </cell>
          <cell r="U936" t="str">
            <v>0</v>
          </cell>
          <cell r="V936" t="str">
            <v>0</v>
          </cell>
          <cell r="W936" t="str">
            <v>0</v>
          </cell>
          <cell r="X936" t="str">
            <v>0</v>
          </cell>
        </row>
        <row r="937">
          <cell r="A937">
            <v>511211</v>
          </cell>
          <cell r="B937" t="str">
            <v xml:space="preserve">                                                                 511211     Int Exp - Fed Funds</v>
          </cell>
          <cell r="C937">
            <v>-1190962.0900000001</v>
          </cell>
          <cell r="D937">
            <v>-1378838.03</v>
          </cell>
          <cell r="E937">
            <v>-773867.42</v>
          </cell>
          <cell r="F937">
            <v>-864569.74</v>
          </cell>
          <cell r="G937">
            <v>-1104200.47</v>
          </cell>
          <cell r="H937">
            <v>-1371563.7</v>
          </cell>
          <cell r="I937">
            <v>-104756.94</v>
          </cell>
          <cell r="J937">
            <v>-669975.68999999994</v>
          </cell>
          <cell r="K937">
            <v>-733500</v>
          </cell>
          <cell r="L937">
            <v>-482041.67</v>
          </cell>
          <cell r="M937">
            <v>-1145138.8899999999</v>
          </cell>
          <cell r="N937">
            <v>-312500</v>
          </cell>
          <cell r="O937">
            <v>-21948152.59</v>
          </cell>
          <cell r="P937">
            <v>-10131914.640000001</v>
          </cell>
          <cell r="Q937">
            <v>-3343667.54</v>
          </cell>
          <cell r="R937">
            <v>-3340333.91</v>
          </cell>
          <cell r="S937">
            <v>-1508232.63</v>
          </cell>
          <cell r="T937">
            <v>-1939680.56</v>
          </cell>
          <cell r="U937">
            <v>-7263145.585</v>
          </cell>
          <cell r="V937">
            <v>-4887086.0049999999</v>
          </cell>
          <cell r="W937">
            <v>-7280932</v>
          </cell>
          <cell r="X937">
            <v>-9204459.7774999999</v>
          </cell>
        </row>
        <row r="938">
          <cell r="A938">
            <v>511212</v>
          </cell>
          <cell r="B938" t="str">
            <v xml:space="preserve">                                                                 511212     COMM EXP O/N FED FUNDS</v>
          </cell>
          <cell r="C938">
            <v>-2397.73</v>
          </cell>
          <cell r="D938">
            <v>-3041.51</v>
          </cell>
          <cell r="E938">
            <v>-1623.3</v>
          </cell>
          <cell r="F938">
            <v>-1780.83</v>
          </cell>
          <cell r="G938">
            <v>-2192.3200000000002</v>
          </cell>
          <cell r="H938">
            <v>-2751.45</v>
          </cell>
          <cell r="I938">
            <v>-194.44</v>
          </cell>
          <cell r="J938">
            <v>-1270.83</v>
          </cell>
          <cell r="K938">
            <v>-1388.89</v>
          </cell>
          <cell r="L938">
            <v>-888.89</v>
          </cell>
          <cell r="M938">
            <v>-2166.67</v>
          </cell>
          <cell r="N938">
            <v>-777.78</v>
          </cell>
          <cell r="O938">
            <v>-263736.75</v>
          </cell>
          <cell r="P938">
            <v>-20474.64</v>
          </cell>
          <cell r="Q938">
            <v>-7062.54</v>
          </cell>
          <cell r="R938">
            <v>-6724.6</v>
          </cell>
          <cell r="S938">
            <v>-2854.16</v>
          </cell>
          <cell r="T938">
            <v>-3833.34</v>
          </cell>
          <cell r="U938">
            <v>-69659.064999999988</v>
          </cell>
          <cell r="V938">
            <v>-10182.184999999999</v>
          </cell>
          <cell r="W938">
            <v>-14915.607500000002</v>
          </cell>
          <cell r="X938">
            <v>-18585.747499999998</v>
          </cell>
        </row>
        <row r="939">
          <cell r="A939">
            <v>511215</v>
          </cell>
          <cell r="B939" t="str">
            <v xml:space="preserve">                                                                 511215     INT EXP - Day Loan</v>
          </cell>
          <cell r="C939" t="str">
            <v>0</v>
          </cell>
          <cell r="D939" t="str">
            <v>0</v>
          </cell>
          <cell r="E939" t="str">
            <v>0</v>
          </cell>
          <cell r="F939" t="str">
            <v>0</v>
          </cell>
          <cell r="G939" t="str">
            <v>0</v>
          </cell>
          <cell r="H939" t="str">
            <v>0</v>
          </cell>
          <cell r="I939">
            <v>-41708.32</v>
          </cell>
          <cell r="J939" t="str">
            <v>0</v>
          </cell>
          <cell r="K939" t="str">
            <v>0</v>
          </cell>
          <cell r="L939">
            <v>-115401.47</v>
          </cell>
          <cell r="M939">
            <v>-289249.87</v>
          </cell>
          <cell r="N939" t="str">
            <v>0</v>
          </cell>
          <cell r="O939" t="str">
            <v>0</v>
          </cell>
          <cell r="P939">
            <v>-446359.66</v>
          </cell>
          <cell r="Q939" t="str">
            <v>0</v>
          </cell>
          <cell r="R939" t="str">
            <v>0</v>
          </cell>
          <cell r="S939">
            <v>-41708.32</v>
          </cell>
          <cell r="T939">
            <v>-404651.34</v>
          </cell>
          <cell r="U939" t="str">
            <v>0</v>
          </cell>
          <cell r="V939" t="str">
            <v>0</v>
          </cell>
          <cell r="W939">
            <v>-31281.24</v>
          </cell>
          <cell r="X939">
            <v>-272884.35749999998</v>
          </cell>
        </row>
        <row r="940">
          <cell r="A940">
            <v>513800</v>
          </cell>
          <cell r="B940" t="str">
            <v xml:space="preserve">                                                                 513800     Interest Expense - (Sto)</v>
          </cell>
          <cell r="C940" t="str">
            <v>0</v>
          </cell>
          <cell r="D940" t="str">
            <v>0</v>
          </cell>
          <cell r="E940" t="str">
            <v>0</v>
          </cell>
          <cell r="F940" t="str">
            <v>0</v>
          </cell>
          <cell r="G940" t="str">
            <v>0</v>
          </cell>
          <cell r="H940" t="str">
            <v>0</v>
          </cell>
          <cell r="I940" t="str">
            <v>0</v>
          </cell>
          <cell r="J940" t="str">
            <v>0</v>
          </cell>
          <cell r="K940" t="str">
            <v>0</v>
          </cell>
          <cell r="L940" t="str">
            <v>0</v>
          </cell>
          <cell r="M940" t="str">
            <v>0</v>
          </cell>
          <cell r="N940" t="str">
            <v>0</v>
          </cell>
          <cell r="O940" t="str">
            <v>0</v>
          </cell>
          <cell r="P940" t="str">
            <v>0</v>
          </cell>
          <cell r="Q940" t="str">
            <v>0</v>
          </cell>
          <cell r="R940" t="str">
            <v>0</v>
          </cell>
          <cell r="S940" t="str">
            <v>0</v>
          </cell>
          <cell r="T940" t="str">
            <v>0</v>
          </cell>
          <cell r="U940" t="str">
            <v>0</v>
          </cell>
          <cell r="V940" t="str">
            <v>0</v>
          </cell>
          <cell r="W940" t="str">
            <v>0</v>
          </cell>
          <cell r="X940" t="str">
            <v>0</v>
          </cell>
        </row>
        <row r="941">
          <cell r="A941">
            <v>513810</v>
          </cell>
          <cell r="B941" t="str">
            <v xml:space="preserve">                                                                 513810     Amort Expense Comm - Sto</v>
          </cell>
          <cell r="C941" t="str">
            <v>0</v>
          </cell>
          <cell r="D941" t="str">
            <v>0</v>
          </cell>
          <cell r="E941" t="str">
            <v>0</v>
          </cell>
          <cell r="F941" t="str">
            <v>0</v>
          </cell>
          <cell r="G941" t="str">
            <v>0</v>
          </cell>
          <cell r="H941" t="str">
            <v>0</v>
          </cell>
          <cell r="I941" t="str">
            <v>0</v>
          </cell>
          <cell r="J941" t="str">
            <v>0</v>
          </cell>
          <cell r="K941" t="str">
            <v>0</v>
          </cell>
          <cell r="L941" t="str">
            <v>0</v>
          </cell>
          <cell r="M941" t="str">
            <v>0</v>
          </cell>
          <cell r="N941" t="str">
            <v>0</v>
          </cell>
          <cell r="O941" t="str">
            <v>0</v>
          </cell>
          <cell r="P941" t="str">
            <v>0</v>
          </cell>
          <cell r="Q941" t="str">
            <v>0</v>
          </cell>
          <cell r="R941" t="str">
            <v>0</v>
          </cell>
          <cell r="S941" t="str">
            <v>0</v>
          </cell>
          <cell r="T941" t="str">
            <v>0</v>
          </cell>
          <cell r="U941" t="str">
            <v>0</v>
          </cell>
          <cell r="V941" t="str">
            <v>0</v>
          </cell>
          <cell r="W941" t="str">
            <v>0</v>
          </cell>
          <cell r="X941" t="str">
            <v>0</v>
          </cell>
        </row>
        <row r="942">
          <cell r="A942">
            <v>513820</v>
          </cell>
          <cell r="B942" t="str">
            <v xml:space="preserve">                                                                 513820     Amort Exp Premium - (Sto)</v>
          </cell>
          <cell r="C942" t="str">
            <v>0</v>
          </cell>
          <cell r="D942" t="str">
            <v>0</v>
          </cell>
          <cell r="E942" t="str">
            <v>0</v>
          </cell>
          <cell r="F942" t="str">
            <v>0</v>
          </cell>
          <cell r="G942" t="str">
            <v>0</v>
          </cell>
          <cell r="H942" t="str">
            <v>0</v>
          </cell>
          <cell r="I942" t="str">
            <v>0</v>
          </cell>
          <cell r="J942" t="str">
            <v>0</v>
          </cell>
          <cell r="K942" t="str">
            <v>0</v>
          </cell>
          <cell r="L942" t="str">
            <v>0</v>
          </cell>
          <cell r="M942" t="str">
            <v>0</v>
          </cell>
          <cell r="N942" t="str">
            <v>0</v>
          </cell>
          <cell r="O942" t="str">
            <v>0</v>
          </cell>
          <cell r="P942" t="str">
            <v>0</v>
          </cell>
          <cell r="Q942" t="str">
            <v>0</v>
          </cell>
          <cell r="R942" t="str">
            <v>0</v>
          </cell>
          <cell r="S942" t="str">
            <v>0</v>
          </cell>
          <cell r="T942" t="str">
            <v>0</v>
          </cell>
          <cell r="U942" t="str">
            <v>0</v>
          </cell>
          <cell r="V942" t="str">
            <v>0</v>
          </cell>
          <cell r="W942" t="str">
            <v>0</v>
          </cell>
          <cell r="X942" t="str">
            <v>0</v>
          </cell>
        </row>
        <row r="943">
          <cell r="A943">
            <v>513830</v>
          </cell>
          <cell r="B943" t="str">
            <v xml:space="preserve">                                                                 513830     Amort Expense Disc</v>
          </cell>
          <cell r="C943" t="str">
            <v>0</v>
          </cell>
          <cell r="D943" t="str">
            <v>0</v>
          </cell>
          <cell r="E943" t="str">
            <v>0</v>
          </cell>
          <cell r="F943" t="str">
            <v>0</v>
          </cell>
          <cell r="G943" t="str">
            <v>0</v>
          </cell>
          <cell r="H943" t="str">
            <v>0</v>
          </cell>
          <cell r="I943" t="str">
            <v>0</v>
          </cell>
          <cell r="J943" t="str">
            <v>0</v>
          </cell>
          <cell r="K943" t="str">
            <v>0</v>
          </cell>
          <cell r="L943" t="str">
            <v>0</v>
          </cell>
          <cell r="M943" t="str">
            <v>0</v>
          </cell>
          <cell r="N943" t="str">
            <v>0</v>
          </cell>
          <cell r="O943" t="str">
            <v>0</v>
          </cell>
          <cell r="P943" t="str">
            <v>0</v>
          </cell>
          <cell r="Q943" t="str">
            <v>0</v>
          </cell>
          <cell r="R943" t="str">
            <v>0</v>
          </cell>
          <cell r="S943" t="str">
            <v>0</v>
          </cell>
          <cell r="T943" t="str">
            <v>0</v>
          </cell>
          <cell r="U943" t="str">
            <v>0</v>
          </cell>
          <cell r="V943" t="str">
            <v>0</v>
          </cell>
          <cell r="W943" t="str">
            <v>0</v>
          </cell>
          <cell r="X943" t="str">
            <v>0</v>
          </cell>
        </row>
        <row r="944">
          <cell r="A944">
            <v>519006</v>
          </cell>
          <cell r="B944" t="str">
            <v xml:space="preserve">                                                                 519006     Interest Income-STO</v>
          </cell>
          <cell r="C944" t="str">
            <v>0</v>
          </cell>
          <cell r="D944" t="str">
            <v>0</v>
          </cell>
          <cell r="E944" t="str">
            <v>0</v>
          </cell>
          <cell r="F944" t="str">
            <v>0</v>
          </cell>
          <cell r="G944" t="str">
            <v>0</v>
          </cell>
          <cell r="H944" t="str">
            <v>0</v>
          </cell>
          <cell r="I944" t="str">
            <v>0</v>
          </cell>
          <cell r="J944" t="str">
            <v>0</v>
          </cell>
          <cell r="K944" t="str">
            <v>0</v>
          </cell>
          <cell r="L944" t="str">
            <v>0</v>
          </cell>
          <cell r="M944" t="str">
            <v>0</v>
          </cell>
          <cell r="N944" t="str">
            <v>0</v>
          </cell>
          <cell r="O944" t="str">
            <v>0</v>
          </cell>
          <cell r="P944" t="str">
            <v>0</v>
          </cell>
          <cell r="Q944" t="str">
            <v>0</v>
          </cell>
          <cell r="R944" t="str">
            <v>0</v>
          </cell>
          <cell r="S944" t="str">
            <v>0</v>
          </cell>
          <cell r="T944" t="str">
            <v>0</v>
          </cell>
          <cell r="U944" t="str">
            <v>0</v>
          </cell>
          <cell r="V944" t="str">
            <v>0</v>
          </cell>
          <cell r="W944" t="str">
            <v>0</v>
          </cell>
          <cell r="X944" t="str">
            <v>0</v>
          </cell>
        </row>
        <row r="945">
          <cell r="A945">
            <v>513902</v>
          </cell>
          <cell r="B945" t="str">
            <v xml:space="preserve">                                                                 513902     Int Exp - Rev Repo Benchmark</v>
          </cell>
          <cell r="C945">
            <v>-58975.58</v>
          </cell>
          <cell r="D945">
            <v>-21049.85</v>
          </cell>
          <cell r="E945" t="str">
            <v>0</v>
          </cell>
          <cell r="F945">
            <v>-48930.51</v>
          </cell>
          <cell r="G945">
            <v>-9001.4500000000007</v>
          </cell>
          <cell r="H945">
            <v>-10284.48</v>
          </cell>
          <cell r="I945">
            <v>-206226.15</v>
          </cell>
          <cell r="J945">
            <v>-37010.51</v>
          </cell>
          <cell r="K945">
            <v>-264281.08</v>
          </cell>
          <cell r="L945">
            <v>-7195.16</v>
          </cell>
          <cell r="M945" t="str">
            <v>0</v>
          </cell>
          <cell r="N945" t="str">
            <v>0</v>
          </cell>
          <cell r="O945">
            <v>-221855.49</v>
          </cell>
          <cell r="P945">
            <v>-662954.77</v>
          </cell>
          <cell r="Q945">
            <v>-80025.429999999993</v>
          </cell>
          <cell r="R945">
            <v>-68216.44</v>
          </cell>
          <cell r="S945">
            <v>-507517.74</v>
          </cell>
          <cell r="T945">
            <v>-7195.16</v>
          </cell>
          <cell r="U945">
            <v>-110220.4825</v>
          </cell>
          <cell r="V945">
            <v>-123795.1575</v>
          </cell>
          <cell r="W945">
            <v>-387487.00750000001</v>
          </cell>
          <cell r="X945">
            <v>-661155.98</v>
          </cell>
        </row>
        <row r="946">
          <cell r="A946" t="str">
            <v xml:space="preserve">                                                            STOTHER</v>
          </cell>
          <cell r="B946" t="str">
            <v xml:space="preserve">                                                            Other short-term interest expense</v>
          </cell>
          <cell r="C946">
            <v>-1252335.3999999999</v>
          </cell>
          <cell r="D946">
            <v>-1402929.39</v>
          </cell>
          <cell r="E946">
            <v>-775490.72</v>
          </cell>
          <cell r="F946">
            <v>-915281.08</v>
          </cell>
          <cell r="G946">
            <v>-1115394.24</v>
          </cell>
          <cell r="H946">
            <v>-1384599.63</v>
          </cell>
          <cell r="I946">
            <v>-352885.85</v>
          </cell>
          <cell r="J946">
            <v>-708257.03</v>
          </cell>
          <cell r="K946">
            <v>-999169.97</v>
          </cell>
          <cell r="L946">
            <v>-605527.18999999994</v>
          </cell>
          <cell r="M946">
            <v>-1436555.43</v>
          </cell>
          <cell r="N946">
            <v>-313277.78000000003</v>
          </cell>
          <cell r="O946">
            <v>-22433744.829999998</v>
          </cell>
          <cell r="P946">
            <v>-11261703.710000001</v>
          </cell>
          <cell r="Q946">
            <v>-3430755.51</v>
          </cell>
          <cell r="R946">
            <v>-3415274.95</v>
          </cell>
          <cell r="S946">
            <v>-2060312.85</v>
          </cell>
          <cell r="T946">
            <v>-2355360.4</v>
          </cell>
          <cell r="U946">
            <v>-7443025.1324999994</v>
          </cell>
          <cell r="V946">
            <v>-5021063.3475000001</v>
          </cell>
          <cell r="W946">
            <v>-7714615.8550000004</v>
          </cell>
          <cell r="X946">
            <v>-10157085.862500001</v>
          </cell>
        </row>
        <row r="947">
          <cell r="A947">
            <v>550002</v>
          </cell>
          <cell r="B947" t="str">
            <v xml:space="preserve">                                                                 550002     S/L Int Rate Swp (St Exp)</v>
          </cell>
          <cell r="C947" t="str">
            <v>0</v>
          </cell>
          <cell r="D947" t="str">
            <v>0</v>
          </cell>
          <cell r="E947" t="str">
            <v>0</v>
          </cell>
          <cell r="F947" t="str">
            <v>0</v>
          </cell>
          <cell r="G947" t="str">
            <v>0</v>
          </cell>
          <cell r="H947" t="str">
            <v>0</v>
          </cell>
          <cell r="I947" t="str">
            <v>0</v>
          </cell>
          <cell r="J947" t="str">
            <v>0</v>
          </cell>
          <cell r="K947" t="str">
            <v>0</v>
          </cell>
          <cell r="L947" t="str">
            <v>0</v>
          </cell>
          <cell r="M947" t="str">
            <v>0</v>
          </cell>
          <cell r="N947" t="str">
            <v>0</v>
          </cell>
          <cell r="O947" t="str">
            <v>0</v>
          </cell>
          <cell r="P947" t="str">
            <v>0</v>
          </cell>
          <cell r="Q947" t="str">
            <v>0</v>
          </cell>
          <cell r="R947" t="str">
            <v>0</v>
          </cell>
          <cell r="S947" t="str">
            <v>0</v>
          </cell>
          <cell r="T947" t="str">
            <v>0</v>
          </cell>
          <cell r="U947" t="str">
            <v>0</v>
          </cell>
          <cell r="V947" t="str">
            <v>0</v>
          </cell>
          <cell r="W947" t="str">
            <v>0</v>
          </cell>
          <cell r="X947" t="str">
            <v>0</v>
          </cell>
        </row>
        <row r="948">
          <cell r="A948">
            <v>550004</v>
          </cell>
          <cell r="B948" t="str">
            <v xml:space="preserve">                                                                 550004     S/S INT RATE CAP (ST EXP)</v>
          </cell>
          <cell r="C948" t="str">
            <v>0</v>
          </cell>
          <cell r="D948" t="str">
            <v>0</v>
          </cell>
          <cell r="E948" t="str">
            <v>0</v>
          </cell>
          <cell r="F948" t="str">
            <v>0</v>
          </cell>
          <cell r="G948" t="str">
            <v>0</v>
          </cell>
          <cell r="H948" t="str">
            <v>0</v>
          </cell>
          <cell r="I948" t="str">
            <v>0</v>
          </cell>
          <cell r="J948" t="str">
            <v>0</v>
          </cell>
          <cell r="K948" t="str">
            <v>0</v>
          </cell>
          <cell r="L948" t="str">
            <v>0</v>
          </cell>
          <cell r="M948" t="str">
            <v>0</v>
          </cell>
          <cell r="N948" t="str">
            <v>0</v>
          </cell>
          <cell r="O948" t="str">
            <v>0</v>
          </cell>
          <cell r="P948" t="str">
            <v>0</v>
          </cell>
          <cell r="Q948" t="str">
            <v>0</v>
          </cell>
          <cell r="R948" t="str">
            <v>0</v>
          </cell>
          <cell r="S948" t="str">
            <v>0</v>
          </cell>
          <cell r="T948" t="str">
            <v>0</v>
          </cell>
          <cell r="U948" t="str">
            <v>0</v>
          </cell>
          <cell r="V948" t="str">
            <v>0</v>
          </cell>
          <cell r="W948" t="str">
            <v>0</v>
          </cell>
          <cell r="X948" t="str">
            <v>0</v>
          </cell>
        </row>
        <row r="949">
          <cell r="A949">
            <v>550011</v>
          </cell>
          <cell r="B949" t="str">
            <v xml:space="preserve">                                                                 550011     Var Rate Debt (St Exp)</v>
          </cell>
          <cell r="C949" t="str">
            <v>0</v>
          </cell>
          <cell r="D949" t="str">
            <v>0</v>
          </cell>
          <cell r="E949" t="str">
            <v>0</v>
          </cell>
          <cell r="F949" t="str">
            <v>0</v>
          </cell>
          <cell r="G949" t="str">
            <v>0</v>
          </cell>
          <cell r="H949" t="str">
            <v>0</v>
          </cell>
          <cell r="I949" t="str">
            <v>0</v>
          </cell>
          <cell r="J949" t="str">
            <v>0</v>
          </cell>
          <cell r="K949" t="str">
            <v>0</v>
          </cell>
          <cell r="L949" t="str">
            <v>0</v>
          </cell>
          <cell r="M949" t="str">
            <v>0</v>
          </cell>
          <cell r="N949" t="str">
            <v>0</v>
          </cell>
          <cell r="O949" t="str">
            <v>0</v>
          </cell>
          <cell r="P949" t="str">
            <v>0</v>
          </cell>
          <cell r="Q949" t="str">
            <v>0</v>
          </cell>
          <cell r="R949" t="str">
            <v>0</v>
          </cell>
          <cell r="S949" t="str">
            <v>0</v>
          </cell>
          <cell r="T949" t="str">
            <v>0</v>
          </cell>
          <cell r="U949" t="str">
            <v>0</v>
          </cell>
          <cell r="V949" t="str">
            <v>0</v>
          </cell>
          <cell r="W949" t="str">
            <v>0</v>
          </cell>
          <cell r="X949" t="str">
            <v>0</v>
          </cell>
        </row>
        <row r="950">
          <cell r="A950">
            <v>550012</v>
          </cell>
          <cell r="B950" t="str">
            <v xml:space="preserve">                                                                 550012     Cap Amortization Contra</v>
          </cell>
          <cell r="C950">
            <v>15393196.67</v>
          </cell>
          <cell r="D950">
            <v>12973465.93</v>
          </cell>
          <cell r="E950">
            <v>14037516.32</v>
          </cell>
          <cell r="F950">
            <v>13433670.35</v>
          </cell>
          <cell r="G950">
            <v>13209044.470000001</v>
          </cell>
          <cell r="H950">
            <v>12495551.029999999</v>
          </cell>
          <cell r="I950">
            <v>11767996.390000001</v>
          </cell>
          <cell r="J950">
            <v>11165831.050000001</v>
          </cell>
          <cell r="K950">
            <v>10000371.17</v>
          </cell>
          <cell r="L950">
            <v>9698383.3900000006</v>
          </cell>
          <cell r="M950">
            <v>8716808.5999999996</v>
          </cell>
          <cell r="N950">
            <v>8249162.2400000002</v>
          </cell>
          <cell r="O950">
            <v>333661484.80000001</v>
          </cell>
          <cell r="P950">
            <v>141140997.61000001</v>
          </cell>
          <cell r="Q950">
            <v>42404178.920000002</v>
          </cell>
          <cell r="R950">
            <v>39138265.850000001</v>
          </cell>
          <cell r="S950">
            <v>32934198.609999999</v>
          </cell>
          <cell r="T950">
            <v>26664354.230000004</v>
          </cell>
          <cell r="U950">
            <v>104956380.74750002</v>
          </cell>
          <cell r="V950">
            <v>62207841.674999997</v>
          </cell>
          <cell r="W950">
            <v>98451450.379999995</v>
          </cell>
          <cell r="X950">
            <v>128171125.7825</v>
          </cell>
        </row>
        <row r="951">
          <cell r="A951">
            <v>550013</v>
          </cell>
          <cell r="B951" t="str">
            <v xml:space="preserve">                                                                 550013     ORMD accrual reclass - VR</v>
          </cell>
          <cell r="C951" t="str">
            <v>0</v>
          </cell>
          <cell r="D951" t="str">
            <v>0</v>
          </cell>
          <cell r="E951" t="str">
            <v>0</v>
          </cell>
          <cell r="F951" t="str">
            <v>0</v>
          </cell>
          <cell r="G951" t="str">
            <v>0</v>
          </cell>
          <cell r="H951" t="str">
            <v>0</v>
          </cell>
          <cell r="I951" t="str">
            <v>0</v>
          </cell>
          <cell r="J951" t="str">
            <v>0</v>
          </cell>
          <cell r="K951" t="str">
            <v>0</v>
          </cell>
          <cell r="L951" t="str">
            <v>0</v>
          </cell>
          <cell r="M951" t="str">
            <v>0</v>
          </cell>
          <cell r="N951" t="str">
            <v>0</v>
          </cell>
          <cell r="O951">
            <v>-696079754.61000001</v>
          </cell>
          <cell r="P951" t="str">
            <v>0</v>
          </cell>
          <cell r="Q951" t="str">
            <v>0</v>
          </cell>
          <cell r="R951" t="str">
            <v>0</v>
          </cell>
          <cell r="S951" t="str">
            <v>0</v>
          </cell>
          <cell r="T951" t="str">
            <v>0</v>
          </cell>
          <cell r="U951">
            <v>-174019938.6525</v>
          </cell>
          <cell r="V951" t="str">
            <v>0</v>
          </cell>
          <cell r="W951" t="str">
            <v>0</v>
          </cell>
          <cell r="X951" t="str">
            <v>0</v>
          </cell>
        </row>
        <row r="952">
          <cell r="A952">
            <v>550033</v>
          </cell>
          <cell r="B952" t="str">
            <v xml:space="preserve">                                                                 550033     SSSW Amrt TV to hedging</v>
          </cell>
          <cell r="C952" t="str">
            <v>0</v>
          </cell>
          <cell r="D952" t="str">
            <v>0</v>
          </cell>
          <cell r="E952" t="str">
            <v>0</v>
          </cell>
          <cell r="F952" t="str">
            <v>0</v>
          </cell>
          <cell r="G952" t="str">
            <v>0</v>
          </cell>
          <cell r="H952" t="str">
            <v>0</v>
          </cell>
          <cell r="I952" t="str">
            <v>0</v>
          </cell>
          <cell r="J952" t="str">
            <v>0</v>
          </cell>
          <cell r="K952" t="str">
            <v>0</v>
          </cell>
          <cell r="L952" t="str">
            <v>0</v>
          </cell>
          <cell r="M952" t="str">
            <v>0</v>
          </cell>
          <cell r="N952" t="str">
            <v>0</v>
          </cell>
          <cell r="O952" t="str">
            <v>0</v>
          </cell>
          <cell r="P952" t="str">
            <v>0</v>
          </cell>
          <cell r="Q952" t="str">
            <v>0</v>
          </cell>
          <cell r="R952" t="str">
            <v>0</v>
          </cell>
          <cell r="S952" t="str">
            <v>0</v>
          </cell>
          <cell r="T952" t="str">
            <v>0</v>
          </cell>
          <cell r="U952" t="str">
            <v>0</v>
          </cell>
          <cell r="V952" t="str">
            <v>0</v>
          </cell>
          <cell r="W952" t="str">
            <v>0</v>
          </cell>
          <cell r="X952" t="str">
            <v>0</v>
          </cell>
        </row>
        <row r="953">
          <cell r="A953" t="str">
            <v xml:space="preserve">                                                            STECONEXPRECLASS</v>
          </cell>
          <cell r="B953" t="str">
            <v xml:space="preserve">                                                            Short-term economic expense reclass</v>
          </cell>
          <cell r="C953">
            <v>15393196.67</v>
          </cell>
          <cell r="D953">
            <v>12973465.93</v>
          </cell>
          <cell r="E953">
            <v>14037516.32</v>
          </cell>
          <cell r="F953">
            <v>13433670.35</v>
          </cell>
          <cell r="G953">
            <v>13209044.470000001</v>
          </cell>
          <cell r="H953">
            <v>12495551.029999999</v>
          </cell>
          <cell r="I953">
            <v>11767996.390000001</v>
          </cell>
          <cell r="J953">
            <v>11165831.050000001</v>
          </cell>
          <cell r="K953">
            <v>10000371.17</v>
          </cell>
          <cell r="L953">
            <v>9698383.3900000006</v>
          </cell>
          <cell r="M953">
            <v>8716808.5999999996</v>
          </cell>
          <cell r="N953">
            <v>8249162.2400000002</v>
          </cell>
          <cell r="O953">
            <v>-362418269.81</v>
          </cell>
          <cell r="P953">
            <v>141140997.61000001</v>
          </cell>
          <cell r="Q953">
            <v>42404178.920000002</v>
          </cell>
          <cell r="R953">
            <v>39138265.850000001</v>
          </cell>
          <cell r="S953">
            <v>32934198.609999999</v>
          </cell>
          <cell r="T953">
            <v>26664354.230000004</v>
          </cell>
          <cell r="U953">
            <v>-69063557.904999986</v>
          </cell>
          <cell r="V953">
            <v>62207841.674999997</v>
          </cell>
          <cell r="W953">
            <v>98451450.379999995</v>
          </cell>
          <cell r="X953">
            <v>128171125.7825</v>
          </cell>
        </row>
        <row r="954">
          <cell r="A954">
            <v>521111</v>
          </cell>
          <cell r="B954" t="str">
            <v xml:space="preserve">                                                                 521111     Int Lost Oops Payoffs</v>
          </cell>
          <cell r="C954">
            <v>-972485.21</v>
          </cell>
          <cell r="D954">
            <v>-1099061.17</v>
          </cell>
          <cell r="E954">
            <v>-696715.97</v>
          </cell>
          <cell r="F954">
            <v>-1243640.07</v>
          </cell>
          <cell r="G954">
            <v>-1349135.21</v>
          </cell>
          <cell r="H954">
            <v>-1068299.77</v>
          </cell>
          <cell r="I954">
            <v>-1400930.53</v>
          </cell>
          <cell r="J954">
            <v>-997051.66</v>
          </cell>
          <cell r="K954">
            <v>-1049685.97</v>
          </cell>
          <cell r="L954">
            <v>-1179134.31</v>
          </cell>
          <cell r="M954">
            <v>-1734954.77</v>
          </cell>
          <cell r="N954">
            <v>-1060205.6399999999</v>
          </cell>
          <cell r="O954">
            <v>-15788267.07</v>
          </cell>
          <cell r="P954">
            <v>-13851300.279999999</v>
          </cell>
          <cell r="Q954">
            <v>-2768262.35</v>
          </cell>
          <cell r="R954">
            <v>-3661075.05</v>
          </cell>
          <cell r="S954">
            <v>-3447668.16</v>
          </cell>
          <cell r="T954">
            <v>-3974294.72</v>
          </cell>
          <cell r="U954">
            <v>-5400140.2525000004</v>
          </cell>
          <cell r="V954">
            <v>-4642634.95</v>
          </cell>
          <cell r="W954">
            <v>-8240982.620000001</v>
          </cell>
          <cell r="X954">
            <v>-11893885.0875</v>
          </cell>
        </row>
        <row r="955">
          <cell r="A955">
            <v>521112</v>
          </cell>
          <cell r="B955" t="str">
            <v xml:space="preserve">                                                                 521112     Interest Expense Incurred</v>
          </cell>
          <cell r="C955">
            <v>-83998.34</v>
          </cell>
          <cell r="D955">
            <v>-83540.490000000005</v>
          </cell>
          <cell r="E955">
            <v>-83228.45</v>
          </cell>
          <cell r="F955">
            <v>-83228.45</v>
          </cell>
          <cell r="G955">
            <v>-69609.11</v>
          </cell>
          <cell r="H955">
            <v>-70222.009999999995</v>
          </cell>
          <cell r="I955">
            <v>-43062.93</v>
          </cell>
          <cell r="J955">
            <v>-64586.65</v>
          </cell>
          <cell r="K955">
            <v>-63786.85</v>
          </cell>
          <cell r="L955">
            <v>-62804.59</v>
          </cell>
          <cell r="M955">
            <v>-62058.21</v>
          </cell>
          <cell r="N955">
            <v>-61163.05</v>
          </cell>
          <cell r="O955">
            <v>-968494.65</v>
          </cell>
          <cell r="P955">
            <v>-831289.13</v>
          </cell>
          <cell r="Q955">
            <v>-250767.28</v>
          </cell>
          <cell r="R955">
            <v>-223059.57</v>
          </cell>
          <cell r="S955">
            <v>-171436.43</v>
          </cell>
          <cell r="T955">
            <v>-186025.85</v>
          </cell>
          <cell r="U955">
            <v>-367699.77500000002</v>
          </cell>
          <cell r="V955">
            <v>-365548.67500000005</v>
          </cell>
          <cell r="W955">
            <v>-554364.08499999996</v>
          </cell>
          <cell r="X955">
            <v>-738686.59</v>
          </cell>
        </row>
        <row r="956">
          <cell r="A956">
            <v>521113</v>
          </cell>
          <cell r="B956" t="str">
            <v xml:space="preserve">                                                                 521113     Interest Lost Mbs Swaps</v>
          </cell>
          <cell r="C956">
            <v>-54159.68</v>
          </cell>
          <cell r="D956">
            <v>-48398.67</v>
          </cell>
          <cell r="E956">
            <v>-50257.16</v>
          </cell>
          <cell r="F956">
            <v>-64951.3</v>
          </cell>
          <cell r="G956">
            <v>-21598.240000000002</v>
          </cell>
          <cell r="H956">
            <v>-75746.67</v>
          </cell>
          <cell r="I956">
            <v>-79633.600000000006</v>
          </cell>
          <cell r="J956">
            <v>-48067.91</v>
          </cell>
          <cell r="K956">
            <v>-50364.15</v>
          </cell>
          <cell r="L956">
            <v>-51121.65</v>
          </cell>
          <cell r="M956">
            <v>-33133.78</v>
          </cell>
          <cell r="N956">
            <v>-42905.86</v>
          </cell>
          <cell r="O956">
            <v>-880972.4</v>
          </cell>
          <cell r="P956">
            <v>-620338.67000000004</v>
          </cell>
          <cell r="Q956">
            <v>-152815.51</v>
          </cell>
          <cell r="R956">
            <v>-162296.21</v>
          </cell>
          <cell r="S956">
            <v>-178065.66</v>
          </cell>
          <cell r="T956">
            <v>-127161.29</v>
          </cell>
          <cell r="U956">
            <v>-297626.48499999999</v>
          </cell>
          <cell r="V956">
            <v>-231264.77249999999</v>
          </cell>
          <cell r="W956">
            <v>-411461.91249999998</v>
          </cell>
          <cell r="X956">
            <v>-558811.97250000003</v>
          </cell>
        </row>
        <row r="957">
          <cell r="A957">
            <v>521176</v>
          </cell>
          <cell r="B957" t="str">
            <v xml:space="preserve">                                                                 521176     Gnma Remic Int Expense</v>
          </cell>
          <cell r="C957">
            <v>-44654.33</v>
          </cell>
          <cell r="D957">
            <v>-33140.46</v>
          </cell>
          <cell r="E957">
            <v>-27493.72</v>
          </cell>
          <cell r="F957">
            <v>-34496.07</v>
          </cell>
          <cell r="G957">
            <v>-41085.72</v>
          </cell>
          <cell r="H957">
            <v>-29574.58</v>
          </cell>
          <cell r="I957">
            <v>-30939.77</v>
          </cell>
          <cell r="J957">
            <v>-20978.51</v>
          </cell>
          <cell r="K957">
            <v>-23934.52</v>
          </cell>
          <cell r="L957">
            <v>-29459.759999999998</v>
          </cell>
          <cell r="M957">
            <v>-17607.75</v>
          </cell>
          <cell r="N957">
            <v>-24198.18</v>
          </cell>
          <cell r="O957">
            <v>-678815.51</v>
          </cell>
          <cell r="P957">
            <v>-357563.37</v>
          </cell>
          <cell r="Q957">
            <v>-105288.51</v>
          </cell>
          <cell r="R957">
            <v>-105156.37</v>
          </cell>
          <cell r="S957">
            <v>-75852.800000000003</v>
          </cell>
          <cell r="T957">
            <v>-71265.69</v>
          </cell>
          <cell r="U957">
            <v>-226638.285</v>
          </cell>
          <cell r="V957">
            <v>-159097.0675</v>
          </cell>
          <cell r="W957">
            <v>-250122.59249999997</v>
          </cell>
          <cell r="X957">
            <v>-323245.92</v>
          </cell>
        </row>
        <row r="958">
          <cell r="A958">
            <v>522111</v>
          </cell>
          <cell r="B958" t="str">
            <v xml:space="preserve">                                                                 522111     Non-Deferred Debt Exp</v>
          </cell>
          <cell r="C958">
            <v>-7634.75</v>
          </cell>
          <cell r="D958">
            <v>-758491.5</v>
          </cell>
          <cell r="E958">
            <v>-672572.25</v>
          </cell>
          <cell r="F958">
            <v>-48730.25</v>
          </cell>
          <cell r="G958">
            <v>-6723.75</v>
          </cell>
          <cell r="H958">
            <v>-122200.5</v>
          </cell>
          <cell r="I958">
            <v>-6371.75</v>
          </cell>
          <cell r="J958">
            <v>-15764.25</v>
          </cell>
          <cell r="K958">
            <v>-138231.46</v>
          </cell>
          <cell r="L958">
            <v>-2778.56</v>
          </cell>
          <cell r="M958">
            <v>-7938.8</v>
          </cell>
          <cell r="N958">
            <v>-126360.21</v>
          </cell>
          <cell r="O958">
            <v>-2012002.31</v>
          </cell>
          <cell r="P958">
            <v>-1913798.03</v>
          </cell>
          <cell r="Q958">
            <v>-1438698.5</v>
          </cell>
          <cell r="R958">
            <v>-177654.5</v>
          </cell>
          <cell r="S958">
            <v>-160367.46</v>
          </cell>
          <cell r="T958">
            <v>-137077.57</v>
          </cell>
          <cell r="U958">
            <v>-1056115.4525000001</v>
          </cell>
          <cell r="V958">
            <v>-1509158.1875</v>
          </cell>
          <cell r="W958">
            <v>-1663571.8025</v>
          </cell>
          <cell r="X958">
            <v>-1814363.8325</v>
          </cell>
        </row>
        <row r="959">
          <cell r="A959">
            <v>521120</v>
          </cell>
          <cell r="B959" t="str">
            <v xml:space="preserve">                                                                 521120     Capitalized Interest Expense</v>
          </cell>
          <cell r="C959" t="str">
            <v>0</v>
          </cell>
          <cell r="D959" t="str">
            <v>0</v>
          </cell>
          <cell r="E959" t="str">
            <v>0</v>
          </cell>
          <cell r="F959" t="str">
            <v>0</v>
          </cell>
          <cell r="G959" t="str">
            <v>0</v>
          </cell>
          <cell r="H959" t="str">
            <v>0</v>
          </cell>
          <cell r="I959" t="str">
            <v>0</v>
          </cell>
          <cell r="J959" t="str">
            <v>0</v>
          </cell>
          <cell r="K959" t="str">
            <v>0</v>
          </cell>
          <cell r="L959" t="str">
            <v>0</v>
          </cell>
          <cell r="M959" t="str">
            <v>0</v>
          </cell>
          <cell r="N959">
            <v>1987798</v>
          </cell>
          <cell r="O959" t="str">
            <v>0</v>
          </cell>
          <cell r="P959">
            <v>1987798</v>
          </cell>
          <cell r="Q959" t="str">
            <v>0</v>
          </cell>
          <cell r="R959" t="str">
            <v>0</v>
          </cell>
          <cell r="S959" t="str">
            <v>0</v>
          </cell>
          <cell r="T959">
            <v>1987798</v>
          </cell>
          <cell r="U959" t="str">
            <v>0</v>
          </cell>
          <cell r="V959" t="str">
            <v>0</v>
          </cell>
          <cell r="W959" t="str">
            <v>0</v>
          </cell>
          <cell r="X959">
            <v>496949.5</v>
          </cell>
        </row>
        <row r="960">
          <cell r="A960">
            <v>522851</v>
          </cell>
          <cell r="B960" t="str">
            <v xml:space="preserve">                                                                 522851     Amort  Stis Underw Fee Exp</v>
          </cell>
          <cell r="C960" t="str">
            <v>0</v>
          </cell>
          <cell r="D960" t="str">
            <v>0</v>
          </cell>
          <cell r="E960" t="str">
            <v>0</v>
          </cell>
          <cell r="F960" t="str">
            <v>0</v>
          </cell>
          <cell r="G960" t="str">
            <v>0</v>
          </cell>
          <cell r="H960" t="str">
            <v>0</v>
          </cell>
          <cell r="I960" t="str">
            <v>0</v>
          </cell>
          <cell r="J960" t="str">
            <v>0</v>
          </cell>
          <cell r="K960" t="str">
            <v>0</v>
          </cell>
          <cell r="L960" t="str">
            <v>0</v>
          </cell>
          <cell r="M960" t="str">
            <v>0</v>
          </cell>
          <cell r="N960" t="str">
            <v>0</v>
          </cell>
          <cell r="O960" t="str">
            <v>0</v>
          </cell>
          <cell r="P960" t="str">
            <v>0</v>
          </cell>
          <cell r="Q960" t="str">
            <v>0</v>
          </cell>
          <cell r="R960" t="str">
            <v>0</v>
          </cell>
          <cell r="S960" t="str">
            <v>0</v>
          </cell>
          <cell r="T960" t="str">
            <v>0</v>
          </cell>
          <cell r="U960" t="str">
            <v>0</v>
          </cell>
          <cell r="V960" t="str">
            <v>0</v>
          </cell>
          <cell r="W960" t="str">
            <v>0</v>
          </cell>
          <cell r="X960" t="str">
            <v>0</v>
          </cell>
        </row>
        <row r="961">
          <cell r="A961">
            <v>522853</v>
          </cell>
          <cell r="B961" t="str">
            <v xml:space="preserve">                                                                 522853     Amort Stis Prog Setup Exp</v>
          </cell>
          <cell r="C961" t="str">
            <v>0</v>
          </cell>
          <cell r="D961" t="str">
            <v>0</v>
          </cell>
          <cell r="E961" t="str">
            <v>0</v>
          </cell>
          <cell r="F961" t="str">
            <v>0</v>
          </cell>
          <cell r="G961" t="str">
            <v>0</v>
          </cell>
          <cell r="H961" t="str">
            <v>0</v>
          </cell>
          <cell r="I961" t="str">
            <v>0</v>
          </cell>
          <cell r="J961" t="str">
            <v>0</v>
          </cell>
          <cell r="K961" t="str">
            <v>0</v>
          </cell>
          <cell r="L961" t="str">
            <v>0</v>
          </cell>
          <cell r="M961" t="str">
            <v>0</v>
          </cell>
          <cell r="N961" t="str">
            <v>0</v>
          </cell>
          <cell r="O961" t="str">
            <v>0</v>
          </cell>
          <cell r="P961" t="str">
            <v>0</v>
          </cell>
          <cell r="Q961" t="str">
            <v>0</v>
          </cell>
          <cell r="R961" t="str">
            <v>0</v>
          </cell>
          <cell r="S961" t="str">
            <v>0</v>
          </cell>
          <cell r="T961" t="str">
            <v>0</v>
          </cell>
          <cell r="U961" t="str">
            <v>0</v>
          </cell>
          <cell r="V961" t="str">
            <v>0</v>
          </cell>
          <cell r="W961" t="str">
            <v>0</v>
          </cell>
          <cell r="X961" t="str">
            <v>0</v>
          </cell>
        </row>
        <row r="962">
          <cell r="A962">
            <v>523114</v>
          </cell>
          <cell r="B962" t="str">
            <v xml:space="preserve">                                                                 523114     Mortgage Backed Securitie</v>
          </cell>
          <cell r="C962" t="str">
            <v>0</v>
          </cell>
          <cell r="D962" t="str">
            <v>0</v>
          </cell>
          <cell r="E962" t="str">
            <v>0</v>
          </cell>
          <cell r="F962" t="str">
            <v>0</v>
          </cell>
          <cell r="G962" t="str">
            <v>0</v>
          </cell>
          <cell r="H962" t="str">
            <v>0</v>
          </cell>
          <cell r="I962" t="str">
            <v>0</v>
          </cell>
          <cell r="J962" t="str">
            <v>0</v>
          </cell>
          <cell r="K962" t="str">
            <v>0</v>
          </cell>
          <cell r="L962" t="str">
            <v>0</v>
          </cell>
          <cell r="M962" t="str">
            <v>0</v>
          </cell>
          <cell r="N962" t="str">
            <v>0</v>
          </cell>
          <cell r="O962" t="str">
            <v>0</v>
          </cell>
          <cell r="P962" t="str">
            <v>0</v>
          </cell>
          <cell r="Q962" t="str">
            <v>0</v>
          </cell>
          <cell r="R962" t="str">
            <v>0</v>
          </cell>
          <cell r="S962" t="str">
            <v>0</v>
          </cell>
          <cell r="T962" t="str">
            <v>0</v>
          </cell>
          <cell r="U962" t="str">
            <v>0</v>
          </cell>
          <cell r="V962" t="str">
            <v>0</v>
          </cell>
          <cell r="W962" t="str">
            <v>0</v>
          </cell>
          <cell r="X962" t="str">
            <v>0</v>
          </cell>
        </row>
        <row r="963">
          <cell r="A963">
            <v>525391</v>
          </cell>
          <cell r="B963" t="str">
            <v xml:space="preserve">                                                                 525391     Interest Expense-Other</v>
          </cell>
          <cell r="C963" t="str">
            <v>0</v>
          </cell>
          <cell r="D963" t="str">
            <v>0</v>
          </cell>
          <cell r="E963" t="str">
            <v>0</v>
          </cell>
          <cell r="F963" t="str">
            <v>0</v>
          </cell>
          <cell r="G963" t="str">
            <v>0</v>
          </cell>
          <cell r="H963" t="str">
            <v>0</v>
          </cell>
          <cell r="I963">
            <v>-28.89</v>
          </cell>
          <cell r="J963" t="str">
            <v>0</v>
          </cell>
          <cell r="K963" t="str">
            <v>0</v>
          </cell>
          <cell r="L963" t="str">
            <v>0</v>
          </cell>
          <cell r="M963" t="str">
            <v>0</v>
          </cell>
          <cell r="N963" t="str">
            <v>0</v>
          </cell>
          <cell r="O963">
            <v>74028724.030000001</v>
          </cell>
          <cell r="P963">
            <v>-28.89</v>
          </cell>
          <cell r="Q963" t="str">
            <v>0</v>
          </cell>
          <cell r="R963" t="str">
            <v>0</v>
          </cell>
          <cell r="S963">
            <v>-28.89</v>
          </cell>
          <cell r="T963" t="str">
            <v>0</v>
          </cell>
          <cell r="U963">
            <v>18507181.0075</v>
          </cell>
          <cell r="V963" t="str">
            <v>0</v>
          </cell>
          <cell r="W963">
            <v>-21.6675</v>
          </cell>
          <cell r="X963">
            <v>-28.89</v>
          </cell>
        </row>
        <row r="964">
          <cell r="A964" t="str">
            <v xml:space="preserve">                                                            NONDEBTINTEXP</v>
          </cell>
          <cell r="B964" t="str">
            <v xml:space="preserve">                                                            Non-debt interest expense</v>
          </cell>
          <cell r="C964">
            <v>-1162932.31</v>
          </cell>
          <cell r="D964">
            <v>-2022632.29</v>
          </cell>
          <cell r="E964">
            <v>-1530267.55</v>
          </cell>
          <cell r="F964">
            <v>-1475046.14</v>
          </cell>
          <cell r="G964">
            <v>-1488152.03</v>
          </cell>
          <cell r="H964">
            <v>-1366043.53</v>
          </cell>
          <cell r="I964">
            <v>-1560967.47</v>
          </cell>
          <cell r="J964">
            <v>-1146448.98</v>
          </cell>
          <cell r="K964">
            <v>-1326002.95</v>
          </cell>
          <cell r="L964">
            <v>-1325298.8700000001</v>
          </cell>
          <cell r="M964">
            <v>-1855693.31</v>
          </cell>
          <cell r="N964">
            <v>672965.06</v>
          </cell>
          <cell r="O964">
            <v>53700172.090000004</v>
          </cell>
          <cell r="P964">
            <v>-15586520.370000001</v>
          </cell>
          <cell r="Q964">
            <v>-4715832.1500000004</v>
          </cell>
          <cell r="R964">
            <v>-4329241.7</v>
          </cell>
          <cell r="S964">
            <v>-4033419.4</v>
          </cell>
          <cell r="T964">
            <v>-2508027.12</v>
          </cell>
          <cell r="U964">
            <v>11158960.7575</v>
          </cell>
          <cell r="V964">
            <v>-6907703.6524999999</v>
          </cell>
          <cell r="W964">
            <v>-11120524.680000002</v>
          </cell>
          <cell r="X964">
            <v>-14832072.7925</v>
          </cell>
        </row>
        <row r="965">
          <cell r="A965" t="str">
            <v xml:space="preserve">                                                            TOT_VAR_INT_EXP</v>
          </cell>
          <cell r="B965" t="str">
            <v xml:space="preserve">                                                            TOT_VAR_INT_EXP</v>
          </cell>
          <cell r="C965">
            <v>-680679453.90999997</v>
          </cell>
          <cell r="D965">
            <v>-591298326.54999995</v>
          </cell>
          <cell r="E965">
            <v>-656466754.03000009</v>
          </cell>
          <cell r="F965">
            <v>-667464314.15999997</v>
          </cell>
          <cell r="G965">
            <v>-745784945.68999994</v>
          </cell>
          <cell r="H965">
            <v>-746565722.22000003</v>
          </cell>
          <cell r="I965">
            <v>-828017681.14999998</v>
          </cell>
          <cell r="J965">
            <v>-806406516.71999991</v>
          </cell>
          <cell r="K965">
            <v>-732906977.65999985</v>
          </cell>
          <cell r="L965">
            <v>-701740594.63999999</v>
          </cell>
          <cell r="M965">
            <v>-737860520.13999999</v>
          </cell>
          <cell r="N965">
            <v>-780825540.24000013</v>
          </cell>
          <cell r="O965">
            <v>-6331648160.0699997</v>
          </cell>
          <cell r="P965">
            <v>-8676017347.1099987</v>
          </cell>
          <cell r="Q965">
            <v>-1928444534.4900002</v>
          </cell>
          <cell r="R965">
            <v>-2159814982.0699997</v>
          </cell>
          <cell r="S965">
            <v>-2367331175.5299997</v>
          </cell>
          <cell r="T965">
            <v>-2220426655.02</v>
          </cell>
          <cell r="U965">
            <v>-2553187482.2325001</v>
          </cell>
          <cell r="V965">
            <v>-2988576673.5100002</v>
          </cell>
          <cell r="W965">
            <v>-5295702780.1975002</v>
          </cell>
          <cell r="X965">
            <v>-7546032783.1999989</v>
          </cell>
        </row>
        <row r="966">
          <cell r="A966" t="str">
            <v xml:space="preserve">                                                       STINTEXP</v>
          </cell>
          <cell r="B966" t="str">
            <v xml:space="preserve">                                                       Total short-term interest expense</v>
          </cell>
          <cell r="C966">
            <v>-670804685.66999996</v>
          </cell>
          <cell r="D966">
            <v>-585077467.8499999</v>
          </cell>
          <cell r="E966">
            <v>-648297885.98000002</v>
          </cell>
          <cell r="F966">
            <v>-660193578.91999996</v>
          </cell>
          <cell r="G966">
            <v>-739109363.14999986</v>
          </cell>
          <cell r="H966">
            <v>-740834124.87</v>
          </cell>
          <cell r="I966">
            <v>-822513133.78999996</v>
          </cell>
          <cell r="J966">
            <v>-802079265.19999993</v>
          </cell>
          <cell r="K966">
            <v>-730339198.42999995</v>
          </cell>
          <cell r="L966">
            <v>-699210577.53999996</v>
          </cell>
          <cell r="M966">
            <v>-737844248.23999989</v>
          </cell>
          <cell r="N966">
            <v>-777959827.30000019</v>
          </cell>
          <cell r="O966">
            <v>-6691162486.1999998</v>
          </cell>
          <cell r="P966">
            <v>-8614263356.9399986</v>
          </cell>
          <cell r="Q966">
            <v>-1904180039.5</v>
          </cell>
          <cell r="R966">
            <v>-2140137066.9399996</v>
          </cell>
          <cell r="S966">
            <v>-2354931597.4199996</v>
          </cell>
          <cell r="T966">
            <v>-2215014653.0799999</v>
          </cell>
          <cell r="U966">
            <v>-2630507341.2224998</v>
          </cell>
          <cell r="V966">
            <v>-2954088436.4825001</v>
          </cell>
          <cell r="W966">
            <v>-5244826388.9899998</v>
          </cell>
          <cell r="X966">
            <v>-7487068717.96</v>
          </cell>
        </row>
        <row r="967">
          <cell r="A967">
            <v>512400</v>
          </cell>
          <cell r="B967" t="str">
            <v xml:space="preserve">                                                                 512400     Interest Expense (UBEN)</v>
          </cell>
          <cell r="C967" t="str">
            <v>0</v>
          </cell>
          <cell r="D967" t="str">
            <v>0</v>
          </cell>
          <cell r="E967" t="str">
            <v>0</v>
          </cell>
          <cell r="F967" t="str">
            <v>0</v>
          </cell>
          <cell r="G967" t="str">
            <v>0</v>
          </cell>
          <cell r="H967" t="str">
            <v>0</v>
          </cell>
          <cell r="I967" t="str">
            <v>0</v>
          </cell>
          <cell r="J967" t="str">
            <v>0</v>
          </cell>
          <cell r="K967" t="str">
            <v>0</v>
          </cell>
          <cell r="L967" t="str">
            <v>0</v>
          </cell>
          <cell r="M967" t="str">
            <v>0</v>
          </cell>
          <cell r="N967" t="str">
            <v>0</v>
          </cell>
          <cell r="O967" t="str">
            <v>0</v>
          </cell>
          <cell r="P967" t="str">
            <v>0</v>
          </cell>
          <cell r="Q967" t="str">
            <v>0</v>
          </cell>
          <cell r="R967" t="str">
            <v>0</v>
          </cell>
          <cell r="S967" t="str">
            <v>0</v>
          </cell>
          <cell r="T967" t="str">
            <v>0</v>
          </cell>
          <cell r="U967" t="str">
            <v>0</v>
          </cell>
          <cell r="V967" t="str">
            <v>0</v>
          </cell>
          <cell r="W967" t="str">
            <v>0</v>
          </cell>
          <cell r="X967" t="str">
            <v>0</v>
          </cell>
        </row>
        <row r="968">
          <cell r="A968">
            <v>512410</v>
          </cell>
          <cell r="B968" t="str">
            <v xml:space="preserve">                                                                 512410     Amort Exp Commission (UBEN)</v>
          </cell>
          <cell r="C968" t="str">
            <v>0</v>
          </cell>
          <cell r="D968" t="str">
            <v>0</v>
          </cell>
          <cell r="E968" t="str">
            <v>0</v>
          </cell>
          <cell r="F968" t="str">
            <v>0</v>
          </cell>
          <cell r="G968" t="str">
            <v>0</v>
          </cell>
          <cell r="H968" t="str">
            <v>0</v>
          </cell>
          <cell r="I968" t="str">
            <v>0</v>
          </cell>
          <cell r="J968" t="str">
            <v>0</v>
          </cell>
          <cell r="K968" t="str">
            <v>0</v>
          </cell>
          <cell r="L968" t="str">
            <v>0</v>
          </cell>
          <cell r="M968" t="str">
            <v>0</v>
          </cell>
          <cell r="N968" t="str">
            <v>0</v>
          </cell>
          <cell r="O968" t="str">
            <v>0</v>
          </cell>
          <cell r="P968" t="str">
            <v>0</v>
          </cell>
          <cell r="Q968" t="str">
            <v>0</v>
          </cell>
          <cell r="R968" t="str">
            <v>0</v>
          </cell>
          <cell r="S968" t="str">
            <v>0</v>
          </cell>
          <cell r="T968" t="str">
            <v>0</v>
          </cell>
          <cell r="U968" t="str">
            <v>0</v>
          </cell>
          <cell r="V968" t="str">
            <v>0</v>
          </cell>
          <cell r="W968" t="str">
            <v>0</v>
          </cell>
          <cell r="X968" t="str">
            <v>0</v>
          </cell>
        </row>
        <row r="969">
          <cell r="A969">
            <v>512420</v>
          </cell>
          <cell r="B969" t="str">
            <v xml:space="preserve">                                                                 512420     Amort Income Premiun (UBEN)</v>
          </cell>
          <cell r="C969" t="str">
            <v>0</v>
          </cell>
          <cell r="D969" t="str">
            <v>0</v>
          </cell>
          <cell r="E969" t="str">
            <v>0</v>
          </cell>
          <cell r="F969" t="str">
            <v>0</v>
          </cell>
          <cell r="G969" t="str">
            <v>0</v>
          </cell>
          <cell r="H969" t="str">
            <v>0</v>
          </cell>
          <cell r="I969" t="str">
            <v>0</v>
          </cell>
          <cell r="J969" t="str">
            <v>0</v>
          </cell>
          <cell r="K969" t="str">
            <v>0</v>
          </cell>
          <cell r="L969" t="str">
            <v>0</v>
          </cell>
          <cell r="M969" t="str">
            <v>0</v>
          </cell>
          <cell r="N969" t="str">
            <v>0</v>
          </cell>
          <cell r="O969" t="str">
            <v>0</v>
          </cell>
          <cell r="P969" t="str">
            <v>0</v>
          </cell>
          <cell r="Q969" t="str">
            <v>0</v>
          </cell>
          <cell r="R969" t="str">
            <v>0</v>
          </cell>
          <cell r="S969" t="str">
            <v>0</v>
          </cell>
          <cell r="T969" t="str">
            <v>0</v>
          </cell>
          <cell r="U969" t="str">
            <v>0</v>
          </cell>
          <cell r="V969" t="str">
            <v>0</v>
          </cell>
          <cell r="W969" t="str">
            <v>0</v>
          </cell>
          <cell r="X969" t="str">
            <v>0</v>
          </cell>
        </row>
        <row r="970">
          <cell r="A970">
            <v>512430</v>
          </cell>
          <cell r="B970" t="str">
            <v xml:space="preserve">                                                                 512430     Amort Expense Discount (UBEN)</v>
          </cell>
          <cell r="C970" t="str">
            <v>0</v>
          </cell>
          <cell r="D970" t="str">
            <v>0</v>
          </cell>
          <cell r="E970" t="str">
            <v>0</v>
          </cell>
          <cell r="F970" t="str">
            <v>0</v>
          </cell>
          <cell r="G970" t="str">
            <v>0</v>
          </cell>
          <cell r="H970" t="str">
            <v>0</v>
          </cell>
          <cell r="I970" t="str">
            <v>0</v>
          </cell>
          <cell r="J970" t="str">
            <v>0</v>
          </cell>
          <cell r="K970" t="str">
            <v>0</v>
          </cell>
          <cell r="L970" t="str">
            <v>0</v>
          </cell>
          <cell r="M970" t="str">
            <v>0</v>
          </cell>
          <cell r="N970" t="str">
            <v>0</v>
          </cell>
          <cell r="O970" t="str">
            <v>0</v>
          </cell>
          <cell r="P970" t="str">
            <v>0</v>
          </cell>
          <cell r="Q970" t="str">
            <v>0</v>
          </cell>
          <cell r="R970" t="str">
            <v>0</v>
          </cell>
          <cell r="S970" t="str">
            <v>0</v>
          </cell>
          <cell r="T970" t="str">
            <v>0</v>
          </cell>
          <cell r="U970" t="str">
            <v>0</v>
          </cell>
          <cell r="V970" t="str">
            <v>0</v>
          </cell>
          <cell r="W970" t="str">
            <v>0</v>
          </cell>
          <cell r="X970" t="str">
            <v>0</v>
          </cell>
        </row>
        <row r="971">
          <cell r="A971">
            <v>512440</v>
          </cell>
          <cell r="B971" t="str">
            <v xml:space="preserve">                                                                 512440     Amort Income Othr Gain (UBEN)</v>
          </cell>
          <cell r="C971" t="str">
            <v>0</v>
          </cell>
          <cell r="D971" t="str">
            <v>0</v>
          </cell>
          <cell r="E971" t="str">
            <v>0</v>
          </cell>
          <cell r="F971" t="str">
            <v>0</v>
          </cell>
          <cell r="G971" t="str">
            <v>0</v>
          </cell>
          <cell r="H971" t="str">
            <v>0</v>
          </cell>
          <cell r="I971" t="str">
            <v>0</v>
          </cell>
          <cell r="J971" t="str">
            <v>0</v>
          </cell>
          <cell r="K971" t="str">
            <v>0</v>
          </cell>
          <cell r="L971" t="str">
            <v>0</v>
          </cell>
          <cell r="M971" t="str">
            <v>0</v>
          </cell>
          <cell r="N971" t="str">
            <v>0</v>
          </cell>
          <cell r="O971" t="str">
            <v>0</v>
          </cell>
          <cell r="P971" t="str">
            <v>0</v>
          </cell>
          <cell r="Q971" t="str">
            <v>0</v>
          </cell>
          <cell r="R971" t="str">
            <v>0</v>
          </cell>
          <cell r="S971" t="str">
            <v>0</v>
          </cell>
          <cell r="T971" t="str">
            <v>0</v>
          </cell>
          <cell r="U971" t="str">
            <v>0</v>
          </cell>
          <cell r="V971" t="str">
            <v>0</v>
          </cell>
          <cell r="W971" t="str">
            <v>0</v>
          </cell>
          <cell r="X971" t="str">
            <v>0</v>
          </cell>
        </row>
        <row r="972">
          <cell r="A972">
            <v>512450</v>
          </cell>
          <cell r="B972" t="str">
            <v xml:space="preserve">                                                                 512450     Amort Expense Othr Loss (UBEN)</v>
          </cell>
          <cell r="C972" t="str">
            <v>0</v>
          </cell>
          <cell r="D972" t="str">
            <v>0</v>
          </cell>
          <cell r="E972" t="str">
            <v>0</v>
          </cell>
          <cell r="F972" t="str">
            <v>0</v>
          </cell>
          <cell r="G972" t="str">
            <v>0</v>
          </cell>
          <cell r="H972" t="str">
            <v>0</v>
          </cell>
          <cell r="I972" t="str">
            <v>0</v>
          </cell>
          <cell r="J972" t="str">
            <v>0</v>
          </cell>
          <cell r="K972" t="str">
            <v>0</v>
          </cell>
          <cell r="L972" t="str">
            <v>0</v>
          </cell>
          <cell r="M972" t="str">
            <v>0</v>
          </cell>
          <cell r="N972" t="str">
            <v>0</v>
          </cell>
          <cell r="O972" t="str">
            <v>0</v>
          </cell>
          <cell r="P972" t="str">
            <v>0</v>
          </cell>
          <cell r="Q972" t="str">
            <v>0</v>
          </cell>
          <cell r="R972" t="str">
            <v>0</v>
          </cell>
          <cell r="S972" t="str">
            <v>0</v>
          </cell>
          <cell r="T972" t="str">
            <v>0</v>
          </cell>
          <cell r="U972" t="str">
            <v>0</v>
          </cell>
          <cell r="V972" t="str">
            <v>0</v>
          </cell>
          <cell r="W972" t="str">
            <v>0</v>
          </cell>
          <cell r="X972" t="str">
            <v>0</v>
          </cell>
        </row>
        <row r="973">
          <cell r="A973">
            <v>512460</v>
          </cell>
          <cell r="B973" t="str">
            <v xml:space="preserve">                                                                 512460     Amort Income Hedge Gain (UBEN)</v>
          </cell>
          <cell r="C973" t="str">
            <v>0</v>
          </cell>
          <cell r="D973" t="str">
            <v>0</v>
          </cell>
          <cell r="E973" t="str">
            <v>0</v>
          </cell>
          <cell r="F973" t="str">
            <v>0</v>
          </cell>
          <cell r="G973" t="str">
            <v>0</v>
          </cell>
          <cell r="H973" t="str">
            <v>0</v>
          </cell>
          <cell r="I973" t="str">
            <v>0</v>
          </cell>
          <cell r="J973" t="str">
            <v>0</v>
          </cell>
          <cell r="K973" t="str">
            <v>0</v>
          </cell>
          <cell r="L973" t="str">
            <v>0</v>
          </cell>
          <cell r="M973" t="str">
            <v>0</v>
          </cell>
          <cell r="N973" t="str">
            <v>0</v>
          </cell>
          <cell r="O973" t="str">
            <v>0</v>
          </cell>
          <cell r="P973" t="str">
            <v>0</v>
          </cell>
          <cell r="Q973" t="str">
            <v>0</v>
          </cell>
          <cell r="R973" t="str">
            <v>0</v>
          </cell>
          <cell r="S973" t="str">
            <v>0</v>
          </cell>
          <cell r="T973" t="str">
            <v>0</v>
          </cell>
          <cell r="U973" t="str">
            <v>0</v>
          </cell>
          <cell r="V973" t="str">
            <v>0</v>
          </cell>
          <cell r="W973" t="str">
            <v>0</v>
          </cell>
          <cell r="X973" t="str">
            <v>0</v>
          </cell>
        </row>
        <row r="974">
          <cell r="A974">
            <v>512470</v>
          </cell>
          <cell r="B974" t="str">
            <v xml:space="preserve">                                                                 512470     Amort Loss Hedge Loss (UBEN)</v>
          </cell>
          <cell r="C974" t="str">
            <v>0</v>
          </cell>
          <cell r="D974" t="str">
            <v>0</v>
          </cell>
          <cell r="E974" t="str">
            <v>0</v>
          </cell>
          <cell r="F974" t="str">
            <v>0</v>
          </cell>
          <cell r="G974" t="str">
            <v>0</v>
          </cell>
          <cell r="H974" t="str">
            <v>0</v>
          </cell>
          <cell r="I974" t="str">
            <v>0</v>
          </cell>
          <cell r="J974" t="str">
            <v>0</v>
          </cell>
          <cell r="K974" t="str">
            <v>0</v>
          </cell>
          <cell r="L974" t="str">
            <v>0</v>
          </cell>
          <cell r="M974" t="str">
            <v>0</v>
          </cell>
          <cell r="N974" t="str">
            <v>0</v>
          </cell>
          <cell r="O974" t="str">
            <v>0</v>
          </cell>
          <cell r="P974" t="str">
            <v>0</v>
          </cell>
          <cell r="Q974" t="str">
            <v>0</v>
          </cell>
          <cell r="R974" t="str">
            <v>0</v>
          </cell>
          <cell r="S974" t="str">
            <v>0</v>
          </cell>
          <cell r="T974" t="str">
            <v>0</v>
          </cell>
          <cell r="U974" t="str">
            <v>0</v>
          </cell>
          <cell r="V974" t="str">
            <v>0</v>
          </cell>
          <cell r="W974" t="str">
            <v>0</v>
          </cell>
          <cell r="X974" t="str">
            <v>0</v>
          </cell>
        </row>
        <row r="975">
          <cell r="A975">
            <v>519009</v>
          </cell>
          <cell r="B975" t="str">
            <v xml:space="preserve">                                                                 519009     Interest Income (UBEN)</v>
          </cell>
          <cell r="C975" t="str">
            <v>0</v>
          </cell>
          <cell r="D975" t="str">
            <v>0</v>
          </cell>
          <cell r="E975" t="str">
            <v>0</v>
          </cell>
          <cell r="F975" t="str">
            <v>0</v>
          </cell>
          <cell r="G975" t="str">
            <v>0</v>
          </cell>
          <cell r="H975" t="str">
            <v>0</v>
          </cell>
          <cell r="I975" t="str">
            <v>0</v>
          </cell>
          <cell r="J975" t="str">
            <v>0</v>
          </cell>
          <cell r="K975" t="str">
            <v>0</v>
          </cell>
          <cell r="L975" t="str">
            <v>0</v>
          </cell>
          <cell r="M975" t="str">
            <v>0</v>
          </cell>
          <cell r="N975" t="str">
            <v>0</v>
          </cell>
          <cell r="O975" t="str">
            <v>0</v>
          </cell>
          <cell r="P975" t="str">
            <v>0</v>
          </cell>
          <cell r="Q975" t="str">
            <v>0</v>
          </cell>
          <cell r="R975" t="str">
            <v>0</v>
          </cell>
          <cell r="S975" t="str">
            <v>0</v>
          </cell>
          <cell r="T975" t="str">
            <v>0</v>
          </cell>
          <cell r="U975" t="str">
            <v>0</v>
          </cell>
          <cell r="V975" t="str">
            <v>0</v>
          </cell>
          <cell r="W975" t="str">
            <v>0</v>
          </cell>
          <cell r="X975" t="str">
            <v>0</v>
          </cell>
        </row>
        <row r="976">
          <cell r="A976" t="str">
            <v xml:space="preserve">                                                            UBENINTEXP</v>
          </cell>
          <cell r="B976" t="str">
            <v xml:space="preserve">                                                            UBENINTEXP</v>
          </cell>
          <cell r="C976" t="str">
            <v>0</v>
          </cell>
          <cell r="D976" t="str">
            <v>0</v>
          </cell>
          <cell r="E976" t="str">
            <v>0</v>
          </cell>
          <cell r="F976" t="str">
            <v>0</v>
          </cell>
          <cell r="G976" t="str">
            <v>0</v>
          </cell>
          <cell r="H976" t="str">
            <v>0</v>
          </cell>
          <cell r="I976" t="str">
            <v>0</v>
          </cell>
          <cell r="J976" t="str">
            <v>0</v>
          </cell>
          <cell r="K976" t="str">
            <v>0</v>
          </cell>
          <cell r="L976" t="str">
            <v>0</v>
          </cell>
          <cell r="M976" t="str">
            <v>0</v>
          </cell>
          <cell r="N976" t="str">
            <v>0</v>
          </cell>
          <cell r="O976" t="str">
            <v>0</v>
          </cell>
          <cell r="P976" t="str">
            <v>0</v>
          </cell>
          <cell r="Q976" t="str">
            <v>0</v>
          </cell>
          <cell r="R976" t="str">
            <v>0</v>
          </cell>
          <cell r="S976" t="str">
            <v>0</v>
          </cell>
          <cell r="T976" t="str">
            <v>0</v>
          </cell>
          <cell r="U976" t="str">
            <v>0</v>
          </cell>
          <cell r="V976" t="str">
            <v>0</v>
          </cell>
          <cell r="W976" t="str">
            <v>0</v>
          </cell>
          <cell r="X976" t="str">
            <v>0</v>
          </cell>
        </row>
        <row r="977">
          <cell r="A977">
            <v>512500</v>
          </cell>
          <cell r="B977" t="str">
            <v xml:space="preserve">                                                                 512500     Interest Expense (URET)</v>
          </cell>
          <cell r="C977" t="str">
            <v>0</v>
          </cell>
          <cell r="D977" t="str">
            <v>0</v>
          </cell>
          <cell r="E977" t="str">
            <v>0</v>
          </cell>
          <cell r="F977" t="str">
            <v>0</v>
          </cell>
          <cell r="G977" t="str">
            <v>0</v>
          </cell>
          <cell r="H977" t="str">
            <v>0</v>
          </cell>
          <cell r="I977" t="str">
            <v>0</v>
          </cell>
          <cell r="J977" t="str">
            <v>0</v>
          </cell>
          <cell r="K977" t="str">
            <v>0</v>
          </cell>
          <cell r="L977" t="str">
            <v>0</v>
          </cell>
          <cell r="M977" t="str">
            <v>0</v>
          </cell>
          <cell r="N977" t="str">
            <v>0</v>
          </cell>
          <cell r="O977" t="str">
            <v>0</v>
          </cell>
          <cell r="P977" t="str">
            <v>0</v>
          </cell>
          <cell r="Q977" t="str">
            <v>0</v>
          </cell>
          <cell r="R977" t="str">
            <v>0</v>
          </cell>
          <cell r="S977" t="str">
            <v>0</v>
          </cell>
          <cell r="T977" t="str">
            <v>0</v>
          </cell>
          <cell r="U977" t="str">
            <v>0</v>
          </cell>
          <cell r="V977" t="str">
            <v>0</v>
          </cell>
          <cell r="W977" t="str">
            <v>0</v>
          </cell>
          <cell r="X977" t="str">
            <v>0</v>
          </cell>
        </row>
        <row r="978">
          <cell r="A978">
            <v>512510</v>
          </cell>
          <cell r="B978" t="str">
            <v xml:space="preserve">                                                                 512510     Amort Expense Commission(URET)</v>
          </cell>
          <cell r="C978" t="str">
            <v>0</v>
          </cell>
          <cell r="D978" t="str">
            <v>0</v>
          </cell>
          <cell r="E978" t="str">
            <v>0</v>
          </cell>
          <cell r="F978" t="str">
            <v>0</v>
          </cell>
          <cell r="G978" t="str">
            <v>0</v>
          </cell>
          <cell r="H978" t="str">
            <v>0</v>
          </cell>
          <cell r="I978" t="str">
            <v>0</v>
          </cell>
          <cell r="J978" t="str">
            <v>0</v>
          </cell>
          <cell r="K978" t="str">
            <v>0</v>
          </cell>
          <cell r="L978" t="str">
            <v>0</v>
          </cell>
          <cell r="M978" t="str">
            <v>0</v>
          </cell>
          <cell r="N978" t="str">
            <v>0</v>
          </cell>
          <cell r="O978" t="str">
            <v>0</v>
          </cell>
          <cell r="P978" t="str">
            <v>0</v>
          </cell>
          <cell r="Q978" t="str">
            <v>0</v>
          </cell>
          <cell r="R978" t="str">
            <v>0</v>
          </cell>
          <cell r="S978" t="str">
            <v>0</v>
          </cell>
          <cell r="T978" t="str">
            <v>0</v>
          </cell>
          <cell r="U978" t="str">
            <v>0</v>
          </cell>
          <cell r="V978" t="str">
            <v>0</v>
          </cell>
          <cell r="W978" t="str">
            <v>0</v>
          </cell>
          <cell r="X978" t="str">
            <v>0</v>
          </cell>
        </row>
        <row r="979">
          <cell r="A979">
            <v>512520</v>
          </cell>
          <cell r="B979" t="str">
            <v xml:space="preserve">                                                                 512520     Amort Income Premiun (URET)</v>
          </cell>
          <cell r="C979" t="str">
            <v>0</v>
          </cell>
          <cell r="D979" t="str">
            <v>0</v>
          </cell>
          <cell r="E979" t="str">
            <v>0</v>
          </cell>
          <cell r="F979" t="str">
            <v>0</v>
          </cell>
          <cell r="G979" t="str">
            <v>0</v>
          </cell>
          <cell r="H979" t="str">
            <v>0</v>
          </cell>
          <cell r="I979" t="str">
            <v>0</v>
          </cell>
          <cell r="J979" t="str">
            <v>0</v>
          </cell>
          <cell r="K979" t="str">
            <v>0</v>
          </cell>
          <cell r="L979" t="str">
            <v>0</v>
          </cell>
          <cell r="M979" t="str">
            <v>0</v>
          </cell>
          <cell r="N979" t="str">
            <v>0</v>
          </cell>
          <cell r="O979" t="str">
            <v>0</v>
          </cell>
          <cell r="P979" t="str">
            <v>0</v>
          </cell>
          <cell r="Q979" t="str">
            <v>0</v>
          </cell>
          <cell r="R979" t="str">
            <v>0</v>
          </cell>
          <cell r="S979" t="str">
            <v>0</v>
          </cell>
          <cell r="T979" t="str">
            <v>0</v>
          </cell>
          <cell r="U979" t="str">
            <v>0</v>
          </cell>
          <cell r="V979" t="str">
            <v>0</v>
          </cell>
          <cell r="W979" t="str">
            <v>0</v>
          </cell>
          <cell r="X979" t="str">
            <v>0</v>
          </cell>
        </row>
        <row r="980">
          <cell r="A980">
            <v>512530</v>
          </cell>
          <cell r="B980" t="str">
            <v xml:space="preserve">                                                                 512530     Amort Expense Discount (URET)</v>
          </cell>
          <cell r="C980" t="str">
            <v>0</v>
          </cell>
          <cell r="D980" t="str">
            <v>0</v>
          </cell>
          <cell r="E980" t="str">
            <v>0</v>
          </cell>
          <cell r="F980" t="str">
            <v>0</v>
          </cell>
          <cell r="G980" t="str">
            <v>0</v>
          </cell>
          <cell r="H980" t="str">
            <v>0</v>
          </cell>
          <cell r="I980" t="str">
            <v>0</v>
          </cell>
          <cell r="J980" t="str">
            <v>0</v>
          </cell>
          <cell r="K980" t="str">
            <v>0</v>
          </cell>
          <cell r="L980" t="str">
            <v>0</v>
          </cell>
          <cell r="M980" t="str">
            <v>0</v>
          </cell>
          <cell r="N980" t="str">
            <v>0</v>
          </cell>
          <cell r="O980" t="str">
            <v>0</v>
          </cell>
          <cell r="P980" t="str">
            <v>0</v>
          </cell>
          <cell r="Q980" t="str">
            <v>0</v>
          </cell>
          <cell r="R980" t="str">
            <v>0</v>
          </cell>
          <cell r="S980" t="str">
            <v>0</v>
          </cell>
          <cell r="T980" t="str">
            <v>0</v>
          </cell>
          <cell r="U980" t="str">
            <v>0</v>
          </cell>
          <cell r="V980" t="str">
            <v>0</v>
          </cell>
          <cell r="W980" t="str">
            <v>0</v>
          </cell>
          <cell r="X980" t="str">
            <v>0</v>
          </cell>
        </row>
        <row r="981">
          <cell r="A981">
            <v>512560</v>
          </cell>
          <cell r="B981" t="str">
            <v xml:space="preserve">                                                                 512560     Amort Income Hedge Gain (URET)</v>
          </cell>
          <cell r="C981" t="str">
            <v>0</v>
          </cell>
          <cell r="D981" t="str">
            <v>0</v>
          </cell>
          <cell r="E981" t="str">
            <v>0</v>
          </cell>
          <cell r="F981" t="str">
            <v>0</v>
          </cell>
          <cell r="G981" t="str">
            <v>0</v>
          </cell>
          <cell r="H981" t="str">
            <v>0</v>
          </cell>
          <cell r="I981" t="str">
            <v>0</v>
          </cell>
          <cell r="J981" t="str">
            <v>0</v>
          </cell>
          <cell r="K981" t="str">
            <v>0</v>
          </cell>
          <cell r="L981" t="str">
            <v>0</v>
          </cell>
          <cell r="M981" t="str">
            <v>0</v>
          </cell>
          <cell r="N981" t="str">
            <v>0</v>
          </cell>
          <cell r="O981" t="str">
            <v>0</v>
          </cell>
          <cell r="P981" t="str">
            <v>0</v>
          </cell>
          <cell r="Q981" t="str">
            <v>0</v>
          </cell>
          <cell r="R981" t="str">
            <v>0</v>
          </cell>
          <cell r="S981" t="str">
            <v>0</v>
          </cell>
          <cell r="T981" t="str">
            <v>0</v>
          </cell>
          <cell r="U981" t="str">
            <v>0</v>
          </cell>
          <cell r="V981" t="str">
            <v>0</v>
          </cell>
          <cell r="W981" t="str">
            <v>0</v>
          </cell>
          <cell r="X981" t="str">
            <v>0</v>
          </cell>
        </row>
        <row r="982">
          <cell r="A982">
            <v>512570</v>
          </cell>
          <cell r="B982" t="str">
            <v xml:space="preserve">                                                                 512570     Amort Loss Hedge Loss (URET)</v>
          </cell>
          <cell r="C982" t="str">
            <v>0</v>
          </cell>
          <cell r="D982" t="str">
            <v>0</v>
          </cell>
          <cell r="E982" t="str">
            <v>0</v>
          </cell>
          <cell r="F982" t="str">
            <v>0</v>
          </cell>
          <cell r="G982" t="str">
            <v>0</v>
          </cell>
          <cell r="H982" t="str">
            <v>0</v>
          </cell>
          <cell r="I982" t="str">
            <v>0</v>
          </cell>
          <cell r="J982" t="str">
            <v>0</v>
          </cell>
          <cell r="K982" t="str">
            <v>0</v>
          </cell>
          <cell r="L982" t="str">
            <v>0</v>
          </cell>
          <cell r="M982" t="str">
            <v>0</v>
          </cell>
          <cell r="N982" t="str">
            <v>0</v>
          </cell>
          <cell r="O982" t="str">
            <v>0</v>
          </cell>
          <cell r="P982" t="str">
            <v>0</v>
          </cell>
          <cell r="Q982" t="str">
            <v>0</v>
          </cell>
          <cell r="R982" t="str">
            <v>0</v>
          </cell>
          <cell r="S982" t="str">
            <v>0</v>
          </cell>
          <cell r="T982" t="str">
            <v>0</v>
          </cell>
          <cell r="U982" t="str">
            <v>0</v>
          </cell>
          <cell r="V982" t="str">
            <v>0</v>
          </cell>
          <cell r="W982" t="str">
            <v>0</v>
          </cell>
          <cell r="X982" t="str">
            <v>0</v>
          </cell>
        </row>
        <row r="983">
          <cell r="A983">
            <v>519010</v>
          </cell>
          <cell r="B983" t="str">
            <v xml:space="preserve">                                                                 519010     Interest Income (URET)</v>
          </cell>
          <cell r="C983" t="str">
            <v>0</v>
          </cell>
          <cell r="D983" t="str">
            <v>0</v>
          </cell>
          <cell r="E983" t="str">
            <v>0</v>
          </cell>
          <cell r="F983" t="str">
            <v>0</v>
          </cell>
          <cell r="G983" t="str">
            <v>0</v>
          </cell>
          <cell r="H983" t="str">
            <v>0</v>
          </cell>
          <cell r="I983" t="str">
            <v>0</v>
          </cell>
          <cell r="J983" t="str">
            <v>0</v>
          </cell>
          <cell r="K983" t="str">
            <v>0</v>
          </cell>
          <cell r="L983" t="str">
            <v>0</v>
          </cell>
          <cell r="M983" t="str">
            <v>0</v>
          </cell>
          <cell r="N983" t="str">
            <v>0</v>
          </cell>
          <cell r="O983" t="str">
            <v>0</v>
          </cell>
          <cell r="P983" t="str">
            <v>0</v>
          </cell>
          <cell r="Q983" t="str">
            <v>0</v>
          </cell>
          <cell r="R983" t="str">
            <v>0</v>
          </cell>
          <cell r="S983" t="str">
            <v>0</v>
          </cell>
          <cell r="T983" t="str">
            <v>0</v>
          </cell>
          <cell r="U983" t="str">
            <v>0</v>
          </cell>
          <cell r="V983" t="str">
            <v>0</v>
          </cell>
          <cell r="W983" t="str">
            <v>0</v>
          </cell>
          <cell r="X983" t="str">
            <v>0</v>
          </cell>
        </row>
        <row r="984">
          <cell r="A984" t="str">
            <v xml:space="preserve">                                                            URETINTEXP</v>
          </cell>
          <cell r="B984" t="str">
            <v xml:space="preserve">                                                            URETINTEXP</v>
          </cell>
          <cell r="C984" t="str">
            <v>0</v>
          </cell>
          <cell r="D984" t="str">
            <v>0</v>
          </cell>
          <cell r="E984" t="str">
            <v>0</v>
          </cell>
          <cell r="F984" t="str">
            <v>0</v>
          </cell>
          <cell r="G984" t="str">
            <v>0</v>
          </cell>
          <cell r="H984" t="str">
            <v>0</v>
          </cell>
          <cell r="I984" t="str">
            <v>0</v>
          </cell>
          <cell r="J984" t="str">
            <v>0</v>
          </cell>
          <cell r="K984" t="str">
            <v>0</v>
          </cell>
          <cell r="L984" t="str">
            <v>0</v>
          </cell>
          <cell r="M984" t="str">
            <v>0</v>
          </cell>
          <cell r="N984" t="str">
            <v>0</v>
          </cell>
          <cell r="O984" t="str">
            <v>0</v>
          </cell>
          <cell r="P984" t="str">
            <v>0</v>
          </cell>
          <cell r="Q984" t="str">
            <v>0</v>
          </cell>
          <cell r="R984" t="str">
            <v>0</v>
          </cell>
          <cell r="S984" t="str">
            <v>0</v>
          </cell>
          <cell r="T984" t="str">
            <v>0</v>
          </cell>
          <cell r="U984" t="str">
            <v>0</v>
          </cell>
          <cell r="V984" t="str">
            <v>0</v>
          </cell>
          <cell r="W984" t="str">
            <v>0</v>
          </cell>
          <cell r="X984" t="str">
            <v>0</v>
          </cell>
        </row>
        <row r="985">
          <cell r="A985">
            <v>512600</v>
          </cell>
          <cell r="B985" t="str">
            <v xml:space="preserve">                                                                 512600     Interest Expense (UOTH)</v>
          </cell>
          <cell r="C985" t="str">
            <v>0</v>
          </cell>
          <cell r="D985" t="str">
            <v>0</v>
          </cell>
          <cell r="E985" t="str">
            <v>0</v>
          </cell>
          <cell r="F985" t="str">
            <v>0</v>
          </cell>
          <cell r="G985" t="str">
            <v>0</v>
          </cell>
          <cell r="H985" t="str">
            <v>0</v>
          </cell>
          <cell r="I985" t="str">
            <v>0</v>
          </cell>
          <cell r="J985" t="str">
            <v>0</v>
          </cell>
          <cell r="K985" t="str">
            <v>0</v>
          </cell>
          <cell r="L985" t="str">
            <v>0</v>
          </cell>
          <cell r="M985" t="str">
            <v>0</v>
          </cell>
          <cell r="N985" t="str">
            <v>0</v>
          </cell>
          <cell r="O985" t="str">
            <v>0</v>
          </cell>
          <cell r="P985" t="str">
            <v>0</v>
          </cell>
          <cell r="Q985" t="str">
            <v>0</v>
          </cell>
          <cell r="R985" t="str">
            <v>0</v>
          </cell>
          <cell r="S985" t="str">
            <v>0</v>
          </cell>
          <cell r="T985" t="str">
            <v>0</v>
          </cell>
          <cell r="U985" t="str">
            <v>0</v>
          </cell>
          <cell r="V985" t="str">
            <v>0</v>
          </cell>
          <cell r="W985" t="str">
            <v>0</v>
          </cell>
          <cell r="X985" t="str">
            <v>0</v>
          </cell>
        </row>
        <row r="986">
          <cell r="A986">
            <v>512610</v>
          </cell>
          <cell r="B986" t="str">
            <v xml:space="preserve">                                                                 512610     Amort Expense Commission(UOTH)</v>
          </cell>
          <cell r="C986" t="str">
            <v>0</v>
          </cell>
          <cell r="D986" t="str">
            <v>0</v>
          </cell>
          <cell r="E986" t="str">
            <v>0</v>
          </cell>
          <cell r="F986" t="str">
            <v>0</v>
          </cell>
          <cell r="G986" t="str">
            <v>0</v>
          </cell>
          <cell r="H986" t="str">
            <v>0</v>
          </cell>
          <cell r="I986" t="str">
            <v>0</v>
          </cell>
          <cell r="J986" t="str">
            <v>0</v>
          </cell>
          <cell r="K986" t="str">
            <v>0</v>
          </cell>
          <cell r="L986" t="str">
            <v>0</v>
          </cell>
          <cell r="M986" t="str">
            <v>0</v>
          </cell>
          <cell r="N986" t="str">
            <v>0</v>
          </cell>
          <cell r="O986" t="str">
            <v>0</v>
          </cell>
          <cell r="P986" t="str">
            <v>0</v>
          </cell>
          <cell r="Q986" t="str">
            <v>0</v>
          </cell>
          <cell r="R986" t="str">
            <v>0</v>
          </cell>
          <cell r="S986" t="str">
            <v>0</v>
          </cell>
          <cell r="T986" t="str">
            <v>0</v>
          </cell>
          <cell r="U986" t="str">
            <v>0</v>
          </cell>
          <cell r="V986" t="str">
            <v>0</v>
          </cell>
          <cell r="W986" t="str">
            <v>0</v>
          </cell>
          <cell r="X986" t="str">
            <v>0</v>
          </cell>
        </row>
        <row r="987">
          <cell r="A987">
            <v>512620</v>
          </cell>
          <cell r="B987" t="str">
            <v xml:space="preserve">                                                                 512620     Amort Income Premiun (UOTH)</v>
          </cell>
          <cell r="C987" t="str">
            <v>0</v>
          </cell>
          <cell r="D987" t="str">
            <v>0</v>
          </cell>
          <cell r="E987" t="str">
            <v>0</v>
          </cell>
          <cell r="F987" t="str">
            <v>0</v>
          </cell>
          <cell r="G987" t="str">
            <v>0</v>
          </cell>
          <cell r="H987" t="str">
            <v>0</v>
          </cell>
          <cell r="I987" t="str">
            <v>0</v>
          </cell>
          <cell r="J987" t="str">
            <v>0</v>
          </cell>
          <cell r="K987" t="str">
            <v>0</v>
          </cell>
          <cell r="L987" t="str">
            <v>0</v>
          </cell>
          <cell r="M987" t="str">
            <v>0</v>
          </cell>
          <cell r="N987" t="str">
            <v>0</v>
          </cell>
          <cell r="O987" t="str">
            <v>0</v>
          </cell>
          <cell r="P987" t="str">
            <v>0</v>
          </cell>
          <cell r="Q987" t="str">
            <v>0</v>
          </cell>
          <cell r="R987" t="str">
            <v>0</v>
          </cell>
          <cell r="S987" t="str">
            <v>0</v>
          </cell>
          <cell r="T987" t="str">
            <v>0</v>
          </cell>
          <cell r="U987" t="str">
            <v>0</v>
          </cell>
          <cell r="V987" t="str">
            <v>0</v>
          </cell>
          <cell r="W987" t="str">
            <v>0</v>
          </cell>
          <cell r="X987" t="str">
            <v>0</v>
          </cell>
        </row>
        <row r="988">
          <cell r="A988">
            <v>512630</v>
          </cell>
          <cell r="B988" t="str">
            <v xml:space="preserve">                                                                 512630     Amort Expense Discount (UOTH)</v>
          </cell>
          <cell r="C988" t="str">
            <v>0</v>
          </cell>
          <cell r="D988" t="str">
            <v>0</v>
          </cell>
          <cell r="E988" t="str">
            <v>0</v>
          </cell>
          <cell r="F988" t="str">
            <v>0</v>
          </cell>
          <cell r="G988" t="str">
            <v>0</v>
          </cell>
          <cell r="H988" t="str">
            <v>0</v>
          </cell>
          <cell r="I988" t="str">
            <v>0</v>
          </cell>
          <cell r="J988" t="str">
            <v>0</v>
          </cell>
          <cell r="K988" t="str">
            <v>0</v>
          </cell>
          <cell r="L988" t="str">
            <v>0</v>
          </cell>
          <cell r="M988" t="str">
            <v>0</v>
          </cell>
          <cell r="N988" t="str">
            <v>0</v>
          </cell>
          <cell r="O988" t="str">
            <v>0</v>
          </cell>
          <cell r="P988" t="str">
            <v>0</v>
          </cell>
          <cell r="Q988" t="str">
            <v>0</v>
          </cell>
          <cell r="R988" t="str">
            <v>0</v>
          </cell>
          <cell r="S988" t="str">
            <v>0</v>
          </cell>
          <cell r="T988" t="str">
            <v>0</v>
          </cell>
          <cell r="U988" t="str">
            <v>0</v>
          </cell>
          <cell r="V988" t="str">
            <v>0</v>
          </cell>
          <cell r="W988" t="str">
            <v>0</v>
          </cell>
          <cell r="X988" t="str">
            <v>0</v>
          </cell>
        </row>
        <row r="989">
          <cell r="A989">
            <v>512650</v>
          </cell>
          <cell r="B989" t="str">
            <v xml:space="preserve">                                                                 512650     Amort Expense Other Loss(UOTH)</v>
          </cell>
          <cell r="C989" t="str">
            <v>0</v>
          </cell>
          <cell r="D989" t="str">
            <v>0</v>
          </cell>
          <cell r="E989" t="str">
            <v>0</v>
          </cell>
          <cell r="F989" t="str">
            <v>0</v>
          </cell>
          <cell r="G989" t="str">
            <v>0</v>
          </cell>
          <cell r="H989" t="str">
            <v>0</v>
          </cell>
          <cell r="I989" t="str">
            <v>0</v>
          </cell>
          <cell r="J989" t="str">
            <v>0</v>
          </cell>
          <cell r="K989" t="str">
            <v>0</v>
          </cell>
          <cell r="L989" t="str">
            <v>0</v>
          </cell>
          <cell r="M989" t="str">
            <v>0</v>
          </cell>
          <cell r="N989" t="str">
            <v>0</v>
          </cell>
          <cell r="O989" t="str">
            <v>0</v>
          </cell>
          <cell r="P989" t="str">
            <v>0</v>
          </cell>
          <cell r="Q989" t="str">
            <v>0</v>
          </cell>
          <cell r="R989" t="str">
            <v>0</v>
          </cell>
          <cell r="S989" t="str">
            <v>0</v>
          </cell>
          <cell r="T989" t="str">
            <v>0</v>
          </cell>
          <cell r="U989" t="str">
            <v>0</v>
          </cell>
          <cell r="V989" t="str">
            <v>0</v>
          </cell>
          <cell r="W989" t="str">
            <v>0</v>
          </cell>
          <cell r="X989" t="str">
            <v>0</v>
          </cell>
        </row>
        <row r="990">
          <cell r="A990">
            <v>512660</v>
          </cell>
          <cell r="B990" t="str">
            <v xml:space="preserve">                                                                 512660     Amort Income Hedge Gain(UOTH)</v>
          </cell>
          <cell r="C990" t="str">
            <v>0</v>
          </cell>
          <cell r="D990" t="str">
            <v>0</v>
          </cell>
          <cell r="E990" t="str">
            <v>0</v>
          </cell>
          <cell r="F990" t="str">
            <v>0</v>
          </cell>
          <cell r="G990" t="str">
            <v>0</v>
          </cell>
          <cell r="H990" t="str">
            <v>0</v>
          </cell>
          <cell r="I990" t="str">
            <v>0</v>
          </cell>
          <cell r="J990" t="str">
            <v>0</v>
          </cell>
          <cell r="K990" t="str">
            <v>0</v>
          </cell>
          <cell r="L990" t="str">
            <v>0</v>
          </cell>
          <cell r="M990" t="str">
            <v>0</v>
          </cell>
          <cell r="N990" t="str">
            <v>0</v>
          </cell>
          <cell r="O990" t="str">
            <v>0</v>
          </cell>
          <cell r="P990" t="str">
            <v>0</v>
          </cell>
          <cell r="Q990" t="str">
            <v>0</v>
          </cell>
          <cell r="R990" t="str">
            <v>0</v>
          </cell>
          <cell r="S990" t="str">
            <v>0</v>
          </cell>
          <cell r="T990" t="str">
            <v>0</v>
          </cell>
          <cell r="U990" t="str">
            <v>0</v>
          </cell>
          <cell r="V990" t="str">
            <v>0</v>
          </cell>
          <cell r="W990" t="str">
            <v>0</v>
          </cell>
          <cell r="X990" t="str">
            <v>0</v>
          </cell>
        </row>
        <row r="991">
          <cell r="A991">
            <v>512670</v>
          </cell>
          <cell r="B991" t="str">
            <v xml:space="preserve">                                                                 512670     Amort Loss Hedge Loss (UOTH)</v>
          </cell>
          <cell r="C991" t="str">
            <v>0</v>
          </cell>
          <cell r="D991" t="str">
            <v>0</v>
          </cell>
          <cell r="E991" t="str">
            <v>0</v>
          </cell>
          <cell r="F991" t="str">
            <v>0</v>
          </cell>
          <cell r="G991" t="str">
            <v>0</v>
          </cell>
          <cell r="H991" t="str">
            <v>0</v>
          </cell>
          <cell r="I991" t="str">
            <v>0</v>
          </cell>
          <cell r="J991" t="str">
            <v>0</v>
          </cell>
          <cell r="K991" t="str">
            <v>0</v>
          </cell>
          <cell r="L991" t="str">
            <v>0</v>
          </cell>
          <cell r="M991" t="str">
            <v>0</v>
          </cell>
          <cell r="N991" t="str">
            <v>0</v>
          </cell>
          <cell r="O991" t="str">
            <v>0</v>
          </cell>
          <cell r="P991" t="str">
            <v>0</v>
          </cell>
          <cell r="Q991" t="str">
            <v>0</v>
          </cell>
          <cell r="R991" t="str">
            <v>0</v>
          </cell>
          <cell r="S991" t="str">
            <v>0</v>
          </cell>
          <cell r="T991" t="str">
            <v>0</v>
          </cell>
          <cell r="U991" t="str">
            <v>0</v>
          </cell>
          <cell r="V991" t="str">
            <v>0</v>
          </cell>
          <cell r="W991" t="str">
            <v>0</v>
          </cell>
          <cell r="X991" t="str">
            <v>0</v>
          </cell>
        </row>
        <row r="992">
          <cell r="A992">
            <v>519011</v>
          </cell>
          <cell r="B992" t="str">
            <v xml:space="preserve">                                                                 519011     Interest Income (UOTH)</v>
          </cell>
          <cell r="C992" t="str">
            <v>0</v>
          </cell>
          <cell r="D992" t="str">
            <v>0</v>
          </cell>
          <cell r="E992" t="str">
            <v>0</v>
          </cell>
          <cell r="F992" t="str">
            <v>0</v>
          </cell>
          <cell r="G992" t="str">
            <v>0</v>
          </cell>
          <cell r="H992" t="str">
            <v>0</v>
          </cell>
          <cell r="I992" t="str">
            <v>0</v>
          </cell>
          <cell r="J992" t="str">
            <v>0</v>
          </cell>
          <cell r="K992" t="str">
            <v>0</v>
          </cell>
          <cell r="L992" t="str">
            <v>0</v>
          </cell>
          <cell r="M992" t="str">
            <v>0</v>
          </cell>
          <cell r="N992" t="str">
            <v>0</v>
          </cell>
          <cell r="O992" t="str">
            <v>0</v>
          </cell>
          <cell r="P992" t="str">
            <v>0</v>
          </cell>
          <cell r="Q992" t="str">
            <v>0</v>
          </cell>
          <cell r="R992" t="str">
            <v>0</v>
          </cell>
          <cell r="S992" t="str">
            <v>0</v>
          </cell>
          <cell r="T992" t="str">
            <v>0</v>
          </cell>
          <cell r="U992" t="str">
            <v>0</v>
          </cell>
          <cell r="V992" t="str">
            <v>0</v>
          </cell>
          <cell r="W992" t="str">
            <v>0</v>
          </cell>
          <cell r="X992" t="str">
            <v>0</v>
          </cell>
        </row>
        <row r="993">
          <cell r="A993" t="str">
            <v xml:space="preserve">                                                            UOTHINTEXP</v>
          </cell>
          <cell r="B993" t="str">
            <v xml:space="preserve">                                                            UOTHINTEXP</v>
          </cell>
          <cell r="C993" t="str">
            <v>0</v>
          </cell>
          <cell r="D993" t="str">
            <v>0</v>
          </cell>
          <cell r="E993" t="str">
            <v>0</v>
          </cell>
          <cell r="F993" t="str">
            <v>0</v>
          </cell>
          <cell r="G993" t="str">
            <v>0</v>
          </cell>
          <cell r="H993" t="str">
            <v>0</v>
          </cell>
          <cell r="I993" t="str">
            <v>0</v>
          </cell>
          <cell r="J993" t="str">
            <v>0</v>
          </cell>
          <cell r="K993" t="str">
            <v>0</v>
          </cell>
          <cell r="L993" t="str">
            <v>0</v>
          </cell>
          <cell r="M993" t="str">
            <v>0</v>
          </cell>
          <cell r="N993" t="str">
            <v>0</v>
          </cell>
          <cell r="O993" t="str">
            <v>0</v>
          </cell>
          <cell r="P993" t="str">
            <v>0</v>
          </cell>
          <cell r="Q993" t="str">
            <v>0</v>
          </cell>
          <cell r="R993" t="str">
            <v>0</v>
          </cell>
          <cell r="S993" t="str">
            <v>0</v>
          </cell>
          <cell r="T993" t="str">
            <v>0</v>
          </cell>
          <cell r="U993" t="str">
            <v>0</v>
          </cell>
          <cell r="V993" t="str">
            <v>0</v>
          </cell>
          <cell r="W993" t="str">
            <v>0</v>
          </cell>
          <cell r="X993" t="str">
            <v>0</v>
          </cell>
        </row>
        <row r="994">
          <cell r="A994">
            <v>513900</v>
          </cell>
          <cell r="B994" t="str">
            <v xml:space="preserve">                                                                 513900     Interest Expense - (GLBL)</v>
          </cell>
          <cell r="C994" t="str">
            <v>0</v>
          </cell>
          <cell r="D994" t="str">
            <v>0</v>
          </cell>
          <cell r="E994" t="str">
            <v>0</v>
          </cell>
          <cell r="F994" t="str">
            <v>0</v>
          </cell>
          <cell r="G994" t="str">
            <v>0</v>
          </cell>
          <cell r="H994" t="str">
            <v>0</v>
          </cell>
          <cell r="I994" t="str">
            <v>0</v>
          </cell>
          <cell r="J994" t="str">
            <v>0</v>
          </cell>
          <cell r="K994" t="str">
            <v>0</v>
          </cell>
          <cell r="L994" t="str">
            <v>0</v>
          </cell>
          <cell r="M994" t="str">
            <v>0</v>
          </cell>
          <cell r="N994" t="str">
            <v>0</v>
          </cell>
          <cell r="O994" t="str">
            <v>0</v>
          </cell>
          <cell r="P994" t="str">
            <v>0</v>
          </cell>
          <cell r="Q994" t="str">
            <v>0</v>
          </cell>
          <cell r="R994" t="str">
            <v>0</v>
          </cell>
          <cell r="S994" t="str">
            <v>0</v>
          </cell>
          <cell r="T994" t="str">
            <v>0</v>
          </cell>
          <cell r="U994" t="str">
            <v>0</v>
          </cell>
          <cell r="V994" t="str">
            <v>0</v>
          </cell>
          <cell r="W994" t="str">
            <v>0</v>
          </cell>
          <cell r="X994" t="str">
            <v>0</v>
          </cell>
        </row>
        <row r="995">
          <cell r="A995">
            <v>513910</v>
          </cell>
          <cell r="B995" t="str">
            <v xml:space="preserve">                                                                 513910     Amort Exp -- Comm (GLBL)</v>
          </cell>
          <cell r="C995" t="str">
            <v>0</v>
          </cell>
          <cell r="D995" t="str">
            <v>0</v>
          </cell>
          <cell r="E995" t="str">
            <v>0</v>
          </cell>
          <cell r="F995" t="str">
            <v>0</v>
          </cell>
          <cell r="G995" t="str">
            <v>0</v>
          </cell>
          <cell r="H995" t="str">
            <v>0</v>
          </cell>
          <cell r="I995" t="str">
            <v>0</v>
          </cell>
          <cell r="J995" t="str">
            <v>0</v>
          </cell>
          <cell r="K995" t="str">
            <v>0</v>
          </cell>
          <cell r="L995" t="str">
            <v>0</v>
          </cell>
          <cell r="M995" t="str">
            <v>0</v>
          </cell>
          <cell r="N995" t="str">
            <v>0</v>
          </cell>
          <cell r="O995" t="str">
            <v>0</v>
          </cell>
          <cell r="P995" t="str">
            <v>0</v>
          </cell>
          <cell r="Q995" t="str">
            <v>0</v>
          </cell>
          <cell r="R995" t="str">
            <v>0</v>
          </cell>
          <cell r="S995" t="str">
            <v>0</v>
          </cell>
          <cell r="T995" t="str">
            <v>0</v>
          </cell>
          <cell r="U995" t="str">
            <v>0</v>
          </cell>
          <cell r="V995" t="str">
            <v>0</v>
          </cell>
          <cell r="W995" t="str">
            <v>0</v>
          </cell>
          <cell r="X995" t="str">
            <v>0</v>
          </cell>
        </row>
        <row r="996">
          <cell r="A996">
            <v>513920</v>
          </cell>
          <cell r="B996" t="str">
            <v xml:space="preserve">                                                                 513920     Amort Exp -- Prem (GLBL)</v>
          </cell>
          <cell r="C996" t="str">
            <v>0</v>
          </cell>
          <cell r="D996" t="str">
            <v>0</v>
          </cell>
          <cell r="E996" t="str">
            <v>0</v>
          </cell>
          <cell r="F996" t="str">
            <v>0</v>
          </cell>
          <cell r="G996" t="str">
            <v>0</v>
          </cell>
          <cell r="H996" t="str">
            <v>0</v>
          </cell>
          <cell r="I996" t="str">
            <v>0</v>
          </cell>
          <cell r="J996" t="str">
            <v>0</v>
          </cell>
          <cell r="K996" t="str">
            <v>0</v>
          </cell>
          <cell r="L996" t="str">
            <v>0</v>
          </cell>
          <cell r="M996" t="str">
            <v>0</v>
          </cell>
          <cell r="N996" t="str">
            <v>0</v>
          </cell>
          <cell r="O996" t="str">
            <v>0</v>
          </cell>
          <cell r="P996" t="str">
            <v>0</v>
          </cell>
          <cell r="Q996" t="str">
            <v>0</v>
          </cell>
          <cell r="R996" t="str">
            <v>0</v>
          </cell>
          <cell r="S996" t="str">
            <v>0</v>
          </cell>
          <cell r="T996" t="str">
            <v>0</v>
          </cell>
          <cell r="U996" t="str">
            <v>0</v>
          </cell>
          <cell r="V996" t="str">
            <v>0</v>
          </cell>
          <cell r="W996" t="str">
            <v>0</v>
          </cell>
          <cell r="X996" t="str">
            <v>0</v>
          </cell>
        </row>
        <row r="997">
          <cell r="A997">
            <v>513930</v>
          </cell>
          <cell r="B997" t="str">
            <v xml:space="preserve">                                                                 513930     Amort Exp -- Discount (GLBL)</v>
          </cell>
          <cell r="C997" t="str">
            <v>0</v>
          </cell>
          <cell r="D997" t="str">
            <v>0</v>
          </cell>
          <cell r="E997" t="str">
            <v>0</v>
          </cell>
          <cell r="F997" t="str">
            <v>0</v>
          </cell>
          <cell r="G997" t="str">
            <v>0</v>
          </cell>
          <cell r="H997" t="str">
            <v>0</v>
          </cell>
          <cell r="I997" t="str">
            <v>0</v>
          </cell>
          <cell r="J997" t="str">
            <v>0</v>
          </cell>
          <cell r="K997" t="str">
            <v>0</v>
          </cell>
          <cell r="L997" t="str">
            <v>0</v>
          </cell>
          <cell r="M997" t="str">
            <v>0</v>
          </cell>
          <cell r="N997" t="str">
            <v>0</v>
          </cell>
          <cell r="O997" t="str">
            <v>0</v>
          </cell>
          <cell r="P997" t="str">
            <v>0</v>
          </cell>
          <cell r="Q997" t="str">
            <v>0</v>
          </cell>
          <cell r="R997" t="str">
            <v>0</v>
          </cell>
          <cell r="S997" t="str">
            <v>0</v>
          </cell>
          <cell r="T997" t="str">
            <v>0</v>
          </cell>
          <cell r="U997" t="str">
            <v>0</v>
          </cell>
          <cell r="V997" t="str">
            <v>0</v>
          </cell>
          <cell r="W997" t="str">
            <v>0</v>
          </cell>
          <cell r="X997" t="str">
            <v>0</v>
          </cell>
        </row>
        <row r="998">
          <cell r="A998">
            <v>513950</v>
          </cell>
          <cell r="B998" t="str">
            <v xml:space="preserve">                                                                 513950     Amort Exp -- Other Loss (GLBL)</v>
          </cell>
          <cell r="C998" t="str">
            <v>0</v>
          </cell>
          <cell r="D998" t="str">
            <v>0</v>
          </cell>
          <cell r="E998" t="str">
            <v>0</v>
          </cell>
          <cell r="F998" t="str">
            <v>0</v>
          </cell>
          <cell r="G998" t="str">
            <v>0</v>
          </cell>
          <cell r="H998" t="str">
            <v>0</v>
          </cell>
          <cell r="I998" t="str">
            <v>0</v>
          </cell>
          <cell r="J998" t="str">
            <v>0</v>
          </cell>
          <cell r="K998" t="str">
            <v>0</v>
          </cell>
          <cell r="L998" t="str">
            <v>0</v>
          </cell>
          <cell r="M998" t="str">
            <v>0</v>
          </cell>
          <cell r="N998" t="str">
            <v>0</v>
          </cell>
          <cell r="O998" t="str">
            <v>0</v>
          </cell>
          <cell r="P998" t="str">
            <v>0</v>
          </cell>
          <cell r="Q998" t="str">
            <v>0</v>
          </cell>
          <cell r="R998" t="str">
            <v>0</v>
          </cell>
          <cell r="S998" t="str">
            <v>0</v>
          </cell>
          <cell r="T998" t="str">
            <v>0</v>
          </cell>
          <cell r="U998" t="str">
            <v>0</v>
          </cell>
          <cell r="V998" t="str">
            <v>0</v>
          </cell>
          <cell r="W998" t="str">
            <v>0</v>
          </cell>
          <cell r="X998" t="str">
            <v>0</v>
          </cell>
        </row>
        <row r="999">
          <cell r="A999">
            <v>513960</v>
          </cell>
          <cell r="B999" t="str">
            <v xml:space="preserve">                                                                 513960     Amort Exp -- Hedge Hain (GLBL)</v>
          </cell>
          <cell r="C999" t="str">
            <v>0</v>
          </cell>
          <cell r="D999" t="str">
            <v>0</v>
          </cell>
          <cell r="E999" t="str">
            <v>0</v>
          </cell>
          <cell r="F999" t="str">
            <v>0</v>
          </cell>
          <cell r="G999" t="str">
            <v>0</v>
          </cell>
          <cell r="H999" t="str">
            <v>0</v>
          </cell>
          <cell r="I999" t="str">
            <v>0</v>
          </cell>
          <cell r="J999" t="str">
            <v>0</v>
          </cell>
          <cell r="K999" t="str">
            <v>0</v>
          </cell>
          <cell r="L999" t="str">
            <v>0</v>
          </cell>
          <cell r="M999" t="str">
            <v>0</v>
          </cell>
          <cell r="N999" t="str">
            <v>0</v>
          </cell>
          <cell r="O999" t="str">
            <v>0</v>
          </cell>
          <cell r="P999" t="str">
            <v>0</v>
          </cell>
          <cell r="Q999" t="str">
            <v>0</v>
          </cell>
          <cell r="R999" t="str">
            <v>0</v>
          </cell>
          <cell r="S999" t="str">
            <v>0</v>
          </cell>
          <cell r="T999" t="str">
            <v>0</v>
          </cell>
          <cell r="U999" t="str">
            <v>0</v>
          </cell>
          <cell r="V999" t="str">
            <v>0</v>
          </cell>
          <cell r="W999" t="str">
            <v>0</v>
          </cell>
          <cell r="X999" t="str">
            <v>0</v>
          </cell>
        </row>
        <row r="1000">
          <cell r="A1000">
            <v>513970</v>
          </cell>
          <cell r="B1000" t="str">
            <v xml:space="preserve">                                                                 513970     Amort Exp -- Hedge Loss (GLBL)</v>
          </cell>
          <cell r="C1000" t="str">
            <v>0</v>
          </cell>
          <cell r="D1000" t="str">
            <v>0</v>
          </cell>
          <cell r="E1000" t="str">
            <v>0</v>
          </cell>
          <cell r="F1000" t="str">
            <v>0</v>
          </cell>
          <cell r="G1000" t="str">
            <v>0</v>
          </cell>
          <cell r="H1000" t="str">
            <v>0</v>
          </cell>
          <cell r="I1000" t="str">
            <v>0</v>
          </cell>
          <cell r="J1000" t="str">
            <v>0</v>
          </cell>
          <cell r="K1000" t="str">
            <v>0</v>
          </cell>
          <cell r="L1000" t="str">
            <v>0</v>
          </cell>
          <cell r="M1000" t="str">
            <v>0</v>
          </cell>
          <cell r="N1000" t="str">
            <v>0</v>
          </cell>
          <cell r="O1000" t="str">
            <v>0</v>
          </cell>
          <cell r="P1000" t="str">
            <v>0</v>
          </cell>
          <cell r="Q1000" t="str">
            <v>0</v>
          </cell>
          <cell r="R1000" t="str">
            <v>0</v>
          </cell>
          <cell r="S1000" t="str">
            <v>0</v>
          </cell>
          <cell r="T1000" t="str">
            <v>0</v>
          </cell>
          <cell r="U1000" t="str">
            <v>0</v>
          </cell>
          <cell r="V1000" t="str">
            <v>0</v>
          </cell>
          <cell r="W1000" t="str">
            <v>0</v>
          </cell>
          <cell r="X1000" t="str">
            <v>0</v>
          </cell>
        </row>
        <row r="1001">
          <cell r="A1001">
            <v>519002</v>
          </cell>
          <cell r="B1001" t="str">
            <v xml:space="preserve">                                                                 519002     Interest Income-GLB</v>
          </cell>
          <cell r="C1001" t="str">
            <v>0</v>
          </cell>
          <cell r="D1001" t="str">
            <v>0</v>
          </cell>
          <cell r="E1001" t="str">
            <v>0</v>
          </cell>
          <cell r="F1001" t="str">
            <v>0</v>
          </cell>
          <cell r="G1001" t="str">
            <v>0</v>
          </cell>
          <cell r="H1001" t="str">
            <v>0</v>
          </cell>
          <cell r="I1001" t="str">
            <v>0</v>
          </cell>
          <cell r="J1001" t="str">
            <v>0</v>
          </cell>
          <cell r="K1001" t="str">
            <v>0</v>
          </cell>
          <cell r="L1001" t="str">
            <v>0</v>
          </cell>
          <cell r="M1001" t="str">
            <v>0</v>
          </cell>
          <cell r="N1001" t="str">
            <v>0</v>
          </cell>
          <cell r="O1001" t="str">
            <v>0</v>
          </cell>
          <cell r="P1001" t="str">
            <v>0</v>
          </cell>
          <cell r="Q1001" t="str">
            <v>0</v>
          </cell>
          <cell r="R1001" t="str">
            <v>0</v>
          </cell>
          <cell r="S1001" t="str">
            <v>0</v>
          </cell>
          <cell r="T1001" t="str">
            <v>0</v>
          </cell>
          <cell r="U1001" t="str">
            <v>0</v>
          </cell>
          <cell r="V1001" t="str">
            <v>0</v>
          </cell>
          <cell r="W1001" t="str">
            <v>0</v>
          </cell>
          <cell r="X1001" t="str">
            <v>0</v>
          </cell>
        </row>
        <row r="1002">
          <cell r="A1002" t="str">
            <v xml:space="preserve">                                                            GLOBALINTEXP</v>
          </cell>
          <cell r="B1002" t="str">
            <v xml:space="preserve">                                                            GLOBALINTEXP</v>
          </cell>
          <cell r="C1002" t="str">
            <v>0</v>
          </cell>
          <cell r="D1002" t="str">
            <v>0</v>
          </cell>
          <cell r="E1002" t="str">
            <v>0</v>
          </cell>
          <cell r="F1002" t="str">
            <v>0</v>
          </cell>
          <cell r="G1002" t="str">
            <v>0</v>
          </cell>
          <cell r="H1002" t="str">
            <v>0</v>
          </cell>
          <cell r="I1002" t="str">
            <v>0</v>
          </cell>
          <cell r="J1002" t="str">
            <v>0</v>
          </cell>
          <cell r="K1002" t="str">
            <v>0</v>
          </cell>
          <cell r="L1002" t="str">
            <v>0</v>
          </cell>
          <cell r="M1002" t="str">
            <v>0</v>
          </cell>
          <cell r="N1002" t="str">
            <v>0</v>
          </cell>
          <cell r="O1002" t="str">
            <v>0</v>
          </cell>
          <cell r="P1002" t="str">
            <v>0</v>
          </cell>
          <cell r="Q1002" t="str">
            <v>0</v>
          </cell>
          <cell r="R1002" t="str">
            <v>0</v>
          </cell>
          <cell r="S1002" t="str">
            <v>0</v>
          </cell>
          <cell r="T1002" t="str">
            <v>0</v>
          </cell>
          <cell r="U1002" t="str">
            <v>0</v>
          </cell>
          <cell r="V1002" t="str">
            <v>0</v>
          </cell>
          <cell r="W1002" t="str">
            <v>0</v>
          </cell>
          <cell r="X1002" t="str">
            <v>0</v>
          </cell>
        </row>
        <row r="1003">
          <cell r="A1003">
            <v>514400</v>
          </cell>
          <cell r="B1003" t="str">
            <v xml:space="preserve">                                                                 514400     Interest Expense - (Mtn)</v>
          </cell>
          <cell r="C1003" t="str">
            <v>0</v>
          </cell>
          <cell r="D1003" t="str">
            <v>0</v>
          </cell>
          <cell r="E1003" t="str">
            <v>0</v>
          </cell>
          <cell r="F1003" t="str">
            <v>0</v>
          </cell>
          <cell r="G1003" t="str">
            <v>0</v>
          </cell>
          <cell r="H1003" t="str">
            <v>0</v>
          </cell>
          <cell r="I1003" t="str">
            <v>0</v>
          </cell>
          <cell r="J1003" t="str">
            <v>0</v>
          </cell>
          <cell r="K1003" t="str">
            <v>0</v>
          </cell>
          <cell r="L1003" t="str">
            <v>0</v>
          </cell>
          <cell r="M1003" t="str">
            <v>0</v>
          </cell>
          <cell r="N1003" t="str">
            <v>0</v>
          </cell>
          <cell r="O1003" t="str">
            <v>0</v>
          </cell>
          <cell r="P1003" t="str">
            <v>0</v>
          </cell>
          <cell r="Q1003" t="str">
            <v>0</v>
          </cell>
          <cell r="R1003" t="str">
            <v>0</v>
          </cell>
          <cell r="S1003" t="str">
            <v>0</v>
          </cell>
          <cell r="T1003" t="str">
            <v>0</v>
          </cell>
          <cell r="U1003" t="str">
            <v>0</v>
          </cell>
          <cell r="V1003" t="str">
            <v>0</v>
          </cell>
          <cell r="W1003" t="str">
            <v>0</v>
          </cell>
          <cell r="X1003" t="str">
            <v>0</v>
          </cell>
        </row>
        <row r="1004">
          <cell r="A1004">
            <v>514410</v>
          </cell>
          <cell r="B1004" t="str">
            <v xml:space="preserve">                                                                 514410     Amort Expense Comm - Mtn</v>
          </cell>
          <cell r="C1004" t="str">
            <v>0</v>
          </cell>
          <cell r="D1004" t="str">
            <v>0</v>
          </cell>
          <cell r="E1004" t="str">
            <v>0</v>
          </cell>
          <cell r="F1004" t="str">
            <v>0</v>
          </cell>
          <cell r="G1004" t="str">
            <v>0</v>
          </cell>
          <cell r="H1004" t="str">
            <v>0</v>
          </cell>
          <cell r="I1004" t="str">
            <v>0</v>
          </cell>
          <cell r="J1004" t="str">
            <v>0</v>
          </cell>
          <cell r="K1004" t="str">
            <v>0</v>
          </cell>
          <cell r="L1004" t="str">
            <v>0</v>
          </cell>
          <cell r="M1004" t="str">
            <v>0</v>
          </cell>
          <cell r="N1004" t="str">
            <v>0</v>
          </cell>
          <cell r="O1004" t="str">
            <v>0</v>
          </cell>
          <cell r="P1004" t="str">
            <v>0</v>
          </cell>
          <cell r="Q1004" t="str">
            <v>0</v>
          </cell>
          <cell r="R1004" t="str">
            <v>0</v>
          </cell>
          <cell r="S1004" t="str">
            <v>0</v>
          </cell>
          <cell r="T1004" t="str">
            <v>0</v>
          </cell>
          <cell r="U1004" t="str">
            <v>0</v>
          </cell>
          <cell r="V1004" t="str">
            <v>0</v>
          </cell>
          <cell r="W1004" t="str">
            <v>0</v>
          </cell>
          <cell r="X1004" t="str">
            <v>0</v>
          </cell>
        </row>
        <row r="1005">
          <cell r="A1005">
            <v>514420</v>
          </cell>
          <cell r="B1005" t="str">
            <v xml:space="preserve">                                                                 514420     Amort Income Prem - (Mtn)</v>
          </cell>
          <cell r="C1005" t="str">
            <v>0</v>
          </cell>
          <cell r="D1005" t="str">
            <v>0</v>
          </cell>
          <cell r="E1005" t="str">
            <v>0</v>
          </cell>
          <cell r="F1005" t="str">
            <v>0</v>
          </cell>
          <cell r="G1005" t="str">
            <v>0</v>
          </cell>
          <cell r="H1005" t="str">
            <v>0</v>
          </cell>
          <cell r="I1005" t="str">
            <v>0</v>
          </cell>
          <cell r="J1005" t="str">
            <v>0</v>
          </cell>
          <cell r="K1005" t="str">
            <v>0</v>
          </cell>
          <cell r="L1005" t="str">
            <v>0</v>
          </cell>
          <cell r="M1005" t="str">
            <v>0</v>
          </cell>
          <cell r="N1005" t="str">
            <v>0</v>
          </cell>
          <cell r="O1005" t="str">
            <v>0</v>
          </cell>
          <cell r="P1005" t="str">
            <v>0</v>
          </cell>
          <cell r="Q1005" t="str">
            <v>0</v>
          </cell>
          <cell r="R1005" t="str">
            <v>0</v>
          </cell>
          <cell r="S1005" t="str">
            <v>0</v>
          </cell>
          <cell r="T1005" t="str">
            <v>0</v>
          </cell>
          <cell r="U1005" t="str">
            <v>0</v>
          </cell>
          <cell r="V1005" t="str">
            <v>0</v>
          </cell>
          <cell r="W1005" t="str">
            <v>0</v>
          </cell>
          <cell r="X1005" t="str">
            <v>0</v>
          </cell>
        </row>
        <row r="1006">
          <cell r="A1006">
            <v>514430</v>
          </cell>
          <cell r="B1006" t="str">
            <v xml:space="preserve">                                                                 514430     Amort Expense Disc - Mtn</v>
          </cell>
          <cell r="C1006" t="str">
            <v>0</v>
          </cell>
          <cell r="D1006" t="str">
            <v>0</v>
          </cell>
          <cell r="E1006" t="str">
            <v>0</v>
          </cell>
          <cell r="F1006" t="str">
            <v>0</v>
          </cell>
          <cell r="G1006" t="str">
            <v>0</v>
          </cell>
          <cell r="H1006" t="str">
            <v>0</v>
          </cell>
          <cell r="I1006" t="str">
            <v>0</v>
          </cell>
          <cell r="J1006" t="str">
            <v>0</v>
          </cell>
          <cell r="K1006" t="str">
            <v>0</v>
          </cell>
          <cell r="L1006" t="str">
            <v>0</v>
          </cell>
          <cell r="M1006" t="str">
            <v>0</v>
          </cell>
          <cell r="N1006" t="str">
            <v>0</v>
          </cell>
          <cell r="O1006" t="str">
            <v>0</v>
          </cell>
          <cell r="P1006" t="str">
            <v>0</v>
          </cell>
          <cell r="Q1006" t="str">
            <v>0</v>
          </cell>
          <cell r="R1006" t="str">
            <v>0</v>
          </cell>
          <cell r="S1006" t="str">
            <v>0</v>
          </cell>
          <cell r="T1006" t="str">
            <v>0</v>
          </cell>
          <cell r="U1006" t="str">
            <v>0</v>
          </cell>
          <cell r="V1006" t="str">
            <v>0</v>
          </cell>
          <cell r="W1006" t="str">
            <v>0</v>
          </cell>
          <cell r="X1006" t="str">
            <v>0</v>
          </cell>
        </row>
        <row r="1007">
          <cell r="A1007">
            <v>514450</v>
          </cell>
          <cell r="B1007" t="str">
            <v xml:space="preserve">                                                                 514450     Amort Exp Other Loss-Mtn</v>
          </cell>
          <cell r="C1007" t="str">
            <v>0</v>
          </cell>
          <cell r="D1007" t="str">
            <v>0</v>
          </cell>
          <cell r="E1007" t="str">
            <v>0</v>
          </cell>
          <cell r="F1007" t="str">
            <v>0</v>
          </cell>
          <cell r="G1007" t="str">
            <v>0</v>
          </cell>
          <cell r="H1007" t="str">
            <v>0</v>
          </cell>
          <cell r="I1007" t="str">
            <v>0</v>
          </cell>
          <cell r="J1007" t="str">
            <v>0</v>
          </cell>
          <cell r="K1007" t="str">
            <v>0</v>
          </cell>
          <cell r="L1007" t="str">
            <v>0</v>
          </cell>
          <cell r="M1007" t="str">
            <v>0</v>
          </cell>
          <cell r="N1007" t="str">
            <v>0</v>
          </cell>
          <cell r="O1007" t="str">
            <v>0</v>
          </cell>
          <cell r="P1007" t="str">
            <v>0</v>
          </cell>
          <cell r="Q1007" t="str">
            <v>0</v>
          </cell>
          <cell r="R1007" t="str">
            <v>0</v>
          </cell>
          <cell r="S1007" t="str">
            <v>0</v>
          </cell>
          <cell r="T1007" t="str">
            <v>0</v>
          </cell>
          <cell r="U1007" t="str">
            <v>0</v>
          </cell>
          <cell r="V1007" t="str">
            <v>0</v>
          </cell>
          <cell r="W1007" t="str">
            <v>0</v>
          </cell>
          <cell r="X1007" t="str">
            <v>0</v>
          </cell>
        </row>
        <row r="1008">
          <cell r="A1008">
            <v>514460</v>
          </cell>
          <cell r="B1008" t="str">
            <v xml:space="preserve">                                                                 514460     Amort Exp Hedge Gain-Mtn</v>
          </cell>
          <cell r="C1008" t="str">
            <v>0</v>
          </cell>
          <cell r="D1008" t="str">
            <v>0</v>
          </cell>
          <cell r="E1008" t="str">
            <v>0</v>
          </cell>
          <cell r="F1008" t="str">
            <v>0</v>
          </cell>
          <cell r="G1008" t="str">
            <v>0</v>
          </cell>
          <cell r="H1008" t="str">
            <v>0</v>
          </cell>
          <cell r="I1008" t="str">
            <v>0</v>
          </cell>
          <cell r="J1008" t="str">
            <v>0</v>
          </cell>
          <cell r="K1008" t="str">
            <v>0</v>
          </cell>
          <cell r="L1008" t="str">
            <v>0</v>
          </cell>
          <cell r="M1008" t="str">
            <v>0</v>
          </cell>
          <cell r="N1008" t="str">
            <v>0</v>
          </cell>
          <cell r="O1008" t="str">
            <v>0</v>
          </cell>
          <cell r="P1008" t="str">
            <v>0</v>
          </cell>
          <cell r="Q1008" t="str">
            <v>0</v>
          </cell>
          <cell r="R1008" t="str">
            <v>0</v>
          </cell>
          <cell r="S1008" t="str">
            <v>0</v>
          </cell>
          <cell r="T1008" t="str">
            <v>0</v>
          </cell>
          <cell r="U1008" t="str">
            <v>0</v>
          </cell>
          <cell r="V1008" t="str">
            <v>0</v>
          </cell>
          <cell r="W1008" t="str">
            <v>0</v>
          </cell>
          <cell r="X1008" t="str">
            <v>0</v>
          </cell>
        </row>
        <row r="1009">
          <cell r="A1009">
            <v>514470</v>
          </cell>
          <cell r="B1009" t="str">
            <v xml:space="preserve">                                                                 514470     Amort Exp Hedge Loss-Mtn</v>
          </cell>
          <cell r="C1009" t="str">
            <v>0</v>
          </cell>
          <cell r="D1009" t="str">
            <v>0</v>
          </cell>
          <cell r="E1009" t="str">
            <v>0</v>
          </cell>
          <cell r="F1009" t="str">
            <v>0</v>
          </cell>
          <cell r="G1009" t="str">
            <v>0</v>
          </cell>
          <cell r="H1009" t="str">
            <v>0</v>
          </cell>
          <cell r="I1009" t="str">
            <v>0</v>
          </cell>
          <cell r="J1009" t="str">
            <v>0</v>
          </cell>
          <cell r="K1009" t="str">
            <v>0</v>
          </cell>
          <cell r="L1009" t="str">
            <v>0</v>
          </cell>
          <cell r="M1009" t="str">
            <v>0</v>
          </cell>
          <cell r="N1009" t="str">
            <v>0</v>
          </cell>
          <cell r="O1009" t="str">
            <v>0</v>
          </cell>
          <cell r="P1009" t="str">
            <v>0</v>
          </cell>
          <cell r="Q1009" t="str">
            <v>0</v>
          </cell>
          <cell r="R1009" t="str">
            <v>0</v>
          </cell>
          <cell r="S1009" t="str">
            <v>0</v>
          </cell>
          <cell r="T1009" t="str">
            <v>0</v>
          </cell>
          <cell r="U1009" t="str">
            <v>0</v>
          </cell>
          <cell r="V1009" t="str">
            <v>0</v>
          </cell>
          <cell r="W1009" t="str">
            <v>0</v>
          </cell>
          <cell r="X1009" t="str">
            <v>0</v>
          </cell>
        </row>
        <row r="1010">
          <cell r="A1010">
            <v>519005</v>
          </cell>
          <cell r="B1010" t="str">
            <v xml:space="preserve">                                                                 519005     Interest Income-MTN</v>
          </cell>
          <cell r="C1010" t="str">
            <v>0</v>
          </cell>
          <cell r="D1010" t="str">
            <v>0</v>
          </cell>
          <cell r="E1010" t="str">
            <v>0</v>
          </cell>
          <cell r="F1010" t="str">
            <v>0</v>
          </cell>
          <cell r="G1010" t="str">
            <v>0</v>
          </cell>
          <cell r="H1010" t="str">
            <v>0</v>
          </cell>
          <cell r="I1010" t="str">
            <v>0</v>
          </cell>
          <cell r="J1010" t="str">
            <v>0</v>
          </cell>
          <cell r="K1010" t="str">
            <v>0</v>
          </cell>
          <cell r="L1010" t="str">
            <v>0</v>
          </cell>
          <cell r="M1010" t="str">
            <v>0</v>
          </cell>
          <cell r="N1010" t="str">
            <v>0</v>
          </cell>
          <cell r="O1010" t="str">
            <v>0</v>
          </cell>
          <cell r="P1010" t="str">
            <v>0</v>
          </cell>
          <cell r="Q1010" t="str">
            <v>0</v>
          </cell>
          <cell r="R1010" t="str">
            <v>0</v>
          </cell>
          <cell r="S1010" t="str">
            <v>0</v>
          </cell>
          <cell r="T1010" t="str">
            <v>0</v>
          </cell>
          <cell r="U1010" t="str">
            <v>0</v>
          </cell>
          <cell r="V1010" t="str">
            <v>0</v>
          </cell>
          <cell r="W1010" t="str">
            <v>0</v>
          </cell>
          <cell r="X1010" t="str">
            <v>0</v>
          </cell>
        </row>
        <row r="1011">
          <cell r="A1011" t="str">
            <v xml:space="preserve">                                                            MTNINTEXP</v>
          </cell>
          <cell r="B1011" t="str">
            <v xml:space="preserve">                                                            MTNINTEXP</v>
          </cell>
          <cell r="C1011" t="str">
            <v>0</v>
          </cell>
          <cell r="D1011" t="str">
            <v>0</v>
          </cell>
          <cell r="E1011" t="str">
            <v>0</v>
          </cell>
          <cell r="F1011" t="str">
            <v>0</v>
          </cell>
          <cell r="G1011" t="str">
            <v>0</v>
          </cell>
          <cell r="H1011" t="str">
            <v>0</v>
          </cell>
          <cell r="I1011" t="str">
            <v>0</v>
          </cell>
          <cell r="J1011" t="str">
            <v>0</v>
          </cell>
          <cell r="K1011" t="str">
            <v>0</v>
          </cell>
          <cell r="L1011" t="str">
            <v>0</v>
          </cell>
          <cell r="M1011" t="str">
            <v>0</v>
          </cell>
          <cell r="N1011" t="str">
            <v>0</v>
          </cell>
          <cell r="O1011" t="str">
            <v>0</v>
          </cell>
          <cell r="P1011" t="str">
            <v>0</v>
          </cell>
          <cell r="Q1011" t="str">
            <v>0</v>
          </cell>
          <cell r="R1011" t="str">
            <v>0</v>
          </cell>
          <cell r="S1011" t="str">
            <v>0</v>
          </cell>
          <cell r="T1011" t="str">
            <v>0</v>
          </cell>
          <cell r="U1011" t="str">
            <v>0</v>
          </cell>
          <cell r="V1011" t="str">
            <v>0</v>
          </cell>
          <cell r="W1011" t="str">
            <v>0</v>
          </cell>
          <cell r="X1011" t="str">
            <v>0</v>
          </cell>
        </row>
        <row r="1012">
          <cell r="A1012">
            <v>528003</v>
          </cell>
          <cell r="B1012" t="str">
            <v xml:space="preserve">                                                                      528003     FX Debt Translation Adjustment</v>
          </cell>
          <cell r="C1012" t="str">
            <v>0</v>
          </cell>
          <cell r="D1012" t="str">
            <v>0</v>
          </cell>
          <cell r="E1012" t="str">
            <v>0</v>
          </cell>
          <cell r="F1012">
            <v>-207878559.93000001</v>
          </cell>
          <cell r="G1012">
            <v>-15639539.32</v>
          </cell>
          <cell r="H1012">
            <v>10847879.93</v>
          </cell>
          <cell r="I1012">
            <v>1593625.07</v>
          </cell>
          <cell r="J1012">
            <v>5833376.6900000004</v>
          </cell>
          <cell r="K1012">
            <v>2278698.33</v>
          </cell>
          <cell r="L1012">
            <v>-15240040.449999999</v>
          </cell>
          <cell r="M1012">
            <v>-2554128.66</v>
          </cell>
          <cell r="N1012">
            <v>2721024.55</v>
          </cell>
          <cell r="O1012" t="str">
            <v>0</v>
          </cell>
          <cell r="P1012">
            <v>-218037663.78999999</v>
          </cell>
          <cell r="Q1012" t="str">
            <v>0</v>
          </cell>
          <cell r="R1012">
            <v>-212670219.31999999</v>
          </cell>
          <cell r="S1012">
            <v>9705700.0899999999</v>
          </cell>
          <cell r="T1012">
            <v>-15073144.559999999</v>
          </cell>
          <cell r="U1012" t="str">
            <v>0</v>
          </cell>
          <cell r="V1012">
            <v>-161016719.625</v>
          </cell>
          <cell r="W1012">
            <v>-207988637.59</v>
          </cell>
          <cell r="X1012">
            <v>-214991357.75999999</v>
          </cell>
        </row>
        <row r="1013">
          <cell r="A1013" t="str">
            <v xml:space="preserve">                                                                 FX_DEBT_TRANS_1</v>
          </cell>
          <cell r="B1013" t="str">
            <v xml:space="preserve">                                                                 FX_DEBT_TRANS_1</v>
          </cell>
          <cell r="C1013" t="str">
            <v>0</v>
          </cell>
          <cell r="D1013" t="str">
            <v>0</v>
          </cell>
          <cell r="E1013" t="str">
            <v>0</v>
          </cell>
          <cell r="F1013">
            <v>-207878559.93000001</v>
          </cell>
          <cell r="G1013">
            <v>-15639539.32</v>
          </cell>
          <cell r="H1013">
            <v>10847879.93</v>
          </cell>
          <cell r="I1013">
            <v>1593625.07</v>
          </cell>
          <cell r="J1013">
            <v>5833376.6900000004</v>
          </cell>
          <cell r="K1013">
            <v>2278698.33</v>
          </cell>
          <cell r="L1013">
            <v>-15240040.449999999</v>
          </cell>
          <cell r="M1013">
            <v>-2554128.66</v>
          </cell>
          <cell r="N1013">
            <v>2721024.55</v>
          </cell>
          <cell r="O1013" t="str">
            <v>0</v>
          </cell>
          <cell r="P1013">
            <v>-218037663.78999999</v>
          </cell>
          <cell r="Q1013" t="str">
            <v>0</v>
          </cell>
          <cell r="R1013">
            <v>-212670219.31999999</v>
          </cell>
          <cell r="S1013">
            <v>9705700.0899999999</v>
          </cell>
          <cell r="T1013">
            <v>-15073144.559999999</v>
          </cell>
          <cell r="U1013" t="str">
            <v>0</v>
          </cell>
          <cell r="V1013">
            <v>-161016719.625</v>
          </cell>
          <cell r="W1013">
            <v>-207988637.59</v>
          </cell>
          <cell r="X1013">
            <v>-214991357.75999999</v>
          </cell>
        </row>
        <row r="1014">
          <cell r="A1014">
            <v>512801</v>
          </cell>
          <cell r="B1014" t="str">
            <v xml:space="preserve">                                                                 512801     Interest Expense(Rm89-20)</v>
          </cell>
          <cell r="C1014">
            <v>-907875.25</v>
          </cell>
          <cell r="D1014">
            <v>-907875</v>
          </cell>
          <cell r="E1014">
            <v>-907875.25</v>
          </cell>
          <cell r="F1014">
            <v>-728744.94</v>
          </cell>
          <cell r="G1014">
            <v>-797369.45</v>
          </cell>
          <cell r="H1014">
            <v>-797369.45</v>
          </cell>
          <cell r="I1014">
            <v>-797369.45</v>
          </cell>
          <cell r="J1014">
            <v>-797369.45</v>
          </cell>
          <cell r="K1014">
            <v>-797369.45</v>
          </cell>
          <cell r="L1014">
            <v>-797369.45</v>
          </cell>
          <cell r="M1014">
            <v>-726674.04</v>
          </cell>
          <cell r="N1014">
            <v>-726674.03</v>
          </cell>
          <cell r="O1014">
            <v>-10453266.08</v>
          </cell>
          <cell r="P1014">
            <v>-9689935.2100000009</v>
          </cell>
          <cell r="Q1014">
            <v>-2723625.5</v>
          </cell>
          <cell r="R1014">
            <v>-2323483.84</v>
          </cell>
          <cell r="S1014">
            <v>-2392108.35</v>
          </cell>
          <cell r="T1014">
            <v>-2250717.52</v>
          </cell>
          <cell r="U1014">
            <v>-3975129.27</v>
          </cell>
          <cell r="V1014">
            <v>-3868211.2924999995</v>
          </cell>
          <cell r="W1014">
            <v>-6243163.5149999997</v>
          </cell>
          <cell r="X1014">
            <v>-8582250.3049999997</v>
          </cell>
        </row>
        <row r="1015">
          <cell r="A1015">
            <v>512831</v>
          </cell>
          <cell r="B1015" t="str">
            <v xml:space="preserve">                                                                 512831     Amort Expense(Remic89-20)</v>
          </cell>
          <cell r="C1015">
            <v>-491376.68</v>
          </cell>
          <cell r="D1015">
            <v>-495467.23</v>
          </cell>
          <cell r="E1015">
            <v>-499591.82</v>
          </cell>
          <cell r="F1015">
            <v>1043222</v>
          </cell>
          <cell r="G1015">
            <v>-234564.33</v>
          </cell>
          <cell r="H1015">
            <v>-236516.17</v>
          </cell>
          <cell r="I1015">
            <v>-238484.25</v>
          </cell>
          <cell r="J1015">
            <v>-240468.7</v>
          </cell>
          <cell r="K1015">
            <v>-242469.67</v>
          </cell>
          <cell r="L1015">
            <v>-3625445.91</v>
          </cell>
          <cell r="M1015">
            <v>-243525.16</v>
          </cell>
          <cell r="N1015">
            <v>-245557.33</v>
          </cell>
          <cell r="O1015">
            <v>-3778294.38</v>
          </cell>
          <cell r="P1015">
            <v>-5750245.25</v>
          </cell>
          <cell r="Q1015">
            <v>-1486435.73</v>
          </cell>
          <cell r="R1015">
            <v>572141.5</v>
          </cell>
          <cell r="S1015">
            <v>-721422.62</v>
          </cell>
          <cell r="T1015">
            <v>-4114528.4</v>
          </cell>
          <cell r="U1015">
            <v>-1685737.6749999998</v>
          </cell>
          <cell r="V1015">
            <v>-880430.4375</v>
          </cell>
          <cell r="W1015">
            <v>-1274009.1850000001</v>
          </cell>
          <cell r="X1015">
            <v>-4537953.1950000003</v>
          </cell>
        </row>
        <row r="1016">
          <cell r="A1016" t="str">
            <v xml:space="preserve">                                                            LTOTH</v>
          </cell>
          <cell r="B1016" t="str">
            <v xml:space="preserve">                                                            Other long-term interest expense</v>
          </cell>
          <cell r="C1016">
            <v>-1399251.93</v>
          </cell>
          <cell r="D1016">
            <v>-1403342.23</v>
          </cell>
          <cell r="E1016">
            <v>-1407467.07</v>
          </cell>
          <cell r="F1016">
            <v>-207564082.87</v>
          </cell>
          <cell r="G1016">
            <v>-16671473.1</v>
          </cell>
          <cell r="H1016">
            <v>9813994.3100000005</v>
          </cell>
          <cell r="I1016">
            <v>557771.37</v>
          </cell>
          <cell r="J1016">
            <v>4795538.54</v>
          </cell>
          <cell r="K1016">
            <v>1238859.21</v>
          </cell>
          <cell r="L1016">
            <v>-19662855.809999999</v>
          </cell>
          <cell r="M1016">
            <v>-3524327.86</v>
          </cell>
          <cell r="N1016">
            <v>1748793.19</v>
          </cell>
          <cell r="O1016">
            <v>-14231560.460000001</v>
          </cell>
          <cell r="P1016">
            <v>-233477844.25</v>
          </cell>
          <cell r="Q1016">
            <v>-4210061.2300000004</v>
          </cell>
          <cell r="R1016">
            <v>-214421561.66</v>
          </cell>
          <cell r="S1016">
            <v>6592169.1200000001</v>
          </cell>
          <cell r="T1016">
            <v>-21438390.479999997</v>
          </cell>
          <cell r="U1016">
            <v>-5660866.9450000003</v>
          </cell>
          <cell r="V1016">
            <v>-165765361.35499999</v>
          </cell>
          <cell r="W1016">
            <v>-215505810.28999999</v>
          </cell>
          <cell r="X1016">
            <v>-228111561.25999999</v>
          </cell>
        </row>
        <row r="1017">
          <cell r="A1017">
            <v>512200</v>
          </cell>
          <cell r="B1017" t="str">
            <v xml:space="preserve">                                                                 512200     Interest Expense - (Deb)</v>
          </cell>
          <cell r="C1017" t="str">
            <v>0</v>
          </cell>
          <cell r="D1017" t="str">
            <v>0</v>
          </cell>
          <cell r="E1017" t="str">
            <v>0</v>
          </cell>
          <cell r="F1017" t="str">
            <v>0</v>
          </cell>
          <cell r="G1017" t="str">
            <v>0</v>
          </cell>
          <cell r="H1017" t="str">
            <v>0</v>
          </cell>
          <cell r="I1017" t="str">
            <v>0</v>
          </cell>
          <cell r="J1017" t="str">
            <v>0</v>
          </cell>
          <cell r="K1017" t="str">
            <v>0</v>
          </cell>
          <cell r="L1017" t="str">
            <v>0</v>
          </cell>
          <cell r="M1017" t="str">
            <v>0</v>
          </cell>
          <cell r="N1017" t="str">
            <v>0</v>
          </cell>
          <cell r="O1017" t="str">
            <v>0</v>
          </cell>
          <cell r="P1017" t="str">
            <v>0</v>
          </cell>
          <cell r="Q1017" t="str">
            <v>0</v>
          </cell>
          <cell r="R1017" t="str">
            <v>0</v>
          </cell>
          <cell r="S1017" t="str">
            <v>0</v>
          </cell>
          <cell r="T1017" t="str">
            <v>0</v>
          </cell>
          <cell r="U1017" t="str">
            <v>0</v>
          </cell>
          <cell r="V1017" t="str">
            <v>0</v>
          </cell>
          <cell r="W1017" t="str">
            <v>0</v>
          </cell>
          <cell r="X1017" t="str">
            <v>0</v>
          </cell>
        </row>
        <row r="1018">
          <cell r="A1018">
            <v>512210</v>
          </cell>
          <cell r="B1018" t="str">
            <v xml:space="preserve">                                                                 512210     Amort Expense Comm (Deb)</v>
          </cell>
          <cell r="C1018" t="str">
            <v>0</v>
          </cell>
          <cell r="D1018" t="str">
            <v>0</v>
          </cell>
          <cell r="E1018" t="str">
            <v>0</v>
          </cell>
          <cell r="F1018" t="str">
            <v>0</v>
          </cell>
          <cell r="G1018" t="str">
            <v>0</v>
          </cell>
          <cell r="H1018" t="str">
            <v>0</v>
          </cell>
          <cell r="I1018" t="str">
            <v>0</v>
          </cell>
          <cell r="J1018" t="str">
            <v>0</v>
          </cell>
          <cell r="K1018" t="str">
            <v>0</v>
          </cell>
          <cell r="L1018" t="str">
            <v>0</v>
          </cell>
          <cell r="M1018" t="str">
            <v>0</v>
          </cell>
          <cell r="N1018" t="str">
            <v>0</v>
          </cell>
          <cell r="O1018" t="str">
            <v>0</v>
          </cell>
          <cell r="P1018" t="str">
            <v>0</v>
          </cell>
          <cell r="Q1018" t="str">
            <v>0</v>
          </cell>
          <cell r="R1018" t="str">
            <v>0</v>
          </cell>
          <cell r="S1018" t="str">
            <v>0</v>
          </cell>
          <cell r="T1018" t="str">
            <v>0</v>
          </cell>
          <cell r="U1018" t="str">
            <v>0</v>
          </cell>
          <cell r="V1018" t="str">
            <v>0</v>
          </cell>
          <cell r="W1018" t="str">
            <v>0</v>
          </cell>
          <cell r="X1018" t="str">
            <v>0</v>
          </cell>
        </row>
        <row r="1019">
          <cell r="A1019">
            <v>512220</v>
          </cell>
          <cell r="B1019" t="str">
            <v xml:space="preserve">                                                                 512220     Amort Exp Prem - (Deb)</v>
          </cell>
          <cell r="C1019" t="str">
            <v>0</v>
          </cell>
          <cell r="D1019" t="str">
            <v>0</v>
          </cell>
          <cell r="E1019" t="str">
            <v>0</v>
          </cell>
          <cell r="F1019" t="str">
            <v>0</v>
          </cell>
          <cell r="G1019" t="str">
            <v>0</v>
          </cell>
          <cell r="H1019" t="str">
            <v>0</v>
          </cell>
          <cell r="I1019" t="str">
            <v>0</v>
          </cell>
          <cell r="J1019" t="str">
            <v>0</v>
          </cell>
          <cell r="K1019" t="str">
            <v>0</v>
          </cell>
          <cell r="L1019" t="str">
            <v>0</v>
          </cell>
          <cell r="M1019" t="str">
            <v>0</v>
          </cell>
          <cell r="N1019" t="str">
            <v>0</v>
          </cell>
          <cell r="O1019" t="str">
            <v>0</v>
          </cell>
          <cell r="P1019" t="str">
            <v>0</v>
          </cell>
          <cell r="Q1019" t="str">
            <v>0</v>
          </cell>
          <cell r="R1019" t="str">
            <v>0</v>
          </cell>
          <cell r="S1019" t="str">
            <v>0</v>
          </cell>
          <cell r="T1019" t="str">
            <v>0</v>
          </cell>
          <cell r="U1019" t="str">
            <v>0</v>
          </cell>
          <cell r="V1019" t="str">
            <v>0</v>
          </cell>
          <cell r="W1019" t="str">
            <v>0</v>
          </cell>
          <cell r="X1019" t="str">
            <v>0</v>
          </cell>
        </row>
        <row r="1020">
          <cell r="A1020">
            <v>512230</v>
          </cell>
          <cell r="B1020" t="str">
            <v xml:space="preserve">                                                                 512230     Amort Exp Disc - (Deb)</v>
          </cell>
          <cell r="C1020" t="str">
            <v>0</v>
          </cell>
          <cell r="D1020" t="str">
            <v>0</v>
          </cell>
          <cell r="E1020" t="str">
            <v>0</v>
          </cell>
          <cell r="F1020" t="str">
            <v>0</v>
          </cell>
          <cell r="G1020" t="str">
            <v>0</v>
          </cell>
          <cell r="H1020" t="str">
            <v>0</v>
          </cell>
          <cell r="I1020" t="str">
            <v>0</v>
          </cell>
          <cell r="J1020" t="str">
            <v>0</v>
          </cell>
          <cell r="K1020" t="str">
            <v>0</v>
          </cell>
          <cell r="L1020" t="str">
            <v>0</v>
          </cell>
          <cell r="M1020" t="str">
            <v>0</v>
          </cell>
          <cell r="N1020" t="str">
            <v>0</v>
          </cell>
          <cell r="O1020" t="str">
            <v>0</v>
          </cell>
          <cell r="P1020" t="str">
            <v>0</v>
          </cell>
          <cell r="Q1020" t="str">
            <v>0</v>
          </cell>
          <cell r="R1020" t="str">
            <v>0</v>
          </cell>
          <cell r="S1020" t="str">
            <v>0</v>
          </cell>
          <cell r="T1020" t="str">
            <v>0</v>
          </cell>
          <cell r="U1020" t="str">
            <v>0</v>
          </cell>
          <cell r="V1020" t="str">
            <v>0</v>
          </cell>
          <cell r="W1020" t="str">
            <v>0</v>
          </cell>
          <cell r="X1020" t="str">
            <v>0</v>
          </cell>
        </row>
        <row r="1021">
          <cell r="A1021">
            <v>512250</v>
          </cell>
          <cell r="B1021" t="str">
            <v xml:space="preserve">                                                                 512250     Amort Exp Other Loss-Deb</v>
          </cell>
          <cell r="C1021" t="str">
            <v>0</v>
          </cell>
          <cell r="D1021" t="str">
            <v>0</v>
          </cell>
          <cell r="E1021" t="str">
            <v>0</v>
          </cell>
          <cell r="F1021" t="str">
            <v>0</v>
          </cell>
          <cell r="G1021" t="str">
            <v>0</v>
          </cell>
          <cell r="H1021" t="str">
            <v>0</v>
          </cell>
          <cell r="I1021" t="str">
            <v>0</v>
          </cell>
          <cell r="J1021" t="str">
            <v>0</v>
          </cell>
          <cell r="K1021" t="str">
            <v>0</v>
          </cell>
          <cell r="L1021" t="str">
            <v>0</v>
          </cell>
          <cell r="M1021" t="str">
            <v>0</v>
          </cell>
          <cell r="N1021" t="str">
            <v>0</v>
          </cell>
          <cell r="O1021" t="str">
            <v>0</v>
          </cell>
          <cell r="P1021" t="str">
            <v>0</v>
          </cell>
          <cell r="Q1021" t="str">
            <v>0</v>
          </cell>
          <cell r="R1021" t="str">
            <v>0</v>
          </cell>
          <cell r="S1021" t="str">
            <v>0</v>
          </cell>
          <cell r="T1021" t="str">
            <v>0</v>
          </cell>
          <cell r="U1021" t="str">
            <v>0</v>
          </cell>
          <cell r="V1021" t="str">
            <v>0</v>
          </cell>
          <cell r="W1021" t="str">
            <v>0</v>
          </cell>
          <cell r="X1021" t="str">
            <v>0</v>
          </cell>
        </row>
        <row r="1022">
          <cell r="A1022">
            <v>512260</v>
          </cell>
          <cell r="B1022" t="str">
            <v xml:space="preserve">                                                                 512260     Amort Exp Hedge Gain-Deb</v>
          </cell>
          <cell r="C1022" t="str">
            <v>0</v>
          </cell>
          <cell r="D1022" t="str">
            <v>0</v>
          </cell>
          <cell r="E1022" t="str">
            <v>0</v>
          </cell>
          <cell r="F1022" t="str">
            <v>0</v>
          </cell>
          <cell r="G1022" t="str">
            <v>0</v>
          </cell>
          <cell r="H1022" t="str">
            <v>0</v>
          </cell>
          <cell r="I1022" t="str">
            <v>0</v>
          </cell>
          <cell r="J1022" t="str">
            <v>0</v>
          </cell>
          <cell r="K1022" t="str">
            <v>0</v>
          </cell>
          <cell r="L1022" t="str">
            <v>0</v>
          </cell>
          <cell r="M1022" t="str">
            <v>0</v>
          </cell>
          <cell r="N1022" t="str">
            <v>0</v>
          </cell>
          <cell r="O1022" t="str">
            <v>0</v>
          </cell>
          <cell r="P1022" t="str">
            <v>0</v>
          </cell>
          <cell r="Q1022" t="str">
            <v>0</v>
          </cell>
          <cell r="R1022" t="str">
            <v>0</v>
          </cell>
          <cell r="S1022" t="str">
            <v>0</v>
          </cell>
          <cell r="T1022" t="str">
            <v>0</v>
          </cell>
          <cell r="U1022" t="str">
            <v>0</v>
          </cell>
          <cell r="V1022" t="str">
            <v>0</v>
          </cell>
          <cell r="W1022" t="str">
            <v>0</v>
          </cell>
          <cell r="X1022" t="str">
            <v>0</v>
          </cell>
        </row>
        <row r="1023">
          <cell r="A1023">
            <v>512270</v>
          </cell>
          <cell r="B1023" t="str">
            <v xml:space="preserve">                                                                 512270     Amort Exp Hedge Loss-Deb</v>
          </cell>
          <cell r="C1023" t="str">
            <v>0</v>
          </cell>
          <cell r="D1023" t="str">
            <v>0</v>
          </cell>
          <cell r="E1023" t="str">
            <v>0</v>
          </cell>
          <cell r="F1023" t="str">
            <v>0</v>
          </cell>
          <cell r="G1023" t="str">
            <v>0</v>
          </cell>
          <cell r="H1023" t="str">
            <v>0</v>
          </cell>
          <cell r="I1023" t="str">
            <v>0</v>
          </cell>
          <cell r="J1023" t="str">
            <v>0</v>
          </cell>
          <cell r="K1023" t="str">
            <v>0</v>
          </cell>
          <cell r="L1023" t="str">
            <v>0</v>
          </cell>
          <cell r="M1023" t="str">
            <v>0</v>
          </cell>
          <cell r="N1023" t="str">
            <v>0</v>
          </cell>
          <cell r="O1023" t="str">
            <v>0</v>
          </cell>
          <cell r="P1023" t="str">
            <v>0</v>
          </cell>
          <cell r="Q1023" t="str">
            <v>0</v>
          </cell>
          <cell r="R1023" t="str">
            <v>0</v>
          </cell>
          <cell r="S1023" t="str">
            <v>0</v>
          </cell>
          <cell r="T1023" t="str">
            <v>0</v>
          </cell>
          <cell r="U1023" t="str">
            <v>0</v>
          </cell>
          <cell r="V1023" t="str">
            <v>0</v>
          </cell>
          <cell r="W1023" t="str">
            <v>0</v>
          </cell>
          <cell r="X1023" t="str">
            <v>0</v>
          </cell>
        </row>
        <row r="1024">
          <cell r="A1024" t="str">
            <v xml:space="preserve">                                                            DEBENTUREINTEXP</v>
          </cell>
          <cell r="B1024" t="str">
            <v xml:space="preserve">                                                            DEBENTUREINTEXP</v>
          </cell>
          <cell r="C1024" t="str">
            <v>0</v>
          </cell>
          <cell r="D1024" t="str">
            <v>0</v>
          </cell>
          <cell r="E1024" t="str">
            <v>0</v>
          </cell>
          <cell r="F1024" t="str">
            <v>0</v>
          </cell>
          <cell r="G1024" t="str">
            <v>0</v>
          </cell>
          <cell r="H1024" t="str">
            <v>0</v>
          </cell>
          <cell r="I1024" t="str">
            <v>0</v>
          </cell>
          <cell r="J1024" t="str">
            <v>0</v>
          </cell>
          <cell r="K1024" t="str">
            <v>0</v>
          </cell>
          <cell r="L1024" t="str">
            <v>0</v>
          </cell>
          <cell r="M1024" t="str">
            <v>0</v>
          </cell>
          <cell r="N1024" t="str">
            <v>0</v>
          </cell>
          <cell r="O1024" t="str">
            <v>0</v>
          </cell>
          <cell r="P1024" t="str">
            <v>0</v>
          </cell>
          <cell r="Q1024" t="str">
            <v>0</v>
          </cell>
          <cell r="R1024" t="str">
            <v>0</v>
          </cell>
          <cell r="S1024" t="str">
            <v>0</v>
          </cell>
          <cell r="T1024" t="str">
            <v>0</v>
          </cell>
          <cell r="U1024" t="str">
            <v>0</v>
          </cell>
          <cell r="V1024" t="str">
            <v>0</v>
          </cell>
          <cell r="W1024" t="str">
            <v>0</v>
          </cell>
          <cell r="X1024" t="str">
            <v>0</v>
          </cell>
        </row>
        <row r="1025">
          <cell r="A1025">
            <v>516200</v>
          </cell>
          <cell r="B1025" t="str">
            <v xml:space="preserve">                                                                 516200     Interest Expense - ZC</v>
          </cell>
          <cell r="C1025" t="str">
            <v>0</v>
          </cell>
          <cell r="D1025" t="str">
            <v>0</v>
          </cell>
          <cell r="E1025" t="str">
            <v>0</v>
          </cell>
          <cell r="F1025" t="str">
            <v>0</v>
          </cell>
          <cell r="G1025" t="str">
            <v>0</v>
          </cell>
          <cell r="H1025" t="str">
            <v>0</v>
          </cell>
          <cell r="I1025" t="str">
            <v>0</v>
          </cell>
          <cell r="J1025" t="str">
            <v>0</v>
          </cell>
          <cell r="K1025" t="str">
            <v>0</v>
          </cell>
          <cell r="L1025" t="str">
            <v>0</v>
          </cell>
          <cell r="M1025" t="str">
            <v>0</v>
          </cell>
          <cell r="N1025" t="str">
            <v>0</v>
          </cell>
          <cell r="O1025" t="str">
            <v>0</v>
          </cell>
          <cell r="P1025" t="str">
            <v>0</v>
          </cell>
          <cell r="Q1025" t="str">
            <v>0</v>
          </cell>
          <cell r="R1025" t="str">
            <v>0</v>
          </cell>
          <cell r="S1025" t="str">
            <v>0</v>
          </cell>
          <cell r="T1025" t="str">
            <v>0</v>
          </cell>
          <cell r="U1025" t="str">
            <v>0</v>
          </cell>
          <cell r="V1025" t="str">
            <v>0</v>
          </cell>
          <cell r="W1025" t="str">
            <v>0</v>
          </cell>
          <cell r="X1025" t="str">
            <v>0</v>
          </cell>
        </row>
        <row r="1026">
          <cell r="A1026">
            <v>516210</v>
          </cell>
          <cell r="B1026" t="str">
            <v xml:space="preserve">                                                                 516210     Amort Expense Comm - (Zc)</v>
          </cell>
          <cell r="C1026" t="str">
            <v>0</v>
          </cell>
          <cell r="D1026" t="str">
            <v>0</v>
          </cell>
          <cell r="E1026" t="str">
            <v>0</v>
          </cell>
          <cell r="F1026" t="str">
            <v>0</v>
          </cell>
          <cell r="G1026" t="str">
            <v>0</v>
          </cell>
          <cell r="H1026" t="str">
            <v>0</v>
          </cell>
          <cell r="I1026" t="str">
            <v>0</v>
          </cell>
          <cell r="J1026" t="str">
            <v>0</v>
          </cell>
          <cell r="K1026" t="str">
            <v>0</v>
          </cell>
          <cell r="L1026" t="str">
            <v>0</v>
          </cell>
          <cell r="M1026" t="str">
            <v>0</v>
          </cell>
          <cell r="N1026" t="str">
            <v>0</v>
          </cell>
          <cell r="O1026" t="str">
            <v>0</v>
          </cell>
          <cell r="P1026" t="str">
            <v>0</v>
          </cell>
          <cell r="Q1026" t="str">
            <v>0</v>
          </cell>
          <cell r="R1026" t="str">
            <v>0</v>
          </cell>
          <cell r="S1026" t="str">
            <v>0</v>
          </cell>
          <cell r="T1026" t="str">
            <v>0</v>
          </cell>
          <cell r="U1026" t="str">
            <v>0</v>
          </cell>
          <cell r="V1026" t="str">
            <v>0</v>
          </cell>
          <cell r="W1026" t="str">
            <v>0</v>
          </cell>
          <cell r="X1026" t="str">
            <v>0</v>
          </cell>
        </row>
        <row r="1027">
          <cell r="A1027">
            <v>516230</v>
          </cell>
          <cell r="B1027" t="str">
            <v xml:space="preserve">                                                                 516230     Amort Exp Discount - (Zc)</v>
          </cell>
          <cell r="C1027" t="str">
            <v>0</v>
          </cell>
          <cell r="D1027" t="str">
            <v>0</v>
          </cell>
          <cell r="E1027" t="str">
            <v>0</v>
          </cell>
          <cell r="F1027" t="str">
            <v>0</v>
          </cell>
          <cell r="G1027" t="str">
            <v>0</v>
          </cell>
          <cell r="H1027" t="str">
            <v>0</v>
          </cell>
          <cell r="I1027" t="str">
            <v>0</v>
          </cell>
          <cell r="J1027" t="str">
            <v>0</v>
          </cell>
          <cell r="K1027" t="str">
            <v>0</v>
          </cell>
          <cell r="L1027" t="str">
            <v>0</v>
          </cell>
          <cell r="M1027" t="str">
            <v>0</v>
          </cell>
          <cell r="N1027" t="str">
            <v>0</v>
          </cell>
          <cell r="O1027" t="str">
            <v>0</v>
          </cell>
          <cell r="P1027" t="str">
            <v>0</v>
          </cell>
          <cell r="Q1027" t="str">
            <v>0</v>
          </cell>
          <cell r="R1027" t="str">
            <v>0</v>
          </cell>
          <cell r="S1027" t="str">
            <v>0</v>
          </cell>
          <cell r="T1027" t="str">
            <v>0</v>
          </cell>
          <cell r="U1027" t="str">
            <v>0</v>
          </cell>
          <cell r="V1027" t="str">
            <v>0</v>
          </cell>
          <cell r="W1027" t="str">
            <v>0</v>
          </cell>
          <cell r="X1027" t="str">
            <v>0</v>
          </cell>
        </row>
        <row r="1028">
          <cell r="A1028">
            <v>516250</v>
          </cell>
          <cell r="B1028" t="str">
            <v xml:space="preserve">                                                                 516250     Zero Coupon Amrt Other Loss-ZC</v>
          </cell>
          <cell r="C1028" t="str">
            <v>0</v>
          </cell>
          <cell r="D1028" t="str">
            <v>0</v>
          </cell>
          <cell r="E1028" t="str">
            <v>0</v>
          </cell>
          <cell r="F1028" t="str">
            <v>0</v>
          </cell>
          <cell r="G1028" t="str">
            <v>0</v>
          </cell>
          <cell r="H1028" t="str">
            <v>0</v>
          </cell>
          <cell r="I1028" t="str">
            <v>0</v>
          </cell>
          <cell r="J1028" t="str">
            <v>0</v>
          </cell>
          <cell r="K1028" t="str">
            <v>0</v>
          </cell>
          <cell r="L1028" t="str">
            <v>0</v>
          </cell>
          <cell r="M1028" t="str">
            <v>0</v>
          </cell>
          <cell r="N1028" t="str">
            <v>0</v>
          </cell>
          <cell r="O1028" t="str">
            <v>0</v>
          </cell>
          <cell r="P1028" t="str">
            <v>0</v>
          </cell>
          <cell r="Q1028" t="str">
            <v>0</v>
          </cell>
          <cell r="R1028" t="str">
            <v>0</v>
          </cell>
          <cell r="S1028" t="str">
            <v>0</v>
          </cell>
          <cell r="T1028" t="str">
            <v>0</v>
          </cell>
          <cell r="U1028" t="str">
            <v>0</v>
          </cell>
          <cell r="V1028" t="str">
            <v>0</v>
          </cell>
          <cell r="W1028" t="str">
            <v>0</v>
          </cell>
          <cell r="X1028" t="str">
            <v>0</v>
          </cell>
        </row>
        <row r="1029">
          <cell r="A1029">
            <v>516270</v>
          </cell>
          <cell r="B1029" t="str">
            <v xml:space="preserve">                                                                 516270     Amort Exp Hedge Loss - ZC</v>
          </cell>
          <cell r="C1029" t="str">
            <v>0</v>
          </cell>
          <cell r="D1029" t="str">
            <v>0</v>
          </cell>
          <cell r="E1029" t="str">
            <v>0</v>
          </cell>
          <cell r="F1029" t="str">
            <v>0</v>
          </cell>
          <cell r="G1029" t="str">
            <v>0</v>
          </cell>
          <cell r="H1029" t="str">
            <v>0</v>
          </cell>
          <cell r="I1029" t="str">
            <v>0</v>
          </cell>
          <cell r="J1029" t="str">
            <v>0</v>
          </cell>
          <cell r="K1029" t="str">
            <v>0</v>
          </cell>
          <cell r="L1029" t="str">
            <v>0</v>
          </cell>
          <cell r="M1029" t="str">
            <v>0</v>
          </cell>
          <cell r="N1029" t="str">
            <v>0</v>
          </cell>
          <cell r="O1029" t="str">
            <v>0</v>
          </cell>
          <cell r="P1029" t="str">
            <v>0</v>
          </cell>
          <cell r="Q1029" t="str">
            <v>0</v>
          </cell>
          <cell r="R1029" t="str">
            <v>0</v>
          </cell>
          <cell r="S1029" t="str">
            <v>0</v>
          </cell>
          <cell r="T1029" t="str">
            <v>0</v>
          </cell>
          <cell r="U1029" t="str">
            <v>0</v>
          </cell>
          <cell r="V1029" t="str">
            <v>0</v>
          </cell>
          <cell r="W1029" t="str">
            <v>0</v>
          </cell>
          <cell r="X1029" t="str">
            <v>0</v>
          </cell>
        </row>
        <row r="1030">
          <cell r="A1030">
            <v>518425</v>
          </cell>
          <cell r="B1030" t="str">
            <v xml:space="preserve">                                                                 518425     Amort Premium-ZCSW</v>
          </cell>
          <cell r="C1030" t="str">
            <v>0</v>
          </cell>
          <cell r="D1030" t="str">
            <v>0</v>
          </cell>
          <cell r="E1030" t="str">
            <v>0</v>
          </cell>
          <cell r="F1030" t="str">
            <v>0</v>
          </cell>
          <cell r="G1030" t="str">
            <v>0</v>
          </cell>
          <cell r="H1030" t="str">
            <v>0</v>
          </cell>
          <cell r="I1030" t="str">
            <v>0</v>
          </cell>
          <cell r="J1030" t="str">
            <v>0</v>
          </cell>
          <cell r="K1030" t="str">
            <v>0</v>
          </cell>
          <cell r="L1030" t="str">
            <v>0</v>
          </cell>
          <cell r="M1030" t="str">
            <v>0</v>
          </cell>
          <cell r="N1030" t="str">
            <v>0</v>
          </cell>
          <cell r="O1030" t="str">
            <v>0</v>
          </cell>
          <cell r="P1030" t="str">
            <v>0</v>
          </cell>
          <cell r="Q1030" t="str">
            <v>0</v>
          </cell>
          <cell r="R1030" t="str">
            <v>0</v>
          </cell>
          <cell r="S1030" t="str">
            <v>0</v>
          </cell>
          <cell r="T1030" t="str">
            <v>0</v>
          </cell>
          <cell r="U1030" t="str">
            <v>0</v>
          </cell>
          <cell r="V1030" t="str">
            <v>0</v>
          </cell>
          <cell r="W1030" t="str">
            <v>0</v>
          </cell>
          <cell r="X1030" t="str">
            <v>0</v>
          </cell>
        </row>
        <row r="1031">
          <cell r="A1031">
            <v>518445</v>
          </cell>
          <cell r="B1031" t="str">
            <v xml:space="preserve">                                                                 518445     Amort Other Gains-ZCSW</v>
          </cell>
          <cell r="C1031" t="str">
            <v>0</v>
          </cell>
          <cell r="D1031" t="str">
            <v>0</v>
          </cell>
          <cell r="E1031" t="str">
            <v>0</v>
          </cell>
          <cell r="F1031" t="str">
            <v>0</v>
          </cell>
          <cell r="G1031" t="str">
            <v>0</v>
          </cell>
          <cell r="H1031" t="str">
            <v>0</v>
          </cell>
          <cell r="I1031" t="str">
            <v>0</v>
          </cell>
          <cell r="J1031" t="str">
            <v>0</v>
          </cell>
          <cell r="K1031" t="str">
            <v>0</v>
          </cell>
          <cell r="L1031" t="str">
            <v>0</v>
          </cell>
          <cell r="M1031" t="str">
            <v>0</v>
          </cell>
          <cell r="N1031" t="str">
            <v>0</v>
          </cell>
          <cell r="O1031" t="str">
            <v>0</v>
          </cell>
          <cell r="P1031" t="str">
            <v>0</v>
          </cell>
          <cell r="Q1031" t="str">
            <v>0</v>
          </cell>
          <cell r="R1031" t="str">
            <v>0</v>
          </cell>
          <cell r="S1031" t="str">
            <v>0</v>
          </cell>
          <cell r="T1031" t="str">
            <v>0</v>
          </cell>
          <cell r="U1031" t="str">
            <v>0</v>
          </cell>
          <cell r="V1031" t="str">
            <v>0</v>
          </cell>
          <cell r="W1031" t="str">
            <v>0</v>
          </cell>
          <cell r="X1031" t="str">
            <v>0</v>
          </cell>
        </row>
        <row r="1032">
          <cell r="A1032" t="str">
            <v xml:space="preserve">                                                            ZEROCOUPSEC</v>
          </cell>
          <cell r="B1032" t="str">
            <v xml:space="preserve">                                                            Interest expense on zero coupon securities</v>
          </cell>
          <cell r="C1032" t="str">
            <v>0</v>
          </cell>
          <cell r="D1032" t="str">
            <v>0</v>
          </cell>
          <cell r="E1032" t="str">
            <v>0</v>
          </cell>
          <cell r="F1032" t="str">
            <v>0</v>
          </cell>
          <cell r="G1032" t="str">
            <v>0</v>
          </cell>
          <cell r="H1032" t="str">
            <v>0</v>
          </cell>
          <cell r="I1032" t="str">
            <v>0</v>
          </cell>
          <cell r="J1032" t="str">
            <v>0</v>
          </cell>
          <cell r="K1032" t="str">
            <v>0</v>
          </cell>
          <cell r="L1032" t="str">
            <v>0</v>
          </cell>
          <cell r="M1032" t="str">
            <v>0</v>
          </cell>
          <cell r="N1032" t="str">
            <v>0</v>
          </cell>
          <cell r="O1032" t="str">
            <v>0</v>
          </cell>
          <cell r="P1032" t="str">
            <v>0</v>
          </cell>
          <cell r="Q1032" t="str">
            <v>0</v>
          </cell>
          <cell r="R1032" t="str">
            <v>0</v>
          </cell>
          <cell r="S1032" t="str">
            <v>0</v>
          </cell>
          <cell r="T1032" t="str">
            <v>0</v>
          </cell>
          <cell r="U1032" t="str">
            <v>0</v>
          </cell>
          <cell r="V1032" t="str">
            <v>0</v>
          </cell>
          <cell r="W1032" t="str">
            <v>0</v>
          </cell>
          <cell r="X1032" t="str">
            <v>0</v>
          </cell>
        </row>
        <row r="1033">
          <cell r="A1033">
            <v>518446</v>
          </cell>
          <cell r="B1033" t="str">
            <v xml:space="preserve">                                                                      518446     Amort Exp Other Gain-LGSW</v>
          </cell>
          <cell r="C1033" t="str">
            <v>0</v>
          </cell>
          <cell r="D1033" t="str">
            <v>0</v>
          </cell>
          <cell r="E1033" t="str">
            <v>0</v>
          </cell>
          <cell r="F1033" t="str">
            <v>0</v>
          </cell>
          <cell r="G1033" t="str">
            <v>0</v>
          </cell>
          <cell r="H1033" t="str">
            <v>0</v>
          </cell>
          <cell r="I1033" t="str">
            <v>0</v>
          </cell>
          <cell r="J1033" t="str">
            <v>0</v>
          </cell>
          <cell r="K1033" t="str">
            <v>0</v>
          </cell>
          <cell r="L1033" t="str">
            <v>0</v>
          </cell>
          <cell r="M1033" t="str">
            <v>0</v>
          </cell>
          <cell r="N1033" t="str">
            <v>0</v>
          </cell>
          <cell r="O1033" t="str">
            <v>0</v>
          </cell>
          <cell r="P1033" t="str">
            <v>0</v>
          </cell>
          <cell r="Q1033" t="str">
            <v>0</v>
          </cell>
          <cell r="R1033" t="str">
            <v>0</v>
          </cell>
          <cell r="S1033" t="str">
            <v>0</v>
          </cell>
          <cell r="T1033" t="str">
            <v>0</v>
          </cell>
          <cell r="U1033" t="str">
            <v>0</v>
          </cell>
          <cell r="V1033" t="str">
            <v>0</v>
          </cell>
          <cell r="W1033" t="str">
            <v>0</v>
          </cell>
          <cell r="X1033" t="str">
            <v>0</v>
          </cell>
        </row>
        <row r="1034">
          <cell r="A1034">
            <v>528400</v>
          </cell>
          <cell r="B1034" t="str">
            <v xml:space="preserve">                                                                      528400     Interest Income - (Lgsw)</v>
          </cell>
          <cell r="C1034" t="str">
            <v>0</v>
          </cell>
          <cell r="D1034" t="str">
            <v>0</v>
          </cell>
          <cell r="E1034" t="str">
            <v>0</v>
          </cell>
          <cell r="F1034" t="str">
            <v>0</v>
          </cell>
          <cell r="G1034" t="str">
            <v>0</v>
          </cell>
          <cell r="H1034" t="str">
            <v>0</v>
          </cell>
          <cell r="I1034" t="str">
            <v>0</v>
          </cell>
          <cell r="J1034" t="str">
            <v>0</v>
          </cell>
          <cell r="K1034" t="str">
            <v>0</v>
          </cell>
          <cell r="L1034" t="str">
            <v>0</v>
          </cell>
          <cell r="M1034" t="str">
            <v>0</v>
          </cell>
          <cell r="N1034" t="str">
            <v>0</v>
          </cell>
          <cell r="O1034" t="str">
            <v>0</v>
          </cell>
          <cell r="P1034" t="str">
            <v>0</v>
          </cell>
          <cell r="Q1034" t="str">
            <v>0</v>
          </cell>
          <cell r="R1034" t="str">
            <v>0</v>
          </cell>
          <cell r="S1034" t="str">
            <v>0</v>
          </cell>
          <cell r="T1034" t="str">
            <v>0</v>
          </cell>
          <cell r="U1034" t="str">
            <v>0</v>
          </cell>
          <cell r="V1034" t="str">
            <v>0</v>
          </cell>
          <cell r="W1034" t="str">
            <v>0</v>
          </cell>
          <cell r="X1034" t="str">
            <v>0</v>
          </cell>
        </row>
        <row r="1035">
          <cell r="A1035" t="str">
            <v xml:space="preserve">                                                                 LSWGROSSPYMT</v>
          </cell>
          <cell r="B1035" t="str">
            <v xml:space="preserve">                                                                 LSWGROSSPYMT</v>
          </cell>
          <cell r="C1035" t="str">
            <v>0</v>
          </cell>
          <cell r="D1035" t="str">
            <v>0</v>
          </cell>
          <cell r="E1035" t="str">
            <v>0</v>
          </cell>
          <cell r="F1035" t="str">
            <v>0</v>
          </cell>
          <cell r="G1035" t="str">
            <v>0</v>
          </cell>
          <cell r="H1035" t="str">
            <v>0</v>
          </cell>
          <cell r="I1035" t="str">
            <v>0</v>
          </cell>
          <cell r="J1035" t="str">
            <v>0</v>
          </cell>
          <cell r="K1035" t="str">
            <v>0</v>
          </cell>
          <cell r="L1035" t="str">
            <v>0</v>
          </cell>
          <cell r="M1035" t="str">
            <v>0</v>
          </cell>
          <cell r="N1035" t="str">
            <v>0</v>
          </cell>
          <cell r="O1035" t="str">
            <v>0</v>
          </cell>
          <cell r="P1035" t="str">
            <v>0</v>
          </cell>
          <cell r="Q1035" t="str">
            <v>0</v>
          </cell>
          <cell r="R1035" t="str">
            <v>0</v>
          </cell>
          <cell r="S1035" t="str">
            <v>0</v>
          </cell>
          <cell r="T1035" t="str">
            <v>0</v>
          </cell>
          <cell r="U1035" t="str">
            <v>0</v>
          </cell>
          <cell r="V1035" t="str">
            <v>0</v>
          </cell>
          <cell r="W1035" t="str">
            <v>0</v>
          </cell>
          <cell r="X1035" t="str">
            <v>0</v>
          </cell>
        </row>
        <row r="1036">
          <cell r="A1036">
            <v>518200</v>
          </cell>
          <cell r="B1036" t="str">
            <v xml:space="preserve">                                                                      518200     Amort Int Exp - (Lnsw)</v>
          </cell>
          <cell r="C1036" t="str">
            <v>0</v>
          </cell>
          <cell r="D1036" t="str">
            <v>0</v>
          </cell>
          <cell r="E1036" t="str">
            <v>0</v>
          </cell>
          <cell r="F1036" t="str">
            <v>0</v>
          </cell>
          <cell r="G1036" t="str">
            <v>0</v>
          </cell>
          <cell r="H1036" t="str">
            <v>0</v>
          </cell>
          <cell r="I1036" t="str">
            <v>0</v>
          </cell>
          <cell r="J1036" t="str">
            <v>0</v>
          </cell>
          <cell r="K1036" t="str">
            <v>0</v>
          </cell>
          <cell r="L1036" t="str">
            <v>0</v>
          </cell>
          <cell r="M1036" t="str">
            <v>0</v>
          </cell>
          <cell r="N1036" t="str">
            <v>0</v>
          </cell>
          <cell r="O1036" t="str">
            <v>0</v>
          </cell>
          <cell r="P1036" t="str">
            <v>0</v>
          </cell>
          <cell r="Q1036" t="str">
            <v>0</v>
          </cell>
          <cell r="R1036" t="str">
            <v>0</v>
          </cell>
          <cell r="S1036" t="str">
            <v>0</v>
          </cell>
          <cell r="T1036" t="str">
            <v>0</v>
          </cell>
          <cell r="U1036" t="str">
            <v>0</v>
          </cell>
          <cell r="V1036" t="str">
            <v>0</v>
          </cell>
          <cell r="W1036" t="str">
            <v>0</v>
          </cell>
          <cell r="X1036" t="str">
            <v>0</v>
          </cell>
        </row>
        <row r="1037">
          <cell r="A1037">
            <v>528200</v>
          </cell>
          <cell r="B1037" t="str">
            <v xml:space="preserve">                                                                      528200     Interest Income - (Lnsw)</v>
          </cell>
          <cell r="C1037" t="str">
            <v>0</v>
          </cell>
          <cell r="D1037" t="str">
            <v>0</v>
          </cell>
          <cell r="E1037" t="str">
            <v>0</v>
          </cell>
          <cell r="F1037" t="str">
            <v>0</v>
          </cell>
          <cell r="G1037" t="str">
            <v>0</v>
          </cell>
          <cell r="H1037" t="str">
            <v>0</v>
          </cell>
          <cell r="I1037" t="str">
            <v>0</v>
          </cell>
          <cell r="J1037" t="str">
            <v>0</v>
          </cell>
          <cell r="K1037" t="str">
            <v>0</v>
          </cell>
          <cell r="L1037" t="str">
            <v>0</v>
          </cell>
          <cell r="M1037" t="str">
            <v>0</v>
          </cell>
          <cell r="N1037" t="str">
            <v>0</v>
          </cell>
          <cell r="O1037" t="str">
            <v>0</v>
          </cell>
          <cell r="P1037" t="str">
            <v>0</v>
          </cell>
          <cell r="Q1037" t="str">
            <v>0</v>
          </cell>
          <cell r="R1037" t="str">
            <v>0</v>
          </cell>
          <cell r="S1037" t="str">
            <v>0</v>
          </cell>
          <cell r="T1037" t="str">
            <v>0</v>
          </cell>
          <cell r="U1037" t="str">
            <v>0</v>
          </cell>
          <cell r="V1037" t="str">
            <v>0</v>
          </cell>
          <cell r="W1037" t="str">
            <v>0</v>
          </cell>
          <cell r="X1037" t="str">
            <v>0</v>
          </cell>
        </row>
        <row r="1038">
          <cell r="A1038" t="str">
            <v xml:space="preserve">                                                                 LSWNETPYMT</v>
          </cell>
          <cell r="B1038" t="str">
            <v xml:space="preserve">                                                                 LSWNETPYMT</v>
          </cell>
          <cell r="C1038" t="str">
            <v>0</v>
          </cell>
          <cell r="D1038" t="str">
            <v>0</v>
          </cell>
          <cell r="E1038" t="str">
            <v>0</v>
          </cell>
          <cell r="F1038" t="str">
            <v>0</v>
          </cell>
          <cell r="G1038" t="str">
            <v>0</v>
          </cell>
          <cell r="H1038" t="str">
            <v>0</v>
          </cell>
          <cell r="I1038" t="str">
            <v>0</v>
          </cell>
          <cell r="J1038" t="str">
            <v>0</v>
          </cell>
          <cell r="K1038" t="str">
            <v>0</v>
          </cell>
          <cell r="L1038" t="str">
            <v>0</v>
          </cell>
          <cell r="M1038" t="str">
            <v>0</v>
          </cell>
          <cell r="N1038" t="str">
            <v>0</v>
          </cell>
          <cell r="O1038" t="str">
            <v>0</v>
          </cell>
          <cell r="P1038" t="str">
            <v>0</v>
          </cell>
          <cell r="Q1038" t="str">
            <v>0</v>
          </cell>
          <cell r="R1038" t="str">
            <v>0</v>
          </cell>
          <cell r="S1038" t="str">
            <v>0</v>
          </cell>
          <cell r="T1038" t="str">
            <v>0</v>
          </cell>
          <cell r="U1038" t="str">
            <v>0</v>
          </cell>
          <cell r="V1038" t="str">
            <v>0</v>
          </cell>
          <cell r="W1038" t="str">
            <v>0</v>
          </cell>
          <cell r="X1038" t="str">
            <v>0</v>
          </cell>
        </row>
        <row r="1039">
          <cell r="A1039">
            <v>518600</v>
          </cell>
          <cell r="B1039" t="str">
            <v xml:space="preserve">                                                                      518600     Amort Int Exp - (Optn)</v>
          </cell>
          <cell r="C1039" t="str">
            <v>0</v>
          </cell>
          <cell r="D1039" t="str">
            <v>0</v>
          </cell>
          <cell r="E1039" t="str">
            <v>0</v>
          </cell>
          <cell r="F1039" t="str">
            <v>0</v>
          </cell>
          <cell r="G1039" t="str">
            <v>0</v>
          </cell>
          <cell r="H1039" t="str">
            <v>0</v>
          </cell>
          <cell r="I1039" t="str">
            <v>0</v>
          </cell>
          <cell r="J1039" t="str">
            <v>0</v>
          </cell>
          <cell r="K1039" t="str">
            <v>0</v>
          </cell>
          <cell r="L1039" t="str">
            <v>0</v>
          </cell>
          <cell r="M1039" t="str">
            <v>0</v>
          </cell>
          <cell r="N1039" t="str">
            <v>0</v>
          </cell>
          <cell r="O1039" t="str">
            <v>0</v>
          </cell>
          <cell r="P1039" t="str">
            <v>0</v>
          </cell>
          <cell r="Q1039" t="str">
            <v>0</v>
          </cell>
          <cell r="R1039" t="str">
            <v>0</v>
          </cell>
          <cell r="S1039" t="str">
            <v>0</v>
          </cell>
          <cell r="T1039" t="str">
            <v>0</v>
          </cell>
          <cell r="U1039" t="str">
            <v>0</v>
          </cell>
          <cell r="V1039" t="str">
            <v>0</v>
          </cell>
          <cell r="W1039" t="str">
            <v>0</v>
          </cell>
          <cell r="X1039" t="str">
            <v>0</v>
          </cell>
        </row>
        <row r="1040">
          <cell r="A1040">
            <v>518630</v>
          </cell>
          <cell r="B1040" t="str">
            <v xml:space="preserve">                                                                      518630     Amortized Disc (OPTN) - Contra</v>
          </cell>
          <cell r="C1040">
            <v>164440181.38</v>
          </cell>
          <cell r="D1040">
            <v>149665063.06999999</v>
          </cell>
          <cell r="E1040">
            <v>141368707.63999999</v>
          </cell>
          <cell r="F1040">
            <v>124806301.83</v>
          </cell>
          <cell r="G1040">
            <v>116861132.23</v>
          </cell>
          <cell r="H1040">
            <v>110382126.23</v>
          </cell>
          <cell r="I1040">
            <v>104964268.84999999</v>
          </cell>
          <cell r="J1040">
            <v>102399527.20999999</v>
          </cell>
          <cell r="K1040">
            <v>97778781.019999996</v>
          </cell>
          <cell r="L1040">
            <v>99419248.120000005</v>
          </cell>
          <cell r="M1040">
            <v>95073577.180000007</v>
          </cell>
          <cell r="N1040">
            <v>95696584.319999993</v>
          </cell>
          <cell r="O1040">
            <v>2671720072.2199998</v>
          </cell>
          <cell r="P1040">
            <v>1402855499.0799999</v>
          </cell>
          <cell r="Q1040">
            <v>455473952.08999997</v>
          </cell>
          <cell r="R1040">
            <v>352049560.29000002</v>
          </cell>
          <cell r="S1040">
            <v>305142577.07999998</v>
          </cell>
          <cell r="T1040">
            <v>290189409.62</v>
          </cell>
          <cell r="U1040">
            <v>901434862.53499997</v>
          </cell>
          <cell r="V1040">
            <v>635104776.13499999</v>
          </cell>
          <cell r="W1040">
            <v>961891172.87750006</v>
          </cell>
          <cell r="X1040">
            <v>1258691460.22</v>
          </cell>
        </row>
        <row r="1041">
          <cell r="A1041">
            <v>518631</v>
          </cell>
          <cell r="B1041" t="str">
            <v xml:space="preserve">                                                                      518631     OPTN Amort Disc - Time Value</v>
          </cell>
          <cell r="C1041" t="str">
            <v>0</v>
          </cell>
          <cell r="D1041" t="str">
            <v>0</v>
          </cell>
          <cell r="E1041" t="str">
            <v>0</v>
          </cell>
          <cell r="F1041" t="str">
            <v>0</v>
          </cell>
          <cell r="G1041" t="str">
            <v>0</v>
          </cell>
          <cell r="H1041" t="str">
            <v>0</v>
          </cell>
          <cell r="I1041" t="str">
            <v>0</v>
          </cell>
          <cell r="J1041" t="str">
            <v>0</v>
          </cell>
          <cell r="K1041" t="str">
            <v>0</v>
          </cell>
          <cell r="L1041" t="str">
            <v>0</v>
          </cell>
          <cell r="M1041" t="str">
            <v>0</v>
          </cell>
          <cell r="N1041" t="str">
            <v>0</v>
          </cell>
          <cell r="O1041" t="str">
            <v>0</v>
          </cell>
          <cell r="P1041" t="str">
            <v>0</v>
          </cell>
          <cell r="Q1041" t="str">
            <v>0</v>
          </cell>
          <cell r="R1041" t="str">
            <v>0</v>
          </cell>
          <cell r="S1041" t="str">
            <v>0</v>
          </cell>
          <cell r="T1041" t="str">
            <v>0</v>
          </cell>
          <cell r="U1041" t="str">
            <v>0</v>
          </cell>
          <cell r="V1041" t="str">
            <v>0</v>
          </cell>
          <cell r="W1041" t="str">
            <v>0</v>
          </cell>
          <cell r="X1041" t="str">
            <v>0</v>
          </cell>
        </row>
        <row r="1042">
          <cell r="A1042">
            <v>518632</v>
          </cell>
          <cell r="B1042" t="str">
            <v xml:space="preserve">                                                                      518632     OPTN Amrt Disc-Intrinsic Value</v>
          </cell>
          <cell r="C1042" t="str">
            <v>0</v>
          </cell>
          <cell r="D1042" t="str">
            <v>0</v>
          </cell>
          <cell r="E1042" t="str">
            <v>0</v>
          </cell>
          <cell r="F1042" t="str">
            <v>0</v>
          </cell>
          <cell r="G1042" t="str">
            <v>0</v>
          </cell>
          <cell r="H1042" t="str">
            <v>0</v>
          </cell>
          <cell r="I1042" t="str">
            <v>0</v>
          </cell>
          <cell r="J1042" t="str">
            <v>0</v>
          </cell>
          <cell r="K1042" t="str">
            <v>0</v>
          </cell>
          <cell r="L1042" t="str">
            <v>0</v>
          </cell>
          <cell r="M1042" t="str">
            <v>0</v>
          </cell>
          <cell r="N1042" t="str">
            <v>0</v>
          </cell>
          <cell r="O1042" t="str">
            <v>0</v>
          </cell>
          <cell r="P1042" t="str">
            <v>0</v>
          </cell>
          <cell r="Q1042" t="str">
            <v>0</v>
          </cell>
          <cell r="R1042" t="str">
            <v>0</v>
          </cell>
          <cell r="S1042" t="str">
            <v>0</v>
          </cell>
          <cell r="T1042" t="str">
            <v>0</v>
          </cell>
          <cell r="U1042" t="str">
            <v>0</v>
          </cell>
          <cell r="V1042" t="str">
            <v>0</v>
          </cell>
          <cell r="W1042" t="str">
            <v>0</v>
          </cell>
          <cell r="X1042" t="str">
            <v>0</v>
          </cell>
        </row>
        <row r="1043">
          <cell r="A1043">
            <v>518633</v>
          </cell>
          <cell r="B1043" t="str">
            <v xml:space="preserve">                                                                      518633     OPTN Amrt TV to hedging</v>
          </cell>
          <cell r="C1043" t="str">
            <v>0</v>
          </cell>
          <cell r="D1043" t="str">
            <v>0</v>
          </cell>
          <cell r="E1043" t="str">
            <v>0</v>
          </cell>
          <cell r="F1043" t="str">
            <v>0</v>
          </cell>
          <cell r="G1043" t="str">
            <v>0</v>
          </cell>
          <cell r="H1043" t="str">
            <v>0</v>
          </cell>
          <cell r="I1043" t="str">
            <v>0</v>
          </cell>
          <cell r="J1043" t="str">
            <v>0</v>
          </cell>
          <cell r="K1043" t="str">
            <v>0</v>
          </cell>
          <cell r="L1043" t="str">
            <v>0</v>
          </cell>
          <cell r="M1043" t="str">
            <v>0</v>
          </cell>
          <cell r="N1043" t="str">
            <v>0</v>
          </cell>
          <cell r="O1043" t="str">
            <v>0</v>
          </cell>
          <cell r="P1043" t="str">
            <v>0</v>
          </cell>
          <cell r="Q1043" t="str">
            <v>0</v>
          </cell>
          <cell r="R1043" t="str">
            <v>0</v>
          </cell>
          <cell r="S1043" t="str">
            <v>0</v>
          </cell>
          <cell r="T1043" t="str">
            <v>0</v>
          </cell>
          <cell r="U1043" t="str">
            <v>0</v>
          </cell>
          <cell r="V1043" t="str">
            <v>0</v>
          </cell>
          <cell r="W1043" t="str">
            <v>0</v>
          </cell>
          <cell r="X1043" t="str">
            <v>0</v>
          </cell>
        </row>
        <row r="1044">
          <cell r="A1044">
            <v>518634</v>
          </cell>
          <cell r="B1044" t="str">
            <v xml:space="preserve">                                                                      518634     OPTN Amrt intrsc val to def ds</v>
          </cell>
          <cell r="C1044" t="str">
            <v>0</v>
          </cell>
          <cell r="D1044" t="str">
            <v>0</v>
          </cell>
          <cell r="E1044" t="str">
            <v>0</v>
          </cell>
          <cell r="F1044" t="str">
            <v>0</v>
          </cell>
          <cell r="G1044" t="str">
            <v>0</v>
          </cell>
          <cell r="H1044" t="str">
            <v>0</v>
          </cell>
          <cell r="I1044" t="str">
            <v>0</v>
          </cell>
          <cell r="J1044" t="str">
            <v>0</v>
          </cell>
          <cell r="K1044" t="str">
            <v>0</v>
          </cell>
          <cell r="L1044" t="str">
            <v>0</v>
          </cell>
          <cell r="M1044" t="str">
            <v>0</v>
          </cell>
          <cell r="N1044" t="str">
            <v>0</v>
          </cell>
          <cell r="O1044" t="str">
            <v>0</v>
          </cell>
          <cell r="P1044" t="str">
            <v>0</v>
          </cell>
          <cell r="Q1044" t="str">
            <v>0</v>
          </cell>
          <cell r="R1044" t="str">
            <v>0</v>
          </cell>
          <cell r="S1044" t="str">
            <v>0</v>
          </cell>
          <cell r="T1044" t="str">
            <v>0</v>
          </cell>
          <cell r="U1044" t="str">
            <v>0</v>
          </cell>
          <cell r="V1044" t="str">
            <v>0</v>
          </cell>
          <cell r="W1044" t="str">
            <v>0</v>
          </cell>
          <cell r="X1044" t="str">
            <v>0</v>
          </cell>
        </row>
        <row r="1045">
          <cell r="A1045">
            <v>518635</v>
          </cell>
          <cell r="B1045" t="str">
            <v xml:space="preserve">                                                                      518635     Amort Int exp OPTN - Contra</v>
          </cell>
          <cell r="C1045" t="str">
            <v>0</v>
          </cell>
          <cell r="D1045" t="str">
            <v>0</v>
          </cell>
          <cell r="E1045" t="str">
            <v>0</v>
          </cell>
          <cell r="F1045" t="str">
            <v>0</v>
          </cell>
          <cell r="G1045" t="str">
            <v>0</v>
          </cell>
          <cell r="H1045" t="str">
            <v>0</v>
          </cell>
          <cell r="I1045" t="str">
            <v>0</v>
          </cell>
          <cell r="J1045" t="str">
            <v>0</v>
          </cell>
          <cell r="K1045" t="str">
            <v>0</v>
          </cell>
          <cell r="L1045" t="str">
            <v>0</v>
          </cell>
          <cell r="M1045" t="str">
            <v>0</v>
          </cell>
          <cell r="N1045" t="str">
            <v>0</v>
          </cell>
          <cell r="O1045">
            <v>73750</v>
          </cell>
          <cell r="P1045" t="str">
            <v>0</v>
          </cell>
          <cell r="Q1045" t="str">
            <v>0</v>
          </cell>
          <cell r="R1045" t="str">
            <v>0</v>
          </cell>
          <cell r="S1045" t="str">
            <v>0</v>
          </cell>
          <cell r="T1045" t="str">
            <v>0</v>
          </cell>
          <cell r="U1045">
            <v>18437.5</v>
          </cell>
          <cell r="V1045" t="str">
            <v>0</v>
          </cell>
          <cell r="W1045" t="str">
            <v>0</v>
          </cell>
          <cell r="X1045" t="str">
            <v>0</v>
          </cell>
        </row>
        <row r="1046">
          <cell r="A1046">
            <v>518636</v>
          </cell>
          <cell r="B1046" t="str">
            <v xml:space="preserve">                                                                      518636     Amortized-Discount (OPTN)</v>
          </cell>
          <cell r="C1046" t="str">
            <v>0</v>
          </cell>
          <cell r="D1046" t="str">
            <v>0</v>
          </cell>
          <cell r="E1046" t="str">
            <v>0</v>
          </cell>
          <cell r="F1046" t="str">
            <v>0</v>
          </cell>
          <cell r="G1046" t="str">
            <v>0</v>
          </cell>
          <cell r="H1046" t="str">
            <v>0</v>
          </cell>
          <cell r="I1046" t="str">
            <v>0</v>
          </cell>
          <cell r="J1046" t="str">
            <v>0</v>
          </cell>
          <cell r="K1046" t="str">
            <v>0</v>
          </cell>
          <cell r="L1046" t="str">
            <v>0</v>
          </cell>
          <cell r="M1046" t="str">
            <v>0</v>
          </cell>
          <cell r="N1046" t="str">
            <v>0</v>
          </cell>
          <cell r="O1046">
            <v>-165331029.62</v>
          </cell>
          <cell r="P1046" t="str">
            <v>0</v>
          </cell>
          <cell r="Q1046" t="str">
            <v>0</v>
          </cell>
          <cell r="R1046" t="str">
            <v>0</v>
          </cell>
          <cell r="S1046" t="str">
            <v>0</v>
          </cell>
          <cell r="T1046" t="str">
            <v>0</v>
          </cell>
          <cell r="U1046">
            <v>-41332757.405000001</v>
          </cell>
          <cell r="V1046" t="str">
            <v>0</v>
          </cell>
          <cell r="W1046" t="str">
            <v>0</v>
          </cell>
          <cell r="X1046" t="str">
            <v>0</v>
          </cell>
        </row>
        <row r="1047">
          <cell r="A1047">
            <v>518637</v>
          </cell>
          <cell r="B1047" t="str">
            <v xml:space="preserve">                                                                      518637     Amort inx exp OPTN mo prem</v>
          </cell>
          <cell r="C1047" t="str">
            <v>0</v>
          </cell>
          <cell r="D1047" t="str">
            <v>0</v>
          </cell>
          <cell r="E1047" t="str">
            <v>0</v>
          </cell>
          <cell r="F1047" t="str">
            <v>0</v>
          </cell>
          <cell r="G1047" t="str">
            <v>0</v>
          </cell>
          <cell r="H1047" t="str">
            <v>0</v>
          </cell>
          <cell r="I1047" t="str">
            <v>0</v>
          </cell>
          <cell r="J1047" t="str">
            <v>0</v>
          </cell>
          <cell r="K1047" t="str">
            <v>0</v>
          </cell>
          <cell r="L1047" t="str">
            <v>0</v>
          </cell>
          <cell r="M1047" t="str">
            <v>0</v>
          </cell>
          <cell r="N1047" t="str">
            <v>0</v>
          </cell>
          <cell r="O1047">
            <v>-52343.92</v>
          </cell>
          <cell r="P1047" t="str">
            <v>0</v>
          </cell>
          <cell r="Q1047" t="str">
            <v>0</v>
          </cell>
          <cell r="R1047" t="str">
            <v>0</v>
          </cell>
          <cell r="S1047" t="str">
            <v>0</v>
          </cell>
          <cell r="T1047" t="str">
            <v>0</v>
          </cell>
          <cell r="U1047">
            <v>-13085.98</v>
          </cell>
          <cell r="V1047" t="str">
            <v>0</v>
          </cell>
          <cell r="W1047" t="str">
            <v>0</v>
          </cell>
          <cell r="X1047" t="str">
            <v>0</v>
          </cell>
        </row>
        <row r="1048">
          <cell r="A1048" t="str">
            <v xml:space="preserve">                                                                 OPTIONS</v>
          </cell>
          <cell r="B1048" t="str">
            <v xml:space="preserve">                                                                 OPTIONS</v>
          </cell>
          <cell r="C1048">
            <v>164440181.38</v>
          </cell>
          <cell r="D1048">
            <v>149665063.06999999</v>
          </cell>
          <cell r="E1048">
            <v>141368707.63999999</v>
          </cell>
          <cell r="F1048">
            <v>124806301.83</v>
          </cell>
          <cell r="G1048">
            <v>116861132.23</v>
          </cell>
          <cell r="H1048">
            <v>110382126.23</v>
          </cell>
          <cell r="I1048">
            <v>104964268.84999999</v>
          </cell>
          <cell r="J1048">
            <v>102399527.20999999</v>
          </cell>
          <cell r="K1048">
            <v>97778781.019999996</v>
          </cell>
          <cell r="L1048">
            <v>99419248.120000005</v>
          </cell>
          <cell r="M1048">
            <v>95073577.180000007</v>
          </cell>
          <cell r="N1048">
            <v>95696584.319999993</v>
          </cell>
          <cell r="O1048">
            <v>2506410448.6799998</v>
          </cell>
          <cell r="P1048">
            <v>1402855499.0799999</v>
          </cell>
          <cell r="Q1048">
            <v>455473952.08999997</v>
          </cell>
          <cell r="R1048">
            <v>352049560.29000002</v>
          </cell>
          <cell r="S1048">
            <v>305142577.07999998</v>
          </cell>
          <cell r="T1048">
            <v>290189409.62</v>
          </cell>
          <cell r="U1048">
            <v>860107456.64999998</v>
          </cell>
          <cell r="V1048">
            <v>635104776.13499999</v>
          </cell>
          <cell r="W1048">
            <v>961891172.87750006</v>
          </cell>
          <cell r="X1048">
            <v>1258691460.22</v>
          </cell>
        </row>
        <row r="1049">
          <cell r="A1049">
            <v>518700</v>
          </cell>
          <cell r="B1049" t="str">
            <v xml:space="preserve">                                                                      518700     Interest Expense  -(Snsw)</v>
          </cell>
          <cell r="C1049" t="str">
            <v>0</v>
          </cell>
          <cell r="D1049" t="str">
            <v>0</v>
          </cell>
          <cell r="E1049" t="str">
            <v>0</v>
          </cell>
          <cell r="F1049" t="str">
            <v>0</v>
          </cell>
          <cell r="G1049" t="str">
            <v>0</v>
          </cell>
          <cell r="H1049" t="str">
            <v>0</v>
          </cell>
          <cell r="I1049" t="str">
            <v>0</v>
          </cell>
          <cell r="J1049" t="str">
            <v>0</v>
          </cell>
          <cell r="K1049" t="str">
            <v>0</v>
          </cell>
          <cell r="L1049" t="str">
            <v>0</v>
          </cell>
          <cell r="M1049" t="str">
            <v>0</v>
          </cell>
          <cell r="N1049" t="str">
            <v>0</v>
          </cell>
          <cell r="O1049" t="str">
            <v>0</v>
          </cell>
          <cell r="P1049" t="str">
            <v>0</v>
          </cell>
          <cell r="Q1049" t="str">
            <v>0</v>
          </cell>
          <cell r="R1049" t="str">
            <v>0</v>
          </cell>
          <cell r="S1049" t="str">
            <v>0</v>
          </cell>
          <cell r="T1049" t="str">
            <v>0</v>
          </cell>
          <cell r="U1049" t="str">
            <v>0</v>
          </cell>
          <cell r="V1049" t="str">
            <v>0</v>
          </cell>
          <cell r="W1049" t="str">
            <v>0</v>
          </cell>
          <cell r="X1049" t="str">
            <v>0</v>
          </cell>
        </row>
        <row r="1050">
          <cell r="A1050">
            <v>518736</v>
          </cell>
          <cell r="B1050" t="str">
            <v xml:space="preserve">                                                                      518736     Amort Discount-SSSW</v>
          </cell>
          <cell r="C1050" t="str">
            <v>0</v>
          </cell>
          <cell r="D1050" t="str">
            <v>0</v>
          </cell>
          <cell r="E1050" t="str">
            <v>0</v>
          </cell>
          <cell r="F1050" t="str">
            <v>0</v>
          </cell>
          <cell r="G1050" t="str">
            <v>0</v>
          </cell>
          <cell r="H1050" t="str">
            <v>0</v>
          </cell>
          <cell r="I1050" t="str">
            <v>0</v>
          </cell>
          <cell r="J1050" t="str">
            <v>0</v>
          </cell>
          <cell r="K1050" t="str">
            <v>0</v>
          </cell>
          <cell r="L1050" t="str">
            <v>0</v>
          </cell>
          <cell r="M1050" t="str">
            <v>0</v>
          </cell>
          <cell r="N1050" t="str">
            <v>0</v>
          </cell>
          <cell r="O1050" t="str">
            <v>0</v>
          </cell>
          <cell r="P1050" t="str">
            <v>0</v>
          </cell>
          <cell r="Q1050" t="str">
            <v>0</v>
          </cell>
          <cell r="R1050" t="str">
            <v>0</v>
          </cell>
          <cell r="S1050" t="str">
            <v>0</v>
          </cell>
          <cell r="T1050" t="str">
            <v>0</v>
          </cell>
          <cell r="U1050" t="str">
            <v>0</v>
          </cell>
          <cell r="V1050" t="str">
            <v>0</v>
          </cell>
          <cell r="W1050" t="str">
            <v>0</v>
          </cell>
          <cell r="X1050" t="str">
            <v>0</v>
          </cell>
        </row>
        <row r="1051">
          <cell r="A1051">
            <v>528700</v>
          </cell>
          <cell r="B1051" t="str">
            <v xml:space="preserve">                                                                      528700     Interest Income   -(Snsw)</v>
          </cell>
          <cell r="C1051" t="str">
            <v>0</v>
          </cell>
          <cell r="D1051" t="str">
            <v>0</v>
          </cell>
          <cell r="E1051" t="str">
            <v>0</v>
          </cell>
          <cell r="F1051" t="str">
            <v>0</v>
          </cell>
          <cell r="G1051" t="str">
            <v>0</v>
          </cell>
          <cell r="H1051" t="str">
            <v>0</v>
          </cell>
          <cell r="I1051" t="str">
            <v>0</v>
          </cell>
          <cell r="J1051" t="str">
            <v>0</v>
          </cell>
          <cell r="K1051" t="str">
            <v>0</v>
          </cell>
          <cell r="L1051" t="str">
            <v>0</v>
          </cell>
          <cell r="M1051" t="str">
            <v>0</v>
          </cell>
          <cell r="N1051" t="str">
            <v>0</v>
          </cell>
          <cell r="O1051" t="str">
            <v>0</v>
          </cell>
          <cell r="P1051" t="str">
            <v>0</v>
          </cell>
          <cell r="Q1051" t="str">
            <v>0</v>
          </cell>
          <cell r="R1051" t="str">
            <v>0</v>
          </cell>
          <cell r="S1051" t="str">
            <v>0</v>
          </cell>
          <cell r="T1051" t="str">
            <v>0</v>
          </cell>
          <cell r="U1051" t="str">
            <v>0</v>
          </cell>
          <cell r="V1051" t="str">
            <v>0</v>
          </cell>
          <cell r="W1051" t="str">
            <v>0</v>
          </cell>
          <cell r="X1051" t="str">
            <v>0</v>
          </cell>
        </row>
        <row r="1052">
          <cell r="A1052" t="str">
            <v xml:space="preserve">                                                                 SSWNETPYMT</v>
          </cell>
          <cell r="B1052" t="str">
            <v xml:space="preserve">                                                                 SSWNETPYMT</v>
          </cell>
          <cell r="C1052" t="str">
            <v>0</v>
          </cell>
          <cell r="D1052" t="str">
            <v>0</v>
          </cell>
          <cell r="E1052" t="str">
            <v>0</v>
          </cell>
          <cell r="F1052" t="str">
            <v>0</v>
          </cell>
          <cell r="G1052" t="str">
            <v>0</v>
          </cell>
          <cell r="H1052" t="str">
            <v>0</v>
          </cell>
          <cell r="I1052" t="str">
            <v>0</v>
          </cell>
          <cell r="J1052" t="str">
            <v>0</v>
          </cell>
          <cell r="K1052" t="str">
            <v>0</v>
          </cell>
          <cell r="L1052" t="str">
            <v>0</v>
          </cell>
          <cell r="M1052" t="str">
            <v>0</v>
          </cell>
          <cell r="N1052" t="str">
            <v>0</v>
          </cell>
          <cell r="O1052" t="str">
            <v>0</v>
          </cell>
          <cell r="P1052" t="str">
            <v>0</v>
          </cell>
          <cell r="Q1052" t="str">
            <v>0</v>
          </cell>
          <cell r="R1052" t="str">
            <v>0</v>
          </cell>
          <cell r="S1052" t="str">
            <v>0</v>
          </cell>
          <cell r="T1052" t="str">
            <v>0</v>
          </cell>
          <cell r="U1052" t="str">
            <v>0</v>
          </cell>
          <cell r="V1052" t="str">
            <v>0</v>
          </cell>
          <cell r="W1052" t="str">
            <v>0</v>
          </cell>
          <cell r="X1052" t="str">
            <v>0</v>
          </cell>
        </row>
        <row r="1053">
          <cell r="A1053">
            <v>518000</v>
          </cell>
          <cell r="B1053" t="str">
            <v xml:space="preserve">                                                                      518000     Interest Expense - SLSW</v>
          </cell>
          <cell r="C1053" t="str">
            <v>0</v>
          </cell>
          <cell r="D1053" t="str">
            <v>0</v>
          </cell>
          <cell r="E1053" t="str">
            <v>0</v>
          </cell>
          <cell r="F1053" t="str">
            <v>0</v>
          </cell>
          <cell r="G1053" t="str">
            <v>0</v>
          </cell>
          <cell r="H1053" t="str">
            <v>0</v>
          </cell>
          <cell r="I1053" t="str">
            <v>0</v>
          </cell>
          <cell r="J1053" t="str">
            <v>0</v>
          </cell>
          <cell r="K1053" t="str">
            <v>0</v>
          </cell>
          <cell r="L1053" t="str">
            <v>0</v>
          </cell>
          <cell r="M1053" t="str">
            <v>0</v>
          </cell>
          <cell r="N1053" t="str">
            <v>0</v>
          </cell>
          <cell r="O1053" t="str">
            <v>0</v>
          </cell>
          <cell r="P1053" t="str">
            <v>0</v>
          </cell>
          <cell r="Q1053" t="str">
            <v>0</v>
          </cell>
          <cell r="R1053" t="str">
            <v>0</v>
          </cell>
          <cell r="S1053" t="str">
            <v>0</v>
          </cell>
          <cell r="T1053" t="str">
            <v>0</v>
          </cell>
          <cell r="U1053" t="str">
            <v>0</v>
          </cell>
          <cell r="V1053" t="str">
            <v>0</v>
          </cell>
          <cell r="W1053" t="str">
            <v>0</v>
          </cell>
          <cell r="X1053" t="str">
            <v>0</v>
          </cell>
        </row>
        <row r="1054">
          <cell r="A1054">
            <v>518029</v>
          </cell>
          <cell r="B1054" t="str">
            <v xml:space="preserve">                                                                      518029     CF-DNQ Change Amortization</v>
          </cell>
          <cell r="C1054" t="str">
            <v>0</v>
          </cell>
          <cell r="D1054" t="str">
            <v>0</v>
          </cell>
          <cell r="E1054" t="str">
            <v>0</v>
          </cell>
          <cell r="F1054" t="str">
            <v>0</v>
          </cell>
          <cell r="G1054" t="str">
            <v>0</v>
          </cell>
          <cell r="H1054" t="str">
            <v>0</v>
          </cell>
          <cell r="I1054" t="str">
            <v>0</v>
          </cell>
          <cell r="J1054" t="str">
            <v>0</v>
          </cell>
          <cell r="K1054" t="str">
            <v>0</v>
          </cell>
          <cell r="L1054" t="str">
            <v>0</v>
          </cell>
          <cell r="M1054" t="str">
            <v>0</v>
          </cell>
          <cell r="N1054" t="str">
            <v>0</v>
          </cell>
          <cell r="O1054" t="str">
            <v>0</v>
          </cell>
          <cell r="P1054" t="str">
            <v>0</v>
          </cell>
          <cell r="Q1054" t="str">
            <v>0</v>
          </cell>
          <cell r="R1054" t="str">
            <v>0</v>
          </cell>
          <cell r="S1054" t="str">
            <v>0</v>
          </cell>
          <cell r="T1054" t="str">
            <v>0</v>
          </cell>
          <cell r="U1054" t="str">
            <v>0</v>
          </cell>
          <cell r="V1054" t="str">
            <v>0</v>
          </cell>
          <cell r="W1054" t="str">
            <v>0</v>
          </cell>
          <cell r="X1054" t="str">
            <v>0</v>
          </cell>
        </row>
        <row r="1055">
          <cell r="A1055">
            <v>518036</v>
          </cell>
          <cell r="B1055" t="str">
            <v xml:space="preserve">                                                                      518036     Amortized-Discount(SLSW)</v>
          </cell>
          <cell r="C1055" t="str">
            <v>0</v>
          </cell>
          <cell r="D1055" t="str">
            <v>0</v>
          </cell>
          <cell r="E1055" t="str">
            <v>0</v>
          </cell>
          <cell r="F1055" t="str">
            <v>0</v>
          </cell>
          <cell r="G1055" t="str">
            <v>0</v>
          </cell>
          <cell r="H1055" t="str">
            <v>0</v>
          </cell>
          <cell r="I1055" t="str">
            <v>0</v>
          </cell>
          <cell r="J1055" t="str">
            <v>0</v>
          </cell>
          <cell r="K1055" t="str">
            <v>0</v>
          </cell>
          <cell r="L1055" t="str">
            <v>0</v>
          </cell>
          <cell r="M1055" t="str">
            <v>0</v>
          </cell>
          <cell r="N1055" t="str">
            <v>0</v>
          </cell>
          <cell r="O1055" t="str">
            <v>0</v>
          </cell>
          <cell r="P1055" t="str">
            <v>0</v>
          </cell>
          <cell r="Q1055" t="str">
            <v>0</v>
          </cell>
          <cell r="R1055" t="str">
            <v>0</v>
          </cell>
          <cell r="S1055" t="str">
            <v>0</v>
          </cell>
          <cell r="T1055" t="str">
            <v>0</v>
          </cell>
          <cell r="U1055" t="str">
            <v>0</v>
          </cell>
          <cell r="V1055" t="str">
            <v>0</v>
          </cell>
          <cell r="W1055" t="str">
            <v>0</v>
          </cell>
          <cell r="X1055" t="str">
            <v>0</v>
          </cell>
        </row>
        <row r="1056">
          <cell r="A1056">
            <v>518066</v>
          </cell>
          <cell r="B1056" t="str">
            <v xml:space="preserve">                                                                      518066     Amort Hedge Gain-SLSW</v>
          </cell>
          <cell r="C1056" t="str">
            <v>0</v>
          </cell>
          <cell r="D1056" t="str">
            <v>0</v>
          </cell>
          <cell r="E1056" t="str">
            <v>0</v>
          </cell>
          <cell r="F1056" t="str">
            <v>0</v>
          </cell>
          <cell r="G1056" t="str">
            <v>0</v>
          </cell>
          <cell r="H1056" t="str">
            <v>0</v>
          </cell>
          <cell r="I1056" t="str">
            <v>0</v>
          </cell>
          <cell r="J1056" t="str">
            <v>0</v>
          </cell>
          <cell r="K1056" t="str">
            <v>0</v>
          </cell>
          <cell r="L1056" t="str">
            <v>0</v>
          </cell>
          <cell r="M1056" t="str">
            <v>0</v>
          </cell>
          <cell r="N1056" t="str">
            <v>0</v>
          </cell>
          <cell r="O1056" t="str">
            <v>0</v>
          </cell>
          <cell r="P1056" t="str">
            <v>0</v>
          </cell>
          <cell r="Q1056" t="str">
            <v>0</v>
          </cell>
          <cell r="R1056" t="str">
            <v>0</v>
          </cell>
          <cell r="S1056" t="str">
            <v>0</v>
          </cell>
          <cell r="T1056" t="str">
            <v>0</v>
          </cell>
          <cell r="U1056" t="str">
            <v>0</v>
          </cell>
          <cell r="V1056" t="str">
            <v>0</v>
          </cell>
          <cell r="W1056" t="str">
            <v>0</v>
          </cell>
          <cell r="X1056" t="str">
            <v>0</v>
          </cell>
        </row>
        <row r="1057">
          <cell r="A1057">
            <v>518076</v>
          </cell>
          <cell r="B1057" t="str">
            <v xml:space="preserve">                                                                      518076     Amort Hedge Losses-SLSW</v>
          </cell>
          <cell r="C1057" t="str">
            <v>0</v>
          </cell>
          <cell r="D1057" t="str">
            <v>0</v>
          </cell>
          <cell r="E1057" t="str">
            <v>0</v>
          </cell>
          <cell r="F1057" t="str">
            <v>0</v>
          </cell>
          <cell r="G1057" t="str">
            <v>0</v>
          </cell>
          <cell r="H1057" t="str">
            <v>0</v>
          </cell>
          <cell r="I1057" t="str">
            <v>0</v>
          </cell>
          <cell r="J1057" t="str">
            <v>0</v>
          </cell>
          <cell r="K1057" t="str">
            <v>0</v>
          </cell>
          <cell r="L1057" t="str">
            <v>0</v>
          </cell>
          <cell r="M1057" t="str">
            <v>0</v>
          </cell>
          <cell r="N1057" t="str">
            <v>0</v>
          </cell>
          <cell r="O1057" t="str">
            <v>0</v>
          </cell>
          <cell r="P1057" t="str">
            <v>0</v>
          </cell>
          <cell r="Q1057" t="str">
            <v>0</v>
          </cell>
          <cell r="R1057" t="str">
            <v>0</v>
          </cell>
          <cell r="S1057" t="str">
            <v>0</v>
          </cell>
          <cell r="T1057" t="str">
            <v>0</v>
          </cell>
          <cell r="U1057" t="str">
            <v>0</v>
          </cell>
          <cell r="V1057" t="str">
            <v>0</v>
          </cell>
          <cell r="W1057" t="str">
            <v>0</v>
          </cell>
          <cell r="X1057" t="str">
            <v>0</v>
          </cell>
        </row>
        <row r="1058">
          <cell r="A1058">
            <v>518087</v>
          </cell>
          <cell r="B1058" t="str">
            <v xml:space="preserve">                                                                      518087     Non-STAR Swap Def. Exp.</v>
          </cell>
          <cell r="C1058" t="str">
            <v>0</v>
          </cell>
          <cell r="D1058" t="str">
            <v>0</v>
          </cell>
          <cell r="E1058" t="str">
            <v>0</v>
          </cell>
          <cell r="F1058" t="str">
            <v>0</v>
          </cell>
          <cell r="G1058" t="str">
            <v>0</v>
          </cell>
          <cell r="H1058" t="str">
            <v>0</v>
          </cell>
          <cell r="I1058" t="str">
            <v>0</v>
          </cell>
          <cell r="J1058" t="str">
            <v>0</v>
          </cell>
          <cell r="K1058" t="str">
            <v>0</v>
          </cell>
          <cell r="L1058" t="str">
            <v>0</v>
          </cell>
          <cell r="M1058" t="str">
            <v>0</v>
          </cell>
          <cell r="N1058" t="str">
            <v>0</v>
          </cell>
          <cell r="O1058">
            <v>0</v>
          </cell>
          <cell r="P1058" t="str">
            <v>0</v>
          </cell>
          <cell r="Q1058" t="str">
            <v>0</v>
          </cell>
          <cell r="R1058" t="str">
            <v>0</v>
          </cell>
          <cell r="S1058" t="str">
            <v>0</v>
          </cell>
          <cell r="T1058" t="str">
            <v>0</v>
          </cell>
          <cell r="U1058">
            <v>0</v>
          </cell>
          <cell r="V1058" t="str">
            <v>0</v>
          </cell>
          <cell r="W1058" t="str">
            <v>0</v>
          </cell>
          <cell r="X1058" t="str">
            <v>0</v>
          </cell>
        </row>
        <row r="1059">
          <cell r="A1059">
            <v>518088</v>
          </cell>
          <cell r="B1059" t="str">
            <v xml:space="preserve">                                                                      518088     IDNQ OCI Amortization</v>
          </cell>
          <cell r="C1059" t="str">
            <v>0</v>
          </cell>
          <cell r="D1059" t="str">
            <v>0</v>
          </cell>
          <cell r="E1059" t="str">
            <v>0</v>
          </cell>
          <cell r="F1059" t="str">
            <v>0</v>
          </cell>
          <cell r="G1059" t="str">
            <v>0</v>
          </cell>
          <cell r="H1059" t="str">
            <v>0</v>
          </cell>
          <cell r="I1059" t="str">
            <v>0</v>
          </cell>
          <cell r="J1059" t="str">
            <v>0</v>
          </cell>
          <cell r="K1059" t="str">
            <v>0</v>
          </cell>
          <cell r="L1059" t="str">
            <v>0</v>
          </cell>
          <cell r="M1059" t="str">
            <v>0</v>
          </cell>
          <cell r="N1059" t="str">
            <v>0</v>
          </cell>
          <cell r="O1059">
            <v>0</v>
          </cell>
          <cell r="P1059" t="str">
            <v>0</v>
          </cell>
          <cell r="Q1059" t="str">
            <v>0</v>
          </cell>
          <cell r="R1059" t="str">
            <v>0</v>
          </cell>
          <cell r="S1059" t="str">
            <v>0</v>
          </cell>
          <cell r="T1059" t="str">
            <v>0</v>
          </cell>
          <cell r="U1059">
            <v>0</v>
          </cell>
          <cell r="V1059" t="str">
            <v>0</v>
          </cell>
          <cell r="W1059" t="str">
            <v>0</v>
          </cell>
          <cell r="X1059" t="str">
            <v>0</v>
          </cell>
        </row>
        <row r="1060">
          <cell r="A1060">
            <v>518089</v>
          </cell>
          <cell r="B1060" t="str">
            <v xml:space="preserve">                                                                      518089     CF Term Swaps Noncash Amrt</v>
          </cell>
          <cell r="C1060" t="str">
            <v>0</v>
          </cell>
          <cell r="D1060" t="str">
            <v>0</v>
          </cell>
          <cell r="E1060" t="str">
            <v>0</v>
          </cell>
          <cell r="F1060" t="str">
            <v>0</v>
          </cell>
          <cell r="G1060" t="str">
            <v>0</v>
          </cell>
          <cell r="H1060" t="str">
            <v>0</v>
          </cell>
          <cell r="I1060" t="str">
            <v>0</v>
          </cell>
          <cell r="J1060" t="str">
            <v>0</v>
          </cell>
          <cell r="K1060" t="str">
            <v>0</v>
          </cell>
          <cell r="L1060" t="str">
            <v>0</v>
          </cell>
          <cell r="M1060" t="str">
            <v>0</v>
          </cell>
          <cell r="N1060" t="str">
            <v>0</v>
          </cell>
          <cell r="O1060">
            <v>0</v>
          </cell>
          <cell r="P1060" t="str">
            <v>0</v>
          </cell>
          <cell r="Q1060" t="str">
            <v>0</v>
          </cell>
          <cell r="R1060" t="str">
            <v>0</v>
          </cell>
          <cell r="S1060" t="str">
            <v>0</v>
          </cell>
          <cell r="T1060" t="str">
            <v>0</v>
          </cell>
          <cell r="U1060">
            <v>0</v>
          </cell>
          <cell r="V1060" t="str">
            <v>0</v>
          </cell>
          <cell r="W1060" t="str">
            <v>0</v>
          </cell>
          <cell r="X1060" t="str">
            <v>0</v>
          </cell>
        </row>
        <row r="1061">
          <cell r="A1061">
            <v>518424</v>
          </cell>
          <cell r="B1061" t="str">
            <v xml:space="preserve">                                                                      518424     Amortized Premiun-SLSW</v>
          </cell>
          <cell r="C1061" t="str">
            <v>0</v>
          </cell>
          <cell r="D1061" t="str">
            <v>0</v>
          </cell>
          <cell r="E1061" t="str">
            <v>0</v>
          </cell>
          <cell r="F1061" t="str">
            <v>0</v>
          </cell>
          <cell r="G1061" t="str">
            <v>0</v>
          </cell>
          <cell r="H1061" t="str">
            <v>0</v>
          </cell>
          <cell r="I1061" t="str">
            <v>0</v>
          </cell>
          <cell r="J1061" t="str">
            <v>0</v>
          </cell>
          <cell r="K1061" t="str">
            <v>0</v>
          </cell>
          <cell r="L1061" t="str">
            <v>0</v>
          </cell>
          <cell r="M1061" t="str">
            <v>0</v>
          </cell>
          <cell r="N1061" t="str">
            <v>0</v>
          </cell>
          <cell r="O1061" t="str">
            <v>0</v>
          </cell>
          <cell r="P1061" t="str">
            <v>0</v>
          </cell>
          <cell r="Q1061" t="str">
            <v>0</v>
          </cell>
          <cell r="R1061" t="str">
            <v>0</v>
          </cell>
          <cell r="S1061" t="str">
            <v>0</v>
          </cell>
          <cell r="T1061" t="str">
            <v>0</v>
          </cell>
          <cell r="U1061" t="str">
            <v>0</v>
          </cell>
          <cell r="V1061" t="str">
            <v>0</v>
          </cell>
          <cell r="W1061" t="str">
            <v>0</v>
          </cell>
          <cell r="X1061" t="str">
            <v>0</v>
          </cell>
        </row>
        <row r="1062">
          <cell r="A1062">
            <v>528800</v>
          </cell>
          <cell r="B1062" t="str">
            <v xml:space="preserve">                                                                      528800     Interest Income-SLSW</v>
          </cell>
          <cell r="C1062" t="str">
            <v>0</v>
          </cell>
          <cell r="D1062" t="str">
            <v>0</v>
          </cell>
          <cell r="E1062" t="str">
            <v>0</v>
          </cell>
          <cell r="F1062" t="str">
            <v>0</v>
          </cell>
          <cell r="G1062" t="str">
            <v>0</v>
          </cell>
          <cell r="H1062" t="str">
            <v>0</v>
          </cell>
          <cell r="I1062" t="str">
            <v>0</v>
          </cell>
          <cell r="J1062" t="str">
            <v>0</v>
          </cell>
          <cell r="K1062" t="str">
            <v>0</v>
          </cell>
          <cell r="L1062" t="str">
            <v>0</v>
          </cell>
          <cell r="M1062" t="str">
            <v>0</v>
          </cell>
          <cell r="N1062" t="str">
            <v>0</v>
          </cell>
          <cell r="O1062" t="str">
            <v>0</v>
          </cell>
          <cell r="P1062" t="str">
            <v>0</v>
          </cell>
          <cell r="Q1062" t="str">
            <v>0</v>
          </cell>
          <cell r="R1062" t="str">
            <v>0</v>
          </cell>
          <cell r="S1062" t="str">
            <v>0</v>
          </cell>
          <cell r="T1062" t="str">
            <v>0</v>
          </cell>
          <cell r="U1062" t="str">
            <v>0</v>
          </cell>
          <cell r="V1062" t="str">
            <v>0</v>
          </cell>
          <cell r="W1062" t="str">
            <v>0</v>
          </cell>
          <cell r="X1062" t="str">
            <v>0</v>
          </cell>
        </row>
        <row r="1063">
          <cell r="A1063">
            <v>589001</v>
          </cell>
          <cell r="B1063" t="str">
            <v xml:space="preserve">                                                                      589001     DNQ Swap Amort VR</v>
          </cell>
          <cell r="C1063" t="str">
            <v>0</v>
          </cell>
          <cell r="D1063" t="str">
            <v>0</v>
          </cell>
          <cell r="E1063" t="str">
            <v>0</v>
          </cell>
          <cell r="F1063" t="str">
            <v>0</v>
          </cell>
          <cell r="G1063" t="str">
            <v>0</v>
          </cell>
          <cell r="H1063" t="str">
            <v>0</v>
          </cell>
          <cell r="I1063" t="str">
            <v>0</v>
          </cell>
          <cell r="J1063" t="str">
            <v>0</v>
          </cell>
          <cell r="K1063" t="str">
            <v>0</v>
          </cell>
          <cell r="L1063" t="str">
            <v>0</v>
          </cell>
          <cell r="M1063" t="str">
            <v>0</v>
          </cell>
          <cell r="N1063" t="str">
            <v>0</v>
          </cell>
          <cell r="O1063" t="str">
            <v>0</v>
          </cell>
          <cell r="P1063" t="str">
            <v>0</v>
          </cell>
          <cell r="Q1063" t="str">
            <v>0</v>
          </cell>
          <cell r="R1063" t="str">
            <v>0</v>
          </cell>
          <cell r="S1063" t="str">
            <v>0</v>
          </cell>
          <cell r="T1063" t="str">
            <v>0</v>
          </cell>
          <cell r="U1063" t="str">
            <v>0</v>
          </cell>
          <cell r="V1063" t="str">
            <v>0</v>
          </cell>
          <cell r="W1063" t="str">
            <v>0</v>
          </cell>
          <cell r="X1063" t="str">
            <v>0</v>
          </cell>
        </row>
        <row r="1064">
          <cell r="A1064">
            <v>589002</v>
          </cell>
          <cell r="B1064" t="str">
            <v xml:space="preserve">                                                                      589002     DNQ Swap Amort FR</v>
          </cell>
          <cell r="C1064" t="str">
            <v>0</v>
          </cell>
          <cell r="D1064" t="str">
            <v>0</v>
          </cell>
          <cell r="E1064" t="str">
            <v>0</v>
          </cell>
          <cell r="F1064" t="str">
            <v>0</v>
          </cell>
          <cell r="G1064" t="str">
            <v>0</v>
          </cell>
          <cell r="H1064" t="str">
            <v>0</v>
          </cell>
          <cell r="I1064" t="str">
            <v>0</v>
          </cell>
          <cell r="J1064" t="str">
            <v>0</v>
          </cell>
          <cell r="K1064" t="str">
            <v>0</v>
          </cell>
          <cell r="L1064" t="str">
            <v>0</v>
          </cell>
          <cell r="M1064" t="str">
            <v>0</v>
          </cell>
          <cell r="N1064" t="str">
            <v>0</v>
          </cell>
          <cell r="O1064" t="str">
            <v>0</v>
          </cell>
          <cell r="P1064" t="str">
            <v>0</v>
          </cell>
          <cell r="Q1064" t="str">
            <v>0</v>
          </cell>
          <cell r="R1064" t="str">
            <v>0</v>
          </cell>
          <cell r="S1064" t="str">
            <v>0</v>
          </cell>
          <cell r="T1064" t="str">
            <v>0</v>
          </cell>
          <cell r="U1064" t="str">
            <v>0</v>
          </cell>
          <cell r="V1064" t="str">
            <v>0</v>
          </cell>
          <cell r="W1064" t="str">
            <v>0</v>
          </cell>
          <cell r="X1064" t="str">
            <v>0</v>
          </cell>
        </row>
        <row r="1065">
          <cell r="A1065">
            <v>589003</v>
          </cell>
          <cell r="B1065" t="str">
            <v xml:space="preserve">                                                                      589003     DNQ Option Amort - VR</v>
          </cell>
          <cell r="C1065" t="str">
            <v>0</v>
          </cell>
          <cell r="D1065" t="str">
            <v>0</v>
          </cell>
          <cell r="E1065" t="str">
            <v>0</v>
          </cell>
          <cell r="F1065" t="str">
            <v>0</v>
          </cell>
          <cell r="G1065" t="str">
            <v>0</v>
          </cell>
          <cell r="H1065" t="str">
            <v>0</v>
          </cell>
          <cell r="I1065" t="str">
            <v>0</v>
          </cell>
          <cell r="J1065" t="str">
            <v>0</v>
          </cell>
          <cell r="K1065" t="str">
            <v>0</v>
          </cell>
          <cell r="L1065" t="str">
            <v>0</v>
          </cell>
          <cell r="M1065" t="str">
            <v>0</v>
          </cell>
          <cell r="N1065" t="str">
            <v>0</v>
          </cell>
          <cell r="O1065" t="str">
            <v>0</v>
          </cell>
          <cell r="P1065" t="str">
            <v>0</v>
          </cell>
          <cell r="Q1065" t="str">
            <v>0</v>
          </cell>
          <cell r="R1065" t="str">
            <v>0</v>
          </cell>
          <cell r="S1065" t="str">
            <v>0</v>
          </cell>
          <cell r="T1065" t="str">
            <v>0</v>
          </cell>
          <cell r="U1065" t="str">
            <v>0</v>
          </cell>
          <cell r="V1065" t="str">
            <v>0</v>
          </cell>
          <cell r="W1065" t="str">
            <v>0</v>
          </cell>
          <cell r="X1065" t="str">
            <v>0</v>
          </cell>
        </row>
        <row r="1066">
          <cell r="A1066">
            <v>589004</v>
          </cell>
          <cell r="B1066" t="str">
            <v xml:space="preserve">                                                                      589004     DNQ Option Amort - FR</v>
          </cell>
          <cell r="C1066" t="str">
            <v>0</v>
          </cell>
          <cell r="D1066" t="str">
            <v>0</v>
          </cell>
          <cell r="E1066" t="str">
            <v>0</v>
          </cell>
          <cell r="F1066" t="str">
            <v>0</v>
          </cell>
          <cell r="G1066" t="str">
            <v>0</v>
          </cell>
          <cell r="H1066" t="str">
            <v>0</v>
          </cell>
          <cell r="I1066" t="str">
            <v>0</v>
          </cell>
          <cell r="J1066" t="str">
            <v>0</v>
          </cell>
          <cell r="K1066" t="str">
            <v>0</v>
          </cell>
          <cell r="L1066" t="str">
            <v>0</v>
          </cell>
          <cell r="M1066" t="str">
            <v>0</v>
          </cell>
          <cell r="N1066" t="str">
            <v>0</v>
          </cell>
          <cell r="O1066" t="str">
            <v>0</v>
          </cell>
          <cell r="P1066" t="str">
            <v>0</v>
          </cell>
          <cell r="Q1066" t="str">
            <v>0</v>
          </cell>
          <cell r="R1066" t="str">
            <v>0</v>
          </cell>
          <cell r="S1066" t="str">
            <v>0</v>
          </cell>
          <cell r="T1066" t="str">
            <v>0</v>
          </cell>
          <cell r="U1066" t="str">
            <v>0</v>
          </cell>
          <cell r="V1066" t="str">
            <v>0</v>
          </cell>
          <cell r="W1066" t="str">
            <v>0</v>
          </cell>
          <cell r="X1066" t="str">
            <v>0</v>
          </cell>
        </row>
        <row r="1067">
          <cell r="A1067" t="str">
            <v xml:space="preserve">                                                                 SLSWINTEXP</v>
          </cell>
          <cell r="B1067" t="str">
            <v xml:space="preserve">                                                                 SLSWINTEXP</v>
          </cell>
          <cell r="C1067" t="str">
            <v>0</v>
          </cell>
          <cell r="D1067" t="str">
            <v>0</v>
          </cell>
          <cell r="E1067" t="str">
            <v>0</v>
          </cell>
          <cell r="F1067" t="str">
            <v>0</v>
          </cell>
          <cell r="G1067" t="str">
            <v>0</v>
          </cell>
          <cell r="H1067" t="str">
            <v>0</v>
          </cell>
          <cell r="I1067" t="str">
            <v>0</v>
          </cell>
          <cell r="J1067" t="str">
            <v>0</v>
          </cell>
          <cell r="K1067" t="str">
            <v>0</v>
          </cell>
          <cell r="L1067" t="str">
            <v>0</v>
          </cell>
          <cell r="M1067" t="str">
            <v>0</v>
          </cell>
          <cell r="N1067" t="str">
            <v>0</v>
          </cell>
          <cell r="O1067">
            <v>0</v>
          </cell>
          <cell r="P1067" t="str">
            <v>0</v>
          </cell>
          <cell r="Q1067" t="str">
            <v>0</v>
          </cell>
          <cell r="R1067" t="str">
            <v>0</v>
          </cell>
          <cell r="S1067" t="str">
            <v>0</v>
          </cell>
          <cell r="T1067" t="str">
            <v>0</v>
          </cell>
          <cell r="U1067">
            <v>0</v>
          </cell>
          <cell r="V1067" t="str">
            <v>0</v>
          </cell>
          <cell r="W1067" t="str">
            <v>0</v>
          </cell>
          <cell r="X1067" t="str">
            <v>0</v>
          </cell>
        </row>
        <row r="1068">
          <cell r="A1068" t="str">
            <v xml:space="preserve">                                                            SWAPINTEXP</v>
          </cell>
          <cell r="B1068" t="str">
            <v xml:space="preserve">                                                            Total swap interest expense</v>
          </cell>
          <cell r="C1068">
            <v>164440181.38</v>
          </cell>
          <cell r="D1068">
            <v>149665063.06999999</v>
          </cell>
          <cell r="E1068">
            <v>141368707.63999999</v>
          </cell>
          <cell r="F1068">
            <v>124806301.83</v>
          </cell>
          <cell r="G1068">
            <v>116861132.23</v>
          </cell>
          <cell r="H1068">
            <v>110382126.23</v>
          </cell>
          <cell r="I1068">
            <v>104964268.84999999</v>
          </cell>
          <cell r="J1068">
            <v>102399527.20999999</v>
          </cell>
          <cell r="K1068">
            <v>97778781.019999996</v>
          </cell>
          <cell r="L1068">
            <v>99419248.120000005</v>
          </cell>
          <cell r="M1068">
            <v>95073577.180000007</v>
          </cell>
          <cell r="N1068">
            <v>95696584.319999993</v>
          </cell>
          <cell r="O1068">
            <v>2506410448.6799998</v>
          </cell>
          <cell r="P1068">
            <v>1402855499.0799999</v>
          </cell>
          <cell r="Q1068">
            <v>455473952.08999997</v>
          </cell>
          <cell r="R1068">
            <v>352049560.29000002</v>
          </cell>
          <cell r="S1068">
            <v>305142577.07999998</v>
          </cell>
          <cell r="T1068">
            <v>290189409.62</v>
          </cell>
          <cell r="U1068">
            <v>860107456.64999998</v>
          </cell>
          <cell r="V1068">
            <v>635104776.13499999</v>
          </cell>
          <cell r="W1068">
            <v>961891172.87750006</v>
          </cell>
          <cell r="X1068">
            <v>1258691460.22</v>
          </cell>
        </row>
        <row r="1069">
          <cell r="A1069">
            <v>550001</v>
          </cell>
          <cell r="B1069" t="str">
            <v xml:space="preserve">                                                                 550001     S/L Int Rate Swp (Lt Exp)</v>
          </cell>
          <cell r="C1069" t="str">
            <v>0</v>
          </cell>
          <cell r="D1069" t="str">
            <v>0</v>
          </cell>
          <cell r="E1069" t="str">
            <v>0</v>
          </cell>
          <cell r="F1069" t="str">
            <v>0</v>
          </cell>
          <cell r="G1069" t="str">
            <v>0</v>
          </cell>
          <cell r="H1069" t="str">
            <v>0</v>
          </cell>
          <cell r="I1069" t="str">
            <v>0</v>
          </cell>
          <cell r="J1069" t="str">
            <v>0</v>
          </cell>
          <cell r="K1069" t="str">
            <v>0</v>
          </cell>
          <cell r="L1069" t="str">
            <v>0</v>
          </cell>
          <cell r="M1069" t="str">
            <v>0</v>
          </cell>
          <cell r="N1069" t="str">
            <v>0</v>
          </cell>
          <cell r="O1069" t="str">
            <v>0</v>
          </cell>
          <cell r="P1069" t="str">
            <v>0</v>
          </cell>
          <cell r="Q1069" t="str">
            <v>0</v>
          </cell>
          <cell r="R1069" t="str">
            <v>0</v>
          </cell>
          <cell r="S1069" t="str">
            <v>0</v>
          </cell>
          <cell r="T1069" t="str">
            <v>0</v>
          </cell>
          <cell r="U1069" t="str">
            <v>0</v>
          </cell>
          <cell r="V1069" t="str">
            <v>0</v>
          </cell>
          <cell r="W1069" t="str">
            <v>0</v>
          </cell>
          <cell r="X1069" t="str">
            <v>0</v>
          </cell>
        </row>
        <row r="1070">
          <cell r="A1070">
            <v>550003</v>
          </cell>
          <cell r="B1070" t="str">
            <v xml:space="preserve">                                                                 550003     S/S INT RATE CAP (ST EXP)</v>
          </cell>
          <cell r="C1070" t="str">
            <v>0</v>
          </cell>
          <cell r="D1070" t="str">
            <v>0</v>
          </cell>
          <cell r="E1070" t="str">
            <v>0</v>
          </cell>
          <cell r="F1070" t="str">
            <v>0</v>
          </cell>
          <cell r="G1070" t="str">
            <v>0</v>
          </cell>
          <cell r="H1070" t="str">
            <v>0</v>
          </cell>
          <cell r="I1070" t="str">
            <v>0</v>
          </cell>
          <cell r="J1070" t="str">
            <v>0</v>
          </cell>
          <cell r="K1070" t="str">
            <v>0</v>
          </cell>
          <cell r="L1070" t="str">
            <v>0</v>
          </cell>
          <cell r="M1070" t="str">
            <v>0</v>
          </cell>
          <cell r="N1070" t="str">
            <v>0</v>
          </cell>
          <cell r="O1070" t="str">
            <v>0</v>
          </cell>
          <cell r="P1070" t="str">
            <v>0</v>
          </cell>
          <cell r="Q1070" t="str">
            <v>0</v>
          </cell>
          <cell r="R1070" t="str">
            <v>0</v>
          </cell>
          <cell r="S1070" t="str">
            <v>0</v>
          </cell>
          <cell r="T1070" t="str">
            <v>0</v>
          </cell>
          <cell r="U1070" t="str">
            <v>0</v>
          </cell>
          <cell r="V1070" t="str">
            <v>0</v>
          </cell>
          <cell r="W1070" t="str">
            <v>0</v>
          </cell>
          <cell r="X1070" t="str">
            <v>0</v>
          </cell>
        </row>
        <row r="1071">
          <cell r="A1071">
            <v>550010</v>
          </cell>
          <cell r="B1071" t="str">
            <v xml:space="preserve">                                                                 550010     Var Rate Debt (Lt Exp)</v>
          </cell>
          <cell r="C1071" t="str">
            <v>0</v>
          </cell>
          <cell r="D1071" t="str">
            <v>0</v>
          </cell>
          <cell r="E1071" t="str">
            <v>0</v>
          </cell>
          <cell r="F1071" t="str">
            <v>0</v>
          </cell>
          <cell r="G1071" t="str">
            <v>0</v>
          </cell>
          <cell r="H1071" t="str">
            <v>0</v>
          </cell>
          <cell r="I1071" t="str">
            <v>0</v>
          </cell>
          <cell r="J1071" t="str">
            <v>0</v>
          </cell>
          <cell r="K1071" t="str">
            <v>0</v>
          </cell>
          <cell r="L1071" t="str">
            <v>0</v>
          </cell>
          <cell r="M1071" t="str">
            <v>0</v>
          </cell>
          <cell r="N1071" t="str">
            <v>0</v>
          </cell>
          <cell r="O1071" t="str">
            <v>0</v>
          </cell>
          <cell r="P1071" t="str">
            <v>0</v>
          </cell>
          <cell r="Q1071" t="str">
            <v>0</v>
          </cell>
          <cell r="R1071" t="str">
            <v>0</v>
          </cell>
          <cell r="S1071" t="str">
            <v>0</v>
          </cell>
          <cell r="T1071" t="str">
            <v>0</v>
          </cell>
          <cell r="U1071" t="str">
            <v>0</v>
          </cell>
          <cell r="V1071" t="str">
            <v>0</v>
          </cell>
          <cell r="W1071" t="str">
            <v>0</v>
          </cell>
          <cell r="X1071" t="str">
            <v>0</v>
          </cell>
        </row>
        <row r="1072">
          <cell r="A1072" t="str">
            <v xml:space="preserve">                                                            LTECONEXPRECLASS</v>
          </cell>
          <cell r="B1072" t="str">
            <v xml:space="preserve">                                                            Long-term economic expense reclass</v>
          </cell>
          <cell r="C1072" t="str">
            <v>0</v>
          </cell>
          <cell r="D1072" t="str">
            <v>0</v>
          </cell>
          <cell r="E1072" t="str">
            <v>0</v>
          </cell>
          <cell r="F1072" t="str">
            <v>0</v>
          </cell>
          <cell r="G1072" t="str">
            <v>0</v>
          </cell>
          <cell r="H1072" t="str">
            <v>0</v>
          </cell>
          <cell r="I1072" t="str">
            <v>0</v>
          </cell>
          <cell r="J1072" t="str">
            <v>0</v>
          </cell>
          <cell r="K1072" t="str">
            <v>0</v>
          </cell>
          <cell r="L1072" t="str">
            <v>0</v>
          </cell>
          <cell r="M1072" t="str">
            <v>0</v>
          </cell>
          <cell r="N1072" t="str">
            <v>0</v>
          </cell>
          <cell r="O1072" t="str">
            <v>0</v>
          </cell>
          <cell r="P1072" t="str">
            <v>0</v>
          </cell>
          <cell r="Q1072" t="str">
            <v>0</v>
          </cell>
          <cell r="R1072" t="str">
            <v>0</v>
          </cell>
          <cell r="S1072" t="str">
            <v>0</v>
          </cell>
          <cell r="T1072" t="str">
            <v>0</v>
          </cell>
          <cell r="U1072" t="str">
            <v>0</v>
          </cell>
          <cell r="V1072" t="str">
            <v>0</v>
          </cell>
          <cell r="W1072" t="str">
            <v>0</v>
          </cell>
          <cell r="X1072" t="str">
            <v>0</v>
          </cell>
        </row>
        <row r="1073">
          <cell r="A1073" t="str">
            <v xml:space="preserve">                                                            TOT_FIX_INT_EXP</v>
          </cell>
          <cell r="B1073" t="str">
            <v xml:space="preserve">                                                            TOT_FIX_INT_EXP</v>
          </cell>
          <cell r="C1073">
            <v>-2271885710.4099998</v>
          </cell>
          <cell r="D1073">
            <v>-2295897468.27</v>
          </cell>
          <cell r="E1073">
            <v>-2337996524.5899997</v>
          </cell>
          <cell r="F1073">
            <v>-2371079661.21</v>
          </cell>
          <cell r="G1073">
            <v>-2398184086</v>
          </cell>
          <cell r="H1073">
            <v>-2434909231.8200002</v>
          </cell>
          <cell r="I1073">
            <v>-2463393686.8899994</v>
          </cell>
          <cell r="J1073">
            <v>-2493671248.4299998</v>
          </cell>
          <cell r="K1073">
            <v>-2526528798.5900002</v>
          </cell>
          <cell r="L1073">
            <v>-2538172208.79</v>
          </cell>
          <cell r="M1073">
            <v>-2523820757.4699998</v>
          </cell>
          <cell r="N1073">
            <v>-2528352891.9400001</v>
          </cell>
          <cell r="O1073">
            <v>-28533166401.52</v>
          </cell>
          <cell r="P1073">
            <v>-29183892274.409996</v>
          </cell>
          <cell r="Q1073">
            <v>-6905779703.2700005</v>
          </cell>
          <cell r="R1073">
            <v>-7204172979.0300007</v>
          </cell>
          <cell r="S1073">
            <v>-7483593733.9099998</v>
          </cell>
          <cell r="T1073">
            <v>-7590345858.2000008</v>
          </cell>
          <cell r="U1073">
            <v>-10569653748.470001</v>
          </cell>
          <cell r="V1073">
            <v>-10491908800.132502</v>
          </cell>
          <cell r="W1073">
            <v>-17835965771.330002</v>
          </cell>
          <cell r="X1073">
            <v>-25391174174.522499</v>
          </cell>
        </row>
        <row r="1074">
          <cell r="A1074" t="str">
            <v xml:space="preserve">                                                       LTINTEXP</v>
          </cell>
          <cell r="B1074" t="str">
            <v xml:space="preserve">                                                       Total long-term interest expense</v>
          </cell>
          <cell r="C1074">
            <v>-2108844780.9599996</v>
          </cell>
          <cell r="D1074">
            <v>-2147635747.4299998</v>
          </cell>
          <cell r="E1074">
            <v>-2198035284.02</v>
          </cell>
          <cell r="F1074">
            <v>-2453837442.25</v>
          </cell>
          <cell r="G1074">
            <v>-2297994426.8699999</v>
          </cell>
          <cell r="H1074">
            <v>-2314713111.2800002</v>
          </cell>
          <cell r="I1074">
            <v>-2357871646.6699996</v>
          </cell>
          <cell r="J1074">
            <v>-2386476182.6799998</v>
          </cell>
          <cell r="K1074">
            <v>-2427511158.3600001</v>
          </cell>
          <cell r="L1074">
            <v>-2458415816.48</v>
          </cell>
          <cell r="M1074">
            <v>-2432271508.1500001</v>
          </cell>
          <cell r="N1074">
            <v>-2430907514.4299998</v>
          </cell>
          <cell r="O1074">
            <v>-26040987513.300003</v>
          </cell>
          <cell r="P1074">
            <v>-28014514619.579994</v>
          </cell>
          <cell r="Q1074">
            <v>-6454515812.4099998</v>
          </cell>
          <cell r="R1074">
            <v>-7066544980.3999996</v>
          </cell>
          <cell r="S1074">
            <v>-7171858987.7099991</v>
          </cell>
          <cell r="T1074">
            <v>-7321594839.0599995</v>
          </cell>
          <cell r="U1074">
            <v>-9715207158.7649994</v>
          </cell>
          <cell r="V1074">
            <v>-10022569385.352501</v>
          </cell>
          <cell r="W1074">
            <v>-17089580408.7425</v>
          </cell>
          <cell r="X1074">
            <v>-24360594275.5625</v>
          </cell>
        </row>
        <row r="1075">
          <cell r="A1075">
            <v>516001</v>
          </cell>
          <cell r="B1075" t="str">
            <v xml:space="preserve">                                                            516001     Debt Alloc Mp</v>
          </cell>
          <cell r="C1075" t="str">
            <v>0</v>
          </cell>
          <cell r="D1075" t="str">
            <v>0</v>
          </cell>
          <cell r="E1075" t="str">
            <v>0</v>
          </cell>
          <cell r="F1075" t="str">
            <v>0</v>
          </cell>
          <cell r="G1075" t="str">
            <v>0</v>
          </cell>
          <cell r="H1075" t="str">
            <v>0</v>
          </cell>
          <cell r="I1075" t="str">
            <v>0</v>
          </cell>
          <cell r="J1075" t="str">
            <v>0</v>
          </cell>
          <cell r="K1075" t="str">
            <v>0</v>
          </cell>
          <cell r="L1075" t="str">
            <v>0</v>
          </cell>
          <cell r="M1075" t="str">
            <v>0</v>
          </cell>
          <cell r="N1075" t="str">
            <v>0</v>
          </cell>
          <cell r="O1075" t="str">
            <v>0</v>
          </cell>
          <cell r="P1075" t="str">
            <v>0</v>
          </cell>
          <cell r="Q1075" t="str">
            <v>0</v>
          </cell>
          <cell r="R1075" t="str">
            <v>0</v>
          </cell>
          <cell r="S1075" t="str">
            <v>0</v>
          </cell>
          <cell r="T1075" t="str">
            <v>0</v>
          </cell>
          <cell r="U1075" t="str">
            <v>0</v>
          </cell>
          <cell r="V1075" t="str">
            <v>0</v>
          </cell>
          <cell r="W1075" t="str">
            <v>0</v>
          </cell>
          <cell r="X1075" t="str">
            <v>0</v>
          </cell>
        </row>
        <row r="1076">
          <cell r="A1076">
            <v>516004</v>
          </cell>
          <cell r="B1076" t="str">
            <v xml:space="preserve">                                                            516004     Debt Alloc Lp</v>
          </cell>
          <cell r="C1076" t="str">
            <v>0</v>
          </cell>
          <cell r="D1076" t="str">
            <v>0</v>
          </cell>
          <cell r="E1076" t="str">
            <v>0</v>
          </cell>
          <cell r="F1076" t="str">
            <v>0</v>
          </cell>
          <cell r="G1076" t="str">
            <v>0</v>
          </cell>
          <cell r="H1076" t="str">
            <v>0</v>
          </cell>
          <cell r="I1076" t="str">
            <v>0</v>
          </cell>
          <cell r="J1076" t="str">
            <v>0</v>
          </cell>
          <cell r="K1076" t="str">
            <v>0</v>
          </cell>
          <cell r="L1076" t="str">
            <v>0</v>
          </cell>
          <cell r="M1076" t="str">
            <v>0</v>
          </cell>
          <cell r="N1076" t="str">
            <v>0</v>
          </cell>
          <cell r="O1076" t="str">
            <v>0</v>
          </cell>
          <cell r="P1076" t="str">
            <v>0</v>
          </cell>
          <cell r="Q1076" t="str">
            <v>0</v>
          </cell>
          <cell r="R1076" t="str">
            <v>0</v>
          </cell>
          <cell r="S1076" t="str">
            <v>0</v>
          </cell>
          <cell r="T1076" t="str">
            <v>0</v>
          </cell>
          <cell r="U1076" t="str">
            <v>0</v>
          </cell>
          <cell r="V1076" t="str">
            <v>0</v>
          </cell>
          <cell r="W1076" t="str">
            <v>0</v>
          </cell>
          <cell r="X1076" t="str">
            <v>0</v>
          </cell>
        </row>
        <row r="1077">
          <cell r="A1077">
            <v>516005</v>
          </cell>
          <cell r="B1077" t="str">
            <v xml:space="preserve">                                                            516005     Debt Alloc Repo</v>
          </cell>
          <cell r="C1077" t="str">
            <v>0</v>
          </cell>
          <cell r="D1077" t="str">
            <v>0</v>
          </cell>
          <cell r="E1077" t="str">
            <v>0</v>
          </cell>
          <cell r="F1077" t="str">
            <v>0</v>
          </cell>
          <cell r="G1077" t="str">
            <v>0</v>
          </cell>
          <cell r="H1077" t="str">
            <v>0</v>
          </cell>
          <cell r="I1077" t="str">
            <v>0</v>
          </cell>
          <cell r="J1077" t="str">
            <v>0</v>
          </cell>
          <cell r="K1077" t="str">
            <v>0</v>
          </cell>
          <cell r="L1077" t="str">
            <v>0</v>
          </cell>
          <cell r="M1077" t="str">
            <v>0</v>
          </cell>
          <cell r="N1077" t="str">
            <v>0</v>
          </cell>
          <cell r="O1077" t="str">
            <v>0</v>
          </cell>
          <cell r="P1077" t="str">
            <v>0</v>
          </cell>
          <cell r="Q1077" t="str">
            <v>0</v>
          </cell>
          <cell r="R1077" t="str">
            <v>0</v>
          </cell>
          <cell r="S1077" t="str">
            <v>0</v>
          </cell>
          <cell r="T1077" t="str">
            <v>0</v>
          </cell>
          <cell r="U1077" t="str">
            <v>0</v>
          </cell>
          <cell r="V1077" t="str">
            <v>0</v>
          </cell>
          <cell r="W1077" t="str">
            <v>0</v>
          </cell>
          <cell r="X1077" t="str">
            <v>0</v>
          </cell>
        </row>
        <row r="1078">
          <cell r="A1078">
            <v>516008</v>
          </cell>
          <cell r="B1078" t="str">
            <v xml:space="preserve">                                                            516008     Debt Alloc Contra</v>
          </cell>
          <cell r="C1078" t="str">
            <v>0</v>
          </cell>
          <cell r="D1078" t="str">
            <v>0</v>
          </cell>
          <cell r="E1078" t="str">
            <v>0</v>
          </cell>
          <cell r="F1078" t="str">
            <v>0</v>
          </cell>
          <cell r="G1078" t="str">
            <v>0</v>
          </cell>
          <cell r="H1078" t="str">
            <v>0</v>
          </cell>
          <cell r="I1078" t="str">
            <v>0</v>
          </cell>
          <cell r="J1078" t="str">
            <v>0</v>
          </cell>
          <cell r="K1078" t="str">
            <v>0</v>
          </cell>
          <cell r="L1078" t="str">
            <v>0</v>
          </cell>
          <cell r="M1078" t="str">
            <v>0</v>
          </cell>
          <cell r="N1078" t="str">
            <v>0</v>
          </cell>
          <cell r="O1078" t="str">
            <v>0</v>
          </cell>
          <cell r="P1078" t="str">
            <v>0</v>
          </cell>
          <cell r="Q1078" t="str">
            <v>0</v>
          </cell>
          <cell r="R1078" t="str">
            <v>0</v>
          </cell>
          <cell r="S1078" t="str">
            <v>0</v>
          </cell>
          <cell r="T1078" t="str">
            <v>0</v>
          </cell>
          <cell r="U1078" t="str">
            <v>0</v>
          </cell>
          <cell r="V1078" t="str">
            <v>0</v>
          </cell>
          <cell r="W1078" t="str">
            <v>0</v>
          </cell>
          <cell r="X1078" t="str">
            <v>0</v>
          </cell>
        </row>
        <row r="1079">
          <cell r="A1079">
            <v>525301</v>
          </cell>
          <cell r="B1079" t="str">
            <v xml:space="preserve">                                                            525301     Int Exp Oth  Mp</v>
          </cell>
          <cell r="C1079" t="str">
            <v>0</v>
          </cell>
          <cell r="D1079" t="str">
            <v>0</v>
          </cell>
          <cell r="E1079" t="str">
            <v>0</v>
          </cell>
          <cell r="F1079" t="str">
            <v>0</v>
          </cell>
          <cell r="G1079" t="str">
            <v>0</v>
          </cell>
          <cell r="H1079" t="str">
            <v>0</v>
          </cell>
          <cell r="I1079" t="str">
            <v>0</v>
          </cell>
          <cell r="J1079" t="str">
            <v>0</v>
          </cell>
          <cell r="K1079" t="str">
            <v>0</v>
          </cell>
          <cell r="L1079" t="str">
            <v>0</v>
          </cell>
          <cell r="M1079" t="str">
            <v>0</v>
          </cell>
          <cell r="N1079" t="str">
            <v>0</v>
          </cell>
          <cell r="O1079" t="str">
            <v>0</v>
          </cell>
          <cell r="P1079" t="str">
            <v>0</v>
          </cell>
          <cell r="Q1079" t="str">
            <v>0</v>
          </cell>
          <cell r="R1079" t="str">
            <v>0</v>
          </cell>
          <cell r="S1079" t="str">
            <v>0</v>
          </cell>
          <cell r="T1079" t="str">
            <v>0</v>
          </cell>
          <cell r="U1079" t="str">
            <v>0</v>
          </cell>
          <cell r="V1079" t="str">
            <v>0</v>
          </cell>
          <cell r="W1079" t="str">
            <v>0</v>
          </cell>
          <cell r="X1079" t="str">
            <v>0</v>
          </cell>
        </row>
        <row r="1080">
          <cell r="A1080">
            <v>525308</v>
          </cell>
          <cell r="B1080" t="str">
            <v xml:space="preserve">                                                            525308     Int Exp Oth Contra</v>
          </cell>
          <cell r="C1080" t="str">
            <v>0</v>
          </cell>
          <cell r="D1080" t="str">
            <v>0</v>
          </cell>
          <cell r="E1080" t="str">
            <v>0</v>
          </cell>
          <cell r="F1080" t="str">
            <v>0</v>
          </cell>
          <cell r="G1080" t="str">
            <v>0</v>
          </cell>
          <cell r="H1080" t="str">
            <v>0</v>
          </cell>
          <cell r="I1080" t="str">
            <v>0</v>
          </cell>
          <cell r="J1080" t="str">
            <v>0</v>
          </cell>
          <cell r="K1080" t="str">
            <v>0</v>
          </cell>
          <cell r="L1080" t="str">
            <v>0</v>
          </cell>
          <cell r="M1080" t="str">
            <v>0</v>
          </cell>
          <cell r="N1080" t="str">
            <v>0</v>
          </cell>
          <cell r="O1080" t="str">
            <v>0</v>
          </cell>
          <cell r="P1080" t="str">
            <v>0</v>
          </cell>
          <cell r="Q1080" t="str">
            <v>0</v>
          </cell>
          <cell r="R1080" t="str">
            <v>0</v>
          </cell>
          <cell r="S1080" t="str">
            <v>0</v>
          </cell>
          <cell r="T1080" t="str">
            <v>0</v>
          </cell>
          <cell r="U1080" t="str">
            <v>0</v>
          </cell>
          <cell r="V1080" t="str">
            <v>0</v>
          </cell>
          <cell r="W1080" t="str">
            <v>0</v>
          </cell>
          <cell r="X1080" t="str">
            <v>0</v>
          </cell>
        </row>
        <row r="1081">
          <cell r="A1081" t="str">
            <v xml:space="preserve">                                                       BUSEGINTEXPALLOC</v>
          </cell>
          <cell r="B1081" t="str">
            <v xml:space="preserve">                                                       BUSEGINTEXPALLOC</v>
          </cell>
          <cell r="C1081" t="str">
            <v>0</v>
          </cell>
          <cell r="D1081" t="str">
            <v>0</v>
          </cell>
          <cell r="E1081" t="str">
            <v>0</v>
          </cell>
          <cell r="F1081" t="str">
            <v>0</v>
          </cell>
          <cell r="G1081" t="str">
            <v>0</v>
          </cell>
          <cell r="H1081" t="str">
            <v>0</v>
          </cell>
          <cell r="I1081" t="str">
            <v>0</v>
          </cell>
          <cell r="J1081" t="str">
            <v>0</v>
          </cell>
          <cell r="K1081" t="str">
            <v>0</v>
          </cell>
          <cell r="L1081" t="str">
            <v>0</v>
          </cell>
          <cell r="M1081" t="str">
            <v>0</v>
          </cell>
          <cell r="N1081" t="str">
            <v>0</v>
          </cell>
          <cell r="O1081" t="str">
            <v>0</v>
          </cell>
          <cell r="P1081" t="str">
            <v>0</v>
          </cell>
          <cell r="Q1081" t="str">
            <v>0</v>
          </cell>
          <cell r="R1081" t="str">
            <v>0</v>
          </cell>
          <cell r="S1081" t="str">
            <v>0</v>
          </cell>
          <cell r="T1081" t="str">
            <v>0</v>
          </cell>
          <cell r="U1081" t="str">
            <v>0</v>
          </cell>
          <cell r="V1081" t="str">
            <v>0</v>
          </cell>
          <cell r="W1081" t="str">
            <v>0</v>
          </cell>
          <cell r="X1081" t="str">
            <v>0</v>
          </cell>
        </row>
        <row r="1082">
          <cell r="A1082" t="str">
            <v xml:space="preserve">                                                  INTEXPROLLUPS</v>
          </cell>
          <cell r="B1082" t="str">
            <v xml:space="preserve">                                                  INTEXPROLLUPS</v>
          </cell>
          <cell r="C1082">
            <v>-2779649466.6299996</v>
          </cell>
          <cell r="D1082">
            <v>-2732713215.2799997</v>
          </cell>
          <cell r="E1082">
            <v>-2846333170</v>
          </cell>
          <cell r="F1082">
            <v>-3114031021.1699996</v>
          </cell>
          <cell r="G1082">
            <v>-3037103790.02</v>
          </cell>
          <cell r="H1082">
            <v>-3055547236.1500006</v>
          </cell>
          <cell r="I1082">
            <v>-3180384780.4599996</v>
          </cell>
          <cell r="J1082">
            <v>-3188555447.8799996</v>
          </cell>
          <cell r="K1082">
            <v>-3157850356.79</v>
          </cell>
          <cell r="L1082">
            <v>-3157626394.0199995</v>
          </cell>
          <cell r="M1082">
            <v>-3170115756.3899999</v>
          </cell>
          <cell r="N1082">
            <v>-3208867341.73</v>
          </cell>
          <cell r="O1082">
            <v>-32732149999.5</v>
          </cell>
          <cell r="P1082">
            <v>-36628777976.519989</v>
          </cell>
          <cell r="Q1082">
            <v>-8358695851.9099998</v>
          </cell>
          <cell r="R1082">
            <v>-9206682047.3400002</v>
          </cell>
          <cell r="S1082">
            <v>-9526790585.1299992</v>
          </cell>
          <cell r="T1082">
            <v>-9536609492.1399994</v>
          </cell>
          <cell r="U1082">
            <v>-12345714499.987499</v>
          </cell>
          <cell r="V1082">
            <v>-12976657821.835001</v>
          </cell>
          <cell r="W1082">
            <v>-22334406797.732502</v>
          </cell>
          <cell r="X1082">
            <v>-31847662993.522499</v>
          </cell>
        </row>
        <row r="1083">
          <cell r="A1083" t="str">
            <v xml:space="preserve">                                             TOTDEBTEXP</v>
          </cell>
          <cell r="B1083" t="str">
            <v xml:space="preserve">                                             Total interest expense</v>
          </cell>
          <cell r="C1083">
            <v>-2779649466.6299996</v>
          </cell>
          <cell r="D1083">
            <v>-2732713215.2799997</v>
          </cell>
          <cell r="E1083">
            <v>-2846333169.9999995</v>
          </cell>
          <cell r="F1083">
            <v>-3114031021.1699996</v>
          </cell>
          <cell r="G1083">
            <v>-3037103790.0200005</v>
          </cell>
          <cell r="H1083">
            <v>-3055547236.1500001</v>
          </cell>
          <cell r="I1083">
            <v>-3180384780.4599996</v>
          </cell>
          <cell r="J1083">
            <v>-3188555447.8799996</v>
          </cell>
          <cell r="K1083">
            <v>-3157850356.79</v>
          </cell>
          <cell r="L1083">
            <v>-3157626394.0199995</v>
          </cell>
          <cell r="M1083">
            <v>-3170115756.3899994</v>
          </cell>
          <cell r="N1083">
            <v>-3208867341.73</v>
          </cell>
          <cell r="O1083">
            <v>-32732149999.5</v>
          </cell>
          <cell r="P1083">
            <v>-36628777976.519997</v>
          </cell>
          <cell r="Q1083">
            <v>-8358695851.9099998</v>
          </cell>
          <cell r="R1083">
            <v>-9206682047.3400002</v>
          </cell>
          <cell r="S1083">
            <v>-9526790585.1299992</v>
          </cell>
          <cell r="T1083">
            <v>-9536609492.1399994</v>
          </cell>
          <cell r="U1083">
            <v>-12345714499.987499</v>
          </cell>
          <cell r="V1083">
            <v>-12976657821.835001</v>
          </cell>
          <cell r="W1083">
            <v>-22334406797.732502</v>
          </cell>
          <cell r="X1083">
            <v>-31847662993.522499</v>
          </cell>
        </row>
        <row r="1084">
          <cell r="A1084" t="str">
            <v xml:space="preserve">                                        INTMARGIN</v>
          </cell>
          <cell r="B1084" t="str">
            <v xml:space="preserve">                                        Income from interest margin</v>
          </cell>
          <cell r="C1084">
            <v>703268809.94000006</v>
          </cell>
          <cell r="D1084">
            <v>704543616.96000004</v>
          </cell>
          <cell r="E1084">
            <v>819725322.82000065</v>
          </cell>
          <cell r="F1084">
            <v>420094224.60999918</v>
          </cell>
          <cell r="G1084">
            <v>570695732.4299984</v>
          </cell>
          <cell r="H1084">
            <v>694640572.53999949</v>
          </cell>
          <cell r="I1084">
            <v>556839716.63000107</v>
          </cell>
          <cell r="J1084">
            <v>541185589.69000006</v>
          </cell>
          <cell r="K1084">
            <v>532476231.4000001</v>
          </cell>
          <cell r="L1084">
            <v>492936055.52999926</v>
          </cell>
          <cell r="M1084">
            <v>445925881.48000097</v>
          </cell>
          <cell r="N1084">
            <v>665755486.01000071</v>
          </cell>
          <cell r="O1084">
            <v>11487958025.959999</v>
          </cell>
          <cell r="P1084">
            <v>7148087240.039978</v>
          </cell>
          <cell r="Q1084">
            <v>2227537749.7200007</v>
          </cell>
          <cell r="R1084">
            <v>1685430529.5799971</v>
          </cell>
          <cell r="S1084">
            <v>1630501537.7200012</v>
          </cell>
          <cell r="T1084">
            <v>1604617423.0200009</v>
          </cell>
          <cell r="U1084">
            <v>3956644253.1299992</v>
          </cell>
          <cell r="V1084">
            <v>3001616427.5274973</v>
          </cell>
          <cell r="W1084">
            <v>4734309919.4674988</v>
          </cell>
          <cell r="X1084">
            <v>6302573670.9099941</v>
          </cell>
        </row>
        <row r="1085">
          <cell r="A1085">
            <v>527101</v>
          </cell>
          <cell r="B1085" t="str">
            <v xml:space="preserve">                                             527101     Float- MBS In Portfolio MP</v>
          </cell>
          <cell r="C1085">
            <v>-5704226.1699999999</v>
          </cell>
          <cell r="D1085">
            <v>-3884503.55</v>
          </cell>
          <cell r="E1085">
            <v>-4544359.8099999996</v>
          </cell>
          <cell r="F1085">
            <v>-5308061.8</v>
          </cell>
          <cell r="G1085">
            <v>-5083490.08</v>
          </cell>
          <cell r="H1085">
            <v>-5462515.5199999996</v>
          </cell>
          <cell r="I1085">
            <v>-5664111.71</v>
          </cell>
          <cell r="J1085">
            <v>-4537111.09</v>
          </cell>
          <cell r="K1085">
            <v>-4547252.3600000003</v>
          </cell>
          <cell r="L1085">
            <v>-4248243.84</v>
          </cell>
          <cell r="M1085">
            <v>-6273240.6399999997</v>
          </cell>
          <cell r="N1085" t="str">
            <v>0</v>
          </cell>
          <cell r="O1085">
            <v>-76603456.319999993</v>
          </cell>
          <cell r="P1085">
            <v>-55257116.57</v>
          </cell>
          <cell r="Q1085">
            <v>-14133089.529999997</v>
          </cell>
          <cell r="R1085">
            <v>-15854067.399999999</v>
          </cell>
          <cell r="S1085">
            <v>-14748475.16</v>
          </cell>
          <cell r="T1085">
            <v>-10521484.48</v>
          </cell>
          <cell r="U1085">
            <v>-26507375.434999999</v>
          </cell>
          <cell r="V1085">
            <v>-22021509.799999997</v>
          </cell>
          <cell r="W1085">
            <v>-37640609.347499996</v>
          </cell>
          <cell r="X1085">
            <v>-51058435.289999999</v>
          </cell>
        </row>
        <row r="1086">
          <cell r="A1086">
            <v>527102</v>
          </cell>
          <cell r="B1086" t="str">
            <v xml:space="preserve">                                             527102     Float - MBS in Portfolio SF</v>
          </cell>
          <cell r="C1086">
            <v>5704226.1600000001</v>
          </cell>
          <cell r="D1086">
            <v>3884503.55</v>
          </cell>
          <cell r="E1086">
            <v>4544359.8099999996</v>
          </cell>
          <cell r="F1086">
            <v>5308061.8</v>
          </cell>
          <cell r="G1086">
            <v>5083490.08</v>
          </cell>
          <cell r="H1086">
            <v>5462515.5199999996</v>
          </cell>
          <cell r="I1086">
            <v>5664111.71</v>
          </cell>
          <cell r="J1086">
            <v>4537111.09</v>
          </cell>
          <cell r="K1086">
            <v>4547252.3600000003</v>
          </cell>
          <cell r="L1086">
            <v>4248243.84</v>
          </cell>
          <cell r="M1086">
            <v>6273240.6399999997</v>
          </cell>
          <cell r="N1086" t="str">
            <v>0</v>
          </cell>
          <cell r="O1086">
            <v>76603456.310000002</v>
          </cell>
          <cell r="P1086">
            <v>55257116.560000002</v>
          </cell>
          <cell r="Q1086">
            <v>14133089.52</v>
          </cell>
          <cell r="R1086">
            <v>15854067.399999999</v>
          </cell>
          <cell r="S1086">
            <v>14748475.16</v>
          </cell>
          <cell r="T1086">
            <v>10521484.48</v>
          </cell>
          <cell r="U1086">
            <v>26507375.425000001</v>
          </cell>
          <cell r="V1086">
            <v>22021509.789999999</v>
          </cell>
          <cell r="W1086">
            <v>37640609.337500006</v>
          </cell>
          <cell r="X1086">
            <v>51058435.280000001</v>
          </cell>
        </row>
        <row r="1087">
          <cell r="A1087" t="str">
            <v xml:space="preserve">                                        MBSPORTFLINC</v>
          </cell>
          <cell r="B1087" t="str">
            <v xml:space="preserve">                                        Float income on MBS in portfolio</v>
          </cell>
          <cell r="C1087">
            <v>-9.9999997764825821E-3</v>
          </cell>
          <cell r="D1087">
            <v>0</v>
          </cell>
          <cell r="E1087">
            <v>0</v>
          </cell>
          <cell r="F1087">
            <v>0</v>
          </cell>
          <cell r="G1087">
            <v>0</v>
          </cell>
          <cell r="H1087">
            <v>0</v>
          </cell>
          <cell r="I1087">
            <v>0</v>
          </cell>
          <cell r="J1087">
            <v>0</v>
          </cell>
          <cell r="K1087">
            <v>0</v>
          </cell>
          <cell r="L1087">
            <v>0</v>
          </cell>
          <cell r="M1087">
            <v>0</v>
          </cell>
          <cell r="N1087" t="str">
            <v>0</v>
          </cell>
          <cell r="O1087">
            <v>-9.9999904632568359E-3</v>
          </cell>
          <cell r="P1087">
            <v>-9.9999979138374329E-3</v>
          </cell>
          <cell r="Q1087">
            <v>-9.9999979138374329E-3</v>
          </cell>
          <cell r="R1087">
            <v>0</v>
          </cell>
          <cell r="S1087">
            <v>0</v>
          </cell>
          <cell r="T1087">
            <v>0</v>
          </cell>
          <cell r="U1087">
            <v>-9.9999974481761456E-3</v>
          </cell>
          <cell r="V1087">
            <v>-9.9999993108212948E-3</v>
          </cell>
          <cell r="W1087">
            <v>-9.9999997764825821E-3</v>
          </cell>
          <cell r="X1087">
            <v>-9.9999997764825821E-3</v>
          </cell>
        </row>
        <row r="1088">
          <cell r="A1088">
            <v>527201</v>
          </cell>
          <cell r="B1088" t="str">
            <v xml:space="preserve">                                                  527201     Income On Cap Trf Mp</v>
          </cell>
          <cell r="C1088" t="str">
            <v>0</v>
          </cell>
          <cell r="D1088" t="str">
            <v>0</v>
          </cell>
          <cell r="E1088" t="str">
            <v>0</v>
          </cell>
          <cell r="F1088" t="str">
            <v>0</v>
          </cell>
          <cell r="G1088" t="str">
            <v>0</v>
          </cell>
          <cell r="H1088" t="str">
            <v>0</v>
          </cell>
          <cell r="I1088" t="str">
            <v>0</v>
          </cell>
          <cell r="J1088" t="str">
            <v>0</v>
          </cell>
          <cell r="K1088" t="str">
            <v>0</v>
          </cell>
          <cell r="L1088" t="str">
            <v>0</v>
          </cell>
          <cell r="M1088" t="str">
            <v>0</v>
          </cell>
          <cell r="N1088" t="str">
            <v>0</v>
          </cell>
          <cell r="O1088" t="str">
            <v>0</v>
          </cell>
          <cell r="P1088" t="str">
            <v>0</v>
          </cell>
          <cell r="Q1088" t="str">
            <v>0</v>
          </cell>
          <cell r="R1088" t="str">
            <v>0</v>
          </cell>
          <cell r="S1088" t="str">
            <v>0</v>
          </cell>
          <cell r="T1088" t="str">
            <v>0</v>
          </cell>
          <cell r="U1088" t="str">
            <v>0</v>
          </cell>
          <cell r="V1088" t="str">
            <v>0</v>
          </cell>
          <cell r="W1088" t="str">
            <v>0</v>
          </cell>
          <cell r="X1088" t="str">
            <v>0</v>
          </cell>
        </row>
        <row r="1089">
          <cell r="A1089">
            <v>527202</v>
          </cell>
          <cell r="B1089" t="str">
            <v xml:space="preserve">                                                  527202     Income On Cap Trf Gfsf</v>
          </cell>
          <cell r="C1089" t="str">
            <v>0</v>
          </cell>
          <cell r="D1089" t="str">
            <v>0</v>
          </cell>
          <cell r="E1089" t="str">
            <v>0</v>
          </cell>
          <cell r="F1089" t="str">
            <v>0</v>
          </cell>
          <cell r="G1089" t="str">
            <v>0</v>
          </cell>
          <cell r="H1089" t="str">
            <v>0</v>
          </cell>
          <cell r="I1089" t="str">
            <v>0</v>
          </cell>
          <cell r="J1089" t="str">
            <v>0</v>
          </cell>
          <cell r="K1089" t="str">
            <v>0</v>
          </cell>
          <cell r="L1089" t="str">
            <v>0</v>
          </cell>
          <cell r="M1089" t="str">
            <v>0</v>
          </cell>
          <cell r="N1089" t="str">
            <v>0</v>
          </cell>
          <cell r="O1089" t="str">
            <v>0</v>
          </cell>
          <cell r="P1089" t="str">
            <v>0</v>
          </cell>
          <cell r="Q1089" t="str">
            <v>0</v>
          </cell>
          <cell r="R1089" t="str">
            <v>0</v>
          </cell>
          <cell r="S1089" t="str">
            <v>0</v>
          </cell>
          <cell r="T1089" t="str">
            <v>0</v>
          </cell>
          <cell r="U1089" t="str">
            <v>0</v>
          </cell>
          <cell r="V1089" t="str">
            <v>0</v>
          </cell>
          <cell r="W1089" t="str">
            <v>0</v>
          </cell>
          <cell r="X1089" t="str">
            <v>0</v>
          </cell>
        </row>
        <row r="1090">
          <cell r="A1090">
            <v>527203</v>
          </cell>
          <cell r="B1090" t="str">
            <v xml:space="preserve">                                                  527203     Income On Cap Trf Gfmf</v>
          </cell>
          <cell r="C1090" t="str">
            <v>0</v>
          </cell>
          <cell r="D1090" t="str">
            <v>0</v>
          </cell>
          <cell r="E1090" t="str">
            <v>0</v>
          </cell>
          <cell r="F1090" t="str">
            <v>0</v>
          </cell>
          <cell r="G1090" t="str">
            <v>0</v>
          </cell>
          <cell r="H1090" t="str">
            <v>0</v>
          </cell>
          <cell r="I1090" t="str">
            <v>0</v>
          </cell>
          <cell r="J1090" t="str">
            <v>0</v>
          </cell>
          <cell r="K1090" t="str">
            <v>0</v>
          </cell>
          <cell r="L1090" t="str">
            <v>0</v>
          </cell>
          <cell r="M1090" t="str">
            <v>0</v>
          </cell>
          <cell r="N1090" t="str">
            <v>0</v>
          </cell>
          <cell r="O1090" t="str">
            <v>0</v>
          </cell>
          <cell r="P1090" t="str">
            <v>0</v>
          </cell>
          <cell r="Q1090" t="str">
            <v>0</v>
          </cell>
          <cell r="R1090" t="str">
            <v>0</v>
          </cell>
          <cell r="S1090" t="str">
            <v>0</v>
          </cell>
          <cell r="T1090" t="str">
            <v>0</v>
          </cell>
          <cell r="U1090" t="str">
            <v>0</v>
          </cell>
          <cell r="V1090" t="str">
            <v>0</v>
          </cell>
          <cell r="W1090" t="str">
            <v>0</v>
          </cell>
          <cell r="X1090" t="str">
            <v>0</v>
          </cell>
        </row>
        <row r="1091">
          <cell r="A1091">
            <v>527204</v>
          </cell>
          <cell r="B1091" t="str">
            <v xml:space="preserve">                                                  527204     Income On Cap Trf Lip</v>
          </cell>
          <cell r="C1091" t="str">
            <v>0</v>
          </cell>
          <cell r="D1091" t="str">
            <v>0</v>
          </cell>
          <cell r="E1091" t="str">
            <v>0</v>
          </cell>
          <cell r="F1091" t="str">
            <v>0</v>
          </cell>
          <cell r="G1091" t="str">
            <v>0</v>
          </cell>
          <cell r="H1091" t="str">
            <v>0</v>
          </cell>
          <cell r="I1091" t="str">
            <v>0</v>
          </cell>
          <cell r="J1091" t="str">
            <v>0</v>
          </cell>
          <cell r="K1091" t="str">
            <v>0</v>
          </cell>
          <cell r="L1091" t="str">
            <v>0</v>
          </cell>
          <cell r="M1091" t="str">
            <v>0</v>
          </cell>
          <cell r="N1091" t="str">
            <v>0</v>
          </cell>
          <cell r="O1091" t="str">
            <v>0</v>
          </cell>
          <cell r="P1091" t="str">
            <v>0</v>
          </cell>
          <cell r="Q1091" t="str">
            <v>0</v>
          </cell>
          <cell r="R1091" t="str">
            <v>0</v>
          </cell>
          <cell r="S1091" t="str">
            <v>0</v>
          </cell>
          <cell r="T1091" t="str">
            <v>0</v>
          </cell>
          <cell r="U1091" t="str">
            <v>0</v>
          </cell>
          <cell r="V1091" t="str">
            <v>0</v>
          </cell>
          <cell r="W1091" t="str">
            <v>0</v>
          </cell>
          <cell r="X1091" t="str">
            <v>0</v>
          </cell>
        </row>
        <row r="1092">
          <cell r="A1092">
            <v>527205</v>
          </cell>
          <cell r="B1092" t="str">
            <v xml:space="preserve">                                                  527205     Income On Cap Trf Repo</v>
          </cell>
          <cell r="C1092" t="str">
            <v>0</v>
          </cell>
          <cell r="D1092" t="str">
            <v>0</v>
          </cell>
          <cell r="E1092" t="str">
            <v>0</v>
          </cell>
          <cell r="F1092" t="str">
            <v>0</v>
          </cell>
          <cell r="G1092" t="str">
            <v>0</v>
          </cell>
          <cell r="H1092" t="str">
            <v>0</v>
          </cell>
          <cell r="I1092" t="str">
            <v>0</v>
          </cell>
          <cell r="J1092" t="str">
            <v>0</v>
          </cell>
          <cell r="K1092" t="str">
            <v>0</v>
          </cell>
          <cell r="L1092" t="str">
            <v>0</v>
          </cell>
          <cell r="M1092" t="str">
            <v>0</v>
          </cell>
          <cell r="N1092" t="str">
            <v>0</v>
          </cell>
          <cell r="O1092" t="str">
            <v>0</v>
          </cell>
          <cell r="P1092" t="str">
            <v>0</v>
          </cell>
          <cell r="Q1092" t="str">
            <v>0</v>
          </cell>
          <cell r="R1092" t="str">
            <v>0</v>
          </cell>
          <cell r="S1092" t="str">
            <v>0</v>
          </cell>
          <cell r="T1092" t="str">
            <v>0</v>
          </cell>
          <cell r="U1092" t="str">
            <v>0</v>
          </cell>
          <cell r="V1092" t="str">
            <v>0</v>
          </cell>
          <cell r="W1092" t="str">
            <v>0</v>
          </cell>
          <cell r="X1092" t="str">
            <v>0</v>
          </cell>
        </row>
        <row r="1093">
          <cell r="A1093">
            <v>527206</v>
          </cell>
          <cell r="B1093" t="str">
            <v xml:space="preserve">                                                  527206     Income On Cap Trf Der</v>
          </cell>
          <cell r="C1093" t="str">
            <v>0</v>
          </cell>
          <cell r="D1093" t="str">
            <v>0</v>
          </cell>
          <cell r="E1093" t="str">
            <v>0</v>
          </cell>
          <cell r="F1093" t="str">
            <v>0</v>
          </cell>
          <cell r="G1093" t="str">
            <v>0</v>
          </cell>
          <cell r="H1093" t="str">
            <v>0</v>
          </cell>
          <cell r="I1093" t="str">
            <v>0</v>
          </cell>
          <cell r="J1093" t="str">
            <v>0</v>
          </cell>
          <cell r="K1093" t="str">
            <v>0</v>
          </cell>
          <cell r="L1093" t="str">
            <v>0</v>
          </cell>
          <cell r="M1093" t="str">
            <v>0</v>
          </cell>
          <cell r="N1093" t="str">
            <v>0</v>
          </cell>
          <cell r="O1093" t="str">
            <v>0</v>
          </cell>
          <cell r="P1093" t="str">
            <v>0</v>
          </cell>
          <cell r="Q1093" t="str">
            <v>0</v>
          </cell>
          <cell r="R1093" t="str">
            <v>0</v>
          </cell>
          <cell r="S1093" t="str">
            <v>0</v>
          </cell>
          <cell r="T1093" t="str">
            <v>0</v>
          </cell>
          <cell r="U1093" t="str">
            <v>0</v>
          </cell>
          <cell r="V1093" t="str">
            <v>0</v>
          </cell>
          <cell r="W1093" t="str">
            <v>0</v>
          </cell>
          <cell r="X1093" t="str">
            <v>0</v>
          </cell>
        </row>
        <row r="1094">
          <cell r="A1094">
            <v>527207</v>
          </cell>
          <cell r="B1094" t="str">
            <v xml:space="preserve">                                                  527207</v>
          </cell>
          <cell r="C1094" t="str">
            <v>0</v>
          </cell>
          <cell r="D1094" t="str">
            <v>0</v>
          </cell>
          <cell r="E1094" t="str">
            <v>0</v>
          </cell>
          <cell r="F1094" t="str">
            <v>0</v>
          </cell>
          <cell r="G1094" t="str">
            <v>0</v>
          </cell>
          <cell r="H1094" t="str">
            <v>0</v>
          </cell>
          <cell r="I1094" t="str">
            <v>0</v>
          </cell>
          <cell r="J1094" t="str">
            <v>0</v>
          </cell>
          <cell r="K1094" t="str">
            <v>0</v>
          </cell>
          <cell r="L1094" t="str">
            <v>0</v>
          </cell>
          <cell r="M1094" t="str">
            <v>0</v>
          </cell>
          <cell r="N1094" t="str">
            <v>0</v>
          </cell>
          <cell r="O1094" t="str">
            <v>0</v>
          </cell>
          <cell r="P1094" t="str">
            <v>0</v>
          </cell>
          <cell r="Q1094" t="str">
            <v>0</v>
          </cell>
          <cell r="R1094" t="str">
            <v>0</v>
          </cell>
          <cell r="S1094" t="str">
            <v>0</v>
          </cell>
          <cell r="T1094" t="str">
            <v>0</v>
          </cell>
          <cell r="U1094" t="str">
            <v>0</v>
          </cell>
          <cell r="V1094" t="str">
            <v>0</v>
          </cell>
          <cell r="W1094" t="str">
            <v>0</v>
          </cell>
          <cell r="X1094" t="str">
            <v>0</v>
          </cell>
        </row>
        <row r="1095">
          <cell r="A1095">
            <v>527208</v>
          </cell>
          <cell r="B1095" t="str">
            <v xml:space="preserve">                                                  527208     Income On Cap Trf Oh</v>
          </cell>
          <cell r="C1095" t="str">
            <v>0</v>
          </cell>
          <cell r="D1095" t="str">
            <v>0</v>
          </cell>
          <cell r="E1095" t="str">
            <v>0</v>
          </cell>
          <cell r="F1095" t="str">
            <v>0</v>
          </cell>
          <cell r="G1095" t="str">
            <v>0</v>
          </cell>
          <cell r="H1095" t="str">
            <v>0</v>
          </cell>
          <cell r="I1095" t="str">
            <v>0</v>
          </cell>
          <cell r="J1095" t="str">
            <v>0</v>
          </cell>
          <cell r="K1095" t="str">
            <v>0</v>
          </cell>
          <cell r="L1095" t="str">
            <v>0</v>
          </cell>
          <cell r="M1095" t="str">
            <v>0</v>
          </cell>
          <cell r="N1095" t="str">
            <v>0</v>
          </cell>
          <cell r="O1095" t="str">
            <v>0</v>
          </cell>
          <cell r="P1095" t="str">
            <v>0</v>
          </cell>
          <cell r="Q1095" t="str">
            <v>0</v>
          </cell>
          <cell r="R1095" t="str">
            <v>0</v>
          </cell>
          <cell r="S1095" t="str">
            <v>0</v>
          </cell>
          <cell r="T1095" t="str">
            <v>0</v>
          </cell>
          <cell r="U1095" t="str">
            <v>0</v>
          </cell>
          <cell r="V1095" t="str">
            <v>0</v>
          </cell>
          <cell r="W1095" t="str">
            <v>0</v>
          </cell>
          <cell r="X1095" t="str">
            <v>0</v>
          </cell>
        </row>
        <row r="1096">
          <cell r="A1096">
            <v>527209</v>
          </cell>
          <cell r="B1096" t="str">
            <v xml:space="preserve">                                                  527209     Income On Cap Trf-Fn</v>
          </cell>
          <cell r="C1096" t="str">
            <v>0</v>
          </cell>
          <cell r="D1096" t="str">
            <v>0</v>
          </cell>
          <cell r="E1096" t="str">
            <v>0</v>
          </cell>
          <cell r="F1096" t="str">
            <v>0</v>
          </cell>
          <cell r="G1096" t="str">
            <v>0</v>
          </cell>
          <cell r="H1096" t="str">
            <v>0</v>
          </cell>
          <cell r="I1096" t="str">
            <v>0</v>
          </cell>
          <cell r="J1096" t="str">
            <v>0</v>
          </cell>
          <cell r="K1096" t="str">
            <v>0</v>
          </cell>
          <cell r="L1096" t="str">
            <v>0</v>
          </cell>
          <cell r="M1096" t="str">
            <v>0</v>
          </cell>
          <cell r="N1096" t="str">
            <v>0</v>
          </cell>
          <cell r="O1096" t="str">
            <v>0</v>
          </cell>
          <cell r="P1096" t="str">
            <v>0</v>
          </cell>
          <cell r="Q1096" t="str">
            <v>0</v>
          </cell>
          <cell r="R1096" t="str">
            <v>0</v>
          </cell>
          <cell r="S1096" t="str">
            <v>0</v>
          </cell>
          <cell r="T1096" t="str">
            <v>0</v>
          </cell>
          <cell r="U1096" t="str">
            <v>0</v>
          </cell>
          <cell r="V1096" t="str">
            <v>0</v>
          </cell>
          <cell r="W1096" t="str">
            <v>0</v>
          </cell>
          <cell r="X1096" t="str">
            <v>0</v>
          </cell>
        </row>
        <row r="1097">
          <cell r="A1097">
            <v>527211</v>
          </cell>
          <cell r="B1097" t="str">
            <v xml:space="preserve">                                                  527211     BusSeg Inc on Cap ACF</v>
          </cell>
          <cell r="C1097" t="str">
            <v>0</v>
          </cell>
          <cell r="D1097" t="str">
            <v>0</v>
          </cell>
          <cell r="E1097" t="str">
            <v>0</v>
          </cell>
          <cell r="F1097" t="str">
            <v>0</v>
          </cell>
          <cell r="G1097" t="str">
            <v>0</v>
          </cell>
          <cell r="H1097" t="str">
            <v>0</v>
          </cell>
          <cell r="I1097" t="str">
            <v>0</v>
          </cell>
          <cell r="J1097" t="str">
            <v>0</v>
          </cell>
          <cell r="K1097" t="str">
            <v>0</v>
          </cell>
          <cell r="L1097" t="str">
            <v>0</v>
          </cell>
          <cell r="M1097" t="str">
            <v>0</v>
          </cell>
          <cell r="N1097" t="str">
            <v>0</v>
          </cell>
          <cell r="O1097" t="str">
            <v>0</v>
          </cell>
          <cell r="P1097" t="str">
            <v>0</v>
          </cell>
          <cell r="Q1097" t="str">
            <v>0</v>
          </cell>
          <cell r="R1097" t="str">
            <v>0</v>
          </cell>
          <cell r="S1097" t="str">
            <v>0</v>
          </cell>
          <cell r="T1097" t="str">
            <v>0</v>
          </cell>
          <cell r="U1097" t="str">
            <v>0</v>
          </cell>
          <cell r="V1097" t="str">
            <v>0</v>
          </cell>
          <cell r="W1097" t="str">
            <v>0</v>
          </cell>
          <cell r="X1097" t="str">
            <v>0</v>
          </cell>
        </row>
        <row r="1098">
          <cell r="A1098">
            <v>527212</v>
          </cell>
          <cell r="B1098" t="str">
            <v xml:space="preserve">                                                  527212     BusSeg Inc on Cap DC</v>
          </cell>
          <cell r="C1098" t="str">
            <v>0</v>
          </cell>
          <cell r="D1098" t="str">
            <v>0</v>
          </cell>
          <cell r="E1098" t="str">
            <v>0</v>
          </cell>
          <cell r="F1098" t="str">
            <v>0</v>
          </cell>
          <cell r="G1098" t="str">
            <v>0</v>
          </cell>
          <cell r="H1098" t="str">
            <v>0</v>
          </cell>
          <cell r="I1098" t="str">
            <v>0</v>
          </cell>
          <cell r="J1098" t="str">
            <v>0</v>
          </cell>
          <cell r="K1098" t="str">
            <v>0</v>
          </cell>
          <cell r="L1098" t="str">
            <v>0</v>
          </cell>
          <cell r="M1098" t="str">
            <v>0</v>
          </cell>
          <cell r="N1098" t="str">
            <v>0</v>
          </cell>
          <cell r="O1098" t="str">
            <v>0</v>
          </cell>
          <cell r="P1098" t="str">
            <v>0</v>
          </cell>
          <cell r="Q1098" t="str">
            <v>0</v>
          </cell>
          <cell r="R1098" t="str">
            <v>0</v>
          </cell>
          <cell r="S1098" t="str">
            <v>0</v>
          </cell>
          <cell r="T1098" t="str">
            <v>0</v>
          </cell>
          <cell r="U1098" t="str">
            <v>0</v>
          </cell>
          <cell r="V1098" t="str">
            <v>0</v>
          </cell>
          <cell r="W1098" t="str">
            <v>0</v>
          </cell>
          <cell r="X1098" t="str">
            <v>0</v>
          </cell>
        </row>
        <row r="1099">
          <cell r="A1099">
            <v>527213</v>
          </cell>
          <cell r="B1099" t="str">
            <v xml:space="preserve">                                                  527213     BusSeg Inc on Cap NONACF</v>
          </cell>
          <cell r="C1099" t="str">
            <v>0</v>
          </cell>
          <cell r="D1099" t="str">
            <v>0</v>
          </cell>
          <cell r="E1099" t="str">
            <v>0</v>
          </cell>
          <cell r="F1099" t="str">
            <v>0</v>
          </cell>
          <cell r="G1099" t="str">
            <v>0</v>
          </cell>
          <cell r="H1099" t="str">
            <v>0</v>
          </cell>
          <cell r="I1099" t="str">
            <v>0</v>
          </cell>
          <cell r="J1099" t="str">
            <v>0</v>
          </cell>
          <cell r="K1099" t="str">
            <v>0</v>
          </cell>
          <cell r="L1099" t="str">
            <v>0</v>
          </cell>
          <cell r="M1099" t="str">
            <v>0</v>
          </cell>
          <cell r="N1099" t="str">
            <v>0</v>
          </cell>
          <cell r="O1099" t="str">
            <v>0</v>
          </cell>
          <cell r="P1099" t="str">
            <v>0</v>
          </cell>
          <cell r="Q1099" t="str">
            <v>0</v>
          </cell>
          <cell r="R1099" t="str">
            <v>0</v>
          </cell>
          <cell r="S1099" t="str">
            <v>0</v>
          </cell>
          <cell r="T1099" t="str">
            <v>0</v>
          </cell>
          <cell r="U1099" t="str">
            <v>0</v>
          </cell>
          <cell r="V1099" t="str">
            <v>0</v>
          </cell>
          <cell r="W1099" t="str">
            <v>0</v>
          </cell>
          <cell r="X1099" t="str">
            <v>0</v>
          </cell>
        </row>
        <row r="1100">
          <cell r="A1100" t="str">
            <v xml:space="preserve">                                             CAPINT</v>
          </cell>
          <cell r="B1100" t="str">
            <v xml:space="preserve">                                             CAPINT</v>
          </cell>
          <cell r="C1100" t="str">
            <v>0</v>
          </cell>
          <cell r="D1100" t="str">
            <v>0</v>
          </cell>
          <cell r="E1100" t="str">
            <v>0</v>
          </cell>
          <cell r="F1100" t="str">
            <v>0</v>
          </cell>
          <cell r="G1100" t="str">
            <v>0</v>
          </cell>
          <cell r="H1100" t="str">
            <v>0</v>
          </cell>
          <cell r="I1100" t="str">
            <v>0</v>
          </cell>
          <cell r="J1100" t="str">
            <v>0</v>
          </cell>
          <cell r="K1100" t="str">
            <v>0</v>
          </cell>
          <cell r="L1100" t="str">
            <v>0</v>
          </cell>
          <cell r="M1100" t="str">
            <v>0</v>
          </cell>
          <cell r="N1100" t="str">
            <v>0</v>
          </cell>
          <cell r="O1100" t="str">
            <v>0</v>
          </cell>
          <cell r="P1100" t="str">
            <v>0</v>
          </cell>
          <cell r="Q1100" t="str">
            <v>0</v>
          </cell>
          <cell r="R1100" t="str">
            <v>0</v>
          </cell>
          <cell r="S1100" t="str">
            <v>0</v>
          </cell>
          <cell r="T1100" t="str">
            <v>0</v>
          </cell>
          <cell r="U1100" t="str">
            <v>0</v>
          </cell>
          <cell r="V1100" t="str">
            <v>0</v>
          </cell>
          <cell r="W1100" t="str">
            <v>0</v>
          </cell>
          <cell r="X1100" t="str">
            <v>0</v>
          </cell>
        </row>
        <row r="1101">
          <cell r="A1101">
            <v>527301</v>
          </cell>
          <cell r="B1101" t="str">
            <v xml:space="preserve">                                                  527301     Alloc Of Recon Mp</v>
          </cell>
          <cell r="C1101" t="str">
            <v>0</v>
          </cell>
          <cell r="D1101" t="str">
            <v>0</v>
          </cell>
          <cell r="E1101" t="str">
            <v>0</v>
          </cell>
          <cell r="F1101" t="str">
            <v>0</v>
          </cell>
          <cell r="G1101" t="str">
            <v>0</v>
          </cell>
          <cell r="H1101" t="str">
            <v>0</v>
          </cell>
          <cell r="I1101" t="str">
            <v>0</v>
          </cell>
          <cell r="J1101" t="str">
            <v>0</v>
          </cell>
          <cell r="K1101" t="str">
            <v>0</v>
          </cell>
          <cell r="L1101" t="str">
            <v>0</v>
          </cell>
          <cell r="M1101" t="str">
            <v>0</v>
          </cell>
          <cell r="N1101" t="str">
            <v>0</v>
          </cell>
          <cell r="O1101" t="str">
            <v>0</v>
          </cell>
          <cell r="P1101" t="str">
            <v>0</v>
          </cell>
          <cell r="Q1101" t="str">
            <v>0</v>
          </cell>
          <cell r="R1101" t="str">
            <v>0</v>
          </cell>
          <cell r="S1101" t="str">
            <v>0</v>
          </cell>
          <cell r="T1101" t="str">
            <v>0</v>
          </cell>
          <cell r="U1101" t="str">
            <v>0</v>
          </cell>
          <cell r="V1101" t="str">
            <v>0</v>
          </cell>
          <cell r="W1101" t="str">
            <v>0</v>
          </cell>
          <cell r="X1101" t="str">
            <v>0</v>
          </cell>
        </row>
        <row r="1102">
          <cell r="A1102">
            <v>527302</v>
          </cell>
          <cell r="B1102" t="str">
            <v xml:space="preserve">                                                  527302     Alloc Of Recon Gfsf</v>
          </cell>
          <cell r="C1102" t="str">
            <v>0</v>
          </cell>
          <cell r="D1102" t="str">
            <v>0</v>
          </cell>
          <cell r="E1102" t="str">
            <v>0</v>
          </cell>
          <cell r="F1102" t="str">
            <v>0</v>
          </cell>
          <cell r="G1102" t="str">
            <v>0</v>
          </cell>
          <cell r="H1102" t="str">
            <v>0</v>
          </cell>
          <cell r="I1102" t="str">
            <v>0</v>
          </cell>
          <cell r="J1102" t="str">
            <v>0</v>
          </cell>
          <cell r="K1102" t="str">
            <v>0</v>
          </cell>
          <cell r="L1102" t="str">
            <v>0</v>
          </cell>
          <cell r="M1102" t="str">
            <v>0</v>
          </cell>
          <cell r="N1102" t="str">
            <v>0</v>
          </cell>
          <cell r="O1102" t="str">
            <v>0</v>
          </cell>
          <cell r="P1102" t="str">
            <v>0</v>
          </cell>
          <cell r="Q1102" t="str">
            <v>0</v>
          </cell>
          <cell r="R1102" t="str">
            <v>0</v>
          </cell>
          <cell r="S1102" t="str">
            <v>0</v>
          </cell>
          <cell r="T1102" t="str">
            <v>0</v>
          </cell>
          <cell r="U1102" t="str">
            <v>0</v>
          </cell>
          <cell r="V1102" t="str">
            <v>0</v>
          </cell>
          <cell r="W1102" t="str">
            <v>0</v>
          </cell>
          <cell r="X1102" t="str">
            <v>0</v>
          </cell>
        </row>
        <row r="1103">
          <cell r="A1103">
            <v>527303</v>
          </cell>
          <cell r="B1103" t="str">
            <v xml:space="preserve">                                                  527303     Alloc Of Recon Gfmf</v>
          </cell>
          <cell r="C1103" t="str">
            <v>0</v>
          </cell>
          <cell r="D1103" t="str">
            <v>0</v>
          </cell>
          <cell r="E1103" t="str">
            <v>0</v>
          </cell>
          <cell r="F1103" t="str">
            <v>0</v>
          </cell>
          <cell r="G1103" t="str">
            <v>0</v>
          </cell>
          <cell r="H1103" t="str">
            <v>0</v>
          </cell>
          <cell r="I1103" t="str">
            <v>0</v>
          </cell>
          <cell r="J1103" t="str">
            <v>0</v>
          </cell>
          <cell r="K1103" t="str">
            <v>0</v>
          </cell>
          <cell r="L1103" t="str">
            <v>0</v>
          </cell>
          <cell r="M1103" t="str">
            <v>0</v>
          </cell>
          <cell r="N1103" t="str">
            <v>0</v>
          </cell>
          <cell r="O1103" t="str">
            <v>0</v>
          </cell>
          <cell r="P1103" t="str">
            <v>0</v>
          </cell>
          <cell r="Q1103" t="str">
            <v>0</v>
          </cell>
          <cell r="R1103" t="str">
            <v>0</v>
          </cell>
          <cell r="S1103" t="str">
            <v>0</v>
          </cell>
          <cell r="T1103" t="str">
            <v>0</v>
          </cell>
          <cell r="U1103" t="str">
            <v>0</v>
          </cell>
          <cell r="V1103" t="str">
            <v>0</v>
          </cell>
          <cell r="W1103" t="str">
            <v>0</v>
          </cell>
          <cell r="X1103" t="str">
            <v>0</v>
          </cell>
        </row>
        <row r="1104">
          <cell r="A1104">
            <v>527304</v>
          </cell>
          <cell r="B1104" t="str">
            <v xml:space="preserve">                                                  527304     Alloc Of Recon Lp</v>
          </cell>
          <cell r="C1104" t="str">
            <v>0</v>
          </cell>
          <cell r="D1104" t="str">
            <v>0</v>
          </cell>
          <cell r="E1104" t="str">
            <v>0</v>
          </cell>
          <cell r="F1104" t="str">
            <v>0</v>
          </cell>
          <cell r="G1104" t="str">
            <v>0</v>
          </cell>
          <cell r="H1104" t="str">
            <v>0</v>
          </cell>
          <cell r="I1104" t="str">
            <v>0</v>
          </cell>
          <cell r="J1104" t="str">
            <v>0</v>
          </cell>
          <cell r="K1104" t="str">
            <v>0</v>
          </cell>
          <cell r="L1104" t="str">
            <v>0</v>
          </cell>
          <cell r="M1104" t="str">
            <v>0</v>
          </cell>
          <cell r="N1104" t="str">
            <v>0</v>
          </cell>
          <cell r="O1104" t="str">
            <v>0</v>
          </cell>
          <cell r="P1104" t="str">
            <v>0</v>
          </cell>
          <cell r="Q1104" t="str">
            <v>0</v>
          </cell>
          <cell r="R1104" t="str">
            <v>0</v>
          </cell>
          <cell r="S1104" t="str">
            <v>0</v>
          </cell>
          <cell r="T1104" t="str">
            <v>0</v>
          </cell>
          <cell r="U1104" t="str">
            <v>0</v>
          </cell>
          <cell r="V1104" t="str">
            <v>0</v>
          </cell>
          <cell r="W1104" t="str">
            <v>0</v>
          </cell>
          <cell r="X1104" t="str">
            <v>0</v>
          </cell>
        </row>
        <row r="1105">
          <cell r="A1105">
            <v>527305</v>
          </cell>
          <cell r="B1105" t="str">
            <v xml:space="preserve">                                                  527305     Alloc Of Recon Repo</v>
          </cell>
          <cell r="C1105" t="str">
            <v>0</v>
          </cell>
          <cell r="D1105" t="str">
            <v>0</v>
          </cell>
          <cell r="E1105" t="str">
            <v>0</v>
          </cell>
          <cell r="F1105" t="str">
            <v>0</v>
          </cell>
          <cell r="G1105" t="str">
            <v>0</v>
          </cell>
          <cell r="H1105" t="str">
            <v>0</v>
          </cell>
          <cell r="I1105" t="str">
            <v>0</v>
          </cell>
          <cell r="J1105" t="str">
            <v>0</v>
          </cell>
          <cell r="K1105" t="str">
            <v>0</v>
          </cell>
          <cell r="L1105" t="str">
            <v>0</v>
          </cell>
          <cell r="M1105" t="str">
            <v>0</v>
          </cell>
          <cell r="N1105" t="str">
            <v>0</v>
          </cell>
          <cell r="O1105" t="str">
            <v>0</v>
          </cell>
          <cell r="P1105" t="str">
            <v>0</v>
          </cell>
          <cell r="Q1105" t="str">
            <v>0</v>
          </cell>
          <cell r="R1105" t="str">
            <v>0</v>
          </cell>
          <cell r="S1105" t="str">
            <v>0</v>
          </cell>
          <cell r="T1105" t="str">
            <v>0</v>
          </cell>
          <cell r="U1105" t="str">
            <v>0</v>
          </cell>
          <cell r="V1105" t="str">
            <v>0</v>
          </cell>
          <cell r="W1105" t="str">
            <v>0</v>
          </cell>
          <cell r="X1105" t="str">
            <v>0</v>
          </cell>
        </row>
        <row r="1106">
          <cell r="A1106">
            <v>527306</v>
          </cell>
          <cell r="B1106" t="str">
            <v xml:space="preserve">                                                  527306     Alloc Of Recon Der</v>
          </cell>
          <cell r="C1106" t="str">
            <v>0</v>
          </cell>
          <cell r="D1106" t="str">
            <v>0</v>
          </cell>
          <cell r="E1106" t="str">
            <v>0</v>
          </cell>
          <cell r="F1106" t="str">
            <v>0</v>
          </cell>
          <cell r="G1106" t="str">
            <v>0</v>
          </cell>
          <cell r="H1106" t="str">
            <v>0</v>
          </cell>
          <cell r="I1106" t="str">
            <v>0</v>
          </cell>
          <cell r="J1106" t="str">
            <v>0</v>
          </cell>
          <cell r="K1106" t="str">
            <v>0</v>
          </cell>
          <cell r="L1106" t="str">
            <v>0</v>
          </cell>
          <cell r="M1106" t="str">
            <v>0</v>
          </cell>
          <cell r="N1106" t="str">
            <v>0</v>
          </cell>
          <cell r="O1106" t="str">
            <v>0</v>
          </cell>
          <cell r="P1106" t="str">
            <v>0</v>
          </cell>
          <cell r="Q1106" t="str">
            <v>0</v>
          </cell>
          <cell r="R1106" t="str">
            <v>0</v>
          </cell>
          <cell r="S1106" t="str">
            <v>0</v>
          </cell>
          <cell r="T1106" t="str">
            <v>0</v>
          </cell>
          <cell r="U1106" t="str">
            <v>0</v>
          </cell>
          <cell r="V1106" t="str">
            <v>0</v>
          </cell>
          <cell r="W1106" t="str">
            <v>0</v>
          </cell>
          <cell r="X1106" t="str">
            <v>0</v>
          </cell>
        </row>
        <row r="1107">
          <cell r="A1107">
            <v>527307</v>
          </cell>
          <cell r="B1107" t="str">
            <v xml:space="preserve">                                                  527307</v>
          </cell>
          <cell r="C1107" t="str">
            <v>0</v>
          </cell>
          <cell r="D1107" t="str">
            <v>0</v>
          </cell>
          <cell r="E1107" t="str">
            <v>0</v>
          </cell>
          <cell r="F1107" t="str">
            <v>0</v>
          </cell>
          <cell r="G1107" t="str">
            <v>0</v>
          </cell>
          <cell r="H1107" t="str">
            <v>0</v>
          </cell>
          <cell r="I1107" t="str">
            <v>0</v>
          </cell>
          <cell r="J1107" t="str">
            <v>0</v>
          </cell>
          <cell r="K1107" t="str">
            <v>0</v>
          </cell>
          <cell r="L1107" t="str">
            <v>0</v>
          </cell>
          <cell r="M1107" t="str">
            <v>0</v>
          </cell>
          <cell r="N1107" t="str">
            <v>0</v>
          </cell>
          <cell r="O1107" t="str">
            <v>0</v>
          </cell>
          <cell r="P1107" t="str">
            <v>0</v>
          </cell>
          <cell r="Q1107" t="str">
            <v>0</v>
          </cell>
          <cell r="R1107" t="str">
            <v>0</v>
          </cell>
          <cell r="S1107" t="str">
            <v>0</v>
          </cell>
          <cell r="T1107" t="str">
            <v>0</v>
          </cell>
          <cell r="U1107" t="str">
            <v>0</v>
          </cell>
          <cell r="V1107" t="str">
            <v>0</v>
          </cell>
          <cell r="W1107" t="str">
            <v>0</v>
          </cell>
          <cell r="X1107" t="str">
            <v>0</v>
          </cell>
        </row>
        <row r="1108">
          <cell r="A1108">
            <v>527308</v>
          </cell>
          <cell r="B1108" t="str">
            <v xml:space="preserve">                                                  527308     Alloc Of Recon Oh</v>
          </cell>
          <cell r="C1108" t="str">
            <v>0</v>
          </cell>
          <cell r="D1108" t="str">
            <v>0</v>
          </cell>
          <cell r="E1108" t="str">
            <v>0</v>
          </cell>
          <cell r="F1108" t="str">
            <v>0</v>
          </cell>
          <cell r="G1108" t="str">
            <v>0</v>
          </cell>
          <cell r="H1108" t="str">
            <v>0</v>
          </cell>
          <cell r="I1108" t="str">
            <v>0</v>
          </cell>
          <cell r="J1108" t="str">
            <v>0</v>
          </cell>
          <cell r="K1108" t="str">
            <v>0</v>
          </cell>
          <cell r="L1108" t="str">
            <v>0</v>
          </cell>
          <cell r="M1108" t="str">
            <v>0</v>
          </cell>
          <cell r="N1108" t="str">
            <v>0</v>
          </cell>
          <cell r="O1108" t="str">
            <v>0</v>
          </cell>
          <cell r="P1108" t="str">
            <v>0</v>
          </cell>
          <cell r="Q1108" t="str">
            <v>0</v>
          </cell>
          <cell r="R1108" t="str">
            <v>0</v>
          </cell>
          <cell r="S1108" t="str">
            <v>0</v>
          </cell>
          <cell r="T1108" t="str">
            <v>0</v>
          </cell>
          <cell r="U1108" t="str">
            <v>0</v>
          </cell>
          <cell r="V1108" t="str">
            <v>0</v>
          </cell>
          <cell r="W1108" t="str">
            <v>0</v>
          </cell>
          <cell r="X1108" t="str">
            <v>0</v>
          </cell>
        </row>
        <row r="1109">
          <cell r="A1109">
            <v>527309</v>
          </cell>
          <cell r="B1109" t="str">
            <v xml:space="preserve">                                                  527309     Alloc Of Recon-Fn</v>
          </cell>
          <cell r="C1109" t="str">
            <v>0</v>
          </cell>
          <cell r="D1109" t="str">
            <v>0</v>
          </cell>
          <cell r="E1109" t="str">
            <v>0</v>
          </cell>
          <cell r="F1109" t="str">
            <v>0</v>
          </cell>
          <cell r="G1109" t="str">
            <v>0</v>
          </cell>
          <cell r="H1109" t="str">
            <v>0</v>
          </cell>
          <cell r="I1109" t="str">
            <v>0</v>
          </cell>
          <cell r="J1109" t="str">
            <v>0</v>
          </cell>
          <cell r="K1109" t="str">
            <v>0</v>
          </cell>
          <cell r="L1109" t="str">
            <v>0</v>
          </cell>
          <cell r="M1109" t="str">
            <v>0</v>
          </cell>
          <cell r="N1109" t="str">
            <v>0</v>
          </cell>
          <cell r="O1109" t="str">
            <v>0</v>
          </cell>
          <cell r="P1109" t="str">
            <v>0</v>
          </cell>
          <cell r="Q1109" t="str">
            <v>0</v>
          </cell>
          <cell r="R1109" t="str">
            <v>0</v>
          </cell>
          <cell r="S1109" t="str">
            <v>0</v>
          </cell>
          <cell r="T1109" t="str">
            <v>0</v>
          </cell>
          <cell r="U1109" t="str">
            <v>0</v>
          </cell>
          <cell r="V1109" t="str">
            <v>0</v>
          </cell>
          <cell r="W1109" t="str">
            <v>0</v>
          </cell>
          <cell r="X1109" t="str">
            <v>0</v>
          </cell>
        </row>
        <row r="1110">
          <cell r="A1110" t="str">
            <v xml:space="preserve">                                             ALLOCCAPINT</v>
          </cell>
          <cell r="B1110" t="str">
            <v xml:space="preserve">                                             ALLOCCAPINT</v>
          </cell>
          <cell r="C1110" t="str">
            <v>0</v>
          </cell>
          <cell r="D1110" t="str">
            <v>0</v>
          </cell>
          <cell r="E1110" t="str">
            <v>0</v>
          </cell>
          <cell r="F1110" t="str">
            <v>0</v>
          </cell>
          <cell r="G1110" t="str">
            <v>0</v>
          </cell>
          <cell r="H1110" t="str">
            <v>0</v>
          </cell>
          <cell r="I1110" t="str">
            <v>0</v>
          </cell>
          <cell r="J1110" t="str">
            <v>0</v>
          </cell>
          <cell r="K1110" t="str">
            <v>0</v>
          </cell>
          <cell r="L1110" t="str">
            <v>0</v>
          </cell>
          <cell r="M1110" t="str">
            <v>0</v>
          </cell>
          <cell r="N1110" t="str">
            <v>0</v>
          </cell>
          <cell r="O1110" t="str">
            <v>0</v>
          </cell>
          <cell r="P1110" t="str">
            <v>0</v>
          </cell>
          <cell r="Q1110" t="str">
            <v>0</v>
          </cell>
          <cell r="R1110" t="str">
            <v>0</v>
          </cell>
          <cell r="S1110" t="str">
            <v>0</v>
          </cell>
          <cell r="T1110" t="str">
            <v>0</v>
          </cell>
          <cell r="U1110" t="str">
            <v>0</v>
          </cell>
          <cell r="V1110" t="str">
            <v>0</v>
          </cell>
          <cell r="W1110" t="str">
            <v>0</v>
          </cell>
          <cell r="X1110" t="str">
            <v>0</v>
          </cell>
        </row>
        <row r="1111">
          <cell r="A1111" t="str">
            <v xml:space="preserve">                                        TOTCAPINT</v>
          </cell>
          <cell r="B1111" t="str">
            <v xml:space="preserve">                                        Inc (exp) on capital and operating cash</v>
          </cell>
          <cell r="C1111" t="str">
            <v>0</v>
          </cell>
          <cell r="D1111" t="str">
            <v>0</v>
          </cell>
          <cell r="E1111" t="str">
            <v>0</v>
          </cell>
          <cell r="F1111" t="str">
            <v>0</v>
          </cell>
          <cell r="G1111" t="str">
            <v>0</v>
          </cell>
          <cell r="H1111" t="str">
            <v>0</v>
          </cell>
          <cell r="I1111" t="str">
            <v>0</v>
          </cell>
          <cell r="J1111" t="str">
            <v>0</v>
          </cell>
          <cell r="K1111" t="str">
            <v>0</v>
          </cell>
          <cell r="L1111" t="str">
            <v>0</v>
          </cell>
          <cell r="M1111" t="str">
            <v>0</v>
          </cell>
          <cell r="N1111" t="str">
            <v>0</v>
          </cell>
          <cell r="O1111" t="str">
            <v>0</v>
          </cell>
          <cell r="P1111" t="str">
            <v>0</v>
          </cell>
          <cell r="Q1111" t="str">
            <v>0</v>
          </cell>
          <cell r="R1111" t="str">
            <v>0</v>
          </cell>
          <cell r="S1111" t="str">
            <v>0</v>
          </cell>
          <cell r="T1111" t="str">
            <v>0</v>
          </cell>
          <cell r="U1111" t="str">
            <v>0</v>
          </cell>
          <cell r="V1111" t="str">
            <v>0</v>
          </cell>
          <cell r="W1111" t="str">
            <v>0</v>
          </cell>
          <cell r="X1111" t="str">
            <v>0</v>
          </cell>
        </row>
        <row r="1112">
          <cell r="A1112" t="str">
            <v xml:space="preserve">                                   INTMARGWCAP</v>
          </cell>
          <cell r="B1112" t="str">
            <v xml:space="preserve">                                   Net interest income - book basis</v>
          </cell>
          <cell r="C1112">
            <v>703268809.92999983</v>
          </cell>
          <cell r="D1112">
            <v>704543616.95999956</v>
          </cell>
          <cell r="E1112">
            <v>819725322.82000065</v>
          </cell>
          <cell r="F1112">
            <v>420094224.60999918</v>
          </cell>
          <cell r="G1112">
            <v>570695732.4299984</v>
          </cell>
          <cell r="H1112">
            <v>694640572.53999949</v>
          </cell>
          <cell r="I1112">
            <v>556839716.63000059</v>
          </cell>
          <cell r="J1112">
            <v>541185589.69000006</v>
          </cell>
          <cell r="K1112">
            <v>532476231.4000001</v>
          </cell>
          <cell r="L1112">
            <v>492936055.52999926</v>
          </cell>
          <cell r="M1112">
            <v>445925881.48000097</v>
          </cell>
          <cell r="N1112">
            <v>665755486.01000071</v>
          </cell>
          <cell r="O1112">
            <v>11487958025.949997</v>
          </cell>
          <cell r="P1112">
            <v>7148087240.0299835</v>
          </cell>
          <cell r="Q1112">
            <v>2227537749.71</v>
          </cell>
          <cell r="R1112">
            <v>1685430529.5799971</v>
          </cell>
          <cell r="S1112">
            <v>1630501537.7200007</v>
          </cell>
          <cell r="T1112">
            <v>1604617423.0200009</v>
          </cell>
          <cell r="U1112">
            <v>3956644253.119998</v>
          </cell>
          <cell r="V1112">
            <v>3001616427.5174975</v>
          </cell>
          <cell r="W1112">
            <v>4734309919.4574976</v>
          </cell>
          <cell r="X1112">
            <v>6302573670.8999958</v>
          </cell>
        </row>
        <row r="1113">
          <cell r="A1113">
            <v>527401</v>
          </cell>
          <cell r="B1113" t="str">
            <v xml:space="preserve">                                             527401     Alloc Guar Fee Mp</v>
          </cell>
          <cell r="C1113">
            <v>-122850983.55</v>
          </cell>
          <cell r="D1113">
            <v>-122396619.06</v>
          </cell>
          <cell r="E1113">
            <v>-101172229.23999999</v>
          </cell>
          <cell r="F1113">
            <v>-68960232.75</v>
          </cell>
          <cell r="G1113">
            <v>-69637005.689999998</v>
          </cell>
          <cell r="H1113">
            <v>-70091741.290000007</v>
          </cell>
          <cell r="I1113">
            <v>-69392282.969999999</v>
          </cell>
          <cell r="J1113">
            <v>-71335275.150000006</v>
          </cell>
          <cell r="K1113">
            <v>-74685563.269999996</v>
          </cell>
          <cell r="L1113">
            <v>-74238546.829999998</v>
          </cell>
          <cell r="M1113">
            <v>-74849719.719999999</v>
          </cell>
          <cell r="N1113">
            <v>-15729505.74</v>
          </cell>
          <cell r="O1113">
            <v>-1613369988.96</v>
          </cell>
          <cell r="P1113">
            <v>-935339705.25999999</v>
          </cell>
          <cell r="Q1113">
            <v>-346419831.85000002</v>
          </cell>
          <cell r="R1113">
            <v>-208688979.73000002</v>
          </cell>
          <cell r="S1113">
            <v>-215413121.38999999</v>
          </cell>
          <cell r="T1113">
            <v>-164817772.29000002</v>
          </cell>
          <cell r="U1113">
            <v>-581972101.74249995</v>
          </cell>
          <cell r="V1113">
            <v>-450481444.58000004</v>
          </cell>
          <cell r="W1113">
            <v>-661492052.20000005</v>
          </cell>
          <cell r="X1113">
            <v>-867558079.38750005</v>
          </cell>
        </row>
        <row r="1114">
          <cell r="A1114" t="str">
            <v xml:space="preserve">                                        NOTGFEECHG</v>
          </cell>
          <cell r="B1114" t="str">
            <v xml:space="preserve">                                        NOTGFEECHG</v>
          </cell>
          <cell r="C1114">
            <v>-122850983.55</v>
          </cell>
          <cell r="D1114">
            <v>-122396619.06</v>
          </cell>
          <cell r="E1114">
            <v>-101172229.23999999</v>
          </cell>
          <cell r="F1114">
            <v>-68960232.75</v>
          </cell>
          <cell r="G1114">
            <v>-69637005.689999998</v>
          </cell>
          <cell r="H1114">
            <v>-70091741.290000007</v>
          </cell>
          <cell r="I1114">
            <v>-69392282.969999999</v>
          </cell>
          <cell r="J1114">
            <v>-71335275.150000006</v>
          </cell>
          <cell r="K1114">
            <v>-74685563.269999996</v>
          </cell>
          <cell r="L1114">
            <v>-74238546.829999998</v>
          </cell>
          <cell r="M1114">
            <v>-74849719.719999999</v>
          </cell>
          <cell r="N1114">
            <v>-15729505.74</v>
          </cell>
          <cell r="O1114">
            <v>-1613369988.96</v>
          </cell>
          <cell r="P1114">
            <v>-935339705.25999999</v>
          </cell>
          <cell r="Q1114">
            <v>-346419831.85000002</v>
          </cell>
          <cell r="R1114">
            <v>-208688979.73000002</v>
          </cell>
          <cell r="S1114">
            <v>-215413121.38999999</v>
          </cell>
          <cell r="T1114">
            <v>-164817772.29000002</v>
          </cell>
          <cell r="U1114">
            <v>-581972101.74249995</v>
          </cell>
          <cell r="V1114">
            <v>-450481444.58000004</v>
          </cell>
          <cell r="W1114">
            <v>-661492052.20000005</v>
          </cell>
          <cell r="X1114">
            <v>-867558079.38750005</v>
          </cell>
        </row>
        <row r="1115">
          <cell r="A1115">
            <v>527402</v>
          </cell>
          <cell r="B1115" t="str">
            <v xml:space="preserve">                                             527402     Alloc Guar Fee Gfsf</v>
          </cell>
          <cell r="C1115">
            <v>96634068.239999995</v>
          </cell>
          <cell r="D1115">
            <v>96243428.75</v>
          </cell>
          <cell r="E1115">
            <v>74863764.409999996</v>
          </cell>
          <cell r="F1115">
            <v>44573985.469999999</v>
          </cell>
          <cell r="G1115">
            <v>44974225.399999999</v>
          </cell>
          <cell r="H1115">
            <v>45150809.140000001</v>
          </cell>
          <cell r="I1115">
            <v>44262788.460000001</v>
          </cell>
          <cell r="J1115">
            <v>45908336.560000002</v>
          </cell>
          <cell r="K1115">
            <v>49030288.75</v>
          </cell>
          <cell r="L1115">
            <v>48228618.75</v>
          </cell>
          <cell r="M1115">
            <v>48540277.619999997</v>
          </cell>
          <cell r="N1115" t="str">
            <v>0</v>
          </cell>
          <cell r="O1115">
            <v>1318554198.6900001</v>
          </cell>
          <cell r="P1115">
            <v>638410591.54999995</v>
          </cell>
          <cell r="Q1115">
            <v>267741261.40000001</v>
          </cell>
          <cell r="R1115">
            <v>134699020.00999999</v>
          </cell>
          <cell r="S1115">
            <v>139201413.77000001</v>
          </cell>
          <cell r="T1115">
            <v>96768896.370000005</v>
          </cell>
          <cell r="U1115">
            <v>468951756.33000004</v>
          </cell>
          <cell r="V1115">
            <v>334946565.48750001</v>
          </cell>
          <cell r="W1115">
            <v>470849113.22249997</v>
          </cell>
          <cell r="X1115">
            <v>602083298.05250001</v>
          </cell>
        </row>
        <row r="1116">
          <cell r="A1116">
            <v>527403</v>
          </cell>
          <cell r="B1116" t="str">
            <v xml:space="preserve">                                             527403     Alloc Guar Fee Gfmf</v>
          </cell>
          <cell r="C1116">
            <v>11707926</v>
          </cell>
          <cell r="D1116">
            <v>11566220.66</v>
          </cell>
          <cell r="E1116">
            <v>11635414.58</v>
          </cell>
          <cell r="F1116">
            <v>9633220</v>
          </cell>
          <cell r="G1116">
            <v>9777154.5899999999</v>
          </cell>
          <cell r="H1116">
            <v>9941799.4199999999</v>
          </cell>
          <cell r="I1116">
            <v>9984782.3300000001</v>
          </cell>
          <cell r="J1116">
            <v>10133071</v>
          </cell>
          <cell r="K1116">
            <v>10268416.25</v>
          </cell>
          <cell r="L1116">
            <v>10481566.67</v>
          </cell>
          <cell r="M1116">
            <v>10680016.25</v>
          </cell>
          <cell r="N1116" t="str">
            <v>0</v>
          </cell>
          <cell r="O1116">
            <v>130518502.5</v>
          </cell>
          <cell r="P1116">
            <v>115809587.75</v>
          </cell>
          <cell r="Q1116">
            <v>34909561.240000002</v>
          </cell>
          <cell r="R1116">
            <v>29352174.009999998</v>
          </cell>
          <cell r="S1116">
            <v>30386269.579999998</v>
          </cell>
          <cell r="T1116">
            <v>21161582.920000002</v>
          </cell>
          <cell r="U1116">
            <v>50102534.100000001</v>
          </cell>
          <cell r="V1116">
            <v>49508503.390000001</v>
          </cell>
          <cell r="W1116">
            <v>79383961.559999987</v>
          </cell>
          <cell r="X1116">
            <v>107849187.9575</v>
          </cell>
        </row>
        <row r="1117">
          <cell r="A1117">
            <v>527404</v>
          </cell>
          <cell r="B1117" t="str">
            <v xml:space="preserve">                                             527404     Alloc Guar Fee ACF</v>
          </cell>
          <cell r="C1117" t="str">
            <v>0</v>
          </cell>
          <cell r="D1117" t="str">
            <v>0</v>
          </cell>
          <cell r="E1117" t="str">
            <v>0</v>
          </cell>
          <cell r="F1117" t="str">
            <v>0</v>
          </cell>
          <cell r="G1117" t="str">
            <v>0</v>
          </cell>
          <cell r="H1117" t="str">
            <v>0</v>
          </cell>
          <cell r="I1117" t="str">
            <v>0</v>
          </cell>
          <cell r="J1117" t="str">
            <v>0</v>
          </cell>
          <cell r="K1117" t="str">
            <v>0</v>
          </cell>
          <cell r="L1117" t="str">
            <v>0</v>
          </cell>
          <cell r="M1117" t="str">
            <v>0</v>
          </cell>
          <cell r="N1117" t="str">
            <v>0</v>
          </cell>
          <cell r="O1117" t="str">
            <v>0</v>
          </cell>
          <cell r="P1117" t="str">
            <v>0</v>
          </cell>
          <cell r="Q1117" t="str">
            <v>0</v>
          </cell>
          <cell r="R1117" t="str">
            <v>0</v>
          </cell>
          <cell r="S1117" t="str">
            <v>0</v>
          </cell>
          <cell r="T1117" t="str">
            <v>0</v>
          </cell>
          <cell r="U1117" t="str">
            <v>0</v>
          </cell>
          <cell r="V1117" t="str">
            <v>0</v>
          </cell>
          <cell r="W1117" t="str">
            <v>0</v>
          </cell>
          <cell r="X1117" t="str">
            <v>0</v>
          </cell>
        </row>
        <row r="1118">
          <cell r="A1118">
            <v>527412</v>
          </cell>
          <cell r="B1118" t="str">
            <v xml:space="preserve">                                             527412     Allo Guar. Fee DC</v>
          </cell>
          <cell r="C1118">
            <v>14508989.310000001</v>
          </cell>
          <cell r="D1118">
            <v>14586969.65</v>
          </cell>
          <cell r="E1118">
            <v>14673050.25</v>
          </cell>
          <cell r="F1118">
            <v>14753027.279999999</v>
          </cell>
          <cell r="G1118">
            <v>14885625.699999999</v>
          </cell>
          <cell r="H1118">
            <v>14999132.73</v>
          </cell>
          <cell r="I1118">
            <v>15144712.18</v>
          </cell>
          <cell r="J1118">
            <v>15293867.59</v>
          </cell>
          <cell r="K1118">
            <v>15386858.27</v>
          </cell>
          <cell r="L1118">
            <v>15528361.41</v>
          </cell>
          <cell r="M1118">
            <v>15629425.85</v>
          </cell>
          <cell r="N1118">
            <v>15729505.74</v>
          </cell>
          <cell r="O1118">
            <v>164297287.77000001</v>
          </cell>
          <cell r="P1118">
            <v>181119525.96000001</v>
          </cell>
          <cell r="Q1118">
            <v>43769009.210000001</v>
          </cell>
          <cell r="R1118">
            <v>44637785.709999993</v>
          </cell>
          <cell r="S1118">
            <v>45825438.039999999</v>
          </cell>
          <cell r="T1118">
            <v>46887293</v>
          </cell>
          <cell r="U1118">
            <v>62917811.312500007</v>
          </cell>
          <cell r="V1118">
            <v>66026375.702500001</v>
          </cell>
          <cell r="W1118">
            <v>111258977.41749999</v>
          </cell>
          <cell r="X1118">
            <v>157625593.37750003</v>
          </cell>
        </row>
        <row r="1119">
          <cell r="A1119" t="str">
            <v xml:space="preserve">                                        NTGFEES</v>
          </cell>
          <cell r="B1119" t="str">
            <v xml:space="preserve">                                        NTGFEES</v>
          </cell>
          <cell r="C1119">
            <v>122850983.55</v>
          </cell>
          <cell r="D1119">
            <v>122396619.06</v>
          </cell>
          <cell r="E1119">
            <v>101172229.23999999</v>
          </cell>
          <cell r="F1119">
            <v>68960232.75</v>
          </cell>
          <cell r="G1119">
            <v>69637005.689999998</v>
          </cell>
          <cell r="H1119">
            <v>70091741.290000007</v>
          </cell>
          <cell r="I1119">
            <v>69392282.969999999</v>
          </cell>
          <cell r="J1119">
            <v>71335275.150000006</v>
          </cell>
          <cell r="K1119">
            <v>74685563.269999996</v>
          </cell>
          <cell r="L1119">
            <v>74238546.829999998</v>
          </cell>
          <cell r="M1119">
            <v>74849719.719999999</v>
          </cell>
          <cell r="N1119">
            <v>15729505.74</v>
          </cell>
          <cell r="O1119">
            <v>1613369988.96</v>
          </cell>
          <cell r="P1119">
            <v>935339705.25999999</v>
          </cell>
          <cell r="Q1119">
            <v>346419831.85000002</v>
          </cell>
          <cell r="R1119">
            <v>208688979.73000002</v>
          </cell>
          <cell r="S1119">
            <v>215413121.38999999</v>
          </cell>
          <cell r="T1119">
            <v>164817772.29000002</v>
          </cell>
          <cell r="U1119">
            <v>581972101.74249995</v>
          </cell>
          <cell r="V1119">
            <v>450481444.58000004</v>
          </cell>
          <cell r="W1119">
            <v>661492052.20000005</v>
          </cell>
          <cell r="X1119">
            <v>867558079.38750005</v>
          </cell>
        </row>
        <row r="1120">
          <cell r="A1120" t="str">
            <v xml:space="preserve">                                   TOTNOTGF</v>
          </cell>
          <cell r="B1120" t="str">
            <v xml:space="preserve">                                   Allocated guaranty fees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-1.4901161193847656E-8</v>
          </cell>
          <cell r="W1120">
            <v>2.9802322387695313E-8</v>
          </cell>
          <cell r="X1120">
            <v>0</v>
          </cell>
        </row>
        <row r="1121">
          <cell r="A1121">
            <v>530004</v>
          </cell>
          <cell r="B1121" t="str">
            <v xml:space="preserve">                                             530004     Tax Equiv Adj Lp</v>
          </cell>
          <cell r="C1121">
            <v>12155.02</v>
          </cell>
          <cell r="D1121">
            <v>0.38</v>
          </cell>
          <cell r="E1121">
            <v>-0.38</v>
          </cell>
          <cell r="F1121" t="str">
            <v>0</v>
          </cell>
          <cell r="G1121" t="str">
            <v>0</v>
          </cell>
          <cell r="H1121" t="str">
            <v>0</v>
          </cell>
          <cell r="I1121" t="str">
            <v>0</v>
          </cell>
          <cell r="J1121" t="str">
            <v>0</v>
          </cell>
          <cell r="K1121" t="str">
            <v>0</v>
          </cell>
          <cell r="L1121" t="str">
            <v>0</v>
          </cell>
          <cell r="M1121" t="str">
            <v>0</v>
          </cell>
          <cell r="N1121" t="str">
            <v>0</v>
          </cell>
          <cell r="O1121">
            <v>4479790.0599999996</v>
          </cell>
          <cell r="P1121">
            <v>12155.02</v>
          </cell>
          <cell r="Q1121">
            <v>12155.02</v>
          </cell>
          <cell r="R1121" t="str">
            <v>0</v>
          </cell>
          <cell r="S1121" t="str">
            <v>0</v>
          </cell>
          <cell r="T1121" t="str">
            <v>0</v>
          </cell>
          <cell r="U1121">
            <v>1129063.8749999998</v>
          </cell>
          <cell r="V1121">
            <v>12155.02</v>
          </cell>
          <cell r="W1121">
            <v>12155.02</v>
          </cell>
          <cell r="X1121">
            <v>12155.02</v>
          </cell>
        </row>
        <row r="1122">
          <cell r="A1122" t="str">
            <v xml:space="preserve">                                        TAXEQADJLIP</v>
          </cell>
          <cell r="B1122" t="str">
            <v xml:space="preserve">                                        Muni's and Auction preferred</v>
          </cell>
          <cell r="C1122">
            <v>12155.015384615383</v>
          </cell>
          <cell r="D1122">
            <v>0.37692307692307686</v>
          </cell>
          <cell r="E1122">
            <v>-0.37692307692307686</v>
          </cell>
          <cell r="F1122" t="str">
            <v>0</v>
          </cell>
          <cell r="G1122" t="str">
            <v>0</v>
          </cell>
          <cell r="H1122" t="str">
            <v>0</v>
          </cell>
          <cell r="I1122" t="str">
            <v>0</v>
          </cell>
          <cell r="J1122" t="str">
            <v>0</v>
          </cell>
          <cell r="K1122" t="str">
            <v>0</v>
          </cell>
          <cell r="L1122" t="str">
            <v>0</v>
          </cell>
          <cell r="M1122" t="str">
            <v>0</v>
          </cell>
          <cell r="N1122" t="str">
            <v>0</v>
          </cell>
          <cell r="O1122">
            <v>4479790.0603076918</v>
          </cell>
          <cell r="P1122">
            <v>12155.015384615383</v>
          </cell>
          <cell r="Q1122">
            <v>12155.015384615383</v>
          </cell>
          <cell r="R1122" t="str">
            <v>0</v>
          </cell>
          <cell r="S1122" t="str">
            <v>0</v>
          </cell>
          <cell r="T1122" t="str">
            <v>0</v>
          </cell>
          <cell r="U1122">
            <v>1129063.8708461537</v>
          </cell>
          <cell r="V1122">
            <v>12155.015384615383</v>
          </cell>
          <cell r="W1122">
            <v>12155.015384615383</v>
          </cell>
          <cell r="X1122">
            <v>12155.015384615383</v>
          </cell>
        </row>
        <row r="1123">
          <cell r="A1123">
            <v>530001</v>
          </cell>
          <cell r="B1123" t="str">
            <v xml:space="preserve">                                             530001     Tax Equiv Adj Mp</v>
          </cell>
          <cell r="C1123">
            <v>33379007.34</v>
          </cell>
          <cell r="D1123">
            <v>33157853.16</v>
          </cell>
          <cell r="E1123">
            <v>32904331.75</v>
          </cell>
          <cell r="F1123">
            <v>32699376.73</v>
          </cell>
          <cell r="G1123">
            <v>32707492.41</v>
          </cell>
          <cell r="H1123">
            <v>31889498.93</v>
          </cell>
          <cell r="I1123">
            <v>31497426.52</v>
          </cell>
          <cell r="J1123">
            <v>31627014.370000001</v>
          </cell>
          <cell r="K1123">
            <v>31187043.57</v>
          </cell>
          <cell r="L1123">
            <v>30974068.5</v>
          </cell>
          <cell r="M1123">
            <v>30733578.300000001</v>
          </cell>
          <cell r="N1123" t="str">
            <v>0</v>
          </cell>
          <cell r="O1123">
            <v>454751880.91000003</v>
          </cell>
          <cell r="P1123">
            <v>352756691.57999998</v>
          </cell>
          <cell r="Q1123">
            <v>99441192.25</v>
          </cell>
          <cell r="R1123">
            <v>97296368.069999993</v>
          </cell>
          <cell r="S1123">
            <v>94311484.460000008</v>
          </cell>
          <cell r="T1123">
            <v>61707646.799999997</v>
          </cell>
          <cell r="U1123">
            <v>163527235.25</v>
          </cell>
          <cell r="V1123">
            <v>148291845.73500001</v>
          </cell>
          <cell r="W1123">
            <v>243970898.28749999</v>
          </cell>
          <cell r="X1123">
            <v>329646385.30499995</v>
          </cell>
        </row>
        <row r="1124">
          <cell r="A1124">
            <v>530002</v>
          </cell>
          <cell r="B1124" t="str">
            <v xml:space="preserve">                                             530002</v>
          </cell>
          <cell r="C1124" t="str">
            <v>0</v>
          </cell>
          <cell r="D1124" t="str">
            <v>0</v>
          </cell>
          <cell r="E1124" t="str">
            <v>0</v>
          </cell>
          <cell r="F1124" t="str">
            <v>0</v>
          </cell>
          <cell r="G1124" t="str">
            <v>0</v>
          </cell>
          <cell r="H1124" t="str">
            <v>0</v>
          </cell>
          <cell r="I1124" t="str">
            <v>0</v>
          </cell>
          <cell r="J1124" t="str">
            <v>0</v>
          </cell>
          <cell r="K1124" t="str">
            <v>0</v>
          </cell>
          <cell r="L1124" t="str">
            <v>0</v>
          </cell>
          <cell r="M1124" t="str">
            <v>0</v>
          </cell>
          <cell r="N1124" t="str">
            <v>0</v>
          </cell>
          <cell r="O1124" t="str">
            <v>0</v>
          </cell>
          <cell r="P1124" t="str">
            <v>0</v>
          </cell>
          <cell r="Q1124" t="str">
            <v>0</v>
          </cell>
          <cell r="R1124" t="str">
            <v>0</v>
          </cell>
          <cell r="S1124" t="str">
            <v>0</v>
          </cell>
          <cell r="T1124" t="str">
            <v>0</v>
          </cell>
          <cell r="U1124" t="str">
            <v>0</v>
          </cell>
          <cell r="V1124" t="str">
            <v>0</v>
          </cell>
          <cell r="W1124" t="str">
            <v>0</v>
          </cell>
          <cell r="X1124" t="str">
            <v>0</v>
          </cell>
        </row>
        <row r="1125">
          <cell r="A1125" t="str">
            <v xml:space="preserve">                                        TAXEQADJMP</v>
          </cell>
          <cell r="B1125" t="str">
            <v xml:space="preserve">                                        TAXEQADJMP</v>
          </cell>
          <cell r="C1125">
            <v>33379007.34</v>
          </cell>
          <cell r="D1125">
            <v>33157853.163076919</v>
          </cell>
          <cell r="E1125">
            <v>32904331.745384615</v>
          </cell>
          <cell r="F1125">
            <v>32699376.726153847</v>
          </cell>
          <cell r="G1125">
            <v>32707492.413076919</v>
          </cell>
          <cell r="H1125">
            <v>31889498.93230769</v>
          </cell>
          <cell r="I1125">
            <v>31644957.028461535</v>
          </cell>
          <cell r="J1125">
            <v>31479483.856153846</v>
          </cell>
          <cell r="K1125">
            <v>31187043.606923074</v>
          </cell>
          <cell r="L1125">
            <v>30974068.504615381</v>
          </cell>
          <cell r="M1125">
            <v>30733578.297692303</v>
          </cell>
          <cell r="N1125">
            <v>30385163.722307689</v>
          </cell>
          <cell r="O1125">
            <v>454751880.92384619</v>
          </cell>
          <cell r="P1125">
            <v>383141855.33615381</v>
          </cell>
          <cell r="Q1125">
            <v>99441192.24846153</v>
          </cell>
          <cell r="R1125">
            <v>97296368.071538448</v>
          </cell>
          <cell r="S1125">
            <v>94311484.49153845</v>
          </cell>
          <cell r="T1125">
            <v>92092810.524615377</v>
          </cell>
          <cell r="U1125">
            <v>163527235.25384614</v>
          </cell>
          <cell r="V1125">
            <v>148291845.7326923</v>
          </cell>
          <cell r="W1125">
            <v>244007780.92115384</v>
          </cell>
          <cell r="X1125">
            <v>337242676.26942307</v>
          </cell>
        </row>
        <row r="1126">
          <cell r="A1126" t="str">
            <v xml:space="preserve">                                        TAXEQADJSF</v>
          </cell>
          <cell r="B1126" t="str">
            <v xml:space="preserve">                                        TAXEQADJSF</v>
          </cell>
          <cell r="C1126" t="str">
            <v>0</v>
          </cell>
          <cell r="D1126" t="str">
            <v>0</v>
          </cell>
          <cell r="E1126" t="str">
            <v>0</v>
          </cell>
          <cell r="F1126" t="str">
            <v>0</v>
          </cell>
          <cell r="G1126" t="str">
            <v>0</v>
          </cell>
          <cell r="H1126" t="str">
            <v>0</v>
          </cell>
          <cell r="I1126" t="str">
            <v>0</v>
          </cell>
          <cell r="J1126" t="str">
            <v>0</v>
          </cell>
          <cell r="K1126" t="str">
            <v>0</v>
          </cell>
          <cell r="L1126" t="str">
            <v>0</v>
          </cell>
          <cell r="M1126" t="str">
            <v>0</v>
          </cell>
          <cell r="N1126" t="str">
            <v>0</v>
          </cell>
          <cell r="O1126" t="str">
            <v>0</v>
          </cell>
          <cell r="P1126" t="str">
            <v>0</v>
          </cell>
          <cell r="Q1126" t="str">
            <v>0</v>
          </cell>
          <cell r="R1126" t="str">
            <v>0</v>
          </cell>
          <cell r="S1126" t="str">
            <v>0</v>
          </cell>
          <cell r="T1126" t="str">
            <v>0</v>
          </cell>
          <cell r="U1126" t="str">
            <v>0</v>
          </cell>
          <cell r="V1126" t="str">
            <v>0</v>
          </cell>
          <cell r="W1126" t="str">
            <v>0</v>
          </cell>
          <cell r="X1126" t="str">
            <v>0</v>
          </cell>
        </row>
        <row r="1127">
          <cell r="A1127">
            <v>530008</v>
          </cell>
          <cell r="B1127" t="str">
            <v xml:space="preserve">                                             530008     Tax Equiv Adj Oh</v>
          </cell>
          <cell r="C1127">
            <v>-33391162.359999999</v>
          </cell>
          <cell r="D1127">
            <v>-33157853.539999999</v>
          </cell>
          <cell r="E1127">
            <v>-32904331.370000001</v>
          </cell>
          <cell r="F1127">
            <v>-32699376.73</v>
          </cell>
          <cell r="G1127">
            <v>-32707492.41</v>
          </cell>
          <cell r="H1127">
            <v>-31889498.93</v>
          </cell>
          <cell r="I1127">
            <v>-31497426.52</v>
          </cell>
          <cell r="J1127">
            <v>-31627014.370000001</v>
          </cell>
          <cell r="K1127">
            <v>-31187043.57</v>
          </cell>
          <cell r="L1127">
            <v>-30974068.5</v>
          </cell>
          <cell r="M1127">
            <v>-30733578.300000001</v>
          </cell>
          <cell r="N1127" t="str">
            <v>0</v>
          </cell>
          <cell r="O1127">
            <v>-459231670.97000003</v>
          </cell>
          <cell r="P1127">
            <v>-352768846.60000002</v>
          </cell>
          <cell r="Q1127">
            <v>-99453347.269999996</v>
          </cell>
          <cell r="R1127">
            <v>-97296368.069999993</v>
          </cell>
          <cell r="S1127">
            <v>-94311484.460000008</v>
          </cell>
          <cell r="T1127">
            <v>-61707646.799999997</v>
          </cell>
          <cell r="U1127">
            <v>-164656299.125</v>
          </cell>
          <cell r="V1127">
            <v>-148304000.755</v>
          </cell>
          <cell r="W1127">
            <v>-243983053.3075</v>
          </cell>
          <cell r="X1127">
            <v>-329658540.32500005</v>
          </cell>
        </row>
        <row r="1128">
          <cell r="A1128" t="str">
            <v xml:space="preserve">                                        TAXEQADJRECONNII</v>
          </cell>
          <cell r="B1128" t="str">
            <v xml:space="preserve">                                        TAXEQADJRECONNII</v>
          </cell>
          <cell r="C1128">
            <v>-33391162.355384614</v>
          </cell>
          <cell r="D1128">
            <v>-33157853.539999995</v>
          </cell>
          <cell r="E1128">
            <v>-32904331.368461538</v>
          </cell>
          <cell r="F1128">
            <v>-32699376.726153847</v>
          </cell>
          <cell r="G1128">
            <v>-32707492.413076919</v>
          </cell>
          <cell r="H1128">
            <v>-31889498.93230769</v>
          </cell>
          <cell r="I1128">
            <v>-31644957.028461535</v>
          </cell>
          <cell r="J1128">
            <v>-31479483.856153846</v>
          </cell>
          <cell r="K1128">
            <v>-31187043.606923074</v>
          </cell>
          <cell r="L1128">
            <v>-30974068.504615381</v>
          </cell>
          <cell r="M1128">
            <v>-30733578.297692303</v>
          </cell>
          <cell r="N1128">
            <v>-30385163.722307689</v>
          </cell>
          <cell r="O1128">
            <v>-459231670.98415387</v>
          </cell>
          <cell r="P1128">
            <v>-383154010.35153842</v>
          </cell>
          <cell r="Q1128">
            <v>-99453347.263846144</v>
          </cell>
          <cell r="R1128">
            <v>-97296368.071538448</v>
          </cell>
          <cell r="S1128">
            <v>-94311484.49153845</v>
          </cell>
          <cell r="T1128">
            <v>-92092810.524615377</v>
          </cell>
          <cell r="U1128">
            <v>-164656299.12469232</v>
          </cell>
          <cell r="V1128">
            <v>-148304000.74807692</v>
          </cell>
          <cell r="W1128">
            <v>-244019935.93653846</v>
          </cell>
          <cell r="X1128">
            <v>-337254831.28480768</v>
          </cell>
        </row>
        <row r="1129">
          <cell r="A1129" t="str">
            <v xml:space="preserve">                                   TAXEQADJNII</v>
          </cell>
          <cell r="B1129" t="str">
            <v xml:space="preserve">                                   Tax equivalent adjustment on NII</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row>
        <row r="1130">
          <cell r="A1130" t="str">
            <v xml:space="preserve">                              TOTNIIBSEGTOT</v>
          </cell>
          <cell r="B1130" t="str">
            <v xml:space="preserve">                              Net interest income</v>
          </cell>
          <cell r="C1130">
            <v>703268809.92999983</v>
          </cell>
          <cell r="D1130">
            <v>704543616.95999956</v>
          </cell>
          <cell r="E1130">
            <v>819725322.82000065</v>
          </cell>
          <cell r="F1130">
            <v>420094224.60999918</v>
          </cell>
          <cell r="G1130">
            <v>570695732.4299984</v>
          </cell>
          <cell r="H1130">
            <v>694640572.53999949</v>
          </cell>
          <cell r="I1130">
            <v>556839716.63000107</v>
          </cell>
          <cell r="J1130">
            <v>541185589.69000006</v>
          </cell>
          <cell r="K1130">
            <v>532476231.4000001</v>
          </cell>
          <cell r="L1130">
            <v>492936055.52999926</v>
          </cell>
          <cell r="M1130">
            <v>445925881.48000145</v>
          </cell>
          <cell r="N1130">
            <v>665755486.01000071</v>
          </cell>
          <cell r="O1130">
            <v>11487958025.950005</v>
          </cell>
          <cell r="P1130">
            <v>7148087240.0299835</v>
          </cell>
          <cell r="Q1130">
            <v>2227537749.71</v>
          </cell>
          <cell r="R1130">
            <v>1685430529.5799971</v>
          </cell>
          <cell r="S1130">
            <v>1630501537.7200012</v>
          </cell>
          <cell r="T1130">
            <v>1604617423.0200014</v>
          </cell>
          <cell r="U1130">
            <v>3956644253.1199999</v>
          </cell>
          <cell r="V1130">
            <v>3001616427.5174966</v>
          </cell>
          <cell r="W1130">
            <v>4734309919.4574976</v>
          </cell>
          <cell r="X1130">
            <v>6302573670.8999949</v>
          </cell>
        </row>
        <row r="1131">
          <cell r="A1131">
            <v>731911</v>
          </cell>
          <cell r="B1131" t="str">
            <v xml:space="preserve">                                             731911     Guar Fee - Coast</v>
          </cell>
          <cell r="C1131" t="str">
            <v>0</v>
          </cell>
          <cell r="D1131" t="str">
            <v>0</v>
          </cell>
          <cell r="E1131" t="str">
            <v>0</v>
          </cell>
          <cell r="F1131" t="str">
            <v>0</v>
          </cell>
          <cell r="G1131" t="str">
            <v>0</v>
          </cell>
          <cell r="H1131" t="str">
            <v>0</v>
          </cell>
          <cell r="I1131" t="str">
            <v>0</v>
          </cell>
          <cell r="J1131" t="str">
            <v>0</v>
          </cell>
          <cell r="K1131" t="str">
            <v>0</v>
          </cell>
          <cell r="L1131" t="str">
            <v>0</v>
          </cell>
          <cell r="M1131" t="str">
            <v>0</v>
          </cell>
          <cell r="N1131" t="str">
            <v>0</v>
          </cell>
          <cell r="O1131">
            <v>195879</v>
          </cell>
          <cell r="P1131" t="str">
            <v>0</v>
          </cell>
          <cell r="Q1131" t="str">
            <v>0</v>
          </cell>
          <cell r="R1131" t="str">
            <v>0</v>
          </cell>
          <cell r="S1131" t="str">
            <v>0</v>
          </cell>
          <cell r="T1131" t="str">
            <v>0</v>
          </cell>
          <cell r="U1131">
            <v>48969.75</v>
          </cell>
          <cell r="V1131" t="str">
            <v>0</v>
          </cell>
          <cell r="W1131" t="str">
            <v>0</v>
          </cell>
          <cell r="X1131" t="str">
            <v>0</v>
          </cell>
        </row>
        <row r="1132">
          <cell r="A1132">
            <v>731912</v>
          </cell>
          <cell r="B1132" t="str">
            <v xml:space="preserve">                                             731912     Amort Guar Fee Buydown-MF</v>
          </cell>
          <cell r="C1132">
            <v>192.45</v>
          </cell>
          <cell r="D1132">
            <v>187.21</v>
          </cell>
          <cell r="E1132">
            <v>181.72</v>
          </cell>
          <cell r="F1132">
            <v>184.12</v>
          </cell>
          <cell r="G1132">
            <v>179.43</v>
          </cell>
          <cell r="H1132">
            <v>174.67</v>
          </cell>
          <cell r="I1132">
            <v>166.31</v>
          </cell>
          <cell r="J1132">
            <v>162.66999999999999</v>
          </cell>
          <cell r="K1132">
            <v>159.21</v>
          </cell>
          <cell r="L1132">
            <v>148.88</v>
          </cell>
          <cell r="M1132">
            <v>145.37</v>
          </cell>
          <cell r="N1132">
            <v>141.9</v>
          </cell>
          <cell r="O1132">
            <v>6174.42</v>
          </cell>
          <cell r="P1132">
            <v>2023.94</v>
          </cell>
          <cell r="Q1132">
            <v>561.38</v>
          </cell>
          <cell r="R1132">
            <v>538.22</v>
          </cell>
          <cell r="S1132">
            <v>488.19</v>
          </cell>
          <cell r="T1132">
            <v>436.15</v>
          </cell>
          <cell r="U1132">
            <v>1826.9775</v>
          </cell>
          <cell r="V1132">
            <v>832.85249999999996</v>
          </cell>
          <cell r="W1132">
            <v>1345.47</v>
          </cell>
          <cell r="X1132">
            <v>1807.61</v>
          </cell>
        </row>
        <row r="1133">
          <cell r="A1133" t="str">
            <v xml:space="preserve">                                        COASTAMORT</v>
          </cell>
          <cell r="B1133" t="str">
            <v xml:space="preserve">                                        COASTAMORT</v>
          </cell>
          <cell r="C1133">
            <v>192.45</v>
          </cell>
          <cell r="D1133">
            <v>187.21</v>
          </cell>
          <cell r="E1133">
            <v>181.72</v>
          </cell>
          <cell r="F1133">
            <v>184.12</v>
          </cell>
          <cell r="G1133">
            <v>179.43</v>
          </cell>
          <cell r="H1133">
            <v>174.67</v>
          </cell>
          <cell r="I1133">
            <v>166.31</v>
          </cell>
          <cell r="J1133">
            <v>162.66999999999999</v>
          </cell>
          <cell r="K1133">
            <v>159.21</v>
          </cell>
          <cell r="L1133">
            <v>148.88</v>
          </cell>
          <cell r="M1133">
            <v>145.37</v>
          </cell>
          <cell r="N1133">
            <v>141.9</v>
          </cell>
          <cell r="O1133">
            <v>202053.42</v>
          </cell>
          <cell r="P1133">
            <v>2023.94</v>
          </cell>
          <cell r="Q1133">
            <v>561.38</v>
          </cell>
          <cell r="R1133">
            <v>538.22</v>
          </cell>
          <cell r="S1133">
            <v>488.19</v>
          </cell>
          <cell r="T1133">
            <v>436.15</v>
          </cell>
          <cell r="U1133">
            <v>50796.727500000008</v>
          </cell>
          <cell r="V1133">
            <v>832.85249999999996</v>
          </cell>
          <cell r="W1133">
            <v>1345.47</v>
          </cell>
          <cell r="X1133">
            <v>1807.61</v>
          </cell>
        </row>
        <row r="1134">
          <cell r="A1134">
            <v>732011</v>
          </cell>
          <cell r="B1134" t="str">
            <v xml:space="preserve">                                             732011     Gf Inc-Wh Ln Remic/Sf</v>
          </cell>
          <cell r="C1134">
            <v>3676776.38</v>
          </cell>
          <cell r="D1134">
            <v>3617096.83</v>
          </cell>
          <cell r="E1134">
            <v>3406066.5</v>
          </cell>
          <cell r="F1134">
            <v>3436771.41</v>
          </cell>
          <cell r="G1134">
            <v>3344956.95</v>
          </cell>
          <cell r="H1134">
            <v>3173912.55</v>
          </cell>
          <cell r="I1134">
            <v>3118445.11</v>
          </cell>
          <cell r="J1134">
            <v>3064175.9</v>
          </cell>
          <cell r="K1134">
            <v>2877952.17</v>
          </cell>
          <cell r="L1134">
            <v>2835738.24</v>
          </cell>
          <cell r="M1134">
            <v>2665914.44</v>
          </cell>
          <cell r="N1134">
            <v>2556586.7200000002</v>
          </cell>
          <cell r="O1134">
            <v>56104773.140000001</v>
          </cell>
          <cell r="P1134">
            <v>37774393.200000003</v>
          </cell>
          <cell r="Q1134">
            <v>10699939.710000001</v>
          </cell>
          <cell r="R1134">
            <v>9955640.9100000001</v>
          </cell>
          <cell r="S1134">
            <v>9060573.1799999997</v>
          </cell>
          <cell r="T1134">
            <v>8058239.4000000004</v>
          </cell>
          <cell r="U1134">
            <v>19443840.609999999</v>
          </cell>
          <cell r="V1134">
            <v>15743474.879999999</v>
          </cell>
          <cell r="W1134">
            <v>25245990.445</v>
          </cell>
          <cell r="X1134">
            <v>33815061.379999995</v>
          </cell>
        </row>
        <row r="1135">
          <cell r="A1135">
            <v>732012</v>
          </cell>
          <cell r="B1135" t="str">
            <v xml:space="preserve">                                             732012     Gf Inc-Wh Ln Remic/Fis</v>
          </cell>
          <cell r="C1135">
            <v>251434.72</v>
          </cell>
          <cell r="D1135">
            <v>239919.05</v>
          </cell>
          <cell r="E1135">
            <v>228268.74</v>
          </cell>
          <cell r="F1135">
            <v>229487.37</v>
          </cell>
          <cell r="G1135">
            <v>223001.75</v>
          </cell>
          <cell r="H1135">
            <v>211472.32</v>
          </cell>
          <cell r="I1135">
            <v>207659.8</v>
          </cell>
          <cell r="J1135">
            <v>200922.69</v>
          </cell>
          <cell r="K1135">
            <v>372727.35</v>
          </cell>
          <cell r="L1135">
            <v>-166881.19</v>
          </cell>
          <cell r="M1135">
            <v>176916.22</v>
          </cell>
          <cell r="N1135">
            <v>171722.23999999999</v>
          </cell>
          <cell r="O1135">
            <v>3698811.62</v>
          </cell>
          <cell r="P1135">
            <v>2346651.06</v>
          </cell>
          <cell r="Q1135">
            <v>719622.51</v>
          </cell>
          <cell r="R1135">
            <v>663961.43999999994</v>
          </cell>
          <cell r="S1135">
            <v>781309.84</v>
          </cell>
          <cell r="T1135">
            <v>181757.27</v>
          </cell>
          <cell r="U1135">
            <v>1290305.655</v>
          </cell>
          <cell r="V1135">
            <v>1056106.9924999999</v>
          </cell>
          <cell r="W1135">
            <v>1732971.9825000002</v>
          </cell>
          <cell r="X1135">
            <v>2171121.5674999999</v>
          </cell>
        </row>
        <row r="1136">
          <cell r="A1136">
            <v>731211</v>
          </cell>
          <cell r="B1136" t="str">
            <v xml:space="preserve">                                             731211     Guar Fee - Mbs Swaps</v>
          </cell>
          <cell r="C1136">
            <v>199199570.61000001</v>
          </cell>
          <cell r="D1136">
            <v>202833948.44999999</v>
          </cell>
          <cell r="E1136">
            <v>225862440.59</v>
          </cell>
          <cell r="F1136">
            <v>256913892.06</v>
          </cell>
          <cell r="G1136">
            <v>258938058.25</v>
          </cell>
          <cell r="H1136">
            <v>261291831.90000001</v>
          </cell>
          <cell r="I1136">
            <v>262377147.28999999</v>
          </cell>
          <cell r="J1136">
            <v>265458844.91</v>
          </cell>
          <cell r="K1136">
            <v>268993200.41000003</v>
          </cell>
          <cell r="L1136">
            <v>273485306.41000003</v>
          </cell>
          <cell r="M1136">
            <v>273979865.10000002</v>
          </cell>
          <cell r="N1136">
            <v>277190695.75999999</v>
          </cell>
          <cell r="O1136">
            <v>2157037859.73</v>
          </cell>
          <cell r="P1136">
            <v>3026524801.7399998</v>
          </cell>
          <cell r="Q1136">
            <v>627895959.64999998</v>
          </cell>
          <cell r="R1136">
            <v>777143782.21000004</v>
          </cell>
          <cell r="S1136">
            <v>796829192.61000001</v>
          </cell>
          <cell r="T1136">
            <v>824655867.26999998</v>
          </cell>
          <cell r="U1136">
            <v>846541727.26250005</v>
          </cell>
          <cell r="V1136">
            <v>1015373365.7950001</v>
          </cell>
          <cell r="W1136">
            <v>1801800324.8849998</v>
          </cell>
          <cell r="X1136">
            <v>2613270520.7674999</v>
          </cell>
        </row>
        <row r="1137">
          <cell r="A1137">
            <v>731212</v>
          </cell>
          <cell r="B1137" t="str">
            <v xml:space="preserve">                                             731212     Theoretical GF NII - I/O</v>
          </cell>
          <cell r="C1137" t="str">
            <v>0</v>
          </cell>
          <cell r="D1137" t="str">
            <v>0</v>
          </cell>
          <cell r="E1137" t="str">
            <v>0</v>
          </cell>
          <cell r="F1137" t="str">
            <v>0</v>
          </cell>
          <cell r="G1137" t="str">
            <v>0</v>
          </cell>
          <cell r="H1137" t="str">
            <v>0</v>
          </cell>
          <cell r="I1137" t="str">
            <v>0</v>
          </cell>
          <cell r="J1137" t="str">
            <v>0</v>
          </cell>
          <cell r="K1137" t="str">
            <v>0</v>
          </cell>
          <cell r="L1137" t="str">
            <v>0</v>
          </cell>
          <cell r="M1137" t="str">
            <v>0</v>
          </cell>
          <cell r="N1137" t="str">
            <v>0</v>
          </cell>
          <cell r="O1137">
            <v>336228448.85000002</v>
          </cell>
          <cell r="P1137" t="str">
            <v>0</v>
          </cell>
          <cell r="Q1137" t="str">
            <v>0</v>
          </cell>
          <cell r="R1137" t="str">
            <v>0</v>
          </cell>
          <cell r="S1137" t="str">
            <v>0</v>
          </cell>
          <cell r="T1137" t="str">
            <v>0</v>
          </cell>
          <cell r="U1137">
            <v>84057112.212500006</v>
          </cell>
          <cell r="V1137" t="str">
            <v>0</v>
          </cell>
          <cell r="W1137" t="str">
            <v>0</v>
          </cell>
          <cell r="X1137" t="str">
            <v>0</v>
          </cell>
        </row>
        <row r="1138">
          <cell r="A1138">
            <v>731213</v>
          </cell>
          <cell r="B1138" t="str">
            <v xml:space="preserve">                                             731213     Theortical GF NII - CONTRA</v>
          </cell>
          <cell r="C1138" t="str">
            <v>0</v>
          </cell>
          <cell r="D1138" t="str">
            <v>0</v>
          </cell>
          <cell r="E1138" t="str">
            <v>0</v>
          </cell>
          <cell r="F1138" t="str">
            <v>0</v>
          </cell>
          <cell r="G1138" t="str">
            <v>0</v>
          </cell>
          <cell r="H1138" t="str">
            <v>0</v>
          </cell>
          <cell r="I1138" t="str">
            <v>0</v>
          </cell>
          <cell r="J1138" t="str">
            <v>0</v>
          </cell>
          <cell r="K1138" t="str">
            <v>0</v>
          </cell>
          <cell r="L1138" t="str">
            <v>0</v>
          </cell>
          <cell r="M1138" t="str">
            <v>0</v>
          </cell>
          <cell r="N1138" t="str">
            <v>0</v>
          </cell>
          <cell r="O1138">
            <v>-336228448.85000002</v>
          </cell>
          <cell r="P1138" t="str">
            <v>0</v>
          </cell>
          <cell r="Q1138" t="str">
            <v>0</v>
          </cell>
          <cell r="R1138" t="str">
            <v>0</v>
          </cell>
          <cell r="S1138" t="str">
            <v>0</v>
          </cell>
          <cell r="T1138" t="str">
            <v>0</v>
          </cell>
          <cell r="U1138">
            <v>-84057112.212500006</v>
          </cell>
          <cell r="V1138" t="str">
            <v>0</v>
          </cell>
          <cell r="W1138" t="str">
            <v>0</v>
          </cell>
          <cell r="X1138" t="str">
            <v>0</v>
          </cell>
        </row>
        <row r="1139">
          <cell r="A1139">
            <v>731214</v>
          </cell>
          <cell r="B1139" t="str">
            <v xml:space="preserve">                                             731214     Guar Fee-Project (Plass)</v>
          </cell>
          <cell r="C1139">
            <v>15168.4</v>
          </cell>
          <cell r="D1139">
            <v>15073.54</v>
          </cell>
          <cell r="E1139">
            <v>14980.42</v>
          </cell>
          <cell r="F1139">
            <v>14888.17</v>
          </cell>
          <cell r="G1139">
            <v>14719.64</v>
          </cell>
          <cell r="H1139">
            <v>14630.52</v>
          </cell>
          <cell r="I1139">
            <v>14536.69</v>
          </cell>
          <cell r="J1139">
            <v>14106.67</v>
          </cell>
          <cell r="K1139">
            <v>13413.94</v>
          </cell>
          <cell r="L1139">
            <v>13322.86</v>
          </cell>
          <cell r="M1139">
            <v>13229.49</v>
          </cell>
          <cell r="N1139">
            <v>13063.89</v>
          </cell>
          <cell r="O1139">
            <v>205252.62</v>
          </cell>
          <cell r="P1139">
            <v>171134.23</v>
          </cell>
          <cell r="Q1139">
            <v>45222.36</v>
          </cell>
          <cell r="R1139">
            <v>44238.33</v>
          </cell>
          <cell r="S1139">
            <v>42057.3</v>
          </cell>
          <cell r="T1139">
            <v>39616.239999999998</v>
          </cell>
          <cell r="U1139">
            <v>73971.33</v>
          </cell>
          <cell r="V1139">
            <v>67405.9375</v>
          </cell>
          <cell r="W1139">
            <v>110770.0275</v>
          </cell>
          <cell r="X1139">
            <v>151390.85249999998</v>
          </cell>
        </row>
        <row r="1140">
          <cell r="A1140">
            <v>731299</v>
          </cell>
          <cell r="B1140" t="str">
            <v xml:space="preserve">                                             731299     Guar Fee Adjustments</v>
          </cell>
          <cell r="C1140">
            <v>-11735.33</v>
          </cell>
          <cell r="D1140">
            <v>-1417.77</v>
          </cell>
          <cell r="E1140">
            <v>-66218.89</v>
          </cell>
          <cell r="F1140">
            <v>-117.9</v>
          </cell>
          <cell r="G1140">
            <v>-7340.21</v>
          </cell>
          <cell r="H1140">
            <v>6651.35</v>
          </cell>
          <cell r="I1140">
            <v>-1079.8599999999999</v>
          </cell>
          <cell r="J1140">
            <v>-4016.83</v>
          </cell>
          <cell r="K1140">
            <v>1726.69</v>
          </cell>
          <cell r="L1140">
            <v>1669.28</v>
          </cell>
          <cell r="M1140">
            <v>-1140.82</v>
          </cell>
          <cell r="N1140">
            <v>-6343.35</v>
          </cell>
          <cell r="O1140">
            <v>375787.95</v>
          </cell>
          <cell r="P1140">
            <v>-89363.64</v>
          </cell>
          <cell r="Q1140">
            <v>-79371.990000000005</v>
          </cell>
          <cell r="R1140">
            <v>-806.75999999999931</v>
          </cell>
          <cell r="S1140">
            <v>-3370</v>
          </cell>
          <cell r="T1140">
            <v>-5814.89</v>
          </cell>
          <cell r="U1140">
            <v>67881.882500000007</v>
          </cell>
          <cell r="V1140">
            <v>-81467.682499999995</v>
          </cell>
          <cell r="W1140">
            <v>-82565.387499999997</v>
          </cell>
          <cell r="X1140">
            <v>-84453.037500000006</v>
          </cell>
        </row>
        <row r="1141">
          <cell r="A1141">
            <v>731411</v>
          </cell>
          <cell r="B1141" t="str">
            <v xml:space="preserve">                                             731411     Guar Fee - (Mrs On Mbs)</v>
          </cell>
          <cell r="C1141">
            <v>663.96</v>
          </cell>
          <cell r="D1141">
            <v>624.99</v>
          </cell>
          <cell r="E1141">
            <v>617.82000000000005</v>
          </cell>
          <cell r="F1141">
            <v>560.16</v>
          </cell>
          <cell r="G1141">
            <v>537.72</v>
          </cell>
          <cell r="H1141">
            <v>499.12</v>
          </cell>
          <cell r="I1141">
            <v>479.72</v>
          </cell>
          <cell r="J1141">
            <v>455.25</v>
          </cell>
          <cell r="K1141">
            <v>421.34</v>
          </cell>
          <cell r="L1141">
            <v>-129.58000000000001</v>
          </cell>
          <cell r="M1141" t="str">
            <v>0</v>
          </cell>
          <cell r="N1141" t="str">
            <v>0</v>
          </cell>
          <cell r="O1141">
            <v>11762</v>
          </cell>
          <cell r="P1141">
            <v>4730.5</v>
          </cell>
          <cell r="Q1141">
            <v>1906.77</v>
          </cell>
          <cell r="R1141">
            <v>1597</v>
          </cell>
          <cell r="S1141">
            <v>1356.31</v>
          </cell>
          <cell r="T1141">
            <v>-129.58000000000001</v>
          </cell>
          <cell r="U1141">
            <v>3905.42</v>
          </cell>
          <cell r="V1141">
            <v>2720.53</v>
          </cell>
          <cell r="W1141">
            <v>4196.5200000000004</v>
          </cell>
          <cell r="X1141">
            <v>4762.8950000000004</v>
          </cell>
        </row>
        <row r="1142">
          <cell r="A1142">
            <v>731871</v>
          </cell>
          <cell r="B1142" t="str">
            <v xml:space="preserve">                                             731871     Guar Fee-Misc</v>
          </cell>
          <cell r="C1142" t="str">
            <v>0</v>
          </cell>
          <cell r="D1142" t="str">
            <v>0</v>
          </cell>
          <cell r="E1142" t="str">
            <v>0</v>
          </cell>
          <cell r="F1142" t="str">
            <v>0</v>
          </cell>
          <cell r="G1142" t="str">
            <v>0</v>
          </cell>
          <cell r="H1142" t="str">
            <v>0</v>
          </cell>
          <cell r="I1142" t="str">
            <v>0</v>
          </cell>
          <cell r="J1142" t="str">
            <v>0</v>
          </cell>
          <cell r="K1142" t="str">
            <v>0</v>
          </cell>
          <cell r="L1142" t="str">
            <v>0</v>
          </cell>
          <cell r="M1142" t="str">
            <v>0</v>
          </cell>
          <cell r="N1142" t="str">
            <v>0</v>
          </cell>
          <cell r="O1142" t="str">
            <v>0</v>
          </cell>
          <cell r="P1142" t="str">
            <v>0</v>
          </cell>
          <cell r="Q1142" t="str">
            <v>0</v>
          </cell>
          <cell r="R1142" t="str">
            <v>0</v>
          </cell>
          <cell r="S1142" t="str">
            <v>0</v>
          </cell>
          <cell r="T1142" t="str">
            <v>0</v>
          </cell>
          <cell r="U1142" t="str">
            <v>0</v>
          </cell>
          <cell r="V1142" t="str">
            <v>0</v>
          </cell>
          <cell r="W1142" t="str">
            <v>0</v>
          </cell>
          <cell r="X1142" t="str">
            <v>0</v>
          </cell>
        </row>
        <row r="1143">
          <cell r="A1143">
            <v>731902</v>
          </cell>
          <cell r="B1143" t="str">
            <v xml:space="preserve">                                             731902     GUARANTY FEES-SF CONTRA</v>
          </cell>
          <cell r="C1143" t="str">
            <v>0</v>
          </cell>
          <cell r="D1143" t="str">
            <v>0</v>
          </cell>
          <cell r="E1143" t="str">
            <v>0</v>
          </cell>
          <cell r="F1143" t="str">
            <v>0</v>
          </cell>
          <cell r="G1143" t="str">
            <v>0</v>
          </cell>
          <cell r="H1143" t="str">
            <v>0</v>
          </cell>
          <cell r="I1143" t="str">
            <v>0</v>
          </cell>
          <cell r="J1143" t="str">
            <v>0</v>
          </cell>
          <cell r="K1143" t="str">
            <v>0</v>
          </cell>
          <cell r="L1143" t="str">
            <v>0</v>
          </cell>
          <cell r="M1143" t="str">
            <v>0</v>
          </cell>
          <cell r="N1143" t="str">
            <v>0</v>
          </cell>
          <cell r="O1143" t="str">
            <v>0</v>
          </cell>
          <cell r="P1143" t="str">
            <v>0</v>
          </cell>
          <cell r="Q1143" t="str">
            <v>0</v>
          </cell>
          <cell r="R1143" t="str">
            <v>0</v>
          </cell>
          <cell r="S1143" t="str">
            <v>0</v>
          </cell>
          <cell r="T1143" t="str">
            <v>0</v>
          </cell>
          <cell r="U1143" t="str">
            <v>0</v>
          </cell>
          <cell r="V1143" t="str">
            <v>0</v>
          </cell>
          <cell r="W1143" t="str">
            <v>0</v>
          </cell>
          <cell r="X1143" t="str">
            <v>0</v>
          </cell>
        </row>
        <row r="1144">
          <cell r="A1144">
            <v>731903</v>
          </cell>
          <cell r="B1144" t="str">
            <v xml:space="preserve">                                             731903     Gf Mf</v>
          </cell>
          <cell r="C1144">
            <v>13339784.15</v>
          </cell>
          <cell r="D1144">
            <v>12569379.42</v>
          </cell>
          <cell r="E1144">
            <v>13213129.18</v>
          </cell>
          <cell r="F1144">
            <v>15000365.77</v>
          </cell>
          <cell r="G1144">
            <v>15038690.470000001</v>
          </cell>
          <cell r="H1144">
            <v>14716520.02</v>
          </cell>
          <cell r="I1144">
            <v>14603092.92</v>
          </cell>
          <cell r="J1144">
            <v>14648234.529999999</v>
          </cell>
          <cell r="K1144">
            <v>14564055.6</v>
          </cell>
          <cell r="L1144">
            <v>14362588.529999999</v>
          </cell>
          <cell r="M1144">
            <v>14138225.189999999</v>
          </cell>
          <cell r="N1144">
            <v>28178.31</v>
          </cell>
          <cell r="O1144">
            <v>162663049.30000001</v>
          </cell>
          <cell r="P1144">
            <v>156222244.09</v>
          </cell>
          <cell r="Q1144">
            <v>39122292.75</v>
          </cell>
          <cell r="R1144">
            <v>44755576.260000005</v>
          </cell>
          <cell r="S1144">
            <v>43815383.049999997</v>
          </cell>
          <cell r="T1144">
            <v>28528992.029999997</v>
          </cell>
          <cell r="U1144">
            <v>60258572.442500003</v>
          </cell>
          <cell r="V1144">
            <v>61571042.317499995</v>
          </cell>
          <cell r="W1144">
            <v>105795319.86499999</v>
          </cell>
          <cell r="X1144">
            <v>145541350.63</v>
          </cell>
        </row>
        <row r="1145">
          <cell r="A1145">
            <v>731908</v>
          </cell>
          <cell r="B1145" t="str">
            <v xml:space="preserve">                                             731908     Gf Sf Contra</v>
          </cell>
          <cell r="C1145">
            <v>-13172817.17</v>
          </cell>
          <cell r="D1145">
            <v>-12403222.58</v>
          </cell>
          <cell r="E1145">
            <v>-13047764.48</v>
          </cell>
          <cell r="F1145">
            <v>-14797960.529999999</v>
          </cell>
          <cell r="G1145">
            <v>-14879781.779999999</v>
          </cell>
          <cell r="H1145">
            <v>-14558099.390000001</v>
          </cell>
          <cell r="I1145">
            <v>-14443172.16</v>
          </cell>
          <cell r="J1145">
            <v>-14488872.289999999</v>
          </cell>
          <cell r="K1145">
            <v>-14405241.380000001</v>
          </cell>
          <cell r="L1145">
            <v>-14290217.310000001</v>
          </cell>
          <cell r="M1145">
            <v>-14109456.529999999</v>
          </cell>
          <cell r="N1145" t="str">
            <v>0</v>
          </cell>
          <cell r="O1145">
            <v>-160637243.80000001</v>
          </cell>
          <cell r="P1145">
            <v>-154596605.59999999</v>
          </cell>
          <cell r="Q1145">
            <v>-38623804.230000004</v>
          </cell>
          <cell r="R1145">
            <v>-44235841.700000003</v>
          </cell>
          <cell r="S1145">
            <v>-43337285.829999998</v>
          </cell>
          <cell r="T1145">
            <v>-28399673.84</v>
          </cell>
          <cell r="U1145">
            <v>-59502476.237499997</v>
          </cell>
          <cell r="V1145">
            <v>-60801690.365000002</v>
          </cell>
          <cell r="W1145">
            <v>-104537771.53999999</v>
          </cell>
          <cell r="X1145">
            <v>-143969323.00749999</v>
          </cell>
        </row>
        <row r="1146">
          <cell r="A1146">
            <v>732013</v>
          </cell>
          <cell r="B1146" t="str">
            <v xml:space="preserve">                                             732013     Gf Inc-Wh Ln Remic/Mf</v>
          </cell>
          <cell r="C1146">
            <v>374305.02</v>
          </cell>
          <cell r="D1146">
            <v>366254.75</v>
          </cell>
          <cell r="E1146">
            <v>338727.21</v>
          </cell>
          <cell r="F1146">
            <v>381419.4</v>
          </cell>
          <cell r="G1146">
            <v>342423.2</v>
          </cell>
          <cell r="H1146">
            <v>363850.11</v>
          </cell>
          <cell r="I1146">
            <v>331685.36</v>
          </cell>
          <cell r="J1146">
            <v>351651.86</v>
          </cell>
          <cell r="K1146">
            <v>162669.69</v>
          </cell>
          <cell r="L1146">
            <v>683776.83</v>
          </cell>
          <cell r="M1146">
            <v>343888.25</v>
          </cell>
          <cell r="N1146">
            <v>319297.84000000003</v>
          </cell>
          <cell r="O1146">
            <v>4869640.28</v>
          </cell>
          <cell r="P1146">
            <v>4359949.5199999996</v>
          </cell>
          <cell r="Q1146">
            <v>1079286.98</v>
          </cell>
          <cell r="R1146">
            <v>1087692.71</v>
          </cell>
          <cell r="S1146">
            <v>846006.91</v>
          </cell>
          <cell r="T1146">
            <v>1346962.92</v>
          </cell>
          <cell r="U1146">
            <v>1765948.0125000002</v>
          </cell>
          <cell r="V1146">
            <v>1627525.6574999997</v>
          </cell>
          <cell r="W1146">
            <v>2632237.0625</v>
          </cell>
          <cell r="X1146">
            <v>3777587.8075000001</v>
          </cell>
        </row>
        <row r="1147">
          <cell r="A1147">
            <v>732100</v>
          </cell>
          <cell r="B1147" t="str">
            <v xml:space="preserve">                                             732100     GUAR FEE-DMBS-MF-CF</v>
          </cell>
          <cell r="C1147">
            <v>1401049.47</v>
          </cell>
          <cell r="D1147">
            <v>1210934.78</v>
          </cell>
          <cell r="E1147">
            <v>1264477.82</v>
          </cell>
          <cell r="F1147">
            <v>1193777.78</v>
          </cell>
          <cell r="G1147">
            <v>1207181.02</v>
          </cell>
          <cell r="H1147">
            <v>1194028.81</v>
          </cell>
          <cell r="I1147">
            <v>1164743.94</v>
          </cell>
          <cell r="J1147">
            <v>1194577.01</v>
          </cell>
          <cell r="K1147">
            <v>1152326.78</v>
          </cell>
          <cell r="L1147">
            <v>1178825.44</v>
          </cell>
          <cell r="M1147">
            <v>1111747.6499999999</v>
          </cell>
          <cell r="N1147">
            <v>1122630.46</v>
          </cell>
          <cell r="O1147">
            <v>20721101.579999998</v>
          </cell>
          <cell r="P1147">
            <v>14396300.960000001</v>
          </cell>
          <cell r="Q1147">
            <v>3876462.07</v>
          </cell>
          <cell r="R1147">
            <v>3594987.61</v>
          </cell>
          <cell r="S1147">
            <v>3511647.73</v>
          </cell>
          <cell r="T1147">
            <v>3413203.55</v>
          </cell>
          <cell r="U1147">
            <v>7152649.3424999993</v>
          </cell>
          <cell r="V1147">
            <v>5673893.1174999997</v>
          </cell>
          <cell r="W1147">
            <v>9230377.8350000009</v>
          </cell>
          <cell r="X1147">
            <v>12703747.93</v>
          </cell>
        </row>
        <row r="1148">
          <cell r="A1148">
            <v>732102</v>
          </cell>
          <cell r="B1148" t="str">
            <v xml:space="preserve">                                             732102     DMBS-GUAR-FEE-MF</v>
          </cell>
          <cell r="C1148">
            <v>614924.04</v>
          </cell>
          <cell r="D1148">
            <v>571991.82999999996</v>
          </cell>
          <cell r="E1148">
            <v>573825.62</v>
          </cell>
          <cell r="F1148">
            <v>571723.5</v>
          </cell>
          <cell r="G1148">
            <v>564999.81000000006</v>
          </cell>
          <cell r="H1148">
            <v>553110.80000000005</v>
          </cell>
          <cell r="I1148">
            <v>552257.17000000004</v>
          </cell>
          <cell r="J1148">
            <v>547578.17000000004</v>
          </cell>
          <cell r="K1148">
            <v>484410.77</v>
          </cell>
          <cell r="L1148">
            <v>463736.38</v>
          </cell>
          <cell r="M1148">
            <v>450535.99</v>
          </cell>
          <cell r="N1148">
            <v>450443.11</v>
          </cell>
          <cell r="O1148">
            <v>8277696.6399999997</v>
          </cell>
          <cell r="P1148">
            <v>6399537.1900000004</v>
          </cell>
          <cell r="Q1148">
            <v>1760741.49</v>
          </cell>
          <cell r="R1148">
            <v>1689834.11</v>
          </cell>
          <cell r="S1148">
            <v>1584246.11</v>
          </cell>
          <cell r="T1148">
            <v>1364715.48</v>
          </cell>
          <cell r="U1148">
            <v>2960069.51</v>
          </cell>
          <cell r="V1148">
            <v>2610311.7200000002</v>
          </cell>
          <cell r="W1148">
            <v>4259660.2549999999</v>
          </cell>
          <cell r="X1148">
            <v>5720502.7675000001</v>
          </cell>
        </row>
        <row r="1149">
          <cell r="A1149" t="str">
            <v xml:space="preserve">                                        SWAPGFEE</v>
          </cell>
          <cell r="B1149" t="str">
            <v xml:space="preserve">                                        SWAPGFEE</v>
          </cell>
          <cell r="C1149">
            <v>205689124.25000003</v>
          </cell>
          <cell r="D1149">
            <v>209020583.28999999</v>
          </cell>
          <cell r="E1149">
            <v>231788550.53000003</v>
          </cell>
          <cell r="F1149">
            <v>262944807.18999997</v>
          </cell>
          <cell r="G1149">
            <v>264787446.81999996</v>
          </cell>
          <cell r="H1149">
            <v>266968408.11000001</v>
          </cell>
          <cell r="I1149">
            <v>267925795.97999999</v>
          </cell>
          <cell r="J1149">
            <v>270987657.87000006</v>
          </cell>
          <cell r="K1149">
            <v>274217663.36000001</v>
          </cell>
          <cell r="L1149">
            <v>278567735.89000005</v>
          </cell>
          <cell r="M1149">
            <v>278769724.98000008</v>
          </cell>
          <cell r="N1149">
            <v>281846274.98000002</v>
          </cell>
          <cell r="O1149">
            <v>2253328491.0599995</v>
          </cell>
          <cell r="P1149">
            <v>3093513773.25</v>
          </cell>
          <cell r="Q1149">
            <v>646498258.07000005</v>
          </cell>
          <cell r="R1149">
            <v>794700662.11999989</v>
          </cell>
          <cell r="S1149">
            <v>813131117.21000004</v>
          </cell>
          <cell r="T1149">
            <v>839183735.85000014</v>
          </cell>
          <cell r="U1149">
            <v>880056395.22999978</v>
          </cell>
          <cell r="V1149">
            <v>1042842688.9000001</v>
          </cell>
          <cell r="W1149">
            <v>1846191511.95</v>
          </cell>
          <cell r="X1149">
            <v>2673102270.5524998</v>
          </cell>
        </row>
        <row r="1150">
          <cell r="A1150">
            <v>731612</v>
          </cell>
          <cell r="B1150" t="str">
            <v xml:space="preserve">                                             731612     Amort Prudential Guar Fee</v>
          </cell>
          <cell r="C1150">
            <v>21984.5</v>
          </cell>
          <cell r="D1150">
            <v>21301.1</v>
          </cell>
          <cell r="E1150">
            <v>20617.88</v>
          </cell>
          <cell r="F1150">
            <v>19335.8</v>
          </cell>
          <cell r="G1150">
            <v>18752.740000000002</v>
          </cell>
          <cell r="H1150">
            <v>18306.53</v>
          </cell>
          <cell r="I1150">
            <v>17583.18</v>
          </cell>
          <cell r="J1150">
            <v>17226.38</v>
          </cell>
          <cell r="K1150">
            <v>16915.11</v>
          </cell>
          <cell r="L1150">
            <v>17261.84</v>
          </cell>
          <cell r="M1150">
            <v>16888.54</v>
          </cell>
          <cell r="N1150">
            <v>16445.330000000002</v>
          </cell>
          <cell r="O1150">
            <v>615449.99</v>
          </cell>
          <cell r="P1150">
            <v>222618.93</v>
          </cell>
          <cell r="Q1150">
            <v>63903.48</v>
          </cell>
          <cell r="R1150">
            <v>56395.07</v>
          </cell>
          <cell r="S1150">
            <v>51724.67</v>
          </cell>
          <cell r="T1150">
            <v>50595.71</v>
          </cell>
          <cell r="U1150">
            <v>186155.89249999999</v>
          </cell>
          <cell r="V1150">
            <v>92358.332500000004</v>
          </cell>
          <cell r="W1150">
            <v>146327.9025</v>
          </cell>
          <cell r="X1150">
            <v>197525.20250000001</v>
          </cell>
        </row>
        <row r="1151">
          <cell r="A1151">
            <v>731613</v>
          </cell>
          <cell r="B1151" t="str">
            <v xml:space="preserve">                                             731613     Amort Flip Recourse GF</v>
          </cell>
          <cell r="C1151">
            <v>151672.76999999999</v>
          </cell>
          <cell r="D1151">
            <v>149150.07</v>
          </cell>
          <cell r="E1151">
            <v>146482.82999999999</v>
          </cell>
          <cell r="F1151">
            <v>132117.71</v>
          </cell>
          <cell r="G1151">
            <v>129765.43</v>
          </cell>
          <cell r="H1151">
            <v>127859.54</v>
          </cell>
          <cell r="I1151">
            <v>117420.09</v>
          </cell>
          <cell r="J1151">
            <v>115749.17</v>
          </cell>
          <cell r="K1151">
            <v>146217.04</v>
          </cell>
          <cell r="L1151">
            <v>188259.58</v>
          </cell>
          <cell r="M1151">
            <v>168390.61</v>
          </cell>
          <cell r="N1151">
            <v>165799.89000000001</v>
          </cell>
          <cell r="O1151">
            <v>2585630.7400000002</v>
          </cell>
          <cell r="P1151">
            <v>1738884.73</v>
          </cell>
          <cell r="Q1151">
            <v>447305.67</v>
          </cell>
          <cell r="R1151">
            <v>389742.68</v>
          </cell>
          <cell r="S1151">
            <v>379386.3</v>
          </cell>
          <cell r="T1151">
            <v>522450.08</v>
          </cell>
          <cell r="U1151">
            <v>871358.005</v>
          </cell>
          <cell r="V1151">
            <v>643241.55249999999</v>
          </cell>
          <cell r="W1151">
            <v>1019542.2625000001</v>
          </cell>
          <cell r="X1151">
            <v>1483274.6124999998</v>
          </cell>
        </row>
        <row r="1152">
          <cell r="A1152">
            <v>731614</v>
          </cell>
          <cell r="B1152" t="str">
            <v xml:space="preserve">                                             731614     Amort Risk-B Pricing GF</v>
          </cell>
          <cell r="C1152">
            <v>37659487.670000002</v>
          </cell>
          <cell r="D1152">
            <v>37930477.670000002</v>
          </cell>
          <cell r="E1152">
            <v>38117285.009999998</v>
          </cell>
          <cell r="F1152">
            <v>35860369.07</v>
          </cell>
          <cell r="G1152">
            <v>36093964.43</v>
          </cell>
          <cell r="H1152">
            <v>36329255.079999998</v>
          </cell>
          <cell r="I1152">
            <v>35411032.520000003</v>
          </cell>
          <cell r="J1152">
            <v>33137438.239999998</v>
          </cell>
          <cell r="K1152">
            <v>35046092.640000001</v>
          </cell>
          <cell r="L1152">
            <v>41383304.979999997</v>
          </cell>
          <cell r="M1152">
            <v>42026586.009999998</v>
          </cell>
          <cell r="N1152">
            <v>41731245.130000003</v>
          </cell>
          <cell r="O1152">
            <v>459677835.94</v>
          </cell>
          <cell r="P1152">
            <v>450726538.44999999</v>
          </cell>
          <cell r="Q1152">
            <v>113707250.34999999</v>
          </cell>
          <cell r="R1152">
            <v>108283588.58</v>
          </cell>
          <cell r="S1152">
            <v>103594563.40000001</v>
          </cell>
          <cell r="T1152">
            <v>125141136.12</v>
          </cell>
          <cell r="U1152">
            <v>171658634.82500002</v>
          </cell>
          <cell r="V1152">
            <v>167731823.13749999</v>
          </cell>
          <cell r="W1152">
            <v>273879355.59999996</v>
          </cell>
          <cell r="X1152">
            <v>388068985.35250002</v>
          </cell>
        </row>
        <row r="1153">
          <cell r="A1153">
            <v>731913</v>
          </cell>
          <cell r="B1153" t="str">
            <v xml:space="preserve">                                             731913     Amort MI Refunds</v>
          </cell>
          <cell r="C1153" t="str">
            <v>0</v>
          </cell>
          <cell r="D1153" t="str">
            <v>0</v>
          </cell>
          <cell r="E1153" t="str">
            <v>0</v>
          </cell>
          <cell r="F1153" t="str">
            <v>0</v>
          </cell>
          <cell r="G1153" t="str">
            <v>0</v>
          </cell>
          <cell r="H1153" t="str">
            <v>0</v>
          </cell>
          <cell r="I1153" t="str">
            <v>0</v>
          </cell>
          <cell r="J1153" t="str">
            <v>0</v>
          </cell>
          <cell r="K1153" t="str">
            <v>0</v>
          </cell>
          <cell r="L1153" t="str">
            <v>0</v>
          </cell>
          <cell r="M1153" t="str">
            <v>0</v>
          </cell>
          <cell r="N1153" t="str">
            <v>0</v>
          </cell>
          <cell r="O1153" t="str">
            <v>0</v>
          </cell>
          <cell r="P1153" t="str">
            <v>0</v>
          </cell>
          <cell r="Q1153" t="str">
            <v>0</v>
          </cell>
          <cell r="R1153" t="str">
            <v>0</v>
          </cell>
          <cell r="S1153" t="str">
            <v>0</v>
          </cell>
          <cell r="T1153" t="str">
            <v>0</v>
          </cell>
          <cell r="U1153" t="str">
            <v>0</v>
          </cell>
          <cell r="V1153" t="str">
            <v>0</v>
          </cell>
          <cell r="W1153" t="str">
            <v>0</v>
          </cell>
          <cell r="X1153" t="str">
            <v>0</v>
          </cell>
        </row>
        <row r="1154">
          <cell r="A1154">
            <v>731914</v>
          </cell>
          <cell r="B1154" t="str">
            <v xml:space="preserve">                                             731914     Amort MI SMC Rcpts</v>
          </cell>
          <cell r="C1154" t="str">
            <v>0</v>
          </cell>
          <cell r="D1154" t="str">
            <v>0</v>
          </cell>
          <cell r="E1154" t="str">
            <v>0</v>
          </cell>
          <cell r="F1154" t="str">
            <v>0</v>
          </cell>
          <cell r="G1154" t="str">
            <v>0</v>
          </cell>
          <cell r="H1154" t="str">
            <v>0</v>
          </cell>
          <cell r="I1154" t="str">
            <v>0</v>
          </cell>
          <cell r="J1154" t="str">
            <v>0</v>
          </cell>
          <cell r="K1154" t="str">
            <v>0</v>
          </cell>
          <cell r="L1154" t="str">
            <v>0</v>
          </cell>
          <cell r="M1154" t="str">
            <v>0</v>
          </cell>
          <cell r="N1154" t="str">
            <v>0</v>
          </cell>
          <cell r="O1154" t="str">
            <v>0</v>
          </cell>
          <cell r="P1154" t="str">
            <v>0</v>
          </cell>
          <cell r="Q1154" t="str">
            <v>0</v>
          </cell>
          <cell r="R1154" t="str">
            <v>0</v>
          </cell>
          <cell r="S1154" t="str">
            <v>0</v>
          </cell>
          <cell r="T1154" t="str">
            <v>0</v>
          </cell>
          <cell r="U1154" t="str">
            <v>0</v>
          </cell>
          <cell r="V1154" t="str">
            <v>0</v>
          </cell>
          <cell r="W1154" t="str">
            <v>0</v>
          </cell>
          <cell r="X1154" t="str">
            <v>0</v>
          </cell>
        </row>
        <row r="1155">
          <cell r="A1155">
            <v>731616</v>
          </cell>
          <cell r="B1155" t="str">
            <v xml:space="preserve">                                             731616     Amort Gfees Inc/Exp</v>
          </cell>
          <cell r="C1155">
            <v>-34791.64</v>
          </cell>
          <cell r="D1155">
            <v>-34289.07</v>
          </cell>
          <cell r="E1155">
            <v>-33803.919999999998</v>
          </cell>
          <cell r="F1155">
            <v>-33533.51</v>
          </cell>
          <cell r="G1155">
            <v>-33143.269999999997</v>
          </cell>
          <cell r="H1155">
            <v>-32722.82</v>
          </cell>
          <cell r="I1155">
            <v>-31684.65</v>
          </cell>
          <cell r="J1155">
            <v>-31383.91</v>
          </cell>
          <cell r="K1155">
            <v>-31034.77</v>
          </cell>
          <cell r="L1155">
            <v>-31529.93</v>
          </cell>
          <cell r="M1155">
            <v>-31205.84</v>
          </cell>
          <cell r="N1155">
            <v>-30896.75</v>
          </cell>
          <cell r="O1155">
            <v>-89588.73</v>
          </cell>
          <cell r="P1155">
            <v>-390020.08</v>
          </cell>
          <cell r="Q1155">
            <v>-102884.63</v>
          </cell>
          <cell r="R1155">
            <v>-99399.6</v>
          </cell>
          <cell r="S1155">
            <v>-94103.33</v>
          </cell>
          <cell r="T1155">
            <v>-93632.52</v>
          </cell>
          <cell r="U1155">
            <v>-74086.427500000005</v>
          </cell>
          <cell r="V1155">
            <v>-152787.10250000001</v>
          </cell>
          <cell r="W1155">
            <v>-249498.36499999999</v>
          </cell>
          <cell r="X1155">
            <v>-343362.11500000005</v>
          </cell>
        </row>
        <row r="1156">
          <cell r="A1156">
            <v>731611</v>
          </cell>
          <cell r="B1156" t="str">
            <v xml:space="preserve">                                                  731611     Amor Spec Mbs Upfront Fee</v>
          </cell>
          <cell r="C1156">
            <v>38340755.189999998</v>
          </cell>
          <cell r="D1156">
            <v>38563345.670000002</v>
          </cell>
          <cell r="E1156">
            <v>38685950.369999997</v>
          </cell>
          <cell r="F1156">
            <v>36692248.670000002</v>
          </cell>
          <cell r="G1156">
            <v>37097582.920000002</v>
          </cell>
          <cell r="H1156">
            <v>37341543.600000001</v>
          </cell>
          <cell r="I1156">
            <v>34863084.859999999</v>
          </cell>
          <cell r="J1156">
            <v>34719982.200000003</v>
          </cell>
          <cell r="K1156">
            <v>34420693.130000003</v>
          </cell>
          <cell r="L1156">
            <v>39172651.229999997</v>
          </cell>
          <cell r="M1156">
            <v>38993929.390000001</v>
          </cell>
          <cell r="N1156">
            <v>38750177.969999999</v>
          </cell>
          <cell r="O1156">
            <v>490638558.98000002</v>
          </cell>
          <cell r="P1156">
            <v>447641945.19999999</v>
          </cell>
          <cell r="Q1156">
            <v>115590051.22999999</v>
          </cell>
          <cell r="R1156">
            <v>111131375.19</v>
          </cell>
          <cell r="S1156">
            <v>104003760.19</v>
          </cell>
          <cell r="T1156">
            <v>116916758.59</v>
          </cell>
          <cell r="U1156">
            <v>180368366.565</v>
          </cell>
          <cell r="V1156">
            <v>170993415.0925</v>
          </cell>
          <cell r="W1156">
            <v>278833904.44749999</v>
          </cell>
          <cell r="X1156">
            <v>389289184.22000003</v>
          </cell>
        </row>
        <row r="1157">
          <cell r="A1157">
            <v>731811</v>
          </cell>
          <cell r="B1157" t="str">
            <v xml:space="preserve">                                                  731811     Amort Mbs Buy-Up Expense</v>
          </cell>
          <cell r="C1157">
            <v>-13609386.380000001</v>
          </cell>
          <cell r="D1157">
            <v>-13679652.42</v>
          </cell>
          <cell r="E1157">
            <v>-133901240.66</v>
          </cell>
          <cell r="F1157">
            <v>-11227038.539999999</v>
          </cell>
          <cell r="G1157">
            <v>-13207785.24</v>
          </cell>
          <cell r="H1157">
            <v>-150330306.08000001</v>
          </cell>
          <cell r="I1157">
            <v>6302427.5999999996</v>
          </cell>
          <cell r="J1157">
            <v>-12736561.82</v>
          </cell>
          <cell r="K1157">
            <v>182331571.52000001</v>
          </cell>
          <cell r="L1157">
            <v>-15152762.689999999</v>
          </cell>
          <cell r="M1157">
            <v>-14144010.77</v>
          </cell>
          <cell r="N1157">
            <v>-8683212.6999999993</v>
          </cell>
          <cell r="O1157">
            <v>-253510089.97999999</v>
          </cell>
          <cell r="P1157">
            <v>-198037958.18000001</v>
          </cell>
          <cell r="Q1157">
            <v>-161190279.46000001</v>
          </cell>
          <cell r="R1157">
            <v>-174765129.86000001</v>
          </cell>
          <cell r="S1157">
            <v>175897437.30000001</v>
          </cell>
          <cell r="T1157">
            <v>-37979986.159999996</v>
          </cell>
          <cell r="U1157">
            <v>-113899698.655</v>
          </cell>
          <cell r="V1157">
            <v>-213797027.505</v>
          </cell>
          <cell r="W1157">
            <v>-292013976.64999998</v>
          </cell>
          <cell r="X1157">
            <v>-180665352.59750003</v>
          </cell>
        </row>
        <row r="1158">
          <cell r="A1158" t="str">
            <v xml:space="preserve">                                             BUYUPDWNAMORT</v>
          </cell>
          <cell r="B1158" t="str">
            <v xml:space="preserve">                                             BUYUPDWNAMORT</v>
          </cell>
          <cell r="C1158">
            <v>24731368.809999995</v>
          </cell>
          <cell r="D1158">
            <v>24883693.25</v>
          </cell>
          <cell r="E1158">
            <v>-95215290.289999992</v>
          </cell>
          <cell r="F1158">
            <v>25465210.130000003</v>
          </cell>
          <cell r="G1158">
            <v>23889797.68</v>
          </cell>
          <cell r="H1158">
            <v>-112988762.48000002</v>
          </cell>
          <cell r="I1158">
            <v>41165512.460000001</v>
          </cell>
          <cell r="J1158">
            <v>21983420.380000003</v>
          </cell>
          <cell r="K1158">
            <v>216752264.65000001</v>
          </cell>
          <cell r="L1158">
            <v>24019888.539999999</v>
          </cell>
          <cell r="M1158">
            <v>24849918.620000001</v>
          </cell>
          <cell r="N1158">
            <v>30066965.27</v>
          </cell>
          <cell r="O1158">
            <v>237128469.00000003</v>
          </cell>
          <cell r="P1158">
            <v>249603987.01999998</v>
          </cell>
          <cell r="Q1158">
            <v>-45600228.229999997</v>
          </cell>
          <cell r="R1158">
            <v>-63633754.670000017</v>
          </cell>
          <cell r="S1158">
            <v>279901197.49000001</v>
          </cell>
          <cell r="T1158">
            <v>78936772.429999992</v>
          </cell>
          <cell r="U1158">
            <v>66468667.909999996</v>
          </cell>
          <cell r="V1158">
            <v>-42803612.412500009</v>
          </cell>
          <cell r="W1158">
            <v>-13180072.202500008</v>
          </cell>
          <cell r="X1158">
            <v>208623831.6225</v>
          </cell>
        </row>
        <row r="1159">
          <cell r="A1159">
            <v>731711</v>
          </cell>
          <cell r="B1159" t="str">
            <v xml:space="preserve">                                                  731711     Amort Investmt Prop Fee</v>
          </cell>
          <cell r="C1159" t="str">
            <v>0</v>
          </cell>
          <cell r="D1159" t="str">
            <v>0</v>
          </cell>
          <cell r="E1159" t="str">
            <v>0</v>
          </cell>
          <cell r="F1159" t="str">
            <v>0</v>
          </cell>
          <cell r="G1159" t="str">
            <v>0</v>
          </cell>
          <cell r="H1159" t="str">
            <v>0</v>
          </cell>
          <cell r="I1159" t="str">
            <v>0</v>
          </cell>
          <cell r="J1159" t="str">
            <v>0</v>
          </cell>
          <cell r="K1159" t="str">
            <v>0</v>
          </cell>
          <cell r="L1159" t="str">
            <v>0</v>
          </cell>
          <cell r="M1159" t="str">
            <v>0</v>
          </cell>
          <cell r="N1159" t="str">
            <v>0</v>
          </cell>
          <cell r="O1159" t="str">
            <v>0</v>
          </cell>
          <cell r="P1159" t="str">
            <v>0</v>
          </cell>
          <cell r="Q1159" t="str">
            <v>0</v>
          </cell>
          <cell r="R1159" t="str">
            <v>0</v>
          </cell>
          <cell r="S1159" t="str">
            <v>0</v>
          </cell>
          <cell r="T1159" t="str">
            <v>0</v>
          </cell>
          <cell r="U1159" t="str">
            <v>0</v>
          </cell>
          <cell r="V1159" t="str">
            <v>0</v>
          </cell>
          <cell r="W1159" t="str">
            <v>0</v>
          </cell>
          <cell r="X1159" t="str">
            <v>0</v>
          </cell>
        </row>
        <row r="1160">
          <cell r="A1160">
            <v>731615</v>
          </cell>
          <cell r="B1160" t="str">
            <v xml:space="preserve">                                                  731615     Amort Property Ins Waiver Fee</v>
          </cell>
          <cell r="C1160">
            <v>68817.83</v>
          </cell>
          <cell r="D1160">
            <v>68098.45</v>
          </cell>
          <cell r="E1160">
            <v>67278.58</v>
          </cell>
          <cell r="F1160">
            <v>60151.5</v>
          </cell>
          <cell r="G1160">
            <v>59338.23</v>
          </cell>
          <cell r="H1160">
            <v>58432.55</v>
          </cell>
          <cell r="I1160">
            <v>53650.97</v>
          </cell>
          <cell r="J1160">
            <v>52953.41</v>
          </cell>
          <cell r="K1160">
            <v>52221.57</v>
          </cell>
          <cell r="L1160">
            <v>56497.93</v>
          </cell>
          <cell r="M1160">
            <v>55783.89</v>
          </cell>
          <cell r="N1160">
            <v>55091.74</v>
          </cell>
          <cell r="O1160">
            <v>934319.94</v>
          </cell>
          <cell r="P1160">
            <v>708316.65</v>
          </cell>
          <cell r="Q1160">
            <v>204194.86</v>
          </cell>
          <cell r="R1160">
            <v>177922.28</v>
          </cell>
          <cell r="S1160">
            <v>158825.95000000001</v>
          </cell>
          <cell r="T1160">
            <v>167373.56</v>
          </cell>
          <cell r="U1160">
            <v>336062.22749999992</v>
          </cell>
          <cell r="V1160">
            <v>293585.73750000005</v>
          </cell>
          <cell r="W1160">
            <v>461887.46499999997</v>
          </cell>
          <cell r="X1160">
            <v>624981.41749999998</v>
          </cell>
        </row>
        <row r="1161">
          <cell r="A1161" t="str">
            <v xml:space="preserve">                                             INVPROPAMORT</v>
          </cell>
          <cell r="B1161" t="str">
            <v xml:space="preserve">                                             INVPROPAMORT</v>
          </cell>
          <cell r="C1161">
            <v>68817.83</v>
          </cell>
          <cell r="D1161">
            <v>68098.45</v>
          </cell>
          <cell r="E1161">
            <v>67278.58</v>
          </cell>
          <cell r="F1161">
            <v>60151.5</v>
          </cell>
          <cell r="G1161">
            <v>59338.23</v>
          </cell>
          <cell r="H1161">
            <v>58432.55</v>
          </cell>
          <cell r="I1161">
            <v>53650.97</v>
          </cell>
          <cell r="J1161">
            <v>52953.41</v>
          </cell>
          <cell r="K1161">
            <v>52221.57</v>
          </cell>
          <cell r="L1161">
            <v>56497.93</v>
          </cell>
          <cell r="M1161">
            <v>55783.89</v>
          </cell>
          <cell r="N1161">
            <v>55091.74</v>
          </cell>
          <cell r="O1161">
            <v>934319.94</v>
          </cell>
          <cell r="P1161">
            <v>708316.65</v>
          </cell>
          <cell r="Q1161">
            <v>204194.86</v>
          </cell>
          <cell r="R1161">
            <v>177922.28</v>
          </cell>
          <cell r="S1161">
            <v>158825.95000000001</v>
          </cell>
          <cell r="T1161">
            <v>167373.56</v>
          </cell>
          <cell r="U1161">
            <v>336062.22749999992</v>
          </cell>
          <cell r="V1161">
            <v>293585.73750000005</v>
          </cell>
          <cell r="W1161">
            <v>461887.46499999997</v>
          </cell>
          <cell r="X1161">
            <v>624981.41749999998</v>
          </cell>
        </row>
        <row r="1162">
          <cell r="A1162">
            <v>731511</v>
          </cell>
          <cell r="B1162" t="str">
            <v xml:space="preserve">                                                  731511     Guar Fee-Amort Of Cad Adj</v>
          </cell>
          <cell r="C1162">
            <v>329259.65999999997</v>
          </cell>
          <cell r="D1162">
            <v>324156.84000000003</v>
          </cell>
          <cell r="E1162">
            <v>319748.02</v>
          </cell>
          <cell r="F1162">
            <v>302953.68</v>
          </cell>
          <cell r="G1162">
            <v>300607.61</v>
          </cell>
          <cell r="H1162">
            <v>295968.11</v>
          </cell>
          <cell r="I1162">
            <v>284112.89</v>
          </cell>
          <cell r="J1162">
            <v>282065.14</v>
          </cell>
          <cell r="K1162">
            <v>277958.65000000002</v>
          </cell>
          <cell r="L1162">
            <v>279347.87</v>
          </cell>
          <cell r="M1162">
            <v>275388.65999999997</v>
          </cell>
          <cell r="N1162">
            <v>271522.99</v>
          </cell>
          <cell r="O1162">
            <v>4597339.21</v>
          </cell>
          <cell r="P1162">
            <v>3543090.12</v>
          </cell>
          <cell r="Q1162">
            <v>973164.52</v>
          </cell>
          <cell r="R1162">
            <v>899529.4</v>
          </cell>
          <cell r="S1162">
            <v>844136.68</v>
          </cell>
          <cell r="T1162">
            <v>826259.52</v>
          </cell>
          <cell r="U1162">
            <v>1638294.9725000001</v>
          </cell>
          <cell r="V1162">
            <v>1424675.6124999998</v>
          </cell>
          <cell r="W1162">
            <v>2296300.8199999998</v>
          </cell>
          <cell r="X1162">
            <v>3131916.58</v>
          </cell>
        </row>
        <row r="1163">
          <cell r="A1163" t="str">
            <v xml:space="preserve">                                             TOTCADGFADJ</v>
          </cell>
          <cell r="B1163" t="str">
            <v xml:space="preserve">                                             TOTCADGFADJ</v>
          </cell>
          <cell r="C1163">
            <v>329259.65999999997</v>
          </cell>
          <cell r="D1163">
            <v>324156.84000000003</v>
          </cell>
          <cell r="E1163">
            <v>319748.02</v>
          </cell>
          <cell r="F1163">
            <v>302953.68</v>
          </cell>
          <cell r="G1163">
            <v>300607.61</v>
          </cell>
          <cell r="H1163">
            <v>295968.11</v>
          </cell>
          <cell r="I1163">
            <v>284112.89</v>
          </cell>
          <cell r="J1163">
            <v>282065.14</v>
          </cell>
          <cell r="K1163">
            <v>277958.65000000002</v>
          </cell>
          <cell r="L1163">
            <v>279347.87</v>
          </cell>
          <cell r="M1163">
            <v>275388.65999999997</v>
          </cell>
          <cell r="N1163">
            <v>271522.99</v>
          </cell>
          <cell r="O1163">
            <v>4597339.21</v>
          </cell>
          <cell r="P1163">
            <v>3543090.12</v>
          </cell>
          <cell r="Q1163">
            <v>973164.52</v>
          </cell>
          <cell r="R1163">
            <v>899529.4</v>
          </cell>
          <cell r="S1163">
            <v>844136.68</v>
          </cell>
          <cell r="T1163">
            <v>826259.52</v>
          </cell>
          <cell r="U1163">
            <v>1638294.9725000001</v>
          </cell>
          <cell r="V1163">
            <v>1424675.6124999998</v>
          </cell>
          <cell r="W1163">
            <v>2296300.8199999998</v>
          </cell>
          <cell r="X1163">
            <v>3131916.58</v>
          </cell>
        </row>
        <row r="1164">
          <cell r="A1164" t="str">
            <v xml:space="preserve">                                             MBSGFADJUST</v>
          </cell>
          <cell r="B1164" t="str">
            <v xml:space="preserve">                                             MBS guaranty fee adjustment</v>
          </cell>
          <cell r="C1164" t="str">
            <v>0</v>
          </cell>
          <cell r="D1164" t="str">
            <v>0</v>
          </cell>
          <cell r="E1164" t="str">
            <v>0</v>
          </cell>
          <cell r="F1164" t="str">
            <v>0</v>
          </cell>
          <cell r="G1164" t="str">
            <v>0</v>
          </cell>
          <cell r="H1164" t="str">
            <v>0</v>
          </cell>
          <cell r="I1164" t="str">
            <v>0</v>
          </cell>
          <cell r="J1164" t="str">
            <v>0</v>
          </cell>
          <cell r="K1164" t="str">
            <v>0</v>
          </cell>
          <cell r="L1164" t="str">
            <v>0</v>
          </cell>
          <cell r="M1164" t="str">
            <v>0</v>
          </cell>
          <cell r="N1164" t="str">
            <v>0</v>
          </cell>
          <cell r="O1164" t="str">
            <v>0</v>
          </cell>
          <cell r="P1164" t="str">
            <v>0</v>
          </cell>
          <cell r="Q1164" t="str">
            <v>0</v>
          </cell>
          <cell r="R1164" t="str">
            <v>0</v>
          </cell>
          <cell r="S1164" t="str">
            <v>0</v>
          </cell>
          <cell r="T1164" t="str">
            <v>0</v>
          </cell>
          <cell r="U1164" t="str">
            <v>0</v>
          </cell>
          <cell r="V1164" t="str">
            <v>0</v>
          </cell>
          <cell r="W1164" t="str">
            <v>0</v>
          </cell>
          <cell r="X1164" t="str">
            <v>0</v>
          </cell>
        </row>
        <row r="1165">
          <cell r="A1165" t="str">
            <v xml:space="preserve">                                        GFAMORT</v>
          </cell>
          <cell r="B1165" t="str">
            <v xml:space="preserve">                                        GFAMORT</v>
          </cell>
          <cell r="C1165">
            <v>62927799.599999994</v>
          </cell>
          <cell r="D1165">
            <v>63342588.31000001</v>
          </cell>
          <cell r="E1165">
            <v>-56577681.889999993</v>
          </cell>
          <cell r="F1165">
            <v>61806604.380000003</v>
          </cell>
          <cell r="G1165">
            <v>60459082.849999994</v>
          </cell>
          <cell r="H1165">
            <v>-76191663.490000024</v>
          </cell>
          <cell r="I1165">
            <v>77017627.460000008</v>
          </cell>
          <cell r="J1165">
            <v>55557468.810000002</v>
          </cell>
          <cell r="K1165">
            <v>252260634.89000002</v>
          </cell>
          <cell r="L1165">
            <v>65913030.809999995</v>
          </cell>
          <cell r="M1165">
            <v>67361750.489999995</v>
          </cell>
          <cell r="N1165">
            <v>72276173.599999994</v>
          </cell>
          <cell r="O1165">
            <v>705449456.09000015</v>
          </cell>
          <cell r="P1165">
            <v>706153415.81999993</v>
          </cell>
          <cell r="Q1165">
            <v>69692706.020000011</v>
          </cell>
          <cell r="R1165">
            <v>46074023.739999965</v>
          </cell>
          <cell r="S1165">
            <v>384835731.16000003</v>
          </cell>
          <cell r="T1165">
            <v>205550954.89999998</v>
          </cell>
          <cell r="U1165">
            <v>241085087.40500003</v>
          </cell>
          <cell r="V1165">
            <v>127229284.85750002</v>
          </cell>
          <cell r="W1165">
            <v>264373843.48250002</v>
          </cell>
          <cell r="X1165">
            <v>601787152.67250001</v>
          </cell>
        </row>
        <row r="1166">
          <cell r="A1166">
            <v>731311</v>
          </cell>
          <cell r="B1166" t="str">
            <v xml:space="preserve">                                             731311     Guar Fee - (Oops)</v>
          </cell>
          <cell r="C1166">
            <v>6045502.1900000004</v>
          </cell>
          <cell r="D1166">
            <v>6192426.3700000001</v>
          </cell>
          <cell r="E1166">
            <v>6318460.3099999996</v>
          </cell>
          <cell r="F1166">
            <v>6489493.9199999999</v>
          </cell>
          <cell r="G1166">
            <v>6649114.3200000003</v>
          </cell>
          <cell r="H1166">
            <v>6800111.3399999999</v>
          </cell>
          <cell r="I1166">
            <v>7035436.6900000004</v>
          </cell>
          <cell r="J1166">
            <v>7198754.5899999999</v>
          </cell>
          <cell r="K1166">
            <v>7332278.4199999999</v>
          </cell>
          <cell r="L1166">
            <v>7806929.2599999998</v>
          </cell>
          <cell r="M1166">
            <v>8736934.8000000007</v>
          </cell>
          <cell r="N1166">
            <v>8308685.3200000003</v>
          </cell>
          <cell r="O1166">
            <v>60028428.359999999</v>
          </cell>
          <cell r="P1166">
            <v>84914127.530000001</v>
          </cell>
          <cell r="Q1166">
            <v>18556388.870000001</v>
          </cell>
          <cell r="R1166">
            <v>19938719.579999998</v>
          </cell>
          <cell r="S1166">
            <v>21566469.700000003</v>
          </cell>
          <cell r="T1166">
            <v>24852549.380000003</v>
          </cell>
          <cell r="U1166">
            <v>24217061.995000001</v>
          </cell>
          <cell r="V1166">
            <v>28448094.305</v>
          </cell>
          <cell r="W1166">
            <v>49204132.8675</v>
          </cell>
          <cell r="X1166">
            <v>72362413.824999988</v>
          </cell>
        </row>
        <row r="1167">
          <cell r="A1167" t="str">
            <v xml:space="preserve">                                        OOPSFNMGFEE</v>
          </cell>
          <cell r="B1167" t="str">
            <v xml:space="preserve">                                        OOPSFNMGFEE</v>
          </cell>
          <cell r="C1167">
            <v>6045502.1900000004</v>
          </cell>
          <cell r="D1167">
            <v>6192426.3700000001</v>
          </cell>
          <cell r="E1167">
            <v>6318460.3099999996</v>
          </cell>
          <cell r="F1167">
            <v>6489493.9199999999</v>
          </cell>
          <cell r="G1167">
            <v>6649114.3200000003</v>
          </cell>
          <cell r="H1167">
            <v>6800111.3399999999</v>
          </cell>
          <cell r="I1167">
            <v>7035436.6900000004</v>
          </cell>
          <cell r="J1167">
            <v>7198754.5899999999</v>
          </cell>
          <cell r="K1167">
            <v>7332278.4199999999</v>
          </cell>
          <cell r="L1167">
            <v>7806929.2599999998</v>
          </cell>
          <cell r="M1167">
            <v>8736934.8000000007</v>
          </cell>
          <cell r="N1167">
            <v>8308685.3200000003</v>
          </cell>
          <cell r="O1167">
            <v>60028428.359999999</v>
          </cell>
          <cell r="P1167">
            <v>84914127.530000001</v>
          </cell>
          <cell r="Q1167">
            <v>18556388.870000001</v>
          </cell>
          <cell r="R1167">
            <v>19938719.579999998</v>
          </cell>
          <cell r="S1167">
            <v>21566469.700000003</v>
          </cell>
          <cell r="T1167">
            <v>24852549.380000003</v>
          </cell>
          <cell r="U1167">
            <v>24217061.995000001</v>
          </cell>
          <cell r="V1167">
            <v>28448094.305</v>
          </cell>
          <cell r="W1167">
            <v>49204132.8675</v>
          </cell>
          <cell r="X1167">
            <v>72362413.824999988</v>
          </cell>
        </row>
        <row r="1168">
          <cell r="A1168" t="str">
            <v xml:space="preserve">                                   MBSGF</v>
          </cell>
          <cell r="B1168" t="str">
            <v xml:space="preserve">                                   Guaranty fees</v>
          </cell>
          <cell r="C1168">
            <v>274662618.49000007</v>
          </cell>
          <cell r="D1168">
            <v>278555785.18000001</v>
          </cell>
          <cell r="E1168">
            <v>181529510.67000005</v>
          </cell>
          <cell r="F1168">
            <v>331241089.61000001</v>
          </cell>
          <cell r="G1168">
            <v>331895823.41999996</v>
          </cell>
          <cell r="H1168">
            <v>197577030.63</v>
          </cell>
          <cell r="I1168">
            <v>351979026.44</v>
          </cell>
          <cell r="J1168">
            <v>333744043.94000006</v>
          </cell>
          <cell r="K1168">
            <v>533810735.88000011</v>
          </cell>
          <cell r="L1168">
            <v>352287844.84000003</v>
          </cell>
          <cell r="M1168">
            <v>354868555.64000005</v>
          </cell>
          <cell r="N1168">
            <v>362431275.80000001</v>
          </cell>
          <cell r="O1168">
            <v>3019008428.9299994</v>
          </cell>
          <cell r="P1168">
            <v>3884583340.54</v>
          </cell>
          <cell r="Q1168">
            <v>734747914.34000015</v>
          </cell>
          <cell r="R1168">
            <v>860713943.65999997</v>
          </cell>
          <cell r="S1168">
            <v>1219533806.2600002</v>
          </cell>
          <cell r="T1168">
            <v>1069587676.28</v>
          </cell>
          <cell r="U1168">
            <v>1145409341.3574998</v>
          </cell>
          <cell r="V1168">
            <v>1198520900.915</v>
          </cell>
          <cell r="W1168">
            <v>2159770833.77</v>
          </cell>
          <cell r="X1168">
            <v>3347253644.6599998</v>
          </cell>
        </row>
        <row r="1169">
          <cell r="A1169">
            <v>745259</v>
          </cell>
          <cell r="B1169" t="str">
            <v xml:space="preserve">                                                       745259     18th Day Remitt. Remic-SF</v>
          </cell>
          <cell r="C1169">
            <v>142437.15</v>
          </cell>
          <cell r="D1169">
            <v>139614.76999999999</v>
          </cell>
          <cell r="E1169">
            <v>136438.78</v>
          </cell>
          <cell r="F1169">
            <v>129644.25</v>
          </cell>
          <cell r="G1169">
            <v>126937.08</v>
          </cell>
          <cell r="H1169">
            <v>124533.3</v>
          </cell>
          <cell r="I1169">
            <v>119572.79</v>
          </cell>
          <cell r="J1169">
            <v>117692.44</v>
          </cell>
          <cell r="K1169">
            <v>115957.64</v>
          </cell>
          <cell r="L1169">
            <v>120561.49</v>
          </cell>
          <cell r="M1169">
            <v>118367.77</v>
          </cell>
          <cell r="N1169">
            <v>119153.35</v>
          </cell>
          <cell r="O1169">
            <v>2884664.88</v>
          </cell>
          <cell r="P1169">
            <v>1510910.81</v>
          </cell>
          <cell r="Q1169">
            <v>418490.7</v>
          </cell>
          <cell r="R1169">
            <v>381114.63</v>
          </cell>
          <cell r="S1169">
            <v>353222.87</v>
          </cell>
          <cell r="T1169">
            <v>358082.61</v>
          </cell>
          <cell r="U1169">
            <v>931911.16249999998</v>
          </cell>
          <cell r="V1169">
            <v>610325.75249999994</v>
          </cell>
          <cell r="W1169">
            <v>977120.55249999999</v>
          </cell>
          <cell r="X1169">
            <v>1332221.54</v>
          </cell>
        </row>
        <row r="1170">
          <cell r="A1170">
            <v>745269</v>
          </cell>
          <cell r="B1170" t="str">
            <v xml:space="preserve">                                                       745269     18TH DAY REMIC-REFUNDABLE</v>
          </cell>
          <cell r="C1170">
            <v>4015.37</v>
          </cell>
          <cell r="D1170">
            <v>3939.62</v>
          </cell>
          <cell r="E1170">
            <v>3871.82</v>
          </cell>
          <cell r="F1170">
            <v>3483.98</v>
          </cell>
          <cell r="G1170">
            <v>3441.95</v>
          </cell>
          <cell r="H1170">
            <v>3393.23</v>
          </cell>
          <cell r="I1170">
            <v>3133.57</v>
          </cell>
          <cell r="J1170">
            <v>3015.83</v>
          </cell>
          <cell r="K1170">
            <v>3018.12</v>
          </cell>
          <cell r="L1170">
            <v>3252.49</v>
          </cell>
          <cell r="M1170">
            <v>3211.7</v>
          </cell>
          <cell r="N1170">
            <v>3176.35</v>
          </cell>
          <cell r="O1170">
            <v>83512.89</v>
          </cell>
          <cell r="P1170">
            <v>40954.03</v>
          </cell>
          <cell r="Q1170">
            <v>11826.81</v>
          </cell>
          <cell r="R1170">
            <v>10319.16</v>
          </cell>
          <cell r="S1170">
            <v>9167.52</v>
          </cell>
          <cell r="T1170">
            <v>9640.5400000000009</v>
          </cell>
          <cell r="U1170">
            <v>26827.514999999999</v>
          </cell>
          <cell r="V1170">
            <v>17009.077499999999</v>
          </cell>
          <cell r="W1170">
            <v>26758.592500000002</v>
          </cell>
          <cell r="X1170">
            <v>36152.794999999998</v>
          </cell>
        </row>
        <row r="1171">
          <cell r="A1171" t="str">
            <v xml:space="preserve">                                                  RMCAMORT18</v>
          </cell>
          <cell r="B1171" t="str">
            <v xml:space="preserve">                                                  18 day Remic amortization</v>
          </cell>
          <cell r="C1171">
            <v>146452.51999999999</v>
          </cell>
          <cell r="D1171">
            <v>143554.39000000001</v>
          </cell>
          <cell r="E1171">
            <v>140310.6</v>
          </cell>
          <cell r="F1171">
            <v>133128.23000000001</v>
          </cell>
          <cell r="G1171">
            <v>130379.03</v>
          </cell>
          <cell r="H1171">
            <v>127926.53</v>
          </cell>
          <cell r="I1171">
            <v>122706.36</v>
          </cell>
          <cell r="J1171">
            <v>120708.27</v>
          </cell>
          <cell r="K1171">
            <v>118975.76</v>
          </cell>
          <cell r="L1171">
            <v>123813.98</v>
          </cell>
          <cell r="M1171">
            <v>121579.47</v>
          </cell>
          <cell r="N1171">
            <v>122329.7</v>
          </cell>
          <cell r="O1171">
            <v>2968177.77</v>
          </cell>
          <cell r="P1171">
            <v>1551864.84</v>
          </cell>
          <cell r="Q1171">
            <v>430317.51</v>
          </cell>
          <cell r="R1171">
            <v>391433.79</v>
          </cell>
          <cell r="S1171">
            <v>362390.39</v>
          </cell>
          <cell r="T1171">
            <v>367723.15</v>
          </cell>
          <cell r="U1171">
            <v>958738.67749999999</v>
          </cell>
          <cell r="V1171">
            <v>627334.82999999996</v>
          </cell>
          <cell r="W1171">
            <v>1003879.145</v>
          </cell>
          <cell r="X1171">
            <v>1368374.335</v>
          </cell>
        </row>
        <row r="1172">
          <cell r="A1172">
            <v>744514</v>
          </cell>
          <cell r="B1172" t="str">
            <v xml:space="preserve">                                                            744514     Fees Earned-Megapool Swap</v>
          </cell>
          <cell r="C1172">
            <v>2968782.53</v>
          </cell>
          <cell r="D1172">
            <v>3781504.16</v>
          </cell>
          <cell r="E1172">
            <v>3001940.8</v>
          </cell>
          <cell r="F1172">
            <v>1751471.84</v>
          </cell>
          <cell r="G1172">
            <v>1961777.89</v>
          </cell>
          <cell r="H1172">
            <v>1632880.11</v>
          </cell>
          <cell r="I1172">
            <v>2306526.98</v>
          </cell>
          <cell r="J1172">
            <v>2534483.9900000002</v>
          </cell>
          <cell r="K1172">
            <v>2109519.9500000002</v>
          </cell>
          <cell r="L1172">
            <v>2903708.62</v>
          </cell>
          <cell r="M1172">
            <v>1846125.1</v>
          </cell>
          <cell r="N1172">
            <v>1420616.11</v>
          </cell>
          <cell r="O1172">
            <v>39198756.060000002</v>
          </cell>
          <cell r="P1172">
            <v>28219338.079999998</v>
          </cell>
          <cell r="Q1172">
            <v>9752227.4899999984</v>
          </cell>
          <cell r="R1172">
            <v>5346129.84</v>
          </cell>
          <cell r="S1172">
            <v>6950530.9200000009</v>
          </cell>
          <cell r="T1172">
            <v>6170449.830000001</v>
          </cell>
          <cell r="U1172">
            <v>14667513.192500001</v>
          </cell>
          <cell r="V1172">
            <v>12454940.342499999</v>
          </cell>
          <cell r="W1172">
            <v>18622874.547499999</v>
          </cell>
          <cell r="X1172">
            <v>25504886.2925</v>
          </cell>
        </row>
        <row r="1173">
          <cell r="A1173" t="str">
            <v xml:space="preserve">                                                       MEGAFEES</v>
          </cell>
          <cell r="B1173" t="str">
            <v xml:space="preserve">                                                       Fees on mega pools</v>
          </cell>
          <cell r="C1173">
            <v>2968782.53</v>
          </cell>
          <cell r="D1173">
            <v>3781504.16</v>
          </cell>
          <cell r="E1173">
            <v>3001940.8</v>
          </cell>
          <cell r="F1173">
            <v>1751471.84</v>
          </cell>
          <cell r="G1173">
            <v>1961777.89</v>
          </cell>
          <cell r="H1173">
            <v>1632880.11</v>
          </cell>
          <cell r="I1173">
            <v>2306526.98</v>
          </cell>
          <cell r="J1173">
            <v>2534483.9900000002</v>
          </cell>
          <cell r="K1173">
            <v>2109519.9500000002</v>
          </cell>
          <cell r="L1173">
            <v>2903708.62</v>
          </cell>
          <cell r="M1173">
            <v>1846125.1</v>
          </cell>
          <cell r="N1173">
            <v>1420616.11</v>
          </cell>
          <cell r="O1173">
            <v>39198756.060000002</v>
          </cell>
          <cell r="P1173">
            <v>28219338.079999998</v>
          </cell>
          <cell r="Q1173">
            <v>9752227.4899999984</v>
          </cell>
          <cell r="R1173">
            <v>5346129.84</v>
          </cell>
          <cell r="S1173">
            <v>6950530.9200000009</v>
          </cell>
          <cell r="T1173">
            <v>6170449.830000001</v>
          </cell>
          <cell r="U1173">
            <v>14667513.192500001</v>
          </cell>
          <cell r="V1173">
            <v>12454940.342499999</v>
          </cell>
          <cell r="W1173">
            <v>18622874.547499999</v>
          </cell>
          <cell r="X1173">
            <v>25504886.2925</v>
          </cell>
        </row>
        <row r="1174">
          <cell r="A1174">
            <v>745160</v>
          </cell>
          <cell r="B1174" t="str">
            <v xml:space="preserve">                                                            745160     Swap Trust Fees</v>
          </cell>
          <cell r="C1174">
            <v>7165.2</v>
          </cell>
          <cell r="D1174">
            <v>7165.2</v>
          </cell>
          <cell r="E1174">
            <v>7165.2</v>
          </cell>
          <cell r="F1174">
            <v>7165.2</v>
          </cell>
          <cell r="G1174">
            <v>7165.2</v>
          </cell>
          <cell r="H1174">
            <v>7165.2</v>
          </cell>
          <cell r="I1174">
            <v>7165.2</v>
          </cell>
          <cell r="J1174">
            <v>7165.2</v>
          </cell>
          <cell r="K1174">
            <v>7165.2</v>
          </cell>
          <cell r="L1174">
            <v>7165.2</v>
          </cell>
          <cell r="M1174">
            <v>7165.2</v>
          </cell>
          <cell r="N1174">
            <v>7165.2</v>
          </cell>
          <cell r="O1174">
            <v>1340232.43</v>
          </cell>
          <cell r="P1174">
            <v>85982.399999999994</v>
          </cell>
          <cell r="Q1174">
            <v>21495.599999999999</v>
          </cell>
          <cell r="R1174">
            <v>21495.599999999999</v>
          </cell>
          <cell r="S1174">
            <v>21495.599999999999</v>
          </cell>
          <cell r="T1174">
            <v>21495.599999999999</v>
          </cell>
          <cell r="U1174">
            <v>345805.90749999997</v>
          </cell>
          <cell r="V1174">
            <v>32243.4</v>
          </cell>
          <cell r="W1174">
            <v>53739</v>
          </cell>
          <cell r="X1174">
            <v>75234.600000000006</v>
          </cell>
        </row>
        <row r="1175">
          <cell r="A1175">
            <v>745260</v>
          </cell>
          <cell r="B1175" t="str">
            <v xml:space="preserve">                                                            745260     Fees-Remic Issues</v>
          </cell>
          <cell r="C1175">
            <v>5596555.1600000001</v>
          </cell>
          <cell r="D1175">
            <v>6216873.5700000003</v>
          </cell>
          <cell r="E1175">
            <v>5704725.6799999997</v>
          </cell>
          <cell r="F1175">
            <v>6475780.4000000004</v>
          </cell>
          <cell r="G1175">
            <v>15784513.720000001</v>
          </cell>
          <cell r="H1175">
            <v>12121144.289999999</v>
          </cell>
          <cell r="I1175">
            <v>7017295.6200000001</v>
          </cell>
          <cell r="J1175">
            <v>5155954.5</v>
          </cell>
          <cell r="K1175">
            <v>4877957.46</v>
          </cell>
          <cell r="L1175">
            <v>5322836.46</v>
          </cell>
          <cell r="M1175">
            <v>6756393.3499999996</v>
          </cell>
          <cell r="N1175">
            <v>4647999.3</v>
          </cell>
          <cell r="O1175">
            <v>67605943.079999998</v>
          </cell>
          <cell r="P1175">
            <v>85678029.510000005</v>
          </cell>
          <cell r="Q1175">
            <v>17518154.41</v>
          </cell>
          <cell r="R1175">
            <v>34381438.409999996</v>
          </cell>
          <cell r="S1175">
            <v>17051207.580000002</v>
          </cell>
          <cell r="T1175">
            <v>16727229.109999999</v>
          </cell>
          <cell r="U1175">
            <v>25633520.344999999</v>
          </cell>
          <cell r="V1175">
            <v>33297532.642499998</v>
          </cell>
          <cell r="W1175">
            <v>60960031.149999999</v>
          </cell>
          <cell r="X1175">
            <v>77483124.24499999</v>
          </cell>
        </row>
        <row r="1176">
          <cell r="A1176">
            <v>745266</v>
          </cell>
          <cell r="B1176" t="str">
            <v xml:space="preserve">                                                            745266     RTF FEE Income/Expense</v>
          </cell>
          <cell r="C1176" t="str">
            <v>0</v>
          </cell>
          <cell r="D1176" t="str">
            <v>0</v>
          </cell>
          <cell r="E1176" t="str">
            <v>0</v>
          </cell>
          <cell r="F1176" t="str">
            <v>0</v>
          </cell>
          <cell r="G1176" t="str">
            <v>0</v>
          </cell>
          <cell r="H1176" t="str">
            <v>0</v>
          </cell>
          <cell r="I1176" t="str">
            <v>0</v>
          </cell>
          <cell r="J1176" t="str">
            <v>0</v>
          </cell>
          <cell r="K1176" t="str">
            <v>0</v>
          </cell>
          <cell r="L1176" t="str">
            <v>0</v>
          </cell>
          <cell r="M1176" t="str">
            <v>0</v>
          </cell>
          <cell r="N1176" t="str">
            <v>0</v>
          </cell>
          <cell r="O1176" t="str">
            <v>0</v>
          </cell>
          <cell r="P1176" t="str">
            <v>0</v>
          </cell>
          <cell r="Q1176" t="str">
            <v>0</v>
          </cell>
          <cell r="R1176" t="str">
            <v>0</v>
          </cell>
          <cell r="S1176" t="str">
            <v>0</v>
          </cell>
          <cell r="T1176" t="str">
            <v>0</v>
          </cell>
          <cell r="U1176" t="str">
            <v>0</v>
          </cell>
          <cell r="V1176" t="str">
            <v>0</v>
          </cell>
          <cell r="W1176" t="str">
            <v>0</v>
          </cell>
          <cell r="X1176" t="str">
            <v>0</v>
          </cell>
        </row>
        <row r="1177">
          <cell r="A1177">
            <v>745267</v>
          </cell>
          <cell r="B1177" t="str">
            <v xml:space="preserve">                                                            745267     Struct Trans Cost</v>
          </cell>
          <cell r="C1177" t="str">
            <v>0</v>
          </cell>
          <cell r="D1177" t="str">
            <v>0</v>
          </cell>
          <cell r="E1177" t="str">
            <v>0</v>
          </cell>
          <cell r="F1177" t="str">
            <v>0</v>
          </cell>
          <cell r="G1177">
            <v>-762639.85</v>
          </cell>
          <cell r="H1177">
            <v>-1160168.94</v>
          </cell>
          <cell r="I1177">
            <v>-846936.6</v>
          </cell>
          <cell r="J1177">
            <v>-177524.59</v>
          </cell>
          <cell r="K1177">
            <v>-1036515.47</v>
          </cell>
          <cell r="L1177">
            <v>-1062498.23</v>
          </cell>
          <cell r="M1177">
            <v>-223987.86</v>
          </cell>
          <cell r="N1177">
            <v>-984877.98</v>
          </cell>
          <cell r="O1177" t="str">
            <v>0</v>
          </cell>
          <cell r="P1177">
            <v>-6255149.5199999996</v>
          </cell>
          <cell r="Q1177" t="str">
            <v>0</v>
          </cell>
          <cell r="R1177">
            <v>-1922808.79</v>
          </cell>
          <cell r="S1177">
            <v>-2060976.66</v>
          </cell>
          <cell r="T1177">
            <v>-2271364.0699999998</v>
          </cell>
          <cell r="U1177" t="str">
            <v>0</v>
          </cell>
          <cell r="V1177">
            <v>-671362.16</v>
          </cell>
          <cell r="W1177">
            <v>-2905902.4024999999</v>
          </cell>
          <cell r="X1177">
            <v>-5138872.5474999994</v>
          </cell>
        </row>
        <row r="1178">
          <cell r="A1178" t="str">
            <v xml:space="preserve">                                                       NETREMICFEESTOT</v>
          </cell>
          <cell r="B1178" t="str">
            <v xml:space="preserve">                                                       Net REMIC fees</v>
          </cell>
          <cell r="C1178">
            <v>5603720.3600000003</v>
          </cell>
          <cell r="D1178">
            <v>6224038.7700000005</v>
          </cell>
          <cell r="E1178">
            <v>5711890.8799999999</v>
          </cell>
          <cell r="F1178">
            <v>6482945.6000000006</v>
          </cell>
          <cell r="G1178">
            <v>15029039.07</v>
          </cell>
          <cell r="H1178">
            <v>10968140.549999999</v>
          </cell>
          <cell r="I1178">
            <v>6177524.2200000007</v>
          </cell>
          <cell r="J1178">
            <v>4985595.1100000003</v>
          </cell>
          <cell r="K1178">
            <v>3848607.19</v>
          </cell>
          <cell r="L1178">
            <v>4267503.43</v>
          </cell>
          <cell r="M1178">
            <v>6539570.6899999995</v>
          </cell>
          <cell r="N1178">
            <v>3670286.52</v>
          </cell>
          <cell r="O1178">
            <v>68946175.510000005</v>
          </cell>
          <cell r="P1178">
            <v>79508862.390000015</v>
          </cell>
          <cell r="Q1178">
            <v>17539650.010000002</v>
          </cell>
          <cell r="R1178">
            <v>32480125.219999999</v>
          </cell>
          <cell r="S1178">
            <v>15011726.520000003</v>
          </cell>
          <cell r="T1178">
            <v>14477360.639999999</v>
          </cell>
          <cell r="U1178">
            <v>25979326.252500001</v>
          </cell>
          <cell r="V1178">
            <v>32658413.882500004</v>
          </cell>
          <cell r="W1178">
            <v>58107867.747500002</v>
          </cell>
          <cell r="X1178">
            <v>72419486.297500014</v>
          </cell>
        </row>
        <row r="1179">
          <cell r="A1179">
            <v>744611</v>
          </cell>
          <cell r="B1179" t="str">
            <v xml:space="preserve">                                                            744611     Conv Fees- Mbs To Smbs</v>
          </cell>
          <cell r="C1179">
            <v>1399662.47</v>
          </cell>
          <cell r="D1179">
            <v>15745.79</v>
          </cell>
          <cell r="E1179">
            <v>1115662.46</v>
          </cell>
          <cell r="F1179">
            <v>15662.46</v>
          </cell>
          <cell r="G1179">
            <v>850037.46</v>
          </cell>
          <cell r="H1179">
            <v>772079.12</v>
          </cell>
          <cell r="I1179">
            <v>928412.45</v>
          </cell>
          <cell r="J1179">
            <v>984745.78</v>
          </cell>
          <cell r="K1179">
            <v>631245.79</v>
          </cell>
          <cell r="L1179">
            <v>1583433.78</v>
          </cell>
          <cell r="M1179">
            <v>1421217.55</v>
          </cell>
          <cell r="N1179">
            <v>16495.78</v>
          </cell>
          <cell r="O1179">
            <v>10633661.539999999</v>
          </cell>
          <cell r="P1179">
            <v>9734400.8900000006</v>
          </cell>
          <cell r="Q1179">
            <v>2531070.7200000002</v>
          </cell>
          <cell r="R1179">
            <v>1637779.04</v>
          </cell>
          <cell r="S1179">
            <v>2544404.02</v>
          </cell>
          <cell r="T1179">
            <v>3021147.11</v>
          </cell>
          <cell r="U1179">
            <v>3994950.7475000001</v>
          </cell>
          <cell r="V1179">
            <v>3160856.0750000002</v>
          </cell>
          <cell r="W1179">
            <v>5515343.4349999996</v>
          </cell>
          <cell r="X1179">
            <v>8615561.8350000009</v>
          </cell>
        </row>
        <row r="1180">
          <cell r="A1180">
            <v>744711</v>
          </cell>
          <cell r="B1180" t="str">
            <v xml:space="preserve">                                                            744711     Mbs Recombination Fees</v>
          </cell>
          <cell r="C1180">
            <v>124075</v>
          </cell>
          <cell r="D1180">
            <v>77869</v>
          </cell>
          <cell r="E1180">
            <v>328884</v>
          </cell>
          <cell r="F1180">
            <v>85166.399999999994</v>
          </cell>
          <cell r="G1180">
            <v>111320</v>
          </cell>
          <cell r="H1180">
            <v>56171</v>
          </cell>
          <cell r="I1180">
            <v>52229</v>
          </cell>
          <cell r="J1180">
            <v>180041</v>
          </cell>
          <cell r="K1180">
            <v>244426</v>
          </cell>
          <cell r="L1180">
            <v>63053</v>
          </cell>
          <cell r="M1180">
            <v>288389</v>
          </cell>
          <cell r="N1180">
            <v>51474</v>
          </cell>
          <cell r="O1180">
            <v>1628868.07</v>
          </cell>
          <cell r="P1180">
            <v>1663097.4</v>
          </cell>
          <cell r="Q1180">
            <v>530828</v>
          </cell>
          <cell r="R1180">
            <v>252657.4</v>
          </cell>
          <cell r="S1180">
            <v>476696</v>
          </cell>
          <cell r="T1180">
            <v>402916</v>
          </cell>
          <cell r="U1180">
            <v>621428.76750000007</v>
          </cell>
          <cell r="V1180">
            <v>664405.55000000005</v>
          </cell>
          <cell r="W1180">
            <v>973784.15</v>
          </cell>
          <cell r="X1180">
            <v>1464534.15</v>
          </cell>
        </row>
        <row r="1181">
          <cell r="A1181" t="str">
            <v xml:space="preserve">                                                       SMBSFEES</v>
          </cell>
          <cell r="B1181" t="str">
            <v xml:space="preserve">                                                       Fees on SMBS</v>
          </cell>
          <cell r="C1181">
            <v>1523737.47</v>
          </cell>
          <cell r="D1181">
            <v>93614.79</v>
          </cell>
          <cell r="E1181">
            <v>1444546.46</v>
          </cell>
          <cell r="F1181">
            <v>100828.86</v>
          </cell>
          <cell r="G1181">
            <v>961357.46</v>
          </cell>
          <cell r="H1181">
            <v>828250.12</v>
          </cell>
          <cell r="I1181">
            <v>980641.45</v>
          </cell>
          <cell r="J1181">
            <v>1164786.78</v>
          </cell>
          <cell r="K1181">
            <v>875671.79</v>
          </cell>
          <cell r="L1181">
            <v>1646486.78</v>
          </cell>
          <cell r="M1181">
            <v>1709606.55</v>
          </cell>
          <cell r="N1181">
            <v>67969.78</v>
          </cell>
          <cell r="O1181">
            <v>12262529.609999999</v>
          </cell>
          <cell r="P1181">
            <v>11397498.290000001</v>
          </cell>
          <cell r="Q1181">
            <v>3061898.72</v>
          </cell>
          <cell r="R1181">
            <v>1890436.44</v>
          </cell>
          <cell r="S1181">
            <v>3021100.02</v>
          </cell>
          <cell r="T1181">
            <v>3424063.11</v>
          </cell>
          <cell r="U1181">
            <v>4616379.5149999997</v>
          </cell>
          <cell r="V1181">
            <v>3825261.625</v>
          </cell>
          <cell r="W1181">
            <v>6489127.585</v>
          </cell>
          <cell r="X1181">
            <v>10080095.984999999</v>
          </cell>
        </row>
        <row r="1182">
          <cell r="A1182" t="str">
            <v xml:space="preserve">                                                  MISCDERIV</v>
          </cell>
          <cell r="B1182" t="str">
            <v xml:space="preserve">                                                  Standard structured transactions</v>
          </cell>
          <cell r="C1182">
            <v>10096240.360000001</v>
          </cell>
          <cell r="D1182">
            <v>10099157.719999999</v>
          </cell>
          <cell r="E1182">
            <v>10158378.140000001</v>
          </cell>
          <cell r="F1182">
            <v>8335246.3000000007</v>
          </cell>
          <cell r="G1182">
            <v>17952174.419999998</v>
          </cell>
          <cell r="H1182">
            <v>13429270.779999997</v>
          </cell>
          <cell r="I1182">
            <v>9464692.6500000004</v>
          </cell>
          <cell r="J1182">
            <v>8684865.8800000008</v>
          </cell>
          <cell r="K1182">
            <v>6833798.9300000006</v>
          </cell>
          <cell r="L1182">
            <v>8817698.8300000001</v>
          </cell>
          <cell r="M1182">
            <v>10095302.340000002</v>
          </cell>
          <cell r="N1182">
            <v>5158872.41</v>
          </cell>
          <cell r="O1182">
            <v>120407461.18000001</v>
          </cell>
          <cell r="P1182">
            <v>119125698.76000002</v>
          </cell>
          <cell r="Q1182">
            <v>30353776.219999999</v>
          </cell>
          <cell r="R1182">
            <v>39716691.5</v>
          </cell>
          <cell r="S1182">
            <v>24983357.460000001</v>
          </cell>
          <cell r="T1182">
            <v>24071873.580000002</v>
          </cell>
          <cell r="U1182">
            <v>45263218.960000001</v>
          </cell>
          <cell r="V1182">
            <v>48938615.849999994</v>
          </cell>
          <cell r="W1182">
            <v>83219869.879999995</v>
          </cell>
          <cell r="X1182">
            <v>108004468.57499999</v>
          </cell>
        </row>
        <row r="1183">
          <cell r="A1183" t="str">
            <v xml:space="preserve">                                             STRUCTTRANS</v>
          </cell>
          <cell r="B1183" t="str">
            <v xml:space="preserve">                                             Structured transaction fees</v>
          </cell>
          <cell r="C1183">
            <v>10242692.880000001</v>
          </cell>
          <cell r="D1183">
            <v>10242712.109999999</v>
          </cell>
          <cell r="E1183">
            <v>10298688.74</v>
          </cell>
          <cell r="F1183">
            <v>8468374.5300000012</v>
          </cell>
          <cell r="G1183">
            <v>18082553.449999999</v>
          </cell>
          <cell r="H1183">
            <v>13557197.309999997</v>
          </cell>
          <cell r="I1183">
            <v>9587399.0099999998</v>
          </cell>
          <cell r="J1183">
            <v>8805574.1500000004</v>
          </cell>
          <cell r="K1183">
            <v>6952774.6900000004</v>
          </cell>
          <cell r="L1183">
            <v>8941512.8100000005</v>
          </cell>
          <cell r="M1183">
            <v>10216881.810000002</v>
          </cell>
          <cell r="N1183">
            <v>5281202.1100000003</v>
          </cell>
          <cell r="O1183">
            <v>123375638.95</v>
          </cell>
          <cell r="P1183">
            <v>120677563.60000002</v>
          </cell>
          <cell r="Q1183">
            <v>30784093.730000004</v>
          </cell>
          <cell r="R1183">
            <v>40108125.289999999</v>
          </cell>
          <cell r="S1183">
            <v>25345747.850000001</v>
          </cell>
          <cell r="T1183">
            <v>24439596.730000004</v>
          </cell>
          <cell r="U1183">
            <v>46221957.637499996</v>
          </cell>
          <cell r="V1183">
            <v>49565950.679999992</v>
          </cell>
          <cell r="W1183">
            <v>84223749.024999991</v>
          </cell>
          <cell r="X1183">
            <v>109372842.91000001</v>
          </cell>
        </row>
        <row r="1184">
          <cell r="A1184">
            <v>747402</v>
          </cell>
          <cell r="B1184" t="str">
            <v xml:space="preserve">                                                       747402     Misc Income - 3rd Pty REO</v>
          </cell>
          <cell r="C1184">
            <v>10000</v>
          </cell>
          <cell r="D1184">
            <v>4150</v>
          </cell>
          <cell r="E1184">
            <v>2001</v>
          </cell>
          <cell r="F1184">
            <v>2000</v>
          </cell>
          <cell r="G1184" t="str">
            <v>0</v>
          </cell>
          <cell r="H1184" t="str">
            <v>0</v>
          </cell>
          <cell r="I1184" t="str">
            <v>0</v>
          </cell>
          <cell r="J1184">
            <v>8000</v>
          </cell>
          <cell r="K1184">
            <v>2000</v>
          </cell>
          <cell r="L1184">
            <v>6150</v>
          </cell>
          <cell r="M1184">
            <v>2000</v>
          </cell>
          <cell r="N1184">
            <v>4000</v>
          </cell>
          <cell r="O1184">
            <v>323202</v>
          </cell>
          <cell r="P1184">
            <v>40301</v>
          </cell>
          <cell r="Q1184">
            <v>16151</v>
          </cell>
          <cell r="R1184">
            <v>2000</v>
          </cell>
          <cell r="S1184">
            <v>10000</v>
          </cell>
          <cell r="T1184">
            <v>12150</v>
          </cell>
          <cell r="U1184">
            <v>90875.75</v>
          </cell>
          <cell r="V1184">
            <v>17651</v>
          </cell>
          <cell r="W1184">
            <v>22651</v>
          </cell>
          <cell r="X1184">
            <v>34763.5</v>
          </cell>
        </row>
        <row r="1185">
          <cell r="A1185" t="str">
            <v xml:space="preserve">                                                  THIRDPARTYREO</v>
          </cell>
          <cell r="B1185" t="str">
            <v xml:space="preserve">                                                  Third party REO</v>
          </cell>
          <cell r="C1185">
            <v>10000</v>
          </cell>
          <cell r="D1185">
            <v>4150</v>
          </cell>
          <cell r="E1185">
            <v>2001</v>
          </cell>
          <cell r="F1185">
            <v>2000</v>
          </cell>
          <cell r="G1185" t="str">
            <v>0</v>
          </cell>
          <cell r="H1185" t="str">
            <v>0</v>
          </cell>
          <cell r="I1185" t="str">
            <v>0</v>
          </cell>
          <cell r="J1185">
            <v>8000</v>
          </cell>
          <cell r="K1185">
            <v>2000</v>
          </cell>
          <cell r="L1185">
            <v>6150</v>
          </cell>
          <cell r="M1185">
            <v>2000</v>
          </cell>
          <cell r="N1185">
            <v>4000</v>
          </cell>
          <cell r="O1185">
            <v>323202</v>
          </cell>
          <cell r="P1185">
            <v>40301</v>
          </cell>
          <cell r="Q1185">
            <v>16151</v>
          </cell>
          <cell r="R1185">
            <v>2000</v>
          </cell>
          <cell r="S1185">
            <v>10000</v>
          </cell>
          <cell r="T1185">
            <v>12150</v>
          </cell>
          <cell r="U1185">
            <v>90875.75</v>
          </cell>
          <cell r="V1185">
            <v>17651</v>
          </cell>
          <cell r="W1185">
            <v>22651</v>
          </cell>
          <cell r="X1185">
            <v>34763.5</v>
          </cell>
        </row>
        <row r="1186">
          <cell r="A1186">
            <v>747351</v>
          </cell>
          <cell r="B1186" t="str">
            <v xml:space="preserve">                                                  747351     MF Aggregation Inc Special</v>
          </cell>
          <cell r="C1186" t="str">
            <v>0</v>
          </cell>
          <cell r="D1186" t="str">
            <v>0</v>
          </cell>
          <cell r="E1186" t="str">
            <v>0</v>
          </cell>
          <cell r="F1186" t="str">
            <v>0</v>
          </cell>
          <cell r="G1186" t="str">
            <v>0</v>
          </cell>
          <cell r="H1186" t="str">
            <v>0</v>
          </cell>
          <cell r="I1186" t="str">
            <v>0</v>
          </cell>
          <cell r="J1186" t="str">
            <v>0</v>
          </cell>
          <cell r="K1186" t="str">
            <v>0</v>
          </cell>
          <cell r="L1186" t="str">
            <v>0</v>
          </cell>
          <cell r="M1186" t="str">
            <v>0</v>
          </cell>
          <cell r="N1186" t="str">
            <v>0</v>
          </cell>
          <cell r="O1186" t="str">
            <v>0</v>
          </cell>
          <cell r="P1186" t="str">
            <v>0</v>
          </cell>
          <cell r="Q1186" t="str">
            <v>0</v>
          </cell>
          <cell r="R1186" t="str">
            <v>0</v>
          </cell>
          <cell r="S1186" t="str">
            <v>0</v>
          </cell>
          <cell r="T1186" t="str">
            <v>0</v>
          </cell>
          <cell r="U1186" t="str">
            <v>0</v>
          </cell>
          <cell r="V1186" t="str">
            <v>0</v>
          </cell>
          <cell r="W1186" t="str">
            <v>0</v>
          </cell>
          <cell r="X1186" t="str">
            <v>0</v>
          </cell>
        </row>
        <row r="1187">
          <cell r="A1187">
            <v>747400</v>
          </cell>
          <cell r="B1187" t="str">
            <v xml:space="preserve">                                                            747400     Misc Income - Gemico</v>
          </cell>
          <cell r="C1187" t="str">
            <v>0</v>
          </cell>
          <cell r="D1187" t="str">
            <v>0</v>
          </cell>
          <cell r="E1187" t="str">
            <v>0</v>
          </cell>
          <cell r="F1187" t="str">
            <v>0</v>
          </cell>
          <cell r="G1187" t="str">
            <v>0</v>
          </cell>
          <cell r="H1187" t="str">
            <v>0</v>
          </cell>
          <cell r="I1187" t="str">
            <v>0</v>
          </cell>
          <cell r="J1187" t="str">
            <v>0</v>
          </cell>
          <cell r="K1187" t="str">
            <v>0</v>
          </cell>
          <cell r="L1187" t="str">
            <v>0</v>
          </cell>
          <cell r="M1187" t="str">
            <v>0</v>
          </cell>
          <cell r="N1187" t="str">
            <v>0</v>
          </cell>
          <cell r="O1187" t="str">
            <v>0</v>
          </cell>
          <cell r="P1187" t="str">
            <v>0</v>
          </cell>
          <cell r="Q1187" t="str">
            <v>0</v>
          </cell>
          <cell r="R1187" t="str">
            <v>0</v>
          </cell>
          <cell r="S1187" t="str">
            <v>0</v>
          </cell>
          <cell r="T1187" t="str">
            <v>0</v>
          </cell>
          <cell r="U1187" t="str">
            <v>0</v>
          </cell>
          <cell r="V1187" t="str">
            <v>0</v>
          </cell>
          <cell r="W1187" t="str">
            <v>0</v>
          </cell>
          <cell r="X1187" t="str">
            <v>0</v>
          </cell>
        </row>
        <row r="1188">
          <cell r="A1188" t="str">
            <v xml:space="preserve">                                                       GEMICOMISCINC</v>
          </cell>
          <cell r="B1188" t="str">
            <v xml:space="preserve">                                                       GEMICOMISCINC</v>
          </cell>
          <cell r="C1188" t="str">
            <v>0</v>
          </cell>
          <cell r="D1188" t="str">
            <v>0</v>
          </cell>
          <cell r="E1188" t="str">
            <v>0</v>
          </cell>
          <cell r="F1188" t="str">
            <v>0</v>
          </cell>
          <cell r="G1188" t="str">
            <v>0</v>
          </cell>
          <cell r="H1188" t="str">
            <v>0</v>
          </cell>
          <cell r="I1188" t="str">
            <v>0</v>
          </cell>
          <cell r="J1188" t="str">
            <v>0</v>
          </cell>
          <cell r="K1188" t="str">
            <v>0</v>
          </cell>
          <cell r="L1188" t="str">
            <v>0</v>
          </cell>
          <cell r="M1188" t="str">
            <v>0</v>
          </cell>
          <cell r="N1188" t="str">
            <v>0</v>
          </cell>
          <cell r="O1188" t="str">
            <v>0</v>
          </cell>
          <cell r="P1188" t="str">
            <v>0</v>
          </cell>
          <cell r="Q1188" t="str">
            <v>0</v>
          </cell>
          <cell r="R1188" t="str">
            <v>0</v>
          </cell>
          <cell r="S1188" t="str">
            <v>0</v>
          </cell>
          <cell r="T1188" t="str">
            <v>0</v>
          </cell>
          <cell r="U1188" t="str">
            <v>0</v>
          </cell>
          <cell r="V1188" t="str">
            <v>0</v>
          </cell>
          <cell r="W1188" t="str">
            <v>0</v>
          </cell>
          <cell r="X1188" t="str">
            <v>0</v>
          </cell>
        </row>
        <row r="1189">
          <cell r="A1189">
            <v>747401</v>
          </cell>
          <cell r="B1189" t="str">
            <v xml:space="preserve">                                                       747401     Misc Income-GE Cashflow</v>
          </cell>
          <cell r="C1189" t="str">
            <v>0</v>
          </cell>
          <cell r="D1189" t="str">
            <v>0</v>
          </cell>
          <cell r="E1189" t="str">
            <v>0</v>
          </cell>
          <cell r="F1189" t="str">
            <v>0</v>
          </cell>
          <cell r="G1189" t="str">
            <v>0</v>
          </cell>
          <cell r="H1189" t="str">
            <v>0</v>
          </cell>
          <cell r="I1189" t="str">
            <v>0</v>
          </cell>
          <cell r="J1189" t="str">
            <v>0</v>
          </cell>
          <cell r="K1189" t="str">
            <v>0</v>
          </cell>
          <cell r="L1189" t="str">
            <v>0</v>
          </cell>
          <cell r="M1189" t="str">
            <v>0</v>
          </cell>
          <cell r="N1189" t="str">
            <v>0</v>
          </cell>
          <cell r="O1189" t="str">
            <v>0</v>
          </cell>
          <cell r="P1189" t="str">
            <v>0</v>
          </cell>
          <cell r="Q1189" t="str">
            <v>0</v>
          </cell>
          <cell r="R1189" t="str">
            <v>0</v>
          </cell>
          <cell r="S1189" t="str">
            <v>0</v>
          </cell>
          <cell r="T1189" t="str">
            <v>0</v>
          </cell>
          <cell r="U1189" t="str">
            <v>0</v>
          </cell>
          <cell r="V1189" t="str">
            <v>0</v>
          </cell>
          <cell r="W1189" t="str">
            <v>0</v>
          </cell>
          <cell r="X1189" t="str">
            <v>0</v>
          </cell>
        </row>
        <row r="1190">
          <cell r="A1190" t="str">
            <v xml:space="preserve">                                                  GEMICOGE</v>
          </cell>
          <cell r="B1190" t="str">
            <v xml:space="preserve">                                                  GEMICO-GE cash flow income</v>
          </cell>
          <cell r="C1190" t="str">
            <v>0</v>
          </cell>
          <cell r="D1190" t="str">
            <v>0</v>
          </cell>
          <cell r="E1190" t="str">
            <v>0</v>
          </cell>
          <cell r="F1190" t="str">
            <v>0</v>
          </cell>
          <cell r="G1190" t="str">
            <v>0</v>
          </cell>
          <cell r="H1190" t="str">
            <v>0</v>
          </cell>
          <cell r="I1190" t="str">
            <v>0</v>
          </cell>
          <cell r="J1190" t="str">
            <v>0</v>
          </cell>
          <cell r="K1190" t="str">
            <v>0</v>
          </cell>
          <cell r="L1190" t="str">
            <v>0</v>
          </cell>
          <cell r="M1190" t="str">
            <v>0</v>
          </cell>
          <cell r="N1190" t="str">
            <v>0</v>
          </cell>
          <cell r="O1190" t="str">
            <v>0</v>
          </cell>
          <cell r="P1190" t="str">
            <v>0</v>
          </cell>
          <cell r="Q1190" t="str">
            <v>0</v>
          </cell>
          <cell r="R1190" t="str">
            <v>0</v>
          </cell>
          <cell r="S1190" t="str">
            <v>0</v>
          </cell>
          <cell r="T1190" t="str">
            <v>0</v>
          </cell>
          <cell r="U1190" t="str">
            <v>0</v>
          </cell>
          <cell r="V1190" t="str">
            <v>0</v>
          </cell>
          <cell r="W1190" t="str">
            <v>0</v>
          </cell>
          <cell r="X1190" t="str">
            <v>0</v>
          </cell>
        </row>
        <row r="1191">
          <cell r="A1191" t="str">
            <v xml:space="preserve">                                             SPECIALTRANS</v>
          </cell>
          <cell r="B1191" t="str">
            <v xml:space="preserve">                                             Special transactions</v>
          </cell>
          <cell r="C1191">
            <v>10000</v>
          </cell>
          <cell r="D1191">
            <v>4150</v>
          </cell>
          <cell r="E1191">
            <v>2001</v>
          </cell>
          <cell r="F1191">
            <v>2000</v>
          </cell>
          <cell r="G1191" t="str">
            <v>0</v>
          </cell>
          <cell r="H1191" t="str">
            <v>0</v>
          </cell>
          <cell r="I1191" t="str">
            <v>0</v>
          </cell>
          <cell r="J1191">
            <v>8000</v>
          </cell>
          <cell r="K1191">
            <v>2000</v>
          </cell>
          <cell r="L1191">
            <v>6150</v>
          </cell>
          <cell r="M1191">
            <v>2000</v>
          </cell>
          <cell r="N1191">
            <v>4000</v>
          </cell>
          <cell r="O1191">
            <v>323202</v>
          </cell>
          <cell r="P1191">
            <v>40301</v>
          </cell>
          <cell r="Q1191">
            <v>16151</v>
          </cell>
          <cell r="R1191">
            <v>2000</v>
          </cell>
          <cell r="S1191">
            <v>10000</v>
          </cell>
          <cell r="T1191">
            <v>12150</v>
          </cell>
          <cell r="U1191">
            <v>90875.75</v>
          </cell>
          <cell r="V1191">
            <v>17651</v>
          </cell>
          <cell r="W1191">
            <v>22651</v>
          </cell>
          <cell r="X1191">
            <v>34763.5</v>
          </cell>
        </row>
        <row r="1192">
          <cell r="A1192" t="str">
            <v xml:space="preserve">                                        TRANSACTIONFEES</v>
          </cell>
          <cell r="B1192" t="str">
            <v xml:space="preserve">                                        Transaction Fees</v>
          </cell>
          <cell r="C1192">
            <v>10252692.880000001</v>
          </cell>
          <cell r="D1192">
            <v>10246862.109999999</v>
          </cell>
          <cell r="E1192">
            <v>10300689.74</v>
          </cell>
          <cell r="F1192">
            <v>8470374.5300000012</v>
          </cell>
          <cell r="G1192">
            <v>18082553.449999999</v>
          </cell>
          <cell r="H1192">
            <v>13557197.309999997</v>
          </cell>
          <cell r="I1192">
            <v>9587399.0099999998</v>
          </cell>
          <cell r="J1192">
            <v>8813574.1500000004</v>
          </cell>
          <cell r="K1192">
            <v>6954774.6900000004</v>
          </cell>
          <cell r="L1192">
            <v>8947662.8100000005</v>
          </cell>
          <cell r="M1192">
            <v>10218881.810000002</v>
          </cell>
          <cell r="N1192">
            <v>5285202.1100000003</v>
          </cell>
          <cell r="O1192">
            <v>123698840.95</v>
          </cell>
          <cell r="P1192">
            <v>120717864.60000002</v>
          </cell>
          <cell r="Q1192">
            <v>30800244.730000004</v>
          </cell>
          <cell r="R1192">
            <v>40110125.289999999</v>
          </cell>
          <cell r="S1192">
            <v>25355747.850000001</v>
          </cell>
          <cell r="T1192">
            <v>24451746.730000004</v>
          </cell>
          <cell r="U1192">
            <v>46312833.387499996</v>
          </cell>
          <cell r="V1192">
            <v>49583601.679999992</v>
          </cell>
          <cell r="W1192">
            <v>84246400.024999991</v>
          </cell>
          <cell r="X1192">
            <v>109407606.41000001</v>
          </cell>
        </row>
        <row r="1193">
          <cell r="A1193">
            <v>747722</v>
          </cell>
          <cell r="B1193" t="str">
            <v xml:space="preserve">                                                            747722     Mornet Revenue &amp; Expense - EB</v>
          </cell>
          <cell r="C1193" t="str">
            <v>0</v>
          </cell>
          <cell r="D1193" t="str">
            <v>0</v>
          </cell>
          <cell r="E1193" t="str">
            <v>0</v>
          </cell>
          <cell r="F1193" t="str">
            <v>0</v>
          </cell>
          <cell r="G1193" t="str">
            <v>0</v>
          </cell>
          <cell r="H1193" t="str">
            <v>0</v>
          </cell>
          <cell r="I1193" t="str">
            <v>0</v>
          </cell>
          <cell r="J1193" t="str">
            <v>0</v>
          </cell>
          <cell r="K1193" t="str">
            <v>0</v>
          </cell>
          <cell r="L1193" t="str">
            <v>0</v>
          </cell>
          <cell r="M1193" t="str">
            <v>0</v>
          </cell>
          <cell r="N1193" t="str">
            <v>0</v>
          </cell>
          <cell r="O1193" t="str">
            <v>0</v>
          </cell>
          <cell r="P1193" t="str">
            <v>0</v>
          </cell>
          <cell r="Q1193" t="str">
            <v>0</v>
          </cell>
          <cell r="R1193" t="str">
            <v>0</v>
          </cell>
          <cell r="S1193" t="str">
            <v>0</v>
          </cell>
          <cell r="T1193" t="str">
            <v>0</v>
          </cell>
          <cell r="U1193" t="str">
            <v>0</v>
          </cell>
          <cell r="V1193" t="str">
            <v>0</v>
          </cell>
          <cell r="W1193" t="str">
            <v>0</v>
          </cell>
          <cell r="X1193" t="str">
            <v>0</v>
          </cell>
        </row>
        <row r="1194">
          <cell r="A1194">
            <v>747731</v>
          </cell>
          <cell r="B1194" t="str">
            <v xml:space="preserve">                                                            747731     Mornet Revenue &amp; Expense - SF</v>
          </cell>
          <cell r="C1194">
            <v>-107682.32</v>
          </cell>
          <cell r="D1194">
            <v>-114134.19</v>
          </cell>
          <cell r="E1194">
            <v>-88224.41</v>
          </cell>
          <cell r="F1194">
            <v>-72009.7</v>
          </cell>
          <cell r="G1194">
            <v>-93733.2</v>
          </cell>
          <cell r="H1194">
            <v>-95304.38</v>
          </cell>
          <cell r="I1194">
            <v>-84597.119999999995</v>
          </cell>
          <cell r="J1194">
            <v>-93334.17</v>
          </cell>
          <cell r="K1194">
            <v>-87267.3</v>
          </cell>
          <cell r="L1194">
            <v>-85203.01</v>
          </cell>
          <cell r="M1194">
            <v>-88075.41</v>
          </cell>
          <cell r="N1194">
            <v>-83325.05</v>
          </cell>
          <cell r="O1194">
            <v>-1785396.51</v>
          </cell>
          <cell r="P1194">
            <v>-1092890.26</v>
          </cell>
          <cell r="Q1194">
            <v>-310040.92</v>
          </cell>
          <cell r="R1194">
            <v>-261047.28</v>
          </cell>
          <cell r="S1194">
            <v>-265198.59000000003</v>
          </cell>
          <cell r="T1194">
            <v>-256603.47</v>
          </cell>
          <cell r="U1194">
            <v>-606234.06499999994</v>
          </cell>
          <cell r="V1194">
            <v>-434740.89</v>
          </cell>
          <cell r="W1194">
            <v>-703019.95</v>
          </cell>
          <cell r="X1194">
            <v>-965058.0149999999</v>
          </cell>
        </row>
        <row r="1195">
          <cell r="A1195" t="str">
            <v xml:space="preserve">                                                       MORNETREV</v>
          </cell>
          <cell r="B1195" t="str">
            <v xml:space="preserve">                                                       MORNETREV</v>
          </cell>
          <cell r="C1195">
            <v>-107682.32</v>
          </cell>
          <cell r="D1195">
            <v>-114134.19</v>
          </cell>
          <cell r="E1195">
            <v>-88224.41</v>
          </cell>
          <cell r="F1195">
            <v>-72009.7</v>
          </cell>
          <cell r="G1195">
            <v>-93733.2</v>
          </cell>
          <cell r="H1195">
            <v>-95304.38</v>
          </cell>
          <cell r="I1195">
            <v>-84597.119999999995</v>
          </cell>
          <cell r="J1195">
            <v>-93334.17</v>
          </cell>
          <cell r="K1195">
            <v>-87267.3</v>
          </cell>
          <cell r="L1195">
            <v>-85203.01</v>
          </cell>
          <cell r="M1195">
            <v>-88075.41</v>
          </cell>
          <cell r="N1195">
            <v>-83325.05</v>
          </cell>
          <cell r="O1195">
            <v>-1785396.51</v>
          </cell>
          <cell r="P1195">
            <v>-1092890.26</v>
          </cell>
          <cell r="Q1195">
            <v>-310040.92</v>
          </cell>
          <cell r="R1195">
            <v>-261047.28</v>
          </cell>
          <cell r="S1195">
            <v>-265198.59000000003</v>
          </cell>
          <cell r="T1195">
            <v>-256603.47</v>
          </cell>
          <cell r="U1195">
            <v>-606234.06499999994</v>
          </cell>
          <cell r="V1195">
            <v>-434740.89</v>
          </cell>
          <cell r="W1195">
            <v>-703019.95</v>
          </cell>
          <cell r="X1195">
            <v>-965058.0149999999</v>
          </cell>
        </row>
        <row r="1196">
          <cell r="A1196">
            <v>747701</v>
          </cell>
          <cell r="B1196" t="str">
            <v xml:space="preserve">                                                            747701     Mornet - Depr Exp</v>
          </cell>
          <cell r="C1196" t="str">
            <v>0</v>
          </cell>
          <cell r="D1196" t="str">
            <v>0</v>
          </cell>
          <cell r="E1196" t="str">
            <v>0</v>
          </cell>
          <cell r="F1196" t="str">
            <v>0</v>
          </cell>
          <cell r="G1196" t="str">
            <v>0</v>
          </cell>
          <cell r="H1196" t="str">
            <v>0</v>
          </cell>
          <cell r="I1196" t="str">
            <v>0</v>
          </cell>
          <cell r="J1196" t="str">
            <v>0</v>
          </cell>
          <cell r="K1196" t="str">
            <v>0</v>
          </cell>
          <cell r="L1196" t="str">
            <v>0</v>
          </cell>
          <cell r="M1196" t="str">
            <v>0</v>
          </cell>
          <cell r="N1196" t="str">
            <v>0</v>
          </cell>
          <cell r="O1196" t="str">
            <v>0</v>
          </cell>
          <cell r="P1196" t="str">
            <v>0</v>
          </cell>
          <cell r="Q1196" t="str">
            <v>0</v>
          </cell>
          <cell r="R1196" t="str">
            <v>0</v>
          </cell>
          <cell r="S1196" t="str">
            <v>0</v>
          </cell>
          <cell r="T1196" t="str">
            <v>0</v>
          </cell>
          <cell r="U1196" t="str">
            <v>0</v>
          </cell>
          <cell r="V1196" t="str">
            <v>0</v>
          </cell>
          <cell r="W1196" t="str">
            <v>0</v>
          </cell>
          <cell r="X1196" t="str">
            <v>0</v>
          </cell>
        </row>
        <row r="1197">
          <cell r="A1197" t="str">
            <v xml:space="preserve">                                                       MORNETAMORT</v>
          </cell>
          <cell r="B1197" t="str">
            <v xml:space="preserve">                                                       MORNETAMORT</v>
          </cell>
          <cell r="C1197" t="str">
            <v>0</v>
          </cell>
          <cell r="D1197" t="str">
            <v>0</v>
          </cell>
          <cell r="E1197" t="str">
            <v>0</v>
          </cell>
          <cell r="F1197" t="str">
            <v>0</v>
          </cell>
          <cell r="G1197" t="str">
            <v>0</v>
          </cell>
          <cell r="H1197" t="str">
            <v>0</v>
          </cell>
          <cell r="I1197" t="str">
            <v>0</v>
          </cell>
          <cell r="J1197" t="str">
            <v>0</v>
          </cell>
          <cell r="K1197" t="str">
            <v>0</v>
          </cell>
          <cell r="L1197" t="str">
            <v>0</v>
          </cell>
          <cell r="M1197" t="str">
            <v>0</v>
          </cell>
          <cell r="N1197" t="str">
            <v>0</v>
          </cell>
          <cell r="O1197" t="str">
            <v>0</v>
          </cell>
          <cell r="P1197" t="str">
            <v>0</v>
          </cell>
          <cell r="Q1197" t="str">
            <v>0</v>
          </cell>
          <cell r="R1197" t="str">
            <v>0</v>
          </cell>
          <cell r="S1197" t="str">
            <v>0</v>
          </cell>
          <cell r="T1197" t="str">
            <v>0</v>
          </cell>
          <cell r="U1197" t="str">
            <v>0</v>
          </cell>
          <cell r="V1197" t="str">
            <v>0</v>
          </cell>
          <cell r="W1197" t="str">
            <v>0</v>
          </cell>
          <cell r="X1197" t="str">
            <v>0</v>
          </cell>
        </row>
        <row r="1198">
          <cell r="A1198" t="str">
            <v xml:space="preserve">                                                  MORNET</v>
          </cell>
          <cell r="B1198" t="str">
            <v xml:space="preserve">                                                  MORNET</v>
          </cell>
          <cell r="C1198">
            <v>-107682.32</v>
          </cell>
          <cell r="D1198">
            <v>-114134.19</v>
          </cell>
          <cell r="E1198">
            <v>-88224.41</v>
          </cell>
          <cell r="F1198">
            <v>-72009.7</v>
          </cell>
          <cell r="G1198">
            <v>-93733.2</v>
          </cell>
          <cell r="H1198">
            <v>-95304.38</v>
          </cell>
          <cell r="I1198">
            <v>-84597.119999999995</v>
          </cell>
          <cell r="J1198">
            <v>-93334.17</v>
          </cell>
          <cell r="K1198">
            <v>-87267.3</v>
          </cell>
          <cell r="L1198">
            <v>-85203.01</v>
          </cell>
          <cell r="M1198">
            <v>-88075.41</v>
          </cell>
          <cell r="N1198">
            <v>-83325.05</v>
          </cell>
          <cell r="O1198">
            <v>-1785396.51</v>
          </cell>
          <cell r="P1198">
            <v>-1092890.26</v>
          </cell>
          <cell r="Q1198">
            <v>-310040.92</v>
          </cell>
          <cell r="R1198">
            <v>-261047.28</v>
          </cell>
          <cell r="S1198">
            <v>-265198.59000000003</v>
          </cell>
          <cell r="T1198">
            <v>-256603.47</v>
          </cell>
          <cell r="U1198">
            <v>-606234.06499999994</v>
          </cell>
          <cell r="V1198">
            <v>-434740.89</v>
          </cell>
          <cell r="W1198">
            <v>-703019.95</v>
          </cell>
          <cell r="X1198">
            <v>-965058.0149999999</v>
          </cell>
        </row>
        <row r="1199">
          <cell r="A1199">
            <v>747726</v>
          </cell>
          <cell r="B1199" t="str">
            <v xml:space="preserve">                                                            747726     Mornet Plus-Do</v>
          </cell>
          <cell r="C1199">
            <v>2725027.8</v>
          </cell>
          <cell r="D1199">
            <v>2237272.2000000002</v>
          </cell>
          <cell r="E1199">
            <v>2798775</v>
          </cell>
          <cell r="F1199">
            <v>2406539.5</v>
          </cell>
          <cell r="G1199">
            <v>2463932.08</v>
          </cell>
          <cell r="H1199">
            <v>2453490</v>
          </cell>
          <cell r="I1199">
            <v>2205775</v>
          </cell>
          <cell r="J1199">
            <v>2657250</v>
          </cell>
          <cell r="K1199">
            <v>2202681.96</v>
          </cell>
          <cell r="L1199">
            <v>2579950</v>
          </cell>
          <cell r="M1199">
            <v>2206720.96</v>
          </cell>
          <cell r="N1199">
            <v>2109385</v>
          </cell>
          <cell r="O1199">
            <v>25555559.530000001</v>
          </cell>
          <cell r="P1199">
            <v>29046799.5</v>
          </cell>
          <cell r="Q1199">
            <v>7761075</v>
          </cell>
          <cell r="R1199">
            <v>7323961.5800000001</v>
          </cell>
          <cell r="S1199">
            <v>7065706.96</v>
          </cell>
          <cell r="T1199">
            <v>6896055.96</v>
          </cell>
          <cell r="U1199">
            <v>10250990.5825</v>
          </cell>
          <cell r="V1199">
            <v>11411318.164999999</v>
          </cell>
          <cell r="W1199">
            <v>18618663.32</v>
          </cell>
          <cell r="X1199">
            <v>25716412.77</v>
          </cell>
        </row>
        <row r="1200">
          <cell r="A1200">
            <v>747770</v>
          </cell>
          <cell r="B1200" t="str">
            <v xml:space="preserve">                                                            747770     DO Waiver fee and credit</v>
          </cell>
          <cell r="C1200">
            <v>-502197.65</v>
          </cell>
          <cell r="D1200">
            <v>362564.1</v>
          </cell>
          <cell r="E1200">
            <v>-78964.37</v>
          </cell>
          <cell r="F1200">
            <v>60400.160000000003</v>
          </cell>
          <cell r="G1200">
            <v>76023.360000000001</v>
          </cell>
          <cell r="H1200">
            <v>-241718.88</v>
          </cell>
          <cell r="I1200">
            <v>-70683.09</v>
          </cell>
          <cell r="J1200">
            <v>-78666.460000000006</v>
          </cell>
          <cell r="K1200">
            <v>92682.03</v>
          </cell>
          <cell r="L1200">
            <v>-161018.13</v>
          </cell>
          <cell r="M1200">
            <v>91384.9</v>
          </cell>
          <cell r="N1200">
            <v>-70248.53</v>
          </cell>
          <cell r="O1200" t="str">
            <v>0</v>
          </cell>
          <cell r="P1200">
            <v>-520442.56</v>
          </cell>
          <cell r="Q1200">
            <v>-218597.92</v>
          </cell>
          <cell r="R1200">
            <v>-105295.36</v>
          </cell>
          <cell r="S1200">
            <v>-56667.519999999997</v>
          </cell>
          <cell r="T1200">
            <v>-139881.76</v>
          </cell>
          <cell r="U1200">
            <v>-215107.28</v>
          </cell>
          <cell r="V1200">
            <v>-195715.84</v>
          </cell>
          <cell r="W1200">
            <v>-393068.32</v>
          </cell>
          <cell r="X1200">
            <v>-473194.08</v>
          </cell>
        </row>
        <row r="1201">
          <cell r="A1201" t="str">
            <v xml:space="preserve">                                                       DOREV</v>
          </cell>
          <cell r="B1201" t="str">
            <v xml:space="preserve">                                                       DO Revenue</v>
          </cell>
          <cell r="C1201">
            <v>2222830.15</v>
          </cell>
          <cell r="D1201">
            <v>2599836.2999999998</v>
          </cell>
          <cell r="E1201">
            <v>2719810.63</v>
          </cell>
          <cell r="F1201">
            <v>2466939.66</v>
          </cell>
          <cell r="G1201">
            <v>2539955.44</v>
          </cell>
          <cell r="H1201">
            <v>2211771.12</v>
          </cell>
          <cell r="I1201">
            <v>2135091.91</v>
          </cell>
          <cell r="J1201">
            <v>2578583.54</v>
          </cell>
          <cell r="K1201">
            <v>2295363.9900000002</v>
          </cell>
          <cell r="L1201">
            <v>2418931.87</v>
          </cell>
          <cell r="M1201">
            <v>2298105.86</v>
          </cell>
          <cell r="N1201">
            <v>2039136.47</v>
          </cell>
          <cell r="O1201">
            <v>25555559.530000001</v>
          </cell>
          <cell r="P1201">
            <v>28526356.940000001</v>
          </cell>
          <cell r="Q1201">
            <v>7542477.0800000001</v>
          </cell>
          <cell r="R1201">
            <v>7218666.2199999997</v>
          </cell>
          <cell r="S1201">
            <v>7009039.4399999995</v>
          </cell>
          <cell r="T1201">
            <v>6756174.2000000002</v>
          </cell>
          <cell r="U1201">
            <v>10035883.3025</v>
          </cell>
          <cell r="V1201">
            <v>11215602.324999999</v>
          </cell>
          <cell r="W1201">
            <v>18225595</v>
          </cell>
          <cell r="X1201">
            <v>25243218.689999998</v>
          </cell>
        </row>
        <row r="1202">
          <cell r="A1202">
            <v>747727</v>
          </cell>
          <cell r="B1202" t="str">
            <v xml:space="preserve">                                                            747727     Mornetplus-Du</v>
          </cell>
          <cell r="C1202">
            <v>13646131.83</v>
          </cell>
          <cell r="D1202">
            <v>14677302.83</v>
          </cell>
          <cell r="E1202">
            <v>15342490.83</v>
          </cell>
          <cell r="F1202">
            <v>13417969.98</v>
          </cell>
          <cell r="G1202">
            <v>15121430.67</v>
          </cell>
          <cell r="H1202">
            <v>13738211.880000001</v>
          </cell>
          <cell r="I1202">
            <v>12656086.640000001</v>
          </cell>
          <cell r="J1202">
            <v>13984522.67</v>
          </cell>
          <cell r="K1202">
            <v>12899623</v>
          </cell>
          <cell r="L1202">
            <v>13146208.310000001</v>
          </cell>
          <cell r="M1202">
            <v>10894411.619999999</v>
          </cell>
          <cell r="N1202">
            <v>9541291.9800000004</v>
          </cell>
          <cell r="O1202">
            <v>172937467.16</v>
          </cell>
          <cell r="P1202">
            <v>159065682.24000001</v>
          </cell>
          <cell r="Q1202">
            <v>43665925.490000002</v>
          </cell>
          <cell r="R1202">
            <v>42277612.530000001</v>
          </cell>
          <cell r="S1202">
            <v>39540232.310000002</v>
          </cell>
          <cell r="T1202">
            <v>33581911.909999996</v>
          </cell>
          <cell r="U1202">
            <v>64643239.785000004</v>
          </cell>
          <cell r="V1202">
            <v>64724671.280000001</v>
          </cell>
          <cell r="W1202">
            <v>105652770.08499999</v>
          </cell>
          <cell r="X1202">
            <v>143175955.36750001</v>
          </cell>
        </row>
        <row r="1203">
          <cell r="A1203">
            <v>747775</v>
          </cell>
          <cell r="B1203" t="str">
            <v xml:space="preserve">                                                            747775     Mornet PLus DU Rebate</v>
          </cell>
          <cell r="C1203">
            <v>-90182.5</v>
          </cell>
          <cell r="D1203">
            <v>-90414</v>
          </cell>
          <cell r="E1203">
            <v>-80518</v>
          </cell>
          <cell r="F1203">
            <v>-74354.5</v>
          </cell>
          <cell r="G1203">
            <v>-81957.5</v>
          </cell>
          <cell r="H1203">
            <v>-97211</v>
          </cell>
          <cell r="I1203">
            <v>-124881.5</v>
          </cell>
          <cell r="J1203">
            <v>-125596</v>
          </cell>
          <cell r="K1203">
            <v>-122957.5</v>
          </cell>
          <cell r="L1203">
            <v>-471976</v>
          </cell>
          <cell r="M1203">
            <v>-61556</v>
          </cell>
          <cell r="N1203">
            <v>653.5</v>
          </cell>
          <cell r="O1203">
            <v>-1229684</v>
          </cell>
          <cell r="P1203">
            <v>-1420951</v>
          </cell>
          <cell r="Q1203">
            <v>-261114.5</v>
          </cell>
          <cell r="R1203">
            <v>-253523</v>
          </cell>
          <cell r="S1203">
            <v>-373435</v>
          </cell>
          <cell r="T1203">
            <v>-532878.5</v>
          </cell>
          <cell r="U1203">
            <v>-440394.375</v>
          </cell>
          <cell r="V1203">
            <v>-382161.875</v>
          </cell>
          <cell r="W1203">
            <v>-701836</v>
          </cell>
          <cell r="X1203">
            <v>-1272669.125</v>
          </cell>
        </row>
        <row r="1204">
          <cell r="A1204">
            <v>747776</v>
          </cell>
          <cell r="B1204" t="str">
            <v xml:space="preserve">                                                            747776     DC-3P3 Usage Income</v>
          </cell>
          <cell r="C1204">
            <v>457740.34</v>
          </cell>
          <cell r="D1204">
            <v>501085.46</v>
          </cell>
          <cell r="E1204">
            <v>525877.94999999995</v>
          </cell>
          <cell r="F1204">
            <v>557903.68999999994</v>
          </cell>
          <cell r="G1204">
            <v>579938.55000000005</v>
          </cell>
          <cell r="H1204">
            <v>618888.49</v>
          </cell>
          <cell r="I1204">
            <v>658449.5</v>
          </cell>
          <cell r="J1204">
            <v>641425.81000000006</v>
          </cell>
          <cell r="K1204">
            <v>743697.44</v>
          </cell>
          <cell r="L1204">
            <v>112830.61</v>
          </cell>
          <cell r="M1204">
            <v>1510867.41</v>
          </cell>
          <cell r="N1204">
            <v>877158.3</v>
          </cell>
          <cell r="O1204">
            <v>2794252.59</v>
          </cell>
          <cell r="P1204">
            <v>7785863.5499999998</v>
          </cell>
          <cell r="Q1204">
            <v>1484703.75</v>
          </cell>
          <cell r="R1204">
            <v>1756730.73</v>
          </cell>
          <cell r="S1204">
            <v>2043572.75</v>
          </cell>
          <cell r="T1204">
            <v>2500856.3199999998</v>
          </cell>
          <cell r="U1204">
            <v>1423880.62</v>
          </cell>
          <cell r="V1204">
            <v>2347822.915</v>
          </cell>
          <cell r="W1204">
            <v>4241908.87</v>
          </cell>
          <cell r="X1204">
            <v>6344353.4675000003</v>
          </cell>
        </row>
        <row r="1205">
          <cell r="A1205">
            <v>747734</v>
          </cell>
          <cell r="B1205" t="str">
            <v xml:space="preserve">                                                            747734     E-Closing</v>
          </cell>
          <cell r="C1205">
            <v>0</v>
          </cell>
          <cell r="D1205">
            <v>-1999524.97</v>
          </cell>
          <cell r="E1205">
            <v>3500000</v>
          </cell>
          <cell r="F1205">
            <v>250000</v>
          </cell>
          <cell r="G1205">
            <v>250000</v>
          </cell>
          <cell r="H1205">
            <v>250000</v>
          </cell>
          <cell r="I1205">
            <v>250000</v>
          </cell>
          <cell r="J1205">
            <v>250000</v>
          </cell>
          <cell r="K1205">
            <v>100000</v>
          </cell>
          <cell r="L1205">
            <v>-450000</v>
          </cell>
          <cell r="M1205" t="str">
            <v>0</v>
          </cell>
          <cell r="N1205" t="str">
            <v>0</v>
          </cell>
          <cell r="O1205">
            <v>8026611.9699999997</v>
          </cell>
          <cell r="P1205">
            <v>2400475.0299999998</v>
          </cell>
          <cell r="Q1205">
            <v>1500475.03</v>
          </cell>
          <cell r="R1205">
            <v>750000</v>
          </cell>
          <cell r="S1205">
            <v>600000</v>
          </cell>
          <cell r="T1205">
            <v>-450000</v>
          </cell>
          <cell r="U1205">
            <v>1881890.5075000001</v>
          </cell>
          <cell r="V1205">
            <v>1875475.03</v>
          </cell>
          <cell r="W1205">
            <v>2587975.0299999998</v>
          </cell>
          <cell r="X1205">
            <v>2512975.0299999998</v>
          </cell>
        </row>
        <row r="1206">
          <cell r="A1206">
            <v>747735</v>
          </cell>
          <cell r="B1206" t="str">
            <v xml:space="preserve">                                                            747735     MornetPLus Custom DU</v>
          </cell>
          <cell r="C1206">
            <v>271225</v>
          </cell>
          <cell r="D1206">
            <v>151333.32</v>
          </cell>
          <cell r="E1206">
            <v>154086.66</v>
          </cell>
          <cell r="F1206">
            <v>456133.93</v>
          </cell>
          <cell r="G1206">
            <v>336960.99</v>
          </cell>
          <cell r="H1206">
            <v>302875.32</v>
          </cell>
          <cell r="I1206">
            <v>374760.32</v>
          </cell>
          <cell r="J1206">
            <v>228137.38</v>
          </cell>
          <cell r="K1206">
            <v>329078.03000000003</v>
          </cell>
          <cell r="L1206">
            <v>358483.72</v>
          </cell>
          <cell r="M1206">
            <v>267020.03999999998</v>
          </cell>
          <cell r="N1206">
            <v>340908.25</v>
          </cell>
          <cell r="O1206">
            <v>3947438.34</v>
          </cell>
          <cell r="P1206">
            <v>3571002.96</v>
          </cell>
          <cell r="Q1206">
            <v>576644.98</v>
          </cell>
          <cell r="R1206">
            <v>1095970.24</v>
          </cell>
          <cell r="S1206">
            <v>931975.73</v>
          </cell>
          <cell r="T1206">
            <v>966412.01</v>
          </cell>
          <cell r="U1206">
            <v>1304466.6599999999</v>
          </cell>
          <cell r="V1206">
            <v>1162944.7524999999</v>
          </cell>
          <cell r="W1206">
            <v>2150023.6574999997</v>
          </cell>
          <cell r="X1206">
            <v>3092190.8224999998</v>
          </cell>
        </row>
        <row r="1207">
          <cell r="A1207">
            <v>747736</v>
          </cell>
          <cell r="B1207" t="str">
            <v xml:space="preserve">                                                            747736     MornetPLus Pos DU</v>
          </cell>
          <cell r="C1207">
            <v>163150</v>
          </cell>
          <cell r="D1207">
            <v>154438.76</v>
          </cell>
          <cell r="E1207">
            <v>157900</v>
          </cell>
          <cell r="F1207">
            <v>143650</v>
          </cell>
          <cell r="G1207">
            <v>130950</v>
          </cell>
          <cell r="H1207">
            <v>125265</v>
          </cell>
          <cell r="I1207">
            <v>125895</v>
          </cell>
          <cell r="J1207">
            <v>118490</v>
          </cell>
          <cell r="K1207">
            <v>121585</v>
          </cell>
          <cell r="L1207">
            <v>115950</v>
          </cell>
          <cell r="M1207">
            <v>125995</v>
          </cell>
          <cell r="N1207">
            <v>133079.98000000001</v>
          </cell>
          <cell r="O1207">
            <v>1557355</v>
          </cell>
          <cell r="P1207">
            <v>1616348.74</v>
          </cell>
          <cell r="Q1207">
            <v>475488.76</v>
          </cell>
          <cell r="R1207">
            <v>399865</v>
          </cell>
          <cell r="S1207">
            <v>365970</v>
          </cell>
          <cell r="T1207">
            <v>375024.98</v>
          </cell>
          <cell r="U1207">
            <v>628395.63</v>
          </cell>
          <cell r="V1207">
            <v>680017.51</v>
          </cell>
          <cell r="W1207">
            <v>1059416.26</v>
          </cell>
          <cell r="X1207">
            <v>1424553.7550000001</v>
          </cell>
        </row>
        <row r="1208">
          <cell r="A1208" t="str">
            <v xml:space="preserve">                                                       DUREV</v>
          </cell>
          <cell r="B1208" t="str">
            <v xml:space="preserve">                                                       DU Revenue</v>
          </cell>
          <cell r="C1208">
            <v>14448064.67</v>
          </cell>
          <cell r="D1208">
            <v>13394221.4</v>
          </cell>
          <cell r="E1208">
            <v>19599837.439999998</v>
          </cell>
          <cell r="F1208">
            <v>14751303.1</v>
          </cell>
          <cell r="G1208">
            <v>16337322.710000001</v>
          </cell>
          <cell r="H1208">
            <v>14938029.690000001</v>
          </cell>
          <cell r="I1208">
            <v>13940309.960000001</v>
          </cell>
          <cell r="J1208">
            <v>15096979.860000001</v>
          </cell>
          <cell r="K1208">
            <v>14071025.969999999</v>
          </cell>
          <cell r="L1208">
            <v>12811496.640000001</v>
          </cell>
          <cell r="M1208">
            <v>12736738.069999998</v>
          </cell>
          <cell r="N1208">
            <v>10893092.010000002</v>
          </cell>
          <cell r="O1208">
            <v>188033441.06</v>
          </cell>
          <cell r="P1208">
            <v>173018421.52000004</v>
          </cell>
          <cell r="Q1208">
            <v>47442123.509999998</v>
          </cell>
          <cell r="R1208">
            <v>46026655.5</v>
          </cell>
          <cell r="S1208">
            <v>43108315.789999999</v>
          </cell>
          <cell r="T1208">
            <v>36441326.719999999</v>
          </cell>
          <cell r="U1208">
            <v>69441478.827500001</v>
          </cell>
          <cell r="V1208">
            <v>70408769.612499997</v>
          </cell>
          <cell r="W1208">
            <v>114990257.90250002</v>
          </cell>
          <cell r="X1208">
            <v>155277359.3175</v>
          </cell>
        </row>
        <row r="1209">
          <cell r="A1209">
            <v>747717</v>
          </cell>
          <cell r="B1209" t="str">
            <v xml:space="preserve">                                                            747717     MORNETPLUS-FRANCHISE</v>
          </cell>
          <cell r="C1209" t="str">
            <v>0</v>
          </cell>
          <cell r="D1209" t="str">
            <v>0</v>
          </cell>
          <cell r="E1209" t="str">
            <v>0</v>
          </cell>
          <cell r="F1209" t="str">
            <v>0</v>
          </cell>
          <cell r="G1209" t="str">
            <v>0</v>
          </cell>
          <cell r="H1209" t="str">
            <v>0</v>
          </cell>
          <cell r="I1209" t="str">
            <v>0</v>
          </cell>
          <cell r="J1209" t="str">
            <v>0</v>
          </cell>
          <cell r="K1209" t="str">
            <v>0</v>
          </cell>
          <cell r="L1209" t="str">
            <v>0</v>
          </cell>
          <cell r="M1209" t="str">
            <v>0</v>
          </cell>
          <cell r="N1209" t="str">
            <v>0</v>
          </cell>
          <cell r="O1209" t="str">
            <v>0</v>
          </cell>
          <cell r="P1209" t="str">
            <v>0</v>
          </cell>
          <cell r="Q1209" t="str">
            <v>0</v>
          </cell>
          <cell r="R1209" t="str">
            <v>0</v>
          </cell>
          <cell r="S1209" t="str">
            <v>0</v>
          </cell>
          <cell r="T1209" t="str">
            <v>0</v>
          </cell>
          <cell r="U1209" t="str">
            <v>0</v>
          </cell>
          <cell r="V1209" t="str">
            <v>0</v>
          </cell>
          <cell r="W1209" t="str">
            <v>0</v>
          </cell>
          <cell r="X1209" t="str">
            <v>0</v>
          </cell>
        </row>
        <row r="1210">
          <cell r="A1210" t="str">
            <v xml:space="preserve">                                                       FPREV</v>
          </cell>
          <cell r="B1210" t="str">
            <v xml:space="preserve">                                                       FPREV</v>
          </cell>
          <cell r="C1210" t="str">
            <v>0</v>
          </cell>
          <cell r="D1210" t="str">
            <v>0</v>
          </cell>
          <cell r="E1210" t="str">
            <v>0</v>
          </cell>
          <cell r="F1210" t="str">
            <v>0</v>
          </cell>
          <cell r="G1210" t="str">
            <v>0</v>
          </cell>
          <cell r="H1210" t="str">
            <v>0</v>
          </cell>
          <cell r="I1210" t="str">
            <v>0</v>
          </cell>
          <cell r="J1210" t="str">
            <v>0</v>
          </cell>
          <cell r="K1210" t="str">
            <v>0</v>
          </cell>
          <cell r="L1210" t="str">
            <v>0</v>
          </cell>
          <cell r="M1210" t="str">
            <v>0</v>
          </cell>
          <cell r="N1210" t="str">
            <v>0</v>
          </cell>
          <cell r="O1210" t="str">
            <v>0</v>
          </cell>
          <cell r="P1210" t="str">
            <v>0</v>
          </cell>
          <cell r="Q1210" t="str">
            <v>0</v>
          </cell>
          <cell r="R1210" t="str">
            <v>0</v>
          </cell>
          <cell r="S1210" t="str">
            <v>0</v>
          </cell>
          <cell r="T1210" t="str">
            <v>0</v>
          </cell>
          <cell r="U1210" t="str">
            <v>0</v>
          </cell>
          <cell r="V1210" t="str">
            <v>0</v>
          </cell>
          <cell r="W1210" t="str">
            <v>0</v>
          </cell>
          <cell r="X1210" t="str">
            <v>0</v>
          </cell>
        </row>
        <row r="1211">
          <cell r="A1211">
            <v>747704</v>
          </cell>
          <cell r="B1211" t="str">
            <v xml:space="preserve">                                                            747704     Other Exp/Rev-FN</v>
          </cell>
          <cell r="C1211">
            <v>5841.99</v>
          </cell>
          <cell r="D1211">
            <v>-25790</v>
          </cell>
          <cell r="E1211">
            <v>8523.14</v>
          </cell>
          <cell r="F1211">
            <v>45545</v>
          </cell>
          <cell r="G1211">
            <v>7699.39</v>
          </cell>
          <cell r="H1211">
            <v>-68355</v>
          </cell>
          <cell r="I1211">
            <v>11223.49</v>
          </cell>
          <cell r="J1211">
            <v>9450.25</v>
          </cell>
          <cell r="K1211">
            <v>7703.5</v>
          </cell>
          <cell r="L1211">
            <v>43312.09</v>
          </cell>
          <cell r="M1211">
            <v>9375</v>
          </cell>
          <cell r="N1211">
            <v>8970</v>
          </cell>
          <cell r="O1211">
            <v>-17836.04</v>
          </cell>
          <cell r="P1211">
            <v>63498.85</v>
          </cell>
          <cell r="Q1211">
            <v>-11424.87</v>
          </cell>
          <cell r="R1211">
            <v>-15110.61</v>
          </cell>
          <cell r="S1211">
            <v>28377.24</v>
          </cell>
          <cell r="T1211">
            <v>61657.09</v>
          </cell>
          <cell r="U1211">
            <v>-10841.7325</v>
          </cell>
          <cell r="V1211">
            <v>9494.8249999999971</v>
          </cell>
          <cell r="W1211">
            <v>-11466.862499999999</v>
          </cell>
          <cell r="X1211">
            <v>41255.827499999999</v>
          </cell>
        </row>
        <row r="1212">
          <cell r="A1212">
            <v>747715</v>
          </cell>
          <cell r="B1212" t="str">
            <v xml:space="preserve">                                                            747715     REMIC Misc Income</v>
          </cell>
          <cell r="C1212" t="str">
            <v>0</v>
          </cell>
          <cell r="D1212" t="str">
            <v>0</v>
          </cell>
          <cell r="E1212" t="str">
            <v>0</v>
          </cell>
          <cell r="F1212" t="str">
            <v>0</v>
          </cell>
          <cell r="G1212" t="str">
            <v>0</v>
          </cell>
          <cell r="H1212" t="str">
            <v>0</v>
          </cell>
          <cell r="I1212" t="str">
            <v>0</v>
          </cell>
          <cell r="J1212" t="str">
            <v>0</v>
          </cell>
          <cell r="K1212" t="str">
            <v>0</v>
          </cell>
          <cell r="L1212" t="str">
            <v>0</v>
          </cell>
          <cell r="M1212" t="str">
            <v>0</v>
          </cell>
          <cell r="N1212" t="str">
            <v>0</v>
          </cell>
          <cell r="O1212" t="str">
            <v>0</v>
          </cell>
          <cell r="P1212" t="str">
            <v>0</v>
          </cell>
          <cell r="Q1212" t="str">
            <v>0</v>
          </cell>
          <cell r="R1212" t="str">
            <v>0</v>
          </cell>
          <cell r="S1212" t="str">
            <v>0</v>
          </cell>
          <cell r="T1212" t="str">
            <v>0</v>
          </cell>
          <cell r="U1212" t="str">
            <v>0</v>
          </cell>
          <cell r="V1212" t="str">
            <v>0</v>
          </cell>
          <cell r="W1212" t="str">
            <v>0</v>
          </cell>
          <cell r="X1212" t="str">
            <v>0</v>
          </cell>
        </row>
        <row r="1213">
          <cell r="A1213">
            <v>747719</v>
          </cell>
          <cell r="B1213" t="str">
            <v xml:space="preserve">                                                            747719     Mornetplus-Guideexpress</v>
          </cell>
          <cell r="C1213" t="str">
            <v>0</v>
          </cell>
          <cell r="D1213" t="str">
            <v>0</v>
          </cell>
          <cell r="E1213" t="str">
            <v>0</v>
          </cell>
          <cell r="F1213">
            <v>-100000</v>
          </cell>
          <cell r="G1213">
            <v>40000</v>
          </cell>
          <cell r="H1213">
            <v>20000</v>
          </cell>
          <cell r="I1213">
            <v>20000</v>
          </cell>
          <cell r="J1213">
            <v>20000</v>
          </cell>
          <cell r="K1213" t="str">
            <v>0</v>
          </cell>
          <cell r="L1213" t="str">
            <v>0</v>
          </cell>
          <cell r="M1213">
            <v>0.01</v>
          </cell>
          <cell r="N1213" t="str">
            <v>0</v>
          </cell>
          <cell r="O1213" t="str">
            <v>0</v>
          </cell>
          <cell r="P1213">
            <v>0.01</v>
          </cell>
          <cell r="Q1213" t="str">
            <v>0</v>
          </cell>
          <cell r="R1213">
            <v>-40000</v>
          </cell>
          <cell r="S1213">
            <v>40000</v>
          </cell>
          <cell r="T1213">
            <v>0.01</v>
          </cell>
          <cell r="U1213" t="str">
            <v>0</v>
          </cell>
          <cell r="V1213">
            <v>-50000</v>
          </cell>
          <cell r="W1213">
            <v>-15000</v>
          </cell>
          <cell r="X1213">
            <v>5.0000000000000001E-3</v>
          </cell>
        </row>
        <row r="1214">
          <cell r="A1214">
            <v>747720</v>
          </cell>
          <cell r="B1214" t="str">
            <v xml:space="preserve">                                                            747720     Mornetplus-Marketexpress</v>
          </cell>
          <cell r="C1214" t="str">
            <v>0</v>
          </cell>
          <cell r="D1214" t="str">
            <v>0</v>
          </cell>
          <cell r="E1214" t="str">
            <v>0</v>
          </cell>
          <cell r="F1214" t="str">
            <v>0</v>
          </cell>
          <cell r="G1214" t="str">
            <v>0</v>
          </cell>
          <cell r="H1214" t="str">
            <v>0</v>
          </cell>
          <cell r="I1214" t="str">
            <v>0</v>
          </cell>
          <cell r="J1214" t="str">
            <v>0</v>
          </cell>
          <cell r="K1214" t="str">
            <v>0</v>
          </cell>
          <cell r="L1214" t="str">
            <v>0</v>
          </cell>
          <cell r="M1214" t="str">
            <v>0</v>
          </cell>
          <cell r="N1214" t="str">
            <v>0</v>
          </cell>
          <cell r="O1214" t="str">
            <v>0</v>
          </cell>
          <cell r="P1214" t="str">
            <v>0</v>
          </cell>
          <cell r="Q1214" t="str">
            <v>0</v>
          </cell>
          <cell r="R1214" t="str">
            <v>0</v>
          </cell>
          <cell r="S1214" t="str">
            <v>0</v>
          </cell>
          <cell r="T1214" t="str">
            <v>0</v>
          </cell>
          <cell r="U1214" t="str">
            <v>0</v>
          </cell>
          <cell r="V1214" t="str">
            <v>0</v>
          </cell>
          <cell r="W1214" t="str">
            <v>0</v>
          </cell>
          <cell r="X1214" t="str">
            <v>0</v>
          </cell>
        </row>
        <row r="1215">
          <cell r="A1215">
            <v>747721</v>
          </cell>
          <cell r="B1215" t="str">
            <v xml:space="preserve">                                                            747721     Mornetplus-Ratesheetexp</v>
          </cell>
          <cell r="C1215" t="str">
            <v>0</v>
          </cell>
          <cell r="D1215" t="str">
            <v>0</v>
          </cell>
          <cell r="E1215" t="str">
            <v>0</v>
          </cell>
          <cell r="F1215" t="str">
            <v>0</v>
          </cell>
          <cell r="G1215" t="str">
            <v>0</v>
          </cell>
          <cell r="H1215" t="str">
            <v>0</v>
          </cell>
          <cell r="I1215" t="str">
            <v>0</v>
          </cell>
          <cell r="J1215" t="str">
            <v>0</v>
          </cell>
          <cell r="K1215" t="str">
            <v>0</v>
          </cell>
          <cell r="L1215" t="str">
            <v>0</v>
          </cell>
          <cell r="M1215" t="str">
            <v>0</v>
          </cell>
          <cell r="N1215" t="str">
            <v>0</v>
          </cell>
          <cell r="O1215" t="str">
            <v>0</v>
          </cell>
          <cell r="P1215" t="str">
            <v>0</v>
          </cell>
          <cell r="Q1215" t="str">
            <v>0</v>
          </cell>
          <cell r="R1215" t="str">
            <v>0</v>
          </cell>
          <cell r="S1215" t="str">
            <v>0</v>
          </cell>
          <cell r="T1215" t="str">
            <v>0</v>
          </cell>
          <cell r="U1215" t="str">
            <v>0</v>
          </cell>
          <cell r="V1215" t="str">
            <v>0</v>
          </cell>
          <cell r="W1215" t="str">
            <v>0</v>
          </cell>
          <cell r="X1215" t="str">
            <v>0</v>
          </cell>
        </row>
        <row r="1216">
          <cell r="A1216">
            <v>747723</v>
          </cell>
          <cell r="B1216" t="str">
            <v xml:space="preserve">                                                            747723     Mornetplus Communications</v>
          </cell>
          <cell r="C1216">
            <v>260742.31</v>
          </cell>
          <cell r="D1216">
            <v>210083.18</v>
          </cell>
          <cell r="E1216">
            <v>233739.54</v>
          </cell>
          <cell r="F1216">
            <v>240678</v>
          </cell>
          <cell r="G1216">
            <v>266640.75</v>
          </cell>
          <cell r="H1216">
            <v>231289.26</v>
          </cell>
          <cell r="I1216">
            <v>203689.37</v>
          </cell>
          <cell r="J1216">
            <v>200836.12</v>
          </cell>
          <cell r="K1216">
            <v>209679.92</v>
          </cell>
          <cell r="L1216">
            <v>172399.66</v>
          </cell>
          <cell r="M1216">
            <v>222505.81</v>
          </cell>
          <cell r="N1216">
            <v>223120.3</v>
          </cell>
          <cell r="O1216">
            <v>3907287.36</v>
          </cell>
          <cell r="P1216">
            <v>2675404.2200000002</v>
          </cell>
          <cell r="Q1216">
            <v>704565.03</v>
          </cell>
          <cell r="R1216">
            <v>738608.01</v>
          </cell>
          <cell r="S1216">
            <v>614205.41</v>
          </cell>
          <cell r="T1216">
            <v>618025.77</v>
          </cell>
          <cell r="U1216">
            <v>1335855.0475000001</v>
          </cell>
          <cell r="V1216">
            <v>1076216.22</v>
          </cell>
          <cell r="W1216">
            <v>1748778.1075000002</v>
          </cell>
          <cell r="X1216">
            <v>2353711.1749999998</v>
          </cell>
        </row>
        <row r="1217">
          <cell r="A1217">
            <v>747724</v>
          </cell>
          <cell r="B1217" t="str">
            <v xml:space="preserve">                                                            747724     Mornetplus-Other</v>
          </cell>
          <cell r="C1217" t="str">
            <v>0</v>
          </cell>
          <cell r="D1217" t="str">
            <v>0</v>
          </cell>
          <cell r="E1217" t="str">
            <v>0</v>
          </cell>
          <cell r="F1217">
            <v>4000</v>
          </cell>
          <cell r="G1217" t="str">
            <v>0</v>
          </cell>
          <cell r="H1217" t="str">
            <v>0</v>
          </cell>
          <cell r="I1217">
            <v>89.3</v>
          </cell>
          <cell r="J1217">
            <v>16046.65</v>
          </cell>
          <cell r="K1217">
            <v>92.7</v>
          </cell>
          <cell r="L1217">
            <v>4076.5</v>
          </cell>
          <cell r="M1217">
            <v>83.4</v>
          </cell>
          <cell r="N1217">
            <v>4091.8</v>
          </cell>
          <cell r="O1217">
            <v>20000</v>
          </cell>
          <cell r="P1217">
            <v>28480.35</v>
          </cell>
          <cell r="Q1217" t="str">
            <v>0</v>
          </cell>
          <cell r="R1217">
            <v>4000</v>
          </cell>
          <cell r="S1217">
            <v>16228.65</v>
          </cell>
          <cell r="T1217">
            <v>8251.7000000000007</v>
          </cell>
          <cell r="U1217">
            <v>5000</v>
          </cell>
          <cell r="V1217">
            <v>3000</v>
          </cell>
          <cell r="W1217">
            <v>12113.475</v>
          </cell>
          <cell r="X1217">
            <v>24350.675000000003</v>
          </cell>
        </row>
        <row r="1218">
          <cell r="A1218">
            <v>747729</v>
          </cell>
          <cell r="B1218" t="str">
            <v xml:space="preserve">                                                            747729     MORNETPLUS-MLINKS</v>
          </cell>
          <cell r="C1218" t="str">
            <v>0</v>
          </cell>
          <cell r="D1218" t="str">
            <v>0</v>
          </cell>
          <cell r="E1218" t="str">
            <v>0</v>
          </cell>
          <cell r="F1218" t="str">
            <v>0</v>
          </cell>
          <cell r="G1218" t="str">
            <v>0</v>
          </cell>
          <cell r="H1218" t="str">
            <v>0</v>
          </cell>
          <cell r="I1218" t="str">
            <v>0</v>
          </cell>
          <cell r="J1218" t="str">
            <v>0</v>
          </cell>
          <cell r="K1218" t="str">
            <v>0</v>
          </cell>
          <cell r="L1218" t="str">
            <v>0</v>
          </cell>
          <cell r="M1218" t="str">
            <v>0</v>
          </cell>
          <cell r="N1218" t="str">
            <v>0</v>
          </cell>
          <cell r="O1218">
            <v>275</v>
          </cell>
          <cell r="P1218" t="str">
            <v>0</v>
          </cell>
          <cell r="Q1218" t="str">
            <v>0</v>
          </cell>
          <cell r="R1218" t="str">
            <v>0</v>
          </cell>
          <cell r="S1218" t="str">
            <v>0</v>
          </cell>
          <cell r="T1218" t="str">
            <v>0</v>
          </cell>
          <cell r="U1218">
            <v>68.75</v>
          </cell>
          <cell r="V1218" t="str">
            <v>0</v>
          </cell>
          <cell r="W1218" t="str">
            <v>0</v>
          </cell>
          <cell r="X1218" t="str">
            <v>0</v>
          </cell>
        </row>
        <row r="1219">
          <cell r="A1219">
            <v>747730</v>
          </cell>
          <cell r="B1219" t="str">
            <v xml:space="preserve">                                                            747730     MornetPlus Connections</v>
          </cell>
          <cell r="C1219">
            <v>111860.25</v>
          </cell>
          <cell r="D1219">
            <v>86791</v>
          </cell>
          <cell r="E1219">
            <v>176053.35</v>
          </cell>
          <cell r="F1219">
            <v>1533385.82</v>
          </cell>
          <cell r="G1219">
            <v>1194711.33</v>
          </cell>
          <cell r="H1219">
            <v>1145431.22</v>
          </cell>
          <cell r="I1219">
            <v>1059717.3600000001</v>
          </cell>
          <cell r="J1219">
            <v>1233430.42</v>
          </cell>
          <cell r="K1219">
            <v>1258104.08</v>
          </cell>
          <cell r="L1219">
            <v>321731.57</v>
          </cell>
          <cell r="M1219">
            <v>1008501.8</v>
          </cell>
          <cell r="N1219">
            <v>877358</v>
          </cell>
          <cell r="O1219">
            <v>1699634.55</v>
          </cell>
          <cell r="P1219">
            <v>10007076.199999999</v>
          </cell>
          <cell r="Q1219">
            <v>374704.6</v>
          </cell>
          <cell r="R1219">
            <v>3873528.37</v>
          </cell>
          <cell r="S1219">
            <v>3551251.86</v>
          </cell>
          <cell r="T1219">
            <v>2207591.37</v>
          </cell>
          <cell r="U1219">
            <v>596212.66249999998</v>
          </cell>
          <cell r="V1219">
            <v>2408457.4349999996</v>
          </cell>
          <cell r="W1219">
            <v>5974262.2200000007</v>
          </cell>
          <cell r="X1219">
            <v>8764373.9074999988</v>
          </cell>
        </row>
        <row r="1220">
          <cell r="A1220">
            <v>747732</v>
          </cell>
          <cell r="B1220" t="str">
            <v xml:space="preserve">                                                            747732     PRIVATE LABEL WEB SITES</v>
          </cell>
          <cell r="C1220" t="str">
            <v>0</v>
          </cell>
          <cell r="D1220" t="str">
            <v>0</v>
          </cell>
          <cell r="E1220" t="str">
            <v>0</v>
          </cell>
          <cell r="F1220" t="str">
            <v>0</v>
          </cell>
          <cell r="G1220" t="str">
            <v>0</v>
          </cell>
          <cell r="H1220" t="str">
            <v>0</v>
          </cell>
          <cell r="I1220" t="str">
            <v>0</v>
          </cell>
          <cell r="J1220" t="str">
            <v>0</v>
          </cell>
          <cell r="K1220" t="str">
            <v>0</v>
          </cell>
          <cell r="L1220" t="str">
            <v>0</v>
          </cell>
          <cell r="M1220" t="str">
            <v>0</v>
          </cell>
          <cell r="N1220" t="str">
            <v>0</v>
          </cell>
          <cell r="O1220" t="str">
            <v>0</v>
          </cell>
          <cell r="P1220" t="str">
            <v>0</v>
          </cell>
          <cell r="Q1220" t="str">
            <v>0</v>
          </cell>
          <cell r="R1220" t="str">
            <v>0</v>
          </cell>
          <cell r="S1220" t="str">
            <v>0</v>
          </cell>
          <cell r="T1220" t="str">
            <v>0</v>
          </cell>
          <cell r="U1220" t="str">
            <v>0</v>
          </cell>
          <cell r="V1220" t="str">
            <v>0</v>
          </cell>
          <cell r="W1220" t="str">
            <v>0</v>
          </cell>
          <cell r="X1220" t="str">
            <v>0</v>
          </cell>
        </row>
        <row r="1221">
          <cell r="A1221">
            <v>747733</v>
          </cell>
          <cell r="B1221" t="str">
            <v xml:space="preserve">                                                            747733     PreApproval</v>
          </cell>
          <cell r="C1221">
            <v>0</v>
          </cell>
          <cell r="D1221" t="str">
            <v>0</v>
          </cell>
          <cell r="E1221">
            <v>24150</v>
          </cell>
          <cell r="F1221">
            <v>0</v>
          </cell>
          <cell r="G1221" t="str">
            <v>0</v>
          </cell>
          <cell r="H1221" t="str">
            <v>0</v>
          </cell>
          <cell r="I1221" t="str">
            <v>0</v>
          </cell>
          <cell r="J1221" t="str">
            <v>0</v>
          </cell>
          <cell r="K1221">
            <v>3300</v>
          </cell>
          <cell r="L1221" t="str">
            <v>0</v>
          </cell>
          <cell r="M1221" t="str">
            <v>0</v>
          </cell>
          <cell r="N1221" t="str">
            <v>0</v>
          </cell>
          <cell r="O1221">
            <v>598770</v>
          </cell>
          <cell r="P1221">
            <v>27450</v>
          </cell>
          <cell r="Q1221">
            <v>24150</v>
          </cell>
          <cell r="R1221">
            <v>0</v>
          </cell>
          <cell r="S1221">
            <v>3300</v>
          </cell>
          <cell r="T1221" t="str">
            <v>0</v>
          </cell>
          <cell r="U1221">
            <v>155730</v>
          </cell>
          <cell r="V1221">
            <v>24150</v>
          </cell>
          <cell r="W1221">
            <v>24975</v>
          </cell>
          <cell r="X1221">
            <v>27450</v>
          </cell>
        </row>
        <row r="1222">
          <cell r="A1222">
            <v>747740</v>
          </cell>
          <cell r="B1222" t="str">
            <v xml:space="preserve">                                                            747740     E-Solutions - Other Products</v>
          </cell>
          <cell r="C1222">
            <v>119485</v>
          </cell>
          <cell r="D1222">
            <v>99044</v>
          </cell>
          <cell r="E1222">
            <v>362465.5</v>
          </cell>
          <cell r="F1222">
            <v>236358</v>
          </cell>
          <cell r="G1222">
            <v>254967.5</v>
          </cell>
          <cell r="H1222">
            <v>236282</v>
          </cell>
          <cell r="I1222">
            <v>184302</v>
          </cell>
          <cell r="J1222">
            <v>193553</v>
          </cell>
          <cell r="K1222">
            <v>230131.5</v>
          </cell>
          <cell r="L1222">
            <v>303253.5</v>
          </cell>
          <cell r="M1222">
            <v>295972.5</v>
          </cell>
          <cell r="N1222">
            <v>267235</v>
          </cell>
          <cell r="O1222">
            <v>2435100.77</v>
          </cell>
          <cell r="P1222">
            <v>2783049.5</v>
          </cell>
          <cell r="Q1222">
            <v>580994.5</v>
          </cell>
          <cell r="R1222">
            <v>727607.5</v>
          </cell>
          <cell r="S1222">
            <v>607986.5</v>
          </cell>
          <cell r="T1222">
            <v>866461</v>
          </cell>
          <cell r="U1222">
            <v>838527.3175</v>
          </cell>
          <cell r="V1222">
            <v>944817.25</v>
          </cell>
          <cell r="W1222">
            <v>1601137.875</v>
          </cell>
          <cell r="X1222">
            <v>2358823.625</v>
          </cell>
        </row>
        <row r="1223">
          <cell r="A1223">
            <v>747741</v>
          </cell>
          <cell r="B1223" t="str">
            <v xml:space="preserve">                                                            747741     Anti Fraud</v>
          </cell>
          <cell r="C1223" t="str">
            <v>0</v>
          </cell>
          <cell r="D1223" t="str">
            <v>0</v>
          </cell>
          <cell r="E1223" t="str">
            <v>0</v>
          </cell>
          <cell r="F1223" t="str">
            <v>0</v>
          </cell>
          <cell r="G1223" t="str">
            <v>0</v>
          </cell>
          <cell r="H1223" t="str">
            <v>0</v>
          </cell>
          <cell r="I1223" t="str">
            <v>0</v>
          </cell>
          <cell r="J1223" t="str">
            <v>0</v>
          </cell>
          <cell r="K1223" t="str">
            <v>0</v>
          </cell>
          <cell r="L1223" t="str">
            <v>0</v>
          </cell>
          <cell r="M1223" t="str">
            <v>0</v>
          </cell>
          <cell r="N1223">
            <v>150000</v>
          </cell>
          <cell r="O1223" t="str">
            <v>0</v>
          </cell>
          <cell r="P1223">
            <v>150000</v>
          </cell>
          <cell r="Q1223" t="str">
            <v>0</v>
          </cell>
          <cell r="R1223" t="str">
            <v>0</v>
          </cell>
          <cell r="S1223" t="str">
            <v>0</v>
          </cell>
          <cell r="T1223">
            <v>150000</v>
          </cell>
          <cell r="U1223" t="str">
            <v>0</v>
          </cell>
          <cell r="V1223" t="str">
            <v>0</v>
          </cell>
          <cell r="W1223" t="str">
            <v>0</v>
          </cell>
          <cell r="X1223">
            <v>37500</v>
          </cell>
        </row>
        <row r="1224">
          <cell r="A1224">
            <v>750009</v>
          </cell>
          <cell r="B1224" t="str">
            <v xml:space="preserve">                                                            750009     Misc Inc Recon-Custinfo</v>
          </cell>
          <cell r="C1224" t="str">
            <v>0</v>
          </cell>
          <cell r="D1224" t="str">
            <v>0</v>
          </cell>
          <cell r="E1224" t="str">
            <v>0</v>
          </cell>
          <cell r="F1224" t="str">
            <v>0</v>
          </cell>
          <cell r="G1224" t="str">
            <v>0</v>
          </cell>
          <cell r="H1224" t="str">
            <v>0</v>
          </cell>
          <cell r="I1224" t="str">
            <v>0</v>
          </cell>
          <cell r="J1224" t="str">
            <v>0</v>
          </cell>
          <cell r="K1224" t="str">
            <v>0</v>
          </cell>
          <cell r="L1224" t="str">
            <v>0</v>
          </cell>
          <cell r="M1224" t="str">
            <v>0</v>
          </cell>
          <cell r="N1224" t="str">
            <v>0</v>
          </cell>
          <cell r="O1224" t="str">
            <v>0</v>
          </cell>
          <cell r="P1224" t="str">
            <v>0</v>
          </cell>
          <cell r="Q1224" t="str">
            <v>0</v>
          </cell>
          <cell r="R1224" t="str">
            <v>0</v>
          </cell>
          <cell r="S1224" t="str">
            <v>0</v>
          </cell>
          <cell r="T1224" t="str">
            <v>0</v>
          </cell>
          <cell r="U1224" t="str">
            <v>0</v>
          </cell>
          <cell r="V1224" t="str">
            <v>0</v>
          </cell>
          <cell r="W1224" t="str">
            <v>0</v>
          </cell>
          <cell r="X1224" t="str">
            <v>0</v>
          </cell>
        </row>
        <row r="1225">
          <cell r="A1225" t="str">
            <v xml:space="preserve">                                                       MPOTHREV</v>
          </cell>
          <cell r="B1225" t="str">
            <v xml:space="preserve">                                                       MPOTHREV</v>
          </cell>
          <cell r="C1225">
            <v>497929.55</v>
          </cell>
          <cell r="D1225">
            <v>370128.18</v>
          </cell>
          <cell r="E1225">
            <v>804931.53</v>
          </cell>
          <cell r="F1225">
            <v>1959966.82</v>
          </cell>
          <cell r="G1225">
            <v>1764018.97</v>
          </cell>
          <cell r="H1225">
            <v>1564647.48</v>
          </cell>
          <cell r="I1225">
            <v>1479021.52</v>
          </cell>
          <cell r="J1225">
            <v>1673316.44</v>
          </cell>
          <cell r="K1225">
            <v>1709011.7</v>
          </cell>
          <cell r="L1225">
            <v>844773.32</v>
          </cell>
          <cell r="M1225">
            <v>1536438.52</v>
          </cell>
          <cell r="N1225">
            <v>1530775.1</v>
          </cell>
          <cell r="O1225">
            <v>8643231.6400000006</v>
          </cell>
          <cell r="P1225">
            <v>15734959.129999999</v>
          </cell>
          <cell r="Q1225">
            <v>1672989.26</v>
          </cell>
          <cell r="R1225">
            <v>5288633.2699999996</v>
          </cell>
          <cell r="S1225">
            <v>4861349.66</v>
          </cell>
          <cell r="T1225">
            <v>3911986.94</v>
          </cell>
          <cell r="U1225">
            <v>2920552.0450000004</v>
          </cell>
          <cell r="V1225">
            <v>4416135.7300000004</v>
          </cell>
          <cell r="W1225">
            <v>9334799.8149999995</v>
          </cell>
          <cell r="X1225">
            <v>13607465.215</v>
          </cell>
        </row>
        <row r="1226">
          <cell r="A1226">
            <v>747702</v>
          </cell>
          <cell r="B1226" t="str">
            <v xml:space="preserve">                                                            747702     Mornet - Depr Exp</v>
          </cell>
          <cell r="C1226" t="str">
            <v>0</v>
          </cell>
          <cell r="D1226" t="str">
            <v>0</v>
          </cell>
          <cell r="E1226" t="str">
            <v>0</v>
          </cell>
          <cell r="F1226" t="str">
            <v>0</v>
          </cell>
          <cell r="G1226" t="str">
            <v>0</v>
          </cell>
          <cell r="H1226" t="str">
            <v>0</v>
          </cell>
          <cell r="I1226" t="str">
            <v>0</v>
          </cell>
          <cell r="J1226" t="str">
            <v>0</v>
          </cell>
          <cell r="K1226" t="str">
            <v>0</v>
          </cell>
          <cell r="L1226" t="str">
            <v>0</v>
          </cell>
          <cell r="M1226" t="str">
            <v>0</v>
          </cell>
          <cell r="N1226" t="str">
            <v>0</v>
          </cell>
          <cell r="O1226" t="str">
            <v>0</v>
          </cell>
          <cell r="P1226" t="str">
            <v>0</v>
          </cell>
          <cell r="Q1226" t="str">
            <v>0</v>
          </cell>
          <cell r="R1226" t="str">
            <v>0</v>
          </cell>
          <cell r="S1226" t="str">
            <v>0</v>
          </cell>
          <cell r="T1226" t="str">
            <v>0</v>
          </cell>
          <cell r="U1226" t="str">
            <v>0</v>
          </cell>
          <cell r="V1226" t="str">
            <v>0</v>
          </cell>
          <cell r="W1226" t="str">
            <v>0</v>
          </cell>
          <cell r="X1226" t="str">
            <v>0</v>
          </cell>
        </row>
        <row r="1227">
          <cell r="A1227" t="str">
            <v xml:space="preserve">                                                       MORNETPLUSAMORT</v>
          </cell>
          <cell r="B1227" t="str">
            <v xml:space="preserve">                                                       MORNETPLUSAMORT</v>
          </cell>
          <cell r="C1227" t="str">
            <v>0</v>
          </cell>
          <cell r="D1227" t="str">
            <v>0</v>
          </cell>
          <cell r="E1227" t="str">
            <v>0</v>
          </cell>
          <cell r="F1227" t="str">
            <v>0</v>
          </cell>
          <cell r="G1227" t="str">
            <v>0</v>
          </cell>
          <cell r="H1227" t="str">
            <v>0</v>
          </cell>
          <cell r="I1227" t="str">
            <v>0</v>
          </cell>
          <cell r="J1227" t="str">
            <v>0</v>
          </cell>
          <cell r="K1227" t="str">
            <v>0</v>
          </cell>
          <cell r="L1227" t="str">
            <v>0</v>
          </cell>
          <cell r="M1227" t="str">
            <v>0</v>
          </cell>
          <cell r="N1227" t="str">
            <v>0</v>
          </cell>
          <cell r="O1227" t="str">
            <v>0</v>
          </cell>
          <cell r="P1227" t="str">
            <v>0</v>
          </cell>
          <cell r="Q1227" t="str">
            <v>0</v>
          </cell>
          <cell r="R1227" t="str">
            <v>0</v>
          </cell>
          <cell r="S1227" t="str">
            <v>0</v>
          </cell>
          <cell r="T1227" t="str">
            <v>0</v>
          </cell>
          <cell r="U1227" t="str">
            <v>0</v>
          </cell>
          <cell r="V1227" t="str">
            <v>0</v>
          </cell>
          <cell r="W1227" t="str">
            <v>0</v>
          </cell>
          <cell r="X1227" t="str">
            <v>0</v>
          </cell>
        </row>
        <row r="1228">
          <cell r="A1228" t="str">
            <v xml:space="preserve">                                                  MORNETPLUS</v>
          </cell>
          <cell r="B1228" t="str">
            <v xml:space="preserve">                                                  MORNETPLUS</v>
          </cell>
          <cell r="C1228">
            <v>17168824.370000001</v>
          </cell>
          <cell r="D1228">
            <v>16364185.880000001</v>
          </cell>
          <cell r="E1228">
            <v>23124579.599999998</v>
          </cell>
          <cell r="F1228">
            <v>19178209.580000002</v>
          </cell>
          <cell r="G1228">
            <v>20641297.120000001</v>
          </cell>
          <cell r="H1228">
            <v>18714448.289999999</v>
          </cell>
          <cell r="I1228">
            <v>17554423.390000001</v>
          </cell>
          <cell r="J1228">
            <v>19348879.84</v>
          </cell>
          <cell r="K1228">
            <v>18075401.66</v>
          </cell>
          <cell r="L1228">
            <v>16075201.83</v>
          </cell>
          <cell r="M1228">
            <v>16571282.449999997</v>
          </cell>
          <cell r="N1228">
            <v>14463003.580000002</v>
          </cell>
          <cell r="O1228">
            <v>222232232.22999999</v>
          </cell>
          <cell r="P1228">
            <v>217279737.59000003</v>
          </cell>
          <cell r="Q1228">
            <v>56657589.849999994</v>
          </cell>
          <cell r="R1228">
            <v>58533954.990000002</v>
          </cell>
          <cell r="S1228">
            <v>54978704.890000001</v>
          </cell>
          <cell r="T1228">
            <v>47109487.859999999</v>
          </cell>
          <cell r="U1228">
            <v>82397914.175000012</v>
          </cell>
          <cell r="V1228">
            <v>86040507.667499989</v>
          </cell>
          <cell r="W1228">
            <v>142550652.7175</v>
          </cell>
          <cell r="X1228">
            <v>194128043.2225</v>
          </cell>
        </row>
        <row r="1229">
          <cell r="A1229" t="str">
            <v xml:space="preserve">                                             MORNETTOT</v>
          </cell>
          <cell r="B1229" t="str">
            <v xml:space="preserve">                                             Income from MORNET</v>
          </cell>
          <cell r="C1229">
            <v>17061142.050000001</v>
          </cell>
          <cell r="D1229">
            <v>16250051.690000001</v>
          </cell>
          <cell r="E1229">
            <v>23036355.189999998</v>
          </cell>
          <cell r="F1229">
            <v>19106199.880000003</v>
          </cell>
          <cell r="G1229">
            <v>20547563.920000002</v>
          </cell>
          <cell r="H1229">
            <v>18619143.909999996</v>
          </cell>
          <cell r="I1229">
            <v>17469826.27</v>
          </cell>
          <cell r="J1229">
            <v>19255545.670000002</v>
          </cell>
          <cell r="K1229">
            <v>17988134.359999999</v>
          </cell>
          <cell r="L1229">
            <v>15989998.82</v>
          </cell>
          <cell r="M1229">
            <v>16483207.039999997</v>
          </cell>
          <cell r="N1229">
            <v>14379678.530000001</v>
          </cell>
          <cell r="O1229">
            <v>220446835.72</v>
          </cell>
          <cell r="P1229">
            <v>216186847.33000004</v>
          </cell>
          <cell r="Q1229">
            <v>56347548.93</v>
          </cell>
          <cell r="R1229">
            <v>58272907.710000001</v>
          </cell>
          <cell r="S1229">
            <v>54713506.299999997</v>
          </cell>
          <cell r="T1229">
            <v>46852884.390000001</v>
          </cell>
          <cell r="U1229">
            <v>81791680.109999999</v>
          </cell>
          <cell r="V1229">
            <v>85605766.777499989</v>
          </cell>
          <cell r="W1229">
            <v>141847632.76749998</v>
          </cell>
          <cell r="X1229">
            <v>193162985.20749998</v>
          </cell>
        </row>
        <row r="1230">
          <cell r="A1230">
            <v>747703</v>
          </cell>
          <cell r="B1230" t="str">
            <v xml:space="preserve">                                                  747703     Prov for Losses-FN</v>
          </cell>
          <cell r="C1230" t="str">
            <v>0</v>
          </cell>
          <cell r="D1230">
            <v>441640.77</v>
          </cell>
          <cell r="E1230" t="str">
            <v>0</v>
          </cell>
          <cell r="F1230" t="str">
            <v>0</v>
          </cell>
          <cell r="G1230" t="str">
            <v>0</v>
          </cell>
          <cell r="H1230">
            <v>-1308118.48</v>
          </cell>
          <cell r="I1230" t="str">
            <v>0</v>
          </cell>
          <cell r="J1230">
            <v>723971.2</v>
          </cell>
          <cell r="K1230">
            <v>185984.48</v>
          </cell>
          <cell r="L1230" t="str">
            <v>0</v>
          </cell>
          <cell r="M1230">
            <v>1434198.17</v>
          </cell>
          <cell r="N1230">
            <v>-591295.48</v>
          </cell>
          <cell r="O1230">
            <v>588274.13</v>
          </cell>
          <cell r="P1230">
            <v>886380.66</v>
          </cell>
          <cell r="Q1230">
            <v>441640.77</v>
          </cell>
          <cell r="R1230">
            <v>-1308118.48</v>
          </cell>
          <cell r="S1230">
            <v>909955.68</v>
          </cell>
          <cell r="T1230">
            <v>842902.69</v>
          </cell>
          <cell r="U1230">
            <v>367888.91749999998</v>
          </cell>
          <cell r="V1230">
            <v>114611.15</v>
          </cell>
          <cell r="W1230">
            <v>-457995.99</v>
          </cell>
          <cell r="X1230">
            <v>612753.18499999994</v>
          </cell>
        </row>
        <row r="1231">
          <cell r="A1231" t="str">
            <v xml:space="preserve">                                             PROBACCTADJ</v>
          </cell>
          <cell r="B1231" t="str">
            <v xml:space="preserve">                                             Loss provision</v>
          </cell>
          <cell r="C1231" t="str">
            <v>0</v>
          </cell>
          <cell r="D1231">
            <v>441640.77</v>
          </cell>
          <cell r="E1231" t="str">
            <v>0</v>
          </cell>
          <cell r="F1231" t="str">
            <v>0</v>
          </cell>
          <cell r="G1231" t="str">
            <v>0</v>
          </cell>
          <cell r="H1231">
            <v>-1308118.48</v>
          </cell>
          <cell r="I1231" t="str">
            <v>0</v>
          </cell>
          <cell r="J1231">
            <v>723971.2</v>
          </cell>
          <cell r="K1231">
            <v>185984.48</v>
          </cell>
          <cell r="L1231" t="str">
            <v>0</v>
          </cell>
          <cell r="M1231">
            <v>1434198.17</v>
          </cell>
          <cell r="N1231">
            <v>-591295.48</v>
          </cell>
          <cell r="O1231">
            <v>588274.13</v>
          </cell>
          <cell r="P1231">
            <v>886380.66</v>
          </cell>
          <cell r="Q1231">
            <v>441640.77</v>
          </cell>
          <cell r="R1231">
            <v>-1308118.48</v>
          </cell>
          <cell r="S1231">
            <v>909955.68</v>
          </cell>
          <cell r="T1231">
            <v>842902.69</v>
          </cell>
          <cell r="U1231">
            <v>367888.91749999998</v>
          </cell>
          <cell r="V1231">
            <v>114611.15</v>
          </cell>
          <cell r="W1231">
            <v>-457995.99</v>
          </cell>
          <cell r="X1231">
            <v>612753.18499999994</v>
          </cell>
        </row>
        <row r="1232">
          <cell r="A1232">
            <v>747725</v>
          </cell>
          <cell r="B1232" t="str">
            <v xml:space="preserve">                                             747725     Mornet-Ddf</v>
          </cell>
          <cell r="C1232">
            <v>115547.2</v>
          </cell>
          <cell r="D1232">
            <v>113518.16</v>
          </cell>
          <cell r="E1232">
            <v>121315.08</v>
          </cell>
          <cell r="F1232">
            <v>115642.2</v>
          </cell>
          <cell r="G1232">
            <v>101671.74</v>
          </cell>
          <cell r="H1232">
            <v>129870.08</v>
          </cell>
          <cell r="I1232">
            <v>104795.72</v>
          </cell>
          <cell r="J1232">
            <v>94108.1</v>
          </cell>
          <cell r="K1232">
            <v>118720.86</v>
          </cell>
          <cell r="L1232">
            <v>119221.58</v>
          </cell>
          <cell r="M1232">
            <v>139451.04</v>
          </cell>
          <cell r="N1232">
            <v>81335.22</v>
          </cell>
          <cell r="O1232">
            <v>1784593.64</v>
          </cell>
          <cell r="P1232">
            <v>1355196.98</v>
          </cell>
          <cell r="Q1232">
            <v>350380.44</v>
          </cell>
          <cell r="R1232">
            <v>347184.02</v>
          </cell>
          <cell r="S1232">
            <v>317624.68</v>
          </cell>
          <cell r="T1232">
            <v>340007.84</v>
          </cell>
          <cell r="U1232">
            <v>619896.66</v>
          </cell>
          <cell r="V1232">
            <v>520415.48</v>
          </cell>
          <cell r="W1232">
            <v>852895.51500000001</v>
          </cell>
          <cell r="X1232">
            <v>1194664.6499999999</v>
          </cell>
        </row>
        <row r="1233">
          <cell r="A1233">
            <v>747728</v>
          </cell>
          <cell r="B1233" t="str">
            <v xml:space="preserve">                                             747728     Mornet-Sfm</v>
          </cell>
          <cell r="C1233">
            <v>-79301</v>
          </cell>
          <cell r="D1233">
            <v>-77401</v>
          </cell>
          <cell r="E1233">
            <v>-84001</v>
          </cell>
          <cell r="F1233">
            <v>-72788</v>
          </cell>
          <cell r="G1233">
            <v>-85376</v>
          </cell>
          <cell r="H1233">
            <v>-92394</v>
          </cell>
          <cell r="I1233">
            <v>-91149</v>
          </cell>
          <cell r="J1233">
            <v>-89470</v>
          </cell>
          <cell r="K1233">
            <v>-8180</v>
          </cell>
          <cell r="L1233">
            <v>-9590</v>
          </cell>
          <cell r="M1233">
            <v>-9530</v>
          </cell>
          <cell r="N1233">
            <v>-8550</v>
          </cell>
          <cell r="O1233">
            <v>-960910</v>
          </cell>
          <cell r="P1233">
            <v>-707730</v>
          </cell>
          <cell r="Q1233">
            <v>-240703</v>
          </cell>
          <cell r="R1233">
            <v>-250558</v>
          </cell>
          <cell r="S1233">
            <v>-188799</v>
          </cell>
          <cell r="T1233">
            <v>-27670</v>
          </cell>
          <cell r="U1233">
            <v>-359404</v>
          </cell>
          <cell r="V1233">
            <v>-361080.5</v>
          </cell>
          <cell r="W1233">
            <v>-606402.75</v>
          </cell>
          <cell r="X1233">
            <v>-694155</v>
          </cell>
        </row>
        <row r="1234">
          <cell r="A1234" t="str">
            <v xml:space="preserve">                                        TECHFEES</v>
          </cell>
          <cell r="B1234" t="str">
            <v xml:space="preserve">                                        Technology fees</v>
          </cell>
          <cell r="C1234">
            <v>17097388.25</v>
          </cell>
          <cell r="D1234">
            <v>16727809.620000001</v>
          </cell>
          <cell r="E1234">
            <v>23073669.269999996</v>
          </cell>
          <cell r="F1234">
            <v>19149054.080000002</v>
          </cell>
          <cell r="G1234">
            <v>20563859.66</v>
          </cell>
          <cell r="H1234">
            <v>17348501.509999994</v>
          </cell>
          <cell r="I1234">
            <v>17483472.989999998</v>
          </cell>
          <cell r="J1234">
            <v>19984154.970000003</v>
          </cell>
          <cell r="K1234">
            <v>18284659.699999999</v>
          </cell>
          <cell r="L1234">
            <v>16099630.4</v>
          </cell>
          <cell r="M1234">
            <v>18047326.249999993</v>
          </cell>
          <cell r="N1234">
            <v>13861168.270000001</v>
          </cell>
          <cell r="O1234">
            <v>221858793.48999998</v>
          </cell>
          <cell r="P1234">
            <v>217720694.97000003</v>
          </cell>
          <cell r="Q1234">
            <v>56898867.140000001</v>
          </cell>
          <cell r="R1234">
            <v>57061415.25</v>
          </cell>
          <cell r="S1234">
            <v>55752287.659999996</v>
          </cell>
          <cell r="T1234">
            <v>48008124.919999994</v>
          </cell>
          <cell r="U1234">
            <v>82420061.687499985</v>
          </cell>
          <cell r="V1234">
            <v>85879712.907499999</v>
          </cell>
          <cell r="W1234">
            <v>141636129.54250002</v>
          </cell>
          <cell r="X1234">
            <v>194276248.04249999</v>
          </cell>
        </row>
        <row r="1235">
          <cell r="A1235">
            <v>744211</v>
          </cell>
          <cell r="B1235" t="str">
            <v xml:space="preserve">                                                  744211     Collateral Fee-Credit Enh</v>
          </cell>
          <cell r="C1235">
            <v>6635779.1900000004</v>
          </cell>
          <cell r="D1235">
            <v>6658351.2800000003</v>
          </cell>
          <cell r="E1235">
            <v>6386109.4800000004</v>
          </cell>
          <cell r="F1235">
            <v>7355679.1399999997</v>
          </cell>
          <cell r="G1235">
            <v>6658942.1399999997</v>
          </cell>
          <cell r="H1235">
            <v>6875691.1399999997</v>
          </cell>
          <cell r="I1235">
            <v>6777280.2599999998</v>
          </cell>
          <cell r="J1235">
            <v>6967629.7000000002</v>
          </cell>
          <cell r="K1235">
            <v>6918346.9299999997</v>
          </cell>
          <cell r="L1235">
            <v>13178480.84</v>
          </cell>
          <cell r="M1235">
            <v>6937491.4400000004</v>
          </cell>
          <cell r="N1235">
            <v>7058953.0199999996</v>
          </cell>
          <cell r="O1235">
            <v>77249965.069999993</v>
          </cell>
          <cell r="P1235">
            <v>88408734.560000002</v>
          </cell>
          <cell r="Q1235">
            <v>19680239.950000003</v>
          </cell>
          <cell r="R1235">
            <v>20890312.419999998</v>
          </cell>
          <cell r="S1235">
            <v>20663256.890000001</v>
          </cell>
          <cell r="T1235">
            <v>27174925.300000001</v>
          </cell>
          <cell r="U1235">
            <v>29215028.669999998</v>
          </cell>
          <cell r="V1235">
            <v>30245393.159999996</v>
          </cell>
          <cell r="W1235">
            <v>50866914.147499993</v>
          </cell>
          <cell r="X1235">
            <v>76351153.864999995</v>
          </cell>
        </row>
        <row r="1236">
          <cell r="A1236">
            <v>744502</v>
          </cell>
          <cell r="B1236" t="str">
            <v xml:space="preserve">                                                  744502     Trading Fees Paid to CM</v>
          </cell>
          <cell r="C1236" t="str">
            <v>0</v>
          </cell>
          <cell r="D1236" t="str">
            <v>0</v>
          </cell>
          <cell r="E1236" t="str">
            <v>0</v>
          </cell>
          <cell r="F1236" t="str">
            <v>0</v>
          </cell>
          <cell r="G1236" t="str">
            <v>0</v>
          </cell>
          <cell r="H1236" t="str">
            <v>0</v>
          </cell>
          <cell r="I1236" t="str">
            <v>0</v>
          </cell>
          <cell r="J1236" t="str">
            <v>0</v>
          </cell>
          <cell r="K1236" t="str">
            <v>0</v>
          </cell>
          <cell r="L1236" t="str">
            <v>0</v>
          </cell>
          <cell r="M1236" t="str">
            <v>0</v>
          </cell>
          <cell r="N1236" t="str">
            <v>0</v>
          </cell>
          <cell r="O1236" t="str">
            <v>0</v>
          </cell>
          <cell r="P1236" t="str">
            <v>0</v>
          </cell>
          <cell r="Q1236" t="str">
            <v>0</v>
          </cell>
          <cell r="R1236" t="str">
            <v>0</v>
          </cell>
          <cell r="S1236" t="str">
            <v>0</v>
          </cell>
          <cell r="T1236" t="str">
            <v>0</v>
          </cell>
          <cell r="U1236" t="str">
            <v>0</v>
          </cell>
          <cell r="V1236" t="str">
            <v>0</v>
          </cell>
          <cell r="W1236" t="str">
            <v>0</v>
          </cell>
          <cell r="X1236" t="str">
            <v>0</v>
          </cell>
        </row>
        <row r="1237">
          <cell r="A1237">
            <v>747454</v>
          </cell>
          <cell r="B1237" t="str">
            <v xml:space="preserve">                                                  747454     MISC CREDIT FAC FEES-MF</v>
          </cell>
          <cell r="C1237">
            <v>1042986.68</v>
          </cell>
          <cell r="D1237">
            <v>973713.48</v>
          </cell>
          <cell r="E1237">
            <v>141015.73000000001</v>
          </cell>
          <cell r="F1237">
            <v>676870.31</v>
          </cell>
          <cell r="G1237">
            <v>724867.59</v>
          </cell>
          <cell r="H1237">
            <v>3443749.01</v>
          </cell>
          <cell r="I1237">
            <v>1986666.44</v>
          </cell>
          <cell r="J1237">
            <v>1105613.72</v>
          </cell>
          <cell r="K1237">
            <v>1573407.67</v>
          </cell>
          <cell r="L1237">
            <v>1685690.17</v>
          </cell>
          <cell r="M1237">
            <v>1739755.42</v>
          </cell>
          <cell r="N1237">
            <v>4112216.1</v>
          </cell>
          <cell r="O1237">
            <v>15640903.65</v>
          </cell>
          <cell r="P1237">
            <v>19206552.32</v>
          </cell>
          <cell r="Q1237">
            <v>2157715.89</v>
          </cell>
          <cell r="R1237">
            <v>4845486.91</v>
          </cell>
          <cell r="S1237">
            <v>4665687.83</v>
          </cell>
          <cell r="T1237">
            <v>7537661.6899999995</v>
          </cell>
          <cell r="U1237">
            <v>5214576.5949999997</v>
          </cell>
          <cell r="V1237">
            <v>3888739.67</v>
          </cell>
          <cell r="W1237">
            <v>9439361.4075000007</v>
          </cell>
          <cell r="X1237">
            <v>14831089.9925</v>
          </cell>
        </row>
        <row r="1238">
          <cell r="A1238" t="str">
            <v xml:space="preserve">                                             MISCCRENHCMTMF</v>
          </cell>
          <cell r="B1238" t="str">
            <v xml:space="preserve">                                             Fees on MF credit enhancement</v>
          </cell>
          <cell r="C1238">
            <v>7678765.8700000001</v>
          </cell>
          <cell r="D1238">
            <v>7632064.7599999998</v>
          </cell>
          <cell r="E1238">
            <v>6527125.2100000009</v>
          </cell>
          <cell r="F1238">
            <v>8032549.4499999993</v>
          </cell>
          <cell r="G1238">
            <v>7383809.7299999995</v>
          </cell>
          <cell r="H1238">
            <v>10319440.149999999</v>
          </cell>
          <cell r="I1238">
            <v>8763946.6999999993</v>
          </cell>
          <cell r="J1238">
            <v>8073243.4199999999</v>
          </cell>
          <cell r="K1238">
            <v>8491754.5999999996</v>
          </cell>
          <cell r="L1238">
            <v>14864171.01</v>
          </cell>
          <cell r="M1238">
            <v>8677246.8599999994</v>
          </cell>
          <cell r="N1238">
            <v>11171169.119999999</v>
          </cell>
          <cell r="O1238">
            <v>92890868.719999999</v>
          </cell>
          <cell r="P1238">
            <v>107615286.88</v>
          </cell>
          <cell r="Q1238">
            <v>21837955.84</v>
          </cell>
          <cell r="R1238">
            <v>25735799.329999998</v>
          </cell>
          <cell r="S1238">
            <v>25328944.719999999</v>
          </cell>
          <cell r="T1238">
            <v>34712586.989999995</v>
          </cell>
          <cell r="U1238">
            <v>34429605.265000001</v>
          </cell>
          <cell r="V1238">
            <v>34134132.829999998</v>
          </cell>
          <cell r="W1238">
            <v>60306275.554999992</v>
          </cell>
          <cell r="X1238">
            <v>91182243.857500002</v>
          </cell>
        </row>
        <row r="1239">
          <cell r="A1239">
            <v>742811</v>
          </cell>
          <cell r="B1239" t="str">
            <v xml:space="preserve">                                             742811     Yield Maintenance</v>
          </cell>
          <cell r="C1239">
            <v>50946616.609999999</v>
          </cell>
          <cell r="D1239">
            <v>18066956.120000001</v>
          </cell>
          <cell r="E1239">
            <v>13527246.289999999</v>
          </cell>
          <cell r="F1239">
            <v>15011447.359999999</v>
          </cell>
          <cell r="G1239">
            <v>9427976.4600000009</v>
          </cell>
          <cell r="H1239">
            <v>11957803.029999999</v>
          </cell>
          <cell r="I1239">
            <v>12399096.529999999</v>
          </cell>
          <cell r="J1239">
            <v>12555357.51</v>
          </cell>
          <cell r="K1239">
            <v>13574608.07</v>
          </cell>
          <cell r="L1239">
            <v>18475196.960000001</v>
          </cell>
          <cell r="M1239">
            <v>15116041.4</v>
          </cell>
          <cell r="N1239">
            <v>10715773.630000001</v>
          </cell>
          <cell r="O1239">
            <v>250234156.75999999</v>
          </cell>
          <cell r="P1239">
            <v>201774119.97</v>
          </cell>
          <cell r="Q1239">
            <v>82540819.020000011</v>
          </cell>
          <cell r="R1239">
            <v>36397226.850000001</v>
          </cell>
          <cell r="S1239">
            <v>38529062.109999999</v>
          </cell>
          <cell r="T1239">
            <v>44307011.990000002</v>
          </cell>
          <cell r="U1239">
            <v>113183791.28</v>
          </cell>
          <cell r="V1239">
            <v>101502843.5275</v>
          </cell>
          <cell r="W1239">
            <v>137908699.03999999</v>
          </cell>
          <cell r="X1239">
            <v>181560469.8075</v>
          </cell>
        </row>
        <row r="1240">
          <cell r="A1240">
            <v>747338</v>
          </cell>
          <cell r="B1240" t="str">
            <v xml:space="preserve">                                             747338     Mf Spec Prog Prepmt Fees</v>
          </cell>
          <cell r="C1240" t="str">
            <v>0</v>
          </cell>
          <cell r="D1240" t="str">
            <v>0</v>
          </cell>
          <cell r="E1240" t="str">
            <v>0</v>
          </cell>
          <cell r="F1240" t="str">
            <v>0</v>
          </cell>
          <cell r="G1240" t="str">
            <v>0</v>
          </cell>
          <cell r="H1240" t="str">
            <v>0</v>
          </cell>
          <cell r="I1240" t="str">
            <v>0</v>
          </cell>
          <cell r="J1240" t="str">
            <v>0</v>
          </cell>
          <cell r="K1240" t="str">
            <v>0</v>
          </cell>
          <cell r="L1240" t="str">
            <v>0</v>
          </cell>
          <cell r="M1240" t="str">
            <v>0</v>
          </cell>
          <cell r="N1240" t="str">
            <v>0</v>
          </cell>
          <cell r="O1240">
            <v>4664.67</v>
          </cell>
          <cell r="P1240" t="str">
            <v>0</v>
          </cell>
          <cell r="Q1240" t="str">
            <v>0</v>
          </cell>
          <cell r="R1240" t="str">
            <v>0</v>
          </cell>
          <cell r="S1240" t="str">
            <v>0</v>
          </cell>
          <cell r="T1240" t="str">
            <v>0</v>
          </cell>
          <cell r="U1240">
            <v>1166.1675</v>
          </cell>
          <cell r="V1240" t="str">
            <v>0</v>
          </cell>
          <cell r="W1240" t="str">
            <v>0</v>
          </cell>
          <cell r="X1240" t="str">
            <v>0</v>
          </cell>
        </row>
        <row r="1241">
          <cell r="A1241">
            <v>747352</v>
          </cell>
          <cell r="B1241" t="str">
            <v xml:space="preserve">                                             747352     Mf Aggregation Inc</v>
          </cell>
          <cell r="C1241" t="str">
            <v>0</v>
          </cell>
          <cell r="D1241" t="str">
            <v>0</v>
          </cell>
          <cell r="E1241" t="str">
            <v>0</v>
          </cell>
          <cell r="F1241" t="str">
            <v>0</v>
          </cell>
          <cell r="G1241" t="str">
            <v>0</v>
          </cell>
          <cell r="H1241" t="str">
            <v>0</v>
          </cell>
          <cell r="I1241" t="str">
            <v>0</v>
          </cell>
          <cell r="J1241" t="str">
            <v>0</v>
          </cell>
          <cell r="K1241" t="str">
            <v>0</v>
          </cell>
          <cell r="L1241" t="str">
            <v>0</v>
          </cell>
          <cell r="M1241" t="str">
            <v>0</v>
          </cell>
          <cell r="N1241" t="str">
            <v>0</v>
          </cell>
          <cell r="O1241" t="str">
            <v>0</v>
          </cell>
          <cell r="P1241" t="str">
            <v>0</v>
          </cell>
          <cell r="Q1241" t="str">
            <v>0</v>
          </cell>
          <cell r="R1241" t="str">
            <v>0</v>
          </cell>
          <cell r="S1241" t="str">
            <v>0</v>
          </cell>
          <cell r="T1241" t="str">
            <v>0</v>
          </cell>
          <cell r="U1241" t="str">
            <v>0</v>
          </cell>
          <cell r="V1241" t="str">
            <v>0</v>
          </cell>
          <cell r="W1241" t="str">
            <v>0</v>
          </cell>
          <cell r="X1241" t="str">
            <v>0</v>
          </cell>
        </row>
        <row r="1242">
          <cell r="A1242">
            <v>747353</v>
          </cell>
          <cell r="B1242" t="str">
            <v xml:space="preserve">                                             747353     Due Dilligence-Choice Refi</v>
          </cell>
          <cell r="C1242" t="str">
            <v>0</v>
          </cell>
          <cell r="D1242" t="str">
            <v>0</v>
          </cell>
          <cell r="E1242" t="str">
            <v>0</v>
          </cell>
          <cell r="F1242" t="str">
            <v>0</v>
          </cell>
          <cell r="G1242" t="str">
            <v>0</v>
          </cell>
          <cell r="H1242" t="str">
            <v>0</v>
          </cell>
          <cell r="I1242" t="str">
            <v>0</v>
          </cell>
          <cell r="J1242" t="str">
            <v>0</v>
          </cell>
          <cell r="K1242" t="str">
            <v>0</v>
          </cell>
          <cell r="L1242" t="str">
            <v>0</v>
          </cell>
          <cell r="M1242" t="str">
            <v>0</v>
          </cell>
          <cell r="N1242" t="str">
            <v>0</v>
          </cell>
          <cell r="O1242" t="str">
            <v>0</v>
          </cell>
          <cell r="P1242" t="str">
            <v>0</v>
          </cell>
          <cell r="Q1242" t="str">
            <v>0</v>
          </cell>
          <cell r="R1242" t="str">
            <v>0</v>
          </cell>
          <cell r="S1242" t="str">
            <v>0</v>
          </cell>
          <cell r="T1242" t="str">
            <v>0</v>
          </cell>
          <cell r="U1242" t="str">
            <v>0</v>
          </cell>
          <cell r="V1242" t="str">
            <v>0</v>
          </cell>
          <cell r="W1242" t="str">
            <v>0</v>
          </cell>
          <cell r="X1242" t="str">
            <v>0</v>
          </cell>
        </row>
        <row r="1243">
          <cell r="A1243">
            <v>747354</v>
          </cell>
          <cell r="B1243" t="str">
            <v xml:space="preserve">                                             747354     MF AGGREGATION - DER</v>
          </cell>
          <cell r="C1243" t="str">
            <v>0</v>
          </cell>
          <cell r="D1243" t="str">
            <v>0</v>
          </cell>
          <cell r="E1243" t="str">
            <v>0</v>
          </cell>
          <cell r="F1243" t="str">
            <v>0</v>
          </cell>
          <cell r="G1243" t="str">
            <v>0</v>
          </cell>
          <cell r="H1243" t="str">
            <v>0</v>
          </cell>
          <cell r="I1243" t="str">
            <v>0</v>
          </cell>
          <cell r="J1243" t="str">
            <v>0</v>
          </cell>
          <cell r="K1243" t="str">
            <v>0</v>
          </cell>
          <cell r="L1243" t="str">
            <v>0</v>
          </cell>
          <cell r="M1243" t="str">
            <v>0</v>
          </cell>
          <cell r="N1243" t="str">
            <v>0</v>
          </cell>
          <cell r="O1243" t="str">
            <v>0</v>
          </cell>
          <cell r="P1243" t="str">
            <v>0</v>
          </cell>
          <cell r="Q1243" t="str">
            <v>0</v>
          </cell>
          <cell r="R1243" t="str">
            <v>0</v>
          </cell>
          <cell r="S1243" t="str">
            <v>0</v>
          </cell>
          <cell r="T1243" t="str">
            <v>0</v>
          </cell>
          <cell r="U1243" t="str">
            <v>0</v>
          </cell>
          <cell r="V1243" t="str">
            <v>0</v>
          </cell>
          <cell r="W1243" t="str">
            <v>0</v>
          </cell>
          <cell r="X1243" t="str">
            <v>0</v>
          </cell>
        </row>
        <row r="1244">
          <cell r="A1244">
            <v>747665</v>
          </cell>
          <cell r="B1244" t="str">
            <v xml:space="preserve">                                             747665     Defeasance Expense - MF</v>
          </cell>
          <cell r="C1244">
            <v>-194268.67</v>
          </cell>
          <cell r="D1244">
            <v>-194104.94</v>
          </cell>
          <cell r="E1244">
            <v>-175171.7</v>
          </cell>
          <cell r="F1244">
            <v>-193647.82</v>
          </cell>
          <cell r="G1244">
            <v>-321047.78999999998</v>
          </cell>
          <cell r="H1244">
            <v>-331341.44</v>
          </cell>
          <cell r="I1244">
            <v>-320324.88</v>
          </cell>
          <cell r="J1244">
            <v>-330589.57</v>
          </cell>
          <cell r="K1244">
            <v>-330245.44</v>
          </cell>
          <cell r="L1244">
            <v>-463577.56</v>
          </cell>
          <cell r="M1244">
            <v>-329479.03000000003</v>
          </cell>
          <cell r="N1244">
            <v>-318510.44</v>
          </cell>
          <cell r="O1244">
            <v>-2149512.29</v>
          </cell>
          <cell r="P1244">
            <v>-3502309.28</v>
          </cell>
          <cell r="Q1244">
            <v>-563545.31000000006</v>
          </cell>
          <cell r="R1244">
            <v>-846037.05</v>
          </cell>
          <cell r="S1244">
            <v>-981159.89</v>
          </cell>
          <cell r="T1244">
            <v>-1111567.03</v>
          </cell>
          <cell r="U1244">
            <v>-823924.97</v>
          </cell>
          <cell r="V1244">
            <v>-952140.43</v>
          </cell>
          <cell r="W1244">
            <v>-1897682.165</v>
          </cell>
          <cell r="X1244">
            <v>-2982792.5449999999</v>
          </cell>
        </row>
        <row r="1245">
          <cell r="A1245">
            <v>747669</v>
          </cell>
          <cell r="B1245" t="str">
            <v xml:space="preserve">                                             747669     Conv Multifamily Misc Fee</v>
          </cell>
          <cell r="C1245">
            <v>577232.52</v>
          </cell>
          <cell r="D1245">
            <v>1002327.88</v>
          </cell>
          <cell r="E1245">
            <v>1415658.31</v>
          </cell>
          <cell r="F1245">
            <v>1333812.7</v>
          </cell>
          <cell r="G1245">
            <v>1660705.09</v>
          </cell>
          <cell r="H1245">
            <v>5022778.96</v>
          </cell>
          <cell r="I1245">
            <v>936811.64</v>
          </cell>
          <cell r="J1245">
            <v>456474.64</v>
          </cell>
          <cell r="K1245">
            <v>1019484.05</v>
          </cell>
          <cell r="L1245">
            <v>3135616.91</v>
          </cell>
          <cell r="M1245">
            <v>662051.04</v>
          </cell>
          <cell r="N1245">
            <v>1861684.47</v>
          </cell>
          <cell r="O1245">
            <v>23867908.84</v>
          </cell>
          <cell r="P1245">
            <v>19084638.210000001</v>
          </cell>
          <cell r="Q1245">
            <v>2995218.71</v>
          </cell>
          <cell r="R1245">
            <v>8017296.75</v>
          </cell>
          <cell r="S1245">
            <v>2412770.33</v>
          </cell>
          <cell r="T1245">
            <v>5659352.4199999999</v>
          </cell>
          <cell r="U1245">
            <v>7254980.1174999997</v>
          </cell>
          <cell r="V1245">
            <v>6081625.5200000005</v>
          </cell>
          <cell r="W1245">
            <v>12198232.522500001</v>
          </cell>
          <cell r="X1245">
            <v>16573445.109999999</v>
          </cell>
        </row>
        <row r="1246">
          <cell r="A1246">
            <v>747667</v>
          </cell>
          <cell r="B1246" t="str">
            <v xml:space="preserve">                                                  747667     Prepay Pen Inc-Conv Multi</v>
          </cell>
          <cell r="C1246">
            <v>581607.55000000005</v>
          </cell>
          <cell r="D1246">
            <v>1589530.78</v>
          </cell>
          <cell r="E1246">
            <v>430010.28</v>
          </cell>
          <cell r="F1246">
            <v>932861.55</v>
          </cell>
          <cell r="G1246">
            <v>1786732.96</v>
          </cell>
          <cell r="H1246">
            <v>162206.68</v>
          </cell>
          <cell r="I1246">
            <v>632967.19999999995</v>
          </cell>
          <cell r="J1246">
            <v>756255.66</v>
          </cell>
          <cell r="K1246">
            <v>639008.22</v>
          </cell>
          <cell r="L1246">
            <v>947052.18</v>
          </cell>
          <cell r="M1246">
            <v>1245213.79</v>
          </cell>
          <cell r="N1246">
            <v>1901162.47</v>
          </cell>
          <cell r="O1246">
            <v>28542969.989999998</v>
          </cell>
          <cell r="P1246">
            <v>11604609.32</v>
          </cell>
          <cell r="Q1246">
            <v>2601148.61</v>
          </cell>
          <cell r="R1246">
            <v>2881801.19</v>
          </cell>
          <cell r="S1246">
            <v>2028231.08</v>
          </cell>
          <cell r="T1246">
            <v>4093428.44</v>
          </cell>
          <cell r="U1246">
            <v>8474216.1199999992</v>
          </cell>
          <cell r="V1246">
            <v>4234712.9225000003</v>
          </cell>
          <cell r="W1246">
            <v>6495555.085</v>
          </cell>
          <cell r="X1246">
            <v>9319367.5274999999</v>
          </cell>
        </row>
        <row r="1247">
          <cell r="A1247">
            <v>747668</v>
          </cell>
          <cell r="B1247" t="str">
            <v xml:space="preserve">                                                  747668     Prepay penalty Inc-SF</v>
          </cell>
          <cell r="C1247" t="str">
            <v>0</v>
          </cell>
          <cell r="D1247" t="str">
            <v>0</v>
          </cell>
          <cell r="E1247" t="str">
            <v>0</v>
          </cell>
          <cell r="F1247" t="str">
            <v>0</v>
          </cell>
          <cell r="G1247" t="str">
            <v>0</v>
          </cell>
          <cell r="H1247" t="str">
            <v>0</v>
          </cell>
          <cell r="I1247" t="str">
            <v>0</v>
          </cell>
          <cell r="J1247" t="str">
            <v>0</v>
          </cell>
          <cell r="K1247" t="str">
            <v>0</v>
          </cell>
          <cell r="L1247" t="str">
            <v>0</v>
          </cell>
          <cell r="M1247" t="str">
            <v>0</v>
          </cell>
          <cell r="N1247" t="str">
            <v>0</v>
          </cell>
          <cell r="O1247" t="str">
            <v>0</v>
          </cell>
          <cell r="P1247" t="str">
            <v>0</v>
          </cell>
          <cell r="Q1247" t="str">
            <v>0</v>
          </cell>
          <cell r="R1247" t="str">
            <v>0</v>
          </cell>
          <cell r="S1247" t="str">
            <v>0</v>
          </cell>
          <cell r="T1247" t="str">
            <v>0</v>
          </cell>
          <cell r="U1247" t="str">
            <v>0</v>
          </cell>
          <cell r="V1247" t="str">
            <v>0</v>
          </cell>
          <cell r="W1247" t="str">
            <v>0</v>
          </cell>
          <cell r="X1247" t="str">
            <v>0</v>
          </cell>
        </row>
        <row r="1248">
          <cell r="A1248" t="str">
            <v xml:space="preserve">                                             PPTFEES</v>
          </cell>
          <cell r="B1248" t="str">
            <v xml:space="preserve">                                             PPTFEES</v>
          </cell>
          <cell r="C1248">
            <v>581607.55000000005</v>
          </cell>
          <cell r="D1248">
            <v>1589530.78</v>
          </cell>
          <cell r="E1248">
            <v>430010.28</v>
          </cell>
          <cell r="F1248">
            <v>932861.55</v>
          </cell>
          <cell r="G1248">
            <v>1786732.96</v>
          </cell>
          <cell r="H1248">
            <v>162206.68</v>
          </cell>
          <cell r="I1248">
            <v>632967.19999999995</v>
          </cell>
          <cell r="J1248">
            <v>756255.66</v>
          </cell>
          <cell r="K1248">
            <v>639008.22</v>
          </cell>
          <cell r="L1248">
            <v>947052.18</v>
          </cell>
          <cell r="M1248">
            <v>1245213.79</v>
          </cell>
          <cell r="N1248">
            <v>1901162.47</v>
          </cell>
          <cell r="O1248">
            <v>28542969.989999998</v>
          </cell>
          <cell r="P1248">
            <v>11604609.32</v>
          </cell>
          <cell r="Q1248">
            <v>2601148.61</v>
          </cell>
          <cell r="R1248">
            <v>2881801.19</v>
          </cell>
          <cell r="S1248">
            <v>2028231.08</v>
          </cell>
          <cell r="T1248">
            <v>4093428.44</v>
          </cell>
          <cell r="U1248">
            <v>8474216.1199999992</v>
          </cell>
          <cell r="V1248">
            <v>4234712.9225000003</v>
          </cell>
          <cell r="W1248">
            <v>6495555.085</v>
          </cell>
          <cell r="X1248">
            <v>9319367.5274999999</v>
          </cell>
        </row>
        <row r="1249">
          <cell r="A1249" t="str">
            <v xml:space="preserve">                                        MFFEES</v>
          </cell>
          <cell r="B1249" t="str">
            <v xml:space="preserve">                                        Multifamily fees</v>
          </cell>
          <cell r="C1249">
            <v>59589953.880000003</v>
          </cell>
          <cell r="D1249">
            <v>28096774.600000001</v>
          </cell>
          <cell r="E1249">
            <v>21724868.390000001</v>
          </cell>
          <cell r="F1249">
            <v>25117023.239999998</v>
          </cell>
          <cell r="G1249">
            <v>19938176.449999999</v>
          </cell>
          <cell r="H1249">
            <v>27130887.379999995</v>
          </cell>
          <cell r="I1249">
            <v>22412497.189999998</v>
          </cell>
          <cell r="J1249">
            <v>21510741.659999996</v>
          </cell>
          <cell r="K1249">
            <v>23394609.5</v>
          </cell>
          <cell r="L1249">
            <v>36958459.5</v>
          </cell>
          <cell r="M1249">
            <v>25371074.060000002</v>
          </cell>
          <cell r="N1249">
            <v>25331279.25</v>
          </cell>
          <cell r="O1249">
            <v>393391056.68999994</v>
          </cell>
          <cell r="P1249">
            <v>336576345.10000002</v>
          </cell>
          <cell r="Q1249">
            <v>109411596.87</v>
          </cell>
          <cell r="R1249">
            <v>72186087.069999993</v>
          </cell>
          <cell r="S1249">
            <v>67317848.349999994</v>
          </cell>
          <cell r="T1249">
            <v>87660812.810000002</v>
          </cell>
          <cell r="U1249">
            <v>162519833.97999999</v>
          </cell>
          <cell r="V1249">
            <v>145001174.37</v>
          </cell>
          <cell r="W1249">
            <v>215011080.03749999</v>
          </cell>
          <cell r="X1249">
            <v>295652733.75749999</v>
          </cell>
        </row>
        <row r="1250">
          <cell r="A1250">
            <v>745211</v>
          </cell>
          <cell r="B1250" t="str">
            <v xml:space="preserve">                                                  745211     Inc/Exp Afford Hsng Proj</v>
          </cell>
          <cell r="C1250">
            <v>-35155167.200000003</v>
          </cell>
          <cell r="D1250">
            <v>-35642452.030000001</v>
          </cell>
          <cell r="E1250">
            <v>-36618160.140000001</v>
          </cell>
          <cell r="F1250">
            <v>-34792218.969999999</v>
          </cell>
          <cell r="G1250">
            <v>-32782350.530000001</v>
          </cell>
          <cell r="H1250">
            <v>-34107052.710000001</v>
          </cell>
          <cell r="I1250">
            <v>-33350903.609999999</v>
          </cell>
          <cell r="J1250">
            <v>-42438662.82</v>
          </cell>
          <cell r="K1250">
            <v>-24981017.93</v>
          </cell>
          <cell r="L1250">
            <v>-32979530.07</v>
          </cell>
          <cell r="M1250">
            <v>-36769517.600000001</v>
          </cell>
          <cell r="N1250">
            <v>-33113472.289999999</v>
          </cell>
          <cell r="O1250">
            <v>-388785321.17000002</v>
          </cell>
          <cell r="P1250">
            <v>-412730505.89999998</v>
          </cell>
          <cell r="Q1250">
            <v>-107415779.37</v>
          </cell>
          <cell r="R1250">
            <v>-101681622.21000001</v>
          </cell>
          <cell r="S1250">
            <v>-100770584.36000001</v>
          </cell>
          <cell r="T1250">
            <v>-102862519.96000001</v>
          </cell>
          <cell r="U1250">
            <v>-150538471.74250001</v>
          </cell>
          <cell r="V1250">
            <v>-158427882.04000002</v>
          </cell>
          <cell r="W1250">
            <v>-261575165.18000001</v>
          </cell>
          <cell r="X1250">
            <v>-361265760.36500001</v>
          </cell>
        </row>
        <row r="1251">
          <cell r="A1251">
            <v>745213</v>
          </cell>
          <cell r="B1251" t="str">
            <v xml:space="preserve">                                                  745213     LIHTC Cons-Impair Inc/exp</v>
          </cell>
          <cell r="C1251" t="str">
            <v>0</v>
          </cell>
          <cell r="D1251" t="str">
            <v>0</v>
          </cell>
          <cell r="E1251" t="str">
            <v>0</v>
          </cell>
          <cell r="F1251" t="str">
            <v>0</v>
          </cell>
          <cell r="G1251" t="str">
            <v>0</v>
          </cell>
          <cell r="H1251" t="str">
            <v>0</v>
          </cell>
          <cell r="I1251" t="str">
            <v>0</v>
          </cell>
          <cell r="J1251" t="str">
            <v>0</v>
          </cell>
          <cell r="K1251" t="str">
            <v>0</v>
          </cell>
          <cell r="L1251" t="str">
            <v>0</v>
          </cell>
          <cell r="M1251" t="str">
            <v>0</v>
          </cell>
          <cell r="N1251" t="str">
            <v>0</v>
          </cell>
          <cell r="O1251" t="str">
            <v>0</v>
          </cell>
          <cell r="P1251" t="str">
            <v>0</v>
          </cell>
          <cell r="Q1251" t="str">
            <v>0</v>
          </cell>
          <cell r="R1251" t="str">
            <v>0</v>
          </cell>
          <cell r="S1251" t="str">
            <v>0</v>
          </cell>
          <cell r="T1251" t="str">
            <v>0</v>
          </cell>
          <cell r="U1251" t="str">
            <v>0</v>
          </cell>
          <cell r="V1251" t="str">
            <v>0</v>
          </cell>
          <cell r="W1251" t="str">
            <v>0</v>
          </cell>
          <cell r="X1251" t="str">
            <v>0</v>
          </cell>
        </row>
        <row r="1252">
          <cell r="A1252">
            <v>745215</v>
          </cell>
          <cell r="B1252" t="str">
            <v xml:space="preserve">                                                  745215     TAX CREDIT CE MISC INC</v>
          </cell>
          <cell r="C1252">
            <v>96319.51</v>
          </cell>
          <cell r="D1252">
            <v>96780.14</v>
          </cell>
          <cell r="E1252">
            <v>96780.14</v>
          </cell>
          <cell r="F1252">
            <v>126485.36</v>
          </cell>
          <cell r="G1252">
            <v>111632.75</v>
          </cell>
          <cell r="H1252">
            <v>112791.93</v>
          </cell>
          <cell r="I1252">
            <v>112713.99</v>
          </cell>
          <cell r="J1252">
            <v>112653.15</v>
          </cell>
          <cell r="K1252">
            <v>112808.07</v>
          </cell>
          <cell r="L1252">
            <v>112782.69</v>
          </cell>
          <cell r="M1252">
            <v>113157.69</v>
          </cell>
          <cell r="N1252">
            <v>113451.7</v>
          </cell>
          <cell r="O1252">
            <v>1130654.1499999999</v>
          </cell>
          <cell r="P1252">
            <v>1318357.1200000001</v>
          </cell>
          <cell r="Q1252">
            <v>289879.78999999998</v>
          </cell>
          <cell r="R1252">
            <v>350910.04</v>
          </cell>
          <cell r="S1252">
            <v>338175.21</v>
          </cell>
          <cell r="T1252">
            <v>339392.08</v>
          </cell>
          <cell r="U1252">
            <v>427488.27499999997</v>
          </cell>
          <cell r="V1252">
            <v>468758.16749999998</v>
          </cell>
          <cell r="W1252">
            <v>809853.91500000004</v>
          </cell>
          <cell r="X1252">
            <v>1148493.8275000001</v>
          </cell>
        </row>
        <row r="1253">
          <cell r="A1253" t="str">
            <v xml:space="preserve">                                             LMINCTXCR</v>
          </cell>
          <cell r="B1253" t="str">
            <v xml:space="preserve">                                             LIHTC net operating loss</v>
          </cell>
          <cell r="C1253">
            <v>-35058847.690000005</v>
          </cell>
          <cell r="D1253">
            <v>-35545671.890000001</v>
          </cell>
          <cell r="E1253">
            <v>-36521380</v>
          </cell>
          <cell r="F1253">
            <v>-34665733.609999999</v>
          </cell>
          <cell r="G1253">
            <v>-32670717.780000001</v>
          </cell>
          <cell r="H1253">
            <v>-33994260.780000001</v>
          </cell>
          <cell r="I1253">
            <v>-33238189.620000001</v>
          </cell>
          <cell r="J1253">
            <v>-42326009.670000002</v>
          </cell>
          <cell r="K1253">
            <v>-24868209.859999999</v>
          </cell>
          <cell r="L1253">
            <v>-32866747.379999999</v>
          </cell>
          <cell r="M1253">
            <v>-36656359.910000004</v>
          </cell>
          <cell r="N1253">
            <v>-33000020.59</v>
          </cell>
          <cell r="O1253">
            <v>-387654667.02000004</v>
          </cell>
          <cell r="P1253">
            <v>-411412148.77999997</v>
          </cell>
          <cell r="Q1253">
            <v>-107125899.58000001</v>
          </cell>
          <cell r="R1253">
            <v>-101330712.17</v>
          </cell>
          <cell r="S1253">
            <v>-100432409.15000001</v>
          </cell>
          <cell r="T1253">
            <v>-102523127.88000001</v>
          </cell>
          <cell r="U1253">
            <v>-150110983.4675</v>
          </cell>
          <cell r="V1253">
            <v>-157959123.8725</v>
          </cell>
          <cell r="W1253">
            <v>-260765311.26499999</v>
          </cell>
          <cell r="X1253">
            <v>-360117266.53749996</v>
          </cell>
        </row>
        <row r="1254">
          <cell r="A1254">
            <v>749001</v>
          </cell>
          <cell r="B1254" t="str">
            <v xml:space="preserve">                                                  749001     Equity In Tax Adv. Inv Ni</v>
          </cell>
          <cell r="C1254" t="str">
            <v>0</v>
          </cell>
          <cell r="D1254" t="str">
            <v>0</v>
          </cell>
          <cell r="E1254" t="str">
            <v>0</v>
          </cell>
          <cell r="F1254" t="str">
            <v>0</v>
          </cell>
          <cell r="G1254" t="str">
            <v>0</v>
          </cell>
          <cell r="H1254" t="str">
            <v>0</v>
          </cell>
          <cell r="I1254" t="str">
            <v>0</v>
          </cell>
          <cell r="J1254" t="str">
            <v>0</v>
          </cell>
          <cell r="K1254" t="str">
            <v>0</v>
          </cell>
          <cell r="L1254" t="str">
            <v>0</v>
          </cell>
          <cell r="M1254" t="str">
            <v>0</v>
          </cell>
          <cell r="N1254" t="str">
            <v>0</v>
          </cell>
          <cell r="O1254">
            <v>16461245.75</v>
          </cell>
          <cell r="P1254" t="str">
            <v>0</v>
          </cell>
          <cell r="Q1254" t="str">
            <v>0</v>
          </cell>
          <cell r="R1254" t="str">
            <v>0</v>
          </cell>
          <cell r="S1254" t="str">
            <v>0</v>
          </cell>
          <cell r="T1254" t="str">
            <v>0</v>
          </cell>
          <cell r="U1254">
            <v>4115311.4375</v>
          </cell>
          <cell r="V1254" t="str">
            <v>0</v>
          </cell>
          <cell r="W1254" t="str">
            <v>0</v>
          </cell>
          <cell r="X1254" t="str">
            <v>0</v>
          </cell>
        </row>
        <row r="1255">
          <cell r="A1255">
            <v>765901</v>
          </cell>
          <cell r="B1255" t="str">
            <v xml:space="preserve">                                                  765901     Inc/Loss - Lmtd ptshp inv</v>
          </cell>
          <cell r="C1255">
            <v>-11833</v>
          </cell>
          <cell r="D1255">
            <v>-11833</v>
          </cell>
          <cell r="E1255">
            <v>-11833</v>
          </cell>
          <cell r="F1255">
            <v>587553</v>
          </cell>
          <cell r="G1255">
            <v>138013.20000000001</v>
          </cell>
          <cell r="H1255">
            <v>138013.20000000001</v>
          </cell>
          <cell r="I1255">
            <v>3485154.21</v>
          </cell>
          <cell r="J1255">
            <v>616176.19999999995</v>
          </cell>
          <cell r="K1255">
            <v>616176.19999999995</v>
          </cell>
          <cell r="L1255">
            <v>616176.19999999995</v>
          </cell>
          <cell r="M1255">
            <v>616176.19999999995</v>
          </cell>
          <cell r="N1255">
            <v>616176.19999999995</v>
          </cell>
          <cell r="O1255">
            <v>-324000</v>
          </cell>
          <cell r="P1255">
            <v>7394115.6100000003</v>
          </cell>
          <cell r="Q1255">
            <v>-35499</v>
          </cell>
          <cell r="R1255">
            <v>863579.4</v>
          </cell>
          <cell r="S1255">
            <v>4717506.6100000003</v>
          </cell>
          <cell r="T1255">
            <v>1848528.6</v>
          </cell>
          <cell r="U1255">
            <v>-98749.5</v>
          </cell>
          <cell r="V1255">
            <v>508675.65</v>
          </cell>
          <cell r="W1255">
            <v>3904078.2075</v>
          </cell>
          <cell r="X1255">
            <v>6469851.3099999996</v>
          </cell>
        </row>
        <row r="1256">
          <cell r="A1256" t="str">
            <v xml:space="preserve">                                             OTHTAXINV</v>
          </cell>
          <cell r="B1256" t="str">
            <v xml:space="preserve">                                             Other tax-advantaged investments</v>
          </cell>
          <cell r="C1256">
            <v>-11833</v>
          </cell>
          <cell r="D1256">
            <v>-11833</v>
          </cell>
          <cell r="E1256">
            <v>-11833</v>
          </cell>
          <cell r="F1256">
            <v>587553</v>
          </cell>
          <cell r="G1256">
            <v>138013.20000000001</v>
          </cell>
          <cell r="H1256">
            <v>138013.20000000001</v>
          </cell>
          <cell r="I1256">
            <v>3485154.21</v>
          </cell>
          <cell r="J1256">
            <v>616176.19999999995</v>
          </cell>
          <cell r="K1256">
            <v>616176.19999999995</v>
          </cell>
          <cell r="L1256">
            <v>616176.19999999995</v>
          </cell>
          <cell r="M1256">
            <v>616176.19999999995</v>
          </cell>
          <cell r="N1256">
            <v>616176.19999999995</v>
          </cell>
          <cell r="O1256">
            <v>16137245.75</v>
          </cell>
          <cell r="P1256">
            <v>7394115.6100000003</v>
          </cell>
          <cell r="Q1256">
            <v>-35499</v>
          </cell>
          <cell r="R1256">
            <v>863579.4</v>
          </cell>
          <cell r="S1256">
            <v>4717506.6100000003</v>
          </cell>
          <cell r="T1256">
            <v>1848528.6</v>
          </cell>
          <cell r="U1256">
            <v>4016561.9375</v>
          </cell>
          <cell r="V1256">
            <v>508675.65</v>
          </cell>
          <cell r="W1256">
            <v>3904078.2075</v>
          </cell>
          <cell r="X1256">
            <v>6469851.3099999996</v>
          </cell>
        </row>
        <row r="1257">
          <cell r="A1257">
            <v>747500</v>
          </cell>
          <cell r="B1257" t="str">
            <v xml:space="preserve">                                                  747500     Income - Coli</v>
          </cell>
          <cell r="C1257">
            <v>6270099.9000000004</v>
          </cell>
          <cell r="D1257">
            <v>5643746.2400000002</v>
          </cell>
          <cell r="E1257">
            <v>6474257.0199999996</v>
          </cell>
          <cell r="F1257">
            <v>6213272.1200000001</v>
          </cell>
          <cell r="G1257">
            <v>6446131.8700000001</v>
          </cell>
          <cell r="H1257">
            <v>6308813.0700000003</v>
          </cell>
          <cell r="I1257">
            <v>6704546.3099999996</v>
          </cell>
          <cell r="J1257">
            <v>7032557.3399999999</v>
          </cell>
          <cell r="K1257">
            <v>5844565.2400000002</v>
          </cell>
          <cell r="L1257">
            <v>6792437.7800000003</v>
          </cell>
          <cell r="M1257">
            <v>6588529.4299999997</v>
          </cell>
          <cell r="N1257">
            <v>7220864.6299999999</v>
          </cell>
          <cell r="O1257">
            <v>76019965.129999995</v>
          </cell>
          <cell r="P1257">
            <v>77539820.950000003</v>
          </cell>
          <cell r="Q1257">
            <v>18388103.16</v>
          </cell>
          <cell r="R1257">
            <v>18968217.060000002</v>
          </cell>
          <cell r="S1257">
            <v>19581668.890000001</v>
          </cell>
          <cell r="T1257">
            <v>20601831.84</v>
          </cell>
          <cell r="U1257">
            <v>28148003.5825</v>
          </cell>
          <cell r="V1257">
            <v>27848326.452500001</v>
          </cell>
          <cell r="W1257">
            <v>47362149.932500005</v>
          </cell>
          <cell r="X1257">
            <v>67131798.317499995</v>
          </cell>
        </row>
        <row r="1258">
          <cell r="A1258">
            <v>747510</v>
          </cell>
          <cell r="B1258" t="str">
            <v xml:space="preserve">                                                  747510     INCOME COLI DEFERRED COMP</v>
          </cell>
          <cell r="C1258">
            <v>-1472667.45</v>
          </cell>
          <cell r="D1258">
            <v>-203192.62</v>
          </cell>
          <cell r="E1258">
            <v>-8609.1299999999992</v>
          </cell>
          <cell r="F1258">
            <v>-695788.71</v>
          </cell>
          <cell r="G1258">
            <v>-1766603.5</v>
          </cell>
          <cell r="H1258">
            <v>1276804.46</v>
          </cell>
          <cell r="I1258">
            <v>223835.98</v>
          </cell>
          <cell r="J1258">
            <v>-94462.399999999994</v>
          </cell>
          <cell r="K1258">
            <v>674454.94</v>
          </cell>
          <cell r="L1258">
            <v>62347.3</v>
          </cell>
          <cell r="M1258">
            <v>399172.23</v>
          </cell>
          <cell r="N1258">
            <v>-456711.12</v>
          </cell>
          <cell r="O1258">
            <v>-456169.09</v>
          </cell>
          <cell r="P1258">
            <v>-2061420.02</v>
          </cell>
          <cell r="Q1258">
            <v>-1684469.2</v>
          </cell>
          <cell r="R1258">
            <v>-1185587.75</v>
          </cell>
          <cell r="S1258">
            <v>803828.52</v>
          </cell>
          <cell r="T1258">
            <v>4808.4099999999744</v>
          </cell>
          <cell r="U1258">
            <v>-1322291.4525000001</v>
          </cell>
          <cell r="V1258">
            <v>-2770411.3675000002</v>
          </cell>
          <cell r="W1258">
            <v>-2580797.4300000002</v>
          </cell>
          <cell r="X1258">
            <v>-1934059.62</v>
          </cell>
        </row>
        <row r="1259">
          <cell r="A1259" t="str">
            <v xml:space="preserve">                                             COLIMISCINC</v>
          </cell>
          <cell r="B1259" t="str">
            <v xml:space="preserve">                                             Income on COLI</v>
          </cell>
          <cell r="C1259">
            <v>4797432.45</v>
          </cell>
          <cell r="D1259">
            <v>5440553.6200000001</v>
          </cell>
          <cell r="E1259">
            <v>6465647.8899999997</v>
          </cell>
          <cell r="F1259">
            <v>5517483.4100000001</v>
          </cell>
          <cell r="G1259">
            <v>4679528.37</v>
          </cell>
          <cell r="H1259">
            <v>7585617.5300000003</v>
          </cell>
          <cell r="I1259">
            <v>6928382.29</v>
          </cell>
          <cell r="J1259">
            <v>6938094.9399999995</v>
          </cell>
          <cell r="K1259">
            <v>6519020.1799999997</v>
          </cell>
          <cell r="L1259">
            <v>6854785.0800000001</v>
          </cell>
          <cell r="M1259">
            <v>6987701.6600000001</v>
          </cell>
          <cell r="N1259">
            <v>6764153.5099999998</v>
          </cell>
          <cell r="O1259">
            <v>75563796.039999992</v>
          </cell>
          <cell r="P1259">
            <v>75478400.930000007</v>
          </cell>
          <cell r="Q1259">
            <v>16703633.960000001</v>
          </cell>
          <cell r="R1259">
            <v>17782629.310000002</v>
          </cell>
          <cell r="S1259">
            <v>20385497.41</v>
          </cell>
          <cell r="T1259">
            <v>20606640.25</v>
          </cell>
          <cell r="U1259">
            <v>26825712.130000003</v>
          </cell>
          <cell r="V1259">
            <v>25077915.084999997</v>
          </cell>
          <cell r="W1259">
            <v>44781352.502499998</v>
          </cell>
          <cell r="X1259">
            <v>65197738.697499998</v>
          </cell>
        </row>
        <row r="1260">
          <cell r="A1260" t="str">
            <v xml:space="preserve">                                        TAXADVINV</v>
          </cell>
          <cell r="B1260" t="str">
            <v xml:space="preserve">                                        Tax-advantaged investments</v>
          </cell>
          <cell r="C1260">
            <v>-30273248.240000006</v>
          </cell>
          <cell r="D1260">
            <v>-30116951.27</v>
          </cell>
          <cell r="E1260">
            <v>-30067565.109999999</v>
          </cell>
          <cell r="F1260">
            <v>-28560697.199999999</v>
          </cell>
          <cell r="G1260">
            <v>-27853176.210000001</v>
          </cell>
          <cell r="H1260">
            <v>-26270630.049999997</v>
          </cell>
          <cell r="I1260">
            <v>-22824653.120000001</v>
          </cell>
          <cell r="J1260">
            <v>-34771738.530000001</v>
          </cell>
          <cell r="K1260">
            <v>-17733013.48</v>
          </cell>
          <cell r="L1260">
            <v>-25395786.100000001</v>
          </cell>
          <cell r="M1260">
            <v>-29052482.050000001</v>
          </cell>
          <cell r="N1260">
            <v>-25619690.880000003</v>
          </cell>
          <cell r="O1260">
            <v>-295953625.23000002</v>
          </cell>
          <cell r="P1260">
            <v>-328539632.23999995</v>
          </cell>
          <cell r="Q1260">
            <v>-90457764.620000005</v>
          </cell>
          <cell r="R1260">
            <v>-82684503.459999993</v>
          </cell>
          <cell r="S1260">
            <v>-75329405.13000001</v>
          </cell>
          <cell r="T1260">
            <v>-80067959.030000001</v>
          </cell>
          <cell r="U1260">
            <v>-119268709.40000001</v>
          </cell>
          <cell r="V1260">
            <v>-132372533.1375</v>
          </cell>
          <cell r="W1260">
            <v>-212079880.55500001</v>
          </cell>
          <cell r="X1260">
            <v>-288449676.52999997</v>
          </cell>
        </row>
        <row r="1261">
          <cell r="A1261">
            <v>721001</v>
          </cell>
          <cell r="B1261" t="str">
            <v xml:space="preserve">                                             721001     Gain/Loss-DollRoll Sales</v>
          </cell>
          <cell r="C1261" t="str">
            <v>0</v>
          </cell>
          <cell r="D1261" t="str">
            <v>0</v>
          </cell>
          <cell r="E1261" t="str">
            <v>0</v>
          </cell>
          <cell r="F1261" t="str">
            <v>0</v>
          </cell>
          <cell r="G1261" t="str">
            <v>0</v>
          </cell>
          <cell r="H1261" t="str">
            <v>0</v>
          </cell>
          <cell r="I1261" t="str">
            <v>0</v>
          </cell>
          <cell r="J1261" t="str">
            <v>0</v>
          </cell>
          <cell r="K1261" t="str">
            <v>0</v>
          </cell>
          <cell r="L1261" t="str">
            <v>0</v>
          </cell>
          <cell r="M1261" t="str">
            <v>0</v>
          </cell>
          <cell r="N1261" t="str">
            <v>0</v>
          </cell>
          <cell r="O1261" t="str">
            <v>0</v>
          </cell>
          <cell r="P1261" t="str">
            <v>0</v>
          </cell>
          <cell r="Q1261" t="str">
            <v>0</v>
          </cell>
          <cell r="R1261" t="str">
            <v>0</v>
          </cell>
          <cell r="S1261" t="str">
            <v>0</v>
          </cell>
          <cell r="T1261" t="str">
            <v>0</v>
          </cell>
          <cell r="U1261" t="str">
            <v>0</v>
          </cell>
          <cell r="V1261" t="str">
            <v>0</v>
          </cell>
          <cell r="W1261" t="str">
            <v>0</v>
          </cell>
          <cell r="X1261" t="str">
            <v>0</v>
          </cell>
        </row>
        <row r="1262">
          <cell r="A1262">
            <v>721102</v>
          </cell>
          <cell r="B1262" t="str">
            <v xml:space="preserve">                                             721102</v>
          </cell>
          <cell r="C1262" t="str">
            <v>0</v>
          </cell>
          <cell r="D1262" t="str">
            <v>0</v>
          </cell>
          <cell r="E1262" t="str">
            <v>0</v>
          </cell>
          <cell r="F1262" t="str">
            <v>0</v>
          </cell>
          <cell r="G1262" t="str">
            <v>0</v>
          </cell>
          <cell r="H1262" t="str">
            <v>0</v>
          </cell>
          <cell r="I1262" t="str">
            <v>0</v>
          </cell>
          <cell r="J1262" t="str">
            <v>0</v>
          </cell>
          <cell r="K1262" t="str">
            <v>0</v>
          </cell>
          <cell r="L1262" t="str">
            <v>0</v>
          </cell>
          <cell r="M1262" t="str">
            <v>0</v>
          </cell>
          <cell r="N1262" t="str">
            <v>0</v>
          </cell>
          <cell r="O1262" t="str">
            <v>0</v>
          </cell>
          <cell r="P1262" t="str">
            <v>0</v>
          </cell>
          <cell r="Q1262" t="str">
            <v>0</v>
          </cell>
          <cell r="R1262" t="str">
            <v>0</v>
          </cell>
          <cell r="S1262" t="str">
            <v>0</v>
          </cell>
          <cell r="T1262" t="str">
            <v>0</v>
          </cell>
          <cell r="U1262" t="str">
            <v>0</v>
          </cell>
          <cell r="V1262" t="str">
            <v>0</v>
          </cell>
          <cell r="W1262" t="str">
            <v>0</v>
          </cell>
          <cell r="X1262" t="str">
            <v>0</v>
          </cell>
        </row>
        <row r="1263">
          <cell r="A1263">
            <v>721105</v>
          </cell>
          <cell r="B1263" t="str">
            <v xml:space="preserve">                                             721105     Gainloss from MTM-HFT</v>
          </cell>
          <cell r="C1263">
            <v>-225873.68</v>
          </cell>
          <cell r="D1263">
            <v>-232968.76</v>
          </cell>
          <cell r="E1263" t="str">
            <v>0</v>
          </cell>
          <cell r="F1263" t="str">
            <v>0</v>
          </cell>
          <cell r="G1263" t="str">
            <v>0</v>
          </cell>
          <cell r="H1263" t="str">
            <v>0</v>
          </cell>
          <cell r="I1263" t="str">
            <v>0</v>
          </cell>
          <cell r="J1263" t="str">
            <v>0</v>
          </cell>
          <cell r="K1263" t="str">
            <v>0</v>
          </cell>
          <cell r="L1263" t="str">
            <v>0</v>
          </cell>
          <cell r="M1263" t="str">
            <v>0</v>
          </cell>
          <cell r="N1263" t="str">
            <v>0</v>
          </cell>
          <cell r="O1263">
            <v>458842.44</v>
          </cell>
          <cell r="P1263">
            <v>-458842.44</v>
          </cell>
          <cell r="Q1263">
            <v>-458842.44</v>
          </cell>
          <cell r="R1263" t="str">
            <v>0</v>
          </cell>
          <cell r="S1263" t="str">
            <v>0</v>
          </cell>
          <cell r="T1263" t="str">
            <v>0</v>
          </cell>
          <cell r="U1263">
            <v>-171179.03</v>
          </cell>
          <cell r="V1263">
            <v>-458842.44</v>
          </cell>
          <cell r="W1263">
            <v>-458842.44</v>
          </cell>
          <cell r="X1263">
            <v>-458842.44</v>
          </cell>
        </row>
        <row r="1264">
          <cell r="A1264">
            <v>721107</v>
          </cell>
          <cell r="B1264" t="str">
            <v xml:space="preserve">                                             721107</v>
          </cell>
          <cell r="C1264" t="str">
            <v>0</v>
          </cell>
          <cell r="D1264" t="str">
            <v>0</v>
          </cell>
          <cell r="E1264" t="str">
            <v>0</v>
          </cell>
          <cell r="F1264" t="str">
            <v>0</v>
          </cell>
          <cell r="G1264" t="str">
            <v>0</v>
          </cell>
          <cell r="H1264" t="str">
            <v>0</v>
          </cell>
          <cell r="I1264" t="str">
            <v>0</v>
          </cell>
          <cell r="J1264" t="str">
            <v>0</v>
          </cell>
          <cell r="K1264" t="str">
            <v>0</v>
          </cell>
          <cell r="L1264" t="str">
            <v>0</v>
          </cell>
          <cell r="M1264" t="str">
            <v>0</v>
          </cell>
          <cell r="N1264" t="str">
            <v>0</v>
          </cell>
          <cell r="O1264" t="str">
            <v>0</v>
          </cell>
          <cell r="P1264" t="str">
            <v>0</v>
          </cell>
          <cell r="Q1264" t="str">
            <v>0</v>
          </cell>
          <cell r="R1264" t="str">
            <v>0</v>
          </cell>
          <cell r="S1264" t="str">
            <v>0</v>
          </cell>
          <cell r="T1264" t="str">
            <v>0</v>
          </cell>
          <cell r="U1264" t="str">
            <v>0</v>
          </cell>
          <cell r="V1264" t="str">
            <v>0</v>
          </cell>
          <cell r="W1264" t="str">
            <v>0</v>
          </cell>
          <cell r="X1264" t="str">
            <v>0</v>
          </cell>
        </row>
        <row r="1265">
          <cell r="A1265">
            <v>721108</v>
          </cell>
          <cell r="B1265" t="str">
            <v xml:space="preserve">                                             721108</v>
          </cell>
          <cell r="C1265" t="str">
            <v>0</v>
          </cell>
          <cell r="D1265" t="str">
            <v>0</v>
          </cell>
          <cell r="E1265" t="str">
            <v>0</v>
          </cell>
          <cell r="F1265" t="str">
            <v>0</v>
          </cell>
          <cell r="G1265" t="str">
            <v>0</v>
          </cell>
          <cell r="H1265" t="str">
            <v>0</v>
          </cell>
          <cell r="I1265" t="str">
            <v>0</v>
          </cell>
          <cell r="J1265" t="str">
            <v>0</v>
          </cell>
          <cell r="K1265" t="str">
            <v>0</v>
          </cell>
          <cell r="L1265" t="str">
            <v>0</v>
          </cell>
          <cell r="M1265" t="str">
            <v>0</v>
          </cell>
          <cell r="N1265" t="str">
            <v>0</v>
          </cell>
          <cell r="O1265" t="str">
            <v>0</v>
          </cell>
          <cell r="P1265" t="str">
            <v>0</v>
          </cell>
          <cell r="Q1265" t="str">
            <v>0</v>
          </cell>
          <cell r="R1265" t="str">
            <v>0</v>
          </cell>
          <cell r="S1265" t="str">
            <v>0</v>
          </cell>
          <cell r="T1265" t="str">
            <v>0</v>
          </cell>
          <cell r="U1265" t="str">
            <v>0</v>
          </cell>
          <cell r="V1265" t="str">
            <v>0</v>
          </cell>
          <cell r="W1265" t="str">
            <v>0</v>
          </cell>
          <cell r="X1265" t="str">
            <v>0</v>
          </cell>
        </row>
        <row r="1266">
          <cell r="A1266">
            <v>721109</v>
          </cell>
          <cell r="B1266" t="str">
            <v xml:space="preserve">                                             721109     RTF Gain /Loss on Sale</v>
          </cell>
          <cell r="C1266" t="str">
            <v>0</v>
          </cell>
          <cell r="D1266" t="str">
            <v>0</v>
          </cell>
          <cell r="E1266" t="str">
            <v>0</v>
          </cell>
          <cell r="F1266" t="str">
            <v>0</v>
          </cell>
          <cell r="G1266" t="str">
            <v>0</v>
          </cell>
          <cell r="H1266" t="str">
            <v>0</v>
          </cell>
          <cell r="I1266" t="str">
            <v>0</v>
          </cell>
          <cell r="J1266" t="str">
            <v>0</v>
          </cell>
          <cell r="K1266" t="str">
            <v>0</v>
          </cell>
          <cell r="L1266">
            <v>-233310.99</v>
          </cell>
          <cell r="M1266">
            <v>-978321.39</v>
          </cell>
          <cell r="N1266">
            <v>-154854.29</v>
          </cell>
          <cell r="O1266" t="str">
            <v>0</v>
          </cell>
          <cell r="P1266">
            <v>-1366486.67</v>
          </cell>
          <cell r="Q1266" t="str">
            <v>0</v>
          </cell>
          <cell r="R1266" t="str">
            <v>0</v>
          </cell>
          <cell r="S1266" t="str">
            <v>0</v>
          </cell>
          <cell r="T1266">
            <v>-1366486.67</v>
          </cell>
          <cell r="U1266" t="str">
            <v>0</v>
          </cell>
          <cell r="V1266" t="str">
            <v>0</v>
          </cell>
          <cell r="W1266" t="str">
            <v>0</v>
          </cell>
          <cell r="X1266">
            <v>-702857.51</v>
          </cell>
        </row>
        <row r="1267">
          <cell r="A1267">
            <v>721111</v>
          </cell>
          <cell r="B1267" t="str">
            <v xml:space="preserve">                                             721111     Gain/Loss On Sales</v>
          </cell>
          <cell r="C1267">
            <v>8514371.7899999991</v>
          </cell>
          <cell r="D1267">
            <v>31907253.050000001</v>
          </cell>
          <cell r="E1267">
            <v>10247854.6</v>
          </cell>
          <cell r="F1267">
            <v>6471957.9699999997</v>
          </cell>
          <cell r="G1267">
            <v>6157554.4900000002</v>
          </cell>
          <cell r="H1267">
            <v>-35818480.649999999</v>
          </cell>
          <cell r="I1267">
            <v>-8231473.2800000003</v>
          </cell>
          <cell r="J1267">
            <v>-12710665.91</v>
          </cell>
          <cell r="K1267">
            <v>-65140263.799999997</v>
          </cell>
          <cell r="L1267">
            <v>47856188.670000002</v>
          </cell>
          <cell r="M1267">
            <v>30718393.420000002</v>
          </cell>
          <cell r="N1267">
            <v>16672856.130000001</v>
          </cell>
          <cell r="O1267">
            <v>258213049.86000001</v>
          </cell>
          <cell r="P1267">
            <v>36645546.479999997</v>
          </cell>
          <cell r="Q1267">
            <v>50669479.440000005</v>
          </cell>
          <cell r="R1267">
            <v>-23188968.189999998</v>
          </cell>
          <cell r="S1267">
            <v>-86082402.989999995</v>
          </cell>
          <cell r="T1267">
            <v>95247438.219999999</v>
          </cell>
          <cell r="U1267">
            <v>89454631.482500002</v>
          </cell>
          <cell r="V1267">
            <v>49647605</v>
          </cell>
          <cell r="W1267">
            <v>-1333492.6150000002</v>
          </cell>
          <cell r="X1267">
            <v>-3182339.495000001</v>
          </cell>
        </row>
        <row r="1268">
          <cell r="A1268">
            <v>721112</v>
          </cell>
          <cell r="B1268" t="str">
            <v xml:space="preserve">                                             721112     GF Gain/Loss Cost Basis Allocation</v>
          </cell>
          <cell r="C1268">
            <v>310011.37</v>
          </cell>
          <cell r="D1268">
            <v>176822.81</v>
          </cell>
          <cell r="E1268">
            <v>12393.73</v>
          </cell>
          <cell r="F1268">
            <v>460305.76</v>
          </cell>
          <cell r="G1268">
            <v>1371643.11</v>
          </cell>
          <cell r="H1268">
            <v>1866937.39</v>
          </cell>
          <cell r="I1268">
            <v>-337653.62</v>
          </cell>
          <cell r="J1268">
            <v>-153082.51999999999</v>
          </cell>
          <cell r="K1268">
            <v>621967.74</v>
          </cell>
          <cell r="L1268">
            <v>-2757700.95</v>
          </cell>
          <cell r="M1268">
            <v>835516.4</v>
          </cell>
          <cell r="N1268" t="str">
            <v>0</v>
          </cell>
          <cell r="O1268">
            <v>-35563315.920000002</v>
          </cell>
          <cell r="P1268">
            <v>2407161.2200000002</v>
          </cell>
          <cell r="Q1268">
            <v>499227.91</v>
          </cell>
          <cell r="R1268">
            <v>3698886.26</v>
          </cell>
          <cell r="S1268">
            <v>131231.6</v>
          </cell>
          <cell r="T1268">
            <v>-1922184.55</v>
          </cell>
          <cell r="U1268">
            <v>-8566810.6150000021</v>
          </cell>
          <cell r="V1268">
            <v>1997013.1324999998</v>
          </cell>
          <cell r="W1268">
            <v>4023824.63</v>
          </cell>
          <cell r="X1268">
            <v>2678828.2575000003</v>
          </cell>
        </row>
        <row r="1269">
          <cell r="A1269">
            <v>721122</v>
          </cell>
          <cell r="B1269" t="str">
            <v xml:space="preserve">                                             721122     FRS Prov for Bad Debts</v>
          </cell>
          <cell r="C1269" t="str">
            <v>0</v>
          </cell>
          <cell r="D1269" t="str">
            <v>0</v>
          </cell>
          <cell r="E1269" t="str">
            <v>0</v>
          </cell>
          <cell r="F1269" t="str">
            <v>0</v>
          </cell>
          <cell r="G1269" t="str">
            <v>0</v>
          </cell>
          <cell r="H1269" t="str">
            <v>0</v>
          </cell>
          <cell r="I1269" t="str">
            <v>0</v>
          </cell>
          <cell r="J1269" t="str">
            <v>0</v>
          </cell>
          <cell r="K1269" t="str">
            <v>0</v>
          </cell>
          <cell r="L1269" t="str">
            <v>0</v>
          </cell>
          <cell r="M1269" t="str">
            <v>0</v>
          </cell>
          <cell r="N1269" t="str">
            <v>0</v>
          </cell>
          <cell r="O1269" t="str">
            <v>0</v>
          </cell>
          <cell r="P1269" t="str">
            <v>0</v>
          </cell>
          <cell r="Q1269" t="str">
            <v>0</v>
          </cell>
          <cell r="R1269" t="str">
            <v>0</v>
          </cell>
          <cell r="S1269" t="str">
            <v>0</v>
          </cell>
          <cell r="T1269" t="str">
            <v>0</v>
          </cell>
          <cell r="U1269" t="str">
            <v>0</v>
          </cell>
          <cell r="V1269" t="str">
            <v>0</v>
          </cell>
          <cell r="W1269" t="str">
            <v>0</v>
          </cell>
          <cell r="X1269" t="str">
            <v>0</v>
          </cell>
        </row>
        <row r="1270">
          <cell r="A1270">
            <v>721511</v>
          </cell>
          <cell r="B1270" t="str">
            <v xml:space="preserve">                                             721511</v>
          </cell>
          <cell r="C1270" t="str">
            <v>0</v>
          </cell>
          <cell r="D1270" t="str">
            <v>0</v>
          </cell>
          <cell r="E1270" t="str">
            <v>0</v>
          </cell>
          <cell r="F1270" t="str">
            <v>0</v>
          </cell>
          <cell r="G1270" t="str">
            <v>0</v>
          </cell>
          <cell r="H1270" t="str">
            <v>0</v>
          </cell>
          <cell r="I1270" t="str">
            <v>0</v>
          </cell>
          <cell r="J1270" t="str">
            <v>0</v>
          </cell>
          <cell r="K1270" t="str">
            <v>0</v>
          </cell>
          <cell r="L1270" t="str">
            <v>0</v>
          </cell>
          <cell r="M1270" t="str">
            <v>0</v>
          </cell>
          <cell r="N1270" t="str">
            <v>0</v>
          </cell>
          <cell r="O1270" t="str">
            <v>0</v>
          </cell>
          <cell r="P1270" t="str">
            <v>0</v>
          </cell>
          <cell r="Q1270" t="str">
            <v>0</v>
          </cell>
          <cell r="R1270" t="str">
            <v>0</v>
          </cell>
          <cell r="S1270" t="str">
            <v>0</v>
          </cell>
          <cell r="T1270" t="str">
            <v>0</v>
          </cell>
          <cell r="U1270" t="str">
            <v>0</v>
          </cell>
          <cell r="V1270" t="str">
            <v>0</v>
          </cell>
          <cell r="W1270" t="str">
            <v>0</v>
          </cell>
          <cell r="X1270" t="str">
            <v>0</v>
          </cell>
        </row>
        <row r="1271">
          <cell r="A1271">
            <v>742802</v>
          </cell>
          <cell r="B1271" t="str">
            <v xml:space="preserve">                                             742802     Gain(Loss)Sale Of Inv-Lip</v>
          </cell>
          <cell r="C1271">
            <v>1741068.63</v>
          </cell>
          <cell r="D1271">
            <v>-74041.399999999994</v>
          </cell>
          <cell r="E1271">
            <v>-675822.77</v>
          </cell>
          <cell r="F1271">
            <v>-235344.76</v>
          </cell>
          <cell r="G1271">
            <v>406442.56</v>
          </cell>
          <cell r="H1271">
            <v>408686.25</v>
          </cell>
          <cell r="I1271">
            <v>1109701.5900000001</v>
          </cell>
          <cell r="J1271">
            <v>480845.99</v>
          </cell>
          <cell r="K1271">
            <v>798032.09</v>
          </cell>
          <cell r="L1271">
            <v>1492406.2</v>
          </cell>
          <cell r="M1271">
            <v>1203438.54</v>
          </cell>
          <cell r="N1271">
            <v>413660.55</v>
          </cell>
          <cell r="O1271">
            <v>3481937.79</v>
          </cell>
          <cell r="P1271">
            <v>7069073.4699999997</v>
          </cell>
          <cell r="Q1271">
            <v>991204.46</v>
          </cell>
          <cell r="R1271">
            <v>579784.05000000005</v>
          </cell>
          <cell r="S1271">
            <v>2388579.67</v>
          </cell>
          <cell r="T1271">
            <v>3109505.29</v>
          </cell>
          <cell r="U1271">
            <v>1970309.5275000001</v>
          </cell>
          <cell r="V1271">
            <v>1120088.7324999999</v>
          </cell>
          <cell r="W1271">
            <v>2843195.72</v>
          </cell>
          <cell r="X1271">
            <v>5784007.2374999998</v>
          </cell>
        </row>
        <row r="1272">
          <cell r="A1272">
            <v>729999</v>
          </cell>
          <cell r="B1272" t="str">
            <v xml:space="preserve">                                             729999</v>
          </cell>
          <cell r="C1272" t="str">
            <v>0</v>
          </cell>
          <cell r="D1272" t="str">
            <v>0</v>
          </cell>
          <cell r="E1272" t="str">
            <v>0</v>
          </cell>
          <cell r="F1272" t="str">
            <v>0</v>
          </cell>
          <cell r="G1272" t="str">
            <v>0</v>
          </cell>
          <cell r="H1272" t="str">
            <v>0</v>
          </cell>
          <cell r="I1272" t="str">
            <v>0</v>
          </cell>
          <cell r="J1272" t="str">
            <v>0</v>
          </cell>
          <cell r="K1272" t="str">
            <v>0</v>
          </cell>
          <cell r="L1272" t="str">
            <v>0</v>
          </cell>
          <cell r="M1272" t="str">
            <v>0</v>
          </cell>
          <cell r="N1272" t="str">
            <v>0</v>
          </cell>
          <cell r="O1272" t="str">
            <v>0</v>
          </cell>
          <cell r="P1272" t="str">
            <v>0</v>
          </cell>
          <cell r="Q1272" t="str">
            <v>0</v>
          </cell>
          <cell r="R1272" t="str">
            <v>0</v>
          </cell>
          <cell r="S1272" t="str">
            <v>0</v>
          </cell>
          <cell r="T1272" t="str">
            <v>0</v>
          </cell>
          <cell r="U1272" t="str">
            <v>0</v>
          </cell>
          <cell r="V1272" t="str">
            <v>0</v>
          </cell>
          <cell r="W1272" t="str">
            <v>0</v>
          </cell>
          <cell r="X1272" t="str">
            <v>0</v>
          </cell>
        </row>
        <row r="1273">
          <cell r="A1273">
            <v>744518</v>
          </cell>
          <cell r="B1273" t="str">
            <v xml:space="preserve">                                             744518     Gainmtgsales_TB Gainmtgsales</v>
          </cell>
          <cell r="C1273" t="str">
            <v>0</v>
          </cell>
          <cell r="D1273" t="str">
            <v>0</v>
          </cell>
          <cell r="E1273" t="str">
            <v>0</v>
          </cell>
          <cell r="F1273" t="str">
            <v>0</v>
          </cell>
          <cell r="G1273" t="str">
            <v>0</v>
          </cell>
          <cell r="H1273" t="str">
            <v>0</v>
          </cell>
          <cell r="I1273">
            <v>4869116</v>
          </cell>
          <cell r="J1273">
            <v>-3070518</v>
          </cell>
          <cell r="K1273">
            <v>14764587.26</v>
          </cell>
          <cell r="L1273">
            <v>-5071185</v>
          </cell>
          <cell r="M1273">
            <v>26056744</v>
          </cell>
          <cell r="N1273">
            <v>-3746678</v>
          </cell>
          <cell r="O1273" t="str">
            <v>0</v>
          </cell>
          <cell r="P1273">
            <v>33802066.259999998</v>
          </cell>
          <cell r="Q1273" t="str">
            <v>0</v>
          </cell>
          <cell r="R1273" t="str">
            <v>0</v>
          </cell>
          <cell r="S1273">
            <v>16563185.26</v>
          </cell>
          <cell r="T1273">
            <v>17238881</v>
          </cell>
          <cell r="U1273" t="str">
            <v>0</v>
          </cell>
          <cell r="V1273" t="str">
            <v>0</v>
          </cell>
          <cell r="W1273">
            <v>5807724.8149999995</v>
          </cell>
          <cell r="X1273">
            <v>24851499.009999998</v>
          </cell>
        </row>
        <row r="1274">
          <cell r="A1274" t="str">
            <v xml:space="preserve">                                        GAINMTGSALES</v>
          </cell>
          <cell r="B1274" t="str">
            <v xml:space="preserve">                                        Gain/(loss) on mortgage sales</v>
          </cell>
          <cell r="C1274">
            <v>10339578.109999999</v>
          </cell>
          <cell r="D1274">
            <v>31777065.699999999</v>
          </cell>
          <cell r="E1274">
            <v>9584425.5600000005</v>
          </cell>
          <cell r="F1274">
            <v>6696918.9699999997</v>
          </cell>
          <cell r="G1274">
            <v>7935640.1600000001</v>
          </cell>
          <cell r="H1274">
            <v>-33542857.009999998</v>
          </cell>
          <cell r="I1274">
            <v>-2590309.31</v>
          </cell>
          <cell r="J1274">
            <v>-15453420.439999999</v>
          </cell>
          <cell r="K1274">
            <v>-48955676.709999993</v>
          </cell>
          <cell r="L1274">
            <v>41286397.93</v>
          </cell>
          <cell r="M1274">
            <v>57835770.969999999</v>
          </cell>
          <cell r="N1274">
            <v>13184984.390000002</v>
          </cell>
          <cell r="O1274">
            <v>226590514.16999999</v>
          </cell>
          <cell r="P1274">
            <v>78098518.319999993</v>
          </cell>
          <cell r="Q1274">
            <v>51701069.370000005</v>
          </cell>
          <cell r="R1274">
            <v>-18910297.879999999</v>
          </cell>
          <cell r="S1274">
            <v>-66999406.459999993</v>
          </cell>
          <cell r="T1274">
            <v>112307153.29000001</v>
          </cell>
          <cell r="U1274">
            <v>82686951.364999995</v>
          </cell>
          <cell r="V1274">
            <v>52305864.425000004</v>
          </cell>
          <cell r="W1274">
            <v>10882410.109999999</v>
          </cell>
          <cell r="X1274">
            <v>28970295.059999999</v>
          </cell>
        </row>
        <row r="1275">
          <cell r="A1275">
            <v>748012</v>
          </cell>
          <cell r="B1275" t="str">
            <v xml:space="preserve">                                                  748012     INS. EXPENSE- POOL POLICIES</v>
          </cell>
          <cell r="C1275">
            <v>-14001535.65</v>
          </cell>
          <cell r="D1275">
            <v>-14537001.890000001</v>
          </cell>
          <cell r="E1275">
            <v>-15111902.52</v>
          </cell>
          <cell r="F1275">
            <v>-13865040.619999999</v>
          </cell>
          <cell r="G1275">
            <v>-16468460.33</v>
          </cell>
          <cell r="H1275">
            <v>-15805669.710000001</v>
          </cell>
          <cell r="I1275">
            <v>-16577468.560000001</v>
          </cell>
          <cell r="J1275">
            <v>-17575522.539999999</v>
          </cell>
          <cell r="K1275">
            <v>-17181610.030000001</v>
          </cell>
          <cell r="L1275">
            <v>-18846305.710000001</v>
          </cell>
          <cell r="M1275">
            <v>-20874651.98</v>
          </cell>
          <cell r="N1275">
            <v>-22986247.91</v>
          </cell>
          <cell r="O1275">
            <v>-146564470.19</v>
          </cell>
          <cell r="P1275">
            <v>-203831417.44999999</v>
          </cell>
          <cell r="Q1275">
            <v>-43650440.060000002</v>
          </cell>
          <cell r="R1275">
            <v>-46139170.659999996</v>
          </cell>
          <cell r="S1275">
            <v>-51334601.130000003</v>
          </cell>
          <cell r="T1275">
            <v>-62707205.599999994</v>
          </cell>
          <cell r="U1275">
            <v>-58188745.859999999</v>
          </cell>
          <cell r="V1275">
            <v>-66234868.1175</v>
          </cell>
          <cell r="W1275">
            <v>-115305875.91749999</v>
          </cell>
          <cell r="X1275">
            <v>-171442829.09999996</v>
          </cell>
        </row>
        <row r="1276">
          <cell r="A1276">
            <v>748014</v>
          </cell>
          <cell r="B1276" t="str">
            <v xml:space="preserve">                                                  748014     Insurance Exp-Mortgages</v>
          </cell>
          <cell r="C1276" t="str">
            <v>0</v>
          </cell>
          <cell r="D1276" t="str">
            <v>0</v>
          </cell>
          <cell r="E1276" t="str">
            <v>0</v>
          </cell>
          <cell r="F1276" t="str">
            <v>0</v>
          </cell>
          <cell r="G1276" t="str">
            <v>0</v>
          </cell>
          <cell r="H1276" t="str">
            <v>0</v>
          </cell>
          <cell r="I1276" t="str">
            <v>0</v>
          </cell>
          <cell r="J1276" t="str">
            <v>0</v>
          </cell>
          <cell r="K1276" t="str">
            <v>0</v>
          </cell>
          <cell r="L1276" t="str">
            <v>0</v>
          </cell>
          <cell r="M1276" t="str">
            <v>0</v>
          </cell>
          <cell r="N1276" t="str">
            <v>0</v>
          </cell>
          <cell r="O1276">
            <v>-567.69000000000005</v>
          </cell>
          <cell r="P1276" t="str">
            <v>0</v>
          </cell>
          <cell r="Q1276" t="str">
            <v>0</v>
          </cell>
          <cell r="R1276" t="str">
            <v>0</v>
          </cell>
          <cell r="S1276" t="str">
            <v>0</v>
          </cell>
          <cell r="T1276" t="str">
            <v>0</v>
          </cell>
          <cell r="U1276">
            <v>-141.92250000000001</v>
          </cell>
          <cell r="V1276" t="str">
            <v>0</v>
          </cell>
          <cell r="W1276" t="str">
            <v>0</v>
          </cell>
          <cell r="X1276" t="str">
            <v>0</v>
          </cell>
        </row>
        <row r="1277">
          <cell r="A1277">
            <v>748015</v>
          </cell>
          <cell r="B1277" t="str">
            <v xml:space="preserve">                                                  748015     Insurance Expense - MP</v>
          </cell>
          <cell r="C1277">
            <v>-22426.46</v>
          </cell>
          <cell r="D1277">
            <v>-21616.7</v>
          </cell>
          <cell r="E1277">
            <v>-17724.96</v>
          </cell>
          <cell r="F1277">
            <v>-16397.43</v>
          </cell>
          <cell r="G1277" t="str">
            <v>0</v>
          </cell>
          <cell r="H1277">
            <v>-13420.94</v>
          </cell>
          <cell r="I1277">
            <v>-10760.82</v>
          </cell>
          <cell r="J1277">
            <v>-10260.85</v>
          </cell>
          <cell r="K1277">
            <v>-9541.15</v>
          </cell>
          <cell r="L1277">
            <v>-9061.94</v>
          </cell>
          <cell r="M1277">
            <v>-9626.4699999999993</v>
          </cell>
          <cell r="N1277">
            <v>-8150.28</v>
          </cell>
          <cell r="O1277">
            <v>-602385.12</v>
          </cell>
          <cell r="P1277">
            <v>-148988</v>
          </cell>
          <cell r="Q1277">
            <v>-61768.12</v>
          </cell>
          <cell r="R1277">
            <v>-29818.37</v>
          </cell>
          <cell r="S1277">
            <v>-30562.82</v>
          </cell>
          <cell r="T1277">
            <v>-26838.69</v>
          </cell>
          <cell r="U1277">
            <v>-182655.715</v>
          </cell>
          <cell r="V1277">
            <v>-77421.427500000005</v>
          </cell>
          <cell r="W1277">
            <v>-107172.81749999999</v>
          </cell>
          <cell r="X1277">
            <v>-135796.57</v>
          </cell>
        </row>
        <row r="1278">
          <cell r="A1278">
            <v>748026</v>
          </cell>
          <cell r="B1278" t="str">
            <v xml:space="preserve">                                                  748026     MI expense radian/eatpr</v>
          </cell>
          <cell r="C1278" t="str">
            <v>0</v>
          </cell>
          <cell r="D1278" t="str">
            <v>0</v>
          </cell>
          <cell r="E1278" t="str">
            <v>0</v>
          </cell>
          <cell r="F1278" t="str">
            <v>0</v>
          </cell>
          <cell r="G1278" t="str">
            <v>0</v>
          </cell>
          <cell r="H1278" t="str">
            <v>0</v>
          </cell>
          <cell r="I1278" t="str">
            <v>0</v>
          </cell>
          <cell r="J1278" t="str">
            <v>0</v>
          </cell>
          <cell r="K1278" t="str">
            <v>0</v>
          </cell>
          <cell r="L1278" t="str">
            <v>0</v>
          </cell>
          <cell r="M1278" t="str">
            <v>0</v>
          </cell>
          <cell r="N1278" t="str">
            <v>0</v>
          </cell>
          <cell r="O1278" t="str">
            <v>0</v>
          </cell>
          <cell r="P1278" t="str">
            <v>0</v>
          </cell>
          <cell r="Q1278" t="str">
            <v>0</v>
          </cell>
          <cell r="R1278" t="str">
            <v>0</v>
          </cell>
          <cell r="S1278" t="str">
            <v>0</v>
          </cell>
          <cell r="T1278" t="str">
            <v>0</v>
          </cell>
          <cell r="U1278" t="str">
            <v>0</v>
          </cell>
          <cell r="V1278" t="str">
            <v>0</v>
          </cell>
          <cell r="W1278" t="str">
            <v>0</v>
          </cell>
          <cell r="X1278" t="str">
            <v>0</v>
          </cell>
        </row>
        <row r="1279">
          <cell r="A1279">
            <v>747910</v>
          </cell>
          <cell r="B1279" t="str">
            <v xml:space="preserve">                                                  747910     DC Backend MI Income</v>
          </cell>
          <cell r="C1279">
            <v>-109592.12</v>
          </cell>
          <cell r="D1279">
            <v>-113542.43</v>
          </cell>
          <cell r="E1279">
            <v>-196923.3</v>
          </cell>
          <cell r="F1279">
            <v>-218781.79</v>
          </cell>
          <cell r="G1279">
            <v>-224957.26</v>
          </cell>
          <cell r="H1279">
            <v>-236100.64</v>
          </cell>
          <cell r="I1279">
            <v>-231381.12</v>
          </cell>
          <cell r="J1279">
            <v>-225868.64</v>
          </cell>
          <cell r="K1279">
            <v>-381112.14</v>
          </cell>
          <cell r="L1279">
            <v>-233245.81</v>
          </cell>
          <cell r="M1279">
            <v>-249510.7</v>
          </cell>
          <cell r="N1279">
            <v>-239118.78</v>
          </cell>
          <cell r="O1279">
            <v>-1871451.92</v>
          </cell>
          <cell r="P1279">
            <v>-2660134.73</v>
          </cell>
          <cell r="Q1279">
            <v>-420057.85</v>
          </cell>
          <cell r="R1279">
            <v>-679839.69</v>
          </cell>
          <cell r="S1279">
            <v>-838361.9</v>
          </cell>
          <cell r="T1279">
            <v>-721875.29</v>
          </cell>
          <cell r="U1279">
            <v>-656059.11</v>
          </cell>
          <cell r="V1279">
            <v>-755647.98250000004</v>
          </cell>
          <cell r="W1279">
            <v>-1481645.7349999999</v>
          </cell>
          <cell r="X1279">
            <v>-2297728.8425000003</v>
          </cell>
        </row>
        <row r="1280">
          <cell r="A1280">
            <v>748600</v>
          </cell>
          <cell r="B1280" t="str">
            <v xml:space="preserve">                                                  748600     Restatement Related Fines</v>
          </cell>
          <cell r="C1280" t="str">
            <v>0</v>
          </cell>
          <cell r="D1280" t="str">
            <v>0</v>
          </cell>
          <cell r="E1280" t="str">
            <v>0</v>
          </cell>
          <cell r="F1280" t="str">
            <v>0</v>
          </cell>
          <cell r="G1280" t="str">
            <v>0</v>
          </cell>
          <cell r="H1280" t="str">
            <v>0</v>
          </cell>
          <cell r="I1280" t="str">
            <v>0</v>
          </cell>
          <cell r="J1280" t="str">
            <v>0</v>
          </cell>
          <cell r="K1280" t="str">
            <v>0</v>
          </cell>
          <cell r="L1280" t="str">
            <v>0</v>
          </cell>
          <cell r="M1280" t="str">
            <v>0</v>
          </cell>
          <cell r="N1280" t="str">
            <v>0</v>
          </cell>
          <cell r="O1280" t="str">
            <v>0</v>
          </cell>
          <cell r="P1280" t="str">
            <v>0</v>
          </cell>
          <cell r="Q1280" t="str">
            <v>0</v>
          </cell>
          <cell r="R1280" t="str">
            <v>0</v>
          </cell>
          <cell r="S1280" t="str">
            <v>0</v>
          </cell>
          <cell r="T1280" t="str">
            <v>0</v>
          </cell>
          <cell r="U1280" t="str">
            <v>0</v>
          </cell>
          <cell r="V1280" t="str">
            <v>0</v>
          </cell>
          <cell r="W1280" t="str">
            <v>0</v>
          </cell>
          <cell r="X1280" t="str">
            <v>0</v>
          </cell>
        </row>
        <row r="1281">
          <cell r="A1281">
            <v>748610</v>
          </cell>
          <cell r="B1281" t="str">
            <v xml:space="preserve">                                                  748610     Restatement Related Litigation</v>
          </cell>
          <cell r="C1281" t="str">
            <v>0</v>
          </cell>
          <cell r="D1281" t="str">
            <v>0</v>
          </cell>
          <cell r="E1281" t="str">
            <v>0</v>
          </cell>
          <cell r="F1281" t="str">
            <v>0</v>
          </cell>
          <cell r="G1281" t="str">
            <v>0</v>
          </cell>
          <cell r="H1281" t="str">
            <v>0</v>
          </cell>
          <cell r="I1281" t="str">
            <v>0</v>
          </cell>
          <cell r="J1281" t="str">
            <v>0</v>
          </cell>
          <cell r="K1281" t="str">
            <v>0</v>
          </cell>
          <cell r="L1281" t="str">
            <v>0</v>
          </cell>
          <cell r="M1281" t="str">
            <v>0</v>
          </cell>
          <cell r="N1281" t="str">
            <v>0</v>
          </cell>
          <cell r="O1281" t="str">
            <v>0</v>
          </cell>
          <cell r="P1281" t="str">
            <v>0</v>
          </cell>
          <cell r="Q1281" t="str">
            <v>0</v>
          </cell>
          <cell r="R1281" t="str">
            <v>0</v>
          </cell>
          <cell r="S1281" t="str">
            <v>0</v>
          </cell>
          <cell r="T1281" t="str">
            <v>0</v>
          </cell>
          <cell r="U1281" t="str">
            <v>0</v>
          </cell>
          <cell r="V1281" t="str">
            <v>0</v>
          </cell>
          <cell r="W1281" t="str">
            <v>0</v>
          </cell>
          <cell r="X1281" t="str">
            <v>0</v>
          </cell>
        </row>
        <row r="1282">
          <cell r="A1282" t="str">
            <v xml:space="preserve">                                             POOLPOLEXP</v>
          </cell>
          <cell r="B1282" t="str">
            <v xml:space="preserve">                                             Pool policies expense</v>
          </cell>
          <cell r="C1282">
            <v>-14133554.23</v>
          </cell>
          <cell r="D1282">
            <v>-14672161.02</v>
          </cell>
          <cell r="E1282">
            <v>-15326550.780000001</v>
          </cell>
          <cell r="F1282">
            <v>-14100219.839999998</v>
          </cell>
          <cell r="G1282">
            <v>-16693417.59</v>
          </cell>
          <cell r="H1282">
            <v>-16055191.290000001</v>
          </cell>
          <cell r="I1282">
            <v>-16819610.5</v>
          </cell>
          <cell r="J1282">
            <v>-17811652.030000001</v>
          </cell>
          <cell r="K1282">
            <v>-17572263.32</v>
          </cell>
          <cell r="L1282">
            <v>-19088613.460000001</v>
          </cell>
          <cell r="M1282">
            <v>-21133789.149999999</v>
          </cell>
          <cell r="N1282">
            <v>-23233516.970000003</v>
          </cell>
          <cell r="O1282">
            <v>-149038874.91999999</v>
          </cell>
          <cell r="P1282">
            <v>-206640540.17999998</v>
          </cell>
          <cell r="Q1282">
            <v>-44132266.030000001</v>
          </cell>
          <cell r="R1282">
            <v>-46848828.719999999</v>
          </cell>
          <cell r="S1282">
            <v>-52203525.850000001</v>
          </cell>
          <cell r="T1282">
            <v>-63455919.579999998</v>
          </cell>
          <cell r="U1282">
            <v>-59027602.607499994</v>
          </cell>
          <cell r="V1282">
            <v>-67067937.527500004</v>
          </cell>
          <cell r="W1282">
            <v>-116894694.47</v>
          </cell>
          <cell r="X1282">
            <v>-173876354.51249999</v>
          </cell>
        </row>
        <row r="1283">
          <cell r="A1283">
            <v>748013</v>
          </cell>
          <cell r="B1283" t="str">
            <v xml:space="preserve">                                                  748013     Amort MI SMC Rcpts</v>
          </cell>
          <cell r="C1283">
            <v>2492066.34</v>
          </cell>
          <cell r="D1283">
            <v>2557253.54</v>
          </cell>
          <cell r="E1283">
            <v>2533493.2400000002</v>
          </cell>
          <cell r="F1283">
            <v>11950280.91</v>
          </cell>
          <cell r="G1283">
            <v>3228148.19</v>
          </cell>
          <cell r="H1283">
            <v>3204485.84</v>
          </cell>
          <cell r="I1283">
            <v>5850000</v>
          </cell>
          <cell r="J1283">
            <v>5043.6499999999996</v>
          </cell>
          <cell r="K1283">
            <v>2954454.25</v>
          </cell>
          <cell r="L1283">
            <v>2740000</v>
          </cell>
          <cell r="M1283">
            <v>2830516.81</v>
          </cell>
          <cell r="N1283">
            <v>2803704.81</v>
          </cell>
          <cell r="O1283">
            <v>44718851.810000002</v>
          </cell>
          <cell r="P1283">
            <v>43149447.579999998</v>
          </cell>
          <cell r="Q1283">
            <v>7582813.1200000001</v>
          </cell>
          <cell r="R1283">
            <v>18382914.939999998</v>
          </cell>
          <cell r="S1283">
            <v>8809497.9000000004</v>
          </cell>
          <cell r="T1283">
            <v>8374221.620000001</v>
          </cell>
          <cell r="U1283">
            <v>14960762.787500001</v>
          </cell>
          <cell r="V1283">
            <v>18960719.357500002</v>
          </cell>
          <cell r="W1283">
            <v>31094363.447499998</v>
          </cell>
          <cell r="X1283">
            <v>38946410.567499995</v>
          </cell>
        </row>
        <row r="1284">
          <cell r="A1284" t="str">
            <v xml:space="preserve">                                             SMCINCOME</v>
          </cell>
          <cell r="B1284" t="str">
            <v xml:space="preserve">                                             SMC Income</v>
          </cell>
          <cell r="C1284">
            <v>2492066.34</v>
          </cell>
          <cell r="D1284">
            <v>2557253.54</v>
          </cell>
          <cell r="E1284">
            <v>2533493.2400000002</v>
          </cell>
          <cell r="F1284">
            <v>11950280.91</v>
          </cell>
          <cell r="G1284">
            <v>3228148.19</v>
          </cell>
          <cell r="H1284">
            <v>3204485.84</v>
          </cell>
          <cell r="I1284">
            <v>5850000</v>
          </cell>
          <cell r="J1284">
            <v>5043.6499999999996</v>
          </cell>
          <cell r="K1284">
            <v>2954454.25</v>
          </cell>
          <cell r="L1284">
            <v>2740000</v>
          </cell>
          <cell r="M1284">
            <v>2830516.81</v>
          </cell>
          <cell r="N1284">
            <v>2803704.81</v>
          </cell>
          <cell r="O1284">
            <v>44718851.810000002</v>
          </cell>
          <cell r="P1284">
            <v>43149447.579999998</v>
          </cell>
          <cell r="Q1284">
            <v>7582813.1200000001</v>
          </cell>
          <cell r="R1284">
            <v>18382914.939999998</v>
          </cell>
          <cell r="S1284">
            <v>8809497.9000000004</v>
          </cell>
          <cell r="T1284">
            <v>8374221.620000001</v>
          </cell>
          <cell r="U1284">
            <v>14960762.787500001</v>
          </cell>
          <cell r="V1284">
            <v>18960719.357500002</v>
          </cell>
          <cell r="W1284">
            <v>31094363.447499998</v>
          </cell>
          <cell r="X1284">
            <v>38946410.567499995</v>
          </cell>
        </row>
        <row r="1285">
          <cell r="A1285" t="str">
            <v xml:space="preserve">                                        BACKENDMI</v>
          </cell>
          <cell r="B1285" t="str">
            <v xml:space="preserve">                                        Credit enhancement expenses</v>
          </cell>
          <cell r="C1285">
            <v>-11641487.890000001</v>
          </cell>
          <cell r="D1285">
            <v>-12114907.48</v>
          </cell>
          <cell r="E1285">
            <v>-12793057.540000001</v>
          </cell>
          <cell r="F1285">
            <v>-2149938.9300000002</v>
          </cell>
          <cell r="G1285">
            <v>-13465269.4</v>
          </cell>
          <cell r="H1285">
            <v>-12850705.450000001</v>
          </cell>
          <cell r="I1285">
            <v>-10969610.5</v>
          </cell>
          <cell r="J1285">
            <v>-17806608.380000003</v>
          </cell>
          <cell r="K1285">
            <v>-14617809.070000002</v>
          </cell>
          <cell r="L1285">
            <v>-16348613.460000001</v>
          </cell>
          <cell r="M1285">
            <v>-18303272.34</v>
          </cell>
          <cell r="N1285">
            <v>-20429812.160000004</v>
          </cell>
          <cell r="O1285">
            <v>-104320023.11</v>
          </cell>
          <cell r="P1285">
            <v>-163491092.59999999</v>
          </cell>
          <cell r="Q1285">
            <v>-36549452.910000004</v>
          </cell>
          <cell r="R1285">
            <v>-28465913.780000001</v>
          </cell>
          <cell r="S1285">
            <v>-43394027.950000003</v>
          </cell>
          <cell r="T1285">
            <v>-55081697.960000001</v>
          </cell>
          <cell r="U1285">
            <v>-44066839.82</v>
          </cell>
          <cell r="V1285">
            <v>-48107218.170000002</v>
          </cell>
          <cell r="W1285">
            <v>-85800331.022499993</v>
          </cell>
          <cell r="X1285">
            <v>-134929943.94499999</v>
          </cell>
        </row>
        <row r="1286">
          <cell r="A1286">
            <v>742286</v>
          </cell>
          <cell r="B1286" t="str">
            <v xml:space="preserve">                                                  742286     Misc Inc - ACF Debt Tx Ex</v>
          </cell>
          <cell r="C1286">
            <v>148717.72</v>
          </cell>
          <cell r="D1286">
            <v>141774.91</v>
          </cell>
          <cell r="E1286">
            <v>154451.21</v>
          </cell>
          <cell r="F1286">
            <v>198372.44</v>
          </cell>
          <cell r="G1286">
            <v>245353.01</v>
          </cell>
          <cell r="H1286">
            <v>258167.11</v>
          </cell>
          <cell r="I1286">
            <v>319157.51</v>
          </cell>
          <cell r="J1286">
            <v>335928.36</v>
          </cell>
          <cell r="K1286">
            <v>399961.87</v>
          </cell>
          <cell r="L1286">
            <v>412748.69</v>
          </cell>
          <cell r="M1286">
            <v>498907.82</v>
          </cell>
          <cell r="N1286">
            <v>560555.24</v>
          </cell>
          <cell r="O1286">
            <v>894510.03</v>
          </cell>
          <cell r="P1286">
            <v>3674095.89</v>
          </cell>
          <cell r="Q1286">
            <v>444943.84</v>
          </cell>
          <cell r="R1286">
            <v>701892.56</v>
          </cell>
          <cell r="S1286">
            <v>1055047.74</v>
          </cell>
          <cell r="T1286">
            <v>1472211.75</v>
          </cell>
          <cell r="U1286">
            <v>444666.05499999999</v>
          </cell>
          <cell r="V1286">
            <v>780941.45250000001</v>
          </cell>
          <cell r="W1286">
            <v>1654159.18</v>
          </cell>
          <cell r="X1286">
            <v>2901038.3775000004</v>
          </cell>
        </row>
        <row r="1287">
          <cell r="A1287">
            <v>742280</v>
          </cell>
          <cell r="B1287" t="str">
            <v xml:space="preserve">                                                  742280     ACF Equity Fee Income</v>
          </cell>
          <cell r="C1287">
            <v>1068466</v>
          </cell>
          <cell r="D1287">
            <v>142469</v>
          </cell>
          <cell r="E1287">
            <v>30114.39</v>
          </cell>
          <cell r="F1287">
            <v>15000</v>
          </cell>
          <cell r="G1287">
            <v>224498.71</v>
          </cell>
          <cell r="H1287">
            <v>223250</v>
          </cell>
          <cell r="I1287">
            <v>334422</v>
          </cell>
          <cell r="J1287">
            <v>28250</v>
          </cell>
          <cell r="K1287">
            <v>1100784</v>
          </cell>
          <cell r="L1287">
            <v>7250</v>
          </cell>
          <cell r="M1287" t="str">
            <v>0</v>
          </cell>
          <cell r="N1287">
            <v>324522</v>
          </cell>
          <cell r="O1287">
            <v>1371382.57</v>
          </cell>
          <cell r="P1287">
            <v>3499026.1</v>
          </cell>
          <cell r="Q1287">
            <v>1241049.3899999999</v>
          </cell>
          <cell r="R1287">
            <v>462748.71</v>
          </cell>
          <cell r="S1287">
            <v>1463456</v>
          </cell>
          <cell r="T1287">
            <v>331772</v>
          </cell>
          <cell r="U1287">
            <v>1222958.24</v>
          </cell>
          <cell r="V1287">
            <v>1420361.2450000001</v>
          </cell>
          <cell r="W1287">
            <v>2243935.6</v>
          </cell>
          <cell r="X1287">
            <v>3253822.1</v>
          </cell>
        </row>
        <row r="1288">
          <cell r="A1288">
            <v>742281</v>
          </cell>
          <cell r="B1288" t="str">
            <v xml:space="preserve">                                                  742281     MISC INC - ACF Debt</v>
          </cell>
          <cell r="C1288">
            <v>2695554.52</v>
          </cell>
          <cell r="D1288">
            <v>2403764.64</v>
          </cell>
          <cell r="E1288">
            <v>10520709.51</v>
          </cell>
          <cell r="F1288">
            <v>3572572.4</v>
          </cell>
          <cell r="G1288">
            <v>4114175.35</v>
          </cell>
          <cell r="H1288">
            <v>3739871.71</v>
          </cell>
          <cell r="I1288">
            <v>3799952.62</v>
          </cell>
          <cell r="J1288">
            <v>4981342.51</v>
          </cell>
          <cell r="K1288">
            <v>3694260.07</v>
          </cell>
          <cell r="L1288">
            <v>3452399.74</v>
          </cell>
          <cell r="M1288">
            <v>3596741.19</v>
          </cell>
          <cell r="N1288">
            <v>3106257.45</v>
          </cell>
          <cell r="O1288">
            <v>23837598.5</v>
          </cell>
          <cell r="P1288">
            <v>49677601.710000001</v>
          </cell>
          <cell r="Q1288">
            <v>15620028.67</v>
          </cell>
          <cell r="R1288">
            <v>11426619.460000001</v>
          </cell>
          <cell r="S1288">
            <v>12475555.199999999</v>
          </cell>
          <cell r="T1288">
            <v>10155398.379999999</v>
          </cell>
          <cell r="U1288">
            <v>11813125.2125</v>
          </cell>
          <cell r="V1288">
            <v>21291513.572500002</v>
          </cell>
          <cell r="W1288">
            <v>33310848.867499996</v>
          </cell>
          <cell r="X1288">
            <v>44686438.092500001</v>
          </cell>
        </row>
        <row r="1289">
          <cell r="A1289">
            <v>742282</v>
          </cell>
          <cell r="B1289" t="str">
            <v xml:space="preserve">                                                  742282     Misc Inc - ACF Equity</v>
          </cell>
          <cell r="C1289">
            <v>6072602.2599999998</v>
          </cell>
          <cell r="D1289">
            <v>1037519.16</v>
          </cell>
          <cell r="E1289">
            <v>5908352.2800000003</v>
          </cell>
          <cell r="F1289">
            <v>-866406.68</v>
          </cell>
          <cell r="G1289">
            <v>-1070489.6599999999</v>
          </cell>
          <cell r="H1289">
            <v>3513394.97</v>
          </cell>
          <cell r="I1289">
            <v>-957214.82</v>
          </cell>
          <cell r="J1289">
            <v>3502848.58</v>
          </cell>
          <cell r="K1289">
            <v>2403189.42</v>
          </cell>
          <cell r="L1289">
            <v>-1615843.15</v>
          </cell>
          <cell r="M1289">
            <v>-793945.55</v>
          </cell>
          <cell r="N1289">
            <v>7950624.71</v>
          </cell>
          <cell r="O1289">
            <v>5171896.45</v>
          </cell>
          <cell r="P1289">
            <v>25084631.52</v>
          </cell>
          <cell r="Q1289">
            <v>13018473.699999999</v>
          </cell>
          <cell r="R1289">
            <v>1576498.63</v>
          </cell>
          <cell r="S1289">
            <v>4948823.18</v>
          </cell>
          <cell r="T1289">
            <v>5540836.0099999998</v>
          </cell>
          <cell r="U1289">
            <v>7843273.4575000005</v>
          </cell>
          <cell r="V1289">
            <v>12711772.602499999</v>
          </cell>
          <cell r="W1289">
            <v>16229282.859999999</v>
          </cell>
          <cell r="X1289">
            <v>19922596.550000001</v>
          </cell>
        </row>
        <row r="1290">
          <cell r="A1290">
            <v>742287</v>
          </cell>
          <cell r="B1290" t="str">
            <v xml:space="preserve">                                                  742287     Misc Inc - ACF Loc Fees</v>
          </cell>
          <cell r="C1290">
            <v>128696.54</v>
          </cell>
          <cell r="D1290">
            <v>124787.55</v>
          </cell>
          <cell r="E1290">
            <v>104198.32</v>
          </cell>
          <cell r="F1290">
            <v>123914.53</v>
          </cell>
          <cell r="G1290">
            <v>125689.02</v>
          </cell>
          <cell r="H1290">
            <v>142024.42000000001</v>
          </cell>
          <cell r="I1290">
            <v>172895.44</v>
          </cell>
          <cell r="J1290">
            <v>96426.02</v>
          </cell>
          <cell r="K1290">
            <v>122885.68</v>
          </cell>
          <cell r="L1290">
            <v>232841.32</v>
          </cell>
          <cell r="M1290">
            <v>171036.85</v>
          </cell>
          <cell r="N1290">
            <v>164954.64000000001</v>
          </cell>
          <cell r="O1290">
            <v>1827991.17</v>
          </cell>
          <cell r="P1290">
            <v>1710350.33</v>
          </cell>
          <cell r="Q1290">
            <v>357682.41</v>
          </cell>
          <cell r="R1290">
            <v>391627.97</v>
          </cell>
          <cell r="S1290">
            <v>392207.14</v>
          </cell>
          <cell r="T1290">
            <v>568832.81000000006</v>
          </cell>
          <cell r="U1290">
            <v>641963.55249999999</v>
          </cell>
          <cell r="V1290">
            <v>548968.92249999999</v>
          </cell>
          <cell r="W1290">
            <v>957916.39</v>
          </cell>
          <cell r="X1290">
            <v>1442905.5950000002</v>
          </cell>
        </row>
        <row r="1291">
          <cell r="A1291">
            <v>742288</v>
          </cell>
          <cell r="B1291" t="str">
            <v xml:space="preserve">                                                  742288     ACF Investment Write-Off</v>
          </cell>
          <cell r="C1291" t="str">
            <v>0</v>
          </cell>
          <cell r="D1291" t="str">
            <v>0</v>
          </cell>
          <cell r="E1291" t="str">
            <v>0</v>
          </cell>
          <cell r="F1291" t="str">
            <v>0</v>
          </cell>
          <cell r="G1291" t="str">
            <v>0</v>
          </cell>
          <cell r="H1291" t="str">
            <v>0</v>
          </cell>
          <cell r="I1291" t="str">
            <v>0</v>
          </cell>
          <cell r="J1291" t="str">
            <v>0</v>
          </cell>
          <cell r="K1291" t="str">
            <v>0</v>
          </cell>
          <cell r="L1291" t="str">
            <v>0</v>
          </cell>
          <cell r="M1291" t="str">
            <v>0</v>
          </cell>
          <cell r="N1291" t="str">
            <v>0</v>
          </cell>
          <cell r="O1291" t="str">
            <v>0</v>
          </cell>
          <cell r="P1291" t="str">
            <v>0</v>
          </cell>
          <cell r="Q1291" t="str">
            <v>0</v>
          </cell>
          <cell r="R1291" t="str">
            <v>0</v>
          </cell>
          <cell r="S1291" t="str">
            <v>0</v>
          </cell>
          <cell r="T1291" t="str">
            <v>0</v>
          </cell>
          <cell r="U1291" t="str">
            <v>0</v>
          </cell>
          <cell r="V1291" t="str">
            <v>0</v>
          </cell>
          <cell r="W1291" t="str">
            <v>0</v>
          </cell>
          <cell r="X1291" t="str">
            <v>0</v>
          </cell>
        </row>
        <row r="1292">
          <cell r="A1292">
            <v>742289</v>
          </cell>
          <cell r="B1292" t="str">
            <v xml:space="preserve">                                                  742289     ACF Debt Write Offs</v>
          </cell>
          <cell r="C1292">
            <v>-0.21</v>
          </cell>
          <cell r="D1292" t="str">
            <v>0</v>
          </cell>
          <cell r="E1292">
            <v>-1.96</v>
          </cell>
          <cell r="F1292" t="str">
            <v>0</v>
          </cell>
          <cell r="G1292" t="str">
            <v>0</v>
          </cell>
          <cell r="H1292" t="str">
            <v>0</v>
          </cell>
          <cell r="I1292">
            <v>3.06</v>
          </cell>
          <cell r="J1292" t="str">
            <v>0</v>
          </cell>
          <cell r="K1292">
            <v>-1026618.02</v>
          </cell>
          <cell r="L1292" t="str">
            <v>0</v>
          </cell>
          <cell r="M1292" t="str">
            <v>0</v>
          </cell>
          <cell r="N1292">
            <v>-1894312</v>
          </cell>
          <cell r="O1292">
            <v>-1171343.76</v>
          </cell>
          <cell r="P1292">
            <v>-2920929.13</v>
          </cell>
          <cell r="Q1292">
            <v>-2.17</v>
          </cell>
          <cell r="R1292" t="str">
            <v>0</v>
          </cell>
          <cell r="S1292">
            <v>-1026614.96</v>
          </cell>
          <cell r="T1292">
            <v>-1894312</v>
          </cell>
          <cell r="U1292">
            <v>-292836.58749999997</v>
          </cell>
          <cell r="V1292">
            <v>-2.17</v>
          </cell>
          <cell r="W1292">
            <v>-256654.38</v>
          </cell>
          <cell r="X1292">
            <v>-1500195.13</v>
          </cell>
        </row>
        <row r="1293">
          <cell r="A1293" t="str">
            <v xml:space="preserve">                                             ACFMISCINC</v>
          </cell>
          <cell r="B1293" t="str">
            <v xml:space="preserve">                                             Miscellaneous ACF income</v>
          </cell>
          <cell r="C1293">
            <v>10114036.829999998</v>
          </cell>
          <cell r="D1293">
            <v>3850315.26</v>
          </cell>
          <cell r="E1293">
            <v>16717823.75</v>
          </cell>
          <cell r="F1293">
            <v>3043452.69</v>
          </cell>
          <cell r="G1293">
            <v>3639226.43</v>
          </cell>
          <cell r="H1293">
            <v>7876708.2100000009</v>
          </cell>
          <cell r="I1293">
            <v>3669215.81</v>
          </cell>
          <cell r="J1293">
            <v>8944795.4699999988</v>
          </cell>
          <cell r="K1293">
            <v>6694463.0199999996</v>
          </cell>
          <cell r="L1293">
            <v>2489396.6</v>
          </cell>
          <cell r="M1293">
            <v>3472740.31</v>
          </cell>
          <cell r="N1293">
            <v>10212602.040000001</v>
          </cell>
          <cell r="O1293">
            <v>31932034.959999997</v>
          </cell>
          <cell r="P1293">
            <v>80724776.420000002</v>
          </cell>
          <cell r="Q1293">
            <v>30682175.839999996</v>
          </cell>
          <cell r="R1293">
            <v>14559387.33</v>
          </cell>
          <cell r="S1293">
            <v>19308474.299999997</v>
          </cell>
          <cell r="T1293">
            <v>16174738.950000001</v>
          </cell>
          <cell r="U1293">
            <v>21673149.93</v>
          </cell>
          <cell r="V1293">
            <v>36753555.625</v>
          </cell>
          <cell r="W1293">
            <v>54139488.517500006</v>
          </cell>
          <cell r="X1293">
            <v>70706605.584999993</v>
          </cell>
        </row>
        <row r="1294">
          <cell r="A1294">
            <v>718111</v>
          </cell>
          <cell r="B1294" t="str">
            <v xml:space="preserve">                                                       718111     Mbs Pool Fees-Single Fam</v>
          </cell>
          <cell r="C1294">
            <v>129641.05</v>
          </cell>
          <cell r="D1294">
            <v>140860.26</v>
          </cell>
          <cell r="E1294">
            <v>107636.7</v>
          </cell>
          <cell r="F1294">
            <v>88571.3</v>
          </cell>
          <cell r="G1294">
            <v>7331.48</v>
          </cell>
          <cell r="H1294">
            <v>79210.22</v>
          </cell>
          <cell r="I1294">
            <v>240660.48000000001</v>
          </cell>
          <cell r="J1294">
            <v>123853.65</v>
          </cell>
          <cell r="K1294">
            <v>137892.97</v>
          </cell>
          <cell r="L1294">
            <v>191555.18</v>
          </cell>
          <cell r="M1294">
            <v>-22716.99</v>
          </cell>
          <cell r="N1294">
            <v>83290.19</v>
          </cell>
          <cell r="O1294">
            <v>929694.4</v>
          </cell>
          <cell r="P1294">
            <v>1307786.49</v>
          </cell>
          <cell r="Q1294">
            <v>378138.01</v>
          </cell>
          <cell r="R1294">
            <v>175113</v>
          </cell>
          <cell r="S1294">
            <v>502407.1</v>
          </cell>
          <cell r="T1294">
            <v>252128.38</v>
          </cell>
          <cell r="U1294">
            <v>426993.6925</v>
          </cell>
          <cell r="V1294">
            <v>468034.78</v>
          </cell>
          <cell r="W1294">
            <v>830146.4375</v>
          </cell>
          <cell r="X1294">
            <v>1208788.5475000001</v>
          </cell>
        </row>
        <row r="1295">
          <cell r="A1295">
            <v>718524</v>
          </cell>
          <cell r="B1295" t="str">
            <v xml:space="preserve">                                                       718524     MBS POOL FEES-MULTIFAMILY</v>
          </cell>
          <cell r="C1295" t="str">
            <v>0</v>
          </cell>
          <cell r="D1295" t="str">
            <v>0</v>
          </cell>
          <cell r="E1295" t="str">
            <v>0</v>
          </cell>
          <cell r="F1295" t="str">
            <v>0</v>
          </cell>
          <cell r="G1295" t="str">
            <v>0</v>
          </cell>
          <cell r="H1295" t="str">
            <v>0</v>
          </cell>
          <cell r="I1295" t="str">
            <v>0</v>
          </cell>
          <cell r="J1295" t="str">
            <v>0</v>
          </cell>
          <cell r="K1295" t="str">
            <v>0</v>
          </cell>
          <cell r="L1295" t="str">
            <v>0</v>
          </cell>
          <cell r="M1295" t="str">
            <v>0</v>
          </cell>
          <cell r="N1295" t="str">
            <v>0</v>
          </cell>
          <cell r="O1295" t="str">
            <v>0</v>
          </cell>
          <cell r="P1295" t="str">
            <v>0</v>
          </cell>
          <cell r="Q1295" t="str">
            <v>0</v>
          </cell>
          <cell r="R1295" t="str">
            <v>0</v>
          </cell>
          <cell r="S1295" t="str">
            <v>0</v>
          </cell>
          <cell r="T1295" t="str">
            <v>0</v>
          </cell>
          <cell r="U1295" t="str">
            <v>0</v>
          </cell>
          <cell r="V1295" t="str">
            <v>0</v>
          </cell>
          <cell r="W1295" t="str">
            <v>0</v>
          </cell>
          <cell r="X1295" t="str">
            <v>0</v>
          </cell>
        </row>
        <row r="1296">
          <cell r="A1296" t="str">
            <v xml:space="preserve">                                                  COMMITMENT_FEES_MBS</v>
          </cell>
          <cell r="B1296" t="str">
            <v xml:space="preserve">                                                  Commitment fees - MBS</v>
          </cell>
          <cell r="C1296">
            <v>129641.05</v>
          </cell>
          <cell r="D1296">
            <v>140860.26</v>
          </cell>
          <cell r="E1296">
            <v>107636.7</v>
          </cell>
          <cell r="F1296">
            <v>88571.3</v>
          </cell>
          <cell r="G1296">
            <v>7331.48</v>
          </cell>
          <cell r="H1296">
            <v>79210.22</v>
          </cell>
          <cell r="I1296">
            <v>240660.48000000001</v>
          </cell>
          <cell r="J1296">
            <v>123853.65</v>
          </cell>
          <cell r="K1296">
            <v>137892.97</v>
          </cell>
          <cell r="L1296">
            <v>191555.18</v>
          </cell>
          <cell r="M1296">
            <v>-22716.99</v>
          </cell>
          <cell r="N1296">
            <v>83290.19</v>
          </cell>
          <cell r="O1296">
            <v>929694.4</v>
          </cell>
          <cell r="P1296">
            <v>1307786.49</v>
          </cell>
          <cell r="Q1296">
            <v>378138.01</v>
          </cell>
          <cell r="R1296">
            <v>175113</v>
          </cell>
          <cell r="S1296">
            <v>502407.1</v>
          </cell>
          <cell r="T1296">
            <v>252128.38</v>
          </cell>
          <cell r="U1296">
            <v>426993.6925</v>
          </cell>
          <cell r="V1296">
            <v>468034.78</v>
          </cell>
          <cell r="W1296">
            <v>830146.4375</v>
          </cell>
          <cell r="X1296">
            <v>1208788.5475000001</v>
          </cell>
        </row>
        <row r="1297">
          <cell r="A1297">
            <v>713311</v>
          </cell>
          <cell r="B1297" t="str">
            <v xml:space="preserve">                                                       713311     Commitment Fees-Arms Part</v>
          </cell>
          <cell r="C1297" t="str">
            <v>0</v>
          </cell>
          <cell r="D1297" t="str">
            <v>0</v>
          </cell>
          <cell r="E1297" t="str">
            <v>0</v>
          </cell>
          <cell r="F1297" t="str">
            <v>0</v>
          </cell>
          <cell r="G1297" t="str">
            <v>0</v>
          </cell>
          <cell r="H1297" t="str">
            <v>0</v>
          </cell>
          <cell r="I1297" t="str">
            <v>0</v>
          </cell>
          <cell r="J1297" t="str">
            <v>0</v>
          </cell>
          <cell r="K1297" t="str">
            <v>0</v>
          </cell>
          <cell r="L1297" t="str">
            <v>0</v>
          </cell>
          <cell r="M1297" t="str">
            <v>0</v>
          </cell>
          <cell r="N1297" t="str">
            <v>0</v>
          </cell>
          <cell r="O1297" t="str">
            <v>0</v>
          </cell>
          <cell r="P1297" t="str">
            <v>0</v>
          </cell>
          <cell r="Q1297" t="str">
            <v>0</v>
          </cell>
          <cell r="R1297" t="str">
            <v>0</v>
          </cell>
          <cell r="S1297" t="str">
            <v>0</v>
          </cell>
          <cell r="T1297" t="str">
            <v>0</v>
          </cell>
          <cell r="U1297" t="str">
            <v>0</v>
          </cell>
          <cell r="V1297" t="str">
            <v>0</v>
          </cell>
          <cell r="W1297" t="str">
            <v>0</v>
          </cell>
          <cell r="X1297" t="str">
            <v>0</v>
          </cell>
        </row>
        <row r="1298">
          <cell r="A1298">
            <v>717111</v>
          </cell>
          <cell r="B1298" t="str">
            <v xml:space="preserve">                                                       717111     Comm Fee- Neg Mand/Stndby</v>
          </cell>
          <cell r="C1298" t="str">
            <v>0</v>
          </cell>
          <cell r="D1298" t="str">
            <v>0</v>
          </cell>
          <cell r="E1298" t="str">
            <v>0</v>
          </cell>
          <cell r="F1298" t="str">
            <v>0</v>
          </cell>
          <cell r="G1298" t="str">
            <v>0</v>
          </cell>
          <cell r="H1298" t="str">
            <v>0</v>
          </cell>
          <cell r="I1298" t="str">
            <v>0</v>
          </cell>
          <cell r="J1298" t="str">
            <v>0</v>
          </cell>
          <cell r="K1298" t="str">
            <v>0</v>
          </cell>
          <cell r="L1298" t="str">
            <v>0</v>
          </cell>
          <cell r="M1298" t="str">
            <v>0</v>
          </cell>
          <cell r="N1298" t="str">
            <v>0</v>
          </cell>
          <cell r="O1298" t="str">
            <v>0</v>
          </cell>
          <cell r="P1298" t="str">
            <v>0</v>
          </cell>
          <cell r="Q1298" t="str">
            <v>0</v>
          </cell>
          <cell r="R1298" t="str">
            <v>0</v>
          </cell>
          <cell r="S1298" t="str">
            <v>0</v>
          </cell>
          <cell r="T1298" t="str">
            <v>0</v>
          </cell>
          <cell r="U1298" t="str">
            <v>0</v>
          </cell>
          <cell r="V1298" t="str">
            <v>0</v>
          </cell>
          <cell r="W1298" t="str">
            <v>0</v>
          </cell>
          <cell r="X1298" t="str">
            <v>0</v>
          </cell>
        </row>
        <row r="1299">
          <cell r="A1299" t="str">
            <v xml:space="preserve">                                                  COMMITMENT_FEES_PORT</v>
          </cell>
          <cell r="B1299" t="str">
            <v xml:space="preserve">                                                  Commitment fees - portfolio</v>
          </cell>
          <cell r="C1299" t="str">
            <v>0</v>
          </cell>
          <cell r="D1299" t="str">
            <v>0</v>
          </cell>
          <cell r="E1299" t="str">
            <v>0</v>
          </cell>
          <cell r="F1299" t="str">
            <v>0</v>
          </cell>
          <cell r="G1299" t="str">
            <v>0</v>
          </cell>
          <cell r="H1299" t="str">
            <v>0</v>
          </cell>
          <cell r="I1299" t="str">
            <v>0</v>
          </cell>
          <cell r="J1299" t="str">
            <v>0</v>
          </cell>
          <cell r="K1299" t="str">
            <v>0</v>
          </cell>
          <cell r="L1299" t="str">
            <v>0</v>
          </cell>
          <cell r="M1299" t="str">
            <v>0</v>
          </cell>
          <cell r="N1299" t="str">
            <v>0</v>
          </cell>
          <cell r="O1299" t="str">
            <v>0</v>
          </cell>
          <cell r="P1299" t="str">
            <v>0</v>
          </cell>
          <cell r="Q1299" t="str">
            <v>0</v>
          </cell>
          <cell r="R1299" t="str">
            <v>0</v>
          </cell>
          <cell r="S1299" t="str">
            <v>0</v>
          </cell>
          <cell r="T1299" t="str">
            <v>0</v>
          </cell>
          <cell r="U1299" t="str">
            <v>0</v>
          </cell>
          <cell r="V1299" t="str">
            <v>0</v>
          </cell>
          <cell r="W1299" t="str">
            <v>0</v>
          </cell>
          <cell r="X1299" t="str">
            <v>0</v>
          </cell>
        </row>
        <row r="1300">
          <cell r="A1300" t="str">
            <v xml:space="preserve">                                             TOTCOMMITMENT_FEES</v>
          </cell>
          <cell r="B1300" t="str">
            <v xml:space="preserve">                                             Total commitment fees</v>
          </cell>
          <cell r="C1300">
            <v>129641.05</v>
          </cell>
          <cell r="D1300">
            <v>140860.26</v>
          </cell>
          <cell r="E1300">
            <v>107636.7</v>
          </cell>
          <cell r="F1300">
            <v>88571.3</v>
          </cell>
          <cell r="G1300">
            <v>7331.48</v>
          </cell>
          <cell r="H1300">
            <v>79210.22</v>
          </cell>
          <cell r="I1300">
            <v>240660.48000000001</v>
          </cell>
          <cell r="J1300">
            <v>123853.65</v>
          </cell>
          <cell r="K1300">
            <v>137892.97</v>
          </cell>
          <cell r="L1300">
            <v>191555.18</v>
          </cell>
          <cell r="M1300">
            <v>-22716.99</v>
          </cell>
          <cell r="N1300">
            <v>83290.19</v>
          </cell>
          <cell r="O1300">
            <v>929694.4</v>
          </cell>
          <cell r="P1300">
            <v>1307786.49</v>
          </cell>
          <cell r="Q1300">
            <v>378138.01</v>
          </cell>
          <cell r="R1300">
            <v>175113</v>
          </cell>
          <cell r="S1300">
            <v>502407.1</v>
          </cell>
          <cell r="T1300">
            <v>252128.38</v>
          </cell>
          <cell r="U1300">
            <v>426993.6925</v>
          </cell>
          <cell r="V1300">
            <v>468034.78</v>
          </cell>
          <cell r="W1300">
            <v>830146.4375</v>
          </cell>
          <cell r="X1300">
            <v>1208788.5475000001</v>
          </cell>
        </row>
        <row r="1301">
          <cell r="A1301">
            <v>744001</v>
          </cell>
          <cell r="B1301" t="str">
            <v xml:space="preserve">                                                  744001     Brok. Fees-Mp Contra</v>
          </cell>
          <cell r="C1301" t="str">
            <v>0</v>
          </cell>
          <cell r="D1301" t="str">
            <v>0</v>
          </cell>
          <cell r="E1301" t="str">
            <v>0</v>
          </cell>
          <cell r="F1301" t="str">
            <v>0</v>
          </cell>
          <cell r="G1301" t="str">
            <v>0</v>
          </cell>
          <cell r="H1301" t="str">
            <v>0</v>
          </cell>
          <cell r="I1301" t="str">
            <v>0</v>
          </cell>
          <cell r="J1301" t="str">
            <v>0</v>
          </cell>
          <cell r="K1301" t="str">
            <v>0</v>
          </cell>
          <cell r="L1301" t="str">
            <v>0</v>
          </cell>
          <cell r="M1301" t="str">
            <v>0</v>
          </cell>
          <cell r="N1301" t="str">
            <v>0</v>
          </cell>
          <cell r="O1301" t="str">
            <v>0</v>
          </cell>
          <cell r="P1301" t="str">
            <v>0</v>
          </cell>
          <cell r="Q1301" t="str">
            <v>0</v>
          </cell>
          <cell r="R1301" t="str">
            <v>0</v>
          </cell>
          <cell r="S1301" t="str">
            <v>0</v>
          </cell>
          <cell r="T1301" t="str">
            <v>0</v>
          </cell>
          <cell r="U1301" t="str">
            <v>0</v>
          </cell>
          <cell r="V1301" t="str">
            <v>0</v>
          </cell>
          <cell r="W1301" t="str">
            <v>0</v>
          </cell>
          <cell r="X1301" t="str">
            <v>0</v>
          </cell>
        </row>
        <row r="1302">
          <cell r="A1302" t="str">
            <v xml:space="preserve">                                             CSTDCHGBACKMP</v>
          </cell>
          <cell r="B1302" t="str">
            <v xml:space="preserve">                                             CSTDCHGBACKMP</v>
          </cell>
          <cell r="C1302" t="str">
            <v>0</v>
          </cell>
          <cell r="D1302" t="str">
            <v>0</v>
          </cell>
          <cell r="E1302" t="str">
            <v>0</v>
          </cell>
          <cell r="F1302" t="str">
            <v>0</v>
          </cell>
          <cell r="G1302" t="str">
            <v>0</v>
          </cell>
          <cell r="H1302" t="str">
            <v>0</v>
          </cell>
          <cell r="I1302" t="str">
            <v>0</v>
          </cell>
          <cell r="J1302" t="str">
            <v>0</v>
          </cell>
          <cell r="K1302" t="str">
            <v>0</v>
          </cell>
          <cell r="L1302" t="str">
            <v>0</v>
          </cell>
          <cell r="M1302" t="str">
            <v>0</v>
          </cell>
          <cell r="N1302" t="str">
            <v>0</v>
          </cell>
          <cell r="O1302" t="str">
            <v>0</v>
          </cell>
          <cell r="P1302" t="str">
            <v>0</v>
          </cell>
          <cell r="Q1302" t="str">
            <v>0</v>
          </cell>
          <cell r="R1302" t="str">
            <v>0</v>
          </cell>
          <cell r="S1302" t="str">
            <v>0</v>
          </cell>
          <cell r="T1302" t="str">
            <v>0</v>
          </cell>
          <cell r="U1302" t="str">
            <v>0</v>
          </cell>
          <cell r="V1302" t="str">
            <v>0</v>
          </cell>
          <cell r="W1302" t="str">
            <v>0</v>
          </cell>
          <cell r="X1302" t="str">
            <v>0</v>
          </cell>
        </row>
        <row r="1303">
          <cell r="A1303">
            <v>765510</v>
          </cell>
          <cell r="B1303" t="str">
            <v xml:space="preserve">                                                  765510     Sf-Energy Lns Int Income</v>
          </cell>
          <cell r="C1303">
            <v>1238762.19</v>
          </cell>
          <cell r="D1303">
            <v>1069113.92</v>
          </cell>
          <cell r="E1303">
            <v>1149328.67</v>
          </cell>
          <cell r="F1303">
            <v>1090254.32</v>
          </cell>
          <cell r="G1303">
            <v>1092223.55</v>
          </cell>
          <cell r="H1303">
            <v>1031380.09</v>
          </cell>
          <cell r="I1303">
            <v>1042643.12</v>
          </cell>
          <cell r="J1303">
            <v>1015790.78</v>
          </cell>
          <cell r="K1303">
            <v>944425.29</v>
          </cell>
          <cell r="L1303">
            <v>952765.96</v>
          </cell>
          <cell r="M1303">
            <v>897893.2</v>
          </cell>
          <cell r="N1303">
            <v>952429.78</v>
          </cell>
          <cell r="O1303">
            <v>16979253.25</v>
          </cell>
          <cell r="P1303">
            <v>12477010.869999999</v>
          </cell>
          <cell r="Q1303">
            <v>3457204.78</v>
          </cell>
          <cell r="R1303">
            <v>3213857.96</v>
          </cell>
          <cell r="S1303">
            <v>3002859.19</v>
          </cell>
          <cell r="T1303">
            <v>2803088.94</v>
          </cell>
          <cell r="U1303">
            <v>5995774.0825000005</v>
          </cell>
          <cell r="V1303">
            <v>5078852.3174999999</v>
          </cell>
          <cell r="W1303">
            <v>8197046.7925000004</v>
          </cell>
          <cell r="X1303">
            <v>11075550.445</v>
          </cell>
        </row>
        <row r="1304">
          <cell r="A1304">
            <v>765511</v>
          </cell>
          <cell r="B1304" t="str">
            <v xml:space="preserve">                                                  765511     SF Energy Loans Amort Dis</v>
          </cell>
          <cell r="C1304">
            <v>86226.6</v>
          </cell>
          <cell r="D1304">
            <v>90292.76</v>
          </cell>
          <cell r="E1304">
            <v>112190.08</v>
          </cell>
          <cell r="F1304">
            <v>101742.74</v>
          </cell>
          <cell r="G1304">
            <v>83453.2</v>
          </cell>
          <cell r="H1304">
            <v>103079.06</v>
          </cell>
          <cell r="I1304">
            <v>87378.84</v>
          </cell>
          <cell r="J1304">
            <v>94100.24</v>
          </cell>
          <cell r="K1304">
            <v>106216.43</v>
          </cell>
          <cell r="L1304">
            <v>88581.65</v>
          </cell>
          <cell r="M1304">
            <v>80852.27</v>
          </cell>
          <cell r="N1304">
            <v>77526.210000000006</v>
          </cell>
          <cell r="O1304">
            <v>1410511.61</v>
          </cell>
          <cell r="P1304">
            <v>1111640.08</v>
          </cell>
          <cell r="Q1304">
            <v>288709.44</v>
          </cell>
          <cell r="R1304">
            <v>288275</v>
          </cell>
          <cell r="S1304">
            <v>287695.51</v>
          </cell>
          <cell r="T1304">
            <v>246960.13</v>
          </cell>
          <cell r="U1304">
            <v>490491.75250000006</v>
          </cell>
          <cell r="V1304">
            <v>432512.86</v>
          </cell>
          <cell r="W1304">
            <v>716122.79749999999</v>
          </cell>
          <cell r="X1304">
            <v>990923.875</v>
          </cell>
        </row>
        <row r="1305">
          <cell r="A1305">
            <v>765514</v>
          </cell>
          <cell r="B1305" t="str">
            <v xml:space="preserve">                                                  765514     Sf-Energy Prem/Disc Incom</v>
          </cell>
          <cell r="C1305">
            <v>-61606.400000000001</v>
          </cell>
          <cell r="D1305">
            <v>-63149.94</v>
          </cell>
          <cell r="E1305">
            <v>-71505.440000000002</v>
          </cell>
          <cell r="F1305">
            <v>-58182.63</v>
          </cell>
          <cell r="G1305">
            <v>-37630.03</v>
          </cell>
          <cell r="H1305">
            <v>-56805.32</v>
          </cell>
          <cell r="I1305">
            <v>-50131.45</v>
          </cell>
          <cell r="J1305">
            <v>-51498.82</v>
          </cell>
          <cell r="K1305">
            <v>-50080.88</v>
          </cell>
          <cell r="L1305">
            <v>-45629.43</v>
          </cell>
          <cell r="M1305">
            <v>-41794.07</v>
          </cell>
          <cell r="N1305">
            <v>-37766.97</v>
          </cell>
          <cell r="O1305">
            <v>-1152523.06</v>
          </cell>
          <cell r="P1305">
            <v>-625781.38</v>
          </cell>
          <cell r="Q1305">
            <v>-196261.78</v>
          </cell>
          <cell r="R1305">
            <v>-152617.98000000001</v>
          </cell>
          <cell r="S1305">
            <v>-151711.15</v>
          </cell>
          <cell r="T1305">
            <v>-125190.47</v>
          </cell>
          <cell r="U1305">
            <v>-383786.89500000002</v>
          </cell>
          <cell r="V1305">
            <v>-272915.09750000003</v>
          </cell>
          <cell r="W1305">
            <v>-424747.97749999998</v>
          </cell>
          <cell r="X1305">
            <v>-565151.76</v>
          </cell>
        </row>
        <row r="1306">
          <cell r="A1306">
            <v>765516</v>
          </cell>
          <cell r="B1306" t="str">
            <v xml:space="preserve">                                                  765516     Ener-STD Orig Amort Exp</v>
          </cell>
          <cell r="C1306">
            <v>-113057.74</v>
          </cell>
          <cell r="D1306">
            <v>-122172.7</v>
          </cell>
          <cell r="E1306">
            <v>-144753.25</v>
          </cell>
          <cell r="F1306">
            <v>-119168.68</v>
          </cell>
          <cell r="G1306">
            <v>-118707.46</v>
          </cell>
          <cell r="H1306">
            <v>-113420.59</v>
          </cell>
          <cell r="I1306">
            <v>-99578.55</v>
          </cell>
          <cell r="J1306">
            <v>-106224.96000000001</v>
          </cell>
          <cell r="K1306">
            <v>-103177.79</v>
          </cell>
          <cell r="L1306">
            <v>-93724</v>
          </cell>
          <cell r="M1306">
            <v>-85021.04</v>
          </cell>
          <cell r="N1306">
            <v>-71973.259999999995</v>
          </cell>
          <cell r="O1306">
            <v>-1932848.41</v>
          </cell>
          <cell r="P1306">
            <v>-1290980.02</v>
          </cell>
          <cell r="Q1306">
            <v>-379983.69</v>
          </cell>
          <cell r="R1306">
            <v>-351296.73</v>
          </cell>
          <cell r="S1306">
            <v>-308981.3</v>
          </cell>
          <cell r="T1306">
            <v>-250718.3</v>
          </cell>
          <cell r="U1306">
            <v>-665280.06999999995</v>
          </cell>
          <cell r="V1306">
            <v>-557069.07750000001</v>
          </cell>
          <cell r="W1306">
            <v>-884871.26</v>
          </cell>
          <cell r="X1306">
            <v>-1171058.5550000002</v>
          </cell>
        </row>
        <row r="1307">
          <cell r="A1307">
            <v>765520</v>
          </cell>
          <cell r="B1307" t="str">
            <v xml:space="preserve">                                                  765520     Int Inc-Alt Energy</v>
          </cell>
          <cell r="C1307">
            <v>93.29</v>
          </cell>
          <cell r="D1307">
            <v>81.55</v>
          </cell>
          <cell r="E1307">
            <v>88.34</v>
          </cell>
          <cell r="F1307">
            <v>84.24</v>
          </cell>
          <cell r="G1307">
            <v>26.44</v>
          </cell>
          <cell r="H1307">
            <v>52.81</v>
          </cell>
          <cell r="I1307">
            <v>53.11</v>
          </cell>
          <cell r="J1307">
            <v>51.95</v>
          </cell>
          <cell r="K1307">
            <v>49.19</v>
          </cell>
          <cell r="L1307">
            <v>49.47</v>
          </cell>
          <cell r="M1307">
            <v>44.91</v>
          </cell>
          <cell r="N1307">
            <v>37.979999999999997</v>
          </cell>
          <cell r="O1307">
            <v>1294.8399999999999</v>
          </cell>
          <cell r="P1307">
            <v>713.28</v>
          </cell>
          <cell r="Q1307">
            <v>263.18</v>
          </cell>
          <cell r="R1307">
            <v>163.49</v>
          </cell>
          <cell r="S1307">
            <v>154.25</v>
          </cell>
          <cell r="T1307">
            <v>132.36000000000001</v>
          </cell>
          <cell r="U1307">
            <v>456.53750000000002</v>
          </cell>
          <cell r="V1307">
            <v>352.78250000000003</v>
          </cell>
          <cell r="W1307">
            <v>504.77499999999998</v>
          </cell>
          <cell r="X1307">
            <v>649.97249999999997</v>
          </cell>
        </row>
        <row r="1308">
          <cell r="A1308">
            <v>765526</v>
          </cell>
          <cell r="B1308" t="str">
            <v xml:space="preserve">                                                  765526     Ener-Alt Orig Amort Exp</v>
          </cell>
          <cell r="C1308">
            <v>51.5</v>
          </cell>
          <cell r="D1308">
            <v>13.84</v>
          </cell>
          <cell r="E1308">
            <v>13.84</v>
          </cell>
          <cell r="F1308">
            <v>13.84</v>
          </cell>
          <cell r="G1308">
            <v>207.7</v>
          </cell>
          <cell r="H1308">
            <v>10.119999999999999</v>
          </cell>
          <cell r="I1308">
            <v>10.119999999999999</v>
          </cell>
          <cell r="J1308">
            <v>10.119999999999999</v>
          </cell>
          <cell r="K1308">
            <v>10.119999999999999</v>
          </cell>
          <cell r="L1308">
            <v>10.119999999999999</v>
          </cell>
          <cell r="M1308">
            <v>105.81</v>
          </cell>
          <cell r="N1308">
            <v>6.61</v>
          </cell>
          <cell r="O1308">
            <v>210.87</v>
          </cell>
          <cell r="P1308">
            <v>463.74</v>
          </cell>
          <cell r="Q1308">
            <v>79.180000000000007</v>
          </cell>
          <cell r="R1308">
            <v>231.66</v>
          </cell>
          <cell r="S1308">
            <v>30.36</v>
          </cell>
          <cell r="T1308">
            <v>122.54</v>
          </cell>
          <cell r="U1308">
            <v>101.7225</v>
          </cell>
          <cell r="V1308">
            <v>195.94</v>
          </cell>
          <cell r="W1308">
            <v>326.02</v>
          </cell>
          <cell r="X1308">
            <v>403.34750000000003</v>
          </cell>
        </row>
        <row r="1309">
          <cell r="A1309" t="str">
            <v xml:space="preserve">                                             ENERGYLNS</v>
          </cell>
          <cell r="B1309" t="str">
            <v xml:space="preserve">                                             Energy loans</v>
          </cell>
          <cell r="C1309">
            <v>1150469.44</v>
          </cell>
          <cell r="D1309">
            <v>974179.43</v>
          </cell>
          <cell r="E1309">
            <v>1045362.24</v>
          </cell>
          <cell r="F1309">
            <v>1014743.83</v>
          </cell>
          <cell r="G1309">
            <v>1019573.4</v>
          </cell>
          <cell r="H1309">
            <v>964296.17</v>
          </cell>
          <cell r="I1309">
            <v>980375.19</v>
          </cell>
          <cell r="J1309">
            <v>952229.31</v>
          </cell>
          <cell r="K1309">
            <v>897442.36</v>
          </cell>
          <cell r="L1309">
            <v>902053.77</v>
          </cell>
          <cell r="M1309">
            <v>852081.08</v>
          </cell>
          <cell r="N1309">
            <v>920260.35</v>
          </cell>
          <cell r="O1309">
            <v>15305899.1</v>
          </cell>
          <cell r="P1309">
            <v>11673066.569999998</v>
          </cell>
          <cell r="Q1309">
            <v>3170011.11</v>
          </cell>
          <cell r="R1309">
            <v>2998613.4</v>
          </cell>
          <cell r="S1309">
            <v>2830046.86</v>
          </cell>
          <cell r="T1309">
            <v>2674395.2000000002</v>
          </cell>
          <cell r="U1309">
            <v>5437757.1299999999</v>
          </cell>
          <cell r="V1309">
            <v>4681929.7249999996</v>
          </cell>
          <cell r="W1309">
            <v>7604381.1475</v>
          </cell>
          <cell r="X1309">
            <v>10331317.324999999</v>
          </cell>
        </row>
        <row r="1310">
          <cell r="A1310">
            <v>733301</v>
          </cell>
          <cell r="B1310" t="str">
            <v xml:space="preserve">                                                  733301     Fair Value Hedge-gaines/losses</v>
          </cell>
          <cell r="C1310" t="str">
            <v>0</v>
          </cell>
          <cell r="D1310" t="str">
            <v>0</v>
          </cell>
          <cell r="E1310" t="str">
            <v>0</v>
          </cell>
          <cell r="F1310" t="str">
            <v>0</v>
          </cell>
          <cell r="G1310" t="str">
            <v>0</v>
          </cell>
          <cell r="H1310" t="str">
            <v>0</v>
          </cell>
          <cell r="I1310" t="str">
            <v>0</v>
          </cell>
          <cell r="J1310" t="str">
            <v>0</v>
          </cell>
          <cell r="K1310" t="str">
            <v>0</v>
          </cell>
          <cell r="L1310" t="str">
            <v>0</v>
          </cell>
          <cell r="M1310" t="str">
            <v>0</v>
          </cell>
          <cell r="N1310" t="str">
            <v>0</v>
          </cell>
          <cell r="O1310">
            <v>0</v>
          </cell>
          <cell r="P1310" t="str">
            <v>0</v>
          </cell>
          <cell r="Q1310" t="str">
            <v>0</v>
          </cell>
          <cell r="R1310" t="str">
            <v>0</v>
          </cell>
          <cell r="S1310" t="str">
            <v>0</v>
          </cell>
          <cell r="T1310" t="str">
            <v>0</v>
          </cell>
          <cell r="U1310">
            <v>0</v>
          </cell>
          <cell r="V1310" t="str">
            <v>0</v>
          </cell>
          <cell r="W1310" t="str">
            <v>0</v>
          </cell>
          <cell r="X1310" t="str">
            <v>0</v>
          </cell>
        </row>
        <row r="1311">
          <cell r="A1311">
            <v>733303</v>
          </cell>
          <cell r="B1311" t="str">
            <v xml:space="preserve">                                                  733303     ORMD FX gain/loss</v>
          </cell>
          <cell r="C1311" t="str">
            <v>0</v>
          </cell>
          <cell r="D1311" t="str">
            <v>0</v>
          </cell>
          <cell r="E1311" t="str">
            <v>0</v>
          </cell>
          <cell r="F1311" t="str">
            <v>0</v>
          </cell>
          <cell r="G1311" t="str">
            <v>0</v>
          </cell>
          <cell r="H1311" t="str">
            <v>0</v>
          </cell>
          <cell r="I1311" t="str">
            <v>0</v>
          </cell>
          <cell r="J1311" t="str">
            <v>0</v>
          </cell>
          <cell r="K1311" t="str">
            <v>0</v>
          </cell>
          <cell r="L1311" t="str">
            <v>0</v>
          </cell>
          <cell r="M1311" t="str">
            <v>0</v>
          </cell>
          <cell r="N1311" t="str">
            <v>0</v>
          </cell>
          <cell r="O1311" t="str">
            <v>0</v>
          </cell>
          <cell r="P1311" t="str">
            <v>0</v>
          </cell>
          <cell r="Q1311" t="str">
            <v>0</v>
          </cell>
          <cell r="R1311" t="str">
            <v>0</v>
          </cell>
          <cell r="S1311" t="str">
            <v>0</v>
          </cell>
          <cell r="T1311" t="str">
            <v>0</v>
          </cell>
          <cell r="U1311" t="str">
            <v>0</v>
          </cell>
          <cell r="V1311" t="str">
            <v>0</v>
          </cell>
          <cell r="W1311" t="str">
            <v>0</v>
          </cell>
          <cell r="X1311" t="str">
            <v>0</v>
          </cell>
        </row>
        <row r="1312">
          <cell r="A1312">
            <v>733305</v>
          </cell>
          <cell r="B1312" t="str">
            <v xml:space="preserve">                                                  733305     Derivatives DNQ-gains/losses</v>
          </cell>
          <cell r="C1312">
            <v>316710451.05000001</v>
          </cell>
          <cell r="D1312">
            <v>-223230893.36000001</v>
          </cell>
          <cell r="E1312">
            <v>1422831964.02</v>
          </cell>
          <cell r="F1312">
            <v>837332536</v>
          </cell>
          <cell r="G1312">
            <v>1043593654.15</v>
          </cell>
          <cell r="H1312">
            <v>306965755.38999999</v>
          </cell>
          <cell r="I1312">
            <v>-1122175849.9300001</v>
          </cell>
          <cell r="J1312">
            <v>-1413802719.74</v>
          </cell>
          <cell r="K1312">
            <v>-464264069.86000001</v>
          </cell>
          <cell r="L1312">
            <v>-242286704.09</v>
          </cell>
          <cell r="M1312">
            <v>-525436181.73000002</v>
          </cell>
          <cell r="N1312">
            <v>309542346.22000003</v>
          </cell>
          <cell r="O1312">
            <v>429169294.42000002</v>
          </cell>
          <cell r="P1312">
            <v>245780288.12</v>
          </cell>
          <cell r="Q1312">
            <v>1516311521.71</v>
          </cell>
          <cell r="R1312">
            <v>2187891945.54</v>
          </cell>
          <cell r="S1312">
            <v>-3000242639.5300002</v>
          </cell>
          <cell r="T1312">
            <v>-458180539.60000002</v>
          </cell>
          <cell r="U1312">
            <v>588917706.21749997</v>
          </cell>
          <cell r="V1312">
            <v>2742849189.6325002</v>
          </cell>
          <cell r="W1312">
            <v>2039604202.4675</v>
          </cell>
          <cell r="X1312">
            <v>336913295.34249997</v>
          </cell>
        </row>
        <row r="1313">
          <cell r="A1313">
            <v>733306</v>
          </cell>
          <cell r="B1313" t="str">
            <v xml:space="preserve">                                                  733306     DNQ Option Time Value Activity</v>
          </cell>
          <cell r="C1313">
            <v>-179833378.05000001</v>
          </cell>
          <cell r="D1313">
            <v>-162638529</v>
          </cell>
          <cell r="E1313">
            <v>-155406223.96000001</v>
          </cell>
          <cell r="F1313">
            <v>-138239972.18000001</v>
          </cell>
          <cell r="G1313">
            <v>-130070176.7</v>
          </cell>
          <cell r="H1313">
            <v>-122877677.26000001</v>
          </cell>
          <cell r="I1313">
            <v>-116732265.23999999</v>
          </cell>
          <cell r="J1313">
            <v>-113565358.26000001</v>
          </cell>
          <cell r="K1313">
            <v>-107779152.19</v>
          </cell>
          <cell r="L1313">
            <v>-109117631.51000001</v>
          </cell>
          <cell r="M1313">
            <v>-103790756.56</v>
          </cell>
          <cell r="N1313">
            <v>-103945746.56</v>
          </cell>
          <cell r="O1313">
            <v>-3005366088.0999999</v>
          </cell>
          <cell r="P1313">
            <v>-1543996867.47</v>
          </cell>
          <cell r="Q1313">
            <v>-497878131.00999999</v>
          </cell>
          <cell r="R1313">
            <v>-391187826.13999999</v>
          </cell>
          <cell r="S1313">
            <v>-338076775.69</v>
          </cell>
          <cell r="T1313">
            <v>-316854134.63</v>
          </cell>
          <cell r="U1313">
            <v>-1006387376.0525</v>
          </cell>
          <cell r="V1313">
            <v>-697312617.81000006</v>
          </cell>
          <cell r="W1313">
            <v>-1060342623.2574999</v>
          </cell>
          <cell r="X1313">
            <v>-1386862771.3924999</v>
          </cell>
        </row>
        <row r="1314">
          <cell r="A1314">
            <v>733308</v>
          </cell>
          <cell r="B1314" t="str">
            <v xml:space="preserve">                                                  733308     Ded Chnl DNQ gain/loss</v>
          </cell>
          <cell r="C1314">
            <v>-53246.57</v>
          </cell>
          <cell r="D1314">
            <v>-52704.18</v>
          </cell>
          <cell r="E1314">
            <v>807997.8</v>
          </cell>
          <cell r="F1314">
            <v>294691.65000000002</v>
          </cell>
          <cell r="G1314">
            <v>695856.65</v>
          </cell>
          <cell r="H1314">
            <v>360635.18</v>
          </cell>
          <cell r="I1314">
            <v>-849500.33</v>
          </cell>
          <cell r="J1314">
            <v>-651035.24</v>
          </cell>
          <cell r="K1314">
            <v>-445308.42</v>
          </cell>
          <cell r="L1314">
            <v>-334554.56</v>
          </cell>
          <cell r="M1314">
            <v>-648055.13</v>
          </cell>
          <cell r="N1314">
            <v>457075.58</v>
          </cell>
          <cell r="O1314">
            <v>1527961.16</v>
          </cell>
          <cell r="P1314">
            <v>-418147.57</v>
          </cell>
          <cell r="Q1314">
            <v>702047.05</v>
          </cell>
          <cell r="R1314">
            <v>1351183.48</v>
          </cell>
          <cell r="S1314">
            <v>-1945843.99</v>
          </cell>
          <cell r="T1314">
            <v>-525534.11</v>
          </cell>
          <cell r="U1314">
            <v>517702.72249999997</v>
          </cell>
          <cell r="V1314">
            <v>1361152.9075</v>
          </cell>
          <cell r="W1314">
            <v>979260.5575</v>
          </cell>
          <cell r="X1314">
            <v>-353288.05</v>
          </cell>
        </row>
        <row r="1315">
          <cell r="A1315">
            <v>733310</v>
          </cell>
          <cell r="B1315" t="str">
            <v xml:space="preserve">                                                  733310     iStar-DNQ Swap/Optn Interest exp/inc</v>
          </cell>
          <cell r="C1315">
            <v>-53206036.090000004</v>
          </cell>
          <cell r="D1315">
            <v>-65939811</v>
          </cell>
          <cell r="E1315">
            <v>-34169852.189999998</v>
          </cell>
          <cell r="F1315">
            <v>-29504924.010000002</v>
          </cell>
          <cell r="G1315">
            <v>-8557569.9600000009</v>
          </cell>
          <cell r="H1315">
            <v>-13794735.82</v>
          </cell>
          <cell r="I1315">
            <v>30558542.27</v>
          </cell>
          <cell r="J1315">
            <v>43149893.670000002</v>
          </cell>
          <cell r="K1315">
            <v>28019059.890000001</v>
          </cell>
          <cell r="L1315">
            <v>24244375.399999999</v>
          </cell>
          <cell r="M1315">
            <v>18403393.579999998</v>
          </cell>
          <cell r="N1315">
            <v>20310756.460000001</v>
          </cell>
          <cell r="O1315">
            <v>-1278641249.1400001</v>
          </cell>
          <cell r="P1315">
            <v>-40486907.799999997</v>
          </cell>
          <cell r="Q1315">
            <v>-153315699.28</v>
          </cell>
          <cell r="R1315">
            <v>-51857229.789999999</v>
          </cell>
          <cell r="S1315">
            <v>101727495.83</v>
          </cell>
          <cell r="T1315">
            <v>62958525.439999998</v>
          </cell>
          <cell r="U1315">
            <v>-401077207.89999998</v>
          </cell>
          <cell r="V1315">
            <v>-183171861.2225</v>
          </cell>
          <cell r="W1315">
            <v>-153674310.56</v>
          </cell>
          <cell r="X1315">
            <v>-70982765.784999996</v>
          </cell>
        </row>
        <row r="1316">
          <cell r="A1316">
            <v>733316</v>
          </cell>
          <cell r="B1316" t="str">
            <v xml:space="preserve">                                                  733316     Asset swaps DNQ- gains/losses</v>
          </cell>
          <cell r="C1316" t="str">
            <v>0</v>
          </cell>
          <cell r="D1316" t="str">
            <v>0</v>
          </cell>
          <cell r="E1316" t="str">
            <v>0</v>
          </cell>
          <cell r="F1316" t="str">
            <v>0</v>
          </cell>
          <cell r="G1316" t="str">
            <v>0</v>
          </cell>
          <cell r="H1316" t="str">
            <v>0</v>
          </cell>
          <cell r="I1316" t="str">
            <v>0</v>
          </cell>
          <cell r="J1316" t="str">
            <v>0</v>
          </cell>
          <cell r="K1316" t="str">
            <v>0</v>
          </cell>
          <cell r="L1316" t="str">
            <v>0</v>
          </cell>
          <cell r="M1316" t="str">
            <v>0</v>
          </cell>
          <cell r="N1316" t="str">
            <v>0</v>
          </cell>
          <cell r="O1316" t="str">
            <v>0</v>
          </cell>
          <cell r="P1316" t="str">
            <v>0</v>
          </cell>
          <cell r="Q1316" t="str">
            <v>0</v>
          </cell>
          <cell r="R1316" t="str">
            <v>0</v>
          </cell>
          <cell r="S1316" t="str">
            <v>0</v>
          </cell>
          <cell r="T1316" t="str">
            <v>0</v>
          </cell>
          <cell r="U1316" t="str">
            <v>0</v>
          </cell>
          <cell r="V1316" t="str">
            <v>0</v>
          </cell>
          <cell r="W1316" t="str">
            <v>0</v>
          </cell>
          <cell r="X1316" t="str">
            <v>0</v>
          </cell>
        </row>
        <row r="1317">
          <cell r="A1317">
            <v>733317</v>
          </cell>
          <cell r="B1317" t="str">
            <v xml:space="preserve">                                                  733317     MV gain/loss anticipatory hedge</v>
          </cell>
          <cell r="C1317" t="str">
            <v>0</v>
          </cell>
          <cell r="D1317" t="str">
            <v>0</v>
          </cell>
          <cell r="E1317" t="str">
            <v>0</v>
          </cell>
          <cell r="F1317" t="str">
            <v>0</v>
          </cell>
          <cell r="G1317" t="str">
            <v>0</v>
          </cell>
          <cell r="H1317" t="str">
            <v>0</v>
          </cell>
          <cell r="I1317" t="str">
            <v>0</v>
          </cell>
          <cell r="J1317" t="str">
            <v>0</v>
          </cell>
          <cell r="K1317" t="str">
            <v>0</v>
          </cell>
          <cell r="L1317" t="str">
            <v>0</v>
          </cell>
          <cell r="M1317" t="str">
            <v>0</v>
          </cell>
          <cell r="N1317" t="str">
            <v>0</v>
          </cell>
          <cell r="O1317" t="str">
            <v>0</v>
          </cell>
          <cell r="P1317" t="str">
            <v>0</v>
          </cell>
          <cell r="Q1317" t="str">
            <v>0</v>
          </cell>
          <cell r="R1317" t="str">
            <v>0</v>
          </cell>
          <cell r="S1317" t="str">
            <v>0</v>
          </cell>
          <cell r="T1317" t="str">
            <v>0</v>
          </cell>
          <cell r="U1317" t="str">
            <v>0</v>
          </cell>
          <cell r="V1317" t="str">
            <v>0</v>
          </cell>
          <cell r="W1317" t="str">
            <v>0</v>
          </cell>
          <cell r="X1317" t="str">
            <v>0</v>
          </cell>
        </row>
        <row r="1318">
          <cell r="A1318">
            <v>733318</v>
          </cell>
          <cell r="B1318" t="str">
            <v xml:space="preserve">                                                  733318     FV MV gains/losses - anticipatory hdg</v>
          </cell>
          <cell r="C1318" t="str">
            <v>0</v>
          </cell>
          <cell r="D1318" t="str">
            <v>0</v>
          </cell>
          <cell r="E1318" t="str">
            <v>0</v>
          </cell>
          <cell r="F1318" t="str">
            <v>0</v>
          </cell>
          <cell r="G1318" t="str">
            <v>0</v>
          </cell>
          <cell r="H1318" t="str">
            <v>0</v>
          </cell>
          <cell r="I1318" t="str">
            <v>0</v>
          </cell>
          <cell r="J1318" t="str">
            <v>0</v>
          </cell>
          <cell r="K1318" t="str">
            <v>0</v>
          </cell>
          <cell r="L1318" t="str">
            <v>0</v>
          </cell>
          <cell r="M1318" t="str">
            <v>0</v>
          </cell>
          <cell r="N1318" t="str">
            <v>0</v>
          </cell>
          <cell r="O1318" t="str">
            <v>0</v>
          </cell>
          <cell r="P1318" t="str">
            <v>0</v>
          </cell>
          <cell r="Q1318" t="str">
            <v>0</v>
          </cell>
          <cell r="R1318" t="str">
            <v>0</v>
          </cell>
          <cell r="S1318" t="str">
            <v>0</v>
          </cell>
          <cell r="T1318" t="str">
            <v>0</v>
          </cell>
          <cell r="U1318" t="str">
            <v>0</v>
          </cell>
          <cell r="V1318" t="str">
            <v>0</v>
          </cell>
          <cell r="W1318" t="str">
            <v>0</v>
          </cell>
          <cell r="X1318" t="str">
            <v>0</v>
          </cell>
        </row>
        <row r="1319">
          <cell r="A1319">
            <v>733328</v>
          </cell>
          <cell r="B1319" t="str">
            <v xml:space="preserve">                                                  733328     CF-DNQ Hedge Change</v>
          </cell>
          <cell r="C1319" t="str">
            <v>0</v>
          </cell>
          <cell r="D1319" t="str">
            <v>0</v>
          </cell>
          <cell r="E1319" t="str">
            <v>0</v>
          </cell>
          <cell r="F1319" t="str">
            <v>0</v>
          </cell>
          <cell r="G1319" t="str">
            <v>0</v>
          </cell>
          <cell r="H1319" t="str">
            <v>0</v>
          </cell>
          <cell r="I1319" t="str">
            <v>0</v>
          </cell>
          <cell r="J1319" t="str">
            <v>0</v>
          </cell>
          <cell r="K1319" t="str">
            <v>0</v>
          </cell>
          <cell r="L1319" t="str">
            <v>0</v>
          </cell>
          <cell r="M1319" t="str">
            <v>0</v>
          </cell>
          <cell r="N1319" t="str">
            <v>0</v>
          </cell>
          <cell r="O1319">
            <v>130035.02</v>
          </cell>
          <cell r="P1319" t="str">
            <v>0</v>
          </cell>
          <cell r="Q1319" t="str">
            <v>0</v>
          </cell>
          <cell r="R1319" t="str">
            <v>0</v>
          </cell>
          <cell r="S1319" t="str">
            <v>0</v>
          </cell>
          <cell r="T1319" t="str">
            <v>0</v>
          </cell>
          <cell r="U1319">
            <v>32508.755000000001</v>
          </cell>
          <cell r="V1319" t="str">
            <v>0</v>
          </cell>
          <cell r="W1319" t="str">
            <v>0</v>
          </cell>
          <cell r="X1319" t="str">
            <v>0</v>
          </cell>
        </row>
        <row r="1320">
          <cell r="A1320">
            <v>733330</v>
          </cell>
          <cell r="B1320" t="str">
            <v xml:space="preserve">                                                  733330     FAS 133 MV Gain/Loss FPC REMIC</v>
          </cell>
          <cell r="C1320" t="str">
            <v>0</v>
          </cell>
          <cell r="D1320" t="str">
            <v>0</v>
          </cell>
          <cell r="E1320" t="str">
            <v>0</v>
          </cell>
          <cell r="F1320" t="str">
            <v>0</v>
          </cell>
          <cell r="G1320" t="str">
            <v>0</v>
          </cell>
          <cell r="H1320">
            <v>-1875000</v>
          </cell>
          <cell r="I1320">
            <v>2760292</v>
          </cell>
          <cell r="J1320">
            <v>483330.15</v>
          </cell>
          <cell r="K1320">
            <v>230017.37</v>
          </cell>
          <cell r="L1320">
            <v>11905.55</v>
          </cell>
          <cell r="M1320">
            <v>188712.73</v>
          </cell>
          <cell r="N1320">
            <v>-3180.64</v>
          </cell>
          <cell r="O1320" t="str">
            <v>0</v>
          </cell>
          <cell r="P1320">
            <v>1796077.16</v>
          </cell>
          <cell r="Q1320" t="str">
            <v>0</v>
          </cell>
          <cell r="R1320">
            <v>-1875000</v>
          </cell>
          <cell r="S1320">
            <v>3473639.52</v>
          </cell>
          <cell r="T1320">
            <v>197437.64</v>
          </cell>
          <cell r="U1320" t="str">
            <v>0</v>
          </cell>
          <cell r="V1320">
            <v>-468750</v>
          </cell>
          <cell r="W1320">
            <v>494388.41749999998</v>
          </cell>
          <cell r="X1320">
            <v>1701129.8875</v>
          </cell>
        </row>
        <row r="1321">
          <cell r="A1321">
            <v>733349</v>
          </cell>
          <cell r="B1321" t="str">
            <v xml:space="preserve">                                                  733349     FAS 149 Derivative gains/losses</v>
          </cell>
          <cell r="C1321">
            <v>-2331793.38</v>
          </cell>
          <cell r="D1321">
            <v>788877.21</v>
          </cell>
          <cell r="E1321">
            <v>-1674474.48</v>
          </cell>
          <cell r="F1321">
            <v>-676788.08</v>
          </cell>
          <cell r="G1321">
            <v>525847.27</v>
          </cell>
          <cell r="H1321">
            <v>-25790238.850000001</v>
          </cell>
          <cell r="I1321">
            <v>-27196329.489999998</v>
          </cell>
          <cell r="J1321">
            <v>14864108.720000001</v>
          </cell>
          <cell r="K1321">
            <v>39623505.960000001</v>
          </cell>
          <cell r="L1321">
            <v>-7822177.7800000003</v>
          </cell>
          <cell r="M1321">
            <v>37039391.289999999</v>
          </cell>
          <cell r="N1321">
            <v>40072716.009999998</v>
          </cell>
          <cell r="O1321">
            <v>-188474639.84</v>
          </cell>
          <cell r="P1321">
            <v>67422644.400000006</v>
          </cell>
          <cell r="Q1321">
            <v>-3217390.65</v>
          </cell>
          <cell r="R1321">
            <v>-25941179.66</v>
          </cell>
          <cell r="S1321">
            <v>27291285.190000005</v>
          </cell>
          <cell r="T1321">
            <v>69289929.519999996</v>
          </cell>
          <cell r="U1321">
            <v>-48891685.009999998</v>
          </cell>
          <cell r="V1321">
            <v>-9909617.7874999996</v>
          </cell>
          <cell r="W1321">
            <v>-32217886.577500001</v>
          </cell>
          <cell r="X1321">
            <v>20803956.192500003</v>
          </cell>
        </row>
        <row r="1322">
          <cell r="A1322">
            <v>733350</v>
          </cell>
          <cell r="B1322" t="str">
            <v xml:space="preserve">                                                  733350     FX Gain/Loss Deriv FAS 52</v>
          </cell>
          <cell r="C1322">
            <v>69635539.640000001</v>
          </cell>
          <cell r="D1322">
            <v>22777554.510000002</v>
          </cell>
          <cell r="E1322">
            <v>-82182193.560000002</v>
          </cell>
          <cell r="F1322">
            <v>-122174005.45999999</v>
          </cell>
          <cell r="G1322">
            <v>1211539.3999999999</v>
          </cell>
          <cell r="H1322">
            <v>-10847879.93</v>
          </cell>
          <cell r="I1322">
            <v>-1593625.07</v>
          </cell>
          <cell r="J1322">
            <v>-5833376.6900000004</v>
          </cell>
          <cell r="K1322">
            <v>-2278698.33</v>
          </cell>
          <cell r="L1322">
            <v>15240040.449999999</v>
          </cell>
          <cell r="M1322">
            <v>2554128.66</v>
          </cell>
          <cell r="N1322">
            <v>-2721024.55</v>
          </cell>
          <cell r="O1322">
            <v>115955970.72</v>
          </cell>
          <cell r="P1322">
            <v>-116212000.93000001</v>
          </cell>
          <cell r="Q1322">
            <v>10230900.590000004</v>
          </cell>
          <cell r="R1322">
            <v>-131810345.98999998</v>
          </cell>
          <cell r="S1322">
            <v>-9705700.0899999999</v>
          </cell>
          <cell r="T1322">
            <v>15073144.559999999</v>
          </cell>
          <cell r="U1322">
            <v>72058876.274999991</v>
          </cell>
          <cell r="V1322">
            <v>-83505803.787499994</v>
          </cell>
          <cell r="W1322">
            <v>-126261027.13</v>
          </cell>
          <cell r="X1322">
            <v>-119258306.95999999</v>
          </cell>
        </row>
        <row r="1323">
          <cell r="A1323">
            <v>733351</v>
          </cell>
          <cell r="B1323" t="str">
            <v xml:space="preserve">                                                  733351     FX Gain/Loss Debt FAS 52</v>
          </cell>
          <cell r="C1323">
            <v>-69635539.640000001</v>
          </cell>
          <cell r="D1323">
            <v>-22777554.52</v>
          </cell>
          <cell r="E1323">
            <v>82182193.569999993</v>
          </cell>
          <cell r="F1323">
            <v>0</v>
          </cell>
          <cell r="G1323" t="str">
            <v>0</v>
          </cell>
          <cell r="H1323">
            <v>67350544.439999998</v>
          </cell>
          <cell r="I1323">
            <v>-31675048.82</v>
          </cell>
          <cell r="J1323">
            <v>14572790.66</v>
          </cell>
          <cell r="K1323">
            <v>56679442.649999999</v>
          </cell>
          <cell r="L1323">
            <v>-84626151.060000002</v>
          </cell>
          <cell r="M1323">
            <v>-70312132.290000007</v>
          </cell>
          <cell r="N1323">
            <v>48317675.549999997</v>
          </cell>
          <cell r="O1323">
            <v>-115955970.72</v>
          </cell>
          <cell r="P1323">
            <v>-9923779.4600000009</v>
          </cell>
          <cell r="Q1323">
            <v>-10230900.590000004</v>
          </cell>
          <cell r="R1323">
            <v>67350544.439999998</v>
          </cell>
          <cell r="S1323">
            <v>39577184.489999995</v>
          </cell>
          <cell r="T1323">
            <v>-106620607.80000003</v>
          </cell>
          <cell r="U1323">
            <v>-72058876.277499989</v>
          </cell>
          <cell r="V1323">
            <v>6606735.5200000005</v>
          </cell>
          <cell r="W1323">
            <v>54819613.227499999</v>
          </cell>
          <cell r="X1323">
            <v>10150567.787500001</v>
          </cell>
        </row>
        <row r="1324">
          <cell r="A1324">
            <v>733355</v>
          </cell>
          <cell r="B1324" t="str">
            <v xml:space="preserve">                                                  733355     MTM Adj on Settled RTFWL</v>
          </cell>
          <cell r="C1324" t="str">
            <v>0</v>
          </cell>
          <cell r="D1324" t="str">
            <v>0</v>
          </cell>
          <cell r="E1324" t="str">
            <v>0</v>
          </cell>
          <cell r="F1324" t="str">
            <v>0</v>
          </cell>
          <cell r="G1324" t="str">
            <v>0</v>
          </cell>
          <cell r="H1324" t="str">
            <v>0</v>
          </cell>
          <cell r="I1324" t="str">
            <v>0</v>
          </cell>
          <cell r="J1324" t="str">
            <v>0</v>
          </cell>
          <cell r="K1324">
            <v>-1308219.6000000001</v>
          </cell>
          <cell r="L1324">
            <v>3589.96</v>
          </cell>
          <cell r="M1324">
            <v>10928.44</v>
          </cell>
          <cell r="N1324">
            <v>-0.01</v>
          </cell>
          <cell r="O1324" t="str">
            <v>0</v>
          </cell>
          <cell r="P1324">
            <v>-1293701.21</v>
          </cell>
          <cell r="Q1324" t="str">
            <v>0</v>
          </cell>
          <cell r="R1324" t="str">
            <v>0</v>
          </cell>
          <cell r="S1324">
            <v>-1308219.6000000001</v>
          </cell>
          <cell r="T1324">
            <v>14518.39</v>
          </cell>
          <cell r="U1324" t="str">
            <v>0</v>
          </cell>
          <cell r="V1324" t="str">
            <v>0</v>
          </cell>
          <cell r="W1324">
            <v>-327054.90000000002</v>
          </cell>
          <cell r="X1324">
            <v>-1300062.9125000001</v>
          </cell>
        </row>
        <row r="1325">
          <cell r="A1325">
            <v>733356</v>
          </cell>
          <cell r="B1325" t="str">
            <v xml:space="preserve">                                                  733356     MTM Open RTF</v>
          </cell>
          <cell r="C1325" t="str">
            <v>0</v>
          </cell>
          <cell r="D1325" t="str">
            <v>0</v>
          </cell>
          <cell r="E1325" t="str">
            <v>0</v>
          </cell>
          <cell r="F1325" t="str">
            <v>0</v>
          </cell>
          <cell r="G1325" t="str">
            <v>0</v>
          </cell>
          <cell r="H1325" t="str">
            <v>0</v>
          </cell>
          <cell r="I1325" t="str">
            <v>0</v>
          </cell>
          <cell r="J1325" t="str">
            <v>0</v>
          </cell>
          <cell r="K1325" t="str">
            <v>0</v>
          </cell>
          <cell r="L1325" t="str">
            <v>0</v>
          </cell>
          <cell r="M1325" t="str">
            <v>0</v>
          </cell>
          <cell r="N1325" t="str">
            <v>0</v>
          </cell>
          <cell r="O1325" t="str">
            <v>0</v>
          </cell>
          <cell r="P1325" t="str">
            <v>0</v>
          </cell>
          <cell r="Q1325" t="str">
            <v>0</v>
          </cell>
          <cell r="R1325" t="str">
            <v>0</v>
          </cell>
          <cell r="S1325" t="str">
            <v>0</v>
          </cell>
          <cell r="T1325" t="str">
            <v>0</v>
          </cell>
          <cell r="U1325" t="str">
            <v>0</v>
          </cell>
          <cell r="V1325" t="str">
            <v>0</v>
          </cell>
          <cell r="W1325" t="str">
            <v>0</v>
          </cell>
          <cell r="X1325" t="str">
            <v>0</v>
          </cell>
        </row>
        <row r="1326">
          <cell r="A1326">
            <v>789001</v>
          </cell>
          <cell r="B1326" t="str">
            <v xml:space="preserve">                                                       789001     iStar-DNQ Swap/Optn Gain/Loss Writeoff</v>
          </cell>
          <cell r="C1326" t="str">
            <v>0</v>
          </cell>
          <cell r="D1326" t="str">
            <v>0</v>
          </cell>
          <cell r="E1326" t="str">
            <v>0</v>
          </cell>
          <cell r="F1326" t="str">
            <v>0</v>
          </cell>
          <cell r="G1326" t="str">
            <v>0</v>
          </cell>
          <cell r="H1326" t="str">
            <v>0</v>
          </cell>
          <cell r="I1326" t="str">
            <v>0</v>
          </cell>
          <cell r="J1326" t="str">
            <v>0</v>
          </cell>
          <cell r="K1326" t="str">
            <v>0</v>
          </cell>
          <cell r="L1326" t="str">
            <v>0</v>
          </cell>
          <cell r="M1326" t="str">
            <v>0</v>
          </cell>
          <cell r="N1326" t="str">
            <v>0</v>
          </cell>
          <cell r="O1326">
            <v>0</v>
          </cell>
          <cell r="P1326" t="str">
            <v>0</v>
          </cell>
          <cell r="Q1326" t="str">
            <v>0</v>
          </cell>
          <cell r="R1326" t="str">
            <v>0</v>
          </cell>
          <cell r="S1326" t="str">
            <v>0</v>
          </cell>
          <cell r="T1326" t="str">
            <v>0</v>
          </cell>
          <cell r="U1326">
            <v>0</v>
          </cell>
          <cell r="V1326" t="str">
            <v>0</v>
          </cell>
          <cell r="W1326" t="str">
            <v>0</v>
          </cell>
          <cell r="X1326" t="str">
            <v>0</v>
          </cell>
        </row>
        <row r="1327">
          <cell r="A1327">
            <v>747440</v>
          </cell>
          <cell r="B1327" t="str">
            <v xml:space="preserve">                                                       747440     Gain/Loss on Hedging</v>
          </cell>
          <cell r="C1327" t="str">
            <v>0</v>
          </cell>
          <cell r="D1327" t="str">
            <v>0</v>
          </cell>
          <cell r="E1327" t="str">
            <v>0</v>
          </cell>
          <cell r="F1327" t="str">
            <v>0</v>
          </cell>
          <cell r="G1327" t="str">
            <v>0</v>
          </cell>
          <cell r="H1327" t="str">
            <v>0</v>
          </cell>
          <cell r="I1327" t="str">
            <v>0</v>
          </cell>
          <cell r="J1327" t="str">
            <v>0</v>
          </cell>
          <cell r="K1327" t="str">
            <v>0</v>
          </cell>
          <cell r="L1327" t="str">
            <v>0</v>
          </cell>
          <cell r="M1327" t="str">
            <v>0</v>
          </cell>
          <cell r="N1327" t="str">
            <v>0</v>
          </cell>
          <cell r="O1327" t="str">
            <v>0</v>
          </cell>
          <cell r="P1327" t="str">
            <v>0</v>
          </cell>
          <cell r="Q1327" t="str">
            <v>0</v>
          </cell>
          <cell r="R1327" t="str">
            <v>0</v>
          </cell>
          <cell r="S1327" t="str">
            <v>0</v>
          </cell>
          <cell r="T1327" t="str">
            <v>0</v>
          </cell>
          <cell r="U1327" t="str">
            <v>0</v>
          </cell>
          <cell r="V1327" t="str">
            <v>0</v>
          </cell>
          <cell r="W1327" t="str">
            <v>0</v>
          </cell>
          <cell r="X1327" t="str">
            <v>0</v>
          </cell>
        </row>
        <row r="1328">
          <cell r="A1328" t="str">
            <v xml:space="preserve">                                                  HEDGEGAINLOSS</v>
          </cell>
          <cell r="B1328" t="str">
            <v xml:space="preserve">                                                  HEDGEGAINLOSS</v>
          </cell>
          <cell r="C1328" t="str">
            <v>0</v>
          </cell>
          <cell r="D1328" t="str">
            <v>0</v>
          </cell>
          <cell r="E1328" t="str">
            <v>0</v>
          </cell>
          <cell r="F1328" t="str">
            <v>0</v>
          </cell>
          <cell r="G1328" t="str">
            <v>0</v>
          </cell>
          <cell r="H1328" t="str">
            <v>0</v>
          </cell>
          <cell r="I1328" t="str">
            <v>0</v>
          </cell>
          <cell r="J1328" t="str">
            <v>0</v>
          </cell>
          <cell r="K1328" t="str">
            <v>0</v>
          </cell>
          <cell r="L1328" t="str">
            <v>0</v>
          </cell>
          <cell r="M1328" t="str">
            <v>0</v>
          </cell>
          <cell r="N1328" t="str">
            <v>0</v>
          </cell>
          <cell r="O1328">
            <v>0</v>
          </cell>
          <cell r="P1328" t="str">
            <v>0</v>
          </cell>
          <cell r="Q1328" t="str">
            <v>0</v>
          </cell>
          <cell r="R1328" t="str">
            <v>0</v>
          </cell>
          <cell r="S1328" t="str">
            <v>0</v>
          </cell>
          <cell r="T1328" t="str">
            <v>0</v>
          </cell>
          <cell r="U1328">
            <v>0</v>
          </cell>
          <cell r="V1328" t="str">
            <v>0</v>
          </cell>
          <cell r="W1328" t="str">
            <v>0</v>
          </cell>
          <cell r="X1328" t="str">
            <v>0</v>
          </cell>
        </row>
        <row r="1329">
          <cell r="A1329" t="str">
            <v xml:space="preserve">                                             FAS133HEDGACTIV</v>
          </cell>
          <cell r="B1329" t="str">
            <v xml:space="preserve">                                             FAS133HEDGACTIV</v>
          </cell>
          <cell r="C1329">
            <v>81285996.960000023</v>
          </cell>
          <cell r="D1329">
            <v>-451073060.34000003</v>
          </cell>
          <cell r="E1329">
            <v>1232389411.1999998</v>
          </cell>
          <cell r="F1329">
            <v>547031537.91999984</v>
          </cell>
          <cell r="G1329">
            <v>907399150.80999982</v>
          </cell>
          <cell r="H1329">
            <v>199491403.15000001</v>
          </cell>
          <cell r="I1329">
            <v>-1266903784.6099999</v>
          </cell>
          <cell r="J1329">
            <v>-1460782366.7299998</v>
          </cell>
          <cell r="K1329">
            <v>-451523422.52999997</v>
          </cell>
          <cell r="L1329">
            <v>-404687307.64000005</v>
          </cell>
          <cell r="M1329">
            <v>-641990571.00999987</v>
          </cell>
          <cell r="N1329">
            <v>312030618.06000006</v>
          </cell>
          <cell r="O1329">
            <v>-4041654686.48</v>
          </cell>
          <cell r="P1329">
            <v>-1397332394.7599998</v>
          </cell>
          <cell r="Q1329">
            <v>862602347.81999981</v>
          </cell>
          <cell r="R1329">
            <v>1653922091.8799996</v>
          </cell>
          <cell r="S1329">
            <v>-3179209573.8699999</v>
          </cell>
          <cell r="T1329">
            <v>-734647260.58999979</v>
          </cell>
          <cell r="U1329">
            <v>-866888351.26999986</v>
          </cell>
          <cell r="V1329">
            <v>1776448427.4525001</v>
          </cell>
          <cell r="W1329">
            <v>723074562.24499989</v>
          </cell>
          <cell r="X1329">
            <v>-1209188245.8899999</v>
          </cell>
        </row>
        <row r="1330">
          <cell r="A1330" t="str">
            <v xml:space="preserve">                                             GNMAFLOATADJ</v>
          </cell>
          <cell r="B1330" t="str">
            <v xml:space="preserve">                                             GNMAFLOATADJ</v>
          </cell>
          <cell r="C1330" t="str">
            <v>0</v>
          </cell>
          <cell r="D1330" t="str">
            <v>0</v>
          </cell>
          <cell r="E1330" t="str">
            <v>0</v>
          </cell>
          <cell r="F1330" t="str">
            <v>0</v>
          </cell>
          <cell r="G1330" t="str">
            <v>0</v>
          </cell>
          <cell r="H1330" t="str">
            <v>0</v>
          </cell>
          <cell r="I1330" t="str">
            <v>0</v>
          </cell>
          <cell r="J1330" t="str">
            <v>0</v>
          </cell>
          <cell r="K1330" t="str">
            <v>0</v>
          </cell>
          <cell r="L1330" t="str">
            <v>0</v>
          </cell>
          <cell r="M1330" t="str">
            <v>0</v>
          </cell>
          <cell r="N1330" t="str">
            <v>0</v>
          </cell>
          <cell r="O1330" t="str">
            <v>0</v>
          </cell>
          <cell r="P1330" t="str">
            <v>0</v>
          </cell>
          <cell r="Q1330" t="str">
            <v>0</v>
          </cell>
          <cell r="R1330" t="str">
            <v>0</v>
          </cell>
          <cell r="S1330" t="str">
            <v>0</v>
          </cell>
          <cell r="T1330" t="str">
            <v>0</v>
          </cell>
          <cell r="U1330" t="str">
            <v>0</v>
          </cell>
          <cell r="V1330" t="str">
            <v>0</v>
          </cell>
          <cell r="W1330" t="str">
            <v>0</v>
          </cell>
          <cell r="X1330" t="str">
            <v>0</v>
          </cell>
        </row>
        <row r="1331">
          <cell r="A1331">
            <v>732107</v>
          </cell>
          <cell r="B1331" t="str">
            <v xml:space="preserve">                                                  732107     SFee Income DUS ARM HFS</v>
          </cell>
          <cell r="C1331">
            <v>4709.32</v>
          </cell>
          <cell r="D1331">
            <v>4580.01</v>
          </cell>
          <cell r="E1331">
            <v>4989.28</v>
          </cell>
          <cell r="F1331">
            <v>4846.2299999999996</v>
          </cell>
          <cell r="G1331">
            <v>4979.34</v>
          </cell>
          <cell r="H1331">
            <v>4836.76</v>
          </cell>
          <cell r="I1331">
            <v>4149.3999999999996</v>
          </cell>
          <cell r="J1331">
            <v>4556.16</v>
          </cell>
          <cell r="K1331">
            <v>3275.2</v>
          </cell>
          <cell r="L1331">
            <v>3253.27</v>
          </cell>
          <cell r="M1331">
            <v>1668.62</v>
          </cell>
          <cell r="N1331">
            <v>2671.92</v>
          </cell>
          <cell r="O1331">
            <v>66638.41</v>
          </cell>
          <cell r="P1331">
            <v>48515.51</v>
          </cell>
          <cell r="Q1331">
            <v>14278.61</v>
          </cell>
          <cell r="R1331">
            <v>14662.33</v>
          </cell>
          <cell r="S1331">
            <v>11980.76</v>
          </cell>
          <cell r="T1331">
            <v>7593.81</v>
          </cell>
          <cell r="U1331">
            <v>23728.917500000003</v>
          </cell>
          <cell r="V1331">
            <v>21612.142499999998</v>
          </cell>
          <cell r="W1331">
            <v>35149.870000000003</v>
          </cell>
          <cell r="X1331">
            <v>44863.942499999997</v>
          </cell>
        </row>
        <row r="1332">
          <cell r="A1332">
            <v>732108</v>
          </cell>
          <cell r="B1332" t="str">
            <v xml:space="preserve">                                                  732108     Income - MF MRTG CE</v>
          </cell>
          <cell r="C1332">
            <v>8597.67</v>
          </cell>
          <cell r="D1332">
            <v>8574.42</v>
          </cell>
          <cell r="E1332">
            <v>8551.0300000000007</v>
          </cell>
          <cell r="F1332">
            <v>8527.5300000000007</v>
          </cell>
          <cell r="G1332">
            <v>16714.169999999998</v>
          </cell>
          <cell r="H1332">
            <v>8478.08</v>
          </cell>
          <cell r="I1332">
            <v>8456.2800000000007</v>
          </cell>
          <cell r="J1332">
            <v>8430.6</v>
          </cell>
          <cell r="K1332">
            <v>8408.09</v>
          </cell>
          <cell r="L1332">
            <v>8838.7199999999993</v>
          </cell>
          <cell r="M1332">
            <v>9758.9699999999993</v>
          </cell>
          <cell r="N1332">
            <v>8335.0400000000009</v>
          </cell>
          <cell r="O1332">
            <v>24425.21</v>
          </cell>
          <cell r="P1332">
            <v>111670.6</v>
          </cell>
          <cell r="Q1332">
            <v>25723.119999999999</v>
          </cell>
          <cell r="R1332">
            <v>33719.78</v>
          </cell>
          <cell r="S1332">
            <v>25294.97</v>
          </cell>
          <cell r="T1332">
            <v>26932.73</v>
          </cell>
          <cell r="U1332">
            <v>18979.522499999999</v>
          </cell>
          <cell r="V1332">
            <v>42595.372499999998</v>
          </cell>
          <cell r="W1332">
            <v>72102.432499999995</v>
          </cell>
          <cell r="X1332">
            <v>98330.154999999999</v>
          </cell>
        </row>
        <row r="1333">
          <cell r="A1333">
            <v>741202</v>
          </cell>
          <cell r="B1333" t="str">
            <v xml:space="preserve">                                                  741202     Def Fee Income Asap Deliv</v>
          </cell>
          <cell r="C1333" t="str">
            <v>0</v>
          </cell>
          <cell r="D1333" t="str">
            <v>0</v>
          </cell>
          <cell r="E1333" t="str">
            <v>0</v>
          </cell>
          <cell r="F1333" t="str">
            <v>0</v>
          </cell>
          <cell r="G1333" t="str">
            <v>0</v>
          </cell>
          <cell r="H1333" t="str">
            <v>0</v>
          </cell>
          <cell r="I1333" t="str">
            <v>0</v>
          </cell>
          <cell r="J1333" t="str">
            <v>0</v>
          </cell>
          <cell r="K1333" t="str">
            <v>0</v>
          </cell>
          <cell r="L1333" t="str">
            <v>0</v>
          </cell>
          <cell r="M1333" t="str">
            <v>0</v>
          </cell>
          <cell r="N1333" t="str">
            <v>0</v>
          </cell>
          <cell r="O1333" t="str">
            <v>0</v>
          </cell>
          <cell r="P1333" t="str">
            <v>0</v>
          </cell>
          <cell r="Q1333" t="str">
            <v>0</v>
          </cell>
          <cell r="R1333" t="str">
            <v>0</v>
          </cell>
          <cell r="S1333" t="str">
            <v>0</v>
          </cell>
          <cell r="T1333" t="str">
            <v>0</v>
          </cell>
          <cell r="U1333" t="str">
            <v>0</v>
          </cell>
          <cell r="V1333" t="str">
            <v>0</v>
          </cell>
          <cell r="W1333" t="str">
            <v>0</v>
          </cell>
          <cell r="X1333" t="str">
            <v>0</v>
          </cell>
        </row>
        <row r="1334">
          <cell r="A1334">
            <v>744111</v>
          </cell>
          <cell r="B1334" t="str">
            <v xml:space="preserve">                                                  744111     Deferred Fee Income Sf Mb</v>
          </cell>
          <cell r="C1334" t="str">
            <v>0</v>
          </cell>
          <cell r="D1334" t="str">
            <v>0</v>
          </cell>
          <cell r="E1334" t="str">
            <v>0</v>
          </cell>
          <cell r="F1334" t="str">
            <v>0</v>
          </cell>
          <cell r="G1334" t="str">
            <v>0</v>
          </cell>
          <cell r="H1334" t="str">
            <v>0</v>
          </cell>
          <cell r="I1334" t="str">
            <v>0</v>
          </cell>
          <cell r="J1334" t="str">
            <v>0</v>
          </cell>
          <cell r="K1334" t="str">
            <v>0</v>
          </cell>
          <cell r="L1334" t="str">
            <v>0</v>
          </cell>
          <cell r="M1334" t="str">
            <v>0</v>
          </cell>
          <cell r="N1334" t="str">
            <v>0</v>
          </cell>
          <cell r="O1334" t="str">
            <v>0</v>
          </cell>
          <cell r="P1334" t="str">
            <v>0</v>
          </cell>
          <cell r="Q1334" t="str">
            <v>0</v>
          </cell>
          <cell r="R1334" t="str">
            <v>0</v>
          </cell>
          <cell r="S1334" t="str">
            <v>0</v>
          </cell>
          <cell r="T1334" t="str">
            <v>0</v>
          </cell>
          <cell r="U1334" t="str">
            <v>0</v>
          </cell>
          <cell r="V1334" t="str">
            <v>0</v>
          </cell>
          <cell r="W1334" t="str">
            <v>0</v>
          </cell>
          <cell r="X1334" t="str">
            <v>0</v>
          </cell>
        </row>
        <row r="1335">
          <cell r="A1335">
            <v>744811</v>
          </cell>
          <cell r="B1335" t="str">
            <v xml:space="preserve">                                                  744811     Inc On Late Call-In Mbs</v>
          </cell>
          <cell r="C1335" t="str">
            <v>0</v>
          </cell>
          <cell r="D1335" t="str">
            <v>0</v>
          </cell>
          <cell r="E1335" t="str">
            <v>0</v>
          </cell>
          <cell r="F1335" t="str">
            <v>0</v>
          </cell>
          <cell r="G1335" t="str">
            <v>0</v>
          </cell>
          <cell r="H1335" t="str">
            <v>0</v>
          </cell>
          <cell r="I1335" t="str">
            <v>0</v>
          </cell>
          <cell r="J1335" t="str">
            <v>0</v>
          </cell>
          <cell r="K1335" t="str">
            <v>0</v>
          </cell>
          <cell r="L1335" t="str">
            <v>0</v>
          </cell>
          <cell r="M1335" t="str">
            <v>0</v>
          </cell>
          <cell r="N1335" t="str">
            <v>0</v>
          </cell>
          <cell r="O1335" t="str">
            <v>0</v>
          </cell>
          <cell r="P1335" t="str">
            <v>0</v>
          </cell>
          <cell r="Q1335" t="str">
            <v>0</v>
          </cell>
          <cell r="R1335" t="str">
            <v>0</v>
          </cell>
          <cell r="S1335" t="str">
            <v>0</v>
          </cell>
          <cell r="T1335" t="str">
            <v>0</v>
          </cell>
          <cell r="U1335" t="str">
            <v>0</v>
          </cell>
          <cell r="V1335" t="str">
            <v>0</v>
          </cell>
          <cell r="W1335" t="str">
            <v>0</v>
          </cell>
          <cell r="X1335" t="str">
            <v>0</v>
          </cell>
        </row>
        <row r="1336">
          <cell r="A1336">
            <v>744911</v>
          </cell>
          <cell r="B1336" t="str">
            <v xml:space="preserve">                                                  744911     Misc Mbs Related Exp.</v>
          </cell>
          <cell r="C1336">
            <v>-20912.189999999999</v>
          </cell>
          <cell r="D1336">
            <v>-16800</v>
          </cell>
          <cell r="E1336">
            <v>-11679.65</v>
          </cell>
          <cell r="F1336">
            <v>-2822.65</v>
          </cell>
          <cell r="G1336">
            <v>0</v>
          </cell>
          <cell r="H1336" t="str">
            <v>0</v>
          </cell>
          <cell r="I1336" t="str">
            <v>0</v>
          </cell>
          <cell r="J1336" t="str">
            <v>0</v>
          </cell>
          <cell r="K1336">
            <v>-2563.4699999999998</v>
          </cell>
          <cell r="L1336" t="str">
            <v>0</v>
          </cell>
          <cell r="M1336" t="str">
            <v>0</v>
          </cell>
          <cell r="N1336" t="str">
            <v>0</v>
          </cell>
          <cell r="O1336">
            <v>-221503.75</v>
          </cell>
          <cell r="P1336">
            <v>-54777.96</v>
          </cell>
          <cell r="Q1336">
            <v>-49391.839999999997</v>
          </cell>
          <cell r="R1336">
            <v>-2822.65</v>
          </cell>
          <cell r="S1336">
            <v>-2563.4699999999998</v>
          </cell>
          <cell r="T1336" t="str">
            <v>0</v>
          </cell>
          <cell r="U1336">
            <v>-82379.992499999993</v>
          </cell>
          <cell r="V1336">
            <v>-51508.827499999992</v>
          </cell>
          <cell r="W1336">
            <v>-52855.357499999998</v>
          </cell>
          <cell r="X1336">
            <v>-54777.96</v>
          </cell>
        </row>
        <row r="1337">
          <cell r="A1337">
            <v>744971</v>
          </cell>
          <cell r="B1337" t="str">
            <v xml:space="preserve">                                                  744971     MISC INCOME/EXP-BPO LOANS</v>
          </cell>
          <cell r="C1337" t="str">
            <v>0</v>
          </cell>
          <cell r="D1337" t="str">
            <v>0</v>
          </cell>
          <cell r="E1337" t="str">
            <v>0</v>
          </cell>
          <cell r="F1337" t="str">
            <v>0</v>
          </cell>
          <cell r="G1337" t="str">
            <v>0</v>
          </cell>
          <cell r="H1337" t="str">
            <v>0</v>
          </cell>
          <cell r="I1337" t="str">
            <v>0</v>
          </cell>
          <cell r="J1337" t="str">
            <v>0</v>
          </cell>
          <cell r="K1337" t="str">
            <v>0</v>
          </cell>
          <cell r="L1337" t="str">
            <v>0</v>
          </cell>
          <cell r="M1337" t="str">
            <v>0</v>
          </cell>
          <cell r="N1337" t="str">
            <v>0</v>
          </cell>
          <cell r="O1337" t="str">
            <v>0</v>
          </cell>
          <cell r="P1337" t="str">
            <v>0</v>
          </cell>
          <cell r="Q1337" t="str">
            <v>0</v>
          </cell>
          <cell r="R1337" t="str">
            <v>0</v>
          </cell>
          <cell r="S1337" t="str">
            <v>0</v>
          </cell>
          <cell r="T1337" t="str">
            <v>0</v>
          </cell>
          <cell r="U1337" t="str">
            <v>0</v>
          </cell>
          <cell r="V1337" t="str">
            <v>0</v>
          </cell>
          <cell r="W1337" t="str">
            <v>0</v>
          </cell>
          <cell r="X1337" t="str">
            <v>0</v>
          </cell>
        </row>
        <row r="1338">
          <cell r="A1338">
            <v>745262</v>
          </cell>
          <cell r="B1338" t="str">
            <v xml:space="preserve">                                                  745262     Reinvestment Income - Sf</v>
          </cell>
          <cell r="C1338">
            <v>3367.45</v>
          </cell>
          <cell r="D1338">
            <v>5405.74</v>
          </cell>
          <cell r="E1338">
            <v>6417.34</v>
          </cell>
          <cell r="F1338">
            <v>2609.4299999999998</v>
          </cell>
          <cell r="G1338">
            <v>2688.86</v>
          </cell>
          <cell r="H1338">
            <v>2909.95</v>
          </cell>
          <cell r="I1338">
            <v>7602.85</v>
          </cell>
          <cell r="J1338">
            <v>4241.13</v>
          </cell>
          <cell r="K1338">
            <v>6038.11</v>
          </cell>
          <cell r="L1338">
            <v>4460.63</v>
          </cell>
          <cell r="M1338">
            <v>8165.19</v>
          </cell>
          <cell r="N1338">
            <v>2539.12</v>
          </cell>
          <cell r="O1338">
            <v>63672.49</v>
          </cell>
          <cell r="P1338">
            <v>56445.8</v>
          </cell>
          <cell r="Q1338">
            <v>15190.53</v>
          </cell>
          <cell r="R1338">
            <v>8208.24</v>
          </cell>
          <cell r="S1338">
            <v>17882.09</v>
          </cell>
          <cell r="T1338">
            <v>15164.94</v>
          </cell>
          <cell r="U1338">
            <v>22750.915000000001</v>
          </cell>
          <cell r="V1338">
            <v>19219.52</v>
          </cell>
          <cell r="W1338">
            <v>32731</v>
          </cell>
          <cell r="X1338">
            <v>49343.707500000004</v>
          </cell>
        </row>
        <row r="1339">
          <cell r="A1339">
            <v>745263</v>
          </cell>
          <cell r="B1339" t="str">
            <v xml:space="preserve">                                                  745263     Reinvestment Income - Mf</v>
          </cell>
          <cell r="C1339">
            <v>6253.29</v>
          </cell>
          <cell r="D1339">
            <v>1630.3</v>
          </cell>
          <cell r="E1339">
            <v>6631.79</v>
          </cell>
          <cell r="F1339">
            <v>11521.71</v>
          </cell>
          <cell r="G1339">
            <v>8852.2999999999993</v>
          </cell>
          <cell r="H1339">
            <v>12370.85</v>
          </cell>
          <cell r="I1339">
            <v>26168.13</v>
          </cell>
          <cell r="J1339">
            <v>2767.75</v>
          </cell>
          <cell r="K1339">
            <v>3930.67</v>
          </cell>
          <cell r="L1339">
            <v>11813.34</v>
          </cell>
          <cell r="M1339">
            <v>3152.5</v>
          </cell>
          <cell r="N1339">
            <v>1350.17</v>
          </cell>
          <cell r="O1339">
            <v>63426.29</v>
          </cell>
          <cell r="P1339">
            <v>96442.8</v>
          </cell>
          <cell r="Q1339">
            <v>14515.38</v>
          </cell>
          <cell r="R1339">
            <v>32744.86</v>
          </cell>
          <cell r="S1339">
            <v>32866.550000000003</v>
          </cell>
          <cell r="T1339">
            <v>16316.01</v>
          </cell>
          <cell r="U1339">
            <v>23019.637500000001</v>
          </cell>
          <cell r="V1339">
            <v>30675.525000000001</v>
          </cell>
          <cell r="W1339">
            <v>69252.88</v>
          </cell>
          <cell r="X1339">
            <v>90900.587499999994</v>
          </cell>
        </row>
        <row r="1340">
          <cell r="A1340">
            <v>745275</v>
          </cell>
          <cell r="B1340" t="str">
            <v xml:space="preserve">                                                  745275     Ptc Inc-Gnma Bonds Repo</v>
          </cell>
          <cell r="C1340" t="str">
            <v>0</v>
          </cell>
          <cell r="D1340" t="str">
            <v>0</v>
          </cell>
          <cell r="E1340" t="str">
            <v>0</v>
          </cell>
          <cell r="F1340" t="str">
            <v>0</v>
          </cell>
          <cell r="G1340" t="str">
            <v>0</v>
          </cell>
          <cell r="H1340" t="str">
            <v>0</v>
          </cell>
          <cell r="I1340" t="str">
            <v>0</v>
          </cell>
          <cell r="J1340" t="str">
            <v>0</v>
          </cell>
          <cell r="K1340" t="str">
            <v>0</v>
          </cell>
          <cell r="L1340" t="str">
            <v>0</v>
          </cell>
          <cell r="M1340" t="str">
            <v>0</v>
          </cell>
          <cell r="N1340" t="str">
            <v>0</v>
          </cell>
          <cell r="O1340" t="str">
            <v>0</v>
          </cell>
          <cell r="P1340" t="str">
            <v>0</v>
          </cell>
          <cell r="Q1340" t="str">
            <v>0</v>
          </cell>
          <cell r="R1340" t="str">
            <v>0</v>
          </cell>
          <cell r="S1340" t="str">
            <v>0</v>
          </cell>
          <cell r="T1340" t="str">
            <v>0</v>
          </cell>
          <cell r="U1340" t="str">
            <v>0</v>
          </cell>
          <cell r="V1340" t="str">
            <v>0</v>
          </cell>
          <cell r="W1340" t="str">
            <v>0</v>
          </cell>
          <cell r="X1340" t="str">
            <v>0</v>
          </cell>
        </row>
        <row r="1341">
          <cell r="A1341">
            <v>748111</v>
          </cell>
          <cell r="B1341" t="str">
            <v xml:space="preserve">                                                  748111     Int Lost Sold &amp; Sailors</v>
          </cell>
          <cell r="C1341">
            <v>-580194.85</v>
          </cell>
          <cell r="D1341">
            <v>-377480.45</v>
          </cell>
          <cell r="E1341">
            <v>-170498.08</v>
          </cell>
          <cell r="F1341">
            <v>-118624.5</v>
          </cell>
          <cell r="G1341">
            <v>-167898.06</v>
          </cell>
          <cell r="H1341">
            <v>-138282.87</v>
          </cell>
          <cell r="I1341">
            <v>-133179.4</v>
          </cell>
          <cell r="J1341">
            <v>-203039.21</v>
          </cell>
          <cell r="K1341">
            <v>-165885.5</v>
          </cell>
          <cell r="L1341">
            <v>-149757.5</v>
          </cell>
          <cell r="M1341">
            <v>-191370.32</v>
          </cell>
          <cell r="N1341">
            <v>-101438.24</v>
          </cell>
          <cell r="O1341">
            <v>-3344830.43</v>
          </cell>
          <cell r="P1341">
            <v>-2497648.98</v>
          </cell>
          <cell r="Q1341">
            <v>-1128173.3799999999</v>
          </cell>
          <cell r="R1341">
            <v>-424805.43</v>
          </cell>
          <cell r="S1341">
            <v>-502104.11</v>
          </cell>
          <cell r="T1341">
            <v>-442566.06</v>
          </cell>
          <cell r="U1341">
            <v>-1502718.49</v>
          </cell>
          <cell r="V1341">
            <v>-1335661.5024999999</v>
          </cell>
          <cell r="W1341">
            <v>-1795854.34</v>
          </cell>
          <cell r="X1341">
            <v>-2288445.7650000001</v>
          </cell>
        </row>
        <row r="1342">
          <cell r="A1342">
            <v>748202</v>
          </cell>
          <cell r="B1342" t="str">
            <v xml:space="preserve">                                                  748202     Misc Income Gfsf</v>
          </cell>
          <cell r="C1342" t="str">
            <v>0</v>
          </cell>
          <cell r="D1342" t="str">
            <v>0</v>
          </cell>
          <cell r="E1342" t="str">
            <v>0</v>
          </cell>
          <cell r="F1342" t="str">
            <v>0</v>
          </cell>
          <cell r="G1342" t="str">
            <v>0</v>
          </cell>
          <cell r="H1342" t="str">
            <v>0</v>
          </cell>
          <cell r="I1342" t="str">
            <v>0</v>
          </cell>
          <cell r="J1342" t="str">
            <v>0</v>
          </cell>
          <cell r="K1342" t="str">
            <v>0</v>
          </cell>
          <cell r="L1342" t="str">
            <v>0</v>
          </cell>
          <cell r="M1342" t="str">
            <v>0</v>
          </cell>
          <cell r="N1342" t="str">
            <v>0</v>
          </cell>
          <cell r="O1342" t="str">
            <v>0</v>
          </cell>
          <cell r="P1342" t="str">
            <v>0</v>
          </cell>
          <cell r="Q1342" t="str">
            <v>0</v>
          </cell>
          <cell r="R1342" t="str">
            <v>0</v>
          </cell>
          <cell r="S1342" t="str">
            <v>0</v>
          </cell>
          <cell r="T1342" t="str">
            <v>0</v>
          </cell>
          <cell r="U1342" t="str">
            <v>0</v>
          </cell>
          <cell r="V1342" t="str">
            <v>0</v>
          </cell>
          <cell r="W1342" t="str">
            <v>0</v>
          </cell>
          <cell r="X1342" t="str">
            <v>0</v>
          </cell>
        </row>
        <row r="1343">
          <cell r="A1343">
            <v>748500</v>
          </cell>
          <cell r="B1343" t="str">
            <v xml:space="preserve">                                                  748500     Consolidated Trust Income</v>
          </cell>
          <cell r="C1343" t="str">
            <v>0</v>
          </cell>
          <cell r="D1343" t="str">
            <v>0</v>
          </cell>
          <cell r="E1343">
            <v>9207546</v>
          </cell>
          <cell r="F1343" t="str">
            <v>0</v>
          </cell>
          <cell r="G1343" t="str">
            <v>0</v>
          </cell>
          <cell r="H1343">
            <v>8909503</v>
          </cell>
          <cell r="I1343" t="str">
            <v>0</v>
          </cell>
          <cell r="J1343" t="str">
            <v>0</v>
          </cell>
          <cell r="K1343" t="str">
            <v>0</v>
          </cell>
          <cell r="L1343" t="str">
            <v>0</v>
          </cell>
          <cell r="M1343" t="str">
            <v>0</v>
          </cell>
          <cell r="N1343" t="str">
            <v>0</v>
          </cell>
          <cell r="O1343">
            <v>39423125</v>
          </cell>
          <cell r="P1343">
            <v>18117049</v>
          </cell>
          <cell r="Q1343">
            <v>9207546</v>
          </cell>
          <cell r="R1343">
            <v>8909503</v>
          </cell>
          <cell r="S1343" t="str">
            <v>0</v>
          </cell>
          <cell r="T1343" t="str">
            <v>0</v>
          </cell>
          <cell r="U1343">
            <v>12157667.75</v>
          </cell>
          <cell r="V1343">
            <v>11434921.75</v>
          </cell>
          <cell r="W1343">
            <v>18117049</v>
          </cell>
          <cell r="X1343">
            <v>18117049</v>
          </cell>
        </row>
        <row r="1344">
          <cell r="A1344">
            <v>748501</v>
          </cell>
          <cell r="B1344" t="str">
            <v xml:space="preserve">                                                  748501     Consolidated Trust Expense</v>
          </cell>
          <cell r="C1344" t="str">
            <v>0</v>
          </cell>
          <cell r="D1344" t="str">
            <v>0</v>
          </cell>
          <cell r="E1344">
            <v>-9207546</v>
          </cell>
          <cell r="F1344" t="str">
            <v>0</v>
          </cell>
          <cell r="G1344" t="str">
            <v>0</v>
          </cell>
          <cell r="H1344">
            <v>-8909503</v>
          </cell>
          <cell r="I1344" t="str">
            <v>0</v>
          </cell>
          <cell r="J1344" t="str">
            <v>0</v>
          </cell>
          <cell r="K1344" t="str">
            <v>0</v>
          </cell>
          <cell r="L1344" t="str">
            <v>0</v>
          </cell>
          <cell r="M1344" t="str">
            <v>0</v>
          </cell>
          <cell r="N1344" t="str">
            <v>0</v>
          </cell>
          <cell r="O1344">
            <v>-39423125</v>
          </cell>
          <cell r="P1344">
            <v>-18117049</v>
          </cell>
          <cell r="Q1344">
            <v>-9207546</v>
          </cell>
          <cell r="R1344">
            <v>-8909503</v>
          </cell>
          <cell r="S1344" t="str">
            <v>0</v>
          </cell>
          <cell r="T1344" t="str">
            <v>0</v>
          </cell>
          <cell r="U1344">
            <v>-12157667.75</v>
          </cell>
          <cell r="V1344">
            <v>-11434921.75</v>
          </cell>
          <cell r="W1344">
            <v>-18117049</v>
          </cell>
          <cell r="X1344">
            <v>-18117049</v>
          </cell>
        </row>
        <row r="1345">
          <cell r="A1345">
            <v>744510</v>
          </cell>
          <cell r="B1345" t="str">
            <v xml:space="preserve">                                                       744510     Net Premiums-Mbs Options</v>
          </cell>
          <cell r="C1345">
            <v>6640.62</v>
          </cell>
          <cell r="D1345">
            <v>8203.1200000000008</v>
          </cell>
          <cell r="E1345">
            <v>585.94000000000005</v>
          </cell>
          <cell r="F1345">
            <v>37109.370000000003</v>
          </cell>
          <cell r="G1345">
            <v>26875</v>
          </cell>
          <cell r="H1345">
            <v>-18750</v>
          </cell>
          <cell r="I1345">
            <v>4296.88</v>
          </cell>
          <cell r="J1345">
            <v>3122.65</v>
          </cell>
          <cell r="K1345">
            <v>0</v>
          </cell>
          <cell r="L1345">
            <v>6093.75</v>
          </cell>
          <cell r="M1345">
            <v>2734.38</v>
          </cell>
          <cell r="N1345">
            <v>1171.8699999999999</v>
          </cell>
          <cell r="O1345">
            <v>128905.84</v>
          </cell>
          <cell r="P1345">
            <v>78083.58</v>
          </cell>
          <cell r="Q1345">
            <v>15429.68</v>
          </cell>
          <cell r="R1345">
            <v>45234.37</v>
          </cell>
          <cell r="S1345">
            <v>7419.53</v>
          </cell>
          <cell r="T1345">
            <v>10000</v>
          </cell>
          <cell r="U1345">
            <v>41454.97</v>
          </cell>
          <cell r="V1345">
            <v>52011.707500000004</v>
          </cell>
          <cell r="W1345">
            <v>65448.035000000003</v>
          </cell>
          <cell r="X1345">
            <v>74314.05</v>
          </cell>
        </row>
        <row r="1346">
          <cell r="A1346">
            <v>744513</v>
          </cell>
          <cell r="B1346" t="str">
            <v xml:space="preserve">                                                       744513     Fees Earned-Mbs Trades</v>
          </cell>
          <cell r="C1346">
            <v>-7593402.8300000001</v>
          </cell>
          <cell r="D1346">
            <v>2020315.95</v>
          </cell>
          <cell r="E1346">
            <v>6400232.2699999996</v>
          </cell>
          <cell r="F1346">
            <v>8404970.1199999992</v>
          </cell>
          <cell r="G1346">
            <v>22732258.199999999</v>
          </cell>
          <cell r="H1346">
            <v>7827546.6500000004</v>
          </cell>
          <cell r="I1346">
            <v>13032745.09</v>
          </cell>
          <cell r="J1346">
            <v>-33322427.640000001</v>
          </cell>
          <cell r="K1346">
            <v>-33312621.890000001</v>
          </cell>
          <cell r="L1346">
            <v>-36307155.490000002</v>
          </cell>
          <cell r="M1346">
            <v>-30933846.25</v>
          </cell>
          <cell r="N1346">
            <v>-35297775.840000004</v>
          </cell>
          <cell r="O1346">
            <v>67642779.370000005</v>
          </cell>
          <cell r="P1346">
            <v>-116349161.66</v>
          </cell>
          <cell r="Q1346">
            <v>827145.39</v>
          </cell>
          <cell r="R1346">
            <v>38964774.969999999</v>
          </cell>
          <cell r="S1346">
            <v>-53602304.439999998</v>
          </cell>
          <cell r="T1346">
            <v>-102538777.58000001</v>
          </cell>
          <cell r="U1346">
            <v>13825858.762500001</v>
          </cell>
          <cell r="V1346">
            <v>20453888.7425</v>
          </cell>
          <cell r="W1346">
            <v>24577109.885000002</v>
          </cell>
          <cell r="X1346">
            <v>-65332117.782499999</v>
          </cell>
        </row>
        <row r="1347">
          <cell r="A1347">
            <v>745277</v>
          </cell>
          <cell r="B1347" t="str">
            <v xml:space="preserve">                                                       745277     Misc Inc-Brokering</v>
          </cell>
          <cell r="C1347">
            <v>-32706.23</v>
          </cell>
          <cell r="D1347">
            <v>-4573.74</v>
          </cell>
          <cell r="E1347" t="str">
            <v>0</v>
          </cell>
          <cell r="F1347" t="str">
            <v>0</v>
          </cell>
          <cell r="G1347" t="str">
            <v>0</v>
          </cell>
          <cell r="H1347" t="str">
            <v>0</v>
          </cell>
          <cell r="I1347" t="str">
            <v>0</v>
          </cell>
          <cell r="J1347" t="str">
            <v>0</v>
          </cell>
          <cell r="K1347" t="str">
            <v>0</v>
          </cell>
          <cell r="L1347" t="str">
            <v>0</v>
          </cell>
          <cell r="M1347" t="str">
            <v>0</v>
          </cell>
          <cell r="N1347">
            <v>-2199.33</v>
          </cell>
          <cell r="O1347">
            <v>-1087.5</v>
          </cell>
          <cell r="P1347">
            <v>-39479.300000000003</v>
          </cell>
          <cell r="Q1347">
            <v>-37279.97</v>
          </cell>
          <cell r="R1347" t="str">
            <v>0</v>
          </cell>
          <cell r="S1347" t="str">
            <v>0</v>
          </cell>
          <cell r="T1347">
            <v>-2199.33</v>
          </cell>
          <cell r="U1347">
            <v>-27088.4175</v>
          </cell>
          <cell r="V1347">
            <v>-37279.97</v>
          </cell>
          <cell r="W1347">
            <v>-37279.97</v>
          </cell>
          <cell r="X1347">
            <v>-37829.802500000005</v>
          </cell>
        </row>
        <row r="1348">
          <cell r="A1348">
            <v>744007</v>
          </cell>
          <cell r="B1348" t="str">
            <v xml:space="preserve">                                                            744007     Brokering Fees-Brok.</v>
          </cell>
          <cell r="C1348" t="str">
            <v>0</v>
          </cell>
          <cell r="D1348" t="str">
            <v>0</v>
          </cell>
          <cell r="E1348" t="str">
            <v>0</v>
          </cell>
          <cell r="F1348" t="str">
            <v>0</v>
          </cell>
          <cell r="G1348" t="str">
            <v>0</v>
          </cell>
          <cell r="H1348" t="str">
            <v>0</v>
          </cell>
          <cell r="I1348" t="str">
            <v>0</v>
          </cell>
          <cell r="J1348" t="str">
            <v>0</v>
          </cell>
          <cell r="K1348" t="str">
            <v>0</v>
          </cell>
          <cell r="L1348" t="str">
            <v>0</v>
          </cell>
          <cell r="M1348" t="str">
            <v>0</v>
          </cell>
          <cell r="N1348" t="str">
            <v>0</v>
          </cell>
          <cell r="O1348" t="str">
            <v>0</v>
          </cell>
          <cell r="P1348" t="str">
            <v>0</v>
          </cell>
          <cell r="Q1348" t="str">
            <v>0</v>
          </cell>
          <cell r="R1348" t="str">
            <v>0</v>
          </cell>
          <cell r="S1348" t="str">
            <v>0</v>
          </cell>
          <cell r="T1348" t="str">
            <v>0</v>
          </cell>
          <cell r="U1348" t="str">
            <v>0</v>
          </cell>
          <cell r="V1348" t="str">
            <v>0</v>
          </cell>
          <cell r="W1348" t="str">
            <v>0</v>
          </cell>
          <cell r="X1348" t="str">
            <v>0</v>
          </cell>
        </row>
        <row r="1349">
          <cell r="A1349" t="str">
            <v xml:space="preserve">                                                       CSTDCHGBACK</v>
          </cell>
          <cell r="B1349" t="str">
            <v xml:space="preserve">                                                       CSTDCHGBACK</v>
          </cell>
          <cell r="C1349" t="str">
            <v>0</v>
          </cell>
          <cell r="D1349" t="str">
            <v>0</v>
          </cell>
          <cell r="E1349" t="str">
            <v>0</v>
          </cell>
          <cell r="F1349" t="str">
            <v>0</v>
          </cell>
          <cell r="G1349" t="str">
            <v>0</v>
          </cell>
          <cell r="H1349" t="str">
            <v>0</v>
          </cell>
          <cell r="I1349" t="str">
            <v>0</v>
          </cell>
          <cell r="J1349" t="str">
            <v>0</v>
          </cell>
          <cell r="K1349" t="str">
            <v>0</v>
          </cell>
          <cell r="L1349" t="str">
            <v>0</v>
          </cell>
          <cell r="M1349" t="str">
            <v>0</v>
          </cell>
          <cell r="N1349" t="str">
            <v>0</v>
          </cell>
          <cell r="O1349" t="str">
            <v>0</v>
          </cell>
          <cell r="P1349" t="str">
            <v>0</v>
          </cell>
          <cell r="Q1349" t="str">
            <v>0</v>
          </cell>
          <cell r="R1349" t="str">
            <v>0</v>
          </cell>
          <cell r="S1349" t="str">
            <v>0</v>
          </cell>
          <cell r="T1349" t="str">
            <v>0</v>
          </cell>
          <cell r="U1349" t="str">
            <v>0</v>
          </cell>
          <cell r="V1349" t="str">
            <v>0</v>
          </cell>
          <cell r="W1349" t="str">
            <v>0</v>
          </cell>
          <cell r="X1349" t="str">
            <v>0</v>
          </cell>
        </row>
        <row r="1350">
          <cell r="A1350" t="str">
            <v xml:space="preserve">                                                  BRKRFEES</v>
          </cell>
          <cell r="B1350" t="str">
            <v xml:space="preserve">                                                  BRKRFEES</v>
          </cell>
          <cell r="C1350">
            <v>-7619468.4400000004</v>
          </cell>
          <cell r="D1350">
            <v>2023945.33</v>
          </cell>
          <cell r="E1350">
            <v>6400818.21</v>
          </cell>
          <cell r="F1350">
            <v>8442079.4899999984</v>
          </cell>
          <cell r="G1350">
            <v>22759133.199999999</v>
          </cell>
          <cell r="H1350">
            <v>7808796.6500000004</v>
          </cell>
          <cell r="I1350">
            <v>13037041.970000001</v>
          </cell>
          <cell r="J1350">
            <v>-33319304.990000002</v>
          </cell>
          <cell r="K1350">
            <v>-33312621.890000001</v>
          </cell>
          <cell r="L1350">
            <v>-36301061.740000002</v>
          </cell>
          <cell r="M1350">
            <v>-30931111.870000001</v>
          </cell>
          <cell r="N1350">
            <v>-35298803.300000004</v>
          </cell>
          <cell r="O1350">
            <v>67770597.710000008</v>
          </cell>
          <cell r="P1350">
            <v>-116310557.38</v>
          </cell>
          <cell r="Q1350">
            <v>805295.1</v>
          </cell>
          <cell r="R1350">
            <v>39010009.339999996</v>
          </cell>
          <cell r="S1350">
            <v>-53594884.910000004</v>
          </cell>
          <cell r="T1350">
            <v>-102530976.91</v>
          </cell>
          <cell r="U1350">
            <v>13840225.315000003</v>
          </cell>
          <cell r="V1350">
            <v>20468620.48</v>
          </cell>
          <cell r="W1350">
            <v>24605277.949999999</v>
          </cell>
          <cell r="X1350">
            <v>-65295633.534999996</v>
          </cell>
        </row>
        <row r="1351">
          <cell r="A1351">
            <v>745166</v>
          </cell>
          <cell r="B1351" t="str">
            <v xml:space="preserve">                                                       745166     Intra Company Trust Fee-S</v>
          </cell>
          <cell r="C1351" t="str">
            <v>0</v>
          </cell>
          <cell r="D1351" t="str">
            <v>0</v>
          </cell>
          <cell r="E1351" t="str">
            <v>0</v>
          </cell>
          <cell r="F1351" t="str">
            <v>0</v>
          </cell>
          <cell r="G1351" t="str">
            <v>0</v>
          </cell>
          <cell r="H1351" t="str">
            <v>0</v>
          </cell>
          <cell r="I1351" t="str">
            <v>0</v>
          </cell>
          <cell r="J1351" t="str">
            <v>0</v>
          </cell>
          <cell r="K1351" t="str">
            <v>0</v>
          </cell>
          <cell r="L1351" t="str">
            <v>0</v>
          </cell>
          <cell r="M1351" t="str">
            <v>0</v>
          </cell>
          <cell r="N1351" t="str">
            <v>0</v>
          </cell>
          <cell r="O1351" t="str">
            <v>0</v>
          </cell>
          <cell r="P1351" t="str">
            <v>0</v>
          </cell>
          <cell r="Q1351" t="str">
            <v>0</v>
          </cell>
          <cell r="R1351" t="str">
            <v>0</v>
          </cell>
          <cell r="S1351" t="str">
            <v>0</v>
          </cell>
          <cell r="T1351" t="str">
            <v>0</v>
          </cell>
          <cell r="U1351" t="str">
            <v>0</v>
          </cell>
          <cell r="V1351" t="str">
            <v>0</v>
          </cell>
          <cell r="W1351" t="str">
            <v>0</v>
          </cell>
          <cell r="X1351" t="str">
            <v>0</v>
          </cell>
        </row>
        <row r="1352">
          <cell r="A1352">
            <v>745271</v>
          </cell>
          <cell r="B1352" t="str">
            <v xml:space="preserve">                                                       745271     Misc Inc/Exp Fis-Der</v>
          </cell>
          <cell r="C1352">
            <v>-49978.3</v>
          </cell>
          <cell r="D1352">
            <v>-62705.88</v>
          </cell>
          <cell r="E1352">
            <v>101898.33</v>
          </cell>
          <cell r="F1352">
            <v>-53275.4</v>
          </cell>
          <cell r="G1352">
            <v>-40863.14</v>
          </cell>
          <cell r="H1352">
            <v>-49866.52</v>
          </cell>
          <cell r="I1352">
            <v>-73183.94</v>
          </cell>
          <cell r="J1352">
            <v>-50601.599999999999</v>
          </cell>
          <cell r="K1352">
            <v>-55558.39</v>
          </cell>
          <cell r="L1352">
            <v>-38151.730000000003</v>
          </cell>
          <cell r="M1352">
            <v>-50434.080000000002</v>
          </cell>
          <cell r="N1352">
            <v>17401.72</v>
          </cell>
          <cell r="O1352">
            <v>-627368.31000000006</v>
          </cell>
          <cell r="P1352">
            <v>-405318.93</v>
          </cell>
          <cell r="Q1352">
            <v>-10785.85</v>
          </cell>
          <cell r="R1352">
            <v>-144005.06</v>
          </cell>
          <cell r="S1352">
            <v>-179343.93</v>
          </cell>
          <cell r="T1352">
            <v>-71184.09</v>
          </cell>
          <cell r="U1352">
            <v>-200204.16</v>
          </cell>
          <cell r="V1352">
            <v>-83640.600000000006</v>
          </cell>
          <cell r="W1352">
            <v>-248869.26250000001</v>
          </cell>
          <cell r="X1352">
            <v>-383615.2475</v>
          </cell>
        </row>
        <row r="1353">
          <cell r="A1353">
            <v>745161</v>
          </cell>
          <cell r="B1353" t="str">
            <v xml:space="preserve">                                                       745161     Intra Company Trust Fee M</v>
          </cell>
          <cell r="C1353" t="str">
            <v>0</v>
          </cell>
          <cell r="D1353" t="str">
            <v>0</v>
          </cell>
          <cell r="E1353" t="str">
            <v>0</v>
          </cell>
          <cell r="F1353" t="str">
            <v>0</v>
          </cell>
          <cell r="G1353" t="str">
            <v>0</v>
          </cell>
          <cell r="H1353" t="str">
            <v>0</v>
          </cell>
          <cell r="I1353" t="str">
            <v>0</v>
          </cell>
          <cell r="J1353" t="str">
            <v>0</v>
          </cell>
          <cell r="K1353" t="str">
            <v>0</v>
          </cell>
          <cell r="L1353" t="str">
            <v>0</v>
          </cell>
          <cell r="M1353" t="str">
            <v>0</v>
          </cell>
          <cell r="N1353" t="str">
            <v>0</v>
          </cell>
          <cell r="O1353" t="str">
            <v>0</v>
          </cell>
          <cell r="P1353" t="str">
            <v>0</v>
          </cell>
          <cell r="Q1353" t="str">
            <v>0</v>
          </cell>
          <cell r="R1353" t="str">
            <v>0</v>
          </cell>
          <cell r="S1353" t="str">
            <v>0</v>
          </cell>
          <cell r="T1353" t="str">
            <v>0</v>
          </cell>
          <cell r="U1353" t="str">
            <v>0</v>
          </cell>
          <cell r="V1353" t="str">
            <v>0</v>
          </cell>
          <cell r="W1353" t="str">
            <v>0</v>
          </cell>
          <cell r="X1353" t="str">
            <v>0</v>
          </cell>
        </row>
        <row r="1354">
          <cell r="A1354">
            <v>745265</v>
          </cell>
          <cell r="B1354" t="str">
            <v xml:space="preserve">                                                       745265     Gnma Float Income</v>
          </cell>
          <cell r="C1354" t="str">
            <v>0</v>
          </cell>
          <cell r="D1354" t="str">
            <v>0</v>
          </cell>
          <cell r="E1354" t="str">
            <v>0</v>
          </cell>
          <cell r="F1354" t="str">
            <v>0</v>
          </cell>
          <cell r="G1354" t="str">
            <v>0</v>
          </cell>
          <cell r="H1354" t="str">
            <v>0</v>
          </cell>
          <cell r="I1354" t="str">
            <v>0</v>
          </cell>
          <cell r="J1354" t="str">
            <v>0</v>
          </cell>
          <cell r="K1354" t="str">
            <v>0</v>
          </cell>
          <cell r="L1354" t="str">
            <v>0</v>
          </cell>
          <cell r="M1354" t="str">
            <v>0</v>
          </cell>
          <cell r="N1354" t="str">
            <v>0</v>
          </cell>
          <cell r="O1354">
            <v>-109.38</v>
          </cell>
          <cell r="P1354" t="str">
            <v>0</v>
          </cell>
          <cell r="Q1354" t="str">
            <v>0</v>
          </cell>
          <cell r="R1354" t="str">
            <v>0</v>
          </cell>
          <cell r="S1354" t="str">
            <v>0</v>
          </cell>
          <cell r="T1354" t="str">
            <v>0</v>
          </cell>
          <cell r="U1354">
            <v>-27.344999999999999</v>
          </cell>
          <cell r="V1354" t="str">
            <v>0</v>
          </cell>
          <cell r="W1354" t="str">
            <v>0</v>
          </cell>
          <cell r="X1354" t="str">
            <v>0</v>
          </cell>
        </row>
        <row r="1355">
          <cell r="A1355">
            <v>745270</v>
          </cell>
          <cell r="B1355" t="str">
            <v xml:space="preserve">                                                       745270     PTC/DTC MISC INCOME/FEES</v>
          </cell>
          <cell r="C1355">
            <v>-6956.09</v>
          </cell>
          <cell r="D1355">
            <v>-4662.8500000000004</v>
          </cell>
          <cell r="E1355">
            <v>9467.66</v>
          </cell>
          <cell r="F1355">
            <v>-3395.32</v>
          </cell>
          <cell r="G1355">
            <v>-3816.15</v>
          </cell>
          <cell r="H1355">
            <v>-4538.54</v>
          </cell>
          <cell r="I1355">
            <v>-4378.7299999999996</v>
          </cell>
          <cell r="J1355">
            <v>-1609.96</v>
          </cell>
          <cell r="K1355">
            <v>3265.02</v>
          </cell>
          <cell r="L1355">
            <v>-4382.1899999999996</v>
          </cell>
          <cell r="M1355">
            <v>-4277.0200000000004</v>
          </cell>
          <cell r="N1355">
            <v>-3447.76</v>
          </cell>
          <cell r="O1355">
            <v>-50671.54</v>
          </cell>
          <cell r="P1355">
            <v>-28731.93</v>
          </cell>
          <cell r="Q1355">
            <v>-2151.2800000000002</v>
          </cell>
          <cell r="R1355">
            <v>-11750.01</v>
          </cell>
          <cell r="S1355">
            <v>-2723.67</v>
          </cell>
          <cell r="T1355">
            <v>-12106.97</v>
          </cell>
          <cell r="U1355">
            <v>-17849.462500000001</v>
          </cell>
          <cell r="V1355">
            <v>-7740.48</v>
          </cell>
          <cell r="W1355">
            <v>-17174.0625</v>
          </cell>
          <cell r="X1355">
            <v>-22912.052499999998</v>
          </cell>
        </row>
        <row r="1356">
          <cell r="A1356" t="str">
            <v xml:space="preserve">                                                  DEROTHER</v>
          </cell>
          <cell r="B1356" t="str">
            <v xml:space="preserve">                                                  DEROTHER</v>
          </cell>
          <cell r="C1356">
            <v>-56934.39</v>
          </cell>
          <cell r="D1356">
            <v>-67368.73</v>
          </cell>
          <cell r="E1356">
            <v>111365.99</v>
          </cell>
          <cell r="F1356">
            <v>-56670.720000000001</v>
          </cell>
          <cell r="G1356">
            <v>-44679.29</v>
          </cell>
          <cell r="H1356">
            <v>-54405.06</v>
          </cell>
          <cell r="I1356">
            <v>-77562.67</v>
          </cell>
          <cell r="J1356">
            <v>-52211.56</v>
          </cell>
          <cell r="K1356">
            <v>-52293.37</v>
          </cell>
          <cell r="L1356">
            <v>-42533.919999999998</v>
          </cell>
          <cell r="M1356">
            <v>-54711.1</v>
          </cell>
          <cell r="N1356">
            <v>13953.96</v>
          </cell>
          <cell r="O1356">
            <v>-678149.23</v>
          </cell>
          <cell r="P1356">
            <v>-434050.86</v>
          </cell>
          <cell r="Q1356">
            <v>-12937.13</v>
          </cell>
          <cell r="R1356">
            <v>-155755.07</v>
          </cell>
          <cell r="S1356">
            <v>-182067.6</v>
          </cell>
          <cell r="T1356">
            <v>-83291.06</v>
          </cell>
          <cell r="U1356">
            <v>-218080.96750000003</v>
          </cell>
          <cell r="V1356">
            <v>-91381.08</v>
          </cell>
          <cell r="W1356">
            <v>-266043.32500000001</v>
          </cell>
          <cell r="X1356">
            <v>-406527.3</v>
          </cell>
        </row>
        <row r="1357">
          <cell r="A1357">
            <v>744210</v>
          </cell>
          <cell r="B1357" t="str">
            <v xml:space="preserve">                                                       744210     LT Stby Comm Fee - Cr Enhan</v>
          </cell>
          <cell r="C1357">
            <v>79115.7</v>
          </cell>
          <cell r="D1357">
            <v>634208.14</v>
          </cell>
          <cell r="E1357">
            <v>639309.17000000004</v>
          </cell>
          <cell r="F1357">
            <v>639012.03</v>
          </cell>
          <cell r="G1357">
            <v>636395.93000000005</v>
          </cell>
          <cell r="H1357">
            <v>635202.94999999995</v>
          </cell>
          <cell r="I1357">
            <v>632907.72</v>
          </cell>
          <cell r="J1357">
            <v>629634.62</v>
          </cell>
          <cell r="K1357">
            <v>626795.84</v>
          </cell>
          <cell r="L1357">
            <v>623097.01</v>
          </cell>
          <cell r="M1357">
            <v>621396.85</v>
          </cell>
          <cell r="N1357">
            <v>618574.37</v>
          </cell>
          <cell r="O1357">
            <v>706161.39</v>
          </cell>
          <cell r="P1357">
            <v>7015650.3300000001</v>
          </cell>
          <cell r="Q1357">
            <v>1352633.01</v>
          </cell>
          <cell r="R1357">
            <v>1910610.91</v>
          </cell>
          <cell r="S1357">
            <v>1889338.18</v>
          </cell>
          <cell r="T1357">
            <v>1863068.23</v>
          </cell>
          <cell r="U1357">
            <v>712808.48499999999</v>
          </cell>
          <cell r="V1357">
            <v>2308890.7349999999</v>
          </cell>
          <cell r="W1357">
            <v>4209440.9800000004</v>
          </cell>
          <cell r="X1357">
            <v>6085246.875</v>
          </cell>
        </row>
        <row r="1358">
          <cell r="A1358" t="str">
            <v xml:space="preserve">                                                  MISCCRENHCMTSF</v>
          </cell>
          <cell r="B1358" t="str">
            <v xml:space="preserve">                                                  Fees on SF credit enhancement</v>
          </cell>
          <cell r="C1358">
            <v>79115.7</v>
          </cell>
          <cell r="D1358">
            <v>634208.14</v>
          </cell>
          <cell r="E1358">
            <v>639309.17000000004</v>
          </cell>
          <cell r="F1358">
            <v>639012.03</v>
          </cell>
          <cell r="G1358">
            <v>636395.93000000005</v>
          </cell>
          <cell r="H1358">
            <v>635202.94999999995</v>
          </cell>
          <cell r="I1358">
            <v>632907.72</v>
          </cell>
          <cell r="J1358">
            <v>629634.62</v>
          </cell>
          <cell r="K1358">
            <v>626795.84</v>
          </cell>
          <cell r="L1358">
            <v>623097.01</v>
          </cell>
          <cell r="M1358">
            <v>621396.85</v>
          </cell>
          <cell r="N1358">
            <v>618574.37</v>
          </cell>
          <cell r="O1358">
            <v>706161.39</v>
          </cell>
          <cell r="P1358">
            <v>7015650.3300000001</v>
          </cell>
          <cell r="Q1358">
            <v>1352633.01</v>
          </cell>
          <cell r="R1358">
            <v>1910610.91</v>
          </cell>
          <cell r="S1358">
            <v>1889338.18</v>
          </cell>
          <cell r="T1358">
            <v>1863068.23</v>
          </cell>
          <cell r="U1358">
            <v>712808.48499999999</v>
          </cell>
          <cell r="V1358">
            <v>2308890.7349999999</v>
          </cell>
          <cell r="W1358">
            <v>4209440.9800000004</v>
          </cell>
          <cell r="X1358">
            <v>6085246.875</v>
          </cell>
        </row>
        <row r="1359">
          <cell r="A1359" t="str">
            <v xml:space="preserve">                                             MISC_MBS</v>
          </cell>
          <cell r="B1359" t="str">
            <v xml:space="preserve">                                             Miscellaneous MBS income</v>
          </cell>
          <cell r="C1359">
            <v>-8175466.4400000004</v>
          </cell>
          <cell r="D1359">
            <v>2216694.7599999998</v>
          </cell>
          <cell r="E1359">
            <v>6995905.0800000001</v>
          </cell>
          <cell r="F1359">
            <v>8930478.5499999989</v>
          </cell>
          <cell r="G1359">
            <v>23216186.449999999</v>
          </cell>
          <cell r="H1359">
            <v>8279907.3100000005</v>
          </cell>
          <cell r="I1359">
            <v>13505584.280000001</v>
          </cell>
          <cell r="J1359">
            <v>-32924925.5</v>
          </cell>
          <cell r="K1359">
            <v>-32884916.32</v>
          </cell>
          <cell r="L1359">
            <v>-35841890.190000005</v>
          </cell>
          <cell r="M1359">
            <v>-30533051.160000004</v>
          </cell>
          <cell r="N1359">
            <v>-34752816.960000001</v>
          </cell>
          <cell r="O1359">
            <v>64450438.090000011</v>
          </cell>
          <cell r="P1359">
            <v>-111968310.14</v>
          </cell>
          <cell r="Q1359">
            <v>1037133.4</v>
          </cell>
          <cell r="R1359">
            <v>40426572.310000002</v>
          </cell>
          <cell r="S1359">
            <v>-52304257.539999999</v>
          </cell>
          <cell r="T1359">
            <v>-101127758.31</v>
          </cell>
          <cell r="U1359">
            <v>12838333.342500003</v>
          </cell>
          <cell r="V1359">
            <v>21413062.364999998</v>
          </cell>
          <cell r="W1359">
            <v>26909202.09</v>
          </cell>
          <cell r="X1359">
            <v>-61676699.292499989</v>
          </cell>
        </row>
        <row r="1360">
          <cell r="A1360">
            <v>441810</v>
          </cell>
          <cell r="B1360" t="str">
            <v xml:space="preserve">                                                  441810</v>
          </cell>
          <cell r="C1360" t="str">
            <v>0</v>
          </cell>
          <cell r="D1360" t="str">
            <v>0</v>
          </cell>
          <cell r="E1360" t="str">
            <v>0</v>
          </cell>
          <cell r="F1360" t="str">
            <v>0</v>
          </cell>
          <cell r="G1360" t="str">
            <v>0</v>
          </cell>
          <cell r="H1360" t="str">
            <v>0</v>
          </cell>
          <cell r="I1360" t="str">
            <v>0</v>
          </cell>
          <cell r="J1360" t="str">
            <v>0</v>
          </cell>
          <cell r="K1360" t="str">
            <v>0</v>
          </cell>
          <cell r="L1360" t="str">
            <v>0</v>
          </cell>
          <cell r="M1360" t="str">
            <v>0</v>
          </cell>
          <cell r="N1360" t="str">
            <v>0</v>
          </cell>
          <cell r="O1360" t="str">
            <v>0</v>
          </cell>
          <cell r="P1360" t="str">
            <v>0</v>
          </cell>
          <cell r="Q1360" t="str">
            <v>0</v>
          </cell>
          <cell r="R1360" t="str">
            <v>0</v>
          </cell>
          <cell r="S1360" t="str">
            <v>0</v>
          </cell>
          <cell r="T1360" t="str">
            <v>0</v>
          </cell>
          <cell r="U1360" t="str">
            <v>0</v>
          </cell>
          <cell r="V1360" t="str">
            <v>0</v>
          </cell>
          <cell r="W1360" t="str">
            <v>0</v>
          </cell>
          <cell r="X1360" t="str">
            <v>0</v>
          </cell>
        </row>
        <row r="1361">
          <cell r="A1361">
            <v>713125</v>
          </cell>
          <cell r="B1361" t="str">
            <v xml:space="preserve">                                                  713125     VImpaired Securities - SF</v>
          </cell>
          <cell r="C1361" t="str">
            <v>0</v>
          </cell>
          <cell r="D1361" t="str">
            <v>0</v>
          </cell>
          <cell r="E1361" t="str">
            <v>0</v>
          </cell>
          <cell r="F1361" t="str">
            <v>0</v>
          </cell>
          <cell r="G1361" t="str">
            <v>0</v>
          </cell>
          <cell r="H1361" t="str">
            <v>0</v>
          </cell>
          <cell r="I1361" t="str">
            <v>0</v>
          </cell>
          <cell r="J1361" t="str">
            <v>0</v>
          </cell>
          <cell r="K1361" t="str">
            <v>0</v>
          </cell>
          <cell r="L1361" t="str">
            <v>0</v>
          </cell>
          <cell r="M1361" t="str">
            <v>0</v>
          </cell>
          <cell r="N1361" t="str">
            <v>0</v>
          </cell>
          <cell r="O1361" t="str">
            <v>0</v>
          </cell>
          <cell r="P1361" t="str">
            <v>0</v>
          </cell>
          <cell r="Q1361" t="str">
            <v>0</v>
          </cell>
          <cell r="R1361" t="str">
            <v>0</v>
          </cell>
          <cell r="S1361" t="str">
            <v>0</v>
          </cell>
          <cell r="T1361" t="str">
            <v>0</v>
          </cell>
          <cell r="U1361" t="str">
            <v>0</v>
          </cell>
          <cell r="V1361" t="str">
            <v>0</v>
          </cell>
          <cell r="W1361" t="str">
            <v>0</v>
          </cell>
          <cell r="X1361" t="str">
            <v>0</v>
          </cell>
        </row>
        <row r="1362">
          <cell r="A1362">
            <v>713126</v>
          </cell>
          <cell r="B1362" t="str">
            <v xml:space="preserve">                                                  713126     Impaired Securities - MP</v>
          </cell>
          <cell r="C1362" t="str">
            <v>0</v>
          </cell>
          <cell r="D1362">
            <v>28910.2</v>
          </cell>
          <cell r="E1362">
            <v>-43576414.210000001</v>
          </cell>
          <cell r="F1362">
            <v>27070.05</v>
          </cell>
          <cell r="G1362">
            <v>-92191.47</v>
          </cell>
          <cell r="H1362">
            <v>-41099440.560000002</v>
          </cell>
          <cell r="I1362">
            <v>124621.55</v>
          </cell>
          <cell r="J1362">
            <v>149.04</v>
          </cell>
          <cell r="K1362">
            <v>-17216853.780000001</v>
          </cell>
          <cell r="L1362">
            <v>555909.64</v>
          </cell>
          <cell r="M1362">
            <v>36706.800000000003</v>
          </cell>
          <cell r="N1362">
            <v>-1477106.19</v>
          </cell>
          <cell r="O1362">
            <v>-108933490.64</v>
          </cell>
          <cell r="P1362">
            <v>-102688638.93000001</v>
          </cell>
          <cell r="Q1362">
            <v>-43547504.009999998</v>
          </cell>
          <cell r="R1362">
            <v>-41164561.980000004</v>
          </cell>
          <cell r="S1362">
            <v>-17092083.190000001</v>
          </cell>
          <cell r="T1362">
            <v>-884489.75</v>
          </cell>
          <cell r="U1362">
            <v>-38113021.112499997</v>
          </cell>
          <cell r="V1362">
            <v>-53848157.347499996</v>
          </cell>
          <cell r="W1362">
            <v>-88922738.752499998</v>
          </cell>
          <cell r="X1362">
            <v>-101738140.09750001</v>
          </cell>
        </row>
        <row r="1363">
          <cell r="A1363">
            <v>713127</v>
          </cell>
          <cell r="B1363" t="str">
            <v xml:space="preserve">                                                  713127     Valuation Adj - LIP</v>
          </cell>
          <cell r="C1363" t="str">
            <v>0</v>
          </cell>
          <cell r="D1363" t="str">
            <v>0</v>
          </cell>
          <cell r="E1363" t="str">
            <v>0</v>
          </cell>
          <cell r="F1363" t="str">
            <v>0</v>
          </cell>
          <cell r="G1363" t="str">
            <v>0</v>
          </cell>
          <cell r="H1363" t="str">
            <v>0</v>
          </cell>
          <cell r="I1363" t="str">
            <v>0</v>
          </cell>
          <cell r="J1363" t="str">
            <v>0</v>
          </cell>
          <cell r="K1363" t="str">
            <v>0</v>
          </cell>
          <cell r="L1363" t="str">
            <v>0</v>
          </cell>
          <cell r="M1363" t="str">
            <v>0</v>
          </cell>
          <cell r="N1363" t="str">
            <v>0</v>
          </cell>
          <cell r="O1363">
            <v>-7442854</v>
          </cell>
          <cell r="P1363" t="str">
            <v>0</v>
          </cell>
          <cell r="Q1363" t="str">
            <v>0</v>
          </cell>
          <cell r="R1363" t="str">
            <v>0</v>
          </cell>
          <cell r="S1363" t="str">
            <v>0</v>
          </cell>
          <cell r="T1363" t="str">
            <v>0</v>
          </cell>
          <cell r="U1363">
            <v>-1860713.5</v>
          </cell>
          <cell r="V1363" t="str">
            <v>0</v>
          </cell>
          <cell r="W1363" t="str">
            <v>0</v>
          </cell>
          <cell r="X1363" t="str">
            <v>0</v>
          </cell>
        </row>
        <row r="1364">
          <cell r="A1364">
            <v>713130</v>
          </cell>
          <cell r="B1364" t="str">
            <v xml:space="preserve">                                                  713130     LOCOM Adj Securities</v>
          </cell>
          <cell r="C1364" t="str">
            <v>0</v>
          </cell>
          <cell r="D1364">
            <v>-4436185.79</v>
          </cell>
          <cell r="E1364">
            <v>-4262915.42</v>
          </cell>
          <cell r="F1364">
            <v>-5244847.08</v>
          </cell>
          <cell r="G1364">
            <v>-4023667.31</v>
          </cell>
          <cell r="H1364">
            <v>-1403795.88</v>
          </cell>
          <cell r="I1364">
            <v>-650790.6</v>
          </cell>
          <cell r="J1364">
            <v>-513505.89</v>
          </cell>
          <cell r="K1364">
            <v>-240567.1</v>
          </cell>
          <cell r="L1364">
            <v>-8195896.4299999997</v>
          </cell>
          <cell r="M1364">
            <v>-20175.68</v>
          </cell>
          <cell r="N1364">
            <v>-57266.39</v>
          </cell>
          <cell r="O1364">
            <v>-52693438.039999999</v>
          </cell>
          <cell r="P1364">
            <v>-29049613.57</v>
          </cell>
          <cell r="Q1364">
            <v>-8699101.2100000009</v>
          </cell>
          <cell r="R1364">
            <v>-10672310.27</v>
          </cell>
          <cell r="S1364">
            <v>-1404863.59</v>
          </cell>
          <cell r="T1364">
            <v>-8273338.4999999991</v>
          </cell>
          <cell r="U1364">
            <v>-16457181.26</v>
          </cell>
          <cell r="V1364">
            <v>-14995519.145</v>
          </cell>
          <cell r="W1364">
            <v>-20176399.149999999</v>
          </cell>
          <cell r="X1364">
            <v>-26947601.829999998</v>
          </cell>
        </row>
        <row r="1365">
          <cell r="A1365">
            <v>713131</v>
          </cell>
          <cell r="B1365" t="str">
            <v xml:space="preserve">                                                  713131     LOCOM Adj Whole Loans</v>
          </cell>
          <cell r="C1365">
            <v>-2989059</v>
          </cell>
          <cell r="D1365">
            <v>-2773</v>
          </cell>
          <cell r="E1365">
            <v>-4631145</v>
          </cell>
          <cell r="F1365">
            <v>-1829442</v>
          </cell>
          <cell r="G1365">
            <v>-3879740</v>
          </cell>
          <cell r="H1365">
            <v>-5847432</v>
          </cell>
          <cell r="I1365">
            <v>-41410.120000000003</v>
          </cell>
          <cell r="J1365">
            <v>-90294.91</v>
          </cell>
          <cell r="K1365">
            <v>-9777237.7899999991</v>
          </cell>
          <cell r="L1365">
            <v>-415364.88</v>
          </cell>
          <cell r="M1365">
            <v>-21486.18</v>
          </cell>
          <cell r="N1365">
            <v>-4689614.0199999996</v>
          </cell>
          <cell r="O1365">
            <v>-42371752.229999997</v>
          </cell>
          <cell r="P1365">
            <v>-34214998.899999999</v>
          </cell>
          <cell r="Q1365">
            <v>-7622977</v>
          </cell>
          <cell r="R1365">
            <v>-11556614</v>
          </cell>
          <cell r="S1365">
            <v>-9908942.8199999984</v>
          </cell>
          <cell r="T1365">
            <v>-5126465.08</v>
          </cell>
          <cell r="U1365">
            <v>-13993905.057499999</v>
          </cell>
          <cell r="V1365">
            <v>-12396786.5</v>
          </cell>
          <cell r="W1365">
            <v>-21700105.4925</v>
          </cell>
          <cell r="X1365">
            <v>-30583204.074999996</v>
          </cell>
        </row>
        <row r="1366">
          <cell r="A1366">
            <v>713132</v>
          </cell>
          <cell r="B1366" t="str">
            <v xml:space="preserve">                                                  713132     Wamu Arm Gain/Loss</v>
          </cell>
          <cell r="C1366" t="str">
            <v>0</v>
          </cell>
          <cell r="D1366" t="str">
            <v>0</v>
          </cell>
          <cell r="E1366" t="str">
            <v>0</v>
          </cell>
          <cell r="F1366" t="str">
            <v>0</v>
          </cell>
          <cell r="G1366" t="str">
            <v>0</v>
          </cell>
          <cell r="H1366" t="str">
            <v>0</v>
          </cell>
          <cell r="I1366" t="str">
            <v>0</v>
          </cell>
          <cell r="J1366" t="str">
            <v>0</v>
          </cell>
          <cell r="K1366" t="str">
            <v>0</v>
          </cell>
          <cell r="L1366" t="str">
            <v>0</v>
          </cell>
          <cell r="M1366" t="str">
            <v>0</v>
          </cell>
          <cell r="N1366" t="str">
            <v>0</v>
          </cell>
          <cell r="O1366">
            <v>1821568.54</v>
          </cell>
          <cell r="P1366" t="str">
            <v>0</v>
          </cell>
          <cell r="Q1366" t="str">
            <v>0</v>
          </cell>
          <cell r="R1366" t="str">
            <v>0</v>
          </cell>
          <cell r="S1366" t="str">
            <v>0</v>
          </cell>
          <cell r="T1366" t="str">
            <v>0</v>
          </cell>
          <cell r="U1366">
            <v>455392.13500000001</v>
          </cell>
          <cell r="V1366" t="str">
            <v>0</v>
          </cell>
          <cell r="W1366" t="str">
            <v>0</v>
          </cell>
          <cell r="X1366" t="str">
            <v>0</v>
          </cell>
        </row>
        <row r="1367">
          <cell r="A1367">
            <v>713133</v>
          </cell>
          <cell r="B1367" t="str">
            <v xml:space="preserve">                                                  713133     RTF LOCOM Expense</v>
          </cell>
          <cell r="C1367" t="str">
            <v>0</v>
          </cell>
          <cell r="D1367" t="str">
            <v>0</v>
          </cell>
          <cell r="E1367" t="str">
            <v>0</v>
          </cell>
          <cell r="F1367" t="str">
            <v>0</v>
          </cell>
          <cell r="G1367" t="str">
            <v>0</v>
          </cell>
          <cell r="H1367" t="str">
            <v>0</v>
          </cell>
          <cell r="I1367" t="str">
            <v>0</v>
          </cell>
          <cell r="J1367" t="str">
            <v>0</v>
          </cell>
          <cell r="K1367" t="str">
            <v>0</v>
          </cell>
          <cell r="L1367">
            <v>-613643.73</v>
          </cell>
          <cell r="M1367">
            <v>13600.32</v>
          </cell>
          <cell r="N1367" t="str">
            <v>0</v>
          </cell>
          <cell r="O1367" t="str">
            <v>0</v>
          </cell>
          <cell r="P1367">
            <v>-600043.41</v>
          </cell>
          <cell r="Q1367" t="str">
            <v>0</v>
          </cell>
          <cell r="R1367" t="str">
            <v>0</v>
          </cell>
          <cell r="S1367" t="str">
            <v>0</v>
          </cell>
          <cell r="T1367">
            <v>-600043.41</v>
          </cell>
          <cell r="U1367" t="str">
            <v>0</v>
          </cell>
          <cell r="V1367" t="str">
            <v>0</v>
          </cell>
          <cell r="W1367" t="str">
            <v>0</v>
          </cell>
          <cell r="X1367">
            <v>-453432.63750000007</v>
          </cell>
        </row>
        <row r="1368">
          <cell r="A1368">
            <v>713140</v>
          </cell>
          <cell r="B1368" t="str">
            <v xml:space="preserve">                                                  713140     WAMU ARM GAIN/LOSS</v>
          </cell>
          <cell r="C1368" t="str">
            <v>0</v>
          </cell>
          <cell r="D1368" t="str">
            <v>0</v>
          </cell>
          <cell r="E1368" t="str">
            <v>0</v>
          </cell>
          <cell r="F1368" t="str">
            <v>0</v>
          </cell>
          <cell r="G1368" t="str">
            <v>0</v>
          </cell>
          <cell r="H1368" t="str">
            <v>0</v>
          </cell>
          <cell r="I1368" t="str">
            <v>0</v>
          </cell>
          <cell r="J1368" t="str">
            <v>0</v>
          </cell>
          <cell r="K1368" t="str">
            <v>0</v>
          </cell>
          <cell r="L1368" t="str">
            <v>0</v>
          </cell>
          <cell r="M1368" t="str">
            <v>0</v>
          </cell>
          <cell r="N1368" t="str">
            <v>0</v>
          </cell>
          <cell r="O1368" t="str">
            <v>0</v>
          </cell>
          <cell r="P1368" t="str">
            <v>0</v>
          </cell>
          <cell r="Q1368" t="str">
            <v>0</v>
          </cell>
          <cell r="R1368" t="str">
            <v>0</v>
          </cell>
          <cell r="S1368" t="str">
            <v>0</v>
          </cell>
          <cell r="T1368" t="str">
            <v>0</v>
          </cell>
          <cell r="U1368" t="str">
            <v>0</v>
          </cell>
          <cell r="V1368" t="str">
            <v>0</v>
          </cell>
          <cell r="W1368" t="str">
            <v>0</v>
          </cell>
          <cell r="X1368" t="str">
            <v>0</v>
          </cell>
        </row>
        <row r="1369">
          <cell r="A1369">
            <v>713142</v>
          </cell>
          <cell r="B1369" t="str">
            <v xml:space="preserve">                                                  713142     Temp LOCOM Expense RTF/SF</v>
          </cell>
          <cell r="C1369" t="str">
            <v>0</v>
          </cell>
          <cell r="D1369" t="str">
            <v>0</v>
          </cell>
          <cell r="E1369" t="str">
            <v>0</v>
          </cell>
          <cell r="F1369" t="str">
            <v>0</v>
          </cell>
          <cell r="G1369" t="str">
            <v>0</v>
          </cell>
          <cell r="H1369" t="str">
            <v>0</v>
          </cell>
          <cell r="I1369" t="str">
            <v>0</v>
          </cell>
          <cell r="J1369" t="str">
            <v>0</v>
          </cell>
          <cell r="K1369" t="str">
            <v>0</v>
          </cell>
          <cell r="L1369" t="str">
            <v>0</v>
          </cell>
          <cell r="M1369" t="str">
            <v>0</v>
          </cell>
          <cell r="N1369" t="str">
            <v>0</v>
          </cell>
          <cell r="O1369" t="str">
            <v>0</v>
          </cell>
          <cell r="P1369" t="str">
            <v>0</v>
          </cell>
          <cell r="Q1369" t="str">
            <v>0</v>
          </cell>
          <cell r="R1369" t="str">
            <v>0</v>
          </cell>
          <cell r="S1369" t="str">
            <v>0</v>
          </cell>
          <cell r="T1369" t="str">
            <v>0</v>
          </cell>
          <cell r="U1369" t="str">
            <v>0</v>
          </cell>
          <cell r="V1369" t="str">
            <v>0</v>
          </cell>
          <cell r="W1369" t="str">
            <v>0</v>
          </cell>
          <cell r="X1369" t="str">
            <v>0</v>
          </cell>
        </row>
        <row r="1370">
          <cell r="A1370">
            <v>716101</v>
          </cell>
          <cell r="B1370" t="str">
            <v xml:space="preserve">                                                  716101</v>
          </cell>
          <cell r="C1370" t="str">
            <v>0</v>
          </cell>
          <cell r="D1370" t="str">
            <v>0</v>
          </cell>
          <cell r="E1370" t="str">
            <v>0</v>
          </cell>
          <cell r="F1370" t="str">
            <v>0</v>
          </cell>
          <cell r="G1370" t="str">
            <v>0</v>
          </cell>
          <cell r="H1370" t="str">
            <v>0</v>
          </cell>
          <cell r="I1370" t="str">
            <v>0</v>
          </cell>
          <cell r="J1370" t="str">
            <v>0</v>
          </cell>
          <cell r="K1370" t="str">
            <v>0</v>
          </cell>
          <cell r="L1370" t="str">
            <v>0</v>
          </cell>
          <cell r="M1370" t="str">
            <v>0</v>
          </cell>
          <cell r="N1370" t="str">
            <v>0</v>
          </cell>
          <cell r="O1370" t="str">
            <v>0</v>
          </cell>
          <cell r="P1370" t="str">
            <v>0</v>
          </cell>
          <cell r="Q1370" t="str">
            <v>0</v>
          </cell>
          <cell r="R1370" t="str">
            <v>0</v>
          </cell>
          <cell r="S1370" t="str">
            <v>0</v>
          </cell>
          <cell r="T1370" t="str">
            <v>0</v>
          </cell>
          <cell r="U1370" t="str">
            <v>0</v>
          </cell>
          <cell r="V1370" t="str">
            <v>0</v>
          </cell>
          <cell r="W1370" t="str">
            <v>0</v>
          </cell>
          <cell r="X1370" t="str">
            <v>0</v>
          </cell>
        </row>
        <row r="1371">
          <cell r="A1371">
            <v>716131</v>
          </cell>
          <cell r="B1371" t="str">
            <v xml:space="preserve">                                                  716131</v>
          </cell>
          <cell r="C1371" t="str">
            <v>0</v>
          </cell>
          <cell r="D1371" t="str">
            <v>0</v>
          </cell>
          <cell r="E1371" t="str">
            <v>0</v>
          </cell>
          <cell r="F1371" t="str">
            <v>0</v>
          </cell>
          <cell r="G1371" t="str">
            <v>0</v>
          </cell>
          <cell r="H1371" t="str">
            <v>0</v>
          </cell>
          <cell r="I1371" t="str">
            <v>0</v>
          </cell>
          <cell r="J1371" t="str">
            <v>0</v>
          </cell>
          <cell r="K1371" t="str">
            <v>0</v>
          </cell>
          <cell r="L1371" t="str">
            <v>0</v>
          </cell>
          <cell r="M1371" t="str">
            <v>0</v>
          </cell>
          <cell r="N1371" t="str">
            <v>0</v>
          </cell>
          <cell r="O1371" t="str">
            <v>0</v>
          </cell>
          <cell r="P1371" t="str">
            <v>0</v>
          </cell>
          <cell r="Q1371" t="str">
            <v>0</v>
          </cell>
          <cell r="R1371" t="str">
            <v>0</v>
          </cell>
          <cell r="S1371" t="str">
            <v>0</v>
          </cell>
          <cell r="T1371" t="str">
            <v>0</v>
          </cell>
          <cell r="U1371" t="str">
            <v>0</v>
          </cell>
          <cell r="V1371" t="str">
            <v>0</v>
          </cell>
          <cell r="W1371" t="str">
            <v>0</v>
          </cell>
          <cell r="X1371" t="str">
            <v>0</v>
          </cell>
        </row>
        <row r="1372">
          <cell r="A1372">
            <v>716221</v>
          </cell>
          <cell r="B1372" t="str">
            <v xml:space="preserve">                                                  716221</v>
          </cell>
          <cell r="C1372" t="str">
            <v>0</v>
          </cell>
          <cell r="D1372" t="str">
            <v>0</v>
          </cell>
          <cell r="E1372" t="str">
            <v>0</v>
          </cell>
          <cell r="F1372" t="str">
            <v>0</v>
          </cell>
          <cell r="G1372" t="str">
            <v>0</v>
          </cell>
          <cell r="H1372" t="str">
            <v>0</v>
          </cell>
          <cell r="I1372" t="str">
            <v>0</v>
          </cell>
          <cell r="J1372" t="str">
            <v>0</v>
          </cell>
          <cell r="K1372" t="str">
            <v>0</v>
          </cell>
          <cell r="L1372" t="str">
            <v>0</v>
          </cell>
          <cell r="M1372" t="str">
            <v>0</v>
          </cell>
          <cell r="N1372" t="str">
            <v>0</v>
          </cell>
          <cell r="O1372" t="str">
            <v>0</v>
          </cell>
          <cell r="P1372" t="str">
            <v>0</v>
          </cell>
          <cell r="Q1372" t="str">
            <v>0</v>
          </cell>
          <cell r="R1372" t="str">
            <v>0</v>
          </cell>
          <cell r="S1372" t="str">
            <v>0</v>
          </cell>
          <cell r="T1372" t="str">
            <v>0</v>
          </cell>
          <cell r="U1372" t="str">
            <v>0</v>
          </cell>
          <cell r="V1372" t="str">
            <v>0</v>
          </cell>
          <cell r="W1372" t="str">
            <v>0</v>
          </cell>
          <cell r="X1372" t="str">
            <v>0</v>
          </cell>
        </row>
        <row r="1373">
          <cell r="A1373">
            <v>717211</v>
          </cell>
          <cell r="B1373" t="str">
            <v xml:space="preserve">                                                  717211</v>
          </cell>
          <cell r="C1373" t="str">
            <v>0</v>
          </cell>
          <cell r="D1373" t="str">
            <v>0</v>
          </cell>
          <cell r="E1373" t="str">
            <v>0</v>
          </cell>
          <cell r="F1373" t="str">
            <v>0</v>
          </cell>
          <cell r="G1373" t="str">
            <v>0</v>
          </cell>
          <cell r="H1373" t="str">
            <v>0</v>
          </cell>
          <cell r="I1373" t="str">
            <v>0</v>
          </cell>
          <cell r="J1373" t="str">
            <v>0</v>
          </cell>
          <cell r="K1373" t="str">
            <v>0</v>
          </cell>
          <cell r="L1373" t="str">
            <v>0</v>
          </cell>
          <cell r="M1373" t="str">
            <v>0</v>
          </cell>
          <cell r="N1373" t="str">
            <v>0</v>
          </cell>
          <cell r="O1373" t="str">
            <v>0</v>
          </cell>
          <cell r="P1373" t="str">
            <v>0</v>
          </cell>
          <cell r="Q1373" t="str">
            <v>0</v>
          </cell>
          <cell r="R1373" t="str">
            <v>0</v>
          </cell>
          <cell r="S1373" t="str">
            <v>0</v>
          </cell>
          <cell r="T1373" t="str">
            <v>0</v>
          </cell>
          <cell r="U1373" t="str">
            <v>0</v>
          </cell>
          <cell r="V1373" t="str">
            <v>0</v>
          </cell>
          <cell r="W1373" t="str">
            <v>0</v>
          </cell>
          <cell r="X1373" t="str">
            <v>0</v>
          </cell>
        </row>
        <row r="1374">
          <cell r="A1374">
            <v>717311</v>
          </cell>
          <cell r="B1374" t="str">
            <v xml:space="preserve">                                                  717311</v>
          </cell>
          <cell r="C1374" t="str">
            <v>0</v>
          </cell>
          <cell r="D1374" t="str">
            <v>0</v>
          </cell>
          <cell r="E1374" t="str">
            <v>0</v>
          </cell>
          <cell r="F1374" t="str">
            <v>0</v>
          </cell>
          <cell r="G1374" t="str">
            <v>0</v>
          </cell>
          <cell r="H1374" t="str">
            <v>0</v>
          </cell>
          <cell r="I1374" t="str">
            <v>0</v>
          </cell>
          <cell r="J1374" t="str">
            <v>0</v>
          </cell>
          <cell r="K1374" t="str">
            <v>0</v>
          </cell>
          <cell r="L1374" t="str">
            <v>0</v>
          </cell>
          <cell r="M1374" t="str">
            <v>0</v>
          </cell>
          <cell r="N1374" t="str">
            <v>0</v>
          </cell>
          <cell r="O1374" t="str">
            <v>0</v>
          </cell>
          <cell r="P1374" t="str">
            <v>0</v>
          </cell>
          <cell r="Q1374" t="str">
            <v>0</v>
          </cell>
          <cell r="R1374" t="str">
            <v>0</v>
          </cell>
          <cell r="S1374" t="str">
            <v>0</v>
          </cell>
          <cell r="T1374" t="str">
            <v>0</v>
          </cell>
          <cell r="U1374" t="str">
            <v>0</v>
          </cell>
          <cell r="V1374" t="str">
            <v>0</v>
          </cell>
          <cell r="W1374" t="str">
            <v>0</v>
          </cell>
          <cell r="X1374" t="str">
            <v>0</v>
          </cell>
        </row>
        <row r="1375">
          <cell r="A1375">
            <v>741001</v>
          </cell>
          <cell r="B1375" t="str">
            <v xml:space="preserve">                                                  741001</v>
          </cell>
          <cell r="C1375" t="str">
            <v>0</v>
          </cell>
          <cell r="D1375" t="str">
            <v>0</v>
          </cell>
          <cell r="E1375" t="str">
            <v>0</v>
          </cell>
          <cell r="F1375" t="str">
            <v>0</v>
          </cell>
          <cell r="G1375" t="str">
            <v>0</v>
          </cell>
          <cell r="H1375" t="str">
            <v>0</v>
          </cell>
          <cell r="I1375" t="str">
            <v>0</v>
          </cell>
          <cell r="J1375" t="str">
            <v>0</v>
          </cell>
          <cell r="K1375" t="str">
            <v>0</v>
          </cell>
          <cell r="L1375" t="str">
            <v>0</v>
          </cell>
          <cell r="M1375" t="str">
            <v>0</v>
          </cell>
          <cell r="N1375" t="str">
            <v>0</v>
          </cell>
          <cell r="O1375" t="str">
            <v>0</v>
          </cell>
          <cell r="P1375" t="str">
            <v>0</v>
          </cell>
          <cell r="Q1375" t="str">
            <v>0</v>
          </cell>
          <cell r="R1375" t="str">
            <v>0</v>
          </cell>
          <cell r="S1375" t="str">
            <v>0</v>
          </cell>
          <cell r="T1375" t="str">
            <v>0</v>
          </cell>
          <cell r="U1375" t="str">
            <v>0</v>
          </cell>
          <cell r="V1375" t="str">
            <v>0</v>
          </cell>
          <cell r="W1375" t="str">
            <v>0</v>
          </cell>
          <cell r="X1375" t="str">
            <v>0</v>
          </cell>
        </row>
        <row r="1376">
          <cell r="A1376">
            <v>741314</v>
          </cell>
          <cell r="B1376" t="str">
            <v xml:space="preserve">                                                  741314</v>
          </cell>
          <cell r="C1376" t="str">
            <v>0</v>
          </cell>
          <cell r="D1376" t="str">
            <v>0</v>
          </cell>
          <cell r="E1376" t="str">
            <v>0</v>
          </cell>
          <cell r="F1376" t="str">
            <v>0</v>
          </cell>
          <cell r="G1376" t="str">
            <v>0</v>
          </cell>
          <cell r="H1376" t="str">
            <v>0</v>
          </cell>
          <cell r="I1376" t="str">
            <v>0</v>
          </cell>
          <cell r="J1376" t="str">
            <v>0</v>
          </cell>
          <cell r="K1376" t="str">
            <v>0</v>
          </cell>
          <cell r="L1376" t="str">
            <v>0</v>
          </cell>
          <cell r="M1376" t="str">
            <v>0</v>
          </cell>
          <cell r="N1376" t="str">
            <v>0</v>
          </cell>
          <cell r="O1376" t="str">
            <v>0</v>
          </cell>
          <cell r="P1376" t="str">
            <v>0</v>
          </cell>
          <cell r="Q1376" t="str">
            <v>0</v>
          </cell>
          <cell r="R1376" t="str">
            <v>0</v>
          </cell>
          <cell r="S1376" t="str">
            <v>0</v>
          </cell>
          <cell r="T1376" t="str">
            <v>0</v>
          </cell>
          <cell r="U1376" t="str">
            <v>0</v>
          </cell>
          <cell r="V1376" t="str">
            <v>0</v>
          </cell>
          <cell r="W1376" t="str">
            <v>0</v>
          </cell>
          <cell r="X1376" t="str">
            <v>0</v>
          </cell>
        </row>
        <row r="1377">
          <cell r="A1377">
            <v>741516</v>
          </cell>
          <cell r="B1377" t="str">
            <v xml:space="preserve">                                                  741516</v>
          </cell>
          <cell r="C1377" t="str">
            <v>0</v>
          </cell>
          <cell r="D1377" t="str">
            <v>0</v>
          </cell>
          <cell r="E1377" t="str">
            <v>0</v>
          </cell>
          <cell r="F1377" t="str">
            <v>0</v>
          </cell>
          <cell r="G1377" t="str">
            <v>0</v>
          </cell>
          <cell r="H1377" t="str">
            <v>0</v>
          </cell>
          <cell r="I1377" t="str">
            <v>0</v>
          </cell>
          <cell r="J1377" t="str">
            <v>0</v>
          </cell>
          <cell r="K1377" t="str">
            <v>0</v>
          </cell>
          <cell r="L1377" t="str">
            <v>0</v>
          </cell>
          <cell r="M1377" t="str">
            <v>0</v>
          </cell>
          <cell r="N1377" t="str">
            <v>0</v>
          </cell>
          <cell r="O1377" t="str">
            <v>0</v>
          </cell>
          <cell r="P1377" t="str">
            <v>0</v>
          </cell>
          <cell r="Q1377" t="str">
            <v>0</v>
          </cell>
          <cell r="R1377" t="str">
            <v>0</v>
          </cell>
          <cell r="S1377" t="str">
            <v>0</v>
          </cell>
          <cell r="T1377" t="str">
            <v>0</v>
          </cell>
          <cell r="U1377" t="str">
            <v>0</v>
          </cell>
          <cell r="V1377" t="str">
            <v>0</v>
          </cell>
          <cell r="W1377" t="str">
            <v>0</v>
          </cell>
          <cell r="X1377" t="str">
            <v>0</v>
          </cell>
        </row>
        <row r="1378">
          <cell r="A1378">
            <v>741911</v>
          </cell>
          <cell r="B1378" t="str">
            <v xml:space="preserve">                                                  741911</v>
          </cell>
          <cell r="C1378" t="str">
            <v>0</v>
          </cell>
          <cell r="D1378" t="str">
            <v>0</v>
          </cell>
          <cell r="E1378" t="str">
            <v>0</v>
          </cell>
          <cell r="F1378" t="str">
            <v>0</v>
          </cell>
          <cell r="G1378" t="str">
            <v>0</v>
          </cell>
          <cell r="H1378" t="str">
            <v>0</v>
          </cell>
          <cell r="I1378" t="str">
            <v>0</v>
          </cell>
          <cell r="J1378" t="str">
            <v>0</v>
          </cell>
          <cell r="K1378" t="str">
            <v>0</v>
          </cell>
          <cell r="L1378" t="str">
            <v>0</v>
          </cell>
          <cell r="M1378" t="str">
            <v>0</v>
          </cell>
          <cell r="N1378" t="str">
            <v>0</v>
          </cell>
          <cell r="O1378" t="str">
            <v>0</v>
          </cell>
          <cell r="P1378" t="str">
            <v>0</v>
          </cell>
          <cell r="Q1378" t="str">
            <v>0</v>
          </cell>
          <cell r="R1378" t="str">
            <v>0</v>
          </cell>
          <cell r="S1378" t="str">
            <v>0</v>
          </cell>
          <cell r="T1378" t="str">
            <v>0</v>
          </cell>
          <cell r="U1378" t="str">
            <v>0</v>
          </cell>
          <cell r="V1378" t="str">
            <v>0</v>
          </cell>
          <cell r="W1378" t="str">
            <v>0</v>
          </cell>
          <cell r="X1378" t="str">
            <v>0</v>
          </cell>
        </row>
        <row r="1379">
          <cell r="A1379">
            <v>742251</v>
          </cell>
          <cell r="B1379" t="str">
            <v xml:space="preserve">                                                  742251</v>
          </cell>
          <cell r="C1379" t="str">
            <v>0</v>
          </cell>
          <cell r="D1379" t="str">
            <v>0</v>
          </cell>
          <cell r="E1379" t="str">
            <v>0</v>
          </cell>
          <cell r="F1379" t="str">
            <v>0</v>
          </cell>
          <cell r="G1379" t="str">
            <v>0</v>
          </cell>
          <cell r="H1379" t="str">
            <v>0</v>
          </cell>
          <cell r="I1379" t="str">
            <v>0</v>
          </cell>
          <cell r="J1379" t="str">
            <v>0</v>
          </cell>
          <cell r="K1379" t="str">
            <v>0</v>
          </cell>
          <cell r="L1379" t="str">
            <v>0</v>
          </cell>
          <cell r="M1379" t="str">
            <v>0</v>
          </cell>
          <cell r="N1379" t="str">
            <v>0</v>
          </cell>
          <cell r="O1379" t="str">
            <v>0</v>
          </cell>
          <cell r="P1379" t="str">
            <v>0</v>
          </cell>
          <cell r="Q1379" t="str">
            <v>0</v>
          </cell>
          <cell r="R1379" t="str">
            <v>0</v>
          </cell>
          <cell r="S1379" t="str">
            <v>0</v>
          </cell>
          <cell r="T1379" t="str">
            <v>0</v>
          </cell>
          <cell r="U1379" t="str">
            <v>0</v>
          </cell>
          <cell r="V1379" t="str">
            <v>0</v>
          </cell>
          <cell r="W1379" t="str">
            <v>0</v>
          </cell>
          <cell r="X1379" t="str">
            <v>0</v>
          </cell>
        </row>
        <row r="1380">
          <cell r="A1380">
            <v>742271</v>
          </cell>
          <cell r="B1380" t="str">
            <v xml:space="preserve">                                                  742271     Eah - Int Income</v>
          </cell>
          <cell r="C1380">
            <v>57394.6</v>
          </cell>
          <cell r="D1380">
            <v>54534.080000000002</v>
          </cell>
          <cell r="E1380">
            <v>55839.15</v>
          </cell>
          <cell r="F1380">
            <v>54757.440000000002</v>
          </cell>
          <cell r="G1380">
            <v>53605.78</v>
          </cell>
          <cell r="H1380">
            <v>53204.29</v>
          </cell>
          <cell r="I1380">
            <v>54019.19</v>
          </cell>
          <cell r="J1380">
            <v>54863.59</v>
          </cell>
          <cell r="K1380">
            <v>53546.79</v>
          </cell>
          <cell r="L1380">
            <v>55627.14</v>
          </cell>
          <cell r="M1380">
            <v>54306.83</v>
          </cell>
          <cell r="N1380">
            <v>55008.68</v>
          </cell>
          <cell r="O1380">
            <v>666708.03</v>
          </cell>
          <cell r="P1380">
            <v>656707.56000000006</v>
          </cell>
          <cell r="Q1380">
            <v>167767.82999999999</v>
          </cell>
          <cell r="R1380">
            <v>161567.51</v>
          </cell>
          <cell r="S1380">
            <v>162429.57</v>
          </cell>
          <cell r="T1380">
            <v>164942.65</v>
          </cell>
          <cell r="U1380">
            <v>250949.785</v>
          </cell>
          <cell r="V1380">
            <v>248939.8725</v>
          </cell>
          <cell r="W1380">
            <v>410668.22500000003</v>
          </cell>
          <cell r="X1380">
            <v>574390.85</v>
          </cell>
        </row>
        <row r="1381">
          <cell r="A1381">
            <v>742284</v>
          </cell>
          <cell r="B1381" t="str">
            <v xml:space="preserve">                                                  742284     Misc Income-Rehab MF</v>
          </cell>
          <cell r="C1381">
            <v>-1445141.25</v>
          </cell>
          <cell r="D1381">
            <v>15222720.57</v>
          </cell>
          <cell r="E1381">
            <v>4180656.91</v>
          </cell>
          <cell r="F1381">
            <v>22903169.84</v>
          </cell>
          <cell r="G1381">
            <v>-347905.76</v>
          </cell>
          <cell r="H1381">
            <v>-625259.89</v>
          </cell>
          <cell r="I1381">
            <v>-1555308.07</v>
          </cell>
          <cell r="J1381">
            <v>2788193.24</v>
          </cell>
          <cell r="K1381">
            <v>-1292813.53</v>
          </cell>
          <cell r="L1381">
            <v>2243496.16</v>
          </cell>
          <cell r="M1381">
            <v>-1479336.71</v>
          </cell>
          <cell r="N1381">
            <v>12579930.76</v>
          </cell>
          <cell r="O1381">
            <v>35281805.200000003</v>
          </cell>
          <cell r="P1381">
            <v>53172402.270000003</v>
          </cell>
          <cell r="Q1381">
            <v>17958236.23</v>
          </cell>
          <cell r="R1381">
            <v>21930004.189999998</v>
          </cell>
          <cell r="S1381">
            <v>-59928.35999999987</v>
          </cell>
          <cell r="T1381">
            <v>13344090.210000001</v>
          </cell>
          <cell r="U1381">
            <v>16393119.875</v>
          </cell>
          <cell r="V1381">
            <v>34805345.7575</v>
          </cell>
          <cell r="W1381">
            <v>39792652.605000004</v>
          </cell>
          <cell r="X1381">
            <v>43916248.515000001</v>
          </cell>
        </row>
        <row r="1382">
          <cell r="A1382">
            <v>742285</v>
          </cell>
          <cell r="B1382" t="str">
            <v xml:space="preserve">                                                  742285     Fee and other income-ACF</v>
          </cell>
          <cell r="C1382">
            <v>357528.05</v>
          </cell>
          <cell r="D1382">
            <v>315339.58</v>
          </cell>
          <cell r="E1382">
            <v>338014.44</v>
          </cell>
          <cell r="F1382">
            <v>285178.99</v>
          </cell>
          <cell r="G1382">
            <v>111676.63</v>
          </cell>
          <cell r="H1382">
            <v>462638.17</v>
          </cell>
          <cell r="I1382">
            <v>166093.94</v>
          </cell>
          <cell r="J1382">
            <v>62641.56</v>
          </cell>
          <cell r="K1382">
            <v>418263.9</v>
          </cell>
          <cell r="L1382">
            <v>376068.02</v>
          </cell>
          <cell r="M1382">
            <v>483859.08</v>
          </cell>
          <cell r="N1382">
            <v>453796.34</v>
          </cell>
          <cell r="O1382">
            <v>4147996.78</v>
          </cell>
          <cell r="P1382">
            <v>3831098.7</v>
          </cell>
          <cell r="Q1382">
            <v>1010882.07</v>
          </cell>
          <cell r="R1382">
            <v>859493.79</v>
          </cell>
          <cell r="S1382">
            <v>646999.4</v>
          </cell>
          <cell r="T1382">
            <v>1313723.44</v>
          </cell>
          <cell r="U1382">
            <v>1547318.6325000001</v>
          </cell>
          <cell r="V1382">
            <v>1396264.17</v>
          </cell>
          <cell r="W1382">
            <v>2130833.0699999998</v>
          </cell>
          <cell r="X1382">
            <v>3154804.9</v>
          </cell>
        </row>
        <row r="1383">
          <cell r="A1383">
            <v>742501</v>
          </cell>
          <cell r="B1383" t="str">
            <v xml:space="preserve">                                                  742501     Misc Inc/Exp STATS Principal Adj</v>
          </cell>
          <cell r="C1383">
            <v>797.58</v>
          </cell>
          <cell r="D1383">
            <v>-931.33</v>
          </cell>
          <cell r="E1383">
            <v>33.33</v>
          </cell>
          <cell r="F1383">
            <v>43.8</v>
          </cell>
          <cell r="G1383">
            <v>95.02</v>
          </cell>
          <cell r="H1383">
            <v>-7.41</v>
          </cell>
          <cell r="I1383">
            <v>28.34</v>
          </cell>
          <cell r="J1383">
            <v>-48.44</v>
          </cell>
          <cell r="K1383">
            <v>-50511.75</v>
          </cell>
          <cell r="L1383">
            <v>16.95</v>
          </cell>
          <cell r="M1383">
            <v>-133.16</v>
          </cell>
          <cell r="N1383">
            <v>-290.02</v>
          </cell>
          <cell r="O1383">
            <v>10392.33</v>
          </cell>
          <cell r="P1383">
            <v>-50907.09</v>
          </cell>
          <cell r="Q1383">
            <v>-100.42</v>
          </cell>
          <cell r="R1383">
            <v>131.41</v>
          </cell>
          <cell r="S1383">
            <v>-50531.85</v>
          </cell>
          <cell r="T1383">
            <v>-406.23</v>
          </cell>
          <cell r="U1383">
            <v>2738.9349999999999</v>
          </cell>
          <cell r="V1383">
            <v>-21.912500000000001</v>
          </cell>
          <cell r="W1383">
            <v>-12599.9125</v>
          </cell>
          <cell r="X1383">
            <v>-50627.232499999998</v>
          </cell>
        </row>
        <row r="1384">
          <cell r="A1384">
            <v>742713</v>
          </cell>
          <cell r="B1384" t="str">
            <v xml:space="preserve">                                                  742713     AMORT EXP DUE DILIGENCE</v>
          </cell>
          <cell r="C1384">
            <v>-5023.47</v>
          </cell>
          <cell r="D1384">
            <v>-4888.12</v>
          </cell>
          <cell r="E1384">
            <v>-4718.1499999999996</v>
          </cell>
          <cell r="F1384">
            <v>-4452.66</v>
          </cell>
          <cell r="G1384">
            <v>-4349.41</v>
          </cell>
          <cell r="H1384">
            <v>-4243.8</v>
          </cell>
          <cell r="I1384">
            <v>-3988.57</v>
          </cell>
          <cell r="J1384">
            <v>-3938.58</v>
          </cell>
          <cell r="K1384">
            <v>-3875.96</v>
          </cell>
          <cell r="L1384">
            <v>-3912.27</v>
          </cell>
          <cell r="M1384">
            <v>-3821.36</v>
          </cell>
          <cell r="N1384">
            <v>-3749.29</v>
          </cell>
          <cell r="O1384">
            <v>-99217.91</v>
          </cell>
          <cell r="P1384">
            <v>-50961.64</v>
          </cell>
          <cell r="Q1384">
            <v>-14629.74</v>
          </cell>
          <cell r="R1384">
            <v>-13045.87</v>
          </cell>
          <cell r="S1384">
            <v>-11803.11</v>
          </cell>
          <cell r="T1384">
            <v>-11482.92</v>
          </cell>
          <cell r="U1384">
            <v>-32195.677500000002</v>
          </cell>
          <cell r="V1384">
            <v>-21204.89</v>
          </cell>
          <cell r="W1384">
            <v>-33605.317500000005</v>
          </cell>
          <cell r="X1384">
            <v>-45260.925000000003</v>
          </cell>
        </row>
        <row r="1385">
          <cell r="A1385">
            <v>742714</v>
          </cell>
          <cell r="B1385" t="str">
            <v xml:space="preserve">                                                  742714     Amort Inc/Exp FIN45</v>
          </cell>
          <cell r="C1385" t="str">
            <v>0</v>
          </cell>
          <cell r="D1385" t="str">
            <v>0</v>
          </cell>
          <cell r="E1385" t="str">
            <v>0</v>
          </cell>
          <cell r="F1385" t="str">
            <v>0</v>
          </cell>
          <cell r="G1385" t="str">
            <v>0</v>
          </cell>
          <cell r="H1385" t="str">
            <v>0</v>
          </cell>
          <cell r="I1385" t="str">
            <v>0</v>
          </cell>
          <cell r="J1385" t="str">
            <v>0</v>
          </cell>
          <cell r="K1385" t="str">
            <v>0</v>
          </cell>
          <cell r="L1385" t="str">
            <v>0</v>
          </cell>
          <cell r="M1385" t="str">
            <v>0</v>
          </cell>
          <cell r="N1385" t="str">
            <v>0</v>
          </cell>
          <cell r="O1385">
            <v>0.04</v>
          </cell>
          <cell r="P1385" t="str">
            <v>0</v>
          </cell>
          <cell r="Q1385" t="str">
            <v>0</v>
          </cell>
          <cell r="R1385" t="str">
            <v>0</v>
          </cell>
          <cell r="S1385" t="str">
            <v>0</v>
          </cell>
          <cell r="T1385" t="str">
            <v>0</v>
          </cell>
          <cell r="U1385">
            <v>0.01</v>
          </cell>
          <cell r="V1385" t="str">
            <v>0</v>
          </cell>
          <cell r="W1385" t="str">
            <v>0</v>
          </cell>
          <cell r="X1385" t="str">
            <v>0</v>
          </cell>
        </row>
        <row r="1386">
          <cell r="A1386">
            <v>742801</v>
          </cell>
          <cell r="B1386" t="str">
            <v xml:space="preserve">                                                  742801</v>
          </cell>
          <cell r="C1386" t="str">
            <v>0</v>
          </cell>
          <cell r="D1386" t="str">
            <v>0</v>
          </cell>
          <cell r="E1386" t="str">
            <v>0</v>
          </cell>
          <cell r="F1386" t="str">
            <v>0</v>
          </cell>
          <cell r="G1386" t="str">
            <v>0</v>
          </cell>
          <cell r="H1386" t="str">
            <v>0</v>
          </cell>
          <cell r="I1386" t="str">
            <v>0</v>
          </cell>
          <cell r="J1386" t="str">
            <v>0</v>
          </cell>
          <cell r="K1386" t="str">
            <v>0</v>
          </cell>
          <cell r="L1386" t="str">
            <v>0</v>
          </cell>
          <cell r="M1386" t="str">
            <v>0</v>
          </cell>
          <cell r="N1386" t="str">
            <v>0</v>
          </cell>
          <cell r="O1386" t="str">
            <v>0</v>
          </cell>
          <cell r="P1386" t="str">
            <v>0</v>
          </cell>
          <cell r="Q1386" t="str">
            <v>0</v>
          </cell>
          <cell r="R1386" t="str">
            <v>0</v>
          </cell>
          <cell r="S1386" t="str">
            <v>0</v>
          </cell>
          <cell r="T1386" t="str">
            <v>0</v>
          </cell>
          <cell r="U1386" t="str">
            <v>0</v>
          </cell>
          <cell r="V1386" t="str">
            <v>0</v>
          </cell>
          <cell r="W1386" t="str">
            <v>0</v>
          </cell>
          <cell r="X1386" t="str">
            <v>0</v>
          </cell>
        </row>
        <row r="1387">
          <cell r="A1387">
            <v>742805</v>
          </cell>
          <cell r="B1387" t="str">
            <v xml:space="preserve">                                                  742805     Unreal FRA Non-Hedge G/L</v>
          </cell>
          <cell r="C1387" t="str">
            <v>0</v>
          </cell>
          <cell r="D1387" t="str">
            <v>0</v>
          </cell>
          <cell r="E1387" t="str">
            <v>0</v>
          </cell>
          <cell r="F1387" t="str">
            <v>0</v>
          </cell>
          <cell r="G1387" t="str">
            <v>0</v>
          </cell>
          <cell r="H1387" t="str">
            <v>0</v>
          </cell>
          <cell r="I1387" t="str">
            <v>0</v>
          </cell>
          <cell r="J1387" t="str">
            <v>0</v>
          </cell>
          <cell r="K1387" t="str">
            <v>0</v>
          </cell>
          <cell r="L1387" t="str">
            <v>0</v>
          </cell>
          <cell r="M1387" t="str">
            <v>0</v>
          </cell>
          <cell r="N1387" t="str">
            <v>0</v>
          </cell>
          <cell r="O1387" t="str">
            <v>0</v>
          </cell>
          <cell r="P1387" t="str">
            <v>0</v>
          </cell>
          <cell r="Q1387" t="str">
            <v>0</v>
          </cell>
          <cell r="R1387" t="str">
            <v>0</v>
          </cell>
          <cell r="S1387" t="str">
            <v>0</v>
          </cell>
          <cell r="T1387" t="str">
            <v>0</v>
          </cell>
          <cell r="U1387" t="str">
            <v>0</v>
          </cell>
          <cell r="V1387" t="str">
            <v>0</v>
          </cell>
          <cell r="W1387" t="str">
            <v>0</v>
          </cell>
          <cell r="X1387" t="str">
            <v>0</v>
          </cell>
        </row>
        <row r="1388">
          <cell r="A1388">
            <v>742806</v>
          </cell>
          <cell r="B1388" t="str">
            <v xml:space="preserve">                                                  742806     Real FRA Non-Hedge G/L</v>
          </cell>
          <cell r="C1388" t="str">
            <v>0</v>
          </cell>
          <cell r="D1388" t="str">
            <v>0</v>
          </cell>
          <cell r="E1388" t="str">
            <v>0</v>
          </cell>
          <cell r="F1388" t="str">
            <v>0</v>
          </cell>
          <cell r="G1388" t="str">
            <v>0</v>
          </cell>
          <cell r="H1388" t="str">
            <v>0</v>
          </cell>
          <cell r="I1388" t="str">
            <v>0</v>
          </cell>
          <cell r="J1388" t="str">
            <v>0</v>
          </cell>
          <cell r="K1388" t="str">
            <v>0</v>
          </cell>
          <cell r="L1388" t="str">
            <v>0</v>
          </cell>
          <cell r="M1388" t="str">
            <v>0</v>
          </cell>
          <cell r="N1388" t="str">
            <v>0</v>
          </cell>
          <cell r="O1388" t="str">
            <v>0</v>
          </cell>
          <cell r="P1388" t="str">
            <v>0</v>
          </cell>
          <cell r="Q1388" t="str">
            <v>0</v>
          </cell>
          <cell r="R1388" t="str">
            <v>0</v>
          </cell>
          <cell r="S1388" t="str">
            <v>0</v>
          </cell>
          <cell r="T1388" t="str">
            <v>0</v>
          </cell>
          <cell r="U1388" t="str">
            <v>0</v>
          </cell>
          <cell r="V1388" t="str">
            <v>0</v>
          </cell>
          <cell r="W1388" t="str">
            <v>0</v>
          </cell>
          <cell r="X1388" t="str">
            <v>0</v>
          </cell>
        </row>
        <row r="1389">
          <cell r="A1389">
            <v>742901</v>
          </cell>
          <cell r="B1389" t="str">
            <v xml:space="preserve">                                                  742901     Yield Maint. - Mp Contra</v>
          </cell>
          <cell r="C1389">
            <v>-18661240.829999998</v>
          </cell>
          <cell r="D1389">
            <v>-2332094.79</v>
          </cell>
          <cell r="E1389">
            <v>-4562483.2300000004</v>
          </cell>
          <cell r="F1389">
            <v>-3937756.03</v>
          </cell>
          <cell r="G1389">
            <v>-2311229.5499999998</v>
          </cell>
          <cell r="H1389">
            <v>-3097562.9</v>
          </cell>
          <cell r="I1389">
            <v>-1453248.83</v>
          </cell>
          <cell r="J1389">
            <v>-3620406.14</v>
          </cell>
          <cell r="K1389">
            <v>-3759811.37</v>
          </cell>
          <cell r="L1389">
            <v>-55813194.219999999</v>
          </cell>
          <cell r="M1389">
            <v>-10116650.67</v>
          </cell>
          <cell r="N1389">
            <v>-5821540.8099999996</v>
          </cell>
          <cell r="O1389">
            <v>-111948113.44</v>
          </cell>
          <cell r="P1389">
            <v>-115487219.37</v>
          </cell>
          <cell r="Q1389">
            <v>-25555818.849999998</v>
          </cell>
          <cell r="R1389">
            <v>-9346548.4800000004</v>
          </cell>
          <cell r="S1389">
            <v>-8833466.3399999999</v>
          </cell>
          <cell r="T1389">
            <v>-71751385.700000003</v>
          </cell>
          <cell r="U1389">
            <v>-44289627.184999995</v>
          </cell>
          <cell r="V1389">
            <v>-30439141.372499999</v>
          </cell>
          <cell r="W1389">
            <v>-38742459.864999995</v>
          </cell>
          <cell r="X1389">
            <v>-92109439.872500002</v>
          </cell>
        </row>
        <row r="1390">
          <cell r="A1390">
            <v>742903</v>
          </cell>
          <cell r="B1390" t="str">
            <v xml:space="preserve">                                                  742903     Yield Maint. - Mf</v>
          </cell>
          <cell r="C1390">
            <v>18661240.829999998</v>
          </cell>
          <cell r="D1390">
            <v>2332094.79</v>
          </cell>
          <cell r="E1390">
            <v>4562483.2300000004</v>
          </cell>
          <cell r="F1390">
            <v>3937756.03</v>
          </cell>
          <cell r="G1390">
            <v>2311229.5499999998</v>
          </cell>
          <cell r="H1390">
            <v>3097562.9</v>
          </cell>
          <cell r="I1390">
            <v>1453248.83</v>
          </cell>
          <cell r="J1390">
            <v>3620406.14</v>
          </cell>
          <cell r="K1390">
            <v>3759811.37</v>
          </cell>
          <cell r="L1390">
            <v>55813194.219999999</v>
          </cell>
          <cell r="M1390">
            <v>10116650.67</v>
          </cell>
          <cell r="N1390">
            <v>5821540.8099999996</v>
          </cell>
          <cell r="O1390">
            <v>111948113.44</v>
          </cell>
          <cell r="P1390">
            <v>115487219.37</v>
          </cell>
          <cell r="Q1390">
            <v>25555818.849999998</v>
          </cell>
          <cell r="R1390">
            <v>9346548.4800000004</v>
          </cell>
          <cell r="S1390">
            <v>8833466.3399999999</v>
          </cell>
          <cell r="T1390">
            <v>71751385.700000003</v>
          </cell>
          <cell r="U1390">
            <v>44289627.184999995</v>
          </cell>
          <cell r="V1390">
            <v>30439141.372499999</v>
          </cell>
          <cell r="W1390">
            <v>38742459.864999995</v>
          </cell>
          <cell r="X1390">
            <v>92109439.872500002</v>
          </cell>
        </row>
        <row r="1391">
          <cell r="A1391">
            <v>742921</v>
          </cell>
          <cell r="B1391" t="str">
            <v xml:space="preserve">                                                  742921     MRB Prepayment-Fees</v>
          </cell>
          <cell r="C1391">
            <v>60803.31</v>
          </cell>
          <cell r="D1391">
            <v>2059712.88</v>
          </cell>
          <cell r="E1391">
            <v>337819.91</v>
          </cell>
          <cell r="F1391">
            <v>606246.31000000006</v>
          </cell>
          <cell r="G1391">
            <v>92683.29</v>
          </cell>
          <cell r="H1391">
            <v>815147.15</v>
          </cell>
          <cell r="I1391">
            <v>493158.17</v>
          </cell>
          <cell r="J1391">
            <v>663560.46</v>
          </cell>
          <cell r="K1391">
            <v>385438.07</v>
          </cell>
          <cell r="L1391">
            <v>116030.23</v>
          </cell>
          <cell r="M1391">
            <v>1049922.3799999999</v>
          </cell>
          <cell r="N1391">
            <v>83666.509999999995</v>
          </cell>
          <cell r="O1391">
            <v>10143153.48</v>
          </cell>
          <cell r="P1391">
            <v>6764188.6699999999</v>
          </cell>
          <cell r="Q1391">
            <v>2458336.1</v>
          </cell>
          <cell r="R1391">
            <v>1514076.75</v>
          </cell>
          <cell r="S1391">
            <v>1542156.7</v>
          </cell>
          <cell r="T1391">
            <v>1249619.1200000001</v>
          </cell>
          <cell r="U1391">
            <v>3695702.27</v>
          </cell>
          <cell r="V1391">
            <v>3163149.2650000001</v>
          </cell>
          <cell r="W1391">
            <v>4770421.2249999996</v>
          </cell>
          <cell r="X1391">
            <v>6147470.040000001</v>
          </cell>
        </row>
        <row r="1392">
          <cell r="A1392">
            <v>742922</v>
          </cell>
          <cell r="B1392" t="str">
            <v xml:space="preserve">                                                  742922     MRB Prepayment Fees - SF</v>
          </cell>
          <cell r="C1392" t="str">
            <v>0</v>
          </cell>
          <cell r="D1392" t="str">
            <v>0</v>
          </cell>
          <cell r="E1392" t="str">
            <v>0</v>
          </cell>
          <cell r="F1392" t="str">
            <v>0</v>
          </cell>
          <cell r="G1392" t="str">
            <v>0</v>
          </cell>
          <cell r="H1392" t="str">
            <v>0</v>
          </cell>
          <cell r="I1392" t="str">
            <v>0</v>
          </cell>
          <cell r="J1392" t="str">
            <v>0</v>
          </cell>
          <cell r="K1392" t="str">
            <v>0</v>
          </cell>
          <cell r="L1392" t="str">
            <v>0</v>
          </cell>
          <cell r="M1392" t="str">
            <v>0</v>
          </cell>
          <cell r="N1392" t="str">
            <v>0</v>
          </cell>
          <cell r="O1392" t="str">
            <v>0</v>
          </cell>
          <cell r="P1392" t="str">
            <v>0</v>
          </cell>
          <cell r="Q1392" t="str">
            <v>0</v>
          </cell>
          <cell r="R1392" t="str">
            <v>0</v>
          </cell>
          <cell r="S1392" t="str">
            <v>0</v>
          </cell>
          <cell r="T1392" t="str">
            <v>0</v>
          </cell>
          <cell r="U1392" t="str">
            <v>0</v>
          </cell>
          <cell r="V1392" t="str">
            <v>0</v>
          </cell>
          <cell r="W1392" t="str">
            <v>0</v>
          </cell>
          <cell r="X1392" t="str">
            <v>0</v>
          </cell>
        </row>
        <row r="1393">
          <cell r="A1393">
            <v>742923</v>
          </cell>
          <cell r="B1393" t="str">
            <v xml:space="preserve">                                                  742923     MRB Prepayment Fees - MF</v>
          </cell>
          <cell r="C1393" t="str">
            <v>0</v>
          </cell>
          <cell r="D1393" t="str">
            <v>0</v>
          </cell>
          <cell r="E1393" t="str">
            <v>0</v>
          </cell>
          <cell r="F1393" t="str">
            <v>0</v>
          </cell>
          <cell r="G1393" t="str">
            <v>0</v>
          </cell>
          <cell r="H1393" t="str">
            <v>0</v>
          </cell>
          <cell r="I1393" t="str">
            <v>0</v>
          </cell>
          <cell r="J1393" t="str">
            <v>0</v>
          </cell>
          <cell r="K1393" t="str">
            <v>0</v>
          </cell>
          <cell r="L1393" t="str">
            <v>0</v>
          </cell>
          <cell r="M1393" t="str">
            <v>0</v>
          </cell>
          <cell r="N1393" t="str">
            <v>0</v>
          </cell>
          <cell r="O1393" t="str">
            <v>0</v>
          </cell>
          <cell r="P1393" t="str">
            <v>0</v>
          </cell>
          <cell r="Q1393" t="str">
            <v>0</v>
          </cell>
          <cell r="R1393" t="str">
            <v>0</v>
          </cell>
          <cell r="S1393" t="str">
            <v>0</v>
          </cell>
          <cell r="T1393" t="str">
            <v>0</v>
          </cell>
          <cell r="U1393" t="str">
            <v>0</v>
          </cell>
          <cell r="V1393" t="str">
            <v>0</v>
          </cell>
          <cell r="W1393" t="str">
            <v>0</v>
          </cell>
          <cell r="X1393" t="str">
            <v>0</v>
          </cell>
        </row>
        <row r="1394">
          <cell r="A1394">
            <v>742999</v>
          </cell>
          <cell r="B1394" t="str">
            <v xml:space="preserve">                                                  742999</v>
          </cell>
          <cell r="C1394" t="str">
            <v>0</v>
          </cell>
          <cell r="D1394" t="str">
            <v>0</v>
          </cell>
          <cell r="E1394" t="str">
            <v>0</v>
          </cell>
          <cell r="F1394" t="str">
            <v>0</v>
          </cell>
          <cell r="G1394" t="str">
            <v>0</v>
          </cell>
          <cell r="H1394" t="str">
            <v>0</v>
          </cell>
          <cell r="I1394" t="str">
            <v>0</v>
          </cell>
          <cell r="J1394" t="str">
            <v>0</v>
          </cell>
          <cell r="K1394" t="str">
            <v>0</v>
          </cell>
          <cell r="L1394" t="str">
            <v>0</v>
          </cell>
          <cell r="M1394" t="str">
            <v>0</v>
          </cell>
          <cell r="N1394" t="str">
            <v>0</v>
          </cell>
          <cell r="O1394" t="str">
            <v>0</v>
          </cell>
          <cell r="P1394" t="str">
            <v>0</v>
          </cell>
          <cell r="Q1394" t="str">
            <v>0</v>
          </cell>
          <cell r="R1394" t="str">
            <v>0</v>
          </cell>
          <cell r="S1394" t="str">
            <v>0</v>
          </cell>
          <cell r="T1394" t="str">
            <v>0</v>
          </cell>
          <cell r="U1394" t="str">
            <v>0</v>
          </cell>
          <cell r="V1394" t="str">
            <v>0</v>
          </cell>
          <cell r="W1394" t="str">
            <v>0</v>
          </cell>
          <cell r="X1394" t="str">
            <v>0</v>
          </cell>
        </row>
        <row r="1395">
          <cell r="A1395">
            <v>743111</v>
          </cell>
          <cell r="B1395" t="str">
            <v xml:space="preserve">                                                  743111     Comp Rec Serv Transfer</v>
          </cell>
          <cell r="C1395">
            <v>7500</v>
          </cell>
          <cell r="D1395">
            <v>8000</v>
          </cell>
          <cell r="E1395">
            <v>8500</v>
          </cell>
          <cell r="F1395">
            <v>6500</v>
          </cell>
          <cell r="G1395">
            <v>11000</v>
          </cell>
          <cell r="H1395">
            <v>5500</v>
          </cell>
          <cell r="I1395">
            <v>2500</v>
          </cell>
          <cell r="J1395">
            <v>9500</v>
          </cell>
          <cell r="K1395">
            <v>11000</v>
          </cell>
          <cell r="L1395">
            <v>9000</v>
          </cell>
          <cell r="M1395">
            <v>3500</v>
          </cell>
          <cell r="N1395">
            <v>5000</v>
          </cell>
          <cell r="O1395">
            <v>90063.7</v>
          </cell>
          <cell r="P1395">
            <v>87500</v>
          </cell>
          <cell r="Q1395">
            <v>24000</v>
          </cell>
          <cell r="R1395">
            <v>23000</v>
          </cell>
          <cell r="S1395">
            <v>23000</v>
          </cell>
          <cell r="T1395">
            <v>17500</v>
          </cell>
          <cell r="U1395">
            <v>34265.925000000003</v>
          </cell>
          <cell r="V1395">
            <v>35750</v>
          </cell>
          <cell r="W1395">
            <v>56375</v>
          </cell>
          <cell r="X1395">
            <v>79750</v>
          </cell>
        </row>
        <row r="1396">
          <cell r="A1396">
            <v>743333</v>
          </cell>
          <cell r="B1396" t="str">
            <v xml:space="preserve">                                                  743333     Delinq Mgmt Penaty Fee-Sf</v>
          </cell>
          <cell r="C1396">
            <v>1300</v>
          </cell>
          <cell r="D1396" t="str">
            <v>0</v>
          </cell>
          <cell r="E1396" t="str">
            <v>0</v>
          </cell>
          <cell r="F1396">
            <v>3321.64</v>
          </cell>
          <cell r="G1396">
            <v>710.69</v>
          </cell>
          <cell r="H1396">
            <v>8100</v>
          </cell>
          <cell r="I1396">
            <v>7400</v>
          </cell>
          <cell r="J1396">
            <v>2100</v>
          </cell>
          <cell r="K1396">
            <v>4000</v>
          </cell>
          <cell r="L1396">
            <v>700</v>
          </cell>
          <cell r="M1396">
            <v>3200</v>
          </cell>
          <cell r="N1396">
            <v>2900</v>
          </cell>
          <cell r="O1396">
            <v>34583.35</v>
          </cell>
          <cell r="P1396">
            <v>33732.33</v>
          </cell>
          <cell r="Q1396">
            <v>1300</v>
          </cell>
          <cell r="R1396">
            <v>12132.33</v>
          </cell>
          <cell r="S1396">
            <v>13500</v>
          </cell>
          <cell r="T1396">
            <v>6800</v>
          </cell>
          <cell r="U1396">
            <v>9620.8374999999996</v>
          </cell>
          <cell r="V1396">
            <v>6171.5750000000007</v>
          </cell>
          <cell r="W1396">
            <v>21032.33</v>
          </cell>
          <cell r="X1396">
            <v>29782.33</v>
          </cell>
        </row>
        <row r="1397">
          <cell r="A1397">
            <v>743334</v>
          </cell>
          <cell r="B1397" t="str">
            <v xml:space="preserve">                                                  743334     REPAY PLANS FEE EXP/PILOT</v>
          </cell>
          <cell r="C1397">
            <v>-177167</v>
          </cell>
          <cell r="D1397">
            <v>-22500</v>
          </cell>
          <cell r="E1397">
            <v>-365134</v>
          </cell>
          <cell r="F1397">
            <v>-174167</v>
          </cell>
          <cell r="G1397">
            <v>-245567</v>
          </cell>
          <cell r="H1397">
            <v>-166667</v>
          </cell>
          <cell r="I1397">
            <v>-329267</v>
          </cell>
          <cell r="J1397">
            <v>-217367</v>
          </cell>
          <cell r="K1397">
            <v>-397667</v>
          </cell>
          <cell r="L1397">
            <v>-420467</v>
          </cell>
          <cell r="M1397">
            <v>178433</v>
          </cell>
          <cell r="N1397">
            <v>-296467</v>
          </cell>
          <cell r="O1397">
            <v>-10500</v>
          </cell>
          <cell r="P1397">
            <v>-2634004</v>
          </cell>
          <cell r="Q1397">
            <v>-564801</v>
          </cell>
          <cell r="R1397">
            <v>-586401</v>
          </cell>
          <cell r="S1397">
            <v>-944301</v>
          </cell>
          <cell r="T1397">
            <v>-538501</v>
          </cell>
          <cell r="U1397">
            <v>-238033.75</v>
          </cell>
          <cell r="V1397">
            <v>-859876.5</v>
          </cell>
          <cell r="W1397">
            <v>-1606252.5</v>
          </cell>
          <cell r="X1397">
            <v>-2395753.5</v>
          </cell>
        </row>
        <row r="1398">
          <cell r="A1398">
            <v>743401</v>
          </cell>
          <cell r="B1398" t="str">
            <v xml:space="preserve">                                                  743401     Single Loan Waiver Fees</v>
          </cell>
          <cell r="C1398" t="str">
            <v>0</v>
          </cell>
          <cell r="D1398" t="str">
            <v>0</v>
          </cell>
          <cell r="E1398" t="str">
            <v>0</v>
          </cell>
          <cell r="F1398" t="str">
            <v>0</v>
          </cell>
          <cell r="G1398" t="str">
            <v>0</v>
          </cell>
          <cell r="H1398" t="str">
            <v>0</v>
          </cell>
          <cell r="I1398" t="str">
            <v>0</v>
          </cell>
          <cell r="J1398" t="str">
            <v>0</v>
          </cell>
          <cell r="K1398" t="str">
            <v>0</v>
          </cell>
          <cell r="L1398" t="str">
            <v>0</v>
          </cell>
          <cell r="M1398" t="str">
            <v>0</v>
          </cell>
          <cell r="N1398" t="str">
            <v>0</v>
          </cell>
          <cell r="O1398" t="str">
            <v>0</v>
          </cell>
          <cell r="P1398" t="str">
            <v>0</v>
          </cell>
          <cell r="Q1398" t="str">
            <v>0</v>
          </cell>
          <cell r="R1398" t="str">
            <v>0</v>
          </cell>
          <cell r="S1398" t="str">
            <v>0</v>
          </cell>
          <cell r="T1398" t="str">
            <v>0</v>
          </cell>
          <cell r="U1398" t="str">
            <v>0</v>
          </cell>
          <cell r="V1398" t="str">
            <v>0</v>
          </cell>
          <cell r="W1398" t="str">
            <v>0</v>
          </cell>
          <cell r="X1398" t="str">
            <v>0</v>
          </cell>
        </row>
        <row r="1399">
          <cell r="A1399">
            <v>743705</v>
          </cell>
          <cell r="B1399" t="str">
            <v xml:space="preserve">                                                  743705</v>
          </cell>
          <cell r="C1399" t="str">
            <v>0</v>
          </cell>
          <cell r="D1399" t="str">
            <v>0</v>
          </cell>
          <cell r="E1399" t="str">
            <v>0</v>
          </cell>
          <cell r="F1399" t="str">
            <v>0</v>
          </cell>
          <cell r="G1399" t="str">
            <v>0</v>
          </cell>
          <cell r="H1399" t="str">
            <v>0</v>
          </cell>
          <cell r="I1399" t="str">
            <v>0</v>
          </cell>
          <cell r="J1399" t="str">
            <v>0</v>
          </cell>
          <cell r="K1399" t="str">
            <v>0</v>
          </cell>
          <cell r="L1399" t="str">
            <v>0</v>
          </cell>
          <cell r="M1399" t="str">
            <v>0</v>
          </cell>
          <cell r="N1399" t="str">
            <v>0</v>
          </cell>
          <cell r="O1399" t="str">
            <v>0</v>
          </cell>
          <cell r="P1399" t="str">
            <v>0</v>
          </cell>
          <cell r="Q1399" t="str">
            <v>0</v>
          </cell>
          <cell r="R1399" t="str">
            <v>0</v>
          </cell>
          <cell r="S1399" t="str">
            <v>0</v>
          </cell>
          <cell r="T1399" t="str">
            <v>0</v>
          </cell>
          <cell r="U1399" t="str">
            <v>0</v>
          </cell>
          <cell r="V1399" t="str">
            <v>0</v>
          </cell>
          <cell r="W1399" t="str">
            <v>0</v>
          </cell>
          <cell r="X1399" t="str">
            <v>0</v>
          </cell>
        </row>
        <row r="1400">
          <cell r="A1400">
            <v>744101</v>
          </cell>
          <cell r="B1400" t="str">
            <v xml:space="preserve">                                                  744101     Misc Expense - Piers</v>
          </cell>
          <cell r="C1400" t="str">
            <v>0</v>
          </cell>
          <cell r="D1400" t="str">
            <v>0</v>
          </cell>
          <cell r="E1400" t="str">
            <v>0</v>
          </cell>
          <cell r="F1400" t="str">
            <v>0</v>
          </cell>
          <cell r="G1400" t="str">
            <v>0</v>
          </cell>
          <cell r="H1400" t="str">
            <v>0</v>
          </cell>
          <cell r="I1400" t="str">
            <v>0</v>
          </cell>
          <cell r="J1400" t="str">
            <v>0</v>
          </cell>
          <cell r="K1400" t="str">
            <v>0</v>
          </cell>
          <cell r="L1400" t="str">
            <v>0</v>
          </cell>
          <cell r="M1400" t="str">
            <v>0</v>
          </cell>
          <cell r="N1400" t="str">
            <v>0</v>
          </cell>
          <cell r="O1400" t="str">
            <v>0</v>
          </cell>
          <cell r="P1400" t="str">
            <v>0</v>
          </cell>
          <cell r="Q1400" t="str">
            <v>0</v>
          </cell>
          <cell r="R1400" t="str">
            <v>0</v>
          </cell>
          <cell r="S1400" t="str">
            <v>0</v>
          </cell>
          <cell r="T1400" t="str">
            <v>0</v>
          </cell>
          <cell r="U1400" t="str">
            <v>0</v>
          </cell>
          <cell r="V1400" t="str">
            <v>0</v>
          </cell>
          <cell r="W1400" t="str">
            <v>0</v>
          </cell>
          <cell r="X1400" t="str">
            <v>0</v>
          </cell>
        </row>
        <row r="1401">
          <cell r="A1401">
            <v>744511</v>
          </cell>
          <cell r="B1401" t="str">
            <v xml:space="preserve">                                                  744511     Fees-Pairoff Prgrm-Recvd</v>
          </cell>
          <cell r="C1401">
            <v>1028102.64</v>
          </cell>
          <cell r="D1401">
            <v>-17862679.16</v>
          </cell>
          <cell r="E1401">
            <v>11999.59</v>
          </cell>
          <cell r="F1401">
            <v>-111648.43</v>
          </cell>
          <cell r="G1401">
            <v>-29228.17</v>
          </cell>
          <cell r="H1401">
            <v>-78471.16</v>
          </cell>
          <cell r="I1401">
            <v>344757.91</v>
          </cell>
          <cell r="J1401">
            <v>1097571.83</v>
          </cell>
          <cell r="K1401">
            <v>1320411.1200000001</v>
          </cell>
          <cell r="L1401">
            <v>750917.88</v>
          </cell>
          <cell r="M1401">
            <v>1018229.12</v>
          </cell>
          <cell r="N1401">
            <v>2630816.27</v>
          </cell>
          <cell r="O1401">
            <v>4654622.43</v>
          </cell>
          <cell r="P1401">
            <v>-9879220.5600000005</v>
          </cell>
          <cell r="Q1401">
            <v>-16822576.93</v>
          </cell>
          <cell r="R1401">
            <v>-219347.76</v>
          </cell>
          <cell r="S1401">
            <v>2762740.86</v>
          </cell>
          <cell r="T1401">
            <v>4399963.2699999996</v>
          </cell>
          <cell r="U1401">
            <v>-6993607.0949999997</v>
          </cell>
          <cell r="V1401">
            <v>-16940545.127500001</v>
          </cell>
          <cell r="W1401">
            <v>-15904467.5625</v>
          </cell>
          <cell r="X1401">
            <v>-12549176.7925</v>
          </cell>
        </row>
        <row r="1402">
          <cell r="A1402">
            <v>744512</v>
          </cell>
          <cell r="B1402" t="str">
            <v xml:space="preserve">                                                  744512     Fees-Pairoff Prgm-Paid</v>
          </cell>
          <cell r="C1402" t="str">
            <v>0</v>
          </cell>
          <cell r="D1402" t="str">
            <v>0</v>
          </cell>
          <cell r="E1402" t="str">
            <v>0</v>
          </cell>
          <cell r="F1402" t="str">
            <v>0</v>
          </cell>
          <cell r="G1402" t="str">
            <v>0</v>
          </cell>
          <cell r="H1402" t="str">
            <v>0</v>
          </cell>
          <cell r="I1402" t="str">
            <v>0</v>
          </cell>
          <cell r="J1402" t="str">
            <v>0</v>
          </cell>
          <cell r="K1402" t="str">
            <v>0</v>
          </cell>
          <cell r="L1402" t="str">
            <v>0</v>
          </cell>
          <cell r="M1402" t="str">
            <v>0</v>
          </cell>
          <cell r="N1402" t="str">
            <v>0</v>
          </cell>
          <cell r="O1402" t="str">
            <v>0</v>
          </cell>
          <cell r="P1402" t="str">
            <v>0</v>
          </cell>
          <cell r="Q1402" t="str">
            <v>0</v>
          </cell>
          <cell r="R1402" t="str">
            <v>0</v>
          </cell>
          <cell r="S1402" t="str">
            <v>0</v>
          </cell>
          <cell r="T1402" t="str">
            <v>0</v>
          </cell>
          <cell r="U1402" t="str">
            <v>0</v>
          </cell>
          <cell r="V1402" t="str">
            <v>0</v>
          </cell>
          <cell r="W1402" t="str">
            <v>0</v>
          </cell>
          <cell r="X1402" t="str">
            <v>0</v>
          </cell>
        </row>
        <row r="1403">
          <cell r="A1403">
            <v>744515</v>
          </cell>
          <cell r="B1403" t="str">
            <v xml:space="preserve">                                                  744515     Fees Delivery Failure-15</v>
          </cell>
          <cell r="C1403">
            <v>334750</v>
          </cell>
          <cell r="D1403">
            <v>163500</v>
          </cell>
          <cell r="E1403">
            <v>159000</v>
          </cell>
          <cell r="F1403">
            <v>144500</v>
          </cell>
          <cell r="G1403">
            <v>154000</v>
          </cell>
          <cell r="H1403">
            <v>86875</v>
          </cell>
          <cell r="I1403">
            <v>111500</v>
          </cell>
          <cell r="J1403">
            <v>123250</v>
          </cell>
          <cell r="K1403">
            <v>73000</v>
          </cell>
          <cell r="L1403">
            <v>41650</v>
          </cell>
          <cell r="M1403">
            <v>75200</v>
          </cell>
          <cell r="N1403">
            <v>13550</v>
          </cell>
          <cell r="O1403">
            <v>435300</v>
          </cell>
          <cell r="P1403">
            <v>1480775</v>
          </cell>
          <cell r="Q1403">
            <v>657250</v>
          </cell>
          <cell r="R1403">
            <v>385375</v>
          </cell>
          <cell r="S1403">
            <v>307750</v>
          </cell>
          <cell r="T1403">
            <v>130400</v>
          </cell>
          <cell r="U1403">
            <v>481387.5</v>
          </cell>
          <cell r="V1403">
            <v>864343.75</v>
          </cell>
          <cell r="W1403">
            <v>1206125</v>
          </cell>
          <cell r="X1403">
            <v>1422600</v>
          </cell>
        </row>
        <row r="1404">
          <cell r="A1404">
            <v>744516</v>
          </cell>
          <cell r="B1404" t="str">
            <v xml:space="preserve">                                                  744516</v>
          </cell>
          <cell r="C1404" t="str">
            <v>0</v>
          </cell>
          <cell r="D1404" t="str">
            <v>0</v>
          </cell>
          <cell r="E1404" t="str">
            <v>0</v>
          </cell>
          <cell r="F1404" t="str">
            <v>0</v>
          </cell>
          <cell r="G1404" t="str">
            <v>0</v>
          </cell>
          <cell r="H1404" t="str">
            <v>0</v>
          </cell>
          <cell r="I1404" t="str">
            <v>0</v>
          </cell>
          <cell r="J1404" t="str">
            <v>0</v>
          </cell>
          <cell r="K1404" t="str">
            <v>0</v>
          </cell>
          <cell r="L1404" t="str">
            <v>0</v>
          </cell>
          <cell r="M1404" t="str">
            <v>0</v>
          </cell>
          <cell r="N1404" t="str">
            <v>0</v>
          </cell>
          <cell r="O1404" t="str">
            <v>0</v>
          </cell>
          <cell r="P1404" t="str">
            <v>0</v>
          </cell>
          <cell r="Q1404" t="str">
            <v>0</v>
          </cell>
          <cell r="R1404" t="str">
            <v>0</v>
          </cell>
          <cell r="S1404" t="str">
            <v>0</v>
          </cell>
          <cell r="T1404" t="str">
            <v>0</v>
          </cell>
          <cell r="U1404" t="str">
            <v>0</v>
          </cell>
          <cell r="V1404" t="str">
            <v>0</v>
          </cell>
          <cell r="W1404" t="str">
            <v>0</v>
          </cell>
          <cell r="X1404" t="str">
            <v>0</v>
          </cell>
        </row>
        <row r="1405">
          <cell r="A1405">
            <v>744517</v>
          </cell>
          <cell r="B1405" t="str">
            <v xml:space="preserve">                                                  744517     MISC INC-EFR</v>
          </cell>
          <cell r="C1405" t="str">
            <v>0</v>
          </cell>
          <cell r="D1405" t="str">
            <v>0</v>
          </cell>
          <cell r="E1405" t="str">
            <v>0</v>
          </cell>
          <cell r="F1405" t="str">
            <v>0</v>
          </cell>
          <cell r="G1405" t="str">
            <v>0</v>
          </cell>
          <cell r="H1405" t="str">
            <v>0</v>
          </cell>
          <cell r="I1405" t="str">
            <v>0</v>
          </cell>
          <cell r="J1405" t="str">
            <v>0</v>
          </cell>
          <cell r="K1405" t="str">
            <v>0</v>
          </cell>
          <cell r="L1405" t="str">
            <v>0</v>
          </cell>
          <cell r="M1405" t="str">
            <v>0</v>
          </cell>
          <cell r="N1405" t="str">
            <v>0</v>
          </cell>
          <cell r="O1405" t="str">
            <v>0</v>
          </cell>
          <cell r="P1405" t="str">
            <v>0</v>
          </cell>
          <cell r="Q1405" t="str">
            <v>0</v>
          </cell>
          <cell r="R1405" t="str">
            <v>0</v>
          </cell>
          <cell r="S1405" t="str">
            <v>0</v>
          </cell>
          <cell r="T1405" t="str">
            <v>0</v>
          </cell>
          <cell r="U1405" t="str">
            <v>0</v>
          </cell>
          <cell r="V1405" t="str">
            <v>0</v>
          </cell>
          <cell r="W1405" t="str">
            <v>0</v>
          </cell>
          <cell r="X1405" t="str">
            <v>0</v>
          </cell>
        </row>
        <row r="1406">
          <cell r="A1406">
            <v>744531</v>
          </cell>
          <cell r="B1406" t="str">
            <v xml:space="preserve">                                                  744531</v>
          </cell>
          <cell r="C1406" t="str">
            <v>0</v>
          </cell>
          <cell r="D1406" t="str">
            <v>0</v>
          </cell>
          <cell r="E1406" t="str">
            <v>0</v>
          </cell>
          <cell r="F1406" t="str">
            <v>0</v>
          </cell>
          <cell r="G1406" t="str">
            <v>0</v>
          </cell>
          <cell r="H1406" t="str">
            <v>0</v>
          </cell>
          <cell r="I1406" t="str">
            <v>0</v>
          </cell>
          <cell r="J1406" t="str">
            <v>0</v>
          </cell>
          <cell r="K1406" t="str">
            <v>0</v>
          </cell>
          <cell r="L1406" t="str">
            <v>0</v>
          </cell>
          <cell r="M1406" t="str">
            <v>0</v>
          </cell>
          <cell r="N1406" t="str">
            <v>0</v>
          </cell>
          <cell r="O1406" t="str">
            <v>0</v>
          </cell>
          <cell r="P1406" t="str">
            <v>0</v>
          </cell>
          <cell r="Q1406" t="str">
            <v>0</v>
          </cell>
          <cell r="R1406" t="str">
            <v>0</v>
          </cell>
          <cell r="S1406" t="str">
            <v>0</v>
          </cell>
          <cell r="T1406" t="str">
            <v>0</v>
          </cell>
          <cell r="U1406" t="str">
            <v>0</v>
          </cell>
          <cell r="V1406" t="str">
            <v>0</v>
          </cell>
          <cell r="W1406" t="str">
            <v>0</v>
          </cell>
          <cell r="X1406" t="str">
            <v>0</v>
          </cell>
        </row>
        <row r="1407">
          <cell r="A1407">
            <v>745001</v>
          </cell>
          <cell r="B1407" t="str">
            <v xml:space="preserve">                                                  745001-Misc Inc-MPP</v>
          </cell>
          <cell r="C1407" t="str">
            <v>0</v>
          </cell>
          <cell r="D1407" t="str">
            <v>0</v>
          </cell>
          <cell r="E1407" t="str">
            <v>0</v>
          </cell>
          <cell r="F1407" t="str">
            <v>0</v>
          </cell>
          <cell r="G1407" t="str">
            <v>0</v>
          </cell>
          <cell r="H1407" t="str">
            <v>0</v>
          </cell>
          <cell r="I1407" t="str">
            <v>0</v>
          </cell>
          <cell r="J1407" t="str">
            <v>0</v>
          </cell>
          <cell r="K1407" t="str">
            <v>0</v>
          </cell>
          <cell r="L1407" t="str">
            <v>0</v>
          </cell>
          <cell r="M1407" t="str">
            <v>0</v>
          </cell>
          <cell r="N1407" t="str">
            <v>0</v>
          </cell>
          <cell r="O1407" t="str">
            <v>0</v>
          </cell>
          <cell r="P1407" t="str">
            <v>0</v>
          </cell>
          <cell r="Q1407" t="str">
            <v>0</v>
          </cell>
          <cell r="R1407" t="str">
            <v>0</v>
          </cell>
          <cell r="S1407" t="str">
            <v>0</v>
          </cell>
          <cell r="T1407" t="str">
            <v>0</v>
          </cell>
          <cell r="U1407" t="str">
            <v>0</v>
          </cell>
          <cell r="V1407" t="str">
            <v>0</v>
          </cell>
          <cell r="W1407" t="str">
            <v>0</v>
          </cell>
          <cell r="X1407" t="str">
            <v>0</v>
          </cell>
        </row>
        <row r="1408">
          <cell r="A1408">
            <v>745002</v>
          </cell>
          <cell r="B1408" t="str">
            <v xml:space="preserve">                                                  745002     Misc Exp-MPP Admin</v>
          </cell>
          <cell r="C1408" t="str">
            <v>0</v>
          </cell>
          <cell r="D1408" t="str">
            <v>0</v>
          </cell>
          <cell r="E1408" t="str">
            <v>0</v>
          </cell>
          <cell r="F1408" t="str">
            <v>0</v>
          </cell>
          <cell r="G1408" t="str">
            <v>0</v>
          </cell>
          <cell r="H1408" t="str">
            <v>0</v>
          </cell>
          <cell r="I1408" t="str">
            <v>0</v>
          </cell>
          <cell r="J1408" t="str">
            <v>0</v>
          </cell>
          <cell r="K1408" t="str">
            <v>0</v>
          </cell>
          <cell r="L1408" t="str">
            <v>0</v>
          </cell>
          <cell r="M1408" t="str">
            <v>0</v>
          </cell>
          <cell r="N1408" t="str">
            <v>0</v>
          </cell>
          <cell r="O1408" t="str">
            <v>0</v>
          </cell>
          <cell r="P1408" t="str">
            <v>0</v>
          </cell>
          <cell r="Q1408" t="str">
            <v>0</v>
          </cell>
          <cell r="R1408" t="str">
            <v>0</v>
          </cell>
          <cell r="S1408" t="str">
            <v>0</v>
          </cell>
          <cell r="T1408" t="str">
            <v>0</v>
          </cell>
          <cell r="U1408" t="str">
            <v>0</v>
          </cell>
          <cell r="V1408" t="str">
            <v>0</v>
          </cell>
          <cell r="W1408" t="str">
            <v>0</v>
          </cell>
          <cell r="X1408" t="str">
            <v>0</v>
          </cell>
        </row>
        <row r="1409">
          <cell r="A1409">
            <v>745003</v>
          </cell>
          <cell r="B1409" t="str">
            <v xml:space="preserve">                                                  745003-Misc Exp-MPP Life Ben</v>
          </cell>
          <cell r="C1409" t="str">
            <v>0</v>
          </cell>
          <cell r="D1409" t="str">
            <v>0</v>
          </cell>
          <cell r="E1409" t="str">
            <v>0</v>
          </cell>
          <cell r="F1409" t="str">
            <v>0</v>
          </cell>
          <cell r="G1409" t="str">
            <v>0</v>
          </cell>
          <cell r="H1409" t="str">
            <v>0</v>
          </cell>
          <cell r="I1409" t="str">
            <v>0</v>
          </cell>
          <cell r="J1409" t="str">
            <v>0</v>
          </cell>
          <cell r="K1409" t="str">
            <v>0</v>
          </cell>
          <cell r="L1409" t="str">
            <v>0</v>
          </cell>
          <cell r="M1409" t="str">
            <v>0</v>
          </cell>
          <cell r="N1409" t="str">
            <v>0</v>
          </cell>
          <cell r="O1409" t="str">
            <v>0</v>
          </cell>
          <cell r="P1409" t="str">
            <v>0</v>
          </cell>
          <cell r="Q1409" t="str">
            <v>0</v>
          </cell>
          <cell r="R1409" t="str">
            <v>0</v>
          </cell>
          <cell r="S1409" t="str">
            <v>0</v>
          </cell>
          <cell r="T1409" t="str">
            <v>0</v>
          </cell>
          <cell r="U1409" t="str">
            <v>0</v>
          </cell>
          <cell r="V1409" t="str">
            <v>0</v>
          </cell>
          <cell r="W1409" t="str">
            <v>0</v>
          </cell>
          <cell r="X1409" t="str">
            <v>0</v>
          </cell>
        </row>
        <row r="1410">
          <cell r="A1410">
            <v>745004</v>
          </cell>
          <cell r="B1410" t="str">
            <v xml:space="preserve">                                                  745004     BTWR Processing Fee Expense</v>
          </cell>
          <cell r="C1410" t="str">
            <v>0</v>
          </cell>
          <cell r="D1410" t="str">
            <v>0</v>
          </cell>
          <cell r="E1410" t="str">
            <v>0</v>
          </cell>
          <cell r="F1410" t="str">
            <v>0</v>
          </cell>
          <cell r="G1410" t="str">
            <v>0</v>
          </cell>
          <cell r="H1410" t="str">
            <v>0</v>
          </cell>
          <cell r="I1410" t="str">
            <v>0</v>
          </cell>
          <cell r="J1410" t="str">
            <v>0</v>
          </cell>
          <cell r="K1410" t="str">
            <v>0</v>
          </cell>
          <cell r="L1410" t="str">
            <v>0</v>
          </cell>
          <cell r="M1410" t="str">
            <v>0</v>
          </cell>
          <cell r="N1410" t="str">
            <v>0</v>
          </cell>
          <cell r="O1410" t="str">
            <v>0</v>
          </cell>
          <cell r="P1410" t="str">
            <v>0</v>
          </cell>
          <cell r="Q1410" t="str">
            <v>0</v>
          </cell>
          <cell r="R1410" t="str">
            <v>0</v>
          </cell>
          <cell r="S1410" t="str">
            <v>0</v>
          </cell>
          <cell r="T1410" t="str">
            <v>0</v>
          </cell>
          <cell r="U1410" t="str">
            <v>0</v>
          </cell>
          <cell r="V1410" t="str">
            <v>0</v>
          </cell>
          <cell r="W1410" t="str">
            <v>0</v>
          </cell>
          <cell r="X1410" t="str">
            <v>0</v>
          </cell>
        </row>
        <row r="1411">
          <cell r="A1411">
            <v>745111</v>
          </cell>
          <cell r="B1411" t="str">
            <v xml:space="preserve">                                                  745111     Interest Earned-other</v>
          </cell>
          <cell r="C1411" t="str">
            <v>0</v>
          </cell>
          <cell r="D1411" t="str">
            <v>0</v>
          </cell>
          <cell r="E1411" t="str">
            <v>0</v>
          </cell>
          <cell r="F1411" t="str">
            <v>0</v>
          </cell>
          <cell r="G1411" t="str">
            <v>0</v>
          </cell>
          <cell r="H1411" t="str">
            <v>0</v>
          </cell>
          <cell r="I1411" t="str">
            <v>0</v>
          </cell>
          <cell r="J1411" t="str">
            <v>0</v>
          </cell>
          <cell r="K1411" t="str">
            <v>0</v>
          </cell>
          <cell r="L1411" t="str">
            <v>0</v>
          </cell>
          <cell r="M1411" t="str">
            <v>0</v>
          </cell>
          <cell r="N1411" t="str">
            <v>0</v>
          </cell>
          <cell r="O1411" t="str">
            <v>0</v>
          </cell>
          <cell r="P1411" t="str">
            <v>0</v>
          </cell>
          <cell r="Q1411" t="str">
            <v>0</v>
          </cell>
          <cell r="R1411" t="str">
            <v>0</v>
          </cell>
          <cell r="S1411" t="str">
            <v>0</v>
          </cell>
          <cell r="T1411" t="str">
            <v>0</v>
          </cell>
          <cell r="U1411" t="str">
            <v>0</v>
          </cell>
          <cell r="V1411" t="str">
            <v>0</v>
          </cell>
          <cell r="W1411" t="str">
            <v>0</v>
          </cell>
          <cell r="X1411" t="str">
            <v>0</v>
          </cell>
        </row>
        <row r="1412">
          <cell r="A1412">
            <v>745113</v>
          </cell>
          <cell r="B1412" t="str">
            <v xml:space="preserve">                                                  745113</v>
          </cell>
          <cell r="C1412" t="str">
            <v>0</v>
          </cell>
          <cell r="D1412" t="str">
            <v>0</v>
          </cell>
          <cell r="E1412" t="str">
            <v>0</v>
          </cell>
          <cell r="F1412" t="str">
            <v>0</v>
          </cell>
          <cell r="G1412" t="str">
            <v>0</v>
          </cell>
          <cell r="H1412" t="str">
            <v>0</v>
          </cell>
          <cell r="I1412" t="str">
            <v>0</v>
          </cell>
          <cell r="J1412" t="str">
            <v>0</v>
          </cell>
          <cell r="K1412" t="str">
            <v>0</v>
          </cell>
          <cell r="L1412" t="str">
            <v>0</v>
          </cell>
          <cell r="M1412" t="str">
            <v>0</v>
          </cell>
          <cell r="N1412" t="str">
            <v>0</v>
          </cell>
          <cell r="O1412" t="str">
            <v>0</v>
          </cell>
          <cell r="P1412" t="str">
            <v>0</v>
          </cell>
          <cell r="Q1412" t="str">
            <v>0</v>
          </cell>
          <cell r="R1412" t="str">
            <v>0</v>
          </cell>
          <cell r="S1412" t="str">
            <v>0</v>
          </cell>
          <cell r="T1412" t="str">
            <v>0</v>
          </cell>
          <cell r="U1412" t="str">
            <v>0</v>
          </cell>
          <cell r="V1412" t="str">
            <v>0</v>
          </cell>
          <cell r="W1412" t="str">
            <v>0</v>
          </cell>
          <cell r="X1412" t="str">
            <v>0</v>
          </cell>
        </row>
        <row r="1413">
          <cell r="A1413">
            <v>745115</v>
          </cell>
          <cell r="B1413" t="str">
            <v xml:space="preserve">                                                  745115</v>
          </cell>
          <cell r="C1413" t="str">
            <v>0</v>
          </cell>
          <cell r="D1413" t="str">
            <v>0</v>
          </cell>
          <cell r="E1413" t="str">
            <v>0</v>
          </cell>
          <cell r="F1413" t="str">
            <v>0</v>
          </cell>
          <cell r="G1413" t="str">
            <v>0</v>
          </cell>
          <cell r="H1413" t="str">
            <v>0</v>
          </cell>
          <cell r="I1413" t="str">
            <v>0</v>
          </cell>
          <cell r="J1413" t="str">
            <v>0</v>
          </cell>
          <cell r="K1413" t="str">
            <v>0</v>
          </cell>
          <cell r="L1413" t="str">
            <v>0</v>
          </cell>
          <cell r="M1413" t="str">
            <v>0</v>
          </cell>
          <cell r="N1413" t="str">
            <v>0</v>
          </cell>
          <cell r="O1413" t="str">
            <v>0</v>
          </cell>
          <cell r="P1413" t="str">
            <v>0</v>
          </cell>
          <cell r="Q1413" t="str">
            <v>0</v>
          </cell>
          <cell r="R1413" t="str">
            <v>0</v>
          </cell>
          <cell r="S1413" t="str">
            <v>0</v>
          </cell>
          <cell r="T1413" t="str">
            <v>0</v>
          </cell>
          <cell r="U1413" t="str">
            <v>0</v>
          </cell>
          <cell r="V1413" t="str">
            <v>0</v>
          </cell>
          <cell r="W1413" t="str">
            <v>0</v>
          </cell>
          <cell r="X1413" t="str">
            <v>0</v>
          </cell>
        </row>
        <row r="1414">
          <cell r="A1414">
            <v>745241</v>
          </cell>
          <cell r="B1414" t="str">
            <v xml:space="preserve">                                                  745241-Misc Inc - real Select</v>
          </cell>
          <cell r="C1414" t="str">
            <v>0</v>
          </cell>
          <cell r="D1414" t="str">
            <v>0</v>
          </cell>
          <cell r="E1414" t="str">
            <v>0</v>
          </cell>
          <cell r="F1414" t="str">
            <v>0</v>
          </cell>
          <cell r="G1414" t="str">
            <v>0</v>
          </cell>
          <cell r="H1414" t="str">
            <v>0</v>
          </cell>
          <cell r="I1414" t="str">
            <v>0</v>
          </cell>
          <cell r="J1414" t="str">
            <v>0</v>
          </cell>
          <cell r="K1414" t="str">
            <v>0</v>
          </cell>
          <cell r="L1414" t="str">
            <v>0</v>
          </cell>
          <cell r="M1414" t="str">
            <v>0</v>
          </cell>
          <cell r="N1414" t="str">
            <v>0</v>
          </cell>
          <cell r="O1414" t="str">
            <v>0</v>
          </cell>
          <cell r="P1414" t="str">
            <v>0</v>
          </cell>
          <cell r="Q1414" t="str">
            <v>0</v>
          </cell>
          <cell r="R1414" t="str">
            <v>0</v>
          </cell>
          <cell r="S1414" t="str">
            <v>0</v>
          </cell>
          <cell r="T1414" t="str">
            <v>0</v>
          </cell>
          <cell r="U1414" t="str">
            <v>0</v>
          </cell>
          <cell r="V1414" t="str">
            <v>0</v>
          </cell>
          <cell r="W1414" t="str">
            <v>0</v>
          </cell>
          <cell r="X1414" t="str">
            <v>0</v>
          </cell>
        </row>
        <row r="1415">
          <cell r="A1415">
            <v>745261</v>
          </cell>
          <cell r="B1415" t="str">
            <v xml:space="preserve">                                                  745261</v>
          </cell>
          <cell r="C1415" t="str">
            <v>0</v>
          </cell>
          <cell r="D1415" t="str">
            <v>0</v>
          </cell>
          <cell r="E1415" t="str">
            <v>0</v>
          </cell>
          <cell r="F1415" t="str">
            <v>0</v>
          </cell>
          <cell r="G1415" t="str">
            <v>0</v>
          </cell>
          <cell r="H1415" t="str">
            <v>0</v>
          </cell>
          <cell r="I1415" t="str">
            <v>0</v>
          </cell>
          <cell r="J1415" t="str">
            <v>0</v>
          </cell>
          <cell r="K1415" t="str">
            <v>0</v>
          </cell>
          <cell r="L1415" t="str">
            <v>0</v>
          </cell>
          <cell r="M1415" t="str">
            <v>0</v>
          </cell>
          <cell r="N1415" t="str">
            <v>0</v>
          </cell>
          <cell r="O1415" t="str">
            <v>0</v>
          </cell>
          <cell r="P1415" t="str">
            <v>0</v>
          </cell>
          <cell r="Q1415" t="str">
            <v>0</v>
          </cell>
          <cell r="R1415" t="str">
            <v>0</v>
          </cell>
          <cell r="S1415" t="str">
            <v>0</v>
          </cell>
          <cell r="T1415" t="str">
            <v>0</v>
          </cell>
          <cell r="U1415" t="str">
            <v>0</v>
          </cell>
          <cell r="V1415" t="str">
            <v>0</v>
          </cell>
          <cell r="W1415" t="str">
            <v>0</v>
          </cell>
          <cell r="X1415" t="str">
            <v>0</v>
          </cell>
        </row>
        <row r="1416">
          <cell r="A1416">
            <v>745311</v>
          </cell>
          <cell r="B1416" t="str">
            <v xml:space="preserve">                                                  745311</v>
          </cell>
          <cell r="C1416" t="str">
            <v>0</v>
          </cell>
          <cell r="D1416" t="str">
            <v>0</v>
          </cell>
          <cell r="E1416" t="str">
            <v>0</v>
          </cell>
          <cell r="F1416" t="str">
            <v>0</v>
          </cell>
          <cell r="G1416" t="str">
            <v>0</v>
          </cell>
          <cell r="H1416" t="str">
            <v>0</v>
          </cell>
          <cell r="I1416" t="str">
            <v>0</v>
          </cell>
          <cell r="J1416" t="str">
            <v>0</v>
          </cell>
          <cell r="K1416" t="str">
            <v>0</v>
          </cell>
          <cell r="L1416" t="str">
            <v>0</v>
          </cell>
          <cell r="M1416" t="str">
            <v>0</v>
          </cell>
          <cell r="N1416" t="str">
            <v>0</v>
          </cell>
          <cell r="O1416" t="str">
            <v>0</v>
          </cell>
          <cell r="P1416" t="str">
            <v>0</v>
          </cell>
          <cell r="Q1416" t="str">
            <v>0</v>
          </cell>
          <cell r="R1416" t="str">
            <v>0</v>
          </cell>
          <cell r="S1416" t="str">
            <v>0</v>
          </cell>
          <cell r="T1416" t="str">
            <v>0</v>
          </cell>
          <cell r="U1416" t="str">
            <v>0</v>
          </cell>
          <cell r="V1416" t="str">
            <v>0</v>
          </cell>
          <cell r="W1416" t="str">
            <v>0</v>
          </cell>
          <cell r="X1416" t="str">
            <v>0</v>
          </cell>
        </row>
        <row r="1417">
          <cell r="A1417">
            <v>745501</v>
          </cell>
          <cell r="B1417" t="str">
            <v xml:space="preserve">                                                  745501     Misc Income Homekpr eqs HR</v>
          </cell>
          <cell r="C1417" t="str">
            <v>0</v>
          </cell>
          <cell r="D1417" t="str">
            <v>0</v>
          </cell>
          <cell r="E1417" t="str">
            <v>0</v>
          </cell>
          <cell r="F1417" t="str">
            <v>0</v>
          </cell>
          <cell r="G1417" t="str">
            <v>0</v>
          </cell>
          <cell r="H1417" t="str">
            <v>0</v>
          </cell>
          <cell r="I1417" t="str">
            <v>0</v>
          </cell>
          <cell r="J1417" t="str">
            <v>0</v>
          </cell>
          <cell r="K1417" t="str">
            <v>0</v>
          </cell>
          <cell r="L1417" t="str">
            <v>0</v>
          </cell>
          <cell r="M1417" t="str">
            <v>0</v>
          </cell>
          <cell r="N1417" t="str">
            <v>0</v>
          </cell>
          <cell r="O1417" t="str">
            <v>0</v>
          </cell>
          <cell r="P1417" t="str">
            <v>0</v>
          </cell>
          <cell r="Q1417" t="str">
            <v>0</v>
          </cell>
          <cell r="R1417" t="str">
            <v>0</v>
          </cell>
          <cell r="S1417" t="str">
            <v>0</v>
          </cell>
          <cell r="T1417" t="str">
            <v>0</v>
          </cell>
          <cell r="U1417" t="str">
            <v>0</v>
          </cell>
          <cell r="V1417" t="str">
            <v>0</v>
          </cell>
          <cell r="W1417" t="str">
            <v>0</v>
          </cell>
          <cell r="X1417" t="str">
            <v>0</v>
          </cell>
        </row>
        <row r="1418">
          <cell r="A1418">
            <v>745502</v>
          </cell>
          <cell r="B1418" t="str">
            <v xml:space="preserve">                                                  745502     Misc Inc/Exp - Rev Mtg</v>
          </cell>
          <cell r="C1418" t="str">
            <v>0</v>
          </cell>
          <cell r="D1418" t="str">
            <v>0</v>
          </cell>
          <cell r="E1418" t="str">
            <v>0</v>
          </cell>
          <cell r="F1418" t="str">
            <v>0</v>
          </cell>
          <cell r="G1418" t="str">
            <v>0</v>
          </cell>
          <cell r="H1418" t="str">
            <v>0</v>
          </cell>
          <cell r="I1418" t="str">
            <v>0</v>
          </cell>
          <cell r="J1418" t="str">
            <v>0</v>
          </cell>
          <cell r="K1418" t="str">
            <v>0</v>
          </cell>
          <cell r="L1418" t="str">
            <v>0</v>
          </cell>
          <cell r="M1418" t="str">
            <v>0</v>
          </cell>
          <cell r="N1418" t="str">
            <v>0</v>
          </cell>
          <cell r="O1418" t="str">
            <v>0</v>
          </cell>
          <cell r="P1418" t="str">
            <v>0</v>
          </cell>
          <cell r="Q1418" t="str">
            <v>0</v>
          </cell>
          <cell r="R1418" t="str">
            <v>0</v>
          </cell>
          <cell r="S1418" t="str">
            <v>0</v>
          </cell>
          <cell r="T1418" t="str">
            <v>0</v>
          </cell>
          <cell r="U1418" t="str">
            <v>0</v>
          </cell>
          <cell r="V1418" t="str">
            <v>0</v>
          </cell>
          <cell r="W1418" t="str">
            <v>0</v>
          </cell>
          <cell r="X1418" t="str">
            <v>0</v>
          </cell>
        </row>
        <row r="1419">
          <cell r="A1419">
            <v>745511</v>
          </cell>
          <cell r="B1419" t="str">
            <v xml:space="preserve">                                                  745511</v>
          </cell>
          <cell r="C1419" t="str">
            <v>0</v>
          </cell>
          <cell r="D1419" t="str">
            <v>0</v>
          </cell>
          <cell r="E1419" t="str">
            <v>0</v>
          </cell>
          <cell r="F1419" t="str">
            <v>0</v>
          </cell>
          <cell r="G1419" t="str">
            <v>0</v>
          </cell>
          <cell r="H1419" t="str">
            <v>0</v>
          </cell>
          <cell r="I1419" t="str">
            <v>0</v>
          </cell>
          <cell r="J1419" t="str">
            <v>0</v>
          </cell>
          <cell r="K1419" t="str">
            <v>0</v>
          </cell>
          <cell r="L1419" t="str">
            <v>0</v>
          </cell>
          <cell r="M1419" t="str">
            <v>0</v>
          </cell>
          <cell r="N1419" t="str">
            <v>0</v>
          </cell>
          <cell r="O1419" t="str">
            <v>0</v>
          </cell>
          <cell r="P1419" t="str">
            <v>0</v>
          </cell>
          <cell r="Q1419" t="str">
            <v>0</v>
          </cell>
          <cell r="R1419" t="str">
            <v>0</v>
          </cell>
          <cell r="S1419" t="str">
            <v>0</v>
          </cell>
          <cell r="T1419" t="str">
            <v>0</v>
          </cell>
          <cell r="U1419" t="str">
            <v>0</v>
          </cell>
          <cell r="V1419" t="str">
            <v>0</v>
          </cell>
          <cell r="W1419" t="str">
            <v>0</v>
          </cell>
          <cell r="X1419" t="str">
            <v>0</v>
          </cell>
        </row>
        <row r="1420">
          <cell r="A1420">
            <v>745611</v>
          </cell>
          <cell r="B1420" t="str">
            <v xml:space="preserve">                                                  745611</v>
          </cell>
          <cell r="C1420" t="str">
            <v>0</v>
          </cell>
          <cell r="D1420" t="str">
            <v>0</v>
          </cell>
          <cell r="E1420" t="str">
            <v>0</v>
          </cell>
          <cell r="F1420" t="str">
            <v>0</v>
          </cell>
          <cell r="G1420" t="str">
            <v>0</v>
          </cell>
          <cell r="H1420" t="str">
            <v>0</v>
          </cell>
          <cell r="I1420" t="str">
            <v>0</v>
          </cell>
          <cell r="J1420" t="str">
            <v>0</v>
          </cell>
          <cell r="K1420" t="str">
            <v>0</v>
          </cell>
          <cell r="L1420" t="str">
            <v>0</v>
          </cell>
          <cell r="M1420" t="str">
            <v>0</v>
          </cell>
          <cell r="N1420" t="str">
            <v>0</v>
          </cell>
          <cell r="O1420" t="str">
            <v>0</v>
          </cell>
          <cell r="P1420" t="str">
            <v>0</v>
          </cell>
          <cell r="Q1420" t="str">
            <v>0</v>
          </cell>
          <cell r="R1420" t="str">
            <v>0</v>
          </cell>
          <cell r="S1420" t="str">
            <v>0</v>
          </cell>
          <cell r="T1420" t="str">
            <v>0</v>
          </cell>
          <cell r="U1420" t="str">
            <v>0</v>
          </cell>
          <cell r="V1420" t="str">
            <v>0</v>
          </cell>
          <cell r="W1420" t="str">
            <v>0</v>
          </cell>
          <cell r="X1420" t="str">
            <v>0</v>
          </cell>
        </row>
        <row r="1421">
          <cell r="A1421">
            <v>745711</v>
          </cell>
          <cell r="B1421" t="str">
            <v xml:space="preserve">                                                  745711     Late Charge Income - Proj</v>
          </cell>
          <cell r="C1421">
            <v>325.17</v>
          </cell>
          <cell r="D1421">
            <v>1512.33</v>
          </cell>
          <cell r="E1421">
            <v>-1000</v>
          </cell>
          <cell r="F1421" t="str">
            <v>0</v>
          </cell>
          <cell r="G1421" t="str">
            <v>0</v>
          </cell>
          <cell r="H1421">
            <v>3901.04</v>
          </cell>
          <cell r="I1421" t="str">
            <v>0</v>
          </cell>
          <cell r="J1421" t="str">
            <v>0</v>
          </cell>
          <cell r="K1421" t="str">
            <v>0</v>
          </cell>
          <cell r="L1421" t="str">
            <v>0</v>
          </cell>
          <cell r="M1421">
            <v>1852.57</v>
          </cell>
          <cell r="N1421">
            <v>181.5</v>
          </cell>
          <cell r="O1421">
            <v>12547.04</v>
          </cell>
          <cell r="P1421">
            <v>6772.61</v>
          </cell>
          <cell r="Q1421">
            <v>837.5</v>
          </cell>
          <cell r="R1421">
            <v>3901.04</v>
          </cell>
          <cell r="S1421" t="str">
            <v>0</v>
          </cell>
          <cell r="T1421">
            <v>2034.07</v>
          </cell>
          <cell r="U1421">
            <v>3886.8025000000002</v>
          </cell>
          <cell r="V1421">
            <v>1812.76</v>
          </cell>
          <cell r="W1421">
            <v>4738.54</v>
          </cell>
          <cell r="X1421">
            <v>5710.2</v>
          </cell>
        </row>
        <row r="1422">
          <cell r="A1422">
            <v>745712</v>
          </cell>
          <cell r="B1422" t="str">
            <v xml:space="preserve">                                                  745712     Accrued Litigation Expense</v>
          </cell>
          <cell r="C1422" t="str">
            <v>0</v>
          </cell>
          <cell r="D1422" t="str">
            <v>0</v>
          </cell>
          <cell r="E1422" t="str">
            <v>0</v>
          </cell>
          <cell r="F1422" t="str">
            <v>0</v>
          </cell>
          <cell r="G1422" t="str">
            <v>0</v>
          </cell>
          <cell r="H1422" t="str">
            <v>0</v>
          </cell>
          <cell r="I1422" t="str">
            <v>0</v>
          </cell>
          <cell r="J1422" t="str">
            <v>0</v>
          </cell>
          <cell r="K1422" t="str">
            <v>0</v>
          </cell>
          <cell r="L1422" t="str">
            <v>0</v>
          </cell>
          <cell r="M1422" t="str">
            <v>0</v>
          </cell>
          <cell r="N1422">
            <v>1</v>
          </cell>
          <cell r="O1422" t="str">
            <v>0</v>
          </cell>
          <cell r="P1422">
            <v>1</v>
          </cell>
          <cell r="Q1422" t="str">
            <v>0</v>
          </cell>
          <cell r="R1422" t="str">
            <v>0</v>
          </cell>
          <cell r="S1422" t="str">
            <v>0</v>
          </cell>
          <cell r="T1422">
            <v>1</v>
          </cell>
          <cell r="U1422" t="str">
            <v>0</v>
          </cell>
          <cell r="V1422" t="str">
            <v>0</v>
          </cell>
          <cell r="W1422" t="str">
            <v>0</v>
          </cell>
          <cell r="X1422">
            <v>0.25</v>
          </cell>
        </row>
        <row r="1423">
          <cell r="A1423">
            <v>745801</v>
          </cell>
          <cell r="B1423" t="str">
            <v xml:space="preserve">                                                  745801     Amort Bridge Loan Cap Fee</v>
          </cell>
          <cell r="C1423" t="str">
            <v>0</v>
          </cell>
          <cell r="D1423" t="str">
            <v>0</v>
          </cell>
          <cell r="E1423" t="str">
            <v>0</v>
          </cell>
          <cell r="F1423" t="str">
            <v>0</v>
          </cell>
          <cell r="G1423" t="str">
            <v>0</v>
          </cell>
          <cell r="H1423" t="str">
            <v>0</v>
          </cell>
          <cell r="I1423" t="str">
            <v>0</v>
          </cell>
          <cell r="J1423" t="str">
            <v>0</v>
          </cell>
          <cell r="K1423" t="str">
            <v>0</v>
          </cell>
          <cell r="L1423" t="str">
            <v>0</v>
          </cell>
          <cell r="M1423" t="str">
            <v>0</v>
          </cell>
          <cell r="N1423" t="str">
            <v>0</v>
          </cell>
          <cell r="O1423" t="str">
            <v>0</v>
          </cell>
          <cell r="P1423" t="str">
            <v>0</v>
          </cell>
          <cell r="Q1423" t="str">
            <v>0</v>
          </cell>
          <cell r="R1423" t="str">
            <v>0</v>
          </cell>
          <cell r="S1423" t="str">
            <v>0</v>
          </cell>
          <cell r="T1423" t="str">
            <v>0</v>
          </cell>
          <cell r="U1423" t="str">
            <v>0</v>
          </cell>
          <cell r="V1423" t="str">
            <v>0</v>
          </cell>
          <cell r="W1423" t="str">
            <v>0</v>
          </cell>
          <cell r="X1423" t="str">
            <v>0</v>
          </cell>
        </row>
        <row r="1424">
          <cell r="A1424">
            <v>746111</v>
          </cell>
          <cell r="B1424" t="str">
            <v xml:space="preserve">                                                  746111</v>
          </cell>
          <cell r="C1424" t="str">
            <v>0</v>
          </cell>
          <cell r="D1424" t="str">
            <v>0</v>
          </cell>
          <cell r="E1424" t="str">
            <v>0</v>
          </cell>
          <cell r="F1424" t="str">
            <v>0</v>
          </cell>
          <cell r="G1424" t="str">
            <v>0</v>
          </cell>
          <cell r="H1424" t="str">
            <v>0</v>
          </cell>
          <cell r="I1424" t="str">
            <v>0</v>
          </cell>
          <cell r="J1424" t="str">
            <v>0</v>
          </cell>
          <cell r="K1424" t="str">
            <v>0</v>
          </cell>
          <cell r="L1424" t="str">
            <v>0</v>
          </cell>
          <cell r="M1424" t="str">
            <v>0</v>
          </cell>
          <cell r="N1424" t="str">
            <v>0</v>
          </cell>
          <cell r="O1424" t="str">
            <v>0</v>
          </cell>
          <cell r="P1424" t="str">
            <v>0</v>
          </cell>
          <cell r="Q1424" t="str">
            <v>0</v>
          </cell>
          <cell r="R1424" t="str">
            <v>0</v>
          </cell>
          <cell r="S1424" t="str">
            <v>0</v>
          </cell>
          <cell r="T1424" t="str">
            <v>0</v>
          </cell>
          <cell r="U1424" t="str">
            <v>0</v>
          </cell>
          <cell r="V1424" t="str">
            <v>0</v>
          </cell>
          <cell r="W1424" t="str">
            <v>0</v>
          </cell>
          <cell r="X1424" t="str">
            <v>0</v>
          </cell>
        </row>
        <row r="1425">
          <cell r="A1425">
            <v>746714</v>
          </cell>
          <cell r="B1425" t="str">
            <v xml:space="preserve">                                                  746714</v>
          </cell>
          <cell r="C1425" t="str">
            <v>0</v>
          </cell>
          <cell r="D1425" t="str">
            <v>0</v>
          </cell>
          <cell r="E1425" t="str">
            <v>0</v>
          </cell>
          <cell r="F1425" t="str">
            <v>0</v>
          </cell>
          <cell r="G1425" t="str">
            <v>0</v>
          </cell>
          <cell r="H1425" t="str">
            <v>0</v>
          </cell>
          <cell r="I1425" t="str">
            <v>0</v>
          </cell>
          <cell r="J1425" t="str">
            <v>0</v>
          </cell>
          <cell r="K1425" t="str">
            <v>0</v>
          </cell>
          <cell r="L1425" t="str">
            <v>0</v>
          </cell>
          <cell r="M1425" t="str">
            <v>0</v>
          </cell>
          <cell r="N1425" t="str">
            <v>0</v>
          </cell>
          <cell r="O1425" t="str">
            <v>0</v>
          </cell>
          <cell r="P1425" t="str">
            <v>0</v>
          </cell>
          <cell r="Q1425" t="str">
            <v>0</v>
          </cell>
          <cell r="R1425" t="str">
            <v>0</v>
          </cell>
          <cell r="S1425" t="str">
            <v>0</v>
          </cell>
          <cell r="T1425" t="str">
            <v>0</v>
          </cell>
          <cell r="U1425" t="str">
            <v>0</v>
          </cell>
          <cell r="V1425" t="str">
            <v>0</v>
          </cell>
          <cell r="W1425" t="str">
            <v>0</v>
          </cell>
          <cell r="X1425" t="str">
            <v>0</v>
          </cell>
        </row>
        <row r="1426">
          <cell r="A1426">
            <v>747026</v>
          </cell>
          <cell r="B1426" t="str">
            <v xml:space="preserve">                                                  747026</v>
          </cell>
          <cell r="C1426" t="str">
            <v>0</v>
          </cell>
          <cell r="D1426" t="str">
            <v>0</v>
          </cell>
          <cell r="E1426" t="str">
            <v>0</v>
          </cell>
          <cell r="F1426" t="str">
            <v>0</v>
          </cell>
          <cell r="G1426" t="str">
            <v>0</v>
          </cell>
          <cell r="H1426" t="str">
            <v>0</v>
          </cell>
          <cell r="I1426" t="str">
            <v>0</v>
          </cell>
          <cell r="J1426" t="str">
            <v>0</v>
          </cell>
          <cell r="K1426" t="str">
            <v>0</v>
          </cell>
          <cell r="L1426" t="str">
            <v>0</v>
          </cell>
          <cell r="M1426" t="str">
            <v>0</v>
          </cell>
          <cell r="N1426" t="str">
            <v>0</v>
          </cell>
          <cell r="O1426" t="str">
            <v>0</v>
          </cell>
          <cell r="P1426" t="str">
            <v>0</v>
          </cell>
          <cell r="Q1426" t="str">
            <v>0</v>
          </cell>
          <cell r="R1426" t="str">
            <v>0</v>
          </cell>
          <cell r="S1426" t="str">
            <v>0</v>
          </cell>
          <cell r="T1426" t="str">
            <v>0</v>
          </cell>
          <cell r="U1426" t="str">
            <v>0</v>
          </cell>
          <cell r="V1426" t="str">
            <v>0</v>
          </cell>
          <cell r="W1426" t="str">
            <v>0</v>
          </cell>
          <cell r="X1426" t="str">
            <v>0</v>
          </cell>
        </row>
        <row r="1427">
          <cell r="A1427">
            <v>747127</v>
          </cell>
          <cell r="B1427" t="str">
            <v xml:space="preserve">                                                  747127</v>
          </cell>
          <cell r="C1427" t="str">
            <v>0</v>
          </cell>
          <cell r="D1427" t="str">
            <v>0</v>
          </cell>
          <cell r="E1427" t="str">
            <v>0</v>
          </cell>
          <cell r="F1427" t="str">
            <v>0</v>
          </cell>
          <cell r="G1427" t="str">
            <v>0</v>
          </cell>
          <cell r="H1427" t="str">
            <v>0</v>
          </cell>
          <cell r="I1427" t="str">
            <v>0</v>
          </cell>
          <cell r="J1427" t="str">
            <v>0</v>
          </cell>
          <cell r="K1427" t="str">
            <v>0</v>
          </cell>
          <cell r="L1427" t="str">
            <v>0</v>
          </cell>
          <cell r="M1427" t="str">
            <v>0</v>
          </cell>
          <cell r="N1427" t="str">
            <v>0</v>
          </cell>
          <cell r="O1427" t="str">
            <v>0</v>
          </cell>
          <cell r="P1427" t="str">
            <v>0</v>
          </cell>
          <cell r="Q1427" t="str">
            <v>0</v>
          </cell>
          <cell r="R1427" t="str">
            <v>0</v>
          </cell>
          <cell r="S1427" t="str">
            <v>0</v>
          </cell>
          <cell r="T1427" t="str">
            <v>0</v>
          </cell>
          <cell r="U1427" t="str">
            <v>0</v>
          </cell>
          <cell r="V1427" t="str">
            <v>0</v>
          </cell>
          <cell r="W1427" t="str">
            <v>0</v>
          </cell>
          <cell r="X1427" t="str">
            <v>0</v>
          </cell>
        </row>
        <row r="1428">
          <cell r="A1428">
            <v>747232</v>
          </cell>
          <cell r="B1428" t="str">
            <v xml:space="preserve">                                                  747232</v>
          </cell>
          <cell r="C1428" t="str">
            <v>0</v>
          </cell>
          <cell r="D1428" t="str">
            <v>0</v>
          </cell>
          <cell r="E1428" t="str">
            <v>0</v>
          </cell>
          <cell r="F1428" t="str">
            <v>0</v>
          </cell>
          <cell r="G1428" t="str">
            <v>0</v>
          </cell>
          <cell r="H1428" t="str">
            <v>0</v>
          </cell>
          <cell r="I1428" t="str">
            <v>0</v>
          </cell>
          <cell r="J1428" t="str">
            <v>0</v>
          </cell>
          <cell r="K1428" t="str">
            <v>0</v>
          </cell>
          <cell r="L1428" t="str">
            <v>0</v>
          </cell>
          <cell r="M1428" t="str">
            <v>0</v>
          </cell>
          <cell r="N1428" t="str">
            <v>0</v>
          </cell>
          <cell r="O1428" t="str">
            <v>0</v>
          </cell>
          <cell r="P1428" t="str">
            <v>0</v>
          </cell>
          <cell r="Q1428" t="str">
            <v>0</v>
          </cell>
          <cell r="R1428" t="str">
            <v>0</v>
          </cell>
          <cell r="S1428" t="str">
            <v>0</v>
          </cell>
          <cell r="T1428" t="str">
            <v>0</v>
          </cell>
          <cell r="U1428" t="str">
            <v>0</v>
          </cell>
          <cell r="V1428" t="str">
            <v>0</v>
          </cell>
          <cell r="W1428" t="str">
            <v>0</v>
          </cell>
          <cell r="X1428" t="str">
            <v>0</v>
          </cell>
        </row>
        <row r="1429">
          <cell r="A1429">
            <v>747304</v>
          </cell>
          <cell r="B1429" t="str">
            <v xml:space="preserve">                                                  747304     MF-FHA COMPENSATION (PLASS)</v>
          </cell>
          <cell r="C1429">
            <v>-239584.81</v>
          </cell>
          <cell r="D1429">
            <v>420606</v>
          </cell>
          <cell r="E1429">
            <v>496961.26</v>
          </cell>
          <cell r="F1429">
            <v>665073.36</v>
          </cell>
          <cell r="G1429">
            <v>461016.8</v>
          </cell>
          <cell r="H1429">
            <v>488719.25</v>
          </cell>
          <cell r="I1429">
            <v>480520</v>
          </cell>
          <cell r="J1429">
            <v>515459</v>
          </cell>
          <cell r="K1429">
            <v>496519</v>
          </cell>
          <cell r="L1429">
            <v>485899</v>
          </cell>
          <cell r="M1429">
            <v>479043</v>
          </cell>
          <cell r="N1429">
            <v>484069</v>
          </cell>
          <cell r="O1429">
            <v>2014851.08</v>
          </cell>
          <cell r="P1429">
            <v>5234300.8600000003</v>
          </cell>
          <cell r="Q1429">
            <v>677982.45</v>
          </cell>
          <cell r="R1429">
            <v>1614809.41</v>
          </cell>
          <cell r="S1429">
            <v>1492498</v>
          </cell>
          <cell r="T1429">
            <v>1449011</v>
          </cell>
          <cell r="U1429">
            <v>658567.47750000004</v>
          </cell>
          <cell r="V1429">
            <v>1529475.6825000001</v>
          </cell>
          <cell r="W1429">
            <v>3035041.11</v>
          </cell>
          <cell r="X1429">
            <v>4510252.8600000003</v>
          </cell>
        </row>
        <row r="1430">
          <cell r="A1430">
            <v>747350</v>
          </cell>
          <cell r="B1430" t="str">
            <v xml:space="preserve">                                                  747350     Mf Fha Other</v>
          </cell>
          <cell r="C1430" t="str">
            <v>0</v>
          </cell>
          <cell r="D1430" t="str">
            <v>0</v>
          </cell>
          <cell r="E1430" t="str">
            <v>0</v>
          </cell>
          <cell r="F1430" t="str">
            <v>0</v>
          </cell>
          <cell r="G1430" t="str">
            <v>0</v>
          </cell>
          <cell r="H1430" t="str">
            <v>0</v>
          </cell>
          <cell r="I1430" t="str">
            <v>0</v>
          </cell>
          <cell r="J1430" t="str">
            <v>0</v>
          </cell>
          <cell r="K1430" t="str">
            <v>0</v>
          </cell>
          <cell r="L1430" t="str">
            <v>0</v>
          </cell>
          <cell r="M1430" t="str">
            <v>0</v>
          </cell>
          <cell r="N1430" t="str">
            <v>0</v>
          </cell>
          <cell r="O1430" t="str">
            <v>0</v>
          </cell>
          <cell r="P1430" t="str">
            <v>0</v>
          </cell>
          <cell r="Q1430" t="str">
            <v>0</v>
          </cell>
          <cell r="R1430" t="str">
            <v>0</v>
          </cell>
          <cell r="S1430" t="str">
            <v>0</v>
          </cell>
          <cell r="T1430" t="str">
            <v>0</v>
          </cell>
          <cell r="U1430" t="str">
            <v>0</v>
          </cell>
          <cell r="V1430" t="str">
            <v>0</v>
          </cell>
          <cell r="W1430" t="str">
            <v>0</v>
          </cell>
          <cell r="X1430" t="str">
            <v>0</v>
          </cell>
        </row>
        <row r="1431">
          <cell r="A1431">
            <v>747360</v>
          </cell>
          <cell r="B1431" t="str">
            <v xml:space="preserve">                                                  747360     Cost Recov Invest Inc - MF</v>
          </cell>
          <cell r="C1431" t="str">
            <v>0</v>
          </cell>
          <cell r="D1431" t="str">
            <v>0</v>
          </cell>
          <cell r="E1431" t="str">
            <v>0</v>
          </cell>
          <cell r="F1431" t="str">
            <v>0</v>
          </cell>
          <cell r="G1431" t="str">
            <v>0</v>
          </cell>
          <cell r="H1431" t="str">
            <v>0</v>
          </cell>
          <cell r="I1431" t="str">
            <v>0</v>
          </cell>
          <cell r="J1431" t="str">
            <v>0</v>
          </cell>
          <cell r="K1431" t="str">
            <v>0</v>
          </cell>
          <cell r="L1431" t="str">
            <v>0</v>
          </cell>
          <cell r="M1431" t="str">
            <v>0</v>
          </cell>
          <cell r="N1431" t="str">
            <v>0</v>
          </cell>
          <cell r="O1431" t="str">
            <v>0</v>
          </cell>
          <cell r="P1431" t="str">
            <v>0</v>
          </cell>
          <cell r="Q1431" t="str">
            <v>0</v>
          </cell>
          <cell r="R1431" t="str">
            <v>0</v>
          </cell>
          <cell r="S1431" t="str">
            <v>0</v>
          </cell>
          <cell r="T1431" t="str">
            <v>0</v>
          </cell>
          <cell r="U1431" t="str">
            <v>0</v>
          </cell>
          <cell r="V1431" t="str">
            <v>0</v>
          </cell>
          <cell r="W1431" t="str">
            <v>0</v>
          </cell>
          <cell r="X1431" t="str">
            <v>0</v>
          </cell>
        </row>
        <row r="1432">
          <cell r="A1432">
            <v>747405</v>
          </cell>
          <cell r="B1432" t="str">
            <v xml:space="preserve">                                                  747405     Misc Inc/Exp - Pilots</v>
          </cell>
          <cell r="C1432">
            <v>56400.34</v>
          </cell>
          <cell r="D1432">
            <v>27302.04</v>
          </cell>
          <cell r="E1432">
            <v>37420.89</v>
          </cell>
          <cell r="F1432">
            <v>35950.400000000001</v>
          </cell>
          <cell r="G1432">
            <v>36334.22</v>
          </cell>
          <cell r="H1432">
            <v>32349.54</v>
          </cell>
          <cell r="I1432">
            <v>32913.08</v>
          </cell>
          <cell r="J1432">
            <v>31300.3</v>
          </cell>
          <cell r="K1432">
            <v>47161.72</v>
          </cell>
          <cell r="L1432">
            <v>26926.959999999999</v>
          </cell>
          <cell r="M1432">
            <v>32206.73</v>
          </cell>
          <cell r="N1432">
            <v>30871.57</v>
          </cell>
          <cell r="O1432">
            <v>542782.96</v>
          </cell>
          <cell r="P1432">
            <v>427137.79</v>
          </cell>
          <cell r="Q1432">
            <v>121123.27</v>
          </cell>
          <cell r="R1432">
            <v>104634.16</v>
          </cell>
          <cell r="S1432">
            <v>111375.1</v>
          </cell>
          <cell r="T1432">
            <v>90005.26</v>
          </cell>
          <cell r="U1432">
            <v>201002.23749999999</v>
          </cell>
          <cell r="V1432">
            <v>174340.565</v>
          </cell>
          <cell r="W1432">
            <v>277882.82</v>
          </cell>
          <cell r="X1432">
            <v>381149.00750000001</v>
          </cell>
        </row>
        <row r="1433">
          <cell r="A1433">
            <v>747411</v>
          </cell>
          <cell r="B1433" t="str">
            <v xml:space="preserve">                                                  747411     HFI MISC INCOME-SF</v>
          </cell>
          <cell r="C1433">
            <v>576</v>
          </cell>
          <cell r="D1433">
            <v>-4515.6400000000003</v>
          </cell>
          <cell r="E1433">
            <v>56465</v>
          </cell>
          <cell r="F1433">
            <v>132197.23000000001</v>
          </cell>
          <cell r="G1433">
            <v>-67021.070000000007</v>
          </cell>
          <cell r="H1433">
            <v>36348.92</v>
          </cell>
          <cell r="I1433">
            <v>-24682.27</v>
          </cell>
          <cell r="J1433">
            <v>-11394.67</v>
          </cell>
          <cell r="K1433">
            <v>29201.98</v>
          </cell>
          <cell r="L1433">
            <v>12513.67</v>
          </cell>
          <cell r="M1433">
            <v>-81962.47</v>
          </cell>
          <cell r="N1433">
            <v>-47087.02</v>
          </cell>
          <cell r="O1433">
            <v>-179977.38</v>
          </cell>
          <cell r="P1433">
            <v>30639.66</v>
          </cell>
          <cell r="Q1433">
            <v>52525.36</v>
          </cell>
          <cell r="R1433">
            <v>101525.08</v>
          </cell>
          <cell r="S1433">
            <v>-6874.96</v>
          </cell>
          <cell r="T1433">
            <v>-116535.82</v>
          </cell>
          <cell r="U1433">
            <v>-32703.915000000005</v>
          </cell>
          <cell r="V1433">
            <v>127249.97750000001</v>
          </cell>
          <cell r="W1433">
            <v>137141.89749999999</v>
          </cell>
          <cell r="X1433">
            <v>103807.74249999999</v>
          </cell>
        </row>
        <row r="1434">
          <cell r="A1434">
            <v>747429</v>
          </cell>
          <cell r="B1434" t="str">
            <v xml:space="preserve">                                                  747429     Misc Debt Issuance Expense</v>
          </cell>
          <cell r="C1434" t="str">
            <v>0</v>
          </cell>
          <cell r="D1434">
            <v>-154127.26999999999</v>
          </cell>
          <cell r="E1434">
            <v>-15953.75</v>
          </cell>
          <cell r="F1434">
            <v>-49438.04</v>
          </cell>
          <cell r="G1434">
            <v>-20552.5</v>
          </cell>
          <cell r="H1434">
            <v>-28130.45</v>
          </cell>
          <cell r="I1434">
            <v>-29526.49</v>
          </cell>
          <cell r="J1434">
            <v>-53735.39</v>
          </cell>
          <cell r="K1434">
            <v>-22973.5</v>
          </cell>
          <cell r="L1434">
            <v>-57300.84</v>
          </cell>
          <cell r="M1434">
            <v>-114078.25</v>
          </cell>
          <cell r="N1434">
            <v>-73623.27</v>
          </cell>
          <cell r="O1434" t="str">
            <v>0</v>
          </cell>
          <cell r="P1434">
            <v>-619439.75</v>
          </cell>
          <cell r="Q1434">
            <v>-170081.02</v>
          </cell>
          <cell r="R1434">
            <v>-98120.99</v>
          </cell>
          <cell r="S1434">
            <v>-106235.38</v>
          </cell>
          <cell r="T1434">
            <v>-245002.36</v>
          </cell>
          <cell r="U1434">
            <v>-81052.072499999995</v>
          </cell>
          <cell r="V1434">
            <v>-224468.41249999998</v>
          </cell>
          <cell r="W1434">
            <v>-322957.94750000001</v>
          </cell>
          <cell r="X1434">
            <v>-492857.96250000002</v>
          </cell>
        </row>
        <row r="1435">
          <cell r="A1435">
            <v>747430</v>
          </cell>
          <cell r="B1435" t="str">
            <v xml:space="preserve">                                                  747430     Corporate Income For Trust Investments</v>
          </cell>
          <cell r="C1435" t="str">
            <v>0</v>
          </cell>
          <cell r="D1435" t="str">
            <v>0</v>
          </cell>
          <cell r="E1435" t="str">
            <v>0</v>
          </cell>
          <cell r="F1435" t="str">
            <v>0</v>
          </cell>
          <cell r="G1435" t="str">
            <v>0</v>
          </cell>
          <cell r="H1435" t="str">
            <v>0</v>
          </cell>
          <cell r="I1435" t="str">
            <v>0</v>
          </cell>
          <cell r="J1435" t="str">
            <v>0</v>
          </cell>
          <cell r="K1435" t="str">
            <v>0</v>
          </cell>
          <cell r="L1435" t="str">
            <v>0</v>
          </cell>
          <cell r="M1435">
            <v>61153380.210000001</v>
          </cell>
          <cell r="N1435">
            <v>-61153380.210000001</v>
          </cell>
          <cell r="O1435" t="str">
            <v>0</v>
          </cell>
          <cell r="P1435">
            <v>0</v>
          </cell>
          <cell r="Q1435" t="str">
            <v>0</v>
          </cell>
          <cell r="R1435" t="str">
            <v>0</v>
          </cell>
          <cell r="S1435" t="str">
            <v>0</v>
          </cell>
          <cell r="T1435">
            <v>0</v>
          </cell>
          <cell r="U1435" t="str">
            <v>0</v>
          </cell>
          <cell r="V1435" t="str">
            <v>0</v>
          </cell>
          <cell r="W1435" t="str">
            <v>0</v>
          </cell>
          <cell r="X1435">
            <v>15288345.0525</v>
          </cell>
        </row>
        <row r="1436">
          <cell r="A1436">
            <v>747436</v>
          </cell>
          <cell r="B1436" t="str">
            <v xml:space="preserve">                                                  747436     RTF Gain/Loss</v>
          </cell>
          <cell r="C1436" t="str">
            <v>0</v>
          </cell>
          <cell r="D1436" t="str">
            <v>0</v>
          </cell>
          <cell r="E1436" t="str">
            <v>0</v>
          </cell>
          <cell r="F1436" t="str">
            <v>0</v>
          </cell>
          <cell r="G1436" t="str">
            <v>0</v>
          </cell>
          <cell r="H1436" t="str">
            <v>0</v>
          </cell>
          <cell r="I1436" t="str">
            <v>0</v>
          </cell>
          <cell r="J1436" t="str">
            <v>0</v>
          </cell>
          <cell r="K1436" t="str">
            <v>0</v>
          </cell>
          <cell r="L1436" t="str">
            <v>0</v>
          </cell>
          <cell r="M1436" t="str">
            <v>0</v>
          </cell>
          <cell r="N1436">
            <v>-10.029999999999999</v>
          </cell>
          <cell r="O1436" t="str">
            <v>0</v>
          </cell>
          <cell r="P1436">
            <v>-10.029999999999999</v>
          </cell>
          <cell r="Q1436" t="str">
            <v>0</v>
          </cell>
          <cell r="R1436" t="str">
            <v>0</v>
          </cell>
          <cell r="S1436" t="str">
            <v>0</v>
          </cell>
          <cell r="T1436">
            <v>-10.029999999999999</v>
          </cell>
          <cell r="U1436" t="str">
            <v>0</v>
          </cell>
          <cell r="V1436" t="str">
            <v>0</v>
          </cell>
          <cell r="W1436" t="str">
            <v>0</v>
          </cell>
          <cell r="X1436">
            <v>-2.5074999999999998</v>
          </cell>
        </row>
        <row r="1437">
          <cell r="A1437">
            <v>747439</v>
          </cell>
          <cell r="B1437" t="str">
            <v xml:space="preserve">                                                  747439     Miscellaneous Income</v>
          </cell>
          <cell r="C1437">
            <v>-292730.53999999998</v>
          </cell>
          <cell r="D1437">
            <v>-125500.86</v>
          </cell>
          <cell r="E1437">
            <v>-77915.259999999995</v>
          </cell>
          <cell r="F1437">
            <v>10243.9</v>
          </cell>
          <cell r="G1437">
            <v>-477812.67</v>
          </cell>
          <cell r="H1437">
            <v>-230277.44</v>
          </cell>
          <cell r="I1437">
            <v>36933.67</v>
          </cell>
          <cell r="J1437">
            <v>-541255.84</v>
          </cell>
          <cell r="K1437">
            <v>1297988.6399999999</v>
          </cell>
          <cell r="L1437">
            <v>-215562.4</v>
          </cell>
          <cell r="M1437">
            <v>-22844.99</v>
          </cell>
          <cell r="N1437">
            <v>-88303.58</v>
          </cell>
          <cell r="O1437">
            <v>-14010934.09</v>
          </cell>
          <cell r="P1437">
            <v>-727037.37</v>
          </cell>
          <cell r="Q1437">
            <v>-496146.66</v>
          </cell>
          <cell r="R1437">
            <v>-697846.21</v>
          </cell>
          <cell r="S1437">
            <v>793666.47</v>
          </cell>
          <cell r="T1437">
            <v>-326710.96999999997</v>
          </cell>
          <cell r="U1437">
            <v>-3804510.6724999999</v>
          </cell>
          <cell r="V1437">
            <v>-784939.43</v>
          </cell>
          <cell r="W1437">
            <v>-1112423.3775000002</v>
          </cell>
          <cell r="X1437">
            <v>-595496.59</v>
          </cell>
        </row>
        <row r="1438">
          <cell r="A1438">
            <v>747444</v>
          </cell>
          <cell r="B1438" t="str">
            <v xml:space="preserve">                                                  747444     Fee and Other  Income - LIP</v>
          </cell>
          <cell r="C1438" t="str">
            <v>0</v>
          </cell>
          <cell r="D1438" t="str">
            <v>0</v>
          </cell>
          <cell r="E1438" t="str">
            <v>0</v>
          </cell>
          <cell r="F1438" t="str">
            <v>0</v>
          </cell>
          <cell r="G1438" t="str">
            <v>0</v>
          </cell>
          <cell r="H1438" t="str">
            <v>0</v>
          </cell>
          <cell r="I1438" t="str">
            <v>0</v>
          </cell>
          <cell r="J1438" t="str">
            <v>0</v>
          </cell>
          <cell r="K1438" t="str">
            <v>0</v>
          </cell>
          <cell r="L1438" t="str">
            <v>0</v>
          </cell>
          <cell r="M1438" t="str">
            <v>0</v>
          </cell>
          <cell r="N1438" t="str">
            <v>0</v>
          </cell>
          <cell r="O1438" t="str">
            <v>0</v>
          </cell>
          <cell r="P1438" t="str">
            <v>0</v>
          </cell>
          <cell r="Q1438" t="str">
            <v>0</v>
          </cell>
          <cell r="R1438" t="str">
            <v>0</v>
          </cell>
          <cell r="S1438" t="str">
            <v>0</v>
          </cell>
          <cell r="T1438" t="str">
            <v>0</v>
          </cell>
          <cell r="U1438" t="str">
            <v>0</v>
          </cell>
          <cell r="V1438" t="str">
            <v>0</v>
          </cell>
          <cell r="W1438" t="str">
            <v>0</v>
          </cell>
          <cell r="X1438" t="str">
            <v>0</v>
          </cell>
        </row>
        <row r="1439">
          <cell r="A1439">
            <v>747441</v>
          </cell>
          <cell r="B1439" t="str">
            <v xml:space="preserve">                                                  747441     Orig Fee Adc Loans</v>
          </cell>
          <cell r="C1439" t="str">
            <v>0</v>
          </cell>
          <cell r="D1439" t="str">
            <v>0</v>
          </cell>
          <cell r="E1439" t="str">
            <v>0</v>
          </cell>
          <cell r="F1439" t="str">
            <v>0</v>
          </cell>
          <cell r="G1439" t="str">
            <v>0</v>
          </cell>
          <cell r="H1439" t="str">
            <v>0</v>
          </cell>
          <cell r="I1439" t="str">
            <v>0</v>
          </cell>
          <cell r="J1439" t="str">
            <v>0</v>
          </cell>
          <cell r="K1439" t="str">
            <v>0</v>
          </cell>
          <cell r="L1439" t="str">
            <v>0</v>
          </cell>
          <cell r="M1439" t="str">
            <v>0</v>
          </cell>
          <cell r="N1439" t="str">
            <v>0</v>
          </cell>
          <cell r="O1439" t="str">
            <v>0</v>
          </cell>
          <cell r="P1439" t="str">
            <v>0</v>
          </cell>
          <cell r="Q1439" t="str">
            <v>0</v>
          </cell>
          <cell r="R1439" t="str">
            <v>0</v>
          </cell>
          <cell r="S1439" t="str">
            <v>0</v>
          </cell>
          <cell r="T1439" t="str">
            <v>0</v>
          </cell>
          <cell r="U1439" t="str">
            <v>0</v>
          </cell>
          <cell r="V1439" t="str">
            <v>0</v>
          </cell>
          <cell r="W1439" t="str">
            <v>0</v>
          </cell>
          <cell r="X1439" t="str">
            <v>0</v>
          </cell>
        </row>
        <row r="1440">
          <cell r="A1440">
            <v>747442</v>
          </cell>
          <cell r="B1440" t="str">
            <v xml:space="preserve">                                                  747442     Misc Income-Expense Wgii</v>
          </cell>
          <cell r="C1440" t="str">
            <v>0</v>
          </cell>
          <cell r="D1440">
            <v>178700</v>
          </cell>
          <cell r="E1440" t="str">
            <v>0</v>
          </cell>
          <cell r="F1440" t="str">
            <v>0</v>
          </cell>
          <cell r="G1440">
            <v>-2600</v>
          </cell>
          <cell r="H1440">
            <v>-3900</v>
          </cell>
          <cell r="I1440">
            <v>177500</v>
          </cell>
          <cell r="J1440">
            <v>-2600</v>
          </cell>
          <cell r="K1440" t="str">
            <v>0</v>
          </cell>
          <cell r="L1440">
            <v>-1300</v>
          </cell>
          <cell r="M1440">
            <v>-3100</v>
          </cell>
          <cell r="N1440">
            <v>273600</v>
          </cell>
          <cell r="O1440">
            <v>633213.64</v>
          </cell>
          <cell r="P1440">
            <v>616300</v>
          </cell>
          <cell r="Q1440">
            <v>178700</v>
          </cell>
          <cell r="R1440">
            <v>-6500</v>
          </cell>
          <cell r="S1440">
            <v>174900</v>
          </cell>
          <cell r="T1440">
            <v>269200</v>
          </cell>
          <cell r="U1440">
            <v>247653.41</v>
          </cell>
          <cell r="V1440">
            <v>176425</v>
          </cell>
          <cell r="W1440">
            <v>304025</v>
          </cell>
          <cell r="X1440">
            <v>412975</v>
          </cell>
        </row>
        <row r="1441">
          <cell r="A1441">
            <v>747443</v>
          </cell>
          <cell r="B1441" t="str">
            <v xml:space="preserve">                                                  747443     Misc Fees-Repo Funding</v>
          </cell>
          <cell r="C1441" t="str">
            <v>0</v>
          </cell>
          <cell r="D1441" t="str">
            <v>0</v>
          </cell>
          <cell r="E1441" t="str">
            <v>0</v>
          </cell>
          <cell r="F1441" t="str">
            <v>0</v>
          </cell>
          <cell r="G1441" t="str">
            <v>0</v>
          </cell>
          <cell r="H1441" t="str">
            <v>0</v>
          </cell>
          <cell r="I1441" t="str">
            <v>0</v>
          </cell>
          <cell r="J1441" t="str">
            <v>0</v>
          </cell>
          <cell r="K1441" t="str">
            <v>0</v>
          </cell>
          <cell r="L1441" t="str">
            <v>0</v>
          </cell>
          <cell r="M1441" t="str">
            <v>0</v>
          </cell>
          <cell r="N1441" t="str">
            <v>0</v>
          </cell>
          <cell r="O1441" t="str">
            <v>0</v>
          </cell>
          <cell r="P1441" t="str">
            <v>0</v>
          </cell>
          <cell r="Q1441" t="str">
            <v>0</v>
          </cell>
          <cell r="R1441" t="str">
            <v>0</v>
          </cell>
          <cell r="S1441" t="str">
            <v>0</v>
          </cell>
          <cell r="T1441" t="str">
            <v>0</v>
          </cell>
          <cell r="U1441" t="str">
            <v>0</v>
          </cell>
          <cell r="V1441" t="str">
            <v>0</v>
          </cell>
          <cell r="W1441" t="str">
            <v>0</v>
          </cell>
          <cell r="X1441" t="str">
            <v>0</v>
          </cell>
        </row>
        <row r="1442">
          <cell r="A1442">
            <v>747451</v>
          </cell>
          <cell r="B1442" t="str">
            <v xml:space="preserve">                                                  747451     Misc Mbs Fees</v>
          </cell>
          <cell r="C1442">
            <v>-280299.28999999998</v>
          </cell>
          <cell r="D1442">
            <v>-365772.67</v>
          </cell>
          <cell r="E1442">
            <v>474487.85</v>
          </cell>
          <cell r="F1442">
            <v>1126.55</v>
          </cell>
          <cell r="G1442">
            <v>-3208.39</v>
          </cell>
          <cell r="H1442">
            <v>-898232.27</v>
          </cell>
          <cell r="I1442">
            <v>1087.83</v>
          </cell>
          <cell r="J1442">
            <v>-14434.99</v>
          </cell>
          <cell r="K1442">
            <v>-918116.27</v>
          </cell>
          <cell r="L1442">
            <v>1625</v>
          </cell>
          <cell r="M1442">
            <v>-109836.82</v>
          </cell>
          <cell r="N1442">
            <v>-950132.84</v>
          </cell>
          <cell r="O1442">
            <v>-4376741.41</v>
          </cell>
          <cell r="P1442">
            <v>-3061706.31</v>
          </cell>
          <cell r="Q1442">
            <v>-171584.11</v>
          </cell>
          <cell r="R1442">
            <v>-900314.11</v>
          </cell>
          <cell r="S1442">
            <v>-931463.43</v>
          </cell>
          <cell r="T1442">
            <v>-1058344.6599999999</v>
          </cell>
          <cell r="U1442">
            <v>-1368674.1925000001</v>
          </cell>
          <cell r="V1442">
            <v>-396901.46</v>
          </cell>
          <cell r="W1442">
            <v>-1307828.9099999999</v>
          </cell>
          <cell r="X1442">
            <v>-2294594.52</v>
          </cell>
        </row>
        <row r="1443">
          <cell r="A1443">
            <v>747460</v>
          </cell>
          <cell r="B1443" t="str">
            <v xml:space="preserve">                                                  747460     METLIFE SHARE VALUE</v>
          </cell>
          <cell r="C1443" t="str">
            <v>0</v>
          </cell>
          <cell r="D1443" t="str">
            <v>0</v>
          </cell>
          <cell r="E1443" t="str">
            <v>0</v>
          </cell>
          <cell r="F1443" t="str">
            <v>0</v>
          </cell>
          <cell r="G1443" t="str">
            <v>0</v>
          </cell>
          <cell r="H1443" t="str">
            <v>0</v>
          </cell>
          <cell r="I1443" t="str">
            <v>0</v>
          </cell>
          <cell r="J1443" t="str">
            <v>0</v>
          </cell>
          <cell r="K1443" t="str">
            <v>0</v>
          </cell>
          <cell r="L1443" t="str">
            <v>0</v>
          </cell>
          <cell r="M1443" t="str">
            <v>0</v>
          </cell>
          <cell r="N1443" t="str">
            <v>0</v>
          </cell>
          <cell r="O1443" t="str">
            <v>0</v>
          </cell>
          <cell r="P1443" t="str">
            <v>0</v>
          </cell>
          <cell r="Q1443" t="str">
            <v>0</v>
          </cell>
          <cell r="R1443" t="str">
            <v>0</v>
          </cell>
          <cell r="S1443" t="str">
            <v>0</v>
          </cell>
          <cell r="T1443" t="str">
            <v>0</v>
          </cell>
          <cell r="U1443" t="str">
            <v>0</v>
          </cell>
          <cell r="V1443" t="str">
            <v>0</v>
          </cell>
          <cell r="W1443" t="str">
            <v>0</v>
          </cell>
          <cell r="X1443" t="str">
            <v>0</v>
          </cell>
        </row>
        <row r="1444">
          <cell r="A1444">
            <v>747530</v>
          </cell>
          <cell r="B1444" t="str">
            <v xml:space="preserve">                                                  747530     Tax Deficiency Expenses</v>
          </cell>
          <cell r="C1444" t="str">
            <v>0</v>
          </cell>
          <cell r="D1444" t="str">
            <v>0</v>
          </cell>
          <cell r="E1444" t="str">
            <v>0</v>
          </cell>
          <cell r="F1444" t="str">
            <v>0</v>
          </cell>
          <cell r="G1444" t="str">
            <v>0</v>
          </cell>
          <cell r="H1444" t="str">
            <v>0</v>
          </cell>
          <cell r="I1444" t="str">
            <v>0</v>
          </cell>
          <cell r="J1444" t="str">
            <v>0</v>
          </cell>
          <cell r="K1444" t="str">
            <v>0</v>
          </cell>
          <cell r="L1444" t="str">
            <v>0</v>
          </cell>
          <cell r="M1444" t="str">
            <v>0</v>
          </cell>
          <cell r="N1444" t="str">
            <v>0</v>
          </cell>
          <cell r="O1444" t="str">
            <v>0</v>
          </cell>
          <cell r="P1444" t="str">
            <v>0</v>
          </cell>
          <cell r="Q1444" t="str">
            <v>0</v>
          </cell>
          <cell r="R1444" t="str">
            <v>0</v>
          </cell>
          <cell r="S1444" t="str">
            <v>0</v>
          </cell>
          <cell r="T1444" t="str">
            <v>0</v>
          </cell>
          <cell r="U1444" t="str">
            <v>0</v>
          </cell>
          <cell r="V1444" t="str">
            <v>0</v>
          </cell>
          <cell r="W1444" t="str">
            <v>0</v>
          </cell>
          <cell r="X1444" t="str">
            <v>0</v>
          </cell>
        </row>
        <row r="1445">
          <cell r="A1445">
            <v>747539</v>
          </cell>
          <cell r="B1445" t="str">
            <v xml:space="preserve">                                                  747539     Deficiency Judgement Fees</v>
          </cell>
          <cell r="C1445" t="str">
            <v>0</v>
          </cell>
          <cell r="D1445" t="str">
            <v>0</v>
          </cell>
          <cell r="E1445" t="str">
            <v>0</v>
          </cell>
          <cell r="F1445" t="str">
            <v>0</v>
          </cell>
          <cell r="G1445" t="str">
            <v>0</v>
          </cell>
          <cell r="H1445" t="str">
            <v>0</v>
          </cell>
          <cell r="I1445" t="str">
            <v>0</v>
          </cell>
          <cell r="J1445" t="str">
            <v>0</v>
          </cell>
          <cell r="K1445" t="str">
            <v>0</v>
          </cell>
          <cell r="L1445" t="str">
            <v>0</v>
          </cell>
          <cell r="M1445" t="str">
            <v>0</v>
          </cell>
          <cell r="N1445" t="str">
            <v>0</v>
          </cell>
          <cell r="O1445" t="str">
            <v>0</v>
          </cell>
          <cell r="P1445" t="str">
            <v>0</v>
          </cell>
          <cell r="Q1445" t="str">
            <v>0</v>
          </cell>
          <cell r="R1445" t="str">
            <v>0</v>
          </cell>
          <cell r="S1445" t="str">
            <v>0</v>
          </cell>
          <cell r="T1445" t="str">
            <v>0</v>
          </cell>
          <cell r="U1445" t="str">
            <v>0</v>
          </cell>
          <cell r="V1445" t="str">
            <v>0</v>
          </cell>
          <cell r="W1445" t="str">
            <v>0</v>
          </cell>
          <cell r="X1445" t="str">
            <v>0</v>
          </cell>
        </row>
        <row r="1446">
          <cell r="A1446">
            <v>747651</v>
          </cell>
          <cell r="B1446" t="str">
            <v xml:space="preserve">                                                  747651     Sec Admin Misc Chargeoffs</v>
          </cell>
          <cell r="C1446">
            <v>4177.41</v>
          </cell>
          <cell r="D1446">
            <v>8053.5</v>
          </cell>
          <cell r="E1446">
            <v>4276.26</v>
          </cell>
          <cell r="F1446">
            <v>9052.42</v>
          </cell>
          <cell r="G1446">
            <v>4394.3900000000003</v>
          </cell>
          <cell r="H1446">
            <v>5386.37</v>
          </cell>
          <cell r="I1446">
            <v>3912.96</v>
          </cell>
          <cell r="J1446">
            <v>5584.79</v>
          </cell>
          <cell r="K1446">
            <v>6233.92</v>
          </cell>
          <cell r="L1446">
            <v>8751.99</v>
          </cell>
          <cell r="M1446">
            <v>5693.16</v>
          </cell>
          <cell r="N1446">
            <v>26129.49</v>
          </cell>
          <cell r="O1446">
            <v>49448.24</v>
          </cell>
          <cell r="P1446">
            <v>91646.66</v>
          </cell>
          <cell r="Q1446">
            <v>16507.169999999998</v>
          </cell>
          <cell r="R1446">
            <v>18833.18</v>
          </cell>
          <cell r="S1446">
            <v>15731.67</v>
          </cell>
          <cell r="T1446">
            <v>40574.639999999999</v>
          </cell>
          <cell r="U1446">
            <v>20590.932499999999</v>
          </cell>
          <cell r="V1446">
            <v>26840.272499999999</v>
          </cell>
          <cell r="W1446">
            <v>42625.945</v>
          </cell>
          <cell r="X1446">
            <v>67014.964999999997</v>
          </cell>
        </row>
        <row r="1447">
          <cell r="A1447">
            <v>747653</v>
          </cell>
          <cell r="B1447" t="str">
            <v xml:space="preserve">                                                  747653</v>
          </cell>
          <cell r="C1447" t="str">
            <v>0</v>
          </cell>
          <cell r="D1447" t="str">
            <v>0</v>
          </cell>
          <cell r="E1447" t="str">
            <v>0</v>
          </cell>
          <cell r="F1447" t="str">
            <v>0</v>
          </cell>
          <cell r="G1447" t="str">
            <v>0</v>
          </cell>
          <cell r="H1447" t="str">
            <v>0</v>
          </cell>
          <cell r="I1447" t="str">
            <v>0</v>
          </cell>
          <cell r="J1447" t="str">
            <v>0</v>
          </cell>
          <cell r="K1447" t="str">
            <v>0</v>
          </cell>
          <cell r="L1447" t="str">
            <v>0</v>
          </cell>
          <cell r="M1447" t="str">
            <v>0</v>
          </cell>
          <cell r="N1447" t="str">
            <v>0</v>
          </cell>
          <cell r="O1447" t="str">
            <v>0</v>
          </cell>
          <cell r="P1447" t="str">
            <v>0</v>
          </cell>
          <cell r="Q1447" t="str">
            <v>0</v>
          </cell>
          <cell r="R1447" t="str">
            <v>0</v>
          </cell>
          <cell r="S1447" t="str">
            <v>0</v>
          </cell>
          <cell r="T1447" t="str">
            <v>0</v>
          </cell>
          <cell r="U1447" t="str">
            <v>0</v>
          </cell>
          <cell r="V1447" t="str">
            <v>0</v>
          </cell>
          <cell r="W1447" t="str">
            <v>0</v>
          </cell>
          <cell r="X1447" t="str">
            <v>0</v>
          </cell>
        </row>
        <row r="1448">
          <cell r="A1448">
            <v>747662</v>
          </cell>
          <cell r="B1448" t="str">
            <v xml:space="preserve">                                                  747662</v>
          </cell>
          <cell r="C1448" t="str">
            <v>0</v>
          </cell>
          <cell r="D1448" t="str">
            <v>0</v>
          </cell>
          <cell r="E1448" t="str">
            <v>0</v>
          </cell>
          <cell r="F1448" t="str">
            <v>0</v>
          </cell>
          <cell r="G1448" t="str">
            <v>0</v>
          </cell>
          <cell r="H1448" t="str">
            <v>0</v>
          </cell>
          <cell r="I1448" t="str">
            <v>0</v>
          </cell>
          <cell r="J1448" t="str">
            <v>0</v>
          </cell>
          <cell r="K1448" t="str">
            <v>0</v>
          </cell>
          <cell r="L1448" t="str">
            <v>0</v>
          </cell>
          <cell r="M1448" t="str">
            <v>0</v>
          </cell>
          <cell r="N1448" t="str">
            <v>0</v>
          </cell>
          <cell r="O1448" t="str">
            <v>0</v>
          </cell>
          <cell r="P1448" t="str">
            <v>0</v>
          </cell>
          <cell r="Q1448" t="str">
            <v>0</v>
          </cell>
          <cell r="R1448" t="str">
            <v>0</v>
          </cell>
          <cell r="S1448" t="str">
            <v>0</v>
          </cell>
          <cell r="T1448" t="str">
            <v>0</v>
          </cell>
          <cell r="U1448" t="str">
            <v>0</v>
          </cell>
          <cell r="V1448" t="str">
            <v>0</v>
          </cell>
          <cell r="W1448" t="str">
            <v>0</v>
          </cell>
          <cell r="X1448" t="str">
            <v>0</v>
          </cell>
        </row>
        <row r="1449">
          <cell r="A1449">
            <v>747675</v>
          </cell>
          <cell r="B1449" t="str">
            <v xml:space="preserve">                                                  747675     Income From Administrativ</v>
          </cell>
          <cell r="C1449">
            <v>191050.22</v>
          </cell>
          <cell r="D1449">
            <v>-941993.11</v>
          </cell>
          <cell r="E1449">
            <v>13857.53</v>
          </cell>
          <cell r="F1449">
            <v>68716.929999999993</v>
          </cell>
          <cell r="G1449">
            <v>61492.84</v>
          </cell>
          <cell r="H1449">
            <v>223462.01</v>
          </cell>
          <cell r="I1449">
            <v>212891.26</v>
          </cell>
          <cell r="J1449">
            <v>99724.19</v>
          </cell>
          <cell r="K1449">
            <v>1090715.74</v>
          </cell>
          <cell r="L1449">
            <v>3221347.49</v>
          </cell>
          <cell r="M1449">
            <v>-78870.03</v>
          </cell>
          <cell r="N1449">
            <v>90865.8</v>
          </cell>
          <cell r="O1449">
            <v>2411530.08</v>
          </cell>
          <cell r="P1449">
            <v>4253260.87</v>
          </cell>
          <cell r="Q1449">
            <v>-737085.36</v>
          </cell>
          <cell r="R1449">
            <v>353671.78</v>
          </cell>
          <cell r="S1449">
            <v>1403331.19</v>
          </cell>
          <cell r="T1449">
            <v>3233343.26</v>
          </cell>
          <cell r="U1449">
            <v>278638.01250000007</v>
          </cell>
          <cell r="V1449">
            <v>-598935.74</v>
          </cell>
          <cell r="W1449">
            <v>98795.89499999999</v>
          </cell>
          <cell r="X1449">
            <v>3419209.6624999996</v>
          </cell>
        </row>
        <row r="1450">
          <cell r="A1450">
            <v>747811</v>
          </cell>
          <cell r="B1450" t="str">
            <v xml:space="preserve">                                                  747811     Income-Leveraged Lease</v>
          </cell>
          <cell r="C1450" t="str">
            <v>0</v>
          </cell>
          <cell r="D1450" t="str">
            <v>0</v>
          </cell>
          <cell r="E1450" t="str">
            <v>0</v>
          </cell>
          <cell r="F1450" t="str">
            <v>0</v>
          </cell>
          <cell r="G1450" t="str">
            <v>0</v>
          </cell>
          <cell r="H1450" t="str">
            <v>0</v>
          </cell>
          <cell r="I1450" t="str">
            <v>0</v>
          </cell>
          <cell r="J1450" t="str">
            <v>0</v>
          </cell>
          <cell r="K1450" t="str">
            <v>0</v>
          </cell>
          <cell r="L1450" t="str">
            <v>0</v>
          </cell>
          <cell r="M1450" t="str">
            <v>0</v>
          </cell>
          <cell r="N1450" t="str">
            <v>0</v>
          </cell>
          <cell r="O1450" t="str">
            <v>0</v>
          </cell>
          <cell r="P1450" t="str">
            <v>0</v>
          </cell>
          <cell r="Q1450" t="str">
            <v>0</v>
          </cell>
          <cell r="R1450" t="str">
            <v>0</v>
          </cell>
          <cell r="S1450" t="str">
            <v>0</v>
          </cell>
          <cell r="T1450" t="str">
            <v>0</v>
          </cell>
          <cell r="U1450" t="str">
            <v>0</v>
          </cell>
          <cell r="V1450" t="str">
            <v>0</v>
          </cell>
          <cell r="W1450" t="str">
            <v>0</v>
          </cell>
          <cell r="X1450" t="str">
            <v>0</v>
          </cell>
        </row>
        <row r="1451">
          <cell r="A1451">
            <v>747901</v>
          </cell>
          <cell r="B1451" t="str">
            <v xml:space="preserve">                                                  747901     Misc. Income - MP</v>
          </cell>
          <cell r="C1451" t="str">
            <v>0</v>
          </cell>
          <cell r="D1451" t="str">
            <v>0</v>
          </cell>
          <cell r="E1451" t="str">
            <v>0</v>
          </cell>
          <cell r="F1451" t="str">
            <v>0</v>
          </cell>
          <cell r="G1451" t="str">
            <v>0</v>
          </cell>
          <cell r="H1451" t="str">
            <v>0</v>
          </cell>
          <cell r="I1451" t="str">
            <v>0</v>
          </cell>
          <cell r="J1451" t="str">
            <v>0</v>
          </cell>
          <cell r="K1451" t="str">
            <v>0</v>
          </cell>
          <cell r="L1451" t="str">
            <v>0</v>
          </cell>
          <cell r="M1451" t="str">
            <v>0</v>
          </cell>
          <cell r="N1451" t="str">
            <v>0</v>
          </cell>
          <cell r="O1451" t="str">
            <v>0</v>
          </cell>
          <cell r="P1451" t="str">
            <v>0</v>
          </cell>
          <cell r="Q1451" t="str">
            <v>0</v>
          </cell>
          <cell r="R1451" t="str">
            <v>0</v>
          </cell>
          <cell r="S1451" t="str">
            <v>0</v>
          </cell>
          <cell r="T1451" t="str">
            <v>0</v>
          </cell>
          <cell r="U1451" t="str">
            <v>0</v>
          </cell>
          <cell r="V1451" t="str">
            <v>0</v>
          </cell>
          <cell r="W1451" t="str">
            <v>0</v>
          </cell>
          <cell r="X1451" t="str">
            <v>0</v>
          </cell>
        </row>
        <row r="1452">
          <cell r="A1452">
            <v>747902</v>
          </cell>
          <cell r="B1452" t="str">
            <v xml:space="preserve">                                                  747902     Misc. Income - SF</v>
          </cell>
          <cell r="C1452" t="str">
            <v>0</v>
          </cell>
          <cell r="D1452" t="str">
            <v>0</v>
          </cell>
          <cell r="E1452" t="str">
            <v>0</v>
          </cell>
          <cell r="F1452" t="str">
            <v>0</v>
          </cell>
          <cell r="G1452" t="str">
            <v>0</v>
          </cell>
          <cell r="H1452" t="str">
            <v>0</v>
          </cell>
          <cell r="I1452" t="str">
            <v>0</v>
          </cell>
          <cell r="J1452" t="str">
            <v>0</v>
          </cell>
          <cell r="K1452" t="str">
            <v>0</v>
          </cell>
          <cell r="L1452" t="str">
            <v>0</v>
          </cell>
          <cell r="M1452" t="str">
            <v>0</v>
          </cell>
          <cell r="N1452" t="str">
            <v>0</v>
          </cell>
          <cell r="O1452" t="str">
            <v>0</v>
          </cell>
          <cell r="P1452" t="str">
            <v>0</v>
          </cell>
          <cell r="Q1452" t="str">
            <v>0</v>
          </cell>
          <cell r="R1452" t="str">
            <v>0</v>
          </cell>
          <cell r="S1452" t="str">
            <v>0</v>
          </cell>
          <cell r="T1452" t="str">
            <v>0</v>
          </cell>
          <cell r="U1452" t="str">
            <v>0</v>
          </cell>
          <cell r="V1452" t="str">
            <v>0</v>
          </cell>
          <cell r="W1452" t="str">
            <v>0</v>
          </cell>
          <cell r="X1452" t="str">
            <v>0</v>
          </cell>
        </row>
        <row r="1453">
          <cell r="A1453">
            <v>747903</v>
          </cell>
          <cell r="B1453" t="str">
            <v xml:space="preserve">                                                  747903     Misc. Income - MF</v>
          </cell>
          <cell r="C1453">
            <v>802995.91</v>
          </cell>
          <cell r="D1453">
            <v>1251361.81</v>
          </cell>
          <cell r="E1453">
            <v>820903.5</v>
          </cell>
          <cell r="F1453">
            <v>1829380.9</v>
          </cell>
          <cell r="G1453">
            <v>1251968.6000000001</v>
          </cell>
          <cell r="H1453">
            <v>907748.59</v>
          </cell>
          <cell r="I1453">
            <v>1048267.11</v>
          </cell>
          <cell r="J1453">
            <v>1260798.76</v>
          </cell>
          <cell r="K1453">
            <v>587168.77</v>
          </cell>
          <cell r="L1453">
            <v>493870.5</v>
          </cell>
          <cell r="M1453">
            <v>814274.3</v>
          </cell>
          <cell r="N1453">
            <v>767663.84</v>
          </cell>
          <cell r="O1453">
            <v>9053083.4700000007</v>
          </cell>
          <cell r="P1453">
            <v>11836402.59</v>
          </cell>
          <cell r="Q1453">
            <v>2875261.22</v>
          </cell>
          <cell r="R1453">
            <v>3989098.09</v>
          </cell>
          <cell r="S1453">
            <v>2896234.64</v>
          </cell>
          <cell r="T1453">
            <v>2075808.64</v>
          </cell>
          <cell r="U1453">
            <v>3696424.58</v>
          </cell>
          <cell r="V1453">
            <v>5100218.3424999993</v>
          </cell>
          <cell r="W1453">
            <v>8427751.2149999999</v>
          </cell>
          <cell r="X1453">
            <v>10730049.934999999</v>
          </cell>
        </row>
        <row r="1454">
          <cell r="A1454">
            <v>747904</v>
          </cell>
          <cell r="B1454" t="str">
            <v xml:space="preserve">                                                  747904     Misc. Income - LIP</v>
          </cell>
          <cell r="C1454" t="str">
            <v>0</v>
          </cell>
          <cell r="D1454" t="str">
            <v>0</v>
          </cell>
          <cell r="E1454" t="str">
            <v>0</v>
          </cell>
          <cell r="F1454" t="str">
            <v>0</v>
          </cell>
          <cell r="G1454" t="str">
            <v>0</v>
          </cell>
          <cell r="H1454" t="str">
            <v>0</v>
          </cell>
          <cell r="I1454" t="str">
            <v>0</v>
          </cell>
          <cell r="J1454" t="str">
            <v>0</v>
          </cell>
          <cell r="K1454" t="str">
            <v>0</v>
          </cell>
          <cell r="L1454" t="str">
            <v>0</v>
          </cell>
          <cell r="M1454" t="str">
            <v>0</v>
          </cell>
          <cell r="N1454" t="str">
            <v>0</v>
          </cell>
          <cell r="O1454" t="str">
            <v>0</v>
          </cell>
          <cell r="P1454" t="str">
            <v>0</v>
          </cell>
          <cell r="Q1454" t="str">
            <v>0</v>
          </cell>
          <cell r="R1454" t="str">
            <v>0</v>
          </cell>
          <cell r="S1454" t="str">
            <v>0</v>
          </cell>
          <cell r="T1454" t="str">
            <v>0</v>
          </cell>
          <cell r="U1454" t="str">
            <v>0</v>
          </cell>
          <cell r="V1454" t="str">
            <v>0</v>
          </cell>
          <cell r="W1454" t="str">
            <v>0</v>
          </cell>
          <cell r="X1454" t="str">
            <v>0</v>
          </cell>
        </row>
        <row r="1455">
          <cell r="A1455">
            <v>747905</v>
          </cell>
          <cell r="B1455" t="str">
            <v xml:space="preserve">                                                  747905     Misc. Income - REPO</v>
          </cell>
          <cell r="C1455" t="str">
            <v>0</v>
          </cell>
          <cell r="D1455" t="str">
            <v>0</v>
          </cell>
          <cell r="E1455" t="str">
            <v>0</v>
          </cell>
          <cell r="F1455" t="str">
            <v>0</v>
          </cell>
          <cell r="G1455" t="str">
            <v>0</v>
          </cell>
          <cell r="H1455" t="str">
            <v>0</v>
          </cell>
          <cell r="I1455" t="str">
            <v>0</v>
          </cell>
          <cell r="J1455" t="str">
            <v>0</v>
          </cell>
          <cell r="K1455" t="str">
            <v>0</v>
          </cell>
          <cell r="L1455" t="str">
            <v>0</v>
          </cell>
          <cell r="M1455" t="str">
            <v>0</v>
          </cell>
          <cell r="N1455" t="str">
            <v>0</v>
          </cell>
          <cell r="O1455" t="str">
            <v>0</v>
          </cell>
          <cell r="P1455" t="str">
            <v>0</v>
          </cell>
          <cell r="Q1455" t="str">
            <v>0</v>
          </cell>
          <cell r="R1455" t="str">
            <v>0</v>
          </cell>
          <cell r="S1455" t="str">
            <v>0</v>
          </cell>
          <cell r="T1455" t="str">
            <v>0</v>
          </cell>
          <cell r="U1455" t="str">
            <v>0</v>
          </cell>
          <cell r="V1455" t="str">
            <v>0</v>
          </cell>
          <cell r="W1455" t="str">
            <v>0</v>
          </cell>
          <cell r="X1455" t="str">
            <v>0</v>
          </cell>
        </row>
        <row r="1456">
          <cell r="A1456">
            <v>747906</v>
          </cell>
          <cell r="B1456" t="str">
            <v xml:space="preserve">                                                  747906     Misc. Income - DER</v>
          </cell>
          <cell r="C1456" t="str">
            <v>0</v>
          </cell>
          <cell r="D1456" t="str">
            <v>0</v>
          </cell>
          <cell r="E1456" t="str">
            <v>0</v>
          </cell>
          <cell r="F1456" t="str">
            <v>0</v>
          </cell>
          <cell r="G1456" t="str">
            <v>0</v>
          </cell>
          <cell r="H1456" t="str">
            <v>0</v>
          </cell>
          <cell r="I1456" t="str">
            <v>0</v>
          </cell>
          <cell r="J1456" t="str">
            <v>0</v>
          </cell>
          <cell r="K1456" t="str">
            <v>0</v>
          </cell>
          <cell r="L1456" t="str">
            <v>0</v>
          </cell>
          <cell r="M1456" t="str">
            <v>0</v>
          </cell>
          <cell r="N1456" t="str">
            <v>0</v>
          </cell>
          <cell r="O1456" t="str">
            <v>0</v>
          </cell>
          <cell r="P1456" t="str">
            <v>0</v>
          </cell>
          <cell r="Q1456" t="str">
            <v>0</v>
          </cell>
          <cell r="R1456" t="str">
            <v>0</v>
          </cell>
          <cell r="S1456" t="str">
            <v>0</v>
          </cell>
          <cell r="T1456" t="str">
            <v>0</v>
          </cell>
          <cell r="U1456" t="str">
            <v>0</v>
          </cell>
          <cell r="V1456" t="str">
            <v>0</v>
          </cell>
          <cell r="W1456" t="str">
            <v>0</v>
          </cell>
          <cell r="X1456" t="str">
            <v>0</v>
          </cell>
        </row>
        <row r="1457">
          <cell r="A1457">
            <v>747909</v>
          </cell>
          <cell r="B1457" t="str">
            <v xml:space="preserve">                                                  747909     Misc. Income - FN</v>
          </cell>
          <cell r="C1457" t="str">
            <v>0</v>
          </cell>
          <cell r="D1457" t="str">
            <v>0</v>
          </cell>
          <cell r="E1457" t="str">
            <v>0</v>
          </cell>
          <cell r="F1457" t="str">
            <v>0</v>
          </cell>
          <cell r="G1457" t="str">
            <v>0</v>
          </cell>
          <cell r="H1457" t="str">
            <v>0</v>
          </cell>
          <cell r="I1457" t="str">
            <v>0</v>
          </cell>
          <cell r="J1457" t="str">
            <v>0</v>
          </cell>
          <cell r="K1457" t="str">
            <v>0</v>
          </cell>
          <cell r="L1457" t="str">
            <v>0</v>
          </cell>
          <cell r="M1457" t="str">
            <v>0</v>
          </cell>
          <cell r="N1457" t="str">
            <v>0</v>
          </cell>
          <cell r="O1457">
            <v>16700</v>
          </cell>
          <cell r="P1457" t="str">
            <v>0</v>
          </cell>
          <cell r="Q1457" t="str">
            <v>0</v>
          </cell>
          <cell r="R1457" t="str">
            <v>0</v>
          </cell>
          <cell r="S1457" t="str">
            <v>0</v>
          </cell>
          <cell r="T1457" t="str">
            <v>0</v>
          </cell>
          <cell r="U1457">
            <v>4175</v>
          </cell>
          <cell r="V1457" t="str">
            <v>0</v>
          </cell>
          <cell r="W1457" t="str">
            <v>0</v>
          </cell>
          <cell r="X1457" t="str">
            <v>0</v>
          </cell>
        </row>
        <row r="1458">
          <cell r="A1458">
            <v>747911</v>
          </cell>
          <cell r="B1458" t="str">
            <v xml:space="preserve">                                                  747911     Misc. Income - ACF</v>
          </cell>
          <cell r="C1458" t="str">
            <v>0</v>
          </cell>
          <cell r="D1458" t="str">
            <v>0</v>
          </cell>
          <cell r="E1458" t="str">
            <v>0</v>
          </cell>
          <cell r="F1458" t="str">
            <v>0</v>
          </cell>
          <cell r="G1458" t="str">
            <v>0</v>
          </cell>
          <cell r="H1458" t="str">
            <v>0</v>
          </cell>
          <cell r="I1458" t="str">
            <v>0</v>
          </cell>
          <cell r="J1458" t="str">
            <v>0</v>
          </cell>
          <cell r="K1458" t="str">
            <v>0</v>
          </cell>
          <cell r="L1458" t="str">
            <v>0</v>
          </cell>
          <cell r="M1458" t="str">
            <v>0</v>
          </cell>
          <cell r="N1458" t="str">
            <v>0</v>
          </cell>
          <cell r="O1458" t="str">
            <v>0</v>
          </cell>
          <cell r="P1458" t="str">
            <v>0</v>
          </cell>
          <cell r="Q1458" t="str">
            <v>0</v>
          </cell>
          <cell r="R1458" t="str">
            <v>0</v>
          </cell>
          <cell r="S1458" t="str">
            <v>0</v>
          </cell>
          <cell r="T1458" t="str">
            <v>0</v>
          </cell>
          <cell r="U1458" t="str">
            <v>0</v>
          </cell>
          <cell r="V1458" t="str">
            <v>0</v>
          </cell>
          <cell r="W1458" t="str">
            <v>0</v>
          </cell>
          <cell r="X1458" t="str">
            <v>0</v>
          </cell>
        </row>
        <row r="1459">
          <cell r="A1459">
            <v>747912</v>
          </cell>
          <cell r="B1459" t="str">
            <v xml:space="preserve">                                                  747912     Misc. Income - DC</v>
          </cell>
          <cell r="C1459" t="str">
            <v>0</v>
          </cell>
          <cell r="D1459" t="str">
            <v>0</v>
          </cell>
          <cell r="E1459" t="str">
            <v>0</v>
          </cell>
          <cell r="F1459">
            <v>-852338.03</v>
          </cell>
          <cell r="G1459">
            <v>852338.03</v>
          </cell>
          <cell r="H1459" t="str">
            <v>0</v>
          </cell>
          <cell r="I1459" t="str">
            <v>0</v>
          </cell>
          <cell r="J1459" t="str">
            <v>0</v>
          </cell>
          <cell r="K1459" t="str">
            <v>0</v>
          </cell>
          <cell r="L1459" t="str">
            <v>0</v>
          </cell>
          <cell r="M1459" t="str">
            <v>0</v>
          </cell>
          <cell r="N1459" t="str">
            <v>0</v>
          </cell>
          <cell r="O1459" t="str">
            <v>0</v>
          </cell>
          <cell r="P1459">
            <v>0</v>
          </cell>
          <cell r="Q1459" t="str">
            <v>0</v>
          </cell>
          <cell r="R1459">
            <v>0</v>
          </cell>
          <cell r="S1459" t="str">
            <v>0</v>
          </cell>
          <cell r="T1459" t="str">
            <v>0</v>
          </cell>
          <cell r="U1459" t="str">
            <v>0</v>
          </cell>
          <cell r="V1459">
            <v>-213084.50750000001</v>
          </cell>
          <cell r="W1459">
            <v>0</v>
          </cell>
          <cell r="X1459">
            <v>0</v>
          </cell>
        </row>
        <row r="1460">
          <cell r="A1460">
            <v>747913</v>
          </cell>
          <cell r="B1460" t="str">
            <v xml:space="preserve">                                                  747913     Misc. Income - NONACF</v>
          </cell>
          <cell r="C1460" t="str">
            <v>0</v>
          </cell>
          <cell r="D1460">
            <v>418.94</v>
          </cell>
          <cell r="E1460" t="str">
            <v>0</v>
          </cell>
          <cell r="F1460" t="str">
            <v>0</v>
          </cell>
          <cell r="G1460" t="str">
            <v>0</v>
          </cell>
          <cell r="H1460" t="str">
            <v>0</v>
          </cell>
          <cell r="I1460" t="str">
            <v>0</v>
          </cell>
          <cell r="J1460" t="str">
            <v>0</v>
          </cell>
          <cell r="K1460" t="str">
            <v>0</v>
          </cell>
          <cell r="L1460" t="str">
            <v>0</v>
          </cell>
          <cell r="M1460" t="str">
            <v>0</v>
          </cell>
          <cell r="N1460" t="str">
            <v>0</v>
          </cell>
          <cell r="O1460">
            <v>31394</v>
          </cell>
          <cell r="P1460">
            <v>418.94</v>
          </cell>
          <cell r="Q1460">
            <v>418.94</v>
          </cell>
          <cell r="R1460" t="str">
            <v>0</v>
          </cell>
          <cell r="S1460" t="str">
            <v>0</v>
          </cell>
          <cell r="T1460" t="str">
            <v>0</v>
          </cell>
          <cell r="U1460">
            <v>8057.97</v>
          </cell>
          <cell r="V1460">
            <v>418.94</v>
          </cell>
          <cell r="W1460">
            <v>418.94</v>
          </cell>
          <cell r="X1460">
            <v>418.94</v>
          </cell>
        </row>
        <row r="1461">
          <cell r="A1461">
            <v>747921</v>
          </cell>
          <cell r="B1461" t="str">
            <v xml:space="preserve">                                                  747921</v>
          </cell>
          <cell r="C1461" t="str">
            <v>0</v>
          </cell>
          <cell r="D1461" t="str">
            <v>0</v>
          </cell>
          <cell r="E1461" t="str">
            <v>0</v>
          </cell>
          <cell r="F1461" t="str">
            <v>0</v>
          </cell>
          <cell r="G1461" t="str">
            <v>0</v>
          </cell>
          <cell r="H1461" t="str">
            <v>0</v>
          </cell>
          <cell r="I1461" t="str">
            <v>0</v>
          </cell>
          <cell r="J1461" t="str">
            <v>0</v>
          </cell>
          <cell r="K1461" t="str">
            <v>0</v>
          </cell>
          <cell r="L1461" t="str">
            <v>0</v>
          </cell>
          <cell r="M1461" t="str">
            <v>0</v>
          </cell>
          <cell r="N1461" t="str">
            <v>0</v>
          </cell>
          <cell r="O1461" t="str">
            <v>0</v>
          </cell>
          <cell r="P1461" t="str">
            <v>0</v>
          </cell>
          <cell r="Q1461" t="str">
            <v>0</v>
          </cell>
          <cell r="R1461" t="str">
            <v>0</v>
          </cell>
          <cell r="S1461" t="str">
            <v>0</v>
          </cell>
          <cell r="T1461" t="str">
            <v>0</v>
          </cell>
          <cell r="U1461" t="str">
            <v>0</v>
          </cell>
          <cell r="V1461" t="str">
            <v>0</v>
          </cell>
          <cell r="W1461" t="str">
            <v>0</v>
          </cell>
          <cell r="X1461" t="str">
            <v>0</v>
          </cell>
        </row>
        <row r="1462">
          <cell r="A1462">
            <v>748010</v>
          </cell>
          <cell r="B1462" t="str">
            <v xml:space="preserve">                                                  748010     Sf-Energy Lns Fee Expense</v>
          </cell>
          <cell r="C1462">
            <v>-181947.17</v>
          </cell>
          <cell r="D1462">
            <v>-181770.6</v>
          </cell>
          <cell r="E1462">
            <v>-229292.46</v>
          </cell>
          <cell r="F1462">
            <v>-112317</v>
          </cell>
          <cell r="G1462">
            <v>-119261.1</v>
          </cell>
          <cell r="H1462">
            <v>-157487.24</v>
          </cell>
          <cell r="I1462">
            <v>-160170.60999999999</v>
          </cell>
          <cell r="J1462">
            <v>-152146.85</v>
          </cell>
          <cell r="K1462">
            <v>-152064.4</v>
          </cell>
          <cell r="L1462">
            <v>-153164.29999999999</v>
          </cell>
          <cell r="M1462">
            <v>-128888.72</v>
          </cell>
          <cell r="N1462">
            <v>-105710.09</v>
          </cell>
          <cell r="O1462">
            <v>-2641830.98</v>
          </cell>
          <cell r="P1462">
            <v>-1834220.54</v>
          </cell>
          <cell r="Q1462">
            <v>-593010.23</v>
          </cell>
          <cell r="R1462">
            <v>-389065.34</v>
          </cell>
          <cell r="S1462">
            <v>-464381.86</v>
          </cell>
          <cell r="T1462">
            <v>-387763.11</v>
          </cell>
          <cell r="U1462">
            <v>-945126.53749999998</v>
          </cell>
          <cell r="V1462">
            <v>-776250.34</v>
          </cell>
          <cell r="W1462">
            <v>-1216293.0525</v>
          </cell>
          <cell r="X1462">
            <v>-1652202.5375000001</v>
          </cell>
        </row>
        <row r="1463">
          <cell r="A1463">
            <v>748011</v>
          </cell>
          <cell r="B1463" t="str">
            <v xml:space="preserve">                                                  748011     Tax Adv Amort Of Capit Ex</v>
          </cell>
          <cell r="C1463" t="str">
            <v>0</v>
          </cell>
          <cell r="D1463" t="str">
            <v>0</v>
          </cell>
          <cell r="E1463" t="str">
            <v>0</v>
          </cell>
          <cell r="F1463" t="str">
            <v>0</v>
          </cell>
          <cell r="G1463" t="str">
            <v>0</v>
          </cell>
          <cell r="H1463" t="str">
            <v>0</v>
          </cell>
          <cell r="I1463" t="str">
            <v>0</v>
          </cell>
          <cell r="J1463" t="str">
            <v>0</v>
          </cell>
          <cell r="K1463" t="str">
            <v>0</v>
          </cell>
          <cell r="L1463" t="str">
            <v>0</v>
          </cell>
          <cell r="M1463" t="str">
            <v>0</v>
          </cell>
          <cell r="N1463" t="str">
            <v>0</v>
          </cell>
          <cell r="O1463" t="str">
            <v>0</v>
          </cell>
          <cell r="P1463" t="str">
            <v>0</v>
          </cell>
          <cell r="Q1463" t="str">
            <v>0</v>
          </cell>
          <cell r="R1463" t="str">
            <v>0</v>
          </cell>
          <cell r="S1463" t="str">
            <v>0</v>
          </cell>
          <cell r="T1463" t="str">
            <v>0</v>
          </cell>
          <cell r="U1463" t="str">
            <v>0</v>
          </cell>
          <cell r="V1463" t="str">
            <v>0</v>
          </cell>
          <cell r="W1463" t="str">
            <v>0</v>
          </cell>
          <cell r="X1463" t="str">
            <v>0</v>
          </cell>
        </row>
        <row r="1464">
          <cell r="A1464">
            <v>748030</v>
          </cell>
          <cell r="B1464" t="str">
            <v xml:space="preserve">                                                  748030     Homestay coverage income</v>
          </cell>
          <cell r="C1464">
            <v>0</v>
          </cell>
          <cell r="D1464" t="str">
            <v>0</v>
          </cell>
          <cell r="E1464" t="str">
            <v>0</v>
          </cell>
          <cell r="F1464" t="str">
            <v>0</v>
          </cell>
          <cell r="G1464" t="str">
            <v>0</v>
          </cell>
          <cell r="H1464" t="str">
            <v>0</v>
          </cell>
          <cell r="I1464" t="str">
            <v>0</v>
          </cell>
          <cell r="J1464" t="str">
            <v>0</v>
          </cell>
          <cell r="K1464" t="str">
            <v>0</v>
          </cell>
          <cell r="L1464" t="str">
            <v>0</v>
          </cell>
          <cell r="M1464" t="str">
            <v>0</v>
          </cell>
          <cell r="N1464" t="str">
            <v>0</v>
          </cell>
          <cell r="O1464">
            <v>1390.92</v>
          </cell>
          <cell r="P1464">
            <v>0</v>
          </cell>
          <cell r="Q1464">
            <v>0</v>
          </cell>
          <cell r="R1464" t="str">
            <v>0</v>
          </cell>
          <cell r="S1464" t="str">
            <v>0</v>
          </cell>
          <cell r="T1464" t="str">
            <v>0</v>
          </cell>
          <cell r="U1464">
            <v>347.73</v>
          </cell>
          <cell r="V1464">
            <v>0</v>
          </cell>
          <cell r="W1464">
            <v>0</v>
          </cell>
          <cell r="X1464">
            <v>0</v>
          </cell>
        </row>
        <row r="1465">
          <cell r="A1465">
            <v>748031</v>
          </cell>
          <cell r="B1465" t="str">
            <v xml:space="preserve">                                                  748031     Homestay coverage expense</v>
          </cell>
          <cell r="C1465">
            <v>0</v>
          </cell>
          <cell r="D1465" t="str">
            <v>0</v>
          </cell>
          <cell r="E1465" t="str">
            <v>0</v>
          </cell>
          <cell r="F1465">
            <v>-95.56</v>
          </cell>
          <cell r="G1465" t="str">
            <v>0</v>
          </cell>
          <cell r="H1465" t="str">
            <v>0</v>
          </cell>
          <cell r="I1465" t="str">
            <v>0</v>
          </cell>
          <cell r="J1465" t="str">
            <v>0</v>
          </cell>
          <cell r="K1465" t="str">
            <v>0</v>
          </cell>
          <cell r="L1465" t="str">
            <v>0</v>
          </cell>
          <cell r="M1465" t="str">
            <v>0</v>
          </cell>
          <cell r="N1465" t="str">
            <v>0</v>
          </cell>
          <cell r="O1465">
            <v>-1506.5</v>
          </cell>
          <cell r="P1465">
            <v>-95.56</v>
          </cell>
          <cell r="Q1465">
            <v>0</v>
          </cell>
          <cell r="R1465">
            <v>-95.56</v>
          </cell>
          <cell r="S1465" t="str">
            <v>0</v>
          </cell>
          <cell r="T1465" t="str">
            <v>0</v>
          </cell>
          <cell r="U1465">
            <v>-376.625</v>
          </cell>
          <cell r="V1465">
            <v>-71.67</v>
          </cell>
          <cell r="W1465">
            <v>-95.56</v>
          </cell>
          <cell r="X1465">
            <v>-95.56</v>
          </cell>
        </row>
        <row r="1466">
          <cell r="A1466">
            <v>748203</v>
          </cell>
          <cell r="B1466" t="str">
            <v xml:space="preserve">                                                  748203</v>
          </cell>
          <cell r="C1466" t="str">
            <v>0</v>
          </cell>
          <cell r="D1466" t="str">
            <v>0</v>
          </cell>
          <cell r="E1466" t="str">
            <v>0</v>
          </cell>
          <cell r="F1466" t="str">
            <v>0</v>
          </cell>
          <cell r="G1466" t="str">
            <v>0</v>
          </cell>
          <cell r="H1466" t="str">
            <v>0</v>
          </cell>
          <cell r="I1466" t="str">
            <v>0</v>
          </cell>
          <cell r="J1466" t="str">
            <v>0</v>
          </cell>
          <cell r="K1466" t="str">
            <v>0</v>
          </cell>
          <cell r="L1466" t="str">
            <v>0</v>
          </cell>
          <cell r="M1466" t="str">
            <v>0</v>
          </cell>
          <cell r="N1466" t="str">
            <v>0</v>
          </cell>
          <cell r="O1466" t="str">
            <v>0</v>
          </cell>
          <cell r="P1466" t="str">
            <v>0</v>
          </cell>
          <cell r="Q1466" t="str">
            <v>0</v>
          </cell>
          <cell r="R1466" t="str">
            <v>0</v>
          </cell>
          <cell r="S1466" t="str">
            <v>0</v>
          </cell>
          <cell r="T1466" t="str">
            <v>0</v>
          </cell>
          <cell r="U1466" t="str">
            <v>0</v>
          </cell>
          <cell r="V1466" t="str">
            <v>0</v>
          </cell>
          <cell r="W1466" t="str">
            <v>0</v>
          </cell>
          <cell r="X1466" t="str">
            <v>0</v>
          </cell>
        </row>
        <row r="1467">
          <cell r="A1467">
            <v>748511</v>
          </cell>
          <cell r="B1467" t="str">
            <v xml:space="preserve">                                                  748511     Income On Rabbi Trust</v>
          </cell>
          <cell r="C1467">
            <v>-584621.85</v>
          </cell>
          <cell r="D1467">
            <v>567121.03</v>
          </cell>
          <cell r="E1467">
            <v>91299.96</v>
          </cell>
          <cell r="F1467">
            <v>142410.82999999999</v>
          </cell>
          <cell r="G1467">
            <v>-1163115.3799999999</v>
          </cell>
          <cell r="H1467">
            <v>-574573</v>
          </cell>
          <cell r="I1467">
            <v>-1229942.05</v>
          </cell>
          <cell r="J1467">
            <v>1591429.75</v>
          </cell>
          <cell r="K1467">
            <v>1084670.8899999999</v>
          </cell>
          <cell r="L1467">
            <v>1487478.58</v>
          </cell>
          <cell r="M1467">
            <v>491496.15</v>
          </cell>
          <cell r="N1467">
            <v>513871.17</v>
          </cell>
          <cell r="O1467">
            <v>2365292.0499999998</v>
          </cell>
          <cell r="P1467">
            <v>2417526.08</v>
          </cell>
          <cell r="Q1467">
            <v>73799.140000000058</v>
          </cell>
          <cell r="R1467">
            <v>-1595277.55</v>
          </cell>
          <cell r="S1467">
            <v>1446158.59</v>
          </cell>
          <cell r="T1467">
            <v>2492845.9</v>
          </cell>
          <cell r="U1467">
            <v>459242.13</v>
          </cell>
          <cell r="V1467">
            <v>-544593.67749999999</v>
          </cell>
          <cell r="W1467">
            <v>-1377052.35</v>
          </cell>
          <cell r="X1467">
            <v>1414504.9824999999</v>
          </cell>
        </row>
        <row r="1468">
          <cell r="A1468">
            <v>749120</v>
          </cell>
          <cell r="B1468" t="str">
            <v xml:space="preserve">                                                  749120</v>
          </cell>
          <cell r="C1468" t="str">
            <v>0</v>
          </cell>
          <cell r="D1468" t="str">
            <v>0</v>
          </cell>
          <cell r="E1468" t="str">
            <v>0</v>
          </cell>
          <cell r="F1468" t="str">
            <v>0</v>
          </cell>
          <cell r="G1468" t="str">
            <v>0</v>
          </cell>
          <cell r="H1468" t="str">
            <v>0</v>
          </cell>
          <cell r="I1468" t="str">
            <v>0</v>
          </cell>
          <cell r="J1468" t="str">
            <v>0</v>
          </cell>
          <cell r="K1468" t="str">
            <v>0</v>
          </cell>
          <cell r="L1468" t="str">
            <v>0</v>
          </cell>
          <cell r="M1468" t="str">
            <v>0</v>
          </cell>
          <cell r="N1468" t="str">
            <v>0</v>
          </cell>
          <cell r="O1468" t="str">
            <v>0</v>
          </cell>
          <cell r="P1468" t="str">
            <v>0</v>
          </cell>
          <cell r="Q1468" t="str">
            <v>0</v>
          </cell>
          <cell r="R1468" t="str">
            <v>0</v>
          </cell>
          <cell r="S1468" t="str">
            <v>0</v>
          </cell>
          <cell r="T1468" t="str">
            <v>0</v>
          </cell>
          <cell r="U1468" t="str">
            <v>0</v>
          </cell>
          <cell r="V1468" t="str">
            <v>0</v>
          </cell>
          <cell r="W1468" t="str">
            <v>0</v>
          </cell>
          <cell r="X1468" t="str">
            <v>0</v>
          </cell>
        </row>
        <row r="1469">
          <cell r="A1469">
            <v>749301</v>
          </cell>
          <cell r="B1469" t="str">
            <v xml:space="preserve">                                                  749301     Misc income - Repo Business</v>
          </cell>
          <cell r="C1469" t="str">
            <v>0</v>
          </cell>
          <cell r="D1469" t="str">
            <v>0</v>
          </cell>
          <cell r="E1469" t="str">
            <v>0</v>
          </cell>
          <cell r="F1469" t="str">
            <v>0</v>
          </cell>
          <cell r="G1469" t="str">
            <v>0</v>
          </cell>
          <cell r="H1469" t="str">
            <v>0</v>
          </cell>
          <cell r="I1469" t="str">
            <v>0</v>
          </cell>
          <cell r="J1469" t="str">
            <v>0</v>
          </cell>
          <cell r="K1469" t="str">
            <v>0</v>
          </cell>
          <cell r="L1469" t="str">
            <v>0</v>
          </cell>
          <cell r="M1469" t="str">
            <v>0</v>
          </cell>
          <cell r="N1469" t="str">
            <v>0</v>
          </cell>
          <cell r="O1469" t="str">
            <v>0</v>
          </cell>
          <cell r="P1469" t="str">
            <v>0</v>
          </cell>
          <cell r="Q1469" t="str">
            <v>0</v>
          </cell>
          <cell r="R1469" t="str">
            <v>0</v>
          </cell>
          <cell r="S1469" t="str">
            <v>0</v>
          </cell>
          <cell r="T1469" t="str">
            <v>0</v>
          </cell>
          <cell r="U1469" t="str">
            <v>0</v>
          </cell>
          <cell r="V1469" t="str">
            <v>0</v>
          </cell>
          <cell r="W1469" t="str">
            <v>0</v>
          </cell>
          <cell r="X1469" t="str">
            <v>0</v>
          </cell>
        </row>
        <row r="1470">
          <cell r="A1470">
            <v>756012</v>
          </cell>
          <cell r="B1470" t="str">
            <v xml:space="preserve">                                                  756012     MISC INCOME DED CHANNEL</v>
          </cell>
          <cell r="C1470" t="str">
            <v>0</v>
          </cell>
          <cell r="D1470" t="str">
            <v>0</v>
          </cell>
          <cell r="E1470" t="str">
            <v>0</v>
          </cell>
          <cell r="F1470" t="str">
            <v>0</v>
          </cell>
          <cell r="G1470" t="str">
            <v>0</v>
          </cell>
          <cell r="H1470" t="str">
            <v>0</v>
          </cell>
          <cell r="I1470" t="str">
            <v>0</v>
          </cell>
          <cell r="J1470" t="str">
            <v>0</v>
          </cell>
          <cell r="K1470" t="str">
            <v>0</v>
          </cell>
          <cell r="L1470" t="str">
            <v>0</v>
          </cell>
          <cell r="M1470" t="str">
            <v>0</v>
          </cell>
          <cell r="N1470" t="str">
            <v>0</v>
          </cell>
          <cell r="O1470" t="str">
            <v>0</v>
          </cell>
          <cell r="P1470" t="str">
            <v>0</v>
          </cell>
          <cell r="Q1470" t="str">
            <v>0</v>
          </cell>
          <cell r="R1470" t="str">
            <v>0</v>
          </cell>
          <cell r="S1470" t="str">
            <v>0</v>
          </cell>
          <cell r="T1470" t="str">
            <v>0</v>
          </cell>
          <cell r="U1470" t="str">
            <v>0</v>
          </cell>
          <cell r="V1470" t="str">
            <v>0</v>
          </cell>
          <cell r="W1470" t="str">
            <v>0</v>
          </cell>
          <cell r="X1470" t="str">
            <v>0</v>
          </cell>
        </row>
        <row r="1471">
          <cell r="A1471">
            <v>765301</v>
          </cell>
          <cell r="B1471" t="str">
            <v xml:space="preserve">                                                  765301     Due Diligence-Tax CR INV</v>
          </cell>
          <cell r="C1471" t="str">
            <v>0</v>
          </cell>
          <cell r="D1471" t="str">
            <v>0</v>
          </cell>
          <cell r="E1471" t="str">
            <v>0</v>
          </cell>
          <cell r="F1471" t="str">
            <v>0</v>
          </cell>
          <cell r="G1471" t="str">
            <v>0</v>
          </cell>
          <cell r="H1471" t="str">
            <v>0</v>
          </cell>
          <cell r="I1471" t="str">
            <v>0</v>
          </cell>
          <cell r="J1471" t="str">
            <v>0</v>
          </cell>
          <cell r="K1471" t="str">
            <v>0</v>
          </cell>
          <cell r="L1471" t="str">
            <v>0</v>
          </cell>
          <cell r="M1471" t="str">
            <v>0</v>
          </cell>
          <cell r="N1471" t="str">
            <v>0</v>
          </cell>
          <cell r="O1471" t="str">
            <v>0</v>
          </cell>
          <cell r="P1471" t="str">
            <v>0</v>
          </cell>
          <cell r="Q1471" t="str">
            <v>0</v>
          </cell>
          <cell r="R1471" t="str">
            <v>0</v>
          </cell>
          <cell r="S1471" t="str">
            <v>0</v>
          </cell>
          <cell r="T1471" t="str">
            <v>0</v>
          </cell>
          <cell r="U1471" t="str">
            <v>0</v>
          </cell>
          <cell r="V1471" t="str">
            <v>0</v>
          </cell>
          <cell r="W1471" t="str">
            <v>0</v>
          </cell>
          <cell r="X1471" t="str">
            <v>0</v>
          </cell>
        </row>
        <row r="1472">
          <cell r="A1472">
            <v>767000</v>
          </cell>
          <cell r="B1472" t="str">
            <v xml:space="preserve">                                                  767000     Callable SWAP Termin Inc</v>
          </cell>
          <cell r="C1472" t="str">
            <v>0</v>
          </cell>
          <cell r="D1472" t="str">
            <v>0</v>
          </cell>
          <cell r="E1472" t="str">
            <v>0</v>
          </cell>
          <cell r="F1472" t="str">
            <v>0</v>
          </cell>
          <cell r="G1472" t="str">
            <v>0</v>
          </cell>
          <cell r="H1472" t="str">
            <v>0</v>
          </cell>
          <cell r="I1472" t="str">
            <v>0</v>
          </cell>
          <cell r="J1472" t="str">
            <v>0</v>
          </cell>
          <cell r="K1472" t="str">
            <v>0</v>
          </cell>
          <cell r="L1472" t="str">
            <v>0</v>
          </cell>
          <cell r="M1472" t="str">
            <v>0</v>
          </cell>
          <cell r="N1472" t="str">
            <v>0</v>
          </cell>
          <cell r="O1472" t="str">
            <v>0</v>
          </cell>
          <cell r="P1472" t="str">
            <v>0</v>
          </cell>
          <cell r="Q1472" t="str">
            <v>0</v>
          </cell>
          <cell r="R1472" t="str">
            <v>0</v>
          </cell>
          <cell r="S1472" t="str">
            <v>0</v>
          </cell>
          <cell r="T1472" t="str">
            <v>0</v>
          </cell>
          <cell r="U1472" t="str">
            <v>0</v>
          </cell>
          <cell r="V1472" t="str">
            <v>0</v>
          </cell>
          <cell r="W1472" t="str">
            <v>0</v>
          </cell>
          <cell r="X1472" t="str">
            <v>0</v>
          </cell>
        </row>
        <row r="1473">
          <cell r="A1473">
            <v>768114</v>
          </cell>
          <cell r="B1473" t="str">
            <v xml:space="preserve">                                                  768114</v>
          </cell>
          <cell r="C1473" t="str">
            <v>0</v>
          </cell>
          <cell r="D1473" t="str">
            <v>0</v>
          </cell>
          <cell r="E1473" t="str">
            <v>0</v>
          </cell>
          <cell r="F1473" t="str">
            <v>0</v>
          </cell>
          <cell r="G1473" t="str">
            <v>0</v>
          </cell>
          <cell r="H1473" t="str">
            <v>0</v>
          </cell>
          <cell r="I1473" t="str">
            <v>0</v>
          </cell>
          <cell r="J1473" t="str">
            <v>0</v>
          </cell>
          <cell r="K1473" t="str">
            <v>0</v>
          </cell>
          <cell r="L1473" t="str">
            <v>0</v>
          </cell>
          <cell r="M1473" t="str">
            <v>0</v>
          </cell>
          <cell r="N1473" t="str">
            <v>0</v>
          </cell>
          <cell r="O1473" t="str">
            <v>0</v>
          </cell>
          <cell r="P1473" t="str">
            <v>0</v>
          </cell>
          <cell r="Q1473" t="str">
            <v>0</v>
          </cell>
          <cell r="R1473" t="str">
            <v>0</v>
          </cell>
          <cell r="S1473" t="str">
            <v>0</v>
          </cell>
          <cell r="T1473" t="str">
            <v>0</v>
          </cell>
          <cell r="U1473" t="str">
            <v>0</v>
          </cell>
          <cell r="V1473" t="str">
            <v>0</v>
          </cell>
          <cell r="W1473" t="str">
            <v>0</v>
          </cell>
          <cell r="X1473" t="str">
            <v>0</v>
          </cell>
        </row>
        <row r="1474">
          <cell r="A1474">
            <v>790900</v>
          </cell>
          <cell r="B1474" t="str">
            <v xml:space="preserve">                                                  790900     Mrb Due Diligence Income</v>
          </cell>
          <cell r="C1474" t="str">
            <v>0</v>
          </cell>
          <cell r="D1474" t="str">
            <v>0</v>
          </cell>
          <cell r="E1474" t="str">
            <v>0</v>
          </cell>
          <cell r="F1474" t="str">
            <v>0</v>
          </cell>
          <cell r="G1474" t="str">
            <v>0</v>
          </cell>
          <cell r="H1474" t="str">
            <v>0</v>
          </cell>
          <cell r="I1474" t="str">
            <v>0</v>
          </cell>
          <cell r="J1474" t="str">
            <v>0</v>
          </cell>
          <cell r="K1474" t="str">
            <v>0</v>
          </cell>
          <cell r="L1474" t="str">
            <v>0</v>
          </cell>
          <cell r="M1474" t="str">
            <v>0</v>
          </cell>
          <cell r="N1474" t="str">
            <v>0</v>
          </cell>
          <cell r="O1474" t="str">
            <v>0</v>
          </cell>
          <cell r="P1474" t="str">
            <v>0</v>
          </cell>
          <cell r="Q1474" t="str">
            <v>0</v>
          </cell>
          <cell r="R1474" t="str">
            <v>0</v>
          </cell>
          <cell r="S1474" t="str">
            <v>0</v>
          </cell>
          <cell r="T1474" t="str">
            <v>0</v>
          </cell>
          <cell r="U1474" t="str">
            <v>0</v>
          </cell>
          <cell r="V1474" t="str">
            <v>0</v>
          </cell>
          <cell r="W1474" t="str">
            <v>0</v>
          </cell>
          <cell r="X1474" t="str">
            <v>0</v>
          </cell>
        </row>
        <row r="1475">
          <cell r="A1475">
            <v>790905</v>
          </cell>
          <cell r="B1475" t="str">
            <v xml:space="preserve">                                                  790905-MF MRB DUE Diligence Inc</v>
          </cell>
          <cell r="C1475" t="str">
            <v>0</v>
          </cell>
          <cell r="D1475" t="str">
            <v>0</v>
          </cell>
          <cell r="E1475" t="str">
            <v>0</v>
          </cell>
          <cell r="F1475" t="str">
            <v>0</v>
          </cell>
          <cell r="G1475" t="str">
            <v>0</v>
          </cell>
          <cell r="H1475" t="str">
            <v>0</v>
          </cell>
          <cell r="I1475" t="str">
            <v>0</v>
          </cell>
          <cell r="J1475" t="str">
            <v>0</v>
          </cell>
          <cell r="K1475" t="str">
            <v>0</v>
          </cell>
          <cell r="L1475" t="str">
            <v>0</v>
          </cell>
          <cell r="M1475" t="str">
            <v>0</v>
          </cell>
          <cell r="N1475" t="str">
            <v>0</v>
          </cell>
          <cell r="O1475" t="str">
            <v>0</v>
          </cell>
          <cell r="P1475" t="str">
            <v>0</v>
          </cell>
          <cell r="Q1475" t="str">
            <v>0</v>
          </cell>
          <cell r="R1475" t="str">
            <v>0</v>
          </cell>
          <cell r="S1475" t="str">
            <v>0</v>
          </cell>
          <cell r="T1475" t="str">
            <v>0</v>
          </cell>
          <cell r="U1475" t="str">
            <v>0</v>
          </cell>
          <cell r="V1475" t="str">
            <v>0</v>
          </cell>
          <cell r="W1475" t="str">
            <v>0</v>
          </cell>
          <cell r="X1475" t="str">
            <v>0</v>
          </cell>
        </row>
        <row r="1476">
          <cell r="A1476" t="str">
            <v xml:space="preserve">                                             MISC_OTHER</v>
          </cell>
          <cell r="B1476" t="str">
            <v xml:space="preserve">                                             Miscellaneous other</v>
          </cell>
          <cell r="C1476">
            <v>-3291873.15</v>
          </cell>
          <cell r="D1476">
            <v>-3795844.5900000054</v>
          </cell>
          <cell r="E1476">
            <v>-46076952.670000002</v>
          </cell>
          <cell r="F1476">
            <v>18546194.789999999</v>
          </cell>
          <cell r="G1476">
            <v>-7384903.9400000013</v>
          </cell>
          <cell r="H1476">
            <v>-47988537.769999996</v>
          </cell>
          <cell r="I1476">
            <v>-726980.77</v>
          </cell>
          <cell r="J1476">
            <v>6705403.9500000011</v>
          </cell>
          <cell r="K1476">
            <v>-23167360.539999999</v>
          </cell>
          <cell r="L1476">
            <v>-188782.64000000758</v>
          </cell>
          <cell r="M1476">
            <v>63830369.280000001</v>
          </cell>
          <cell r="N1476">
            <v>-50930818.019999996</v>
          </cell>
          <cell r="O1476">
            <v>-158343815.81999996</v>
          </cell>
          <cell r="P1476">
            <v>-94470086.069999948</v>
          </cell>
          <cell r="Q1476">
            <v>-53164670.410000004</v>
          </cell>
          <cell r="R1476">
            <v>-36827246.920000002</v>
          </cell>
          <cell r="S1476">
            <v>-17188937.359999999</v>
          </cell>
          <cell r="T1476">
            <v>12710768.619999997</v>
          </cell>
          <cell r="U1476">
            <v>-55472019.280000001</v>
          </cell>
          <cell r="V1476">
            <v>-54944610.730000004</v>
          </cell>
          <cell r="W1476">
            <v>-92976291.067499995</v>
          </cell>
          <cell r="X1476">
            <v>-88139961.534999967</v>
          </cell>
        </row>
        <row r="1477">
          <cell r="A1477">
            <v>745300</v>
          </cell>
          <cell r="B1477" t="str">
            <v xml:space="preserve">                                                  745300     CDFI Equity Income</v>
          </cell>
          <cell r="C1477" t="str">
            <v>0</v>
          </cell>
          <cell r="D1477" t="str">
            <v>0</v>
          </cell>
          <cell r="E1477" t="str">
            <v>0</v>
          </cell>
          <cell r="F1477" t="str">
            <v>0</v>
          </cell>
          <cell r="G1477">
            <v>334685</v>
          </cell>
          <cell r="H1477" t="str">
            <v>0</v>
          </cell>
          <cell r="I1477" t="str">
            <v>0</v>
          </cell>
          <cell r="J1477" t="str">
            <v>0</v>
          </cell>
          <cell r="K1477" t="str">
            <v>0</v>
          </cell>
          <cell r="L1477" t="str">
            <v>0</v>
          </cell>
          <cell r="M1477">
            <v>35738.39</v>
          </cell>
          <cell r="N1477">
            <v>-322018</v>
          </cell>
          <cell r="O1477">
            <v>651143.76</v>
          </cell>
          <cell r="P1477">
            <v>48405.39</v>
          </cell>
          <cell r="Q1477" t="str">
            <v>0</v>
          </cell>
          <cell r="R1477">
            <v>334685</v>
          </cell>
          <cell r="S1477" t="str">
            <v>0</v>
          </cell>
          <cell r="T1477">
            <v>-286279.61</v>
          </cell>
          <cell r="U1477">
            <v>162785.94</v>
          </cell>
          <cell r="V1477">
            <v>167342.5</v>
          </cell>
          <cell r="W1477">
            <v>334685</v>
          </cell>
          <cell r="X1477">
            <v>272049.69500000001</v>
          </cell>
        </row>
        <row r="1478">
          <cell r="A1478">
            <v>745400</v>
          </cell>
          <cell r="B1478" t="str">
            <v xml:space="preserve">                                                  745400     CDFI Income Account</v>
          </cell>
          <cell r="C1478">
            <v>61435.31</v>
          </cell>
          <cell r="D1478">
            <v>61043.81</v>
          </cell>
          <cell r="E1478">
            <v>85424.21</v>
          </cell>
          <cell r="F1478">
            <v>133696.18</v>
          </cell>
          <cell r="G1478">
            <v>115812.24</v>
          </cell>
          <cell r="H1478">
            <v>115382.22</v>
          </cell>
          <cell r="I1478">
            <v>189168.2</v>
          </cell>
          <cell r="J1478">
            <v>128259.91</v>
          </cell>
          <cell r="K1478">
            <v>175720.73</v>
          </cell>
          <cell r="L1478">
            <v>150072</v>
          </cell>
          <cell r="M1478">
            <v>152585.01999999999</v>
          </cell>
          <cell r="N1478">
            <v>160901.39000000001</v>
          </cell>
          <cell r="O1478">
            <v>215371.46</v>
          </cell>
          <cell r="P1478">
            <v>1529501.22</v>
          </cell>
          <cell r="Q1478">
            <v>207903.33</v>
          </cell>
          <cell r="R1478">
            <v>364890.64</v>
          </cell>
          <cell r="S1478">
            <v>493148.84</v>
          </cell>
          <cell r="T1478">
            <v>463558.41</v>
          </cell>
          <cell r="U1478">
            <v>151797.30499999999</v>
          </cell>
          <cell r="V1478">
            <v>394927.14</v>
          </cell>
          <cell r="W1478">
            <v>822730.25750000007</v>
          </cell>
          <cell r="X1478">
            <v>1295014.6675</v>
          </cell>
        </row>
        <row r="1479">
          <cell r="A1479">
            <v>745401</v>
          </cell>
          <cell r="B1479" t="str">
            <v xml:space="preserve">                                                  745401     Amort CDFI BCF</v>
          </cell>
          <cell r="C1479">
            <v>13374.34</v>
          </cell>
          <cell r="D1479">
            <v>13374.33</v>
          </cell>
          <cell r="E1479">
            <v>13207.67</v>
          </cell>
          <cell r="F1479">
            <v>13207.67</v>
          </cell>
          <cell r="G1479">
            <v>13207.67</v>
          </cell>
          <cell r="H1479">
            <v>13207.67</v>
          </cell>
          <cell r="I1479">
            <v>13207.67</v>
          </cell>
          <cell r="J1479">
            <v>13207.67</v>
          </cell>
          <cell r="K1479">
            <v>13000.79</v>
          </cell>
          <cell r="L1479">
            <v>13000.79</v>
          </cell>
          <cell r="M1479">
            <v>13000.78</v>
          </cell>
          <cell r="N1479">
            <v>11563.37</v>
          </cell>
          <cell r="O1479">
            <v>197565.16</v>
          </cell>
          <cell r="P1479">
            <v>156560.42000000001</v>
          </cell>
          <cell r="Q1479">
            <v>39956.339999999997</v>
          </cell>
          <cell r="R1479">
            <v>39623.01</v>
          </cell>
          <cell r="S1479">
            <v>39416.129999999997</v>
          </cell>
          <cell r="T1479">
            <v>37564.94</v>
          </cell>
          <cell r="U1479">
            <v>69411.127500000002</v>
          </cell>
          <cell r="V1479">
            <v>59767.845000000001</v>
          </cell>
          <cell r="W1479">
            <v>99339.134999999995</v>
          </cell>
          <cell r="X1479">
            <v>138137.30499999999</v>
          </cell>
        </row>
        <row r="1480">
          <cell r="A1480">
            <v>745402</v>
          </cell>
          <cell r="B1480" t="str">
            <v xml:space="preserve">                                                  745402     CDFI TRUPS Income</v>
          </cell>
          <cell r="C1480" t="str">
            <v>0</v>
          </cell>
          <cell r="D1480" t="str">
            <v>0</v>
          </cell>
          <cell r="E1480" t="str">
            <v>0</v>
          </cell>
          <cell r="F1480" t="str">
            <v>0</v>
          </cell>
          <cell r="G1480" t="str">
            <v>0</v>
          </cell>
          <cell r="H1480" t="str">
            <v>0</v>
          </cell>
          <cell r="I1480" t="str">
            <v>0</v>
          </cell>
          <cell r="J1480" t="str">
            <v>0</v>
          </cell>
          <cell r="K1480" t="str">
            <v>0</v>
          </cell>
          <cell r="L1480" t="str">
            <v>0</v>
          </cell>
          <cell r="M1480" t="str">
            <v>0</v>
          </cell>
          <cell r="N1480" t="str">
            <v>0</v>
          </cell>
          <cell r="O1480" t="str">
            <v>0</v>
          </cell>
          <cell r="P1480" t="str">
            <v>0</v>
          </cell>
          <cell r="Q1480" t="str">
            <v>0</v>
          </cell>
          <cell r="R1480" t="str">
            <v>0</v>
          </cell>
          <cell r="S1480" t="str">
            <v>0</v>
          </cell>
          <cell r="T1480" t="str">
            <v>0</v>
          </cell>
          <cell r="U1480" t="str">
            <v>0</v>
          </cell>
          <cell r="V1480" t="str">
            <v>0</v>
          </cell>
          <cell r="W1480" t="str">
            <v>0</v>
          </cell>
          <cell r="X1480" t="str">
            <v>0</v>
          </cell>
        </row>
        <row r="1481">
          <cell r="A1481">
            <v>745500</v>
          </cell>
          <cell r="B1481" t="str">
            <v xml:space="preserve">                                                  745500     CDFI Loan Income</v>
          </cell>
          <cell r="C1481">
            <v>101559.75</v>
          </cell>
          <cell r="D1481">
            <v>89354.33</v>
          </cell>
          <cell r="E1481">
            <v>-173499.27</v>
          </cell>
          <cell r="F1481" t="str">
            <v>0</v>
          </cell>
          <cell r="G1481" t="str">
            <v>0</v>
          </cell>
          <cell r="H1481" t="str">
            <v>0</v>
          </cell>
          <cell r="I1481" t="str">
            <v>0</v>
          </cell>
          <cell r="J1481" t="str">
            <v>0</v>
          </cell>
          <cell r="K1481" t="str">
            <v>0</v>
          </cell>
          <cell r="L1481" t="str">
            <v>0</v>
          </cell>
          <cell r="M1481" t="str">
            <v>0</v>
          </cell>
          <cell r="N1481" t="str">
            <v>0</v>
          </cell>
          <cell r="O1481">
            <v>850510.96</v>
          </cell>
          <cell r="P1481">
            <v>17414.810000000001</v>
          </cell>
          <cell r="Q1481">
            <v>17414.810000000001</v>
          </cell>
          <cell r="R1481" t="str">
            <v>0</v>
          </cell>
          <cell r="S1481" t="str">
            <v>0</v>
          </cell>
          <cell r="T1481" t="str">
            <v>0</v>
          </cell>
          <cell r="U1481">
            <v>290099.90000000002</v>
          </cell>
          <cell r="V1481">
            <v>17414.810000000001</v>
          </cell>
          <cell r="W1481">
            <v>17414.810000000001</v>
          </cell>
          <cell r="X1481">
            <v>17414.810000000001</v>
          </cell>
        </row>
        <row r="1482">
          <cell r="A1482">
            <v>742283</v>
          </cell>
          <cell r="B1482" t="str">
            <v xml:space="preserve">                                                  742283     Misc Income - Rehab MF</v>
          </cell>
          <cell r="C1482" t="str">
            <v>0</v>
          </cell>
          <cell r="D1482" t="str">
            <v>0</v>
          </cell>
          <cell r="E1482" t="str">
            <v>0</v>
          </cell>
          <cell r="F1482" t="str">
            <v>0</v>
          </cell>
          <cell r="G1482" t="str">
            <v>0</v>
          </cell>
          <cell r="H1482" t="str">
            <v>0</v>
          </cell>
          <cell r="I1482" t="str">
            <v>0</v>
          </cell>
          <cell r="J1482" t="str">
            <v>0</v>
          </cell>
          <cell r="K1482" t="str">
            <v>0</v>
          </cell>
          <cell r="L1482" t="str">
            <v>0</v>
          </cell>
          <cell r="M1482" t="str">
            <v>0</v>
          </cell>
          <cell r="N1482" t="str">
            <v>0</v>
          </cell>
          <cell r="O1482" t="str">
            <v>0</v>
          </cell>
          <cell r="P1482" t="str">
            <v>0</v>
          </cell>
          <cell r="Q1482" t="str">
            <v>0</v>
          </cell>
          <cell r="R1482" t="str">
            <v>0</v>
          </cell>
          <cell r="S1482" t="str">
            <v>0</v>
          </cell>
          <cell r="T1482" t="str">
            <v>0</v>
          </cell>
          <cell r="U1482" t="str">
            <v>0</v>
          </cell>
          <cell r="V1482" t="str">
            <v>0</v>
          </cell>
          <cell r="W1482" t="str">
            <v>0</v>
          </cell>
          <cell r="X1482" t="str">
            <v>0</v>
          </cell>
        </row>
        <row r="1483">
          <cell r="A1483" t="str">
            <v xml:space="preserve">                                             NONACFMISCINC</v>
          </cell>
          <cell r="B1483" t="str">
            <v xml:space="preserve">                                             NONACFMISCINC</v>
          </cell>
          <cell r="C1483">
            <v>176369.4</v>
          </cell>
          <cell r="D1483">
            <v>163772.47</v>
          </cell>
          <cell r="E1483">
            <v>-74867.39</v>
          </cell>
          <cell r="F1483">
            <v>146903.85</v>
          </cell>
          <cell r="G1483">
            <v>463704.91</v>
          </cell>
          <cell r="H1483">
            <v>128589.89</v>
          </cell>
          <cell r="I1483">
            <v>202375.87</v>
          </cell>
          <cell r="J1483">
            <v>141467.57999999999</v>
          </cell>
          <cell r="K1483">
            <v>188721.52</v>
          </cell>
          <cell r="L1483">
            <v>163072.79</v>
          </cell>
          <cell r="M1483">
            <v>201324.19</v>
          </cell>
          <cell r="N1483">
            <v>-149553.24</v>
          </cell>
          <cell r="O1483">
            <v>1914591.34</v>
          </cell>
          <cell r="P1483">
            <v>1751881.84</v>
          </cell>
          <cell r="Q1483">
            <v>265274.48</v>
          </cell>
          <cell r="R1483">
            <v>739198.65</v>
          </cell>
          <cell r="S1483">
            <v>532564.97</v>
          </cell>
          <cell r="T1483">
            <v>214843.74</v>
          </cell>
          <cell r="U1483">
            <v>674094.27249999996</v>
          </cell>
          <cell r="V1483">
            <v>639452.29500000004</v>
          </cell>
          <cell r="W1483">
            <v>1274169.2025000001</v>
          </cell>
          <cell r="X1483">
            <v>1722616.4775</v>
          </cell>
        </row>
        <row r="1484">
          <cell r="A1484">
            <v>741005</v>
          </cell>
          <cell r="B1484" t="str">
            <v xml:space="preserve">                                                  741005     Fwd Comm Const Revien Fee</v>
          </cell>
          <cell r="C1484" t="str">
            <v>0</v>
          </cell>
          <cell r="D1484" t="str">
            <v>0</v>
          </cell>
          <cell r="E1484" t="str">
            <v>0</v>
          </cell>
          <cell r="F1484" t="str">
            <v>0</v>
          </cell>
          <cell r="G1484" t="str">
            <v>0</v>
          </cell>
          <cell r="H1484" t="str">
            <v>0</v>
          </cell>
          <cell r="I1484" t="str">
            <v>0</v>
          </cell>
          <cell r="J1484" t="str">
            <v>0</v>
          </cell>
          <cell r="K1484" t="str">
            <v>0</v>
          </cell>
          <cell r="L1484" t="str">
            <v>0</v>
          </cell>
          <cell r="M1484" t="str">
            <v>0</v>
          </cell>
          <cell r="N1484" t="str">
            <v>0</v>
          </cell>
          <cell r="O1484" t="str">
            <v>0</v>
          </cell>
          <cell r="P1484" t="str">
            <v>0</v>
          </cell>
          <cell r="Q1484" t="str">
            <v>0</v>
          </cell>
          <cell r="R1484" t="str">
            <v>0</v>
          </cell>
          <cell r="S1484" t="str">
            <v>0</v>
          </cell>
          <cell r="T1484" t="str">
            <v>0</v>
          </cell>
          <cell r="U1484" t="str">
            <v>0</v>
          </cell>
          <cell r="V1484" t="str">
            <v>0</v>
          </cell>
          <cell r="W1484" t="str">
            <v>0</v>
          </cell>
          <cell r="X1484" t="str">
            <v>0</v>
          </cell>
        </row>
        <row r="1485">
          <cell r="A1485">
            <v>741111</v>
          </cell>
          <cell r="B1485" t="str">
            <v xml:space="preserve">                                                  741111     Underwriting Review Fee I</v>
          </cell>
          <cell r="C1485" t="str">
            <v>0</v>
          </cell>
          <cell r="D1485" t="str">
            <v>0</v>
          </cell>
          <cell r="E1485" t="str">
            <v>0</v>
          </cell>
          <cell r="F1485" t="str">
            <v>0</v>
          </cell>
          <cell r="G1485" t="str">
            <v>0</v>
          </cell>
          <cell r="H1485" t="str">
            <v>0</v>
          </cell>
          <cell r="I1485" t="str">
            <v>0</v>
          </cell>
          <cell r="J1485" t="str">
            <v>0</v>
          </cell>
          <cell r="K1485" t="str">
            <v>0</v>
          </cell>
          <cell r="L1485" t="str">
            <v>0</v>
          </cell>
          <cell r="M1485" t="str">
            <v>0</v>
          </cell>
          <cell r="N1485" t="str">
            <v>0</v>
          </cell>
          <cell r="O1485">
            <v>250</v>
          </cell>
          <cell r="P1485" t="str">
            <v>0</v>
          </cell>
          <cell r="Q1485" t="str">
            <v>0</v>
          </cell>
          <cell r="R1485" t="str">
            <v>0</v>
          </cell>
          <cell r="S1485" t="str">
            <v>0</v>
          </cell>
          <cell r="T1485" t="str">
            <v>0</v>
          </cell>
          <cell r="U1485">
            <v>62.5</v>
          </cell>
          <cell r="V1485" t="str">
            <v>0</v>
          </cell>
          <cell r="W1485" t="str">
            <v>0</v>
          </cell>
          <cell r="X1485" t="str">
            <v>0</v>
          </cell>
        </row>
        <row r="1486">
          <cell r="A1486">
            <v>741311</v>
          </cell>
          <cell r="B1486" t="str">
            <v xml:space="preserve">                                                  741311     Processing Fees-Negotiate</v>
          </cell>
          <cell r="C1486" t="str">
            <v>0</v>
          </cell>
          <cell r="D1486" t="str">
            <v>0</v>
          </cell>
          <cell r="E1486" t="str">
            <v>0</v>
          </cell>
          <cell r="F1486" t="str">
            <v>0</v>
          </cell>
          <cell r="G1486" t="str">
            <v>0</v>
          </cell>
          <cell r="H1486" t="str">
            <v>0</v>
          </cell>
          <cell r="I1486" t="str">
            <v>0</v>
          </cell>
          <cell r="J1486" t="str">
            <v>0</v>
          </cell>
          <cell r="K1486" t="str">
            <v>0</v>
          </cell>
          <cell r="L1486" t="str">
            <v>0</v>
          </cell>
          <cell r="M1486" t="str">
            <v>0</v>
          </cell>
          <cell r="N1486" t="str">
            <v>0</v>
          </cell>
          <cell r="O1486" t="str">
            <v>0</v>
          </cell>
          <cell r="P1486" t="str">
            <v>0</v>
          </cell>
          <cell r="Q1486" t="str">
            <v>0</v>
          </cell>
          <cell r="R1486" t="str">
            <v>0</v>
          </cell>
          <cell r="S1486" t="str">
            <v>0</v>
          </cell>
          <cell r="T1486" t="str">
            <v>0</v>
          </cell>
          <cell r="U1486" t="str">
            <v>0</v>
          </cell>
          <cell r="V1486" t="str">
            <v>0</v>
          </cell>
          <cell r="W1486" t="str">
            <v>0</v>
          </cell>
          <cell r="X1486" t="str">
            <v>0</v>
          </cell>
        </row>
        <row r="1487">
          <cell r="A1487">
            <v>741512</v>
          </cell>
          <cell r="B1487" t="str">
            <v xml:space="preserve">                                                  741512     Prior Approval Fees-Condo</v>
          </cell>
          <cell r="C1487">
            <v>76040</v>
          </cell>
          <cell r="D1487">
            <v>140760</v>
          </cell>
          <cell r="E1487">
            <v>207215</v>
          </cell>
          <cell r="F1487">
            <v>127065</v>
          </cell>
          <cell r="G1487">
            <v>118820</v>
          </cell>
          <cell r="H1487">
            <v>130940</v>
          </cell>
          <cell r="I1487">
            <v>74780</v>
          </cell>
          <cell r="J1487">
            <v>158540</v>
          </cell>
          <cell r="K1487">
            <v>145930</v>
          </cell>
          <cell r="L1487">
            <v>81690</v>
          </cell>
          <cell r="M1487">
            <v>74960</v>
          </cell>
          <cell r="N1487">
            <v>84270</v>
          </cell>
          <cell r="O1487">
            <v>1678193.03</v>
          </cell>
          <cell r="P1487">
            <v>1421010</v>
          </cell>
          <cell r="Q1487">
            <v>424015</v>
          </cell>
          <cell r="R1487">
            <v>376825</v>
          </cell>
          <cell r="S1487">
            <v>379250</v>
          </cell>
          <cell r="T1487">
            <v>240920</v>
          </cell>
          <cell r="U1487">
            <v>598762.00750000007</v>
          </cell>
          <cell r="V1487">
            <v>611458.75</v>
          </cell>
          <cell r="W1487">
            <v>972677.5</v>
          </cell>
          <cell r="X1487">
            <v>1299905</v>
          </cell>
        </row>
        <row r="1488">
          <cell r="A1488">
            <v>741611</v>
          </cell>
          <cell r="B1488" t="str">
            <v xml:space="preserve">                                                  741611     Bond Processing Fee Proje</v>
          </cell>
          <cell r="C1488" t="str">
            <v>0</v>
          </cell>
          <cell r="D1488" t="str">
            <v>0</v>
          </cell>
          <cell r="E1488" t="str">
            <v>0</v>
          </cell>
          <cell r="F1488" t="str">
            <v>0</v>
          </cell>
          <cell r="G1488" t="str">
            <v>0</v>
          </cell>
          <cell r="H1488" t="str">
            <v>0</v>
          </cell>
          <cell r="I1488" t="str">
            <v>0</v>
          </cell>
          <cell r="J1488" t="str">
            <v>0</v>
          </cell>
          <cell r="K1488" t="str">
            <v>0</v>
          </cell>
          <cell r="L1488" t="str">
            <v>0</v>
          </cell>
          <cell r="M1488" t="str">
            <v>0</v>
          </cell>
          <cell r="N1488" t="str">
            <v>0</v>
          </cell>
          <cell r="O1488" t="str">
            <v>0</v>
          </cell>
          <cell r="P1488" t="str">
            <v>0</v>
          </cell>
          <cell r="Q1488" t="str">
            <v>0</v>
          </cell>
          <cell r="R1488" t="str">
            <v>0</v>
          </cell>
          <cell r="S1488" t="str">
            <v>0</v>
          </cell>
          <cell r="T1488" t="str">
            <v>0</v>
          </cell>
          <cell r="U1488" t="str">
            <v>0</v>
          </cell>
          <cell r="V1488" t="str">
            <v>0</v>
          </cell>
          <cell r="W1488" t="str">
            <v>0</v>
          </cell>
          <cell r="X1488" t="str">
            <v>0</v>
          </cell>
        </row>
        <row r="1489">
          <cell r="A1489">
            <v>741711</v>
          </cell>
          <cell r="B1489" t="str">
            <v xml:space="preserve">                                                  741711     Application Fees Fnma Sel</v>
          </cell>
          <cell r="C1489">
            <v>84720</v>
          </cell>
          <cell r="D1489">
            <v>89695</v>
          </cell>
          <cell r="E1489">
            <v>88670</v>
          </cell>
          <cell r="F1489">
            <v>73350</v>
          </cell>
          <cell r="G1489">
            <v>59280</v>
          </cell>
          <cell r="H1489">
            <v>80021.039999999994</v>
          </cell>
          <cell r="I1489">
            <v>62126.87</v>
          </cell>
          <cell r="J1489">
            <v>47263.13</v>
          </cell>
          <cell r="K1489">
            <v>64600</v>
          </cell>
          <cell r="L1489">
            <v>66420</v>
          </cell>
          <cell r="M1489">
            <v>59770</v>
          </cell>
          <cell r="N1489">
            <v>80250</v>
          </cell>
          <cell r="O1489">
            <v>935390</v>
          </cell>
          <cell r="P1489">
            <v>856166.04</v>
          </cell>
          <cell r="Q1489">
            <v>263085</v>
          </cell>
          <cell r="R1489">
            <v>212651.04</v>
          </cell>
          <cell r="S1489">
            <v>173990</v>
          </cell>
          <cell r="T1489">
            <v>206440</v>
          </cell>
          <cell r="U1489">
            <v>364402.5</v>
          </cell>
          <cell r="V1489">
            <v>367742.76</v>
          </cell>
          <cell r="W1489">
            <v>562112.75750000007</v>
          </cell>
          <cell r="X1489">
            <v>749488.54</v>
          </cell>
        </row>
        <row r="1490">
          <cell r="A1490">
            <v>741740</v>
          </cell>
          <cell r="B1490" t="str">
            <v xml:space="preserve">                                                  741740     Application Fees - Mf</v>
          </cell>
          <cell r="C1490" t="str">
            <v>0</v>
          </cell>
          <cell r="D1490" t="str">
            <v>0</v>
          </cell>
          <cell r="E1490" t="str">
            <v>0</v>
          </cell>
          <cell r="F1490" t="str">
            <v>0</v>
          </cell>
          <cell r="G1490" t="str">
            <v>0</v>
          </cell>
          <cell r="H1490" t="str">
            <v>0</v>
          </cell>
          <cell r="I1490" t="str">
            <v>0</v>
          </cell>
          <cell r="J1490" t="str">
            <v>0</v>
          </cell>
          <cell r="K1490" t="str">
            <v>0</v>
          </cell>
          <cell r="L1490" t="str">
            <v>0</v>
          </cell>
          <cell r="M1490" t="str">
            <v>0</v>
          </cell>
          <cell r="N1490" t="str">
            <v>0</v>
          </cell>
          <cell r="O1490" t="str">
            <v>0</v>
          </cell>
          <cell r="P1490" t="str">
            <v>0</v>
          </cell>
          <cell r="Q1490" t="str">
            <v>0</v>
          </cell>
          <cell r="R1490" t="str">
            <v>0</v>
          </cell>
          <cell r="S1490" t="str">
            <v>0</v>
          </cell>
          <cell r="T1490" t="str">
            <v>0</v>
          </cell>
          <cell r="U1490" t="str">
            <v>0</v>
          </cell>
          <cell r="V1490" t="str">
            <v>0</v>
          </cell>
          <cell r="W1490" t="str">
            <v>0</v>
          </cell>
          <cell r="X1490" t="str">
            <v>0</v>
          </cell>
        </row>
        <row r="1491">
          <cell r="A1491">
            <v>741811</v>
          </cell>
          <cell r="B1491" t="str">
            <v xml:space="preserve">                                                  741811     Conv Multifamily Review F</v>
          </cell>
          <cell r="C1491" t="str">
            <v>0</v>
          </cell>
          <cell r="D1491" t="str">
            <v>0</v>
          </cell>
          <cell r="E1491" t="str">
            <v>0</v>
          </cell>
          <cell r="F1491" t="str">
            <v>0</v>
          </cell>
          <cell r="G1491" t="str">
            <v>0</v>
          </cell>
          <cell r="H1491" t="str">
            <v>0</v>
          </cell>
          <cell r="I1491" t="str">
            <v>0</v>
          </cell>
          <cell r="J1491" t="str">
            <v>0</v>
          </cell>
          <cell r="K1491" t="str">
            <v>0</v>
          </cell>
          <cell r="L1491" t="str">
            <v>0</v>
          </cell>
          <cell r="M1491" t="str">
            <v>0</v>
          </cell>
          <cell r="N1491" t="str">
            <v>0</v>
          </cell>
          <cell r="O1491" t="str">
            <v>0</v>
          </cell>
          <cell r="P1491" t="str">
            <v>0</v>
          </cell>
          <cell r="Q1491" t="str">
            <v>0</v>
          </cell>
          <cell r="R1491" t="str">
            <v>0</v>
          </cell>
          <cell r="S1491" t="str">
            <v>0</v>
          </cell>
          <cell r="T1491" t="str">
            <v>0</v>
          </cell>
          <cell r="U1491" t="str">
            <v>0</v>
          </cell>
          <cell r="V1491" t="str">
            <v>0</v>
          </cell>
          <cell r="W1491" t="str">
            <v>0</v>
          </cell>
          <cell r="X1491" t="str">
            <v>0</v>
          </cell>
        </row>
        <row r="1492">
          <cell r="A1492">
            <v>741840</v>
          </cell>
          <cell r="B1492" t="str">
            <v xml:space="preserve">                                                  741840     Post Purch Rev Fee Mf Dus</v>
          </cell>
          <cell r="C1492" t="str">
            <v>0</v>
          </cell>
          <cell r="D1492" t="str">
            <v>0</v>
          </cell>
          <cell r="E1492" t="str">
            <v>0</v>
          </cell>
          <cell r="F1492" t="str">
            <v>0</v>
          </cell>
          <cell r="G1492" t="str">
            <v>0</v>
          </cell>
          <cell r="H1492" t="str">
            <v>0</v>
          </cell>
          <cell r="I1492" t="str">
            <v>0</v>
          </cell>
          <cell r="J1492" t="str">
            <v>0</v>
          </cell>
          <cell r="K1492" t="str">
            <v>0</v>
          </cell>
          <cell r="L1492" t="str">
            <v>0</v>
          </cell>
          <cell r="M1492" t="str">
            <v>0</v>
          </cell>
          <cell r="N1492" t="str">
            <v>0</v>
          </cell>
          <cell r="O1492" t="str">
            <v>0</v>
          </cell>
          <cell r="P1492" t="str">
            <v>0</v>
          </cell>
          <cell r="Q1492" t="str">
            <v>0</v>
          </cell>
          <cell r="R1492" t="str">
            <v>0</v>
          </cell>
          <cell r="S1492" t="str">
            <v>0</v>
          </cell>
          <cell r="T1492" t="str">
            <v>0</v>
          </cell>
          <cell r="U1492" t="str">
            <v>0</v>
          </cell>
          <cell r="V1492" t="str">
            <v>0</v>
          </cell>
          <cell r="W1492" t="str">
            <v>0</v>
          </cell>
          <cell r="X1492" t="str">
            <v>0</v>
          </cell>
        </row>
        <row r="1493">
          <cell r="A1493">
            <v>747670</v>
          </cell>
          <cell r="B1493" t="str">
            <v xml:space="preserve">                                                  747670     PRODUCT OVLPT FEES - MF</v>
          </cell>
          <cell r="C1493">
            <v>50042.93</v>
          </cell>
          <cell r="D1493" t="str">
            <v>0</v>
          </cell>
          <cell r="E1493">
            <v>36604.82</v>
          </cell>
          <cell r="F1493" t="str">
            <v>0</v>
          </cell>
          <cell r="G1493" t="str">
            <v>0</v>
          </cell>
          <cell r="H1493" t="str">
            <v>0</v>
          </cell>
          <cell r="I1493" t="str">
            <v>0</v>
          </cell>
          <cell r="J1493" t="str">
            <v>0</v>
          </cell>
          <cell r="K1493" t="str">
            <v>0</v>
          </cell>
          <cell r="L1493" t="str">
            <v>0</v>
          </cell>
          <cell r="M1493" t="str">
            <v>0</v>
          </cell>
          <cell r="N1493" t="str">
            <v>0</v>
          </cell>
          <cell r="O1493">
            <v>1838144.62</v>
          </cell>
          <cell r="P1493">
            <v>86647.75</v>
          </cell>
          <cell r="Q1493">
            <v>86647.75</v>
          </cell>
          <cell r="R1493" t="str">
            <v>0</v>
          </cell>
          <cell r="S1493" t="str">
            <v>0</v>
          </cell>
          <cell r="T1493" t="str">
            <v>0</v>
          </cell>
          <cell r="U1493">
            <v>506219.5575</v>
          </cell>
          <cell r="V1493">
            <v>86647.75</v>
          </cell>
          <cell r="W1493">
            <v>86647.75</v>
          </cell>
          <cell r="X1493">
            <v>86647.75</v>
          </cell>
        </row>
        <row r="1494">
          <cell r="A1494" t="str">
            <v xml:space="preserve">                                             PROCESSING</v>
          </cell>
          <cell r="B1494" t="str">
            <v xml:space="preserve">                                             Processing fees</v>
          </cell>
          <cell r="C1494">
            <v>210802.93</v>
          </cell>
          <cell r="D1494">
            <v>230455</v>
          </cell>
          <cell r="E1494">
            <v>332489.82</v>
          </cell>
          <cell r="F1494">
            <v>200415</v>
          </cell>
          <cell r="G1494">
            <v>178100</v>
          </cell>
          <cell r="H1494">
            <v>210961.04</v>
          </cell>
          <cell r="I1494">
            <v>136906.87</v>
          </cell>
          <cell r="J1494">
            <v>205803.13</v>
          </cell>
          <cell r="K1494">
            <v>210530</v>
          </cell>
          <cell r="L1494">
            <v>148110</v>
          </cell>
          <cell r="M1494">
            <v>134730</v>
          </cell>
          <cell r="N1494">
            <v>164520</v>
          </cell>
          <cell r="O1494">
            <v>4451977.6500000004</v>
          </cell>
          <cell r="P1494">
            <v>2363823.79</v>
          </cell>
          <cell r="Q1494">
            <v>773747.75</v>
          </cell>
          <cell r="R1494">
            <v>589476.04</v>
          </cell>
          <cell r="S1494">
            <v>553240</v>
          </cell>
          <cell r="T1494">
            <v>447360</v>
          </cell>
          <cell r="U1494">
            <v>1469446.5649999999</v>
          </cell>
          <cell r="V1494">
            <v>1065849.26</v>
          </cell>
          <cell r="W1494">
            <v>1621438.0075000001</v>
          </cell>
          <cell r="X1494">
            <v>2136041.29</v>
          </cell>
        </row>
        <row r="1495">
          <cell r="A1495">
            <v>742111</v>
          </cell>
          <cell r="B1495" t="str">
            <v xml:space="preserve">                                                  742111     Mbs Yld Diff (Oops)</v>
          </cell>
          <cell r="C1495">
            <v>2459325.7599999998</v>
          </cell>
          <cell r="D1495">
            <v>2245929.2000000002</v>
          </cell>
          <cell r="E1495">
            <v>2464586.19</v>
          </cell>
          <cell r="F1495">
            <v>2547915.1800000002</v>
          </cell>
          <cell r="G1495">
            <v>2336893.23</v>
          </cell>
          <cell r="H1495">
            <v>2630161.0099999998</v>
          </cell>
          <cell r="I1495">
            <v>2599721.39</v>
          </cell>
          <cell r="J1495">
            <v>2743174.92</v>
          </cell>
          <cell r="K1495">
            <v>2773627.19</v>
          </cell>
          <cell r="L1495">
            <v>2564356.75</v>
          </cell>
          <cell r="M1495">
            <v>3106765.3</v>
          </cell>
          <cell r="N1495">
            <v>2090853.13</v>
          </cell>
          <cell r="O1495">
            <v>25786816.84</v>
          </cell>
          <cell r="P1495">
            <v>30563309.25</v>
          </cell>
          <cell r="Q1495">
            <v>7169841.1500000004</v>
          </cell>
          <cell r="R1495">
            <v>7514969.4199999999</v>
          </cell>
          <cell r="S1495">
            <v>8116523.5</v>
          </cell>
          <cell r="T1495">
            <v>7761975.1799999997</v>
          </cell>
          <cell r="U1495">
            <v>10030309.6775</v>
          </cell>
          <cell r="V1495">
            <v>10906764.4025</v>
          </cell>
          <cell r="W1495">
            <v>18699595.869999997</v>
          </cell>
          <cell r="X1495">
            <v>26800697.565000001</v>
          </cell>
        </row>
        <row r="1496">
          <cell r="A1496">
            <v>742311</v>
          </cell>
          <cell r="B1496" t="str">
            <v xml:space="preserve">                                                  742311     Amort Def Loss On Sale</v>
          </cell>
          <cell r="C1496">
            <v>-2550921.4700000002</v>
          </cell>
          <cell r="D1496">
            <v>-2336947.77</v>
          </cell>
          <cell r="E1496">
            <v>-2555055.62</v>
          </cell>
          <cell r="F1496">
            <v>-2637794.83</v>
          </cell>
          <cell r="G1496">
            <v>-2675307.15</v>
          </cell>
          <cell r="H1496">
            <v>-2718184.75</v>
          </cell>
          <cell r="I1496">
            <v>-2749940.16</v>
          </cell>
          <cell r="J1496">
            <v>-2829948.77</v>
          </cell>
          <cell r="K1496">
            <v>-2858268.81</v>
          </cell>
          <cell r="L1496">
            <v>-2647626.41</v>
          </cell>
          <cell r="M1496">
            <v>-3189631.73</v>
          </cell>
          <cell r="N1496">
            <v>-2172997.5099999998</v>
          </cell>
          <cell r="O1496">
            <v>-26964288.280000001</v>
          </cell>
          <cell r="P1496">
            <v>-31922624.98</v>
          </cell>
          <cell r="Q1496">
            <v>-7442924.8600000003</v>
          </cell>
          <cell r="R1496">
            <v>-8031286.7300000004</v>
          </cell>
          <cell r="S1496">
            <v>-8438157.7400000002</v>
          </cell>
          <cell r="T1496">
            <v>-8010255.6500000004</v>
          </cell>
          <cell r="U1496">
            <v>-10461500.9625</v>
          </cell>
          <cell r="V1496">
            <v>-11438470.745000001</v>
          </cell>
          <cell r="W1496">
            <v>-19666208.297499999</v>
          </cell>
          <cell r="X1496">
            <v>-28036154.379999999</v>
          </cell>
        </row>
        <row r="1497">
          <cell r="A1497">
            <v>742511</v>
          </cell>
          <cell r="B1497" t="str">
            <v xml:space="preserve">                                                       742511     Earn Inc On Mbs Pools-Yld</v>
          </cell>
          <cell r="C1497" t="str">
            <v>0</v>
          </cell>
          <cell r="D1497" t="str">
            <v>0</v>
          </cell>
          <cell r="E1497" t="str">
            <v>0</v>
          </cell>
          <cell r="F1497" t="str">
            <v>0</v>
          </cell>
          <cell r="G1497" t="str">
            <v>0</v>
          </cell>
          <cell r="H1497" t="str">
            <v>0</v>
          </cell>
          <cell r="I1497" t="str">
            <v>0</v>
          </cell>
          <cell r="J1497" t="str">
            <v>0</v>
          </cell>
          <cell r="K1497" t="str">
            <v>0</v>
          </cell>
          <cell r="L1497" t="str">
            <v>0</v>
          </cell>
          <cell r="M1497" t="str">
            <v>0</v>
          </cell>
          <cell r="N1497" t="str">
            <v>0</v>
          </cell>
          <cell r="O1497" t="str">
            <v>0</v>
          </cell>
          <cell r="P1497" t="str">
            <v>0</v>
          </cell>
          <cell r="Q1497" t="str">
            <v>0</v>
          </cell>
          <cell r="R1497" t="str">
            <v>0</v>
          </cell>
          <cell r="S1497" t="str">
            <v>0</v>
          </cell>
          <cell r="T1497" t="str">
            <v>0</v>
          </cell>
          <cell r="U1497" t="str">
            <v>0</v>
          </cell>
          <cell r="V1497" t="str">
            <v>0</v>
          </cell>
          <cell r="W1497" t="str">
            <v>0</v>
          </cell>
          <cell r="X1497" t="str">
            <v>0</v>
          </cell>
        </row>
        <row r="1498">
          <cell r="A1498" t="str">
            <v xml:space="preserve">                                                  PAIROFFFEES</v>
          </cell>
          <cell r="B1498" t="str">
            <v xml:space="preserve">                                                  PAIROFFFEES</v>
          </cell>
          <cell r="C1498" t="str">
            <v>0</v>
          </cell>
          <cell r="D1498" t="str">
            <v>0</v>
          </cell>
          <cell r="E1498" t="str">
            <v>0</v>
          </cell>
          <cell r="F1498" t="str">
            <v>0</v>
          </cell>
          <cell r="G1498" t="str">
            <v>0</v>
          </cell>
          <cell r="H1498" t="str">
            <v>0</v>
          </cell>
          <cell r="I1498" t="str">
            <v>0</v>
          </cell>
          <cell r="J1498" t="str">
            <v>0</v>
          </cell>
          <cell r="K1498" t="str">
            <v>0</v>
          </cell>
          <cell r="L1498" t="str">
            <v>0</v>
          </cell>
          <cell r="M1498" t="str">
            <v>0</v>
          </cell>
          <cell r="N1498" t="str">
            <v>0</v>
          </cell>
          <cell r="O1498" t="str">
            <v>0</v>
          </cell>
          <cell r="P1498" t="str">
            <v>0</v>
          </cell>
          <cell r="Q1498" t="str">
            <v>0</v>
          </cell>
          <cell r="R1498" t="str">
            <v>0</v>
          </cell>
          <cell r="S1498" t="str">
            <v>0</v>
          </cell>
          <cell r="T1498" t="str">
            <v>0</v>
          </cell>
          <cell r="U1498" t="str">
            <v>0</v>
          </cell>
          <cell r="V1498" t="str">
            <v>0</v>
          </cell>
          <cell r="W1498" t="str">
            <v>0</v>
          </cell>
          <cell r="X1498" t="str">
            <v>0</v>
          </cell>
        </row>
        <row r="1499">
          <cell r="A1499">
            <v>742611</v>
          </cell>
          <cell r="B1499" t="str">
            <v xml:space="preserve">                                                  742611     Mbs Yld Diff(Plass Pools)</v>
          </cell>
          <cell r="C1499">
            <v>97305.279999999999</v>
          </cell>
          <cell r="D1499">
            <v>96583.35</v>
          </cell>
          <cell r="E1499">
            <v>95878.04</v>
          </cell>
          <cell r="F1499">
            <v>95171.73</v>
          </cell>
          <cell r="G1499">
            <v>93798.07</v>
          </cell>
          <cell r="H1499">
            <v>93106.95</v>
          </cell>
          <cell r="I1499">
            <v>92398.19</v>
          </cell>
          <cell r="J1499">
            <v>91606.98</v>
          </cell>
          <cell r="K1499">
            <v>89359.43</v>
          </cell>
          <cell r="L1499">
            <v>88638.34</v>
          </cell>
          <cell r="M1499">
            <v>87904.79</v>
          </cell>
          <cell r="N1499">
            <v>87161.38</v>
          </cell>
          <cell r="O1499">
            <v>1259636.8899999999</v>
          </cell>
          <cell r="P1499">
            <v>1108912.53</v>
          </cell>
          <cell r="Q1499">
            <v>289766.67</v>
          </cell>
          <cell r="R1499">
            <v>282076.75</v>
          </cell>
          <cell r="S1499">
            <v>273364.59999999998</v>
          </cell>
          <cell r="T1499">
            <v>263704.51</v>
          </cell>
          <cell r="U1499">
            <v>460149.36749999993</v>
          </cell>
          <cell r="V1499">
            <v>431321.24</v>
          </cell>
          <cell r="W1499">
            <v>709285.41</v>
          </cell>
          <cell r="X1499">
            <v>977429.5149999999</v>
          </cell>
        </row>
        <row r="1500">
          <cell r="A1500">
            <v>742711</v>
          </cell>
          <cell r="B1500" t="str">
            <v xml:space="preserve">                                                  742711     Mbs Yld Diff-(Mrs On Mbs)</v>
          </cell>
          <cell r="C1500">
            <v>1336.43</v>
          </cell>
          <cell r="D1500">
            <v>1269.22</v>
          </cell>
          <cell r="E1500">
            <v>1210.3900000000001</v>
          </cell>
          <cell r="F1500">
            <v>1127.92</v>
          </cell>
          <cell r="G1500">
            <v>972.31</v>
          </cell>
          <cell r="H1500">
            <v>1013.79</v>
          </cell>
          <cell r="I1500">
            <v>963.09</v>
          </cell>
          <cell r="J1500">
            <v>917.87</v>
          </cell>
          <cell r="K1500">
            <v>876.71</v>
          </cell>
          <cell r="L1500">
            <v>25.32</v>
          </cell>
          <cell r="M1500" t="str">
            <v>0</v>
          </cell>
          <cell r="N1500" t="str">
            <v>0</v>
          </cell>
          <cell r="O1500">
            <v>22725.55</v>
          </cell>
          <cell r="P1500">
            <v>9713.0499999999993</v>
          </cell>
          <cell r="Q1500">
            <v>3816.04</v>
          </cell>
          <cell r="R1500">
            <v>3114.02</v>
          </cell>
          <cell r="S1500">
            <v>2757.67</v>
          </cell>
          <cell r="T1500">
            <v>25.32</v>
          </cell>
          <cell r="U1500">
            <v>7620.9175000000005</v>
          </cell>
          <cell r="V1500">
            <v>5401.5825000000004</v>
          </cell>
          <cell r="W1500">
            <v>8330.49</v>
          </cell>
          <cell r="X1500">
            <v>9706.7199999999993</v>
          </cell>
        </row>
        <row r="1501">
          <cell r="A1501" t="str">
            <v xml:space="preserve">                                             YIELD_DIFFERENTIAL</v>
          </cell>
          <cell r="B1501" t="str">
            <v xml:space="preserve">                                             Yield differential</v>
          </cell>
          <cell r="C1501">
            <v>7045.9999999995707</v>
          </cell>
          <cell r="D1501">
            <v>6834.0000000001737</v>
          </cell>
          <cell r="E1501">
            <v>6618.9999999998263</v>
          </cell>
          <cell r="F1501">
            <v>6420.0000000000891</v>
          </cell>
          <cell r="G1501">
            <v>-243643.54</v>
          </cell>
          <cell r="H1501">
            <v>6096.9999999997735</v>
          </cell>
          <cell r="I1501">
            <v>-56857.49</v>
          </cell>
          <cell r="J1501">
            <v>5750.9999999999027</v>
          </cell>
          <cell r="K1501">
            <v>5594.5199999998813</v>
          </cell>
          <cell r="L1501">
            <v>5393.9999999998472</v>
          </cell>
          <cell r="M1501">
            <v>5038.359999999826</v>
          </cell>
          <cell r="N1501">
            <v>5017.0000000001164</v>
          </cell>
          <cell r="O1501">
            <v>104890.99999999856</v>
          </cell>
          <cell r="P1501">
            <v>-240690.15</v>
          </cell>
          <cell r="Q1501">
            <v>20498.999999999571</v>
          </cell>
          <cell r="R1501">
            <v>-231126.54</v>
          </cell>
          <cell r="S1501">
            <v>-45511.970000000234</v>
          </cell>
          <cell r="T1501">
            <v>15449.35999999979</v>
          </cell>
          <cell r="U1501">
            <v>36578.999999999476</v>
          </cell>
          <cell r="V1501">
            <v>-94983.519999999553</v>
          </cell>
          <cell r="W1501">
            <v>-248996.5274999993</v>
          </cell>
          <cell r="X1501">
            <v>-248320.5799999985</v>
          </cell>
        </row>
        <row r="1502">
          <cell r="A1502" t="str">
            <v xml:space="preserve">                                             MISCINCTOTADJUST</v>
          </cell>
          <cell r="B1502" t="str">
            <v xml:space="preserve">                                             Fee and other income adjustment</v>
          </cell>
          <cell r="C1502" t="str">
            <v>0</v>
          </cell>
          <cell r="D1502" t="str">
            <v>0</v>
          </cell>
          <cell r="E1502" t="str">
            <v>0</v>
          </cell>
          <cell r="F1502" t="str">
            <v>0</v>
          </cell>
          <cell r="G1502" t="str">
            <v>0</v>
          </cell>
          <cell r="H1502" t="str">
            <v>0</v>
          </cell>
          <cell r="I1502" t="str">
            <v>0</v>
          </cell>
          <cell r="J1502" t="str">
            <v>0</v>
          </cell>
          <cell r="K1502" t="str">
            <v>0</v>
          </cell>
          <cell r="L1502" t="str">
            <v>0</v>
          </cell>
          <cell r="M1502" t="str">
            <v>0</v>
          </cell>
          <cell r="N1502" t="str">
            <v>0</v>
          </cell>
          <cell r="O1502" t="str">
            <v>0</v>
          </cell>
          <cell r="P1502" t="str">
            <v>0</v>
          </cell>
          <cell r="Q1502" t="str">
            <v>0</v>
          </cell>
          <cell r="R1502" t="str">
            <v>0</v>
          </cell>
          <cell r="S1502" t="str">
            <v>0</v>
          </cell>
          <cell r="T1502" t="str">
            <v>0</v>
          </cell>
          <cell r="U1502" t="str">
            <v>0</v>
          </cell>
          <cell r="V1502" t="str">
            <v>0</v>
          </cell>
          <cell r="W1502" t="str">
            <v>0</v>
          </cell>
          <cell r="X1502" t="str">
            <v>0</v>
          </cell>
        </row>
        <row r="1503">
          <cell r="A1503">
            <v>750001</v>
          </cell>
          <cell r="B1503" t="str">
            <v xml:space="preserve">                                                       750001     Misc Inc Alloc Mp</v>
          </cell>
          <cell r="C1503" t="str">
            <v>0</v>
          </cell>
          <cell r="D1503" t="str">
            <v>0</v>
          </cell>
          <cell r="E1503" t="str">
            <v>0</v>
          </cell>
          <cell r="F1503" t="str">
            <v>0</v>
          </cell>
          <cell r="G1503" t="str">
            <v>0</v>
          </cell>
          <cell r="H1503" t="str">
            <v>0</v>
          </cell>
          <cell r="I1503" t="str">
            <v>0</v>
          </cell>
          <cell r="J1503" t="str">
            <v>0</v>
          </cell>
          <cell r="K1503" t="str">
            <v>0</v>
          </cell>
          <cell r="L1503" t="str">
            <v>0</v>
          </cell>
          <cell r="M1503" t="str">
            <v>0</v>
          </cell>
          <cell r="N1503" t="str">
            <v>0</v>
          </cell>
          <cell r="O1503" t="str">
            <v>0</v>
          </cell>
          <cell r="P1503" t="str">
            <v>0</v>
          </cell>
          <cell r="Q1503" t="str">
            <v>0</v>
          </cell>
          <cell r="R1503" t="str">
            <v>0</v>
          </cell>
          <cell r="S1503" t="str">
            <v>0</v>
          </cell>
          <cell r="T1503" t="str">
            <v>0</v>
          </cell>
          <cell r="U1503" t="str">
            <v>0</v>
          </cell>
          <cell r="V1503" t="str">
            <v>0</v>
          </cell>
          <cell r="W1503" t="str">
            <v>0</v>
          </cell>
          <cell r="X1503" t="str">
            <v>0</v>
          </cell>
        </row>
        <row r="1504">
          <cell r="A1504" t="str">
            <v xml:space="preserve">                                                  ALLOCMISCINCMP</v>
          </cell>
          <cell r="B1504" t="str">
            <v xml:space="preserve">                                                  ALLOCMISCINCMP</v>
          </cell>
          <cell r="C1504" t="str">
            <v>0</v>
          </cell>
          <cell r="D1504" t="str">
            <v>0</v>
          </cell>
          <cell r="E1504" t="str">
            <v>0</v>
          </cell>
          <cell r="F1504" t="str">
            <v>0</v>
          </cell>
          <cell r="G1504" t="str">
            <v>0</v>
          </cell>
          <cell r="H1504" t="str">
            <v>0</v>
          </cell>
          <cell r="I1504" t="str">
            <v>0</v>
          </cell>
          <cell r="J1504" t="str">
            <v>0</v>
          </cell>
          <cell r="K1504" t="str">
            <v>0</v>
          </cell>
          <cell r="L1504" t="str">
            <v>0</v>
          </cell>
          <cell r="M1504" t="str">
            <v>0</v>
          </cell>
          <cell r="N1504" t="str">
            <v>0</v>
          </cell>
          <cell r="O1504" t="str">
            <v>0</v>
          </cell>
          <cell r="P1504" t="str">
            <v>0</v>
          </cell>
          <cell r="Q1504" t="str">
            <v>0</v>
          </cell>
          <cell r="R1504" t="str">
            <v>0</v>
          </cell>
          <cell r="S1504" t="str">
            <v>0</v>
          </cell>
          <cell r="T1504" t="str">
            <v>0</v>
          </cell>
          <cell r="U1504" t="str">
            <v>0</v>
          </cell>
          <cell r="V1504" t="str">
            <v>0</v>
          </cell>
          <cell r="W1504" t="str">
            <v>0</v>
          </cell>
          <cell r="X1504" t="str">
            <v>0</v>
          </cell>
        </row>
        <row r="1505">
          <cell r="A1505">
            <v>750002</v>
          </cell>
          <cell r="B1505" t="str">
            <v xml:space="preserve">                                                       750002     Misc Inc Alloc Gfsf</v>
          </cell>
          <cell r="C1505" t="str">
            <v>0</v>
          </cell>
          <cell r="D1505" t="str">
            <v>0</v>
          </cell>
          <cell r="E1505" t="str">
            <v>0</v>
          </cell>
          <cell r="F1505" t="str">
            <v>0</v>
          </cell>
          <cell r="G1505" t="str">
            <v>0</v>
          </cell>
          <cell r="H1505" t="str">
            <v>0</v>
          </cell>
          <cell r="I1505" t="str">
            <v>0</v>
          </cell>
          <cell r="J1505" t="str">
            <v>0</v>
          </cell>
          <cell r="K1505" t="str">
            <v>0</v>
          </cell>
          <cell r="L1505" t="str">
            <v>0</v>
          </cell>
          <cell r="M1505" t="str">
            <v>0</v>
          </cell>
          <cell r="N1505" t="str">
            <v>0</v>
          </cell>
          <cell r="O1505" t="str">
            <v>0</v>
          </cell>
          <cell r="P1505" t="str">
            <v>0</v>
          </cell>
          <cell r="Q1505" t="str">
            <v>0</v>
          </cell>
          <cell r="R1505" t="str">
            <v>0</v>
          </cell>
          <cell r="S1505" t="str">
            <v>0</v>
          </cell>
          <cell r="T1505" t="str">
            <v>0</v>
          </cell>
          <cell r="U1505" t="str">
            <v>0</v>
          </cell>
          <cell r="V1505" t="str">
            <v>0</v>
          </cell>
          <cell r="W1505" t="str">
            <v>0</v>
          </cell>
          <cell r="X1505" t="str">
            <v>0</v>
          </cell>
        </row>
        <row r="1506">
          <cell r="A1506" t="str">
            <v xml:space="preserve">                                                  ALLOCMISCINCSF</v>
          </cell>
          <cell r="B1506" t="str">
            <v xml:space="preserve">                                                  ALLOCMISCINCSF</v>
          </cell>
          <cell r="C1506" t="str">
            <v>0</v>
          </cell>
          <cell r="D1506" t="str">
            <v>0</v>
          </cell>
          <cell r="E1506" t="str">
            <v>0</v>
          </cell>
          <cell r="F1506" t="str">
            <v>0</v>
          </cell>
          <cell r="G1506" t="str">
            <v>0</v>
          </cell>
          <cell r="H1506" t="str">
            <v>0</v>
          </cell>
          <cell r="I1506" t="str">
            <v>0</v>
          </cell>
          <cell r="J1506" t="str">
            <v>0</v>
          </cell>
          <cell r="K1506" t="str">
            <v>0</v>
          </cell>
          <cell r="L1506" t="str">
            <v>0</v>
          </cell>
          <cell r="M1506" t="str">
            <v>0</v>
          </cell>
          <cell r="N1506" t="str">
            <v>0</v>
          </cell>
          <cell r="O1506" t="str">
            <v>0</v>
          </cell>
          <cell r="P1506" t="str">
            <v>0</v>
          </cell>
          <cell r="Q1506" t="str">
            <v>0</v>
          </cell>
          <cell r="R1506" t="str">
            <v>0</v>
          </cell>
          <cell r="S1506" t="str">
            <v>0</v>
          </cell>
          <cell r="T1506" t="str">
            <v>0</v>
          </cell>
          <cell r="U1506" t="str">
            <v>0</v>
          </cell>
          <cell r="V1506" t="str">
            <v>0</v>
          </cell>
          <cell r="W1506" t="str">
            <v>0</v>
          </cell>
          <cell r="X1506" t="str">
            <v>0</v>
          </cell>
        </row>
        <row r="1507">
          <cell r="A1507">
            <v>750003</v>
          </cell>
          <cell r="B1507" t="str">
            <v xml:space="preserve">                                                       750003     Misc Inc Alloc Gfmf</v>
          </cell>
          <cell r="C1507" t="str">
            <v>0</v>
          </cell>
          <cell r="D1507" t="str">
            <v>0</v>
          </cell>
          <cell r="E1507" t="str">
            <v>0</v>
          </cell>
          <cell r="F1507" t="str">
            <v>0</v>
          </cell>
          <cell r="G1507" t="str">
            <v>0</v>
          </cell>
          <cell r="H1507" t="str">
            <v>0</v>
          </cell>
          <cell r="I1507" t="str">
            <v>0</v>
          </cell>
          <cell r="J1507" t="str">
            <v>0</v>
          </cell>
          <cell r="K1507" t="str">
            <v>0</v>
          </cell>
          <cell r="L1507" t="str">
            <v>0</v>
          </cell>
          <cell r="M1507" t="str">
            <v>0</v>
          </cell>
          <cell r="N1507" t="str">
            <v>0</v>
          </cell>
          <cell r="O1507" t="str">
            <v>0</v>
          </cell>
          <cell r="P1507" t="str">
            <v>0</v>
          </cell>
          <cell r="Q1507" t="str">
            <v>0</v>
          </cell>
          <cell r="R1507" t="str">
            <v>0</v>
          </cell>
          <cell r="S1507" t="str">
            <v>0</v>
          </cell>
          <cell r="T1507" t="str">
            <v>0</v>
          </cell>
          <cell r="U1507" t="str">
            <v>0</v>
          </cell>
          <cell r="V1507" t="str">
            <v>0</v>
          </cell>
          <cell r="W1507" t="str">
            <v>0</v>
          </cell>
          <cell r="X1507" t="str">
            <v>0</v>
          </cell>
        </row>
        <row r="1508">
          <cell r="A1508" t="str">
            <v xml:space="preserve">                                                  ALLOCMISCINCMF</v>
          </cell>
          <cell r="B1508" t="str">
            <v xml:space="preserve">                                                  ALLOCMISCINCMF</v>
          </cell>
          <cell r="C1508" t="str">
            <v>0</v>
          </cell>
          <cell r="D1508" t="str">
            <v>0</v>
          </cell>
          <cell r="E1508" t="str">
            <v>0</v>
          </cell>
          <cell r="F1508" t="str">
            <v>0</v>
          </cell>
          <cell r="G1508" t="str">
            <v>0</v>
          </cell>
          <cell r="H1508" t="str">
            <v>0</v>
          </cell>
          <cell r="I1508" t="str">
            <v>0</v>
          </cell>
          <cell r="J1508" t="str">
            <v>0</v>
          </cell>
          <cell r="K1508" t="str">
            <v>0</v>
          </cell>
          <cell r="L1508" t="str">
            <v>0</v>
          </cell>
          <cell r="M1508" t="str">
            <v>0</v>
          </cell>
          <cell r="N1508" t="str">
            <v>0</v>
          </cell>
          <cell r="O1508" t="str">
            <v>0</v>
          </cell>
          <cell r="P1508" t="str">
            <v>0</v>
          </cell>
          <cell r="Q1508" t="str">
            <v>0</v>
          </cell>
          <cell r="R1508" t="str">
            <v>0</v>
          </cell>
          <cell r="S1508" t="str">
            <v>0</v>
          </cell>
          <cell r="T1508" t="str">
            <v>0</v>
          </cell>
          <cell r="U1508" t="str">
            <v>0</v>
          </cell>
          <cell r="V1508" t="str">
            <v>0</v>
          </cell>
          <cell r="W1508" t="str">
            <v>0</v>
          </cell>
          <cell r="X1508" t="str">
            <v>0</v>
          </cell>
        </row>
        <row r="1509">
          <cell r="A1509">
            <v>750004</v>
          </cell>
          <cell r="B1509" t="str">
            <v xml:space="preserve">                                                       750004     MISC INC ALLOC-LP</v>
          </cell>
          <cell r="C1509" t="str">
            <v>0</v>
          </cell>
          <cell r="D1509" t="str">
            <v>0</v>
          </cell>
          <cell r="E1509" t="str">
            <v>0</v>
          </cell>
          <cell r="F1509" t="str">
            <v>0</v>
          </cell>
          <cell r="G1509" t="str">
            <v>0</v>
          </cell>
          <cell r="H1509" t="str">
            <v>0</v>
          </cell>
          <cell r="I1509" t="str">
            <v>0</v>
          </cell>
          <cell r="J1509" t="str">
            <v>0</v>
          </cell>
          <cell r="K1509" t="str">
            <v>0</v>
          </cell>
          <cell r="L1509" t="str">
            <v>0</v>
          </cell>
          <cell r="M1509" t="str">
            <v>0</v>
          </cell>
          <cell r="N1509" t="str">
            <v>0</v>
          </cell>
          <cell r="O1509" t="str">
            <v>0</v>
          </cell>
          <cell r="P1509" t="str">
            <v>0</v>
          </cell>
          <cell r="Q1509" t="str">
            <v>0</v>
          </cell>
          <cell r="R1509" t="str">
            <v>0</v>
          </cell>
          <cell r="S1509" t="str">
            <v>0</v>
          </cell>
          <cell r="T1509" t="str">
            <v>0</v>
          </cell>
          <cell r="U1509" t="str">
            <v>0</v>
          </cell>
          <cell r="V1509" t="str">
            <v>0</v>
          </cell>
          <cell r="W1509" t="str">
            <v>0</v>
          </cell>
          <cell r="X1509" t="str">
            <v>0</v>
          </cell>
        </row>
        <row r="1510">
          <cell r="A1510" t="str">
            <v xml:space="preserve">                                                  ALLOCMISCINCLP</v>
          </cell>
          <cell r="B1510" t="str">
            <v xml:space="preserve">                                                  ALLOCMISCINCLP</v>
          </cell>
          <cell r="C1510" t="str">
            <v>0</v>
          </cell>
          <cell r="D1510" t="str">
            <v>0</v>
          </cell>
          <cell r="E1510" t="str">
            <v>0</v>
          </cell>
          <cell r="F1510" t="str">
            <v>0</v>
          </cell>
          <cell r="G1510" t="str">
            <v>0</v>
          </cell>
          <cell r="H1510" t="str">
            <v>0</v>
          </cell>
          <cell r="I1510" t="str">
            <v>0</v>
          </cell>
          <cell r="J1510" t="str">
            <v>0</v>
          </cell>
          <cell r="K1510" t="str">
            <v>0</v>
          </cell>
          <cell r="L1510" t="str">
            <v>0</v>
          </cell>
          <cell r="M1510" t="str">
            <v>0</v>
          </cell>
          <cell r="N1510" t="str">
            <v>0</v>
          </cell>
          <cell r="O1510" t="str">
            <v>0</v>
          </cell>
          <cell r="P1510" t="str">
            <v>0</v>
          </cell>
          <cell r="Q1510" t="str">
            <v>0</v>
          </cell>
          <cell r="R1510" t="str">
            <v>0</v>
          </cell>
          <cell r="S1510" t="str">
            <v>0</v>
          </cell>
          <cell r="T1510" t="str">
            <v>0</v>
          </cell>
          <cell r="U1510" t="str">
            <v>0</v>
          </cell>
          <cell r="V1510" t="str">
            <v>0</v>
          </cell>
          <cell r="W1510" t="str">
            <v>0</v>
          </cell>
          <cell r="X1510" t="str">
            <v>0</v>
          </cell>
        </row>
        <row r="1511">
          <cell r="A1511">
            <v>750005</v>
          </cell>
          <cell r="B1511" t="str">
            <v xml:space="preserve">                                                       750005     Misc Inc Alloc Repo</v>
          </cell>
          <cell r="C1511" t="str">
            <v>0</v>
          </cell>
          <cell r="D1511" t="str">
            <v>0</v>
          </cell>
          <cell r="E1511" t="str">
            <v>0</v>
          </cell>
          <cell r="F1511" t="str">
            <v>0</v>
          </cell>
          <cell r="G1511" t="str">
            <v>0</v>
          </cell>
          <cell r="H1511" t="str">
            <v>0</v>
          </cell>
          <cell r="I1511" t="str">
            <v>0</v>
          </cell>
          <cell r="J1511" t="str">
            <v>0</v>
          </cell>
          <cell r="K1511" t="str">
            <v>0</v>
          </cell>
          <cell r="L1511" t="str">
            <v>0</v>
          </cell>
          <cell r="M1511" t="str">
            <v>0</v>
          </cell>
          <cell r="N1511" t="str">
            <v>0</v>
          </cell>
          <cell r="O1511" t="str">
            <v>0</v>
          </cell>
          <cell r="P1511" t="str">
            <v>0</v>
          </cell>
          <cell r="Q1511" t="str">
            <v>0</v>
          </cell>
          <cell r="R1511" t="str">
            <v>0</v>
          </cell>
          <cell r="S1511" t="str">
            <v>0</v>
          </cell>
          <cell r="T1511" t="str">
            <v>0</v>
          </cell>
          <cell r="U1511" t="str">
            <v>0</v>
          </cell>
          <cell r="V1511" t="str">
            <v>0</v>
          </cell>
          <cell r="W1511" t="str">
            <v>0</v>
          </cell>
          <cell r="X1511" t="str">
            <v>0</v>
          </cell>
        </row>
        <row r="1512">
          <cell r="A1512" t="str">
            <v xml:space="preserve">                                                  ALLOCMISCINCREPO</v>
          </cell>
          <cell r="B1512" t="str">
            <v xml:space="preserve">                                                  ALLOCMISCINCREPO</v>
          </cell>
          <cell r="C1512" t="str">
            <v>0</v>
          </cell>
          <cell r="D1512" t="str">
            <v>0</v>
          </cell>
          <cell r="E1512" t="str">
            <v>0</v>
          </cell>
          <cell r="F1512" t="str">
            <v>0</v>
          </cell>
          <cell r="G1512" t="str">
            <v>0</v>
          </cell>
          <cell r="H1512" t="str">
            <v>0</v>
          </cell>
          <cell r="I1512" t="str">
            <v>0</v>
          </cell>
          <cell r="J1512" t="str">
            <v>0</v>
          </cell>
          <cell r="K1512" t="str">
            <v>0</v>
          </cell>
          <cell r="L1512" t="str">
            <v>0</v>
          </cell>
          <cell r="M1512" t="str">
            <v>0</v>
          </cell>
          <cell r="N1512" t="str">
            <v>0</v>
          </cell>
          <cell r="O1512" t="str">
            <v>0</v>
          </cell>
          <cell r="P1512" t="str">
            <v>0</v>
          </cell>
          <cell r="Q1512" t="str">
            <v>0</v>
          </cell>
          <cell r="R1512" t="str">
            <v>0</v>
          </cell>
          <cell r="S1512" t="str">
            <v>0</v>
          </cell>
          <cell r="T1512" t="str">
            <v>0</v>
          </cell>
          <cell r="U1512" t="str">
            <v>0</v>
          </cell>
          <cell r="V1512" t="str">
            <v>0</v>
          </cell>
          <cell r="W1512" t="str">
            <v>0</v>
          </cell>
          <cell r="X1512" t="str">
            <v>0</v>
          </cell>
        </row>
        <row r="1513">
          <cell r="A1513">
            <v>750006</v>
          </cell>
          <cell r="B1513" t="str">
            <v xml:space="preserve">                                                       750006     Misc Inc Alloc Der</v>
          </cell>
          <cell r="C1513" t="str">
            <v>0</v>
          </cell>
          <cell r="D1513" t="str">
            <v>0</v>
          </cell>
          <cell r="E1513" t="str">
            <v>0</v>
          </cell>
          <cell r="F1513" t="str">
            <v>0</v>
          </cell>
          <cell r="G1513" t="str">
            <v>0</v>
          </cell>
          <cell r="H1513" t="str">
            <v>0</v>
          </cell>
          <cell r="I1513" t="str">
            <v>0</v>
          </cell>
          <cell r="J1513" t="str">
            <v>0</v>
          </cell>
          <cell r="K1513" t="str">
            <v>0</v>
          </cell>
          <cell r="L1513" t="str">
            <v>0</v>
          </cell>
          <cell r="M1513" t="str">
            <v>0</v>
          </cell>
          <cell r="N1513" t="str">
            <v>0</v>
          </cell>
          <cell r="O1513" t="str">
            <v>0</v>
          </cell>
          <cell r="P1513" t="str">
            <v>0</v>
          </cell>
          <cell r="Q1513" t="str">
            <v>0</v>
          </cell>
          <cell r="R1513" t="str">
            <v>0</v>
          </cell>
          <cell r="S1513" t="str">
            <v>0</v>
          </cell>
          <cell r="T1513" t="str">
            <v>0</v>
          </cell>
          <cell r="U1513" t="str">
            <v>0</v>
          </cell>
          <cell r="V1513" t="str">
            <v>0</v>
          </cell>
          <cell r="W1513" t="str">
            <v>0</v>
          </cell>
          <cell r="X1513" t="str">
            <v>0</v>
          </cell>
        </row>
        <row r="1514">
          <cell r="A1514" t="str">
            <v xml:space="preserve">                                                  ALLOCMISCINCDER</v>
          </cell>
          <cell r="B1514" t="str">
            <v xml:space="preserve">                                                  ALLOCMISCINCDER</v>
          </cell>
          <cell r="C1514" t="str">
            <v>0</v>
          </cell>
          <cell r="D1514" t="str">
            <v>0</v>
          </cell>
          <cell r="E1514" t="str">
            <v>0</v>
          </cell>
          <cell r="F1514" t="str">
            <v>0</v>
          </cell>
          <cell r="G1514" t="str">
            <v>0</v>
          </cell>
          <cell r="H1514" t="str">
            <v>0</v>
          </cell>
          <cell r="I1514" t="str">
            <v>0</v>
          </cell>
          <cell r="J1514" t="str">
            <v>0</v>
          </cell>
          <cell r="K1514" t="str">
            <v>0</v>
          </cell>
          <cell r="L1514" t="str">
            <v>0</v>
          </cell>
          <cell r="M1514" t="str">
            <v>0</v>
          </cell>
          <cell r="N1514" t="str">
            <v>0</v>
          </cell>
          <cell r="O1514" t="str">
            <v>0</v>
          </cell>
          <cell r="P1514" t="str">
            <v>0</v>
          </cell>
          <cell r="Q1514" t="str">
            <v>0</v>
          </cell>
          <cell r="R1514" t="str">
            <v>0</v>
          </cell>
          <cell r="S1514" t="str">
            <v>0</v>
          </cell>
          <cell r="T1514" t="str">
            <v>0</v>
          </cell>
          <cell r="U1514" t="str">
            <v>0</v>
          </cell>
          <cell r="V1514" t="str">
            <v>0</v>
          </cell>
          <cell r="W1514" t="str">
            <v>0</v>
          </cell>
          <cell r="X1514" t="str">
            <v>0</v>
          </cell>
        </row>
        <row r="1515">
          <cell r="A1515">
            <v>750007</v>
          </cell>
          <cell r="B1515" t="str">
            <v xml:space="preserve">                                                       750007</v>
          </cell>
          <cell r="C1515" t="str">
            <v>0</v>
          </cell>
          <cell r="D1515" t="str">
            <v>0</v>
          </cell>
          <cell r="E1515" t="str">
            <v>0</v>
          </cell>
          <cell r="F1515" t="str">
            <v>0</v>
          </cell>
          <cell r="G1515" t="str">
            <v>0</v>
          </cell>
          <cell r="H1515" t="str">
            <v>0</v>
          </cell>
          <cell r="I1515" t="str">
            <v>0</v>
          </cell>
          <cell r="J1515" t="str">
            <v>0</v>
          </cell>
          <cell r="K1515" t="str">
            <v>0</v>
          </cell>
          <cell r="L1515" t="str">
            <v>0</v>
          </cell>
          <cell r="M1515" t="str">
            <v>0</v>
          </cell>
          <cell r="N1515" t="str">
            <v>0</v>
          </cell>
          <cell r="O1515" t="str">
            <v>0</v>
          </cell>
          <cell r="P1515" t="str">
            <v>0</v>
          </cell>
          <cell r="Q1515" t="str">
            <v>0</v>
          </cell>
          <cell r="R1515" t="str">
            <v>0</v>
          </cell>
          <cell r="S1515" t="str">
            <v>0</v>
          </cell>
          <cell r="T1515" t="str">
            <v>0</v>
          </cell>
          <cell r="U1515" t="str">
            <v>0</v>
          </cell>
          <cell r="V1515" t="str">
            <v>0</v>
          </cell>
          <cell r="W1515" t="str">
            <v>0</v>
          </cell>
          <cell r="X1515" t="str">
            <v>0</v>
          </cell>
        </row>
        <row r="1516">
          <cell r="A1516" t="str">
            <v xml:space="preserve">                                                  ALLOCMISCINCCSTD</v>
          </cell>
          <cell r="B1516" t="str">
            <v xml:space="preserve">                                                  ALLOCMISCINCCSTD</v>
          </cell>
          <cell r="C1516" t="str">
            <v>0</v>
          </cell>
          <cell r="D1516" t="str">
            <v>0</v>
          </cell>
          <cell r="E1516" t="str">
            <v>0</v>
          </cell>
          <cell r="F1516" t="str">
            <v>0</v>
          </cell>
          <cell r="G1516" t="str">
            <v>0</v>
          </cell>
          <cell r="H1516" t="str">
            <v>0</v>
          </cell>
          <cell r="I1516" t="str">
            <v>0</v>
          </cell>
          <cell r="J1516" t="str">
            <v>0</v>
          </cell>
          <cell r="K1516" t="str">
            <v>0</v>
          </cell>
          <cell r="L1516" t="str">
            <v>0</v>
          </cell>
          <cell r="M1516" t="str">
            <v>0</v>
          </cell>
          <cell r="N1516" t="str">
            <v>0</v>
          </cell>
          <cell r="O1516" t="str">
            <v>0</v>
          </cell>
          <cell r="P1516" t="str">
            <v>0</v>
          </cell>
          <cell r="Q1516" t="str">
            <v>0</v>
          </cell>
          <cell r="R1516" t="str">
            <v>0</v>
          </cell>
          <cell r="S1516" t="str">
            <v>0</v>
          </cell>
          <cell r="T1516" t="str">
            <v>0</v>
          </cell>
          <cell r="U1516" t="str">
            <v>0</v>
          </cell>
          <cell r="V1516" t="str">
            <v>0</v>
          </cell>
          <cell r="W1516" t="str">
            <v>0</v>
          </cell>
          <cell r="X1516" t="str">
            <v>0</v>
          </cell>
        </row>
        <row r="1517">
          <cell r="A1517">
            <v>750008</v>
          </cell>
          <cell r="B1517" t="str">
            <v xml:space="preserve">                                                       750008     Misc Inc Alloc Oh</v>
          </cell>
          <cell r="C1517" t="str">
            <v>0</v>
          </cell>
          <cell r="D1517" t="str">
            <v>0</v>
          </cell>
          <cell r="E1517" t="str">
            <v>0</v>
          </cell>
          <cell r="F1517" t="str">
            <v>0</v>
          </cell>
          <cell r="G1517" t="str">
            <v>0</v>
          </cell>
          <cell r="H1517" t="str">
            <v>0</v>
          </cell>
          <cell r="I1517" t="str">
            <v>0</v>
          </cell>
          <cell r="J1517" t="str">
            <v>0</v>
          </cell>
          <cell r="K1517" t="str">
            <v>0</v>
          </cell>
          <cell r="L1517" t="str">
            <v>0</v>
          </cell>
          <cell r="M1517" t="str">
            <v>0</v>
          </cell>
          <cell r="N1517" t="str">
            <v>0</v>
          </cell>
          <cell r="O1517" t="str">
            <v>0</v>
          </cell>
          <cell r="P1517" t="str">
            <v>0</v>
          </cell>
          <cell r="Q1517" t="str">
            <v>0</v>
          </cell>
          <cell r="R1517" t="str">
            <v>0</v>
          </cell>
          <cell r="S1517" t="str">
            <v>0</v>
          </cell>
          <cell r="T1517" t="str">
            <v>0</v>
          </cell>
          <cell r="U1517" t="str">
            <v>0</v>
          </cell>
          <cell r="V1517" t="str">
            <v>0</v>
          </cell>
          <cell r="W1517" t="str">
            <v>0</v>
          </cell>
          <cell r="X1517" t="str">
            <v>0</v>
          </cell>
        </row>
        <row r="1518">
          <cell r="A1518" t="str">
            <v xml:space="preserve">                                                  ALLOCMISCINCRECON</v>
          </cell>
          <cell r="B1518" t="str">
            <v xml:space="preserve">                                                  ALLOCMISCINCRECON</v>
          </cell>
          <cell r="C1518" t="str">
            <v>0</v>
          </cell>
          <cell r="D1518" t="str">
            <v>0</v>
          </cell>
          <cell r="E1518" t="str">
            <v>0</v>
          </cell>
          <cell r="F1518" t="str">
            <v>0</v>
          </cell>
          <cell r="G1518" t="str">
            <v>0</v>
          </cell>
          <cell r="H1518" t="str">
            <v>0</v>
          </cell>
          <cell r="I1518" t="str">
            <v>0</v>
          </cell>
          <cell r="J1518" t="str">
            <v>0</v>
          </cell>
          <cell r="K1518" t="str">
            <v>0</v>
          </cell>
          <cell r="L1518" t="str">
            <v>0</v>
          </cell>
          <cell r="M1518" t="str">
            <v>0</v>
          </cell>
          <cell r="N1518" t="str">
            <v>0</v>
          </cell>
          <cell r="O1518" t="str">
            <v>0</v>
          </cell>
          <cell r="P1518" t="str">
            <v>0</v>
          </cell>
          <cell r="Q1518" t="str">
            <v>0</v>
          </cell>
          <cell r="R1518" t="str">
            <v>0</v>
          </cell>
          <cell r="S1518" t="str">
            <v>0</v>
          </cell>
          <cell r="T1518" t="str">
            <v>0</v>
          </cell>
          <cell r="U1518" t="str">
            <v>0</v>
          </cell>
          <cell r="V1518" t="str">
            <v>0</v>
          </cell>
          <cell r="W1518" t="str">
            <v>0</v>
          </cell>
          <cell r="X1518" t="str">
            <v>0</v>
          </cell>
        </row>
        <row r="1519">
          <cell r="A1519" t="str">
            <v xml:space="preserve">                                                  ALLOCMISCINCFN</v>
          </cell>
          <cell r="B1519" t="str">
            <v xml:space="preserve">                                                  ALLOCMISCINCFN</v>
          </cell>
          <cell r="C1519" t="str">
            <v>0</v>
          </cell>
          <cell r="D1519" t="str">
            <v>0</v>
          </cell>
          <cell r="E1519" t="str">
            <v>0</v>
          </cell>
          <cell r="F1519" t="str">
            <v>0</v>
          </cell>
          <cell r="G1519" t="str">
            <v>0</v>
          </cell>
          <cell r="H1519" t="str">
            <v>0</v>
          </cell>
          <cell r="I1519" t="str">
            <v>0</v>
          </cell>
          <cell r="J1519" t="str">
            <v>0</v>
          </cell>
          <cell r="K1519" t="str">
            <v>0</v>
          </cell>
          <cell r="L1519" t="str">
            <v>0</v>
          </cell>
          <cell r="M1519" t="str">
            <v>0</v>
          </cell>
          <cell r="N1519" t="str">
            <v>0</v>
          </cell>
          <cell r="O1519" t="str">
            <v>0</v>
          </cell>
          <cell r="P1519" t="str">
            <v>0</v>
          </cell>
          <cell r="Q1519" t="str">
            <v>0</v>
          </cell>
          <cell r="R1519" t="str">
            <v>0</v>
          </cell>
          <cell r="S1519" t="str">
            <v>0</v>
          </cell>
          <cell r="T1519" t="str">
            <v>0</v>
          </cell>
          <cell r="U1519" t="str">
            <v>0</v>
          </cell>
          <cell r="V1519" t="str">
            <v>0</v>
          </cell>
          <cell r="W1519" t="str">
            <v>0</v>
          </cell>
          <cell r="X1519" t="str">
            <v>0</v>
          </cell>
        </row>
        <row r="1520">
          <cell r="A1520" t="str">
            <v xml:space="preserve">                                             ALLOCMISCINC</v>
          </cell>
          <cell r="B1520" t="str">
            <v xml:space="preserve">                                             ALLOCMISCINC</v>
          </cell>
          <cell r="C1520" t="str">
            <v>0</v>
          </cell>
          <cell r="D1520" t="str">
            <v>0</v>
          </cell>
          <cell r="E1520" t="str">
            <v>0</v>
          </cell>
          <cell r="F1520" t="str">
            <v>0</v>
          </cell>
          <cell r="G1520" t="str">
            <v>0</v>
          </cell>
          <cell r="H1520" t="str">
            <v>0</v>
          </cell>
          <cell r="I1520" t="str">
            <v>0</v>
          </cell>
          <cell r="J1520" t="str">
            <v>0</v>
          </cell>
          <cell r="K1520" t="str">
            <v>0</v>
          </cell>
          <cell r="L1520" t="str">
            <v>0</v>
          </cell>
          <cell r="M1520" t="str">
            <v>0</v>
          </cell>
          <cell r="N1520" t="str">
            <v>0</v>
          </cell>
          <cell r="O1520" t="str">
            <v>0</v>
          </cell>
          <cell r="P1520" t="str">
            <v>0</v>
          </cell>
          <cell r="Q1520" t="str">
            <v>0</v>
          </cell>
          <cell r="R1520" t="str">
            <v>0</v>
          </cell>
          <cell r="S1520" t="str">
            <v>0</v>
          </cell>
          <cell r="T1520" t="str">
            <v>0</v>
          </cell>
          <cell r="U1520" t="str">
            <v>0</v>
          </cell>
          <cell r="V1520" t="str">
            <v>0</v>
          </cell>
          <cell r="W1520" t="str">
            <v>0</v>
          </cell>
          <cell r="X1520" t="str">
            <v>0</v>
          </cell>
        </row>
        <row r="1521">
          <cell r="A1521" t="str">
            <v xml:space="preserve">                                        OTHERMISCINC</v>
          </cell>
          <cell r="B1521" t="str">
            <v xml:space="preserve">                                        Other misc. income</v>
          </cell>
          <cell r="C1521">
            <v>81607023.020000026</v>
          </cell>
          <cell r="D1521">
            <v>-447285793.75000006</v>
          </cell>
          <cell r="E1521">
            <v>1211443427.73</v>
          </cell>
          <cell r="F1521">
            <v>579008717.92999995</v>
          </cell>
          <cell r="G1521">
            <v>928294725.99999988</v>
          </cell>
          <cell r="H1521">
            <v>169048635.22</v>
          </cell>
          <cell r="I1521">
            <v>-1248952504.3699999</v>
          </cell>
          <cell r="J1521">
            <v>-1476627988.1399999</v>
          </cell>
          <cell r="K1521">
            <v>-499441055</v>
          </cell>
          <cell r="L1521">
            <v>-436818398.13000011</v>
          </cell>
          <cell r="M1521">
            <v>-604050055.93999994</v>
          </cell>
          <cell r="N1521">
            <v>237583119.42000011</v>
          </cell>
          <cell r="O1521">
            <v>-4080908975.7600002</v>
          </cell>
          <cell r="P1521">
            <v>-1506190146.0099995</v>
          </cell>
          <cell r="Q1521">
            <v>845764657</v>
          </cell>
          <cell r="R1521">
            <v>1676352079.1499999</v>
          </cell>
          <cell r="S1521">
            <v>-3225021547.5099998</v>
          </cell>
          <cell r="T1521">
            <v>-803285334.64999998</v>
          </cell>
          <cell r="U1521">
            <v>-879804016.61750007</v>
          </cell>
          <cell r="V1521">
            <v>1786430717.2525001</v>
          </cell>
          <cell r="W1521">
            <v>722228100.05250013</v>
          </cell>
          <cell r="X1521">
            <v>-1273147858.0724998</v>
          </cell>
        </row>
        <row r="1522">
          <cell r="A1522" t="str">
            <v xml:space="preserve">                                   MISCINCTOT</v>
          </cell>
          <cell r="B1522" t="str">
            <v xml:space="preserve">                                   Fee and other income, net</v>
          </cell>
          <cell r="C1522">
            <v>136971900.01000002</v>
          </cell>
          <cell r="D1522">
            <v>-402669140.47000003</v>
          </cell>
          <cell r="E1522">
            <v>1233266458.04</v>
          </cell>
          <cell r="F1522">
            <v>607731452.62</v>
          </cell>
          <cell r="G1522">
            <v>953496510.10999978</v>
          </cell>
          <cell r="H1522">
            <v>154421028.91</v>
          </cell>
          <cell r="I1522">
            <v>-1235853708.1099999</v>
          </cell>
          <cell r="J1522">
            <v>-1494351284.7099998</v>
          </cell>
          <cell r="K1522">
            <v>-532113510.36999989</v>
          </cell>
          <cell r="L1522">
            <v>-375270647.05000019</v>
          </cell>
          <cell r="M1522">
            <v>-539932757.23999977</v>
          </cell>
          <cell r="N1522">
            <v>249196250.40000013</v>
          </cell>
          <cell r="O1522">
            <v>-3515643418.8000007</v>
          </cell>
          <cell r="P1522">
            <v>-1245107447.8599992</v>
          </cell>
          <cell r="Q1522">
            <v>967569217.57999992</v>
          </cell>
          <cell r="R1522">
            <v>1715648991.6399999</v>
          </cell>
          <cell r="S1522">
            <v>-3262318503.1899996</v>
          </cell>
          <cell r="T1522">
            <v>-666007153.88999987</v>
          </cell>
          <cell r="U1522">
            <v>-669199885.41750014</v>
          </cell>
          <cell r="V1522">
            <v>1938721319.3275003</v>
          </cell>
          <cell r="W1522">
            <v>876123908.19000018</v>
          </cell>
          <cell r="X1522">
            <v>-1068220595.2774998</v>
          </cell>
        </row>
        <row r="1523">
          <cell r="A1523" t="str">
            <v xml:space="preserve">                              OTHERINC</v>
          </cell>
          <cell r="B1523" t="str">
            <v xml:space="preserve">                              Other income</v>
          </cell>
          <cell r="C1523">
            <v>411634518.5</v>
          </cell>
          <cell r="D1523">
            <v>-124113355.29000004</v>
          </cell>
          <cell r="E1523">
            <v>1414795968.7099998</v>
          </cell>
          <cell r="F1523">
            <v>938972542.23000002</v>
          </cell>
          <cell r="G1523">
            <v>1285392333.5299997</v>
          </cell>
          <cell r="H1523">
            <v>351998059.53999996</v>
          </cell>
          <cell r="I1523">
            <v>-883874681.66999972</v>
          </cell>
          <cell r="J1523">
            <v>-1160607240.77</v>
          </cell>
          <cell r="K1523">
            <v>1697225.5100002196</v>
          </cell>
          <cell r="L1523">
            <v>-22982802.210000187</v>
          </cell>
          <cell r="M1523">
            <v>-185064201.59999976</v>
          </cell>
          <cell r="N1523">
            <v>611627526.20000017</v>
          </cell>
          <cell r="O1523">
            <v>-496634989.87000024</v>
          </cell>
          <cell r="P1523">
            <v>2639475892.6800003</v>
          </cell>
          <cell r="Q1523">
            <v>1702317131.9199998</v>
          </cell>
          <cell r="R1523">
            <v>2576362935.2999997</v>
          </cell>
          <cell r="S1523">
            <v>-2042784696.9299994</v>
          </cell>
          <cell r="T1523">
            <v>403580522.39000022</v>
          </cell>
          <cell r="U1523">
            <v>476209455.93999994</v>
          </cell>
          <cell r="V1523">
            <v>3137242220.2425003</v>
          </cell>
          <cell r="W1523">
            <v>3035894741.96</v>
          </cell>
          <cell r="X1523">
            <v>2279033049.3825002</v>
          </cell>
        </row>
        <row r="1524">
          <cell r="A1524" t="str">
            <v xml:space="preserve">                         TOTBOOKREV</v>
          </cell>
          <cell r="B1524" t="str">
            <v xml:space="preserve">                         Book revenue</v>
          </cell>
          <cell r="C1524">
            <v>1114903328.4299998</v>
          </cell>
          <cell r="D1524">
            <v>580430261.66999912</v>
          </cell>
          <cell r="E1524">
            <v>2234521291.5299993</v>
          </cell>
          <cell r="F1524">
            <v>1359066766.8399982</v>
          </cell>
          <cell r="G1524">
            <v>1856088065.9599981</v>
          </cell>
          <cell r="H1524">
            <v>1046638632.0799994</v>
          </cell>
          <cell r="I1524">
            <v>-327034965.03999853</v>
          </cell>
          <cell r="J1524">
            <v>-619421651.07999992</v>
          </cell>
          <cell r="K1524">
            <v>534173456.90999985</v>
          </cell>
          <cell r="L1524">
            <v>469953253.32000017</v>
          </cell>
          <cell r="M1524">
            <v>260861679.88000107</v>
          </cell>
          <cell r="N1524">
            <v>1277383012.21</v>
          </cell>
          <cell r="O1524">
            <v>10991323036.079994</v>
          </cell>
          <cell r="P1524">
            <v>9787563132.7099838</v>
          </cell>
          <cell r="Q1524">
            <v>3929854881.6299982</v>
          </cell>
          <cell r="R1524">
            <v>4261793464.8799958</v>
          </cell>
          <cell r="S1524">
            <v>-412283159.20999861</v>
          </cell>
          <cell r="T1524">
            <v>2008197945.4100013</v>
          </cell>
          <cell r="U1524">
            <v>4432853709.0599976</v>
          </cell>
          <cell r="V1524">
            <v>6138858647.7599983</v>
          </cell>
          <cell r="W1524">
            <v>7770204661.4174976</v>
          </cell>
          <cell r="X1524">
            <v>8581606720.2824936</v>
          </cell>
        </row>
        <row r="1525">
          <cell r="A1525">
            <v>633319</v>
          </cell>
          <cell r="B1525" t="str">
            <v xml:space="preserve">                                        633319     TIME VALUE AMORTIZATION</v>
          </cell>
          <cell r="C1525" t="str">
            <v>0</v>
          </cell>
          <cell r="D1525" t="str">
            <v>0</v>
          </cell>
          <cell r="E1525" t="str">
            <v>0</v>
          </cell>
          <cell r="F1525" t="str">
            <v>0</v>
          </cell>
          <cell r="G1525" t="str">
            <v>0</v>
          </cell>
          <cell r="H1525" t="str">
            <v>0</v>
          </cell>
          <cell r="I1525" t="str">
            <v>0</v>
          </cell>
          <cell r="J1525" t="str">
            <v>0</v>
          </cell>
          <cell r="K1525" t="str">
            <v>0</v>
          </cell>
          <cell r="L1525" t="str">
            <v>0</v>
          </cell>
          <cell r="M1525" t="str">
            <v>0</v>
          </cell>
          <cell r="N1525" t="str">
            <v>0</v>
          </cell>
          <cell r="O1525">
            <v>0</v>
          </cell>
          <cell r="P1525" t="str">
            <v>0</v>
          </cell>
          <cell r="Q1525" t="str">
            <v>0</v>
          </cell>
          <cell r="R1525" t="str">
            <v>0</v>
          </cell>
          <cell r="S1525" t="str">
            <v>0</v>
          </cell>
          <cell r="T1525" t="str">
            <v>0</v>
          </cell>
          <cell r="U1525">
            <v>0</v>
          </cell>
          <cell r="V1525" t="str">
            <v>0</v>
          </cell>
          <cell r="W1525" t="str">
            <v>0</v>
          </cell>
          <cell r="X1525" t="str">
            <v>0</v>
          </cell>
        </row>
        <row r="1526">
          <cell r="A1526" t="str">
            <v xml:space="preserve">                                   TIMEVALAMORT</v>
          </cell>
          <cell r="B1526" t="str">
            <v xml:space="preserve">                                   Purchased option amortization exp.</v>
          </cell>
          <cell r="C1526" t="str">
            <v>0</v>
          </cell>
          <cell r="D1526" t="str">
            <v>0</v>
          </cell>
          <cell r="E1526" t="str">
            <v>0</v>
          </cell>
          <cell r="F1526" t="str">
            <v>0</v>
          </cell>
          <cell r="G1526" t="str">
            <v>0</v>
          </cell>
          <cell r="H1526" t="str">
            <v>0</v>
          </cell>
          <cell r="I1526" t="str">
            <v>0</v>
          </cell>
          <cell r="J1526" t="str">
            <v>0</v>
          </cell>
          <cell r="K1526" t="str">
            <v>0</v>
          </cell>
          <cell r="L1526" t="str">
            <v>0</v>
          </cell>
          <cell r="M1526" t="str">
            <v>0</v>
          </cell>
          <cell r="N1526" t="str">
            <v>0</v>
          </cell>
          <cell r="O1526">
            <v>0</v>
          </cell>
          <cell r="P1526" t="str">
            <v>0</v>
          </cell>
          <cell r="Q1526" t="str">
            <v>0</v>
          </cell>
          <cell r="R1526" t="str">
            <v>0</v>
          </cell>
          <cell r="S1526" t="str">
            <v>0</v>
          </cell>
          <cell r="T1526" t="str">
            <v>0</v>
          </cell>
          <cell r="U1526">
            <v>0</v>
          </cell>
          <cell r="V1526" t="str">
            <v>0</v>
          </cell>
          <cell r="W1526" t="str">
            <v>0</v>
          </cell>
          <cell r="X1526" t="str">
            <v>0</v>
          </cell>
        </row>
        <row r="1527">
          <cell r="A1527">
            <v>633307</v>
          </cell>
          <cell r="B1527" t="str">
            <v xml:space="preserve">                                        633307     OPTN Time Value-Gains/Losses</v>
          </cell>
          <cell r="C1527" t="str">
            <v>0</v>
          </cell>
          <cell r="D1527" t="str">
            <v>0</v>
          </cell>
          <cell r="E1527" t="str">
            <v>0</v>
          </cell>
          <cell r="F1527" t="str">
            <v>0</v>
          </cell>
          <cell r="G1527" t="str">
            <v>0</v>
          </cell>
          <cell r="H1527" t="str">
            <v>0</v>
          </cell>
          <cell r="I1527" t="str">
            <v>0</v>
          </cell>
          <cell r="J1527" t="str">
            <v>0</v>
          </cell>
          <cell r="K1527" t="str">
            <v>0</v>
          </cell>
          <cell r="L1527" t="str">
            <v>0</v>
          </cell>
          <cell r="M1527" t="str">
            <v>0</v>
          </cell>
          <cell r="N1527" t="str">
            <v>0</v>
          </cell>
          <cell r="O1527" t="str">
            <v>0</v>
          </cell>
          <cell r="P1527" t="str">
            <v>0</v>
          </cell>
          <cell r="Q1527" t="str">
            <v>0</v>
          </cell>
          <cell r="R1527" t="str">
            <v>0</v>
          </cell>
          <cell r="S1527" t="str">
            <v>0</v>
          </cell>
          <cell r="T1527" t="str">
            <v>0</v>
          </cell>
          <cell r="U1527" t="str">
            <v>0</v>
          </cell>
          <cell r="V1527" t="str">
            <v>0</v>
          </cell>
          <cell r="W1527" t="str">
            <v>0</v>
          </cell>
          <cell r="X1527" t="str">
            <v>0</v>
          </cell>
        </row>
        <row r="1528">
          <cell r="A1528">
            <v>633308</v>
          </cell>
          <cell r="B1528" t="str">
            <v xml:space="preserve">                                        633308     iStar-DNQ Optn amortization exp/inc</v>
          </cell>
          <cell r="C1528" t="str">
            <v>0</v>
          </cell>
          <cell r="D1528" t="str">
            <v>0</v>
          </cell>
          <cell r="E1528" t="str">
            <v>0</v>
          </cell>
          <cell r="F1528" t="str">
            <v>0</v>
          </cell>
          <cell r="G1528" t="str">
            <v>0</v>
          </cell>
          <cell r="H1528" t="str">
            <v>0</v>
          </cell>
          <cell r="I1528" t="str">
            <v>0</v>
          </cell>
          <cell r="J1528" t="str">
            <v>0</v>
          </cell>
          <cell r="K1528" t="str">
            <v>0</v>
          </cell>
          <cell r="L1528" t="str">
            <v>0</v>
          </cell>
          <cell r="M1528" t="str">
            <v>0</v>
          </cell>
          <cell r="N1528" t="str">
            <v>0</v>
          </cell>
          <cell r="O1528">
            <v>0</v>
          </cell>
          <cell r="P1528" t="str">
            <v>0</v>
          </cell>
          <cell r="Q1528" t="str">
            <v>0</v>
          </cell>
          <cell r="R1528" t="str">
            <v>0</v>
          </cell>
          <cell r="S1528" t="str">
            <v>0</v>
          </cell>
          <cell r="T1528" t="str">
            <v>0</v>
          </cell>
          <cell r="U1528">
            <v>0</v>
          </cell>
          <cell r="V1528" t="str">
            <v>0</v>
          </cell>
          <cell r="W1528" t="str">
            <v>0</v>
          </cell>
          <cell r="X1528" t="str">
            <v>0</v>
          </cell>
        </row>
        <row r="1529">
          <cell r="A1529" t="str">
            <v xml:space="preserve">                                   TIMEVALMTM</v>
          </cell>
          <cell r="B1529" t="str">
            <v xml:space="preserve">                                   Purchased option mark-to-market exp.</v>
          </cell>
          <cell r="C1529" t="str">
            <v>0</v>
          </cell>
          <cell r="D1529" t="str">
            <v>0</v>
          </cell>
          <cell r="E1529" t="str">
            <v>0</v>
          </cell>
          <cell r="F1529" t="str">
            <v>0</v>
          </cell>
          <cell r="G1529" t="str">
            <v>0</v>
          </cell>
          <cell r="H1529" t="str">
            <v>0</v>
          </cell>
          <cell r="I1529" t="str">
            <v>0</v>
          </cell>
          <cell r="J1529" t="str">
            <v>0</v>
          </cell>
          <cell r="K1529" t="str">
            <v>0</v>
          </cell>
          <cell r="L1529" t="str">
            <v>0</v>
          </cell>
          <cell r="M1529" t="str">
            <v>0</v>
          </cell>
          <cell r="N1529" t="str">
            <v>0</v>
          </cell>
          <cell r="O1529">
            <v>0</v>
          </cell>
          <cell r="P1529" t="str">
            <v>0</v>
          </cell>
          <cell r="Q1529" t="str">
            <v>0</v>
          </cell>
          <cell r="R1529" t="str">
            <v>0</v>
          </cell>
          <cell r="S1529" t="str">
            <v>0</v>
          </cell>
          <cell r="T1529" t="str">
            <v>0</v>
          </cell>
          <cell r="U1529">
            <v>0</v>
          </cell>
          <cell r="V1529" t="str">
            <v>0</v>
          </cell>
          <cell r="W1529" t="str">
            <v>0</v>
          </cell>
          <cell r="X1529" t="str">
            <v>0</v>
          </cell>
        </row>
        <row r="1530">
          <cell r="A1530" t="str">
            <v xml:space="preserve">                              PURCHOPEXP</v>
          </cell>
          <cell r="B1530" t="str">
            <v xml:space="preserve">                              Purchased option expense</v>
          </cell>
          <cell r="C1530" t="str">
            <v>0</v>
          </cell>
          <cell r="D1530" t="str">
            <v>0</v>
          </cell>
          <cell r="E1530" t="str">
            <v>0</v>
          </cell>
          <cell r="F1530" t="str">
            <v>0</v>
          </cell>
          <cell r="G1530" t="str">
            <v>0</v>
          </cell>
          <cell r="H1530" t="str">
            <v>0</v>
          </cell>
          <cell r="I1530" t="str">
            <v>0</v>
          </cell>
          <cell r="J1530" t="str">
            <v>0</v>
          </cell>
          <cell r="K1530" t="str">
            <v>0</v>
          </cell>
          <cell r="L1530" t="str">
            <v>0</v>
          </cell>
          <cell r="M1530" t="str">
            <v>0</v>
          </cell>
          <cell r="N1530" t="str">
            <v>0</v>
          </cell>
          <cell r="O1530">
            <v>0</v>
          </cell>
          <cell r="P1530" t="str">
            <v>0</v>
          </cell>
          <cell r="Q1530" t="str">
            <v>0</v>
          </cell>
          <cell r="R1530" t="str">
            <v>0</v>
          </cell>
          <cell r="S1530" t="str">
            <v>0</v>
          </cell>
          <cell r="T1530" t="str">
            <v>0</v>
          </cell>
          <cell r="U1530">
            <v>0</v>
          </cell>
          <cell r="V1530" t="str">
            <v>0</v>
          </cell>
          <cell r="W1530" t="str">
            <v>0</v>
          </cell>
          <cell r="X1530" t="str">
            <v>0</v>
          </cell>
        </row>
        <row r="1531">
          <cell r="A1531">
            <v>611111</v>
          </cell>
          <cell r="B1531" t="str">
            <v xml:space="preserve">                                                            611111     Salaries-Regular</v>
          </cell>
          <cell r="C1531">
            <v>-44880650.649999999</v>
          </cell>
          <cell r="D1531">
            <v>-46292236.219999999</v>
          </cell>
          <cell r="E1531">
            <v>-48118432.609999999</v>
          </cell>
          <cell r="F1531">
            <v>-48317457.359999999</v>
          </cell>
          <cell r="G1531">
            <v>-48998194.490000002</v>
          </cell>
          <cell r="H1531">
            <v>-49824574.859999999</v>
          </cell>
          <cell r="I1531">
            <v>-50400449.390000001</v>
          </cell>
          <cell r="J1531">
            <v>-51606313.520000003</v>
          </cell>
          <cell r="K1531">
            <v>-52721277.909999996</v>
          </cell>
          <cell r="L1531">
            <v>-53300811.479999997</v>
          </cell>
          <cell r="M1531">
            <v>-54727970.710000001</v>
          </cell>
          <cell r="N1531">
            <v>-41993099.789999999</v>
          </cell>
          <cell r="O1531">
            <v>-527364341.87</v>
          </cell>
          <cell r="P1531">
            <v>-591181468.99000001</v>
          </cell>
          <cell r="Q1531">
            <v>-139291319.48000002</v>
          </cell>
          <cell r="R1531">
            <v>-147140226.70999998</v>
          </cell>
          <cell r="S1531">
            <v>-154728040.81999999</v>
          </cell>
          <cell r="T1531">
            <v>-150021881.97999999</v>
          </cell>
          <cell r="U1531">
            <v>-200677299.7175</v>
          </cell>
          <cell r="V1531">
            <v>-212484653.45999998</v>
          </cell>
          <cell r="W1531">
            <v>-363215359.47000003</v>
          </cell>
          <cell r="X1531">
            <v>-518997455.92250001</v>
          </cell>
        </row>
        <row r="1532">
          <cell r="A1532">
            <v>611115</v>
          </cell>
          <cell r="B1532" t="str">
            <v xml:space="preserve">                                                            611115     Salaries-Term Employees</v>
          </cell>
          <cell r="C1532">
            <v>-135559.43</v>
          </cell>
          <cell r="D1532">
            <v>-132300.01999999999</v>
          </cell>
          <cell r="E1532">
            <v>-172642.08</v>
          </cell>
          <cell r="F1532">
            <v>-117114.63</v>
          </cell>
          <cell r="G1532">
            <v>-132527.07</v>
          </cell>
          <cell r="H1532">
            <v>-119749.63</v>
          </cell>
          <cell r="I1532">
            <v>-157443.38</v>
          </cell>
          <cell r="J1532">
            <v>-166894.01</v>
          </cell>
          <cell r="K1532">
            <v>-257588.08</v>
          </cell>
          <cell r="L1532">
            <v>-167408.45000000001</v>
          </cell>
          <cell r="M1532">
            <v>-197739.7</v>
          </cell>
          <cell r="N1532">
            <v>-203699.21</v>
          </cell>
          <cell r="O1532">
            <v>-2499096.23</v>
          </cell>
          <cell r="P1532">
            <v>-1960665.69</v>
          </cell>
          <cell r="Q1532">
            <v>-440501.53</v>
          </cell>
          <cell r="R1532">
            <v>-369391.33</v>
          </cell>
          <cell r="S1532">
            <v>-581925.47</v>
          </cell>
          <cell r="T1532">
            <v>-568847.35999999999</v>
          </cell>
          <cell r="U1532">
            <v>-835754.16</v>
          </cell>
          <cell r="V1532">
            <v>-624538.44499999995</v>
          </cell>
          <cell r="W1532">
            <v>-1075819.42</v>
          </cell>
          <cell r="X1532">
            <v>-1667169.32</v>
          </cell>
        </row>
        <row r="1533">
          <cell r="A1533" t="str">
            <v xml:space="preserve">                                                       SAL_REG</v>
          </cell>
          <cell r="B1533" t="str">
            <v xml:space="preserve">                                                       SAL_REG-Salaries Regular</v>
          </cell>
          <cell r="C1533">
            <v>-45016210.079999998</v>
          </cell>
          <cell r="D1533">
            <v>-46424536.240000002</v>
          </cell>
          <cell r="E1533">
            <v>-48291074.689999998</v>
          </cell>
          <cell r="F1533">
            <v>-48434571.990000002</v>
          </cell>
          <cell r="G1533">
            <v>-49130721.560000002</v>
          </cell>
          <cell r="H1533">
            <v>-49944324.490000002</v>
          </cell>
          <cell r="I1533">
            <v>-50557892.770000003</v>
          </cell>
          <cell r="J1533">
            <v>-51773207.530000001</v>
          </cell>
          <cell r="K1533">
            <v>-52978865.989999995</v>
          </cell>
          <cell r="L1533">
            <v>-53468219.93</v>
          </cell>
          <cell r="M1533">
            <v>-54925710.410000004</v>
          </cell>
          <cell r="N1533">
            <v>-42196799</v>
          </cell>
          <cell r="O1533">
            <v>-529863438.10000002</v>
          </cell>
          <cell r="P1533">
            <v>-593142134.68000007</v>
          </cell>
          <cell r="Q1533">
            <v>-139731821.00999999</v>
          </cell>
          <cell r="R1533">
            <v>-147509618.04000002</v>
          </cell>
          <cell r="S1533">
            <v>-155309966.29000002</v>
          </cell>
          <cell r="T1533">
            <v>-150590729.34</v>
          </cell>
          <cell r="U1533">
            <v>-201513053.87750003</v>
          </cell>
          <cell r="V1533">
            <v>-213109191.90499997</v>
          </cell>
          <cell r="W1533">
            <v>-364291178.88999999</v>
          </cell>
          <cell r="X1533">
            <v>-520664625.24250001</v>
          </cell>
        </row>
        <row r="1534">
          <cell r="A1534">
            <v>611121</v>
          </cell>
          <cell r="B1534" t="str">
            <v xml:space="preserve">                                                            611121     Salaries Overtime</v>
          </cell>
          <cell r="C1534">
            <v>-144361.17000000001</v>
          </cell>
          <cell r="D1534">
            <v>-51920.73</v>
          </cell>
          <cell r="E1534">
            <v>-200954.77</v>
          </cell>
          <cell r="F1534">
            <v>-170502.83</v>
          </cell>
          <cell r="G1534">
            <v>-90737.43</v>
          </cell>
          <cell r="H1534">
            <v>-122954.13</v>
          </cell>
          <cell r="I1534">
            <v>-139881.14000000001</v>
          </cell>
          <cell r="J1534">
            <v>-198389.78</v>
          </cell>
          <cell r="K1534">
            <v>-245730.62</v>
          </cell>
          <cell r="L1534">
            <v>-221255.09</v>
          </cell>
          <cell r="M1534">
            <v>-183632.77</v>
          </cell>
          <cell r="N1534">
            <v>-175618.82</v>
          </cell>
          <cell r="O1534">
            <v>-4295552.78</v>
          </cell>
          <cell r="P1534">
            <v>-1945939.28</v>
          </cell>
          <cell r="Q1534">
            <v>-397236.67</v>
          </cell>
          <cell r="R1534">
            <v>-384194.39</v>
          </cell>
          <cell r="S1534">
            <v>-584001.54</v>
          </cell>
          <cell r="T1534">
            <v>-580506.68000000005</v>
          </cell>
          <cell r="U1534">
            <v>-1258358.1299999999</v>
          </cell>
          <cell r="V1534">
            <v>-601221.04</v>
          </cell>
          <cell r="W1534">
            <v>-1046969.46</v>
          </cell>
          <cell r="X1534">
            <v>-1667095.0075000001</v>
          </cell>
        </row>
        <row r="1535">
          <cell r="A1535" t="str">
            <v xml:space="preserve">                                                       SAL_OT</v>
          </cell>
          <cell r="B1535" t="str">
            <v xml:space="preserve">                                                       SAL_OT-Salaries Overtime</v>
          </cell>
          <cell r="C1535">
            <v>-144361.17000000001</v>
          </cell>
          <cell r="D1535">
            <v>-51920.73</v>
          </cell>
          <cell r="E1535">
            <v>-200954.77</v>
          </cell>
          <cell r="F1535">
            <v>-170502.83</v>
          </cell>
          <cell r="G1535">
            <v>-90737.43</v>
          </cell>
          <cell r="H1535">
            <v>-122954.13</v>
          </cell>
          <cell r="I1535">
            <v>-139881.14000000001</v>
          </cell>
          <cell r="J1535">
            <v>-198389.78</v>
          </cell>
          <cell r="K1535">
            <v>-245730.62</v>
          </cell>
          <cell r="L1535">
            <v>-221255.09</v>
          </cell>
          <cell r="M1535">
            <v>-183632.77</v>
          </cell>
          <cell r="N1535">
            <v>-175618.82</v>
          </cell>
          <cell r="O1535">
            <v>-4295552.78</v>
          </cell>
          <cell r="P1535">
            <v>-1945939.28</v>
          </cell>
          <cell r="Q1535">
            <v>-397236.67</v>
          </cell>
          <cell r="R1535">
            <v>-384194.39</v>
          </cell>
          <cell r="S1535">
            <v>-584001.54</v>
          </cell>
          <cell r="T1535">
            <v>-580506.68000000005</v>
          </cell>
          <cell r="U1535">
            <v>-1258358.1299999999</v>
          </cell>
          <cell r="V1535">
            <v>-601221.04</v>
          </cell>
          <cell r="W1535">
            <v>-1046969.46</v>
          </cell>
          <cell r="X1535">
            <v>-1667095.0075000001</v>
          </cell>
        </row>
        <row r="1536">
          <cell r="A1536">
            <v>611131</v>
          </cell>
          <cell r="B1536" t="str">
            <v xml:space="preserve">                                                            611131     Salaries Temporary</v>
          </cell>
          <cell r="C1536">
            <v>-34647.9</v>
          </cell>
          <cell r="D1536">
            <v>-30638.58</v>
          </cell>
          <cell r="E1536">
            <v>-49027.040000000001</v>
          </cell>
          <cell r="F1536">
            <v>-29867.49</v>
          </cell>
          <cell r="G1536">
            <v>-28856.06</v>
          </cell>
          <cell r="H1536">
            <v>-30992.49</v>
          </cell>
          <cell r="I1536">
            <v>-166811.22</v>
          </cell>
          <cell r="J1536">
            <v>-182708.71</v>
          </cell>
          <cell r="K1536">
            <v>-208525.63</v>
          </cell>
          <cell r="L1536">
            <v>-75340.44</v>
          </cell>
          <cell r="M1536">
            <v>-50595.54</v>
          </cell>
          <cell r="N1536">
            <v>-40500.019999999997</v>
          </cell>
          <cell r="O1536">
            <v>-921319.22</v>
          </cell>
          <cell r="P1536">
            <v>-928511.12</v>
          </cell>
          <cell r="Q1536">
            <v>-114313.52</v>
          </cell>
          <cell r="R1536">
            <v>-89716.04</v>
          </cell>
          <cell r="S1536">
            <v>-558045.56000000006</v>
          </cell>
          <cell r="T1536">
            <v>-166436</v>
          </cell>
          <cell r="U1536">
            <v>-283891.78000000003</v>
          </cell>
          <cell r="V1536">
            <v>-158890.29</v>
          </cell>
          <cell r="W1536">
            <v>-472623.73750000005</v>
          </cell>
          <cell r="X1536">
            <v>-854003.22500000009</v>
          </cell>
        </row>
        <row r="1537">
          <cell r="A1537" t="str">
            <v xml:space="preserve">                                                       SAL_TEMP</v>
          </cell>
          <cell r="B1537" t="str">
            <v xml:space="preserve">                                                       SAL_TEMP-Salaries Temporary</v>
          </cell>
          <cell r="C1537">
            <v>-34647.9</v>
          </cell>
          <cell r="D1537">
            <v>-30638.58</v>
          </cell>
          <cell r="E1537">
            <v>-49027.040000000001</v>
          </cell>
          <cell r="F1537">
            <v>-29867.49</v>
          </cell>
          <cell r="G1537">
            <v>-28856.06</v>
          </cell>
          <cell r="H1537">
            <v>-30992.49</v>
          </cell>
          <cell r="I1537">
            <v>-166811.22</v>
          </cell>
          <cell r="J1537">
            <v>-182708.71</v>
          </cell>
          <cell r="K1537">
            <v>-208525.63</v>
          </cell>
          <cell r="L1537">
            <v>-75340.44</v>
          </cell>
          <cell r="M1537">
            <v>-50595.54</v>
          </cell>
          <cell r="N1537">
            <v>-40500.019999999997</v>
          </cell>
          <cell r="O1537">
            <v>-921319.22</v>
          </cell>
          <cell r="P1537">
            <v>-928511.12</v>
          </cell>
          <cell r="Q1537">
            <v>-114313.52</v>
          </cell>
          <cell r="R1537">
            <v>-89716.04</v>
          </cell>
          <cell r="S1537">
            <v>-558045.56000000006</v>
          </cell>
          <cell r="T1537">
            <v>-166436</v>
          </cell>
          <cell r="U1537">
            <v>-283891.78000000003</v>
          </cell>
          <cell r="V1537">
            <v>-158890.29</v>
          </cell>
          <cell r="W1537">
            <v>-472623.73750000005</v>
          </cell>
          <cell r="X1537">
            <v>-854003.22500000009</v>
          </cell>
        </row>
        <row r="1538">
          <cell r="A1538" t="str">
            <v xml:space="preserve">                                                  SALARIES</v>
          </cell>
          <cell r="B1538" t="str">
            <v xml:space="preserve">                                                  Total salaries</v>
          </cell>
          <cell r="C1538">
            <v>-45195219.149999999</v>
          </cell>
          <cell r="D1538">
            <v>-46507095.549999997</v>
          </cell>
          <cell r="E1538">
            <v>-48541056.5</v>
          </cell>
          <cell r="F1538">
            <v>-48634942.310000002</v>
          </cell>
          <cell r="G1538">
            <v>-49250315.050000004</v>
          </cell>
          <cell r="H1538">
            <v>-50098271.110000007</v>
          </cell>
          <cell r="I1538">
            <v>-50864585.130000003</v>
          </cell>
          <cell r="J1538">
            <v>-52154306.020000003</v>
          </cell>
          <cell r="K1538">
            <v>-53433122.239999995</v>
          </cell>
          <cell r="L1538">
            <v>-53764815.460000001</v>
          </cell>
          <cell r="M1538">
            <v>-55159938.720000006</v>
          </cell>
          <cell r="N1538">
            <v>-42412917.840000004</v>
          </cell>
          <cell r="O1538">
            <v>-535080310.10000002</v>
          </cell>
          <cell r="P1538">
            <v>-596016585.08000004</v>
          </cell>
          <cell r="Q1538">
            <v>-140243371.19999999</v>
          </cell>
          <cell r="R1538">
            <v>-147983528.47000003</v>
          </cell>
          <cell r="S1538">
            <v>-156452013.38999999</v>
          </cell>
          <cell r="T1538">
            <v>-151337672.02000001</v>
          </cell>
          <cell r="U1538">
            <v>-203055303.78750002</v>
          </cell>
          <cell r="V1538">
            <v>-213869303.23500001</v>
          </cell>
          <cell r="W1538">
            <v>-365810772.08750004</v>
          </cell>
          <cell r="X1538">
            <v>-523185723.47500002</v>
          </cell>
        </row>
        <row r="1539">
          <cell r="A1539">
            <v>611141</v>
          </cell>
          <cell r="B1539" t="str">
            <v xml:space="preserve">                                                       611141     Outside Contract Help</v>
          </cell>
          <cell r="C1539">
            <v>-682106.34</v>
          </cell>
          <cell r="D1539">
            <v>-838781.51</v>
          </cell>
          <cell r="E1539">
            <v>-881205.61</v>
          </cell>
          <cell r="F1539">
            <v>-707953.11</v>
          </cell>
          <cell r="G1539">
            <v>-854272.24</v>
          </cell>
          <cell r="H1539">
            <v>-818024.46</v>
          </cell>
          <cell r="I1539">
            <v>-954976.29</v>
          </cell>
          <cell r="J1539">
            <v>-1310124.32</v>
          </cell>
          <cell r="K1539">
            <v>-887517.4</v>
          </cell>
          <cell r="L1539">
            <v>-1045298.4</v>
          </cell>
          <cell r="M1539">
            <v>-750932.5</v>
          </cell>
          <cell r="N1539">
            <v>-684690.09</v>
          </cell>
          <cell r="O1539">
            <v>-9223600.9499999993</v>
          </cell>
          <cell r="P1539">
            <v>-10415882.27</v>
          </cell>
          <cell r="Q1539">
            <v>-2402093.46</v>
          </cell>
          <cell r="R1539">
            <v>-2380249.81</v>
          </cell>
          <cell r="S1539">
            <v>-3152618.01</v>
          </cell>
          <cell r="T1539">
            <v>-2480920.9900000002</v>
          </cell>
          <cell r="U1539">
            <v>-3457172.15</v>
          </cell>
          <cell r="V1539">
            <v>-3564700.5274999999</v>
          </cell>
          <cell r="W1539">
            <v>-6375516.9974999996</v>
          </cell>
          <cell r="X1539">
            <v>-9265573.8524999991</v>
          </cell>
        </row>
        <row r="1540">
          <cell r="A1540" t="str">
            <v xml:space="preserve">                                                  OS_CONTR_HELP</v>
          </cell>
          <cell r="B1540" t="str">
            <v xml:space="preserve">                                                  OS_CONTR_HELP-OUTSIDE CONTRACT HELP</v>
          </cell>
          <cell r="C1540">
            <v>-682106.34</v>
          </cell>
          <cell r="D1540">
            <v>-838781.51</v>
          </cell>
          <cell r="E1540">
            <v>-881205.61</v>
          </cell>
          <cell r="F1540">
            <v>-707953.11</v>
          </cell>
          <cell r="G1540">
            <v>-854272.24</v>
          </cell>
          <cell r="H1540">
            <v>-818024.46</v>
          </cell>
          <cell r="I1540">
            <v>-954976.29</v>
          </cell>
          <cell r="J1540">
            <v>-1310124.32</v>
          </cell>
          <cell r="K1540">
            <v>-887517.4</v>
          </cell>
          <cell r="L1540">
            <v>-1045298.4</v>
          </cell>
          <cell r="M1540">
            <v>-750932.5</v>
          </cell>
          <cell r="N1540">
            <v>-684690.09</v>
          </cell>
          <cell r="O1540">
            <v>-9223600.9499999993</v>
          </cell>
          <cell r="P1540">
            <v>-10415882.27</v>
          </cell>
          <cell r="Q1540">
            <v>-2402093.46</v>
          </cell>
          <cell r="R1540">
            <v>-2380249.81</v>
          </cell>
          <cell r="S1540">
            <v>-3152618.01</v>
          </cell>
          <cell r="T1540">
            <v>-2480920.9900000002</v>
          </cell>
          <cell r="U1540">
            <v>-3457172.15</v>
          </cell>
          <cell r="V1540">
            <v>-3564700.5274999999</v>
          </cell>
          <cell r="W1540">
            <v>-6375516.9974999996</v>
          </cell>
          <cell r="X1540">
            <v>-9265573.8524999991</v>
          </cell>
        </row>
        <row r="1541">
          <cell r="A1541">
            <v>611151</v>
          </cell>
          <cell r="B1541" t="str">
            <v xml:space="preserve">                                                       611151     Fringe Benefits</v>
          </cell>
          <cell r="C1541">
            <v>-15088510.369999999</v>
          </cell>
          <cell r="D1541">
            <v>-15556214.699999999</v>
          </cell>
          <cell r="E1541">
            <v>-16181549.949999999</v>
          </cell>
          <cell r="F1541">
            <v>-16225246.01</v>
          </cell>
          <cell r="G1541">
            <v>-16467227.369999999</v>
          </cell>
          <cell r="H1541">
            <v>-16714523.33</v>
          </cell>
          <cell r="I1541">
            <v>-16945308.920000002</v>
          </cell>
          <cell r="J1541">
            <v>-17352439.300000001</v>
          </cell>
          <cell r="K1541">
            <v>-18789667.68</v>
          </cell>
          <cell r="L1541">
            <v>-18960794.920000002</v>
          </cell>
          <cell r="M1541">
            <v>-19298142.510000002</v>
          </cell>
          <cell r="N1541">
            <v>-17122938.329999998</v>
          </cell>
          <cell r="O1541">
            <v>-181141219.97999999</v>
          </cell>
          <cell r="P1541">
            <v>-204702563.38999999</v>
          </cell>
          <cell r="Q1541">
            <v>-46826275.019999996</v>
          </cell>
          <cell r="R1541">
            <v>-49406996.710000001</v>
          </cell>
          <cell r="S1541">
            <v>-53087415.899999999</v>
          </cell>
          <cell r="T1541">
            <v>-55381875.760000005</v>
          </cell>
          <cell r="U1541">
            <v>-68425182.609999999</v>
          </cell>
          <cell r="V1541">
            <v>-71407454.045000002</v>
          </cell>
          <cell r="W1541">
            <v>-122315889.98999999</v>
          </cell>
          <cell r="X1541">
            <v>-177471089.6575</v>
          </cell>
        </row>
        <row r="1542">
          <cell r="A1542" t="str">
            <v xml:space="preserve">                                                  FRINGE</v>
          </cell>
          <cell r="B1542" t="str">
            <v xml:space="preserve">                                                  FRINGE-FRINGE BENEFITS</v>
          </cell>
          <cell r="C1542">
            <v>-15088510.369999999</v>
          </cell>
          <cell r="D1542">
            <v>-15556214.699999999</v>
          </cell>
          <cell r="E1542">
            <v>-16181549.949999999</v>
          </cell>
          <cell r="F1542">
            <v>-16225246.01</v>
          </cell>
          <cell r="G1542">
            <v>-16467227.369999999</v>
          </cell>
          <cell r="H1542">
            <v>-16714523.33</v>
          </cell>
          <cell r="I1542">
            <v>-16945308.920000002</v>
          </cell>
          <cell r="J1542">
            <v>-17352439.300000001</v>
          </cell>
          <cell r="K1542">
            <v>-18789667.68</v>
          </cell>
          <cell r="L1542">
            <v>-18960794.920000002</v>
          </cell>
          <cell r="M1542">
            <v>-19298142.510000002</v>
          </cell>
          <cell r="N1542">
            <v>-17122938.329999998</v>
          </cell>
          <cell r="O1542">
            <v>-181141219.97999999</v>
          </cell>
          <cell r="P1542">
            <v>-204702563.38999999</v>
          </cell>
          <cell r="Q1542">
            <v>-46826275.019999996</v>
          </cell>
          <cell r="R1542">
            <v>-49406996.710000001</v>
          </cell>
          <cell r="S1542">
            <v>-53087415.899999999</v>
          </cell>
          <cell r="T1542">
            <v>-55381875.760000005</v>
          </cell>
          <cell r="U1542">
            <v>-68425182.609999999</v>
          </cell>
          <cell r="V1542">
            <v>-71407454.045000002</v>
          </cell>
          <cell r="W1542">
            <v>-122315889.98999999</v>
          </cell>
          <cell r="X1542">
            <v>-177471089.6575</v>
          </cell>
        </row>
        <row r="1543">
          <cell r="A1543">
            <v>611161</v>
          </cell>
          <cell r="B1543" t="str">
            <v xml:space="preserve">                                                       611161     VARIABLE COMPENSATION</v>
          </cell>
          <cell r="C1543">
            <v>-1314668</v>
          </cell>
          <cell r="D1543">
            <v>-1314668</v>
          </cell>
          <cell r="E1543">
            <v>1436109</v>
          </cell>
          <cell r="F1543">
            <v>-1314668</v>
          </cell>
          <cell r="G1543">
            <v>-1314668</v>
          </cell>
          <cell r="H1543">
            <v>-1314668</v>
          </cell>
          <cell r="I1543">
            <v>-1314668</v>
          </cell>
          <cell r="J1543">
            <v>-1314668</v>
          </cell>
          <cell r="K1543">
            <v>-2307724</v>
          </cell>
          <cell r="L1543">
            <v>-1425005</v>
          </cell>
          <cell r="M1543">
            <v>-1425005</v>
          </cell>
          <cell r="N1543">
            <v>-1677908.15</v>
          </cell>
          <cell r="O1543">
            <v>-14631307</v>
          </cell>
          <cell r="P1543">
            <v>-14602209.15</v>
          </cell>
          <cell r="Q1543">
            <v>-1193227</v>
          </cell>
          <cell r="R1543">
            <v>-3944004</v>
          </cell>
          <cell r="S1543">
            <v>-4937060</v>
          </cell>
          <cell r="T1543">
            <v>-4527918.1500000004</v>
          </cell>
          <cell r="U1543">
            <v>-4942134.5</v>
          </cell>
          <cell r="V1543">
            <v>-3165229</v>
          </cell>
          <cell r="W1543">
            <v>-7357497</v>
          </cell>
          <cell r="X1543">
            <v>-12275024.2875</v>
          </cell>
        </row>
        <row r="1544">
          <cell r="A1544" t="str">
            <v xml:space="preserve">                                                  MKTG_INCENT_PRG</v>
          </cell>
          <cell r="B1544" t="str">
            <v xml:space="preserve">                                                  MKTG_INCENT_PRG-Variable Compensation</v>
          </cell>
          <cell r="C1544">
            <v>-1314668</v>
          </cell>
          <cell r="D1544">
            <v>-1314668</v>
          </cell>
          <cell r="E1544">
            <v>1436109</v>
          </cell>
          <cell r="F1544">
            <v>-1314668</v>
          </cell>
          <cell r="G1544">
            <v>-1314668</v>
          </cell>
          <cell r="H1544">
            <v>-1314668</v>
          </cell>
          <cell r="I1544">
            <v>-1314668</v>
          </cell>
          <cell r="J1544">
            <v>-1314668</v>
          </cell>
          <cell r="K1544">
            <v>-2307724</v>
          </cell>
          <cell r="L1544">
            <v>-1425005</v>
          </cell>
          <cell r="M1544">
            <v>-1425005</v>
          </cell>
          <cell r="N1544">
            <v>-1677908.15</v>
          </cell>
          <cell r="O1544">
            <v>-14631307</v>
          </cell>
          <cell r="P1544">
            <v>-14602209.15</v>
          </cell>
          <cell r="Q1544">
            <v>-1193227</v>
          </cell>
          <cell r="R1544">
            <v>-3944004</v>
          </cell>
          <cell r="S1544">
            <v>-4937060</v>
          </cell>
          <cell r="T1544">
            <v>-4527918.1500000004</v>
          </cell>
          <cell r="U1544">
            <v>-4942134.5</v>
          </cell>
          <cell r="V1544">
            <v>-3165229</v>
          </cell>
          <cell r="W1544">
            <v>-7357497</v>
          </cell>
          <cell r="X1544">
            <v>-12275024.2875</v>
          </cell>
        </row>
        <row r="1545">
          <cell r="A1545">
            <v>611171</v>
          </cell>
          <cell r="B1545" t="str">
            <v xml:space="preserve">                                                       611171     Other Employee Comp</v>
          </cell>
          <cell r="C1545">
            <v>-17786982.760000002</v>
          </cell>
          <cell r="D1545">
            <v>-25432842.550000001</v>
          </cell>
          <cell r="E1545">
            <v>-27943466.210000001</v>
          </cell>
          <cell r="F1545">
            <v>-29442426.190000001</v>
          </cell>
          <cell r="G1545">
            <v>-29949775.350000001</v>
          </cell>
          <cell r="H1545">
            <v>-30898387.550000001</v>
          </cell>
          <cell r="I1545">
            <v>-24147417.850000001</v>
          </cell>
          <cell r="J1545">
            <v>-29697062.109999999</v>
          </cell>
          <cell r="K1545">
            <v>-30928080.399999999</v>
          </cell>
          <cell r="L1545">
            <v>-29420117.93</v>
          </cell>
          <cell r="M1545">
            <v>-28584750.120000001</v>
          </cell>
          <cell r="N1545">
            <v>-45663166.289999999</v>
          </cell>
          <cell r="O1545">
            <v>-258605051.06999999</v>
          </cell>
          <cell r="P1545">
            <v>-349894475.31</v>
          </cell>
          <cell r="Q1545">
            <v>-71163291.520000011</v>
          </cell>
          <cell r="R1545">
            <v>-90290589.090000004</v>
          </cell>
          <cell r="S1545">
            <v>-84772560.359999999</v>
          </cell>
          <cell r="T1545">
            <v>-103668034.34</v>
          </cell>
          <cell r="U1545">
            <v>-97693787.664999992</v>
          </cell>
          <cell r="V1545">
            <v>-115944595.72499999</v>
          </cell>
          <cell r="W1545">
            <v>-202144995.15250003</v>
          </cell>
          <cell r="X1545">
            <v>-293999696.05000001</v>
          </cell>
        </row>
        <row r="1546">
          <cell r="A1546">
            <v>611173</v>
          </cell>
          <cell r="B1546" t="str">
            <v xml:space="preserve">                                                       611173</v>
          </cell>
          <cell r="C1546" t="str">
            <v>0</v>
          </cell>
          <cell r="D1546" t="str">
            <v>0</v>
          </cell>
          <cell r="E1546" t="str">
            <v>0</v>
          </cell>
          <cell r="F1546" t="str">
            <v>0</v>
          </cell>
          <cell r="G1546" t="str">
            <v>0</v>
          </cell>
          <cell r="H1546" t="str">
            <v>0</v>
          </cell>
          <cell r="I1546" t="str">
            <v>0</v>
          </cell>
          <cell r="J1546" t="str">
            <v>0</v>
          </cell>
          <cell r="K1546" t="str">
            <v>0</v>
          </cell>
          <cell r="L1546" t="str">
            <v>0</v>
          </cell>
          <cell r="M1546" t="str">
            <v>0</v>
          </cell>
          <cell r="N1546" t="str">
            <v>0</v>
          </cell>
          <cell r="O1546" t="str">
            <v>0</v>
          </cell>
          <cell r="P1546" t="str">
            <v>0</v>
          </cell>
          <cell r="Q1546" t="str">
            <v>0</v>
          </cell>
          <cell r="R1546" t="str">
            <v>0</v>
          </cell>
          <cell r="S1546" t="str">
            <v>0</v>
          </cell>
          <cell r="T1546" t="str">
            <v>0</v>
          </cell>
          <cell r="U1546" t="str">
            <v>0</v>
          </cell>
          <cell r="V1546" t="str">
            <v>0</v>
          </cell>
          <cell r="W1546" t="str">
            <v>0</v>
          </cell>
          <cell r="X1546" t="str">
            <v>0</v>
          </cell>
        </row>
        <row r="1547">
          <cell r="A1547">
            <v>611181</v>
          </cell>
          <cell r="B1547" t="str">
            <v xml:space="preserve">                                                       611181     Vacation Expense</v>
          </cell>
          <cell r="C1547">
            <v>15810.01</v>
          </cell>
          <cell r="D1547">
            <v>3366118.76</v>
          </cell>
          <cell r="E1547">
            <v>391639.87</v>
          </cell>
          <cell r="F1547">
            <v>1148823.77</v>
          </cell>
          <cell r="G1547">
            <v>489054.4</v>
          </cell>
          <cell r="H1547">
            <v>-12144041.449999999</v>
          </cell>
          <cell r="I1547">
            <v>92726.03</v>
          </cell>
          <cell r="J1547">
            <v>423779.72</v>
          </cell>
          <cell r="K1547">
            <v>192913.89</v>
          </cell>
          <cell r="L1547">
            <v>-813047.71</v>
          </cell>
          <cell r="M1547">
            <v>48934.71</v>
          </cell>
          <cell r="N1547">
            <v>4826237.72</v>
          </cell>
          <cell r="O1547">
            <v>-264158.36</v>
          </cell>
          <cell r="P1547">
            <v>-1961050.28</v>
          </cell>
          <cell r="Q1547">
            <v>3773568.64</v>
          </cell>
          <cell r="R1547">
            <v>-10506163.279999999</v>
          </cell>
          <cell r="S1547">
            <v>709419.64</v>
          </cell>
          <cell r="T1547">
            <v>4062124.72</v>
          </cell>
          <cell r="U1547">
            <v>1726787.2650000001</v>
          </cell>
          <cell r="V1547">
            <v>1843703.3049999999</v>
          </cell>
          <cell r="W1547">
            <v>-6402931.7850000001</v>
          </cell>
          <cell r="X1547">
            <v>-5401933.9975000005</v>
          </cell>
        </row>
        <row r="1548">
          <cell r="A1548" t="str">
            <v xml:space="preserve">                                                  OTH_EMPL_COMP</v>
          </cell>
          <cell r="B1548" t="str">
            <v xml:space="preserve">                                                  OTH_EMPL_COMP-OTHER EMPLOYEE COMPENSATION</v>
          </cell>
          <cell r="C1548">
            <v>-17771172.75</v>
          </cell>
          <cell r="D1548">
            <v>-22066723.789999999</v>
          </cell>
          <cell r="E1548">
            <v>-27551826.34</v>
          </cell>
          <cell r="F1548">
            <v>-28293602.420000002</v>
          </cell>
          <cell r="G1548">
            <v>-29460720.950000003</v>
          </cell>
          <cell r="H1548">
            <v>-43042429</v>
          </cell>
          <cell r="I1548">
            <v>-24054691.82</v>
          </cell>
          <cell r="J1548">
            <v>-29273282.390000001</v>
          </cell>
          <cell r="K1548">
            <v>-30735166.509999998</v>
          </cell>
          <cell r="L1548">
            <v>-30233165.640000001</v>
          </cell>
          <cell r="M1548">
            <v>-28535815.41</v>
          </cell>
          <cell r="N1548">
            <v>-40836928.57</v>
          </cell>
          <cell r="O1548">
            <v>-258869209.43000001</v>
          </cell>
          <cell r="P1548">
            <v>-351855525.58999997</v>
          </cell>
          <cell r="Q1548">
            <v>-67389722.879999995</v>
          </cell>
          <cell r="R1548">
            <v>-100796752.37</v>
          </cell>
          <cell r="S1548">
            <v>-84063140.719999999</v>
          </cell>
          <cell r="T1548">
            <v>-99605909.620000005</v>
          </cell>
          <cell r="U1548">
            <v>-95967000.400000006</v>
          </cell>
          <cell r="V1548">
            <v>-114100892.42</v>
          </cell>
          <cell r="W1548">
            <v>-208547926.9375</v>
          </cell>
          <cell r="X1548">
            <v>-299401630.04749995</v>
          </cell>
        </row>
        <row r="1549">
          <cell r="A1549" t="str">
            <v xml:space="preserve">                                             COMPENSATION</v>
          </cell>
          <cell r="B1549" t="str">
            <v xml:space="preserve">                                             COMPENSATION</v>
          </cell>
          <cell r="C1549">
            <v>-80051676.609999999</v>
          </cell>
          <cell r="D1549">
            <v>-86283483.549999982</v>
          </cell>
          <cell r="E1549">
            <v>-91719529.400000006</v>
          </cell>
          <cell r="F1549">
            <v>-95176411.849999994</v>
          </cell>
          <cell r="G1549">
            <v>-97347203.609999999</v>
          </cell>
          <cell r="H1549">
            <v>-111987915.90000001</v>
          </cell>
          <cell r="I1549">
            <v>-94134230.159999996</v>
          </cell>
          <cell r="J1549">
            <v>-101404820.03</v>
          </cell>
          <cell r="K1549">
            <v>-106153197.82999998</v>
          </cell>
          <cell r="L1549">
            <v>-105429079.42</v>
          </cell>
          <cell r="M1549">
            <v>-105169834.14</v>
          </cell>
          <cell r="N1549">
            <v>-102735382.98</v>
          </cell>
          <cell r="O1549">
            <v>-998945647.46000004</v>
          </cell>
          <cell r="P1549">
            <v>-1177592765.48</v>
          </cell>
          <cell r="Q1549">
            <v>-258054689.55999997</v>
          </cell>
          <cell r="R1549">
            <v>-304511531.36000001</v>
          </cell>
          <cell r="S1549">
            <v>-301692248.01999998</v>
          </cell>
          <cell r="T1549">
            <v>-313334296.54000002</v>
          </cell>
          <cell r="U1549">
            <v>-375846793.44749999</v>
          </cell>
          <cell r="V1549">
            <v>-406107579.22750002</v>
          </cell>
          <cell r="W1549">
            <v>-710407603.01250005</v>
          </cell>
          <cell r="X1549">
            <v>-1021599041.3200001</v>
          </cell>
        </row>
        <row r="1550">
          <cell r="A1550">
            <v>611511</v>
          </cell>
          <cell r="B1550" t="str">
            <v xml:space="preserve">                                                  611511     Dues</v>
          </cell>
          <cell r="C1550">
            <v>-439418.7</v>
          </cell>
          <cell r="D1550">
            <v>-91459.38</v>
          </cell>
          <cell r="E1550">
            <v>-114219.01</v>
          </cell>
          <cell r="F1550">
            <v>-315189.90000000002</v>
          </cell>
          <cell r="G1550">
            <v>-167600.42000000001</v>
          </cell>
          <cell r="H1550">
            <v>-172018.78</v>
          </cell>
          <cell r="I1550">
            <v>-60822.8</v>
          </cell>
          <cell r="J1550">
            <v>-48871.97</v>
          </cell>
          <cell r="K1550">
            <v>-72674.179999999993</v>
          </cell>
          <cell r="L1550">
            <v>-147162.20000000001</v>
          </cell>
          <cell r="M1550">
            <v>-216671.49</v>
          </cell>
          <cell r="N1550">
            <v>-53722.05</v>
          </cell>
          <cell r="O1550">
            <v>-1705569.03</v>
          </cell>
          <cell r="P1550">
            <v>-1899830.88</v>
          </cell>
          <cell r="Q1550">
            <v>-645097.09</v>
          </cell>
          <cell r="R1550">
            <v>-654809.1</v>
          </cell>
          <cell r="S1550">
            <v>-182368.95</v>
          </cell>
          <cell r="T1550">
            <v>-417555.74</v>
          </cell>
          <cell r="U1550">
            <v>-830240.72499999998</v>
          </cell>
          <cell r="V1550">
            <v>-1008294.42</v>
          </cell>
          <cell r="W1550">
            <v>-1388127.82</v>
          </cell>
          <cell r="X1550">
            <v>-1714413.0475000001</v>
          </cell>
        </row>
        <row r="1551">
          <cell r="A1551">
            <v>611513</v>
          </cell>
          <cell r="B1551" t="str">
            <v xml:space="preserve">                                                  611513     Subscriptions</v>
          </cell>
          <cell r="C1551">
            <v>-65918.03</v>
          </cell>
          <cell r="D1551">
            <v>-51015.4</v>
          </cell>
          <cell r="E1551">
            <v>-34782.53</v>
          </cell>
          <cell r="F1551">
            <v>-100064.15</v>
          </cell>
          <cell r="G1551">
            <v>-23296.52</v>
          </cell>
          <cell r="H1551">
            <v>-26962.19</v>
          </cell>
          <cell r="I1551">
            <v>-82122.429999999993</v>
          </cell>
          <cell r="J1551">
            <v>-25763.1</v>
          </cell>
          <cell r="K1551">
            <v>-112165.31</v>
          </cell>
          <cell r="L1551">
            <v>-78091.429999999993</v>
          </cell>
          <cell r="M1551">
            <v>10026.01</v>
          </cell>
          <cell r="N1551">
            <v>-43000.21</v>
          </cell>
          <cell r="O1551">
            <v>-767633.46</v>
          </cell>
          <cell r="P1551">
            <v>-633155.29</v>
          </cell>
          <cell r="Q1551">
            <v>-151715.96</v>
          </cell>
          <cell r="R1551">
            <v>-150322.85999999999</v>
          </cell>
          <cell r="S1551">
            <v>-220050.84</v>
          </cell>
          <cell r="T1551">
            <v>-111065.63</v>
          </cell>
          <cell r="U1551">
            <v>-275550.21999999997</v>
          </cell>
          <cell r="V1551">
            <v>-245152.88</v>
          </cell>
          <cell r="W1551">
            <v>-404553.52</v>
          </cell>
          <cell r="X1551">
            <v>-586395.28</v>
          </cell>
        </row>
        <row r="1552">
          <cell r="A1552">
            <v>611514</v>
          </cell>
          <cell r="B1552" t="str">
            <v xml:space="preserve">                                                  611514     Educational Materials</v>
          </cell>
          <cell r="C1552">
            <v>-16419.560000000001</v>
          </cell>
          <cell r="D1552">
            <v>-14950.45</v>
          </cell>
          <cell r="E1552">
            <v>-15376.72</v>
          </cell>
          <cell r="F1552">
            <v>-16384.96</v>
          </cell>
          <cell r="G1552">
            <v>-22850.92</v>
          </cell>
          <cell r="H1552">
            <v>-21077.09</v>
          </cell>
          <cell r="I1552">
            <v>-11539.89</v>
          </cell>
          <cell r="J1552">
            <v>-31268.51</v>
          </cell>
          <cell r="K1552">
            <v>-12706.69</v>
          </cell>
          <cell r="L1552">
            <v>-76331.91</v>
          </cell>
          <cell r="M1552">
            <v>-21067.29</v>
          </cell>
          <cell r="N1552">
            <v>-27374.83</v>
          </cell>
          <cell r="O1552">
            <v>-341341.41</v>
          </cell>
          <cell r="P1552">
            <v>-287348.82</v>
          </cell>
          <cell r="Q1552">
            <v>-46746.73</v>
          </cell>
          <cell r="R1552">
            <v>-60312.97</v>
          </cell>
          <cell r="S1552">
            <v>-55515.09</v>
          </cell>
          <cell r="T1552">
            <v>-124774.03</v>
          </cell>
          <cell r="U1552">
            <v>-108969.42749999999</v>
          </cell>
          <cell r="V1552">
            <v>-75730.18250000001</v>
          </cell>
          <cell r="W1552">
            <v>-134525.54500000001</v>
          </cell>
          <cell r="X1552">
            <v>-237201.07500000001</v>
          </cell>
        </row>
        <row r="1553">
          <cell r="A1553">
            <v>611515</v>
          </cell>
          <cell r="B1553" t="str">
            <v xml:space="preserve">                                                  611515     Employee Development</v>
          </cell>
          <cell r="C1553">
            <v>-105145.5</v>
          </cell>
          <cell r="D1553">
            <v>-137402.4</v>
          </cell>
          <cell r="E1553">
            <v>-125179.75</v>
          </cell>
          <cell r="F1553">
            <v>-171394.94</v>
          </cell>
          <cell r="G1553">
            <v>-158764.13</v>
          </cell>
          <cell r="H1553">
            <v>-181704.16</v>
          </cell>
          <cell r="I1553">
            <v>-102266.22</v>
          </cell>
          <cell r="J1553">
            <v>-238046.1</v>
          </cell>
          <cell r="K1553">
            <v>-149008.62</v>
          </cell>
          <cell r="L1553">
            <v>-259865.86</v>
          </cell>
          <cell r="M1553">
            <v>-152648.31</v>
          </cell>
          <cell r="N1553">
            <v>-291054.34999999998</v>
          </cell>
          <cell r="O1553">
            <v>-1424141.22</v>
          </cell>
          <cell r="P1553">
            <v>-2072480.34</v>
          </cell>
          <cell r="Q1553">
            <v>-367727.65</v>
          </cell>
          <cell r="R1553">
            <v>-511863.23</v>
          </cell>
          <cell r="S1553">
            <v>-489320.94</v>
          </cell>
          <cell r="T1553">
            <v>-703568.52</v>
          </cell>
          <cell r="U1553">
            <v>-534890.5675</v>
          </cell>
          <cell r="V1553">
            <v>-621081.96</v>
          </cell>
          <cell r="W1553">
            <v>-1112565.75</v>
          </cell>
          <cell r="X1553">
            <v>-1712898.9575</v>
          </cell>
        </row>
        <row r="1554">
          <cell r="A1554">
            <v>611516</v>
          </cell>
          <cell r="B1554" t="str">
            <v xml:space="preserve">                                                  611516     Tuition Assistance</v>
          </cell>
          <cell r="C1554">
            <v>-891468.43</v>
          </cell>
          <cell r="D1554">
            <v>-345614.67</v>
          </cell>
          <cell r="E1554">
            <v>-128743.25</v>
          </cell>
          <cell r="F1554">
            <v>-160431.87</v>
          </cell>
          <cell r="G1554">
            <v>-465829.42</v>
          </cell>
          <cell r="H1554">
            <v>-380064.51</v>
          </cell>
          <cell r="I1554">
            <v>-321601.64</v>
          </cell>
          <cell r="J1554">
            <v>-540026.5</v>
          </cell>
          <cell r="K1554">
            <v>-463326.14</v>
          </cell>
          <cell r="L1554">
            <v>-243227.41</v>
          </cell>
          <cell r="M1554">
            <v>-54877.35</v>
          </cell>
          <cell r="N1554">
            <v>-41113.839999999997</v>
          </cell>
          <cell r="O1554">
            <v>-3117248.96</v>
          </cell>
          <cell r="P1554">
            <v>-4036325.03</v>
          </cell>
          <cell r="Q1554">
            <v>-1365826.35</v>
          </cell>
          <cell r="R1554">
            <v>-1006325.8</v>
          </cell>
          <cell r="S1554">
            <v>-1324954.28</v>
          </cell>
          <cell r="T1554">
            <v>-339218.6</v>
          </cell>
          <cell r="U1554">
            <v>-1652906.71</v>
          </cell>
          <cell r="V1554">
            <v>-1814081.09</v>
          </cell>
          <cell r="W1554">
            <v>-2999198.165</v>
          </cell>
          <cell r="X1554">
            <v>-3917244.1224999996</v>
          </cell>
        </row>
        <row r="1555">
          <cell r="A1555">
            <v>611521</v>
          </cell>
          <cell r="B1555" t="str">
            <v xml:space="preserve">                                                  611521     Recruitment Fees</v>
          </cell>
          <cell r="C1555">
            <v>-349514.32</v>
          </cell>
          <cell r="D1555">
            <v>-1248902.22</v>
          </cell>
          <cell r="E1555">
            <v>-1002733.56</v>
          </cell>
          <cell r="F1555">
            <v>-1035244.9</v>
          </cell>
          <cell r="G1555">
            <v>-864529.95</v>
          </cell>
          <cell r="H1555">
            <v>-1561651.59</v>
          </cell>
          <cell r="I1555">
            <v>-1341479.8600000001</v>
          </cell>
          <cell r="J1555">
            <v>-1073667.6100000001</v>
          </cell>
          <cell r="K1555">
            <v>-901535.48</v>
          </cell>
          <cell r="L1555">
            <v>-1972972.84</v>
          </cell>
          <cell r="M1555">
            <v>-326408.27</v>
          </cell>
          <cell r="N1555">
            <v>-1262387.3400000001</v>
          </cell>
          <cell r="O1555">
            <v>-8808625.8599999994</v>
          </cell>
          <cell r="P1555">
            <v>-12941027.939999999</v>
          </cell>
          <cell r="Q1555">
            <v>-2601150.1</v>
          </cell>
          <cell r="R1555">
            <v>-3461426.44</v>
          </cell>
          <cell r="S1555">
            <v>-3316682.95</v>
          </cell>
          <cell r="T1555">
            <v>-3561768.45</v>
          </cell>
          <cell r="U1555">
            <v>-3339426.7049999996</v>
          </cell>
          <cell r="V1555">
            <v>-4200261.6475</v>
          </cell>
          <cell r="W1555">
            <v>-7830904.1100000013</v>
          </cell>
          <cell r="X1555">
            <v>-11337790.09</v>
          </cell>
        </row>
        <row r="1556">
          <cell r="A1556">
            <v>611522</v>
          </cell>
          <cell r="B1556" t="str">
            <v xml:space="preserve">                                                  611522</v>
          </cell>
          <cell r="C1556" t="str">
            <v>0</v>
          </cell>
          <cell r="D1556" t="str">
            <v>0</v>
          </cell>
          <cell r="E1556" t="str">
            <v>0</v>
          </cell>
          <cell r="F1556" t="str">
            <v>0</v>
          </cell>
          <cell r="G1556" t="str">
            <v>0</v>
          </cell>
          <cell r="H1556" t="str">
            <v>0</v>
          </cell>
          <cell r="I1556" t="str">
            <v>0</v>
          </cell>
          <cell r="J1556" t="str">
            <v>0</v>
          </cell>
          <cell r="K1556" t="str">
            <v>0</v>
          </cell>
          <cell r="L1556" t="str">
            <v>0</v>
          </cell>
          <cell r="M1556" t="str">
            <v>0</v>
          </cell>
          <cell r="N1556" t="str">
            <v>0</v>
          </cell>
          <cell r="O1556" t="str">
            <v>0</v>
          </cell>
          <cell r="P1556" t="str">
            <v>0</v>
          </cell>
          <cell r="Q1556" t="str">
            <v>0</v>
          </cell>
          <cell r="R1556" t="str">
            <v>0</v>
          </cell>
          <cell r="S1556" t="str">
            <v>0</v>
          </cell>
          <cell r="T1556" t="str">
            <v>0</v>
          </cell>
          <cell r="U1556" t="str">
            <v>0</v>
          </cell>
          <cell r="V1556" t="str">
            <v>0</v>
          </cell>
          <cell r="W1556" t="str">
            <v>0</v>
          </cell>
          <cell r="X1556" t="str">
            <v>0</v>
          </cell>
        </row>
        <row r="1557">
          <cell r="A1557">
            <v>611531</v>
          </cell>
          <cell r="B1557" t="str">
            <v xml:space="preserve">                                                  611531     Moving Relocation</v>
          </cell>
          <cell r="C1557">
            <v>-268895.90999999997</v>
          </cell>
          <cell r="D1557">
            <v>-367090.59</v>
          </cell>
          <cell r="E1557">
            <v>-542889.96</v>
          </cell>
          <cell r="F1557">
            <v>-219571.48</v>
          </cell>
          <cell r="G1557">
            <v>-856939.33</v>
          </cell>
          <cell r="H1557">
            <v>-693305.67</v>
          </cell>
          <cell r="I1557">
            <v>-842261.87</v>
          </cell>
          <cell r="J1557">
            <v>-877300.59</v>
          </cell>
          <cell r="K1557">
            <v>-1254791.43</v>
          </cell>
          <cell r="L1557">
            <v>-557367.99</v>
          </cell>
          <cell r="M1557">
            <v>-952841.42</v>
          </cell>
          <cell r="N1557">
            <v>-729325.38</v>
          </cell>
          <cell r="O1557">
            <v>-4620416.83</v>
          </cell>
          <cell r="P1557">
            <v>-8162581.6200000001</v>
          </cell>
          <cell r="Q1557">
            <v>-1178876.46</v>
          </cell>
          <cell r="R1557">
            <v>-1769816.48</v>
          </cell>
          <cell r="S1557">
            <v>-2974353.89</v>
          </cell>
          <cell r="T1557">
            <v>-2239534.79</v>
          </cell>
          <cell r="U1557">
            <v>-1676043.925</v>
          </cell>
          <cell r="V1557">
            <v>-1945351.1524999999</v>
          </cell>
          <cell r="W1557">
            <v>-4332737.4950000001</v>
          </cell>
          <cell r="X1557">
            <v>-6999824.8775000004</v>
          </cell>
        </row>
        <row r="1558">
          <cell r="A1558">
            <v>611532</v>
          </cell>
          <cell r="B1558" t="str">
            <v xml:space="preserve">                                                  611532</v>
          </cell>
          <cell r="C1558" t="str">
            <v>0</v>
          </cell>
          <cell r="D1558" t="str">
            <v>0</v>
          </cell>
          <cell r="E1558" t="str">
            <v>0</v>
          </cell>
          <cell r="F1558" t="str">
            <v>0</v>
          </cell>
          <cell r="G1558" t="str">
            <v>0</v>
          </cell>
          <cell r="H1558" t="str">
            <v>0</v>
          </cell>
          <cell r="I1558" t="str">
            <v>0</v>
          </cell>
          <cell r="J1558" t="str">
            <v>0</v>
          </cell>
          <cell r="K1558" t="str">
            <v>0</v>
          </cell>
          <cell r="L1558" t="str">
            <v>0</v>
          </cell>
          <cell r="M1558" t="str">
            <v>0</v>
          </cell>
          <cell r="N1558" t="str">
            <v>0</v>
          </cell>
          <cell r="O1558" t="str">
            <v>0</v>
          </cell>
          <cell r="P1558" t="str">
            <v>0</v>
          </cell>
          <cell r="Q1558" t="str">
            <v>0</v>
          </cell>
          <cell r="R1558" t="str">
            <v>0</v>
          </cell>
          <cell r="S1558" t="str">
            <v>0</v>
          </cell>
          <cell r="T1558" t="str">
            <v>0</v>
          </cell>
          <cell r="U1558" t="str">
            <v>0</v>
          </cell>
          <cell r="V1558" t="str">
            <v>0</v>
          </cell>
          <cell r="W1558" t="str">
            <v>0</v>
          </cell>
          <cell r="X1558" t="str">
            <v>0</v>
          </cell>
        </row>
        <row r="1559">
          <cell r="A1559">
            <v>611533</v>
          </cell>
          <cell r="B1559" t="str">
            <v xml:space="preserve">                                                  611533</v>
          </cell>
          <cell r="C1559" t="str">
            <v>0</v>
          </cell>
          <cell r="D1559" t="str">
            <v>0</v>
          </cell>
          <cell r="E1559" t="str">
            <v>0</v>
          </cell>
          <cell r="F1559" t="str">
            <v>0</v>
          </cell>
          <cell r="G1559" t="str">
            <v>0</v>
          </cell>
          <cell r="H1559" t="str">
            <v>0</v>
          </cell>
          <cell r="I1559" t="str">
            <v>0</v>
          </cell>
          <cell r="J1559" t="str">
            <v>0</v>
          </cell>
          <cell r="K1559" t="str">
            <v>0</v>
          </cell>
          <cell r="L1559" t="str">
            <v>0</v>
          </cell>
          <cell r="M1559" t="str">
            <v>0</v>
          </cell>
          <cell r="N1559" t="str">
            <v>0</v>
          </cell>
          <cell r="O1559" t="str">
            <v>0</v>
          </cell>
          <cell r="P1559" t="str">
            <v>0</v>
          </cell>
          <cell r="Q1559" t="str">
            <v>0</v>
          </cell>
          <cell r="R1559" t="str">
            <v>0</v>
          </cell>
          <cell r="S1559" t="str">
            <v>0</v>
          </cell>
          <cell r="T1559" t="str">
            <v>0</v>
          </cell>
          <cell r="U1559" t="str">
            <v>0</v>
          </cell>
          <cell r="V1559" t="str">
            <v>0</v>
          </cell>
          <cell r="W1559" t="str">
            <v>0</v>
          </cell>
          <cell r="X1559" t="str">
            <v>0</v>
          </cell>
        </row>
        <row r="1560">
          <cell r="A1560">
            <v>611541</v>
          </cell>
          <cell r="B1560" t="str">
            <v xml:space="preserve">                                                  611541     Severance Pay</v>
          </cell>
          <cell r="C1560">
            <v>-131998.63</v>
          </cell>
          <cell r="D1560">
            <v>-2926807.12</v>
          </cell>
          <cell r="E1560">
            <v>-846143.97</v>
          </cell>
          <cell r="F1560">
            <v>-244904.11</v>
          </cell>
          <cell r="G1560">
            <v>-1025267.18</v>
          </cell>
          <cell r="H1560">
            <v>-1418499.49</v>
          </cell>
          <cell r="I1560">
            <v>-294973.92</v>
          </cell>
          <cell r="J1560">
            <v>-19402.810000000001</v>
          </cell>
          <cell r="K1560">
            <v>-873468.79</v>
          </cell>
          <cell r="L1560">
            <v>-1636991.53</v>
          </cell>
          <cell r="M1560">
            <v>-481387.5</v>
          </cell>
          <cell r="N1560">
            <v>-7136670.0099999998</v>
          </cell>
          <cell r="O1560">
            <v>-14234334.66</v>
          </cell>
          <cell r="P1560">
            <v>-17036515.059999999</v>
          </cell>
          <cell r="Q1560">
            <v>-3904949.72</v>
          </cell>
          <cell r="R1560">
            <v>-2688670.78</v>
          </cell>
          <cell r="S1560">
            <v>-1187845.52</v>
          </cell>
          <cell r="T1560">
            <v>-9255049.0399999991</v>
          </cell>
          <cell r="U1560">
            <v>-5332522.1900000004</v>
          </cell>
          <cell r="V1560">
            <v>-4955886.2650000006</v>
          </cell>
          <cell r="W1560">
            <v>-7042919.5424999995</v>
          </cell>
          <cell r="X1560">
            <v>-11034070.92</v>
          </cell>
        </row>
        <row r="1561">
          <cell r="A1561">
            <v>611542</v>
          </cell>
          <cell r="B1561" t="str">
            <v xml:space="preserve">                                                  611542     Supplement Annuities</v>
          </cell>
          <cell r="C1561" t="str">
            <v>0</v>
          </cell>
          <cell r="D1561" t="str">
            <v>0</v>
          </cell>
          <cell r="E1561" t="str">
            <v>0</v>
          </cell>
          <cell r="F1561" t="str">
            <v>0</v>
          </cell>
          <cell r="G1561" t="str">
            <v>0</v>
          </cell>
          <cell r="H1561" t="str">
            <v>0</v>
          </cell>
          <cell r="I1561" t="str">
            <v>0</v>
          </cell>
          <cell r="J1561" t="str">
            <v>0</v>
          </cell>
          <cell r="K1561" t="str">
            <v>0</v>
          </cell>
          <cell r="L1561" t="str">
            <v>0</v>
          </cell>
          <cell r="M1561" t="str">
            <v>0</v>
          </cell>
          <cell r="N1561" t="str">
            <v>0</v>
          </cell>
          <cell r="O1561" t="str">
            <v>0</v>
          </cell>
          <cell r="P1561" t="str">
            <v>0</v>
          </cell>
          <cell r="Q1561" t="str">
            <v>0</v>
          </cell>
          <cell r="R1561" t="str">
            <v>0</v>
          </cell>
          <cell r="S1561" t="str">
            <v>0</v>
          </cell>
          <cell r="T1561" t="str">
            <v>0</v>
          </cell>
          <cell r="U1561" t="str">
            <v>0</v>
          </cell>
          <cell r="V1561" t="str">
            <v>0</v>
          </cell>
          <cell r="W1561" t="str">
            <v>0</v>
          </cell>
          <cell r="X1561" t="str">
            <v>0</v>
          </cell>
        </row>
        <row r="1562">
          <cell r="A1562" t="str">
            <v xml:space="preserve">                                             OTH_PERSONNEL_COST</v>
          </cell>
          <cell r="B1562" t="str">
            <v xml:space="preserve">                                             Other personnel costs</v>
          </cell>
          <cell r="C1562">
            <v>-2268779.08</v>
          </cell>
          <cell r="D1562">
            <v>-5183242.2300000004</v>
          </cell>
          <cell r="E1562">
            <v>-2810068.75</v>
          </cell>
          <cell r="F1562">
            <v>-2263186.31</v>
          </cell>
          <cell r="G1562">
            <v>-3585077.87</v>
          </cell>
          <cell r="H1562">
            <v>-4455283.4800000004</v>
          </cell>
          <cell r="I1562">
            <v>-3057068.63</v>
          </cell>
          <cell r="J1562">
            <v>-2854347.19</v>
          </cell>
          <cell r="K1562">
            <v>-3839676.64</v>
          </cell>
          <cell r="L1562">
            <v>-4972011.17</v>
          </cell>
          <cell r="M1562">
            <v>-2195875.62</v>
          </cell>
          <cell r="N1562">
            <v>-9584648.0099999998</v>
          </cell>
          <cell r="O1562">
            <v>-35019311.43</v>
          </cell>
          <cell r="P1562">
            <v>-47069264.979999997</v>
          </cell>
          <cell r="Q1562">
            <v>-10262090.060000001</v>
          </cell>
          <cell r="R1562">
            <v>-10303547.66</v>
          </cell>
          <cell r="S1562">
            <v>-9751092.4600000009</v>
          </cell>
          <cell r="T1562">
            <v>-16752534.800000001</v>
          </cell>
          <cell r="U1562">
            <v>-13750550.470000001</v>
          </cell>
          <cell r="V1562">
            <v>-14865839.5975</v>
          </cell>
          <cell r="W1562">
            <v>-25245531.947499998</v>
          </cell>
          <cell r="X1562">
            <v>-37539838.369999997</v>
          </cell>
        </row>
        <row r="1563">
          <cell r="A1563" t="str">
            <v xml:space="preserve">                                        TOTAL_COMPENSATION</v>
          </cell>
          <cell r="B1563" t="str">
            <v xml:space="preserve">                                        Total compensation</v>
          </cell>
          <cell r="C1563">
            <v>-82320455.689999998</v>
          </cell>
          <cell r="D1563">
            <v>-91466725.779999986</v>
          </cell>
          <cell r="E1563">
            <v>-94529598.150000006</v>
          </cell>
          <cell r="F1563">
            <v>-97439598.159999996</v>
          </cell>
          <cell r="G1563">
            <v>-100932281.48</v>
          </cell>
          <cell r="H1563">
            <v>-116443199.38000001</v>
          </cell>
          <cell r="I1563">
            <v>-97191298.789999992</v>
          </cell>
          <cell r="J1563">
            <v>-104259167.22</v>
          </cell>
          <cell r="K1563">
            <v>-109992874.46999998</v>
          </cell>
          <cell r="L1563">
            <v>-110401090.59</v>
          </cell>
          <cell r="M1563">
            <v>-107365709.76000001</v>
          </cell>
          <cell r="N1563">
            <v>-112320030.99000001</v>
          </cell>
          <cell r="O1563">
            <v>-1033964958.89</v>
          </cell>
          <cell r="P1563">
            <v>-1224662030.46</v>
          </cell>
          <cell r="Q1563">
            <v>-268316779.61999997</v>
          </cell>
          <cell r="R1563">
            <v>-314815079.01999998</v>
          </cell>
          <cell r="S1563">
            <v>-311443340.47999996</v>
          </cell>
          <cell r="T1563">
            <v>-330086831.34000003</v>
          </cell>
          <cell r="U1563">
            <v>-389597343.91750002</v>
          </cell>
          <cell r="V1563">
            <v>-420973418.82499999</v>
          </cell>
          <cell r="W1563">
            <v>-735653134.96000004</v>
          </cell>
          <cell r="X1563">
            <v>-1059138879.6900001</v>
          </cell>
        </row>
        <row r="1564">
          <cell r="A1564">
            <v>612111</v>
          </cell>
          <cell r="B1564" t="str">
            <v xml:space="preserve">                                             612111     Advertising</v>
          </cell>
          <cell r="C1564">
            <v>-55399</v>
          </cell>
          <cell r="D1564">
            <v>-187041</v>
          </cell>
          <cell r="E1564">
            <v>-207538.27</v>
          </cell>
          <cell r="F1564">
            <v>-220923.89</v>
          </cell>
          <cell r="G1564">
            <v>-487481.82</v>
          </cell>
          <cell r="H1564">
            <v>-208836.21</v>
          </cell>
          <cell r="I1564">
            <v>-82155.72</v>
          </cell>
          <cell r="J1564">
            <v>-339483.02</v>
          </cell>
          <cell r="K1564">
            <v>-357724.6</v>
          </cell>
          <cell r="L1564">
            <v>-428481.59</v>
          </cell>
          <cell r="M1564">
            <v>-247089.08</v>
          </cell>
          <cell r="N1564">
            <v>-188405.6</v>
          </cell>
          <cell r="O1564">
            <v>-1758236.47</v>
          </cell>
          <cell r="P1564">
            <v>-3010559.8</v>
          </cell>
          <cell r="Q1564">
            <v>-449978.27</v>
          </cell>
          <cell r="R1564">
            <v>-917241.92</v>
          </cell>
          <cell r="S1564">
            <v>-779363.34</v>
          </cell>
          <cell r="T1564">
            <v>-863976.27</v>
          </cell>
          <cell r="U1564">
            <v>-626513.43500000006</v>
          </cell>
          <cell r="V1564">
            <v>-911621.15</v>
          </cell>
          <cell r="W1564">
            <v>-1688009.64</v>
          </cell>
          <cell r="X1564">
            <v>-2638590.6625000001</v>
          </cell>
        </row>
        <row r="1565">
          <cell r="A1565">
            <v>612112</v>
          </cell>
          <cell r="B1565" t="str">
            <v xml:space="preserve">                                             612112     Advertising Transfer</v>
          </cell>
          <cell r="C1565" t="str">
            <v>0</v>
          </cell>
          <cell r="D1565" t="str">
            <v>0</v>
          </cell>
          <cell r="E1565" t="str">
            <v>0</v>
          </cell>
          <cell r="F1565" t="str">
            <v>0</v>
          </cell>
          <cell r="G1565" t="str">
            <v>0</v>
          </cell>
          <cell r="H1565" t="str">
            <v>0</v>
          </cell>
          <cell r="I1565" t="str">
            <v>0</v>
          </cell>
          <cell r="J1565" t="str">
            <v>0</v>
          </cell>
          <cell r="K1565" t="str">
            <v>0</v>
          </cell>
          <cell r="L1565" t="str">
            <v>0</v>
          </cell>
          <cell r="M1565" t="str">
            <v>0</v>
          </cell>
          <cell r="N1565" t="str">
            <v>0</v>
          </cell>
          <cell r="O1565" t="str">
            <v>0</v>
          </cell>
          <cell r="P1565" t="str">
            <v>0</v>
          </cell>
          <cell r="Q1565" t="str">
            <v>0</v>
          </cell>
          <cell r="R1565" t="str">
            <v>0</v>
          </cell>
          <cell r="S1565" t="str">
            <v>0</v>
          </cell>
          <cell r="T1565" t="str">
            <v>0</v>
          </cell>
          <cell r="U1565" t="str">
            <v>0</v>
          </cell>
          <cell r="V1565" t="str">
            <v>0</v>
          </cell>
          <cell r="W1565" t="str">
            <v>0</v>
          </cell>
          <cell r="X1565" t="str">
            <v>0</v>
          </cell>
        </row>
        <row r="1566">
          <cell r="A1566">
            <v>612121</v>
          </cell>
          <cell r="B1566" t="str">
            <v xml:space="preserve">                                             612121     Appraiser And Credit Rep</v>
          </cell>
          <cell r="C1566">
            <v>-13251.06</v>
          </cell>
          <cell r="D1566">
            <v>-10231.25</v>
          </cell>
          <cell r="E1566">
            <v>-28174.69</v>
          </cell>
          <cell r="F1566">
            <v>-27035</v>
          </cell>
          <cell r="G1566">
            <v>-486915.56</v>
          </cell>
          <cell r="H1566">
            <v>-125964.67</v>
          </cell>
          <cell r="I1566">
            <v>-253897.34</v>
          </cell>
          <cell r="J1566">
            <v>-125096.18</v>
          </cell>
          <cell r="K1566">
            <v>-40142.86</v>
          </cell>
          <cell r="L1566">
            <v>-123197.42</v>
          </cell>
          <cell r="M1566">
            <v>-965883.04</v>
          </cell>
          <cell r="N1566">
            <v>-749856.67</v>
          </cell>
          <cell r="O1566">
            <v>-606605.42000000004</v>
          </cell>
          <cell r="P1566">
            <v>-2949645.74</v>
          </cell>
          <cell r="Q1566">
            <v>-51657</v>
          </cell>
          <cell r="R1566">
            <v>-639915.23</v>
          </cell>
          <cell r="S1566">
            <v>-419136.38</v>
          </cell>
          <cell r="T1566">
            <v>-1838937.13</v>
          </cell>
          <cell r="U1566">
            <v>-173748.94750000004</v>
          </cell>
          <cell r="V1566">
            <v>-346882.19750000001</v>
          </cell>
          <cell r="W1566">
            <v>-954579.04</v>
          </cell>
          <cell r="X1566">
            <v>-1873512.3625</v>
          </cell>
        </row>
        <row r="1567">
          <cell r="A1567">
            <v>612122</v>
          </cell>
          <cell r="B1567" t="str">
            <v xml:space="preserve">                                             612122</v>
          </cell>
          <cell r="C1567" t="str">
            <v>0</v>
          </cell>
          <cell r="D1567" t="str">
            <v>0</v>
          </cell>
          <cell r="E1567" t="str">
            <v>0</v>
          </cell>
          <cell r="F1567" t="str">
            <v>0</v>
          </cell>
          <cell r="G1567" t="str">
            <v>0</v>
          </cell>
          <cell r="H1567" t="str">
            <v>0</v>
          </cell>
          <cell r="I1567" t="str">
            <v>0</v>
          </cell>
          <cell r="J1567" t="str">
            <v>0</v>
          </cell>
          <cell r="K1567" t="str">
            <v>0</v>
          </cell>
          <cell r="L1567" t="str">
            <v>0</v>
          </cell>
          <cell r="M1567" t="str">
            <v>0</v>
          </cell>
          <cell r="N1567" t="str">
            <v>0</v>
          </cell>
          <cell r="O1567" t="str">
            <v>0</v>
          </cell>
          <cell r="P1567" t="str">
            <v>0</v>
          </cell>
          <cell r="Q1567" t="str">
            <v>0</v>
          </cell>
          <cell r="R1567" t="str">
            <v>0</v>
          </cell>
          <cell r="S1567" t="str">
            <v>0</v>
          </cell>
          <cell r="T1567" t="str">
            <v>0</v>
          </cell>
          <cell r="U1567" t="str">
            <v>0</v>
          </cell>
          <cell r="V1567" t="str">
            <v>0</v>
          </cell>
          <cell r="W1567" t="str">
            <v>0</v>
          </cell>
          <cell r="X1567" t="str">
            <v>0</v>
          </cell>
        </row>
        <row r="1568">
          <cell r="A1568">
            <v>612131</v>
          </cell>
          <cell r="B1568" t="str">
            <v xml:space="preserve">                                             612131     Legal Services</v>
          </cell>
          <cell r="C1568">
            <v>-13216703.880000001</v>
          </cell>
          <cell r="D1568">
            <v>-10810624.449999999</v>
          </cell>
          <cell r="E1568">
            <v>-19635511.32</v>
          </cell>
          <cell r="F1568">
            <v>-11419475.880000001</v>
          </cell>
          <cell r="G1568">
            <v>-9587673.1300000008</v>
          </cell>
          <cell r="H1568">
            <v>-7989947.4299999997</v>
          </cell>
          <cell r="I1568">
            <v>-8463008.1899999995</v>
          </cell>
          <cell r="J1568">
            <v>-10608550.460000001</v>
          </cell>
          <cell r="K1568">
            <v>-9735225.5600000005</v>
          </cell>
          <cell r="L1568">
            <v>-9694716.3200000003</v>
          </cell>
          <cell r="M1568">
            <v>-7666821.5300000003</v>
          </cell>
          <cell r="N1568">
            <v>-10249464.300000001</v>
          </cell>
          <cell r="O1568">
            <v>-137953638.5</v>
          </cell>
          <cell r="P1568">
            <v>-129077722.45</v>
          </cell>
          <cell r="Q1568">
            <v>-43662839.649999999</v>
          </cell>
          <cell r="R1568">
            <v>-28997096.440000001</v>
          </cell>
          <cell r="S1568">
            <v>-28806784.210000001</v>
          </cell>
          <cell r="T1568">
            <v>-27611002.150000002</v>
          </cell>
          <cell r="U1568">
            <v>-54715127.589999996</v>
          </cell>
          <cell r="V1568">
            <v>-59018769.982500002</v>
          </cell>
          <cell r="W1568">
            <v>-86745273.852500007</v>
          </cell>
          <cell r="X1568">
            <v>-115133534.38000001</v>
          </cell>
        </row>
        <row r="1569">
          <cell r="A1569">
            <v>612132</v>
          </cell>
          <cell r="B1569" t="str">
            <v xml:space="preserve">                                             612132     Legal Svcs - Mtg Related</v>
          </cell>
          <cell r="C1569" t="str">
            <v>0</v>
          </cell>
          <cell r="D1569" t="str">
            <v>0</v>
          </cell>
          <cell r="E1569" t="str">
            <v>0</v>
          </cell>
          <cell r="F1569" t="str">
            <v>0</v>
          </cell>
          <cell r="G1569" t="str">
            <v>0</v>
          </cell>
          <cell r="H1569" t="str">
            <v>0</v>
          </cell>
          <cell r="I1569" t="str">
            <v>0</v>
          </cell>
          <cell r="J1569" t="str">
            <v>0</v>
          </cell>
          <cell r="K1569" t="str">
            <v>0</v>
          </cell>
          <cell r="L1569" t="str">
            <v>0</v>
          </cell>
          <cell r="M1569" t="str">
            <v>0</v>
          </cell>
          <cell r="N1569" t="str">
            <v>0</v>
          </cell>
          <cell r="O1569" t="str">
            <v>0</v>
          </cell>
          <cell r="P1569" t="str">
            <v>0</v>
          </cell>
          <cell r="Q1569" t="str">
            <v>0</v>
          </cell>
          <cell r="R1569" t="str">
            <v>0</v>
          </cell>
          <cell r="S1569" t="str">
            <v>0</v>
          </cell>
          <cell r="T1569" t="str">
            <v>0</v>
          </cell>
          <cell r="U1569" t="str">
            <v>0</v>
          </cell>
          <cell r="V1569" t="str">
            <v>0</v>
          </cell>
          <cell r="W1569" t="str">
            <v>0</v>
          </cell>
          <cell r="X1569" t="str">
            <v>0</v>
          </cell>
        </row>
        <row r="1570">
          <cell r="A1570">
            <v>612141</v>
          </cell>
          <cell r="B1570" t="str">
            <v xml:space="preserve">                                             612141     Proprietary Data Bases</v>
          </cell>
          <cell r="C1570">
            <v>-827596.27</v>
          </cell>
          <cell r="D1570">
            <v>-718715.67</v>
          </cell>
          <cell r="E1570">
            <v>-830046.87</v>
          </cell>
          <cell r="F1570">
            <v>-923466.79</v>
          </cell>
          <cell r="G1570">
            <v>-783369.55</v>
          </cell>
          <cell r="H1570">
            <v>-883444.67</v>
          </cell>
          <cell r="I1570">
            <v>-955582.22</v>
          </cell>
          <cell r="J1570">
            <v>-877221.58</v>
          </cell>
          <cell r="K1570">
            <v>-841363.89</v>
          </cell>
          <cell r="L1570">
            <v>-1504997.39</v>
          </cell>
          <cell r="M1570">
            <v>-619203.81999999995</v>
          </cell>
          <cell r="N1570">
            <v>-1835606.71</v>
          </cell>
          <cell r="O1570">
            <v>-7114414.0199999996</v>
          </cell>
          <cell r="P1570">
            <v>-11600615.43</v>
          </cell>
          <cell r="Q1570">
            <v>-2376358.81</v>
          </cell>
          <cell r="R1570">
            <v>-2590281.0099999998</v>
          </cell>
          <cell r="S1570">
            <v>-2674167.69</v>
          </cell>
          <cell r="T1570">
            <v>-3959807.92</v>
          </cell>
          <cell r="U1570">
            <v>-2966170.26</v>
          </cell>
          <cell r="V1570">
            <v>-3681504.8450000002</v>
          </cell>
          <cell r="W1570">
            <v>-6332278.2475000005</v>
          </cell>
          <cell r="X1570">
            <v>-9538059.1400000006</v>
          </cell>
        </row>
        <row r="1571">
          <cell r="A1571">
            <v>612151</v>
          </cell>
          <cell r="B1571" t="str">
            <v xml:space="preserve">                                             612151     Professional Services</v>
          </cell>
          <cell r="C1571">
            <v>-79869649.420000002</v>
          </cell>
          <cell r="D1571">
            <v>-94027126.689999998</v>
          </cell>
          <cell r="E1571">
            <v>-102007132.95</v>
          </cell>
          <cell r="F1571">
            <v>-91214382.840000004</v>
          </cell>
          <cell r="G1571">
            <v>-93606371.109999999</v>
          </cell>
          <cell r="H1571">
            <v>-95669049.069999993</v>
          </cell>
          <cell r="I1571">
            <v>-74595144.030000001</v>
          </cell>
          <cell r="J1571">
            <v>-120493074.62</v>
          </cell>
          <cell r="K1571">
            <v>-84235507.579999998</v>
          </cell>
          <cell r="L1571">
            <v>-91890757.620000005</v>
          </cell>
          <cell r="M1571">
            <v>-91396164</v>
          </cell>
          <cell r="N1571">
            <v>-1419036.38</v>
          </cell>
          <cell r="O1571">
            <v>-443288754.82999998</v>
          </cell>
          <cell r="P1571">
            <v>-1020423396.3099999</v>
          </cell>
          <cell r="Q1571">
            <v>-275903909.06</v>
          </cell>
          <cell r="R1571">
            <v>-280489803.01999998</v>
          </cell>
          <cell r="S1571">
            <v>-279323726.23000002</v>
          </cell>
          <cell r="T1571">
            <v>-184705958</v>
          </cell>
          <cell r="U1571">
            <v>-243239772.35500002</v>
          </cell>
          <cell r="V1571">
            <v>-415035144.01250005</v>
          </cell>
          <cell r="W1571">
            <v>-693645484.3075</v>
          </cell>
          <cell r="X1571">
            <v>-950688347.61999989</v>
          </cell>
        </row>
        <row r="1572">
          <cell r="A1572">
            <v>612152</v>
          </cell>
          <cell r="B1572" t="str">
            <v xml:space="preserve">                                             612152     Prof Svcs - Designtrnsfr</v>
          </cell>
          <cell r="C1572">
            <v>1</v>
          </cell>
          <cell r="D1572">
            <v>0</v>
          </cell>
          <cell r="E1572">
            <v>0</v>
          </cell>
          <cell r="F1572">
            <v>0</v>
          </cell>
          <cell r="G1572">
            <v>0</v>
          </cell>
          <cell r="H1572">
            <v>0</v>
          </cell>
          <cell r="I1572">
            <v>0</v>
          </cell>
          <cell r="J1572">
            <v>2944</v>
          </cell>
          <cell r="K1572">
            <v>-2944</v>
          </cell>
          <cell r="L1572">
            <v>0</v>
          </cell>
          <cell r="M1572">
            <v>0</v>
          </cell>
          <cell r="N1572">
            <v>0</v>
          </cell>
          <cell r="O1572">
            <v>7.41</v>
          </cell>
          <cell r="P1572">
            <v>1</v>
          </cell>
          <cell r="Q1572">
            <v>1</v>
          </cell>
          <cell r="R1572">
            <v>0</v>
          </cell>
          <cell r="S1572">
            <v>0</v>
          </cell>
          <cell r="T1572">
            <v>0</v>
          </cell>
          <cell r="U1572">
            <v>2.6025</v>
          </cell>
          <cell r="V1572">
            <v>1</v>
          </cell>
          <cell r="W1572">
            <v>737</v>
          </cell>
          <cell r="X1572">
            <v>1</v>
          </cell>
        </row>
        <row r="1573">
          <cell r="A1573">
            <v>612153</v>
          </cell>
          <cell r="B1573" t="str">
            <v xml:space="preserve">                                             612153     Contractor Services</v>
          </cell>
          <cell r="C1573">
            <v>-12391108.49</v>
          </cell>
          <cell r="D1573">
            <v>-12683986.91</v>
          </cell>
          <cell r="E1573">
            <v>-16547157.67</v>
          </cell>
          <cell r="F1573">
            <v>-15403066.51</v>
          </cell>
          <cell r="G1573">
            <v>-17925509.920000002</v>
          </cell>
          <cell r="H1573">
            <v>-18897509.719999999</v>
          </cell>
          <cell r="I1573">
            <v>-23831509.09</v>
          </cell>
          <cell r="J1573">
            <v>-21377025.850000001</v>
          </cell>
          <cell r="K1573">
            <v>-19817988.469999999</v>
          </cell>
          <cell r="L1573">
            <v>-27438955.23</v>
          </cell>
          <cell r="M1573">
            <v>-24812062.719999999</v>
          </cell>
          <cell r="N1573">
            <v>7520325.21</v>
          </cell>
          <cell r="O1573">
            <v>-187797281.72999999</v>
          </cell>
          <cell r="P1573">
            <v>-203605555.37</v>
          </cell>
          <cell r="Q1573">
            <v>-41622253.07</v>
          </cell>
          <cell r="R1573">
            <v>-52226086.149999999</v>
          </cell>
          <cell r="S1573">
            <v>-65026523.409999996</v>
          </cell>
          <cell r="T1573">
            <v>-44730692.740000002</v>
          </cell>
          <cell r="U1573">
            <v>-66721434.672499999</v>
          </cell>
          <cell r="V1573">
            <v>-66861685.342500001</v>
          </cell>
          <cell r="W1573">
            <v>-127364981.08</v>
          </cell>
          <cell r="X1573">
            <v>-189980029.11000001</v>
          </cell>
        </row>
        <row r="1574">
          <cell r="A1574">
            <v>612154</v>
          </cell>
          <cell r="B1574" t="str">
            <v xml:space="preserve">                                             612154     Partnership Agreements</v>
          </cell>
          <cell r="C1574">
            <v>-80099.509999999995</v>
          </cell>
          <cell r="D1574">
            <v>-40475.660000000003</v>
          </cell>
          <cell r="E1574">
            <v>-60375.75</v>
          </cell>
          <cell r="F1574">
            <v>-62242.2</v>
          </cell>
          <cell r="G1574">
            <v>14493.5</v>
          </cell>
          <cell r="H1574">
            <v>-45840.07</v>
          </cell>
          <cell r="I1574">
            <v>-45840.07</v>
          </cell>
          <cell r="J1574">
            <v>-142996.45000000001</v>
          </cell>
          <cell r="K1574">
            <v>-77722.7</v>
          </cell>
          <cell r="L1574">
            <v>-45840.07</v>
          </cell>
          <cell r="M1574">
            <v>-158340.07</v>
          </cell>
          <cell r="N1574">
            <v>-100839.99</v>
          </cell>
          <cell r="O1574">
            <v>-2106890</v>
          </cell>
          <cell r="P1574">
            <v>-846119.04</v>
          </cell>
          <cell r="Q1574">
            <v>-180950.92</v>
          </cell>
          <cell r="R1574">
            <v>-93588.77</v>
          </cell>
          <cell r="S1574">
            <v>-266559.21999999997</v>
          </cell>
          <cell r="T1574">
            <v>-305020.13</v>
          </cell>
          <cell r="U1574">
            <v>-622128.9</v>
          </cell>
          <cell r="V1574">
            <v>-231845.83750000002</v>
          </cell>
          <cell r="W1574">
            <v>-399848.64249999996</v>
          </cell>
          <cell r="X1574">
            <v>-679858.99500000011</v>
          </cell>
        </row>
        <row r="1575">
          <cell r="A1575">
            <v>612161</v>
          </cell>
          <cell r="B1575" t="str">
            <v xml:space="preserve">                                             612161     SF Servicing expense</v>
          </cell>
          <cell r="C1575" t="str">
            <v>0</v>
          </cell>
          <cell r="D1575" t="str">
            <v>0</v>
          </cell>
          <cell r="E1575" t="str">
            <v>0</v>
          </cell>
          <cell r="F1575" t="str">
            <v>0</v>
          </cell>
          <cell r="G1575" t="str">
            <v>0</v>
          </cell>
          <cell r="H1575" t="str">
            <v>0</v>
          </cell>
          <cell r="I1575" t="str">
            <v>0</v>
          </cell>
          <cell r="J1575" t="str">
            <v>0</v>
          </cell>
          <cell r="K1575" t="str">
            <v>0</v>
          </cell>
          <cell r="L1575" t="str">
            <v>0</v>
          </cell>
          <cell r="M1575" t="str">
            <v>0</v>
          </cell>
          <cell r="N1575" t="str">
            <v>0</v>
          </cell>
          <cell r="O1575" t="str">
            <v>0</v>
          </cell>
          <cell r="P1575" t="str">
            <v>0</v>
          </cell>
          <cell r="Q1575" t="str">
            <v>0</v>
          </cell>
          <cell r="R1575" t="str">
            <v>0</v>
          </cell>
          <cell r="S1575" t="str">
            <v>0</v>
          </cell>
          <cell r="T1575" t="str">
            <v>0</v>
          </cell>
          <cell r="U1575" t="str">
            <v>0</v>
          </cell>
          <cell r="V1575" t="str">
            <v>0</v>
          </cell>
          <cell r="W1575" t="str">
            <v>0</v>
          </cell>
          <cell r="X1575" t="str">
            <v>0</v>
          </cell>
        </row>
        <row r="1576">
          <cell r="A1576" t="str">
            <v xml:space="preserve">                                        PROFESIONAL_SERVICES</v>
          </cell>
          <cell r="B1576" t="str">
            <v xml:space="preserve">                                        Professional Services</v>
          </cell>
          <cell r="C1576">
            <v>-106453806.63</v>
          </cell>
          <cell r="D1576">
            <v>-118478201.63</v>
          </cell>
          <cell r="E1576">
            <v>-139315937.52000001</v>
          </cell>
          <cell r="F1576">
            <v>-119270593.11000001</v>
          </cell>
          <cell r="G1576">
            <v>-122862827.59</v>
          </cell>
          <cell r="H1576">
            <v>-123820591.83999999</v>
          </cell>
          <cell r="I1576">
            <v>-108227136.66</v>
          </cell>
          <cell r="J1576">
            <v>-153960504.16</v>
          </cell>
          <cell r="K1576">
            <v>-115108619.66</v>
          </cell>
          <cell r="L1576">
            <v>-131126945.64</v>
          </cell>
          <cell r="M1576">
            <v>-125865564.25999999</v>
          </cell>
          <cell r="N1576">
            <v>-7022884.4400000004</v>
          </cell>
          <cell r="O1576">
            <v>-780625813.56000006</v>
          </cell>
          <cell r="P1576">
            <v>-1371513613.1399999</v>
          </cell>
          <cell r="Q1576">
            <v>-364247945.77999997</v>
          </cell>
          <cell r="R1576">
            <v>-365954012.54000002</v>
          </cell>
          <cell r="S1576">
            <v>-377296260.48000002</v>
          </cell>
          <cell r="T1576">
            <v>-264015394.33999997</v>
          </cell>
          <cell r="U1576">
            <v>-369064893.5575</v>
          </cell>
          <cell r="V1576">
            <v>-546087452.36750007</v>
          </cell>
          <cell r="W1576">
            <v>-917129717.80999994</v>
          </cell>
          <cell r="X1576">
            <v>-1270531931.27</v>
          </cell>
        </row>
        <row r="1577">
          <cell r="A1577">
            <v>613121</v>
          </cell>
          <cell r="B1577" t="str">
            <v xml:space="preserve">                                             613121     Entertainment</v>
          </cell>
          <cell r="C1577">
            <v>-32940.04</v>
          </cell>
          <cell r="D1577">
            <v>-23536.21</v>
          </cell>
          <cell r="E1577">
            <v>-34567.199999999997</v>
          </cell>
          <cell r="F1577">
            <v>-62039.26</v>
          </cell>
          <cell r="G1577">
            <v>-67395.44</v>
          </cell>
          <cell r="H1577">
            <v>-54424.45</v>
          </cell>
          <cell r="I1577">
            <v>-60181.16</v>
          </cell>
          <cell r="J1577">
            <v>-69978.789999999994</v>
          </cell>
          <cell r="K1577">
            <v>-150129.47</v>
          </cell>
          <cell r="L1577">
            <v>25784.43</v>
          </cell>
          <cell r="M1577">
            <v>-65267.25</v>
          </cell>
          <cell r="N1577">
            <v>-680263.5</v>
          </cell>
          <cell r="O1577">
            <v>-608695.85</v>
          </cell>
          <cell r="P1577">
            <v>-1274938.3400000001</v>
          </cell>
          <cell r="Q1577">
            <v>-91043.45</v>
          </cell>
          <cell r="R1577">
            <v>-183859.15</v>
          </cell>
          <cell r="S1577">
            <v>-280289.42</v>
          </cell>
          <cell r="T1577">
            <v>-719746.32</v>
          </cell>
          <cell r="U1577">
            <v>-197288.89749999999</v>
          </cell>
          <cell r="V1577">
            <v>-184876.72749999998</v>
          </cell>
          <cell r="W1577">
            <v>-392560.23249999998</v>
          </cell>
          <cell r="X1577">
            <v>-738553.19750000001</v>
          </cell>
        </row>
        <row r="1578">
          <cell r="A1578">
            <v>613341</v>
          </cell>
          <cell r="B1578" t="str">
            <v xml:space="preserve">                                             613341     Travel</v>
          </cell>
          <cell r="C1578">
            <v>-699299.39</v>
          </cell>
          <cell r="D1578">
            <v>-1144294</v>
          </cell>
          <cell r="E1578">
            <v>-2475419.02</v>
          </cell>
          <cell r="F1578">
            <v>-1856258.76</v>
          </cell>
          <cell r="G1578">
            <v>-2144467.4900000002</v>
          </cell>
          <cell r="H1578">
            <v>-1718547.22</v>
          </cell>
          <cell r="I1578">
            <v>-1825977.2</v>
          </cell>
          <cell r="J1578">
            <v>-1832108.27</v>
          </cell>
          <cell r="K1578">
            <v>-1227418.8</v>
          </cell>
          <cell r="L1578">
            <v>-1977768.85</v>
          </cell>
          <cell r="M1578">
            <v>-1899614.76</v>
          </cell>
          <cell r="N1578">
            <v>-1846992.88</v>
          </cell>
          <cell r="O1578">
            <v>-16122557.029999999</v>
          </cell>
          <cell r="P1578">
            <v>-20648166.640000001</v>
          </cell>
          <cell r="Q1578">
            <v>-4319012.41</v>
          </cell>
          <cell r="R1578">
            <v>-5719273.4699999997</v>
          </cell>
          <cell r="S1578">
            <v>-4885504.2699999996</v>
          </cell>
          <cell r="T1578">
            <v>-5724376.4900000002</v>
          </cell>
          <cell r="U1578">
            <v>-5746115.5549999997</v>
          </cell>
          <cell r="V1578">
            <v>-7213077.0300000012</v>
          </cell>
          <cell r="W1578">
            <v>-12630677.615</v>
          </cell>
          <cell r="X1578">
            <v>-17818672.387499999</v>
          </cell>
        </row>
        <row r="1579">
          <cell r="A1579">
            <v>613351</v>
          </cell>
          <cell r="B1579" t="str">
            <v xml:space="preserve">                                             613351     Rotation Expenses</v>
          </cell>
          <cell r="C1579" t="str">
            <v>0</v>
          </cell>
          <cell r="D1579">
            <v>-8009.45</v>
          </cell>
          <cell r="E1579" t="str">
            <v>0</v>
          </cell>
          <cell r="F1579">
            <v>-23957.18</v>
          </cell>
          <cell r="G1579">
            <v>-1638.88</v>
          </cell>
          <cell r="H1579" t="str">
            <v>0</v>
          </cell>
          <cell r="I1579" t="str">
            <v>0</v>
          </cell>
          <cell r="J1579">
            <v>-283.14999999999998</v>
          </cell>
          <cell r="K1579" t="str">
            <v>0</v>
          </cell>
          <cell r="L1579" t="str">
            <v>0</v>
          </cell>
          <cell r="M1579" t="str">
            <v>0</v>
          </cell>
          <cell r="N1579" t="str">
            <v>0</v>
          </cell>
          <cell r="O1579">
            <v>-20155.57</v>
          </cell>
          <cell r="P1579">
            <v>-33888.660000000003</v>
          </cell>
          <cell r="Q1579">
            <v>-8009.45</v>
          </cell>
          <cell r="R1579">
            <v>-25596.06</v>
          </cell>
          <cell r="S1579">
            <v>-283.14999999999998</v>
          </cell>
          <cell r="T1579" t="str">
            <v>0</v>
          </cell>
          <cell r="U1579">
            <v>-9043.6175000000003</v>
          </cell>
          <cell r="V1579">
            <v>-26796.775000000001</v>
          </cell>
          <cell r="W1579">
            <v>-33747.085000000006</v>
          </cell>
          <cell r="X1579">
            <v>-33888.660000000003</v>
          </cell>
        </row>
        <row r="1580">
          <cell r="A1580">
            <v>613361</v>
          </cell>
          <cell r="B1580" t="str">
            <v xml:space="preserve">                                             613361     Meals</v>
          </cell>
          <cell r="C1580">
            <v>-582586.25</v>
          </cell>
          <cell r="D1580">
            <v>-855634.47</v>
          </cell>
          <cell r="E1580">
            <v>-796881.13</v>
          </cell>
          <cell r="F1580">
            <v>-557557.21</v>
          </cell>
          <cell r="G1580">
            <v>-999167.26</v>
          </cell>
          <cell r="H1580">
            <v>-870334.29</v>
          </cell>
          <cell r="I1580">
            <v>-855468.63</v>
          </cell>
          <cell r="J1580">
            <v>-695933.32</v>
          </cell>
          <cell r="K1580">
            <v>-995510.38</v>
          </cell>
          <cell r="L1580">
            <v>-1065329.33</v>
          </cell>
          <cell r="M1580">
            <v>-984434.3</v>
          </cell>
          <cell r="N1580">
            <v>-614355.18999999994</v>
          </cell>
          <cell r="O1580">
            <v>-5304729.29</v>
          </cell>
          <cell r="P1580">
            <v>-9873191.7599999998</v>
          </cell>
          <cell r="Q1580">
            <v>-2235101.85</v>
          </cell>
          <cell r="R1580">
            <v>-2427058.7599999998</v>
          </cell>
          <cell r="S1580">
            <v>-2546912.33</v>
          </cell>
          <cell r="T1580">
            <v>-2664118.8199999998</v>
          </cell>
          <cell r="U1580">
            <v>-2390159.5274999999</v>
          </cell>
          <cell r="V1580">
            <v>-3370436.96</v>
          </cell>
          <cell r="W1580">
            <v>-5900606.3375000004</v>
          </cell>
          <cell r="X1580">
            <v>-8653875.8849999998</v>
          </cell>
        </row>
        <row r="1581">
          <cell r="A1581">
            <v>613521</v>
          </cell>
          <cell r="B1581" t="str">
            <v xml:space="preserve">                                             613521     Catered &amp; Social Activiti</v>
          </cell>
          <cell r="C1581">
            <v>-91486.11</v>
          </cell>
          <cell r="D1581">
            <v>-185594.51</v>
          </cell>
          <cell r="E1581">
            <v>-93993.61</v>
          </cell>
          <cell r="F1581">
            <v>99977.3</v>
          </cell>
          <cell r="G1581">
            <v>-122847.42</v>
          </cell>
          <cell r="H1581">
            <v>-233430.39</v>
          </cell>
          <cell r="I1581">
            <v>-32797.9</v>
          </cell>
          <cell r="J1581">
            <v>-28607.87</v>
          </cell>
          <cell r="K1581">
            <v>-105668.21</v>
          </cell>
          <cell r="L1581">
            <v>-162448.01999999999</v>
          </cell>
          <cell r="M1581">
            <v>-543780.11</v>
          </cell>
          <cell r="N1581">
            <v>-497087.52</v>
          </cell>
          <cell r="O1581">
            <v>-1809343.44</v>
          </cell>
          <cell r="P1581">
            <v>-1997764.37</v>
          </cell>
          <cell r="Q1581">
            <v>-371074.23</v>
          </cell>
          <cell r="R1581">
            <v>-256300.51</v>
          </cell>
          <cell r="S1581">
            <v>-167073.98000000001</v>
          </cell>
          <cell r="T1581">
            <v>-1203315.6499999999</v>
          </cell>
          <cell r="U1581">
            <v>-637246.1</v>
          </cell>
          <cell r="V1581">
            <v>-415872.5625</v>
          </cell>
          <cell r="W1581">
            <v>-692694.15249999997</v>
          </cell>
          <cell r="X1581">
            <v>-1312446.67</v>
          </cell>
        </row>
        <row r="1582">
          <cell r="A1582">
            <v>613541</v>
          </cell>
          <cell r="B1582" t="str">
            <v xml:space="preserve">                                             613541     Benefit Events</v>
          </cell>
          <cell r="C1582">
            <v>4380</v>
          </cell>
          <cell r="D1582">
            <v>-87890</v>
          </cell>
          <cell r="E1582">
            <v>-28600</v>
          </cell>
          <cell r="F1582">
            <v>-90910</v>
          </cell>
          <cell r="G1582">
            <v>-206800</v>
          </cell>
          <cell r="H1582">
            <v>-134075</v>
          </cell>
          <cell r="I1582">
            <v>-354000</v>
          </cell>
          <cell r="J1582">
            <v>-1293251.32</v>
          </cell>
          <cell r="K1582">
            <v>-403323.2</v>
          </cell>
          <cell r="L1582">
            <v>-550650</v>
          </cell>
          <cell r="M1582">
            <v>-635745.64</v>
          </cell>
          <cell r="N1582">
            <v>-285124.36</v>
          </cell>
          <cell r="O1582">
            <v>-809123.83999999997</v>
          </cell>
          <cell r="P1582">
            <v>-4065989.52</v>
          </cell>
          <cell r="Q1582">
            <v>-112110</v>
          </cell>
          <cell r="R1582">
            <v>-431785</v>
          </cell>
          <cell r="S1582">
            <v>-2050574.52</v>
          </cell>
          <cell r="T1582">
            <v>-1471520</v>
          </cell>
          <cell r="U1582">
            <v>-250090.96</v>
          </cell>
          <cell r="V1582">
            <v>-317211.25</v>
          </cell>
          <cell r="W1582">
            <v>-1556851.46</v>
          </cell>
          <cell r="X1582">
            <v>-3396610.93</v>
          </cell>
        </row>
        <row r="1583">
          <cell r="A1583">
            <v>613551</v>
          </cell>
          <cell r="B1583" t="str">
            <v xml:space="preserve">                                             613551     Cost Recovery</v>
          </cell>
          <cell r="C1583">
            <v>-100</v>
          </cell>
          <cell r="D1583" t="str">
            <v>0</v>
          </cell>
          <cell r="E1583" t="str">
            <v>0</v>
          </cell>
          <cell r="F1583" t="str">
            <v>0</v>
          </cell>
          <cell r="G1583" t="str">
            <v>0</v>
          </cell>
          <cell r="H1583" t="str">
            <v>0</v>
          </cell>
          <cell r="I1583" t="str">
            <v>0</v>
          </cell>
          <cell r="J1583" t="str">
            <v>0</v>
          </cell>
          <cell r="K1583" t="str">
            <v>0</v>
          </cell>
          <cell r="L1583" t="str">
            <v>0</v>
          </cell>
          <cell r="M1583">
            <v>0</v>
          </cell>
          <cell r="N1583" t="str">
            <v>0</v>
          </cell>
          <cell r="O1583">
            <v>1167339.5</v>
          </cell>
          <cell r="P1583">
            <v>-100</v>
          </cell>
          <cell r="Q1583">
            <v>-100</v>
          </cell>
          <cell r="R1583" t="str">
            <v>0</v>
          </cell>
          <cell r="S1583" t="str">
            <v>0</v>
          </cell>
          <cell r="T1583">
            <v>0</v>
          </cell>
          <cell r="U1583">
            <v>291759.875</v>
          </cell>
          <cell r="V1583">
            <v>-100</v>
          </cell>
          <cell r="W1583">
            <v>-100</v>
          </cell>
          <cell r="X1583">
            <v>-100</v>
          </cell>
        </row>
        <row r="1584">
          <cell r="A1584">
            <v>613621</v>
          </cell>
          <cell r="B1584" t="str">
            <v xml:space="preserve">                                             613621     Dining Room Charge-Off</v>
          </cell>
          <cell r="C1584">
            <v>16280</v>
          </cell>
          <cell r="D1584">
            <v>16020</v>
          </cell>
          <cell r="E1584">
            <v>20360</v>
          </cell>
          <cell r="F1584">
            <v>17205</v>
          </cell>
          <cell r="G1584">
            <v>20945</v>
          </cell>
          <cell r="H1584">
            <v>22595</v>
          </cell>
          <cell r="I1584">
            <v>13720</v>
          </cell>
          <cell r="J1584">
            <v>13502.86</v>
          </cell>
          <cell r="K1584">
            <v>20890</v>
          </cell>
          <cell r="L1584">
            <v>15940</v>
          </cell>
          <cell r="M1584">
            <v>15000</v>
          </cell>
          <cell r="N1584">
            <v>14840</v>
          </cell>
          <cell r="O1584">
            <v>180500.36</v>
          </cell>
          <cell r="P1584">
            <v>207297.86</v>
          </cell>
          <cell r="Q1584">
            <v>52660</v>
          </cell>
          <cell r="R1584">
            <v>60745</v>
          </cell>
          <cell r="S1584">
            <v>48112.86</v>
          </cell>
          <cell r="T1584">
            <v>45780</v>
          </cell>
          <cell r="U1584">
            <v>70435.09</v>
          </cell>
          <cell r="V1584">
            <v>81685</v>
          </cell>
          <cell r="W1584">
            <v>135668.93</v>
          </cell>
          <cell r="X1584">
            <v>184682.86</v>
          </cell>
        </row>
        <row r="1585">
          <cell r="A1585" t="str">
            <v xml:space="preserve">                                        TRAVEL_ENTERTAIN</v>
          </cell>
          <cell r="B1585" t="str">
            <v xml:space="preserve">                                        Travel and entertainment</v>
          </cell>
          <cell r="C1585">
            <v>-1385751.79</v>
          </cell>
          <cell r="D1585">
            <v>-2288938.64</v>
          </cell>
          <cell r="E1585">
            <v>-3409100.96</v>
          </cell>
          <cell r="F1585">
            <v>-2473540.11</v>
          </cell>
          <cell r="G1585">
            <v>-3521371.49</v>
          </cell>
          <cell r="H1585">
            <v>-2988216.35</v>
          </cell>
          <cell r="I1585">
            <v>-3114704.89</v>
          </cell>
          <cell r="J1585">
            <v>-3906659.86</v>
          </cell>
          <cell r="K1585">
            <v>-2861160.06</v>
          </cell>
          <cell r="L1585">
            <v>-3714471.77</v>
          </cell>
          <cell r="M1585">
            <v>-4113842.06</v>
          </cell>
          <cell r="N1585">
            <v>-3908983.45</v>
          </cell>
          <cell r="O1585">
            <v>-23326765.16</v>
          </cell>
          <cell r="P1585">
            <v>-37686741.43</v>
          </cell>
          <cell r="Q1585">
            <v>-7083791.3899999997</v>
          </cell>
          <cell r="R1585">
            <v>-8983127.9500000011</v>
          </cell>
          <cell r="S1585">
            <v>-9882524.8100000005</v>
          </cell>
          <cell r="T1585">
            <v>-11737297.279999999</v>
          </cell>
          <cell r="U1585">
            <v>-8867749.692499999</v>
          </cell>
          <cell r="V1585">
            <v>-11446686.305000002</v>
          </cell>
          <cell r="W1585">
            <v>-21071567.952500001</v>
          </cell>
          <cell r="X1585">
            <v>-31769464.869999997</v>
          </cell>
        </row>
        <row r="1586">
          <cell r="A1586">
            <v>614111</v>
          </cell>
          <cell r="B1586" t="str">
            <v xml:space="preserve">                                                  614111     Building Rent</v>
          </cell>
          <cell r="C1586">
            <v>-2853139.3</v>
          </cell>
          <cell r="D1586">
            <v>-2602792.6</v>
          </cell>
          <cell r="E1586">
            <v>-2678489.69</v>
          </cell>
          <cell r="F1586">
            <v>-2851605.68</v>
          </cell>
          <cell r="G1586">
            <v>-2776081.5</v>
          </cell>
          <cell r="H1586">
            <v>-2913881.39</v>
          </cell>
          <cell r="I1586">
            <v>-2831585.09</v>
          </cell>
          <cell r="J1586">
            <v>-2782765.49</v>
          </cell>
          <cell r="K1586">
            <v>-2818168.88</v>
          </cell>
          <cell r="L1586">
            <v>-2852134.19</v>
          </cell>
          <cell r="M1586">
            <v>-2875257.52</v>
          </cell>
          <cell r="N1586">
            <v>-3422631.41</v>
          </cell>
          <cell r="O1586">
            <v>-41026897.689999998</v>
          </cell>
          <cell r="P1586">
            <v>-34258532.740000002</v>
          </cell>
          <cell r="Q1586">
            <v>-8134421.5899999999</v>
          </cell>
          <cell r="R1586">
            <v>-8541568.5700000003</v>
          </cell>
          <cell r="S1586">
            <v>-8432519.4600000009</v>
          </cell>
          <cell r="T1586">
            <v>-9150023.120000001</v>
          </cell>
          <cell r="U1586">
            <v>-14367597.619999997</v>
          </cell>
          <cell r="V1586">
            <v>-12389636.9475</v>
          </cell>
          <cell r="W1586">
            <v>-20895603.942499999</v>
          </cell>
          <cell r="X1586">
            <v>-29540896.875</v>
          </cell>
        </row>
        <row r="1587">
          <cell r="A1587">
            <v>614112</v>
          </cell>
          <cell r="B1587" t="str">
            <v xml:space="preserve">                                                  614112     Building rent - CAM/OPE</v>
          </cell>
          <cell r="C1587">
            <v>-378646.63</v>
          </cell>
          <cell r="D1587">
            <v>-616994.61</v>
          </cell>
          <cell r="E1587">
            <v>-510573.91</v>
          </cell>
          <cell r="F1587">
            <v>-738944.33</v>
          </cell>
          <cell r="G1587">
            <v>-567607.36</v>
          </cell>
          <cell r="H1587">
            <v>-568179.76</v>
          </cell>
          <cell r="I1587">
            <v>-615617.31000000006</v>
          </cell>
          <cell r="J1587">
            <v>-520842.03</v>
          </cell>
          <cell r="K1587">
            <v>-606455.66</v>
          </cell>
          <cell r="L1587">
            <v>-554611.43999999994</v>
          </cell>
          <cell r="M1587">
            <v>-604805.78</v>
          </cell>
          <cell r="N1587">
            <v>-680303.81</v>
          </cell>
          <cell r="O1587" t="str">
            <v>0</v>
          </cell>
          <cell r="P1587">
            <v>-6963582.6299999999</v>
          </cell>
          <cell r="Q1587">
            <v>-1506215.15</v>
          </cell>
          <cell r="R1587">
            <v>-1874731.45</v>
          </cell>
          <cell r="S1587">
            <v>-1742915</v>
          </cell>
          <cell r="T1587">
            <v>-1839721.03</v>
          </cell>
          <cell r="U1587">
            <v>-720125.755</v>
          </cell>
          <cell r="V1587">
            <v>-2486272.0175000001</v>
          </cell>
          <cell r="W1587">
            <v>-4254694.5124999993</v>
          </cell>
          <cell r="X1587">
            <v>-6012299.0225</v>
          </cell>
        </row>
        <row r="1588">
          <cell r="A1588">
            <v>614121</v>
          </cell>
          <cell r="B1588" t="str">
            <v xml:space="preserve">                                                  614121     Building Repairs</v>
          </cell>
          <cell r="C1588">
            <v>-881347.2</v>
          </cell>
          <cell r="D1588">
            <v>-1005055.57</v>
          </cell>
          <cell r="E1588">
            <v>-990875.57</v>
          </cell>
          <cell r="F1588">
            <v>-985302.88</v>
          </cell>
          <cell r="G1588">
            <v>-1312378.75</v>
          </cell>
          <cell r="H1588">
            <v>-1277178.82</v>
          </cell>
          <cell r="I1588">
            <v>-575797.41</v>
          </cell>
          <cell r="J1588">
            <v>-1491469.64</v>
          </cell>
          <cell r="K1588">
            <v>-1378682.92</v>
          </cell>
          <cell r="L1588">
            <v>-1409420.72</v>
          </cell>
          <cell r="M1588">
            <v>-1579384.42</v>
          </cell>
          <cell r="N1588">
            <v>-1271404.8999999999</v>
          </cell>
          <cell r="O1588">
            <v>-12369828.640000001</v>
          </cell>
          <cell r="P1588">
            <v>-14158298.800000001</v>
          </cell>
          <cell r="Q1588">
            <v>-2877278.34</v>
          </cell>
          <cell r="R1588">
            <v>-3574860.45</v>
          </cell>
          <cell r="S1588">
            <v>-3445949.97</v>
          </cell>
          <cell r="T1588">
            <v>-4260210.04</v>
          </cell>
          <cell r="U1588">
            <v>-4503714.2374999998</v>
          </cell>
          <cell r="V1588">
            <v>-4591739.58</v>
          </cell>
          <cell r="W1588">
            <v>-7974392.397499999</v>
          </cell>
          <cell r="X1588">
            <v>-12062697.734999999</v>
          </cell>
        </row>
        <row r="1589">
          <cell r="A1589">
            <v>614131</v>
          </cell>
          <cell r="B1589" t="str">
            <v xml:space="preserve">                                                  614131     Building Supplies</v>
          </cell>
          <cell r="C1589">
            <v>-60484.49</v>
          </cell>
          <cell r="D1589">
            <v>-138267.51</v>
          </cell>
          <cell r="E1589">
            <v>8107.16</v>
          </cell>
          <cell r="F1589">
            <v>-50414.52</v>
          </cell>
          <cell r="G1589">
            <v>-89421.18</v>
          </cell>
          <cell r="H1589">
            <v>-79617.02</v>
          </cell>
          <cell r="I1589">
            <v>-11342.05</v>
          </cell>
          <cell r="J1589">
            <v>-29176.43</v>
          </cell>
          <cell r="K1589">
            <v>-95386.19</v>
          </cell>
          <cell r="L1589">
            <v>-24578.39</v>
          </cell>
          <cell r="M1589">
            <v>-66321.710000000006</v>
          </cell>
          <cell r="N1589">
            <v>-130221.91</v>
          </cell>
          <cell r="O1589">
            <v>-534910.84</v>
          </cell>
          <cell r="P1589">
            <v>-767124.24</v>
          </cell>
          <cell r="Q1589">
            <v>-190644.84</v>
          </cell>
          <cell r="R1589">
            <v>-219452.72</v>
          </cell>
          <cell r="S1589">
            <v>-135904.67000000001</v>
          </cell>
          <cell r="T1589">
            <v>-221122.01</v>
          </cell>
          <cell r="U1589">
            <v>-246198.04249999998</v>
          </cell>
          <cell r="V1589">
            <v>-293070.57500000001</v>
          </cell>
          <cell r="W1589">
            <v>-457038.86</v>
          </cell>
          <cell r="X1589">
            <v>-630152.35499999998</v>
          </cell>
        </row>
        <row r="1590">
          <cell r="A1590">
            <v>614141</v>
          </cell>
          <cell r="B1590" t="str">
            <v xml:space="preserve">                                                  614141     Building Depreciation</v>
          </cell>
          <cell r="C1590">
            <v>-1829627.88</v>
          </cell>
          <cell r="D1590">
            <v>-1829305.63</v>
          </cell>
          <cell r="E1590">
            <v>-1850189.73</v>
          </cell>
          <cell r="F1590">
            <v>-1836356.76</v>
          </cell>
          <cell r="G1590">
            <v>-1840757.77</v>
          </cell>
          <cell r="H1590">
            <v>-1836976.79</v>
          </cell>
          <cell r="I1590">
            <v>-2183329.4900000002</v>
          </cell>
          <cell r="J1590">
            <v>-1622539.26</v>
          </cell>
          <cell r="K1590">
            <v>-1862830.63</v>
          </cell>
          <cell r="L1590">
            <v>-1862830.59</v>
          </cell>
          <cell r="M1590">
            <v>-1860167.6</v>
          </cell>
          <cell r="N1590">
            <v>-2784292.88</v>
          </cell>
          <cell r="O1590">
            <v>-19856229.68</v>
          </cell>
          <cell r="P1590">
            <v>-23199205.010000002</v>
          </cell>
          <cell r="Q1590">
            <v>-5509123.2400000002</v>
          </cell>
          <cell r="R1590">
            <v>-5514091.3200000003</v>
          </cell>
          <cell r="S1590">
            <v>-5668699.3799999999</v>
          </cell>
          <cell r="T1590">
            <v>-6507291.0700000003</v>
          </cell>
          <cell r="U1590">
            <v>-7713478.5775000006</v>
          </cell>
          <cell r="V1590">
            <v>-8266013.8925000001</v>
          </cell>
          <cell r="W1590">
            <v>-13937688.965</v>
          </cell>
          <cell r="X1590">
            <v>-19715193.9025</v>
          </cell>
        </row>
        <row r="1591">
          <cell r="A1591">
            <v>614151</v>
          </cell>
          <cell r="B1591" t="str">
            <v xml:space="preserve">                                                  614151     Property Taxes</v>
          </cell>
          <cell r="C1591">
            <v>-435385.1</v>
          </cell>
          <cell r="D1591">
            <v>-436214.3</v>
          </cell>
          <cell r="E1591">
            <v>-428186.89</v>
          </cell>
          <cell r="F1591">
            <v>-442525.8</v>
          </cell>
          <cell r="G1591">
            <v>-443222.23</v>
          </cell>
          <cell r="H1591">
            <v>-441829.36</v>
          </cell>
          <cell r="I1591">
            <v>-397588.97</v>
          </cell>
          <cell r="J1591">
            <v>-396954.24</v>
          </cell>
          <cell r="K1591">
            <v>-399447.97</v>
          </cell>
          <cell r="L1591">
            <v>-422751.38</v>
          </cell>
          <cell r="M1591">
            <v>-421771.5</v>
          </cell>
          <cell r="N1591">
            <v>-454301.04</v>
          </cell>
          <cell r="O1591">
            <v>-4901058.68</v>
          </cell>
          <cell r="P1591">
            <v>-5120178.78</v>
          </cell>
          <cell r="Q1591">
            <v>-1299786.29</v>
          </cell>
          <cell r="R1591">
            <v>-1327577.3899999999</v>
          </cell>
          <cell r="S1591">
            <v>-1193991.18</v>
          </cell>
          <cell r="T1591">
            <v>-1298823.92</v>
          </cell>
          <cell r="U1591">
            <v>-1876957.3674999999</v>
          </cell>
          <cell r="V1591">
            <v>-1963749.0949999997</v>
          </cell>
          <cell r="W1591">
            <v>-3223894.52</v>
          </cell>
          <cell r="X1591">
            <v>-4462879.4050000003</v>
          </cell>
        </row>
        <row r="1592">
          <cell r="A1592">
            <v>614161</v>
          </cell>
          <cell r="B1592" t="str">
            <v xml:space="preserve">                                                  614161     Building Services</v>
          </cell>
          <cell r="C1592">
            <v>-875192.51</v>
          </cell>
          <cell r="D1592">
            <v>-833542.24</v>
          </cell>
          <cell r="E1592">
            <v>-906058.57</v>
          </cell>
          <cell r="F1592">
            <v>-871291.82</v>
          </cell>
          <cell r="G1592">
            <v>-1254802.3700000001</v>
          </cell>
          <cell r="H1592">
            <v>-536304.99</v>
          </cell>
          <cell r="I1592">
            <v>-963417.3</v>
          </cell>
          <cell r="J1592">
            <v>-1039954.68</v>
          </cell>
          <cell r="K1592">
            <v>-1029009.36</v>
          </cell>
          <cell r="L1592">
            <v>-965293.44</v>
          </cell>
          <cell r="M1592">
            <v>-763001.87</v>
          </cell>
          <cell r="N1592">
            <v>-1061315.53</v>
          </cell>
          <cell r="O1592">
            <v>-9820754.1400000006</v>
          </cell>
          <cell r="P1592">
            <v>-11099184.68</v>
          </cell>
          <cell r="Q1592">
            <v>-2614793.3199999998</v>
          </cell>
          <cell r="R1592">
            <v>-2662399.1800000002</v>
          </cell>
          <cell r="S1592">
            <v>-3032381.34</v>
          </cell>
          <cell r="T1592">
            <v>-2789610.84</v>
          </cell>
          <cell r="U1592">
            <v>-3754868.68</v>
          </cell>
          <cell r="V1592">
            <v>-4029739.6174999997</v>
          </cell>
          <cell r="W1592">
            <v>-6776985.1550000003</v>
          </cell>
          <cell r="X1592">
            <v>-9680373.7374999989</v>
          </cell>
        </row>
        <row r="1593">
          <cell r="A1593" t="str">
            <v xml:space="preserve">                                             BUILDING</v>
          </cell>
          <cell r="B1593" t="str">
            <v xml:space="preserve">                                             Building expenses</v>
          </cell>
          <cell r="C1593">
            <v>-7313823.1099999994</v>
          </cell>
          <cell r="D1593">
            <v>-7462172.46</v>
          </cell>
          <cell r="E1593">
            <v>-7356267.2000000002</v>
          </cell>
          <cell r="F1593">
            <v>-7776441.79</v>
          </cell>
          <cell r="G1593">
            <v>-8284271.1599999992</v>
          </cell>
          <cell r="H1593">
            <v>-7653968.1300000008</v>
          </cell>
          <cell r="I1593">
            <v>-7578677.6199999992</v>
          </cell>
          <cell r="J1593">
            <v>-7883701.7699999996</v>
          </cell>
          <cell r="K1593">
            <v>-8189981.6100000003</v>
          </cell>
          <cell r="L1593">
            <v>-8091620.1499999985</v>
          </cell>
          <cell r="M1593">
            <v>-8170710.3999999994</v>
          </cell>
          <cell r="N1593">
            <v>-9804471.4799999986</v>
          </cell>
          <cell r="O1593">
            <v>-88509679.670000002</v>
          </cell>
          <cell r="P1593">
            <v>-95566106.879999995</v>
          </cell>
          <cell r="Q1593">
            <v>-22132262.77</v>
          </cell>
          <cell r="R1593">
            <v>-23714681.079999998</v>
          </cell>
          <cell r="S1593">
            <v>-23652361</v>
          </cell>
          <cell r="T1593">
            <v>-26066802.029999994</v>
          </cell>
          <cell r="U1593">
            <v>-33182940.279999997</v>
          </cell>
          <cell r="V1593">
            <v>-34020221.725000001</v>
          </cell>
          <cell r="W1593">
            <v>-57520298.352499999</v>
          </cell>
          <cell r="X1593">
            <v>-82104493.032499999</v>
          </cell>
        </row>
        <row r="1594">
          <cell r="A1594">
            <v>614411</v>
          </cell>
          <cell r="B1594" t="str">
            <v xml:space="preserve">                                                  614411     Lease-Automobile</v>
          </cell>
          <cell r="C1594" t="str">
            <v>0</v>
          </cell>
          <cell r="D1594" t="str">
            <v>0</v>
          </cell>
          <cell r="E1594" t="str">
            <v>0</v>
          </cell>
          <cell r="F1594" t="str">
            <v>0</v>
          </cell>
          <cell r="G1594" t="str">
            <v>0</v>
          </cell>
          <cell r="H1594" t="str">
            <v>0</v>
          </cell>
          <cell r="I1594" t="str">
            <v>0</v>
          </cell>
          <cell r="J1594" t="str">
            <v>0</v>
          </cell>
          <cell r="K1594" t="str">
            <v>0</v>
          </cell>
          <cell r="L1594" t="str">
            <v>0</v>
          </cell>
          <cell r="M1594" t="str">
            <v>0</v>
          </cell>
          <cell r="N1594" t="str">
            <v>0</v>
          </cell>
          <cell r="O1594" t="str">
            <v>0</v>
          </cell>
          <cell r="P1594" t="str">
            <v>0</v>
          </cell>
          <cell r="Q1594" t="str">
            <v>0</v>
          </cell>
          <cell r="R1594" t="str">
            <v>0</v>
          </cell>
          <cell r="S1594" t="str">
            <v>0</v>
          </cell>
          <cell r="T1594" t="str">
            <v>0</v>
          </cell>
          <cell r="U1594" t="str">
            <v>0</v>
          </cell>
          <cell r="V1594" t="str">
            <v>0</v>
          </cell>
          <cell r="W1594" t="str">
            <v>0</v>
          </cell>
          <cell r="X1594" t="str">
            <v>0</v>
          </cell>
        </row>
        <row r="1595">
          <cell r="A1595">
            <v>614412</v>
          </cell>
          <cell r="B1595" t="str">
            <v xml:space="preserve">                                                  614412     Equipment Rental</v>
          </cell>
          <cell r="C1595">
            <v>-89042.51</v>
          </cell>
          <cell r="D1595">
            <v>-71259.45</v>
          </cell>
          <cell r="E1595">
            <v>-34809.56</v>
          </cell>
          <cell r="F1595">
            <v>-69336.44</v>
          </cell>
          <cell r="G1595">
            <v>-102099.23</v>
          </cell>
          <cell r="H1595">
            <v>-56267.86</v>
          </cell>
          <cell r="I1595">
            <v>-66989.11</v>
          </cell>
          <cell r="J1595">
            <v>-87938.34</v>
          </cell>
          <cell r="K1595">
            <v>-27360.35</v>
          </cell>
          <cell r="L1595">
            <v>-61247.69</v>
          </cell>
          <cell r="M1595">
            <v>-22241.03</v>
          </cell>
          <cell r="N1595">
            <v>-54709.78</v>
          </cell>
          <cell r="O1595">
            <v>-990102.05</v>
          </cell>
          <cell r="P1595">
            <v>-743301.35</v>
          </cell>
          <cell r="Q1595">
            <v>-195111.52</v>
          </cell>
          <cell r="R1595">
            <v>-227703.53</v>
          </cell>
          <cell r="S1595">
            <v>-182287.8</v>
          </cell>
          <cell r="T1595">
            <v>-138198.5</v>
          </cell>
          <cell r="U1595">
            <v>-358639.51</v>
          </cell>
          <cell r="V1595">
            <v>-312230.43</v>
          </cell>
          <cell r="W1595">
            <v>-523866.14</v>
          </cell>
          <cell r="X1595">
            <v>-675836.57750000001</v>
          </cell>
        </row>
        <row r="1596">
          <cell r="A1596">
            <v>614431</v>
          </cell>
          <cell r="B1596" t="str">
            <v xml:space="preserve">                                                  614431     Repairs - Equipment</v>
          </cell>
          <cell r="C1596">
            <v>-386472.32</v>
          </cell>
          <cell r="D1596">
            <v>91771.87</v>
          </cell>
          <cell r="E1596">
            <v>-321009.15000000002</v>
          </cell>
          <cell r="F1596">
            <v>-342843.08</v>
          </cell>
          <cell r="G1596">
            <v>-370927.66</v>
          </cell>
          <cell r="H1596">
            <v>-81432.649999999994</v>
          </cell>
          <cell r="I1596">
            <v>-88540.19</v>
          </cell>
          <cell r="J1596">
            <v>-472555.27</v>
          </cell>
          <cell r="K1596">
            <v>-210985</v>
          </cell>
          <cell r="L1596">
            <v>-192251.63</v>
          </cell>
          <cell r="M1596">
            <v>-235540.11</v>
          </cell>
          <cell r="N1596">
            <v>-149171.54</v>
          </cell>
          <cell r="O1596">
            <v>-7692311.6500000004</v>
          </cell>
          <cell r="P1596">
            <v>-2759956.73</v>
          </cell>
          <cell r="Q1596">
            <v>-615709.6</v>
          </cell>
          <cell r="R1596">
            <v>-795203.39</v>
          </cell>
          <cell r="S1596">
            <v>-772080.46</v>
          </cell>
          <cell r="T1596">
            <v>-576963.28</v>
          </cell>
          <cell r="U1596">
            <v>-2247298.5050000004</v>
          </cell>
          <cell r="V1596">
            <v>-1078663.9025000001</v>
          </cell>
          <cell r="W1596">
            <v>-1766342.0175000001</v>
          </cell>
          <cell r="X1596">
            <v>-2482245.1125000003</v>
          </cell>
        </row>
        <row r="1597">
          <cell r="A1597">
            <v>614432</v>
          </cell>
          <cell r="B1597" t="str">
            <v xml:space="preserve">                                                  614432     Repairs - Automobiles</v>
          </cell>
          <cell r="C1597">
            <v>-2966.78</v>
          </cell>
          <cell r="D1597">
            <v>-3062.39</v>
          </cell>
          <cell r="E1597">
            <v>-2019.41</v>
          </cell>
          <cell r="F1597">
            <v>-10858.77</v>
          </cell>
          <cell r="G1597">
            <v>-3448.79</v>
          </cell>
          <cell r="H1597">
            <v>-4593.03</v>
          </cell>
          <cell r="I1597">
            <v>-6064.99</v>
          </cell>
          <cell r="J1597">
            <v>-16131.07</v>
          </cell>
          <cell r="K1597">
            <v>-9370.52</v>
          </cell>
          <cell r="L1597">
            <v>-10368.98</v>
          </cell>
          <cell r="M1597">
            <v>-2447.5300000000002</v>
          </cell>
          <cell r="N1597">
            <v>-8207.2800000000007</v>
          </cell>
          <cell r="O1597">
            <v>-78146.38</v>
          </cell>
          <cell r="P1597">
            <v>-79539.539999999994</v>
          </cell>
          <cell r="Q1597">
            <v>-8048.58</v>
          </cell>
          <cell r="R1597">
            <v>-18900.59</v>
          </cell>
          <cell r="S1597">
            <v>-31566.58</v>
          </cell>
          <cell r="T1597">
            <v>-21023.79</v>
          </cell>
          <cell r="U1597">
            <v>-23797.727500000001</v>
          </cell>
          <cell r="V1597">
            <v>-19065.310000000001</v>
          </cell>
          <cell r="W1597">
            <v>-41906.077499999999</v>
          </cell>
          <cell r="X1597">
            <v>-69568.070000000007</v>
          </cell>
        </row>
        <row r="1598">
          <cell r="A1598">
            <v>614440</v>
          </cell>
          <cell r="B1598" t="str">
            <v xml:space="preserve">                                                  614440     Non-capital Equipment</v>
          </cell>
          <cell r="C1598">
            <v>0</v>
          </cell>
          <cell r="D1598" t="str">
            <v>0</v>
          </cell>
          <cell r="E1598" t="str">
            <v>0</v>
          </cell>
          <cell r="F1598">
            <v>118374.03</v>
          </cell>
          <cell r="G1598">
            <v>-118374.03</v>
          </cell>
          <cell r="H1598" t="str">
            <v>0</v>
          </cell>
          <cell r="I1598" t="str">
            <v>0</v>
          </cell>
          <cell r="J1598" t="str">
            <v>0</v>
          </cell>
          <cell r="K1598" t="str">
            <v>0</v>
          </cell>
          <cell r="L1598" t="str">
            <v>0</v>
          </cell>
          <cell r="M1598" t="str">
            <v>0</v>
          </cell>
          <cell r="N1598" t="str">
            <v>0</v>
          </cell>
          <cell r="O1598" t="str">
            <v>0</v>
          </cell>
          <cell r="P1598">
            <v>0</v>
          </cell>
          <cell r="Q1598">
            <v>0</v>
          </cell>
          <cell r="R1598">
            <v>0</v>
          </cell>
          <cell r="S1598" t="str">
            <v>0</v>
          </cell>
          <cell r="T1598" t="str">
            <v>0</v>
          </cell>
          <cell r="U1598">
            <v>0</v>
          </cell>
          <cell r="V1598">
            <v>29593.5075</v>
          </cell>
          <cell r="W1598">
            <v>0</v>
          </cell>
          <cell r="X1598">
            <v>0</v>
          </cell>
        </row>
        <row r="1599">
          <cell r="A1599">
            <v>614441</v>
          </cell>
          <cell r="B1599" t="str">
            <v xml:space="preserve">                                                  614441     Equipment Depreciation</v>
          </cell>
          <cell r="C1599">
            <v>-6818473.5599999996</v>
          </cell>
          <cell r="D1599">
            <v>-6957572.2999999998</v>
          </cell>
          <cell r="E1599">
            <v>-7085134.79</v>
          </cell>
          <cell r="F1599">
            <v>-7377534.4000000004</v>
          </cell>
          <cell r="G1599">
            <v>-7441898.2199999997</v>
          </cell>
          <cell r="H1599">
            <v>-7404697.2599999998</v>
          </cell>
          <cell r="I1599">
            <v>-8180533.5999999996</v>
          </cell>
          <cell r="J1599">
            <v>-7768953.5700000003</v>
          </cell>
          <cell r="K1599">
            <v>-7742960.0199999996</v>
          </cell>
          <cell r="L1599">
            <v>-7584201.7599999998</v>
          </cell>
          <cell r="M1599">
            <v>-7498488.3600000003</v>
          </cell>
          <cell r="N1599">
            <v>-9684836.2799999993</v>
          </cell>
          <cell r="O1599">
            <v>-74145455.340000004</v>
          </cell>
          <cell r="P1599">
            <v>-91545284.120000005</v>
          </cell>
          <cell r="Q1599">
            <v>-20861180.649999999</v>
          </cell>
          <cell r="R1599">
            <v>-22224129.880000003</v>
          </cell>
          <cell r="S1599">
            <v>-23692447.189999998</v>
          </cell>
          <cell r="T1599">
            <v>-24767526.399999999</v>
          </cell>
          <cell r="U1599">
            <v>-28900288.852499999</v>
          </cell>
          <cell r="V1599">
            <v>-31966454.875</v>
          </cell>
          <cell r="W1599">
            <v>-55040927.520000003</v>
          </cell>
          <cell r="X1599">
            <v>-78636362.289999992</v>
          </cell>
        </row>
        <row r="1600">
          <cell r="A1600">
            <v>614471</v>
          </cell>
          <cell r="B1600" t="str">
            <v xml:space="preserve">                                                  614471     Gain/Loss On Sale</v>
          </cell>
          <cell r="C1600">
            <v>0</v>
          </cell>
          <cell r="D1600">
            <v>0</v>
          </cell>
          <cell r="E1600">
            <v>0.01</v>
          </cell>
          <cell r="F1600">
            <v>0</v>
          </cell>
          <cell r="G1600">
            <v>-102353.91</v>
          </cell>
          <cell r="H1600">
            <v>-240993.23</v>
          </cell>
          <cell r="I1600">
            <v>-324111.5</v>
          </cell>
          <cell r="J1600">
            <v>324111.5</v>
          </cell>
          <cell r="K1600">
            <v>-4734.75</v>
          </cell>
          <cell r="L1600">
            <v>0</v>
          </cell>
          <cell r="M1600">
            <v>0</v>
          </cell>
          <cell r="N1600">
            <v>-76948.639999999999</v>
          </cell>
          <cell r="O1600">
            <v>-264865.38</v>
          </cell>
          <cell r="P1600">
            <v>-425030.52</v>
          </cell>
          <cell r="Q1600">
            <v>0.01</v>
          </cell>
          <cell r="R1600">
            <v>-343347.14</v>
          </cell>
          <cell r="S1600">
            <v>-4734.75</v>
          </cell>
          <cell r="T1600">
            <v>-76948.639999999999</v>
          </cell>
          <cell r="U1600">
            <v>-66216.342499999999</v>
          </cell>
          <cell r="V1600">
            <v>-111425.2525</v>
          </cell>
          <cell r="W1600">
            <v>-425558.6925</v>
          </cell>
          <cell r="X1600">
            <v>-367319.03999999998</v>
          </cell>
        </row>
        <row r="1601">
          <cell r="A1601" t="str">
            <v xml:space="preserve">                                             EQUIPMENT_COSTS</v>
          </cell>
          <cell r="B1601" t="str">
            <v xml:space="preserve">                                             Equipment costs</v>
          </cell>
          <cell r="C1601">
            <v>-7296955.1699999999</v>
          </cell>
          <cell r="D1601">
            <v>-6940122.2699999996</v>
          </cell>
          <cell r="E1601">
            <v>-7442972.9000000004</v>
          </cell>
          <cell r="F1601">
            <v>-7682198.6600000001</v>
          </cell>
          <cell r="G1601">
            <v>-8139101.8399999999</v>
          </cell>
          <cell r="H1601">
            <v>-7787984.0300000003</v>
          </cell>
          <cell r="I1601">
            <v>-8666239.3900000006</v>
          </cell>
          <cell r="J1601">
            <v>-8021466.75</v>
          </cell>
          <cell r="K1601">
            <v>-7995410.6399999997</v>
          </cell>
          <cell r="L1601">
            <v>-7848070.0599999996</v>
          </cell>
          <cell r="M1601">
            <v>-7758717.0300000003</v>
          </cell>
          <cell r="N1601">
            <v>-9973873.5199999996</v>
          </cell>
          <cell r="O1601">
            <v>-83170880.799999997</v>
          </cell>
          <cell r="P1601">
            <v>-95553112.260000005</v>
          </cell>
          <cell r="Q1601">
            <v>-21680050.34</v>
          </cell>
          <cell r="R1601">
            <v>-23609284.530000001</v>
          </cell>
          <cell r="S1601">
            <v>-24683116.780000001</v>
          </cell>
          <cell r="T1601">
            <v>-25580660.609999999</v>
          </cell>
          <cell r="U1601">
            <v>-31596240.9375</v>
          </cell>
          <cell r="V1601">
            <v>-33458246.262500003</v>
          </cell>
          <cell r="W1601">
            <v>-57798600.447500005</v>
          </cell>
          <cell r="X1601">
            <v>-82231331.089999989</v>
          </cell>
        </row>
        <row r="1602">
          <cell r="A1602" t="str">
            <v xml:space="preserve">                                        BUILDING_EQUIP_COST</v>
          </cell>
          <cell r="B1602" t="str">
            <v xml:space="preserve">                                        Building equipment costs</v>
          </cell>
          <cell r="C1602">
            <v>-14610778.279999999</v>
          </cell>
          <cell r="D1602">
            <v>-14402294.73</v>
          </cell>
          <cell r="E1602">
            <v>-14799240.100000001</v>
          </cell>
          <cell r="F1602">
            <v>-15458640.449999999</v>
          </cell>
          <cell r="G1602">
            <v>-16423373</v>
          </cell>
          <cell r="H1602">
            <v>-15441952.16</v>
          </cell>
          <cell r="I1602">
            <v>-16244917.01</v>
          </cell>
          <cell r="J1602">
            <v>-15905168.52</v>
          </cell>
          <cell r="K1602">
            <v>-16185392.25</v>
          </cell>
          <cell r="L1602">
            <v>-15939690.209999997</v>
          </cell>
          <cell r="M1602">
            <v>-15929427.43</v>
          </cell>
          <cell r="N1602">
            <v>-19778345</v>
          </cell>
          <cell r="O1602">
            <v>-171680560.47</v>
          </cell>
          <cell r="P1602">
            <v>-191119219.13999999</v>
          </cell>
          <cell r="Q1602">
            <v>-43812313.109999999</v>
          </cell>
          <cell r="R1602">
            <v>-47323965.609999999</v>
          </cell>
          <cell r="S1602">
            <v>-48335477.780000001</v>
          </cell>
          <cell r="T1602">
            <v>-51647462.640000001</v>
          </cell>
          <cell r="U1602">
            <v>-64779181.217500001</v>
          </cell>
          <cell r="V1602">
            <v>-67478467.987500012</v>
          </cell>
          <cell r="W1602">
            <v>-115318898.8</v>
          </cell>
          <cell r="X1602">
            <v>-164335824.1225</v>
          </cell>
        </row>
        <row r="1603">
          <cell r="A1603">
            <v>615110</v>
          </cell>
          <cell r="B1603" t="str">
            <v xml:space="preserve">                                             615110</v>
          </cell>
          <cell r="C1603" t="str">
            <v>0</v>
          </cell>
          <cell r="D1603" t="str">
            <v>0</v>
          </cell>
          <cell r="E1603" t="str">
            <v>0</v>
          </cell>
          <cell r="F1603" t="str">
            <v>0</v>
          </cell>
          <cell r="G1603" t="str">
            <v>0</v>
          </cell>
          <cell r="H1603" t="str">
            <v>0</v>
          </cell>
          <cell r="I1603" t="str">
            <v>0</v>
          </cell>
          <cell r="J1603" t="str">
            <v>0</v>
          </cell>
          <cell r="K1603" t="str">
            <v>0</v>
          </cell>
          <cell r="L1603" t="str">
            <v>0</v>
          </cell>
          <cell r="M1603" t="str">
            <v>0</v>
          </cell>
          <cell r="N1603" t="str">
            <v>0</v>
          </cell>
          <cell r="O1603" t="str">
            <v>0</v>
          </cell>
          <cell r="P1603" t="str">
            <v>0</v>
          </cell>
          <cell r="Q1603" t="str">
            <v>0</v>
          </cell>
          <cell r="R1603" t="str">
            <v>0</v>
          </cell>
          <cell r="S1603" t="str">
            <v>0</v>
          </cell>
          <cell r="T1603" t="str">
            <v>0</v>
          </cell>
          <cell r="U1603" t="str">
            <v>0</v>
          </cell>
          <cell r="V1603" t="str">
            <v>0</v>
          </cell>
          <cell r="W1603" t="str">
            <v>0</v>
          </cell>
          <cell r="X1603" t="str">
            <v>0</v>
          </cell>
        </row>
        <row r="1604">
          <cell r="A1604">
            <v>615111</v>
          </cell>
          <cell r="B1604" t="str">
            <v xml:space="preserve">                                             615111     Communication</v>
          </cell>
          <cell r="C1604">
            <v>-1769153.16</v>
          </cell>
          <cell r="D1604">
            <v>-1611932.58</v>
          </cell>
          <cell r="E1604">
            <v>-2180777.5699999998</v>
          </cell>
          <cell r="F1604">
            <v>-1912192.66</v>
          </cell>
          <cell r="G1604">
            <v>-2055671.65</v>
          </cell>
          <cell r="H1604">
            <v>-1529064.38</v>
          </cell>
          <cell r="I1604">
            <v>-1443599.78</v>
          </cell>
          <cell r="J1604">
            <v>-1472210.59</v>
          </cell>
          <cell r="K1604">
            <v>-1572937</v>
          </cell>
          <cell r="L1604">
            <v>-1445780.3</v>
          </cell>
          <cell r="M1604">
            <v>-1700674.04</v>
          </cell>
          <cell r="N1604">
            <v>-1979823.88</v>
          </cell>
          <cell r="O1604">
            <v>-20365523.960000001</v>
          </cell>
          <cell r="P1604">
            <v>-20673817.59</v>
          </cell>
          <cell r="Q1604">
            <v>-5561863.3100000005</v>
          </cell>
          <cell r="R1604">
            <v>-5496928.6899999995</v>
          </cell>
          <cell r="S1604">
            <v>-4488747.37</v>
          </cell>
          <cell r="T1604">
            <v>-5126278.22</v>
          </cell>
          <cell r="U1604">
            <v>-7769406.5424999995</v>
          </cell>
          <cell r="V1604">
            <v>-8406109.7249999996</v>
          </cell>
          <cell r="W1604">
            <v>-13270831.379999999</v>
          </cell>
          <cell r="X1604">
            <v>-17977167.585000001</v>
          </cell>
        </row>
        <row r="1605">
          <cell r="A1605">
            <v>615112</v>
          </cell>
          <cell r="B1605" t="str">
            <v xml:space="preserve">                                             615112     Utilities</v>
          </cell>
          <cell r="C1605">
            <v>-719010.25</v>
          </cell>
          <cell r="D1605">
            <v>-579667.37</v>
          </cell>
          <cell r="E1605">
            <v>-729311.05</v>
          </cell>
          <cell r="F1605">
            <v>-819019.17</v>
          </cell>
          <cell r="G1605">
            <v>-529269.16</v>
          </cell>
          <cell r="H1605">
            <v>-688101.25</v>
          </cell>
          <cell r="I1605">
            <v>-842480.4</v>
          </cell>
          <cell r="J1605">
            <v>-809071.41</v>
          </cell>
          <cell r="K1605">
            <v>-787038.74</v>
          </cell>
          <cell r="L1605">
            <v>-838812.28</v>
          </cell>
          <cell r="M1605">
            <v>-745077.94</v>
          </cell>
          <cell r="N1605">
            <v>-599225.65</v>
          </cell>
          <cell r="O1605">
            <v>-6623860.7400000002</v>
          </cell>
          <cell r="P1605">
            <v>-8686084.6699999999</v>
          </cell>
          <cell r="Q1605">
            <v>-2027988.67</v>
          </cell>
          <cell r="R1605">
            <v>-2036389.58</v>
          </cell>
          <cell r="S1605">
            <v>-2438590.5499999998</v>
          </cell>
          <cell r="T1605">
            <v>-2183115.87</v>
          </cell>
          <cell r="U1605">
            <v>-2667384.3199999998</v>
          </cell>
          <cell r="V1605">
            <v>-3078912.94</v>
          </cell>
          <cell r="W1605">
            <v>-5297533.9400000004</v>
          </cell>
          <cell r="X1605">
            <v>-7654423.3925000001</v>
          </cell>
        </row>
        <row r="1606">
          <cell r="A1606">
            <v>615151</v>
          </cell>
          <cell r="B1606" t="str">
            <v xml:space="preserve">                                             615151</v>
          </cell>
          <cell r="C1606" t="str">
            <v>0</v>
          </cell>
          <cell r="D1606" t="str">
            <v>0</v>
          </cell>
          <cell r="E1606" t="str">
            <v>0</v>
          </cell>
          <cell r="F1606" t="str">
            <v>0</v>
          </cell>
          <cell r="G1606" t="str">
            <v>0</v>
          </cell>
          <cell r="H1606" t="str">
            <v>0</v>
          </cell>
          <cell r="I1606" t="str">
            <v>0</v>
          </cell>
          <cell r="J1606" t="str">
            <v>0</v>
          </cell>
          <cell r="K1606" t="str">
            <v>0</v>
          </cell>
          <cell r="L1606" t="str">
            <v>0</v>
          </cell>
          <cell r="M1606" t="str">
            <v>0</v>
          </cell>
          <cell r="N1606" t="str">
            <v>0</v>
          </cell>
          <cell r="O1606" t="str">
            <v>0</v>
          </cell>
          <cell r="P1606" t="str">
            <v>0</v>
          </cell>
          <cell r="Q1606" t="str">
            <v>0</v>
          </cell>
          <cell r="R1606" t="str">
            <v>0</v>
          </cell>
          <cell r="S1606" t="str">
            <v>0</v>
          </cell>
          <cell r="T1606" t="str">
            <v>0</v>
          </cell>
          <cell r="U1606" t="str">
            <v>0</v>
          </cell>
          <cell r="V1606" t="str">
            <v>0</v>
          </cell>
          <cell r="W1606" t="str">
            <v>0</v>
          </cell>
          <cell r="X1606" t="str">
            <v>0</v>
          </cell>
        </row>
        <row r="1607">
          <cell r="A1607" t="str">
            <v xml:space="preserve">                                        UTILITIES_COMM</v>
          </cell>
          <cell r="B1607" t="str">
            <v xml:space="preserve">                                        Utilities and communications</v>
          </cell>
          <cell r="C1607">
            <v>-2488163.41</v>
          </cell>
          <cell r="D1607">
            <v>-2191599.9500000002</v>
          </cell>
          <cell r="E1607">
            <v>-2910088.62</v>
          </cell>
          <cell r="F1607">
            <v>-2731211.83</v>
          </cell>
          <cell r="G1607">
            <v>-2584940.81</v>
          </cell>
          <cell r="H1607">
            <v>-2217165.63</v>
          </cell>
          <cell r="I1607">
            <v>-2286080.1800000002</v>
          </cell>
          <cell r="J1607">
            <v>-2281282</v>
          </cell>
          <cell r="K1607">
            <v>-2359975.7400000002</v>
          </cell>
          <cell r="L1607">
            <v>-2284592.58</v>
          </cell>
          <cell r="M1607">
            <v>-2445751.98</v>
          </cell>
          <cell r="N1607">
            <v>-2579049.5299999998</v>
          </cell>
          <cell r="O1607">
            <v>-26989384.700000003</v>
          </cell>
          <cell r="P1607">
            <v>-29359902.259999998</v>
          </cell>
          <cell r="Q1607">
            <v>-7589851.9800000004</v>
          </cell>
          <cell r="R1607">
            <v>-7533318.2700000005</v>
          </cell>
          <cell r="S1607">
            <v>-6927337.9199999999</v>
          </cell>
          <cell r="T1607">
            <v>-7309394.0899999999</v>
          </cell>
          <cell r="U1607">
            <v>-10436790.862500001</v>
          </cell>
          <cell r="V1607">
            <v>-11485022.664999999</v>
          </cell>
          <cell r="W1607">
            <v>-18568365.32</v>
          </cell>
          <cell r="X1607">
            <v>-25631590.977499999</v>
          </cell>
        </row>
        <row r="1608">
          <cell r="A1608">
            <v>618111</v>
          </cell>
          <cell r="B1608" t="str">
            <v xml:space="preserve">                                                  618111     Postage</v>
          </cell>
          <cell r="C1608">
            <v>-33847.019999999997</v>
          </cell>
          <cell r="D1608">
            <v>-29919.91</v>
          </cell>
          <cell r="E1608">
            <v>-45211.41</v>
          </cell>
          <cell r="F1608">
            <v>-16370.17</v>
          </cell>
          <cell r="G1608">
            <v>-2803.81</v>
          </cell>
          <cell r="H1608">
            <v>-10805.85</v>
          </cell>
          <cell r="I1608">
            <v>-17706.64</v>
          </cell>
          <cell r="J1608">
            <v>-10793.1</v>
          </cell>
          <cell r="K1608">
            <v>-49144.07</v>
          </cell>
          <cell r="L1608">
            <v>-10833.62</v>
          </cell>
          <cell r="M1608">
            <v>-3288.3</v>
          </cell>
          <cell r="N1608">
            <v>-32374.15</v>
          </cell>
          <cell r="O1608">
            <v>-98838.25</v>
          </cell>
          <cell r="P1608">
            <v>-263098.05</v>
          </cell>
          <cell r="Q1608">
            <v>-108978.34</v>
          </cell>
          <cell r="R1608">
            <v>-29979.83</v>
          </cell>
          <cell r="S1608">
            <v>-77643.81</v>
          </cell>
          <cell r="T1608">
            <v>-46496.07</v>
          </cell>
          <cell r="U1608">
            <v>-76357.634999999995</v>
          </cell>
          <cell r="V1608">
            <v>-125359.33499999999</v>
          </cell>
          <cell r="W1608">
            <v>-169920.7175</v>
          </cell>
          <cell r="X1608">
            <v>-234464.88250000001</v>
          </cell>
        </row>
        <row r="1609">
          <cell r="A1609">
            <v>618112</v>
          </cell>
          <cell r="B1609" t="str">
            <v xml:space="preserve">                                                  618112     Shipping</v>
          </cell>
          <cell r="C1609">
            <v>-126364.64</v>
          </cell>
          <cell r="D1609">
            <v>-121778.09</v>
          </cell>
          <cell r="E1609">
            <v>-163659.68</v>
          </cell>
          <cell r="F1609">
            <v>-170126.61</v>
          </cell>
          <cell r="G1609">
            <v>-114517.32</v>
          </cell>
          <cell r="H1609">
            <v>-183798.42</v>
          </cell>
          <cell r="I1609">
            <v>-147085.98000000001</v>
          </cell>
          <cell r="J1609">
            <v>-182644.96</v>
          </cell>
          <cell r="K1609">
            <v>-132046.35</v>
          </cell>
          <cell r="L1609">
            <v>-144012.12</v>
          </cell>
          <cell r="M1609">
            <v>-144523.35999999999</v>
          </cell>
          <cell r="N1609">
            <v>-240903.86</v>
          </cell>
          <cell r="O1609">
            <v>-1993596.45</v>
          </cell>
          <cell r="P1609">
            <v>-1871461.39</v>
          </cell>
          <cell r="Q1609">
            <v>-411802.41</v>
          </cell>
          <cell r="R1609">
            <v>-468442.35</v>
          </cell>
          <cell r="S1609">
            <v>-461777.29</v>
          </cell>
          <cell r="T1609">
            <v>-529439.34</v>
          </cell>
          <cell r="U1609">
            <v>-694976.5575</v>
          </cell>
          <cell r="V1609">
            <v>-642605.63250000007</v>
          </cell>
          <cell r="W1609">
            <v>-1114893.3125</v>
          </cell>
          <cell r="X1609">
            <v>-1582518.7849999999</v>
          </cell>
        </row>
        <row r="1610">
          <cell r="A1610">
            <v>618113</v>
          </cell>
          <cell r="B1610" t="str">
            <v xml:space="preserve">                                                  618113</v>
          </cell>
          <cell r="C1610" t="str">
            <v>0</v>
          </cell>
          <cell r="D1610" t="str">
            <v>0</v>
          </cell>
          <cell r="E1610" t="str">
            <v>0</v>
          </cell>
          <cell r="F1610" t="str">
            <v>0</v>
          </cell>
          <cell r="G1610" t="str">
            <v>0</v>
          </cell>
          <cell r="H1610" t="str">
            <v>0</v>
          </cell>
          <cell r="I1610" t="str">
            <v>0</v>
          </cell>
          <cell r="J1610" t="str">
            <v>0</v>
          </cell>
          <cell r="K1610" t="str">
            <v>0</v>
          </cell>
          <cell r="L1610" t="str">
            <v>0</v>
          </cell>
          <cell r="M1610" t="str">
            <v>0</v>
          </cell>
          <cell r="N1610" t="str">
            <v>0</v>
          </cell>
          <cell r="O1610" t="str">
            <v>0</v>
          </cell>
          <cell r="P1610" t="str">
            <v>0</v>
          </cell>
          <cell r="Q1610" t="str">
            <v>0</v>
          </cell>
          <cell r="R1610" t="str">
            <v>0</v>
          </cell>
          <cell r="S1610" t="str">
            <v>0</v>
          </cell>
          <cell r="T1610" t="str">
            <v>0</v>
          </cell>
          <cell r="U1610" t="str">
            <v>0</v>
          </cell>
          <cell r="V1610" t="str">
            <v>0</v>
          </cell>
          <cell r="W1610" t="str">
            <v>0</v>
          </cell>
          <cell r="X1610" t="str">
            <v>0</v>
          </cell>
        </row>
        <row r="1611">
          <cell r="A1611">
            <v>618121</v>
          </cell>
          <cell r="B1611" t="str">
            <v xml:space="preserve">                                                  618121     Office Supplies</v>
          </cell>
          <cell r="C1611">
            <v>-332411.13</v>
          </cell>
          <cell r="D1611">
            <v>-194928.96</v>
          </cell>
          <cell r="E1611">
            <v>-312134.65000000002</v>
          </cell>
          <cell r="F1611">
            <v>-256559.55</v>
          </cell>
          <cell r="G1611">
            <v>-317170.23</v>
          </cell>
          <cell r="H1611">
            <v>-288586.58</v>
          </cell>
          <cell r="I1611">
            <v>-330885.23</v>
          </cell>
          <cell r="J1611">
            <v>-258638.89</v>
          </cell>
          <cell r="K1611">
            <v>-283231.46000000002</v>
          </cell>
          <cell r="L1611">
            <v>-403167.58</v>
          </cell>
          <cell r="M1611">
            <v>-237370.96</v>
          </cell>
          <cell r="N1611">
            <v>-366368.14</v>
          </cell>
          <cell r="O1611">
            <v>-2924047.94</v>
          </cell>
          <cell r="P1611">
            <v>-3581453.36</v>
          </cell>
          <cell r="Q1611">
            <v>-839474.74</v>
          </cell>
          <cell r="R1611">
            <v>-862316.36</v>
          </cell>
          <cell r="S1611">
            <v>-872755.58</v>
          </cell>
          <cell r="T1611">
            <v>-1006906.68</v>
          </cell>
          <cell r="U1611">
            <v>-1155818.4749999999</v>
          </cell>
          <cell r="V1611">
            <v>-1262626.1625000001</v>
          </cell>
          <cell r="W1611">
            <v>-2150082.3325</v>
          </cell>
          <cell r="X1611">
            <v>-3087199.88</v>
          </cell>
        </row>
        <row r="1612">
          <cell r="A1612">
            <v>618122</v>
          </cell>
          <cell r="B1612" t="str">
            <v xml:space="preserve">                                                  618122     Supplies-Furniture</v>
          </cell>
          <cell r="C1612">
            <v>-6089.03</v>
          </cell>
          <cell r="D1612">
            <v>-55040.71</v>
          </cell>
          <cell r="E1612">
            <v>-262145.86</v>
          </cell>
          <cell r="F1612">
            <v>-221474</v>
          </cell>
          <cell r="G1612">
            <v>-189859.22</v>
          </cell>
          <cell r="H1612">
            <v>-299927.01</v>
          </cell>
          <cell r="I1612">
            <v>-399894.13</v>
          </cell>
          <cell r="J1612">
            <v>-189572.45</v>
          </cell>
          <cell r="K1612">
            <v>-681524.87</v>
          </cell>
          <cell r="L1612">
            <v>-244265.7</v>
          </cell>
          <cell r="M1612">
            <v>-73346.22</v>
          </cell>
          <cell r="N1612">
            <v>-58566.41</v>
          </cell>
          <cell r="O1612">
            <v>-1452462.32</v>
          </cell>
          <cell r="P1612">
            <v>-2681705.61</v>
          </cell>
          <cell r="Q1612">
            <v>-323275.59999999998</v>
          </cell>
          <cell r="R1612">
            <v>-711260.23</v>
          </cell>
          <cell r="S1612">
            <v>-1270991.45</v>
          </cell>
          <cell r="T1612">
            <v>-376178.33</v>
          </cell>
          <cell r="U1612">
            <v>-460739.17249999999</v>
          </cell>
          <cell r="V1612">
            <v>-659292.46250000002</v>
          </cell>
          <cell r="W1612">
            <v>-1599623.87</v>
          </cell>
          <cell r="X1612">
            <v>-2540041.2675000001</v>
          </cell>
        </row>
        <row r="1613">
          <cell r="A1613">
            <v>618123</v>
          </cell>
          <cell r="B1613" t="str">
            <v xml:space="preserve">                                                  618123     Computer Supplies</v>
          </cell>
          <cell r="C1613">
            <v>-1223388.69</v>
          </cell>
          <cell r="D1613">
            <v>-1297701.69</v>
          </cell>
          <cell r="E1613">
            <v>-2052941.64</v>
          </cell>
          <cell r="F1613">
            <v>-2198661.7400000002</v>
          </cell>
          <cell r="G1613">
            <v>-2817281.91</v>
          </cell>
          <cell r="H1613">
            <v>-1863934.54</v>
          </cell>
          <cell r="I1613">
            <v>-1163986.0900000001</v>
          </cell>
          <cell r="J1613">
            <v>-1549676.13</v>
          </cell>
          <cell r="K1613">
            <v>-1398652.03</v>
          </cell>
          <cell r="L1613">
            <v>-2433678.04</v>
          </cell>
          <cell r="M1613">
            <v>-1020785.93</v>
          </cell>
          <cell r="N1613">
            <v>-2396691.2400000002</v>
          </cell>
          <cell r="O1613">
            <v>-6274899.3200000003</v>
          </cell>
          <cell r="P1613">
            <v>-21417379.670000002</v>
          </cell>
          <cell r="Q1613">
            <v>-4574032.0199999996</v>
          </cell>
          <cell r="R1613">
            <v>-6879878.1900000004</v>
          </cell>
          <cell r="S1613">
            <v>-4112314.25</v>
          </cell>
          <cell r="T1613">
            <v>-5851155.2100000009</v>
          </cell>
          <cell r="U1613">
            <v>-3648352.6025</v>
          </cell>
          <cell r="V1613">
            <v>-8097652.915</v>
          </cell>
          <cell r="W1613">
            <v>-13451400.85</v>
          </cell>
          <cell r="X1613">
            <v>-18501048.765000001</v>
          </cell>
        </row>
        <row r="1614">
          <cell r="A1614">
            <v>618124</v>
          </cell>
          <cell r="B1614" t="str">
            <v xml:space="preserve">                                                  618124     Software/License Fee</v>
          </cell>
          <cell r="C1614">
            <v>-1501002.71</v>
          </cell>
          <cell r="D1614">
            <v>-3010299.32</v>
          </cell>
          <cell r="E1614">
            <v>-1875669.92</v>
          </cell>
          <cell r="F1614">
            <v>-1917109.25</v>
          </cell>
          <cell r="G1614">
            <v>-1919922.34</v>
          </cell>
          <cell r="H1614">
            <v>-3253673.64</v>
          </cell>
          <cell r="I1614">
            <v>-2856641.07</v>
          </cell>
          <cell r="J1614">
            <v>-2471073.5699999998</v>
          </cell>
          <cell r="K1614">
            <v>-1961579.03</v>
          </cell>
          <cell r="L1614">
            <v>-3227902.02</v>
          </cell>
          <cell r="M1614">
            <v>-1849460.23</v>
          </cell>
          <cell r="N1614">
            <v>-7344993.9400000004</v>
          </cell>
          <cell r="O1614">
            <v>-25185718.350000001</v>
          </cell>
          <cell r="P1614">
            <v>-33189327.039999999</v>
          </cell>
          <cell r="Q1614">
            <v>-6386971.9499999993</v>
          </cell>
          <cell r="R1614">
            <v>-7090705.2300000004</v>
          </cell>
          <cell r="S1614">
            <v>-7289293.6699999999</v>
          </cell>
          <cell r="T1614">
            <v>-12422356.190000001</v>
          </cell>
          <cell r="U1614">
            <v>-9396248.7600000016</v>
          </cell>
          <cell r="V1614">
            <v>-9598183.4674999993</v>
          </cell>
          <cell r="W1614">
            <v>-17346089.524999999</v>
          </cell>
          <cell r="X1614">
            <v>-25948875.964999996</v>
          </cell>
        </row>
        <row r="1615">
          <cell r="A1615">
            <v>618125</v>
          </cell>
          <cell r="B1615" t="str">
            <v xml:space="preserve">                                                  618125     Print Shop Copier Supply</v>
          </cell>
          <cell r="C1615">
            <v>-43448.29</v>
          </cell>
          <cell r="D1615">
            <v>-44665.65</v>
          </cell>
          <cell r="E1615">
            <v>-46012.12</v>
          </cell>
          <cell r="F1615">
            <v>-54047.12</v>
          </cell>
          <cell r="G1615">
            <v>-51780.959999999999</v>
          </cell>
          <cell r="H1615">
            <v>-77832.13</v>
          </cell>
          <cell r="I1615">
            <v>-40715.800000000003</v>
          </cell>
          <cell r="J1615">
            <v>-46109.86</v>
          </cell>
          <cell r="K1615">
            <v>-57802.17</v>
          </cell>
          <cell r="L1615">
            <v>-49040.959999999999</v>
          </cell>
          <cell r="M1615">
            <v>-57366.22</v>
          </cell>
          <cell r="N1615">
            <v>-31317.77</v>
          </cell>
          <cell r="O1615">
            <v>-555767.01</v>
          </cell>
          <cell r="P1615">
            <v>-600139.05000000005</v>
          </cell>
          <cell r="Q1615">
            <v>-134126.06</v>
          </cell>
          <cell r="R1615">
            <v>-183660.21</v>
          </cell>
          <cell r="S1615">
            <v>-144627.82999999999</v>
          </cell>
          <cell r="T1615">
            <v>-137724.95000000001</v>
          </cell>
          <cell r="U1615">
            <v>-205363.82500000001</v>
          </cell>
          <cell r="V1615">
            <v>-220009.91250000001</v>
          </cell>
          <cell r="W1615">
            <v>-385828.59250000003</v>
          </cell>
          <cell r="X1615">
            <v>-535707.37250000006</v>
          </cell>
        </row>
        <row r="1616">
          <cell r="A1616">
            <v>618126</v>
          </cell>
          <cell r="B1616" t="str">
            <v xml:space="preserve">                                                  618126     Software Maintenance</v>
          </cell>
          <cell r="C1616">
            <v>-1893681.93</v>
          </cell>
          <cell r="D1616">
            <v>-2069440.07</v>
          </cell>
          <cell r="E1616">
            <v>-1977628.59</v>
          </cell>
          <cell r="F1616">
            <v>-1998534.7</v>
          </cell>
          <cell r="G1616">
            <v>-1875049.16</v>
          </cell>
          <cell r="H1616">
            <v>-2126867.1</v>
          </cell>
          <cell r="I1616">
            <v>-2014391.01</v>
          </cell>
          <cell r="J1616">
            <v>-2048412.29</v>
          </cell>
          <cell r="K1616">
            <v>-2514368.29</v>
          </cell>
          <cell r="L1616">
            <v>-1989102.09</v>
          </cell>
          <cell r="M1616">
            <v>-2439479.11</v>
          </cell>
          <cell r="N1616">
            <v>-4243753.75</v>
          </cell>
          <cell r="O1616">
            <v>-25040395.870000001</v>
          </cell>
          <cell r="P1616">
            <v>-27190708.09</v>
          </cell>
          <cell r="Q1616">
            <v>-5940750.5899999999</v>
          </cell>
          <cell r="R1616">
            <v>-6000450.96</v>
          </cell>
          <cell r="S1616">
            <v>-6577171.5899999999</v>
          </cell>
          <cell r="T1616">
            <v>-8672334.9499999993</v>
          </cell>
          <cell r="U1616">
            <v>-9209487.5975000001</v>
          </cell>
          <cell r="V1616">
            <v>-8908892.9699999988</v>
          </cell>
          <cell r="W1616">
            <v>-15104793.025</v>
          </cell>
          <cell r="X1616">
            <v>-22290877.700000003</v>
          </cell>
        </row>
        <row r="1617">
          <cell r="A1617">
            <v>618127</v>
          </cell>
          <cell r="B1617" t="str">
            <v xml:space="preserve">                                                  618127     Hardware Maintenance</v>
          </cell>
          <cell r="C1617">
            <v>-1582552.46</v>
          </cell>
          <cell r="D1617">
            <v>-1886234.97</v>
          </cell>
          <cell r="E1617">
            <v>-1415698.41</v>
          </cell>
          <cell r="F1617">
            <v>-1928206.47</v>
          </cell>
          <cell r="G1617">
            <v>-1766935.88</v>
          </cell>
          <cell r="H1617">
            <v>-1336809.27</v>
          </cell>
          <cell r="I1617">
            <v>-1670237.59</v>
          </cell>
          <cell r="J1617">
            <v>-1712540.26</v>
          </cell>
          <cell r="K1617">
            <v>-1918864.19</v>
          </cell>
          <cell r="L1617">
            <v>-1867763.27</v>
          </cell>
          <cell r="M1617">
            <v>-1450352.76</v>
          </cell>
          <cell r="N1617">
            <v>-2098578.35</v>
          </cell>
          <cell r="O1617">
            <v>-17337027.329999998</v>
          </cell>
          <cell r="P1617">
            <v>-20634773.879999999</v>
          </cell>
          <cell r="Q1617">
            <v>-4884485.84</v>
          </cell>
          <cell r="R1617">
            <v>-5031951.62</v>
          </cell>
          <cell r="S1617">
            <v>-5301642.04</v>
          </cell>
          <cell r="T1617">
            <v>-5416694.3800000008</v>
          </cell>
          <cell r="U1617">
            <v>-6818213.2649999997</v>
          </cell>
          <cell r="V1617">
            <v>-7548310.9499999993</v>
          </cell>
          <cell r="W1617">
            <v>-12505101.83</v>
          </cell>
          <cell r="X1617">
            <v>-17868722.919999998</v>
          </cell>
        </row>
        <row r="1618">
          <cell r="A1618">
            <v>618131</v>
          </cell>
          <cell r="B1618" t="str">
            <v xml:space="preserve">                                                  618131     Record Storage</v>
          </cell>
          <cell r="C1618">
            <v>-20089.580000000002</v>
          </cell>
          <cell r="D1618">
            <v>-54236.07</v>
          </cell>
          <cell r="E1618">
            <v>-38669.519999999997</v>
          </cell>
          <cell r="F1618">
            <v>-55301.23</v>
          </cell>
          <cell r="G1618">
            <v>-62811.98</v>
          </cell>
          <cell r="H1618">
            <v>-20766.73</v>
          </cell>
          <cell r="I1618">
            <v>-36575.64</v>
          </cell>
          <cell r="J1618">
            <v>-49084.08</v>
          </cell>
          <cell r="K1618">
            <v>-44156.1</v>
          </cell>
          <cell r="L1618">
            <v>-44788.27</v>
          </cell>
          <cell r="M1618">
            <v>-41323.35</v>
          </cell>
          <cell r="N1618">
            <v>-78886.06</v>
          </cell>
          <cell r="O1618">
            <v>-717477.26</v>
          </cell>
          <cell r="P1618">
            <v>-546688.61</v>
          </cell>
          <cell r="Q1618">
            <v>-112995.17</v>
          </cell>
          <cell r="R1618">
            <v>-138879.94</v>
          </cell>
          <cell r="S1618">
            <v>-129815.82</v>
          </cell>
          <cell r="T1618">
            <v>-164997.68</v>
          </cell>
          <cell r="U1618">
            <v>-231221.91500000001</v>
          </cell>
          <cell r="V1618">
            <v>-191068.76500000001</v>
          </cell>
          <cell r="W1618">
            <v>-314887.90499999997</v>
          </cell>
          <cell r="X1618">
            <v>-455665.32250000001</v>
          </cell>
        </row>
        <row r="1619">
          <cell r="A1619">
            <v>618132</v>
          </cell>
          <cell r="B1619" t="str">
            <v xml:space="preserve">                                                  618132     Printing Outside Help</v>
          </cell>
          <cell r="C1619">
            <v>-53163.73</v>
          </cell>
          <cell r="D1619">
            <v>-47855.77</v>
          </cell>
          <cell r="E1619">
            <v>-63791.79</v>
          </cell>
          <cell r="F1619">
            <v>-19910.03</v>
          </cell>
          <cell r="G1619">
            <v>-29895.48</v>
          </cell>
          <cell r="H1619">
            <v>-56370.83</v>
          </cell>
          <cell r="I1619">
            <v>-90615.51</v>
          </cell>
          <cell r="J1619">
            <v>-52939.44</v>
          </cell>
          <cell r="K1619">
            <v>-59629.120000000003</v>
          </cell>
          <cell r="L1619">
            <v>-156315.39000000001</v>
          </cell>
          <cell r="M1619">
            <v>-35957.33</v>
          </cell>
          <cell r="N1619">
            <v>-158207.13</v>
          </cell>
          <cell r="O1619">
            <v>-676106.67</v>
          </cell>
          <cell r="P1619">
            <v>-824651.55</v>
          </cell>
          <cell r="Q1619">
            <v>-164811.29</v>
          </cell>
          <cell r="R1619">
            <v>-106176.34</v>
          </cell>
          <cell r="S1619">
            <v>-203184.07</v>
          </cell>
          <cell r="T1619">
            <v>-350479.85</v>
          </cell>
          <cell r="U1619">
            <v>-248775.29750000002</v>
          </cell>
          <cell r="V1619">
            <v>-208784.26</v>
          </cell>
          <cell r="W1619">
            <v>-380326.26250000001</v>
          </cell>
          <cell r="X1619">
            <v>-648938.68999999994</v>
          </cell>
        </row>
        <row r="1620">
          <cell r="A1620">
            <v>618133</v>
          </cell>
          <cell r="B1620" t="str">
            <v xml:space="preserve">                                                  618133     Printing Trnsfr</v>
          </cell>
          <cell r="C1620">
            <v>1</v>
          </cell>
          <cell r="D1620">
            <v>0</v>
          </cell>
          <cell r="E1620">
            <v>0</v>
          </cell>
          <cell r="F1620">
            <v>0</v>
          </cell>
          <cell r="G1620">
            <v>0</v>
          </cell>
          <cell r="H1620">
            <v>0</v>
          </cell>
          <cell r="I1620">
            <v>0</v>
          </cell>
          <cell r="J1620">
            <v>0</v>
          </cell>
          <cell r="K1620">
            <v>0</v>
          </cell>
          <cell r="L1620">
            <v>0</v>
          </cell>
          <cell r="M1620">
            <v>0</v>
          </cell>
          <cell r="N1620">
            <v>0</v>
          </cell>
          <cell r="O1620">
            <v>0</v>
          </cell>
          <cell r="P1620">
            <v>1</v>
          </cell>
          <cell r="Q1620">
            <v>1</v>
          </cell>
          <cell r="R1620">
            <v>0</v>
          </cell>
          <cell r="S1620">
            <v>0</v>
          </cell>
          <cell r="T1620">
            <v>0</v>
          </cell>
          <cell r="U1620">
            <v>0.75</v>
          </cell>
          <cell r="V1620">
            <v>1</v>
          </cell>
          <cell r="W1620">
            <v>1</v>
          </cell>
          <cell r="X1620">
            <v>1</v>
          </cell>
        </row>
        <row r="1621">
          <cell r="A1621" t="str">
            <v xml:space="preserve">                                             OFFICE_EXPENSES</v>
          </cell>
          <cell r="B1621" t="str">
            <v xml:space="preserve">                                             Office expenses</v>
          </cell>
          <cell r="C1621">
            <v>-6816038.21</v>
          </cell>
          <cell r="D1621">
            <v>-8812101.2100000009</v>
          </cell>
          <cell r="E1621">
            <v>-8253563.5899999999</v>
          </cell>
          <cell r="F1621">
            <v>-8836300.870000001</v>
          </cell>
          <cell r="G1621">
            <v>-9148028.290000001</v>
          </cell>
          <cell r="H1621">
            <v>-9519372.1000000015</v>
          </cell>
          <cell r="I1621">
            <v>-8768734.6899999995</v>
          </cell>
          <cell r="J1621">
            <v>-8571485.0299999993</v>
          </cell>
          <cell r="K1621">
            <v>-9100997.6799999997</v>
          </cell>
          <cell r="L1621">
            <v>-10570869.060000001</v>
          </cell>
          <cell r="M1621">
            <v>-7353253.7699999996</v>
          </cell>
          <cell r="N1621">
            <v>-17050640.799999997</v>
          </cell>
          <cell r="O1621">
            <v>-82256336.770000011</v>
          </cell>
          <cell r="P1621">
            <v>-112801385.3</v>
          </cell>
          <cell r="Q1621">
            <v>-23881703.010000002</v>
          </cell>
          <cell r="R1621">
            <v>-27503701.260000005</v>
          </cell>
          <cell r="S1621">
            <v>-26441217.399999999</v>
          </cell>
          <cell r="T1621">
            <v>-34974763.629999995</v>
          </cell>
          <cell r="U1621">
            <v>-32145554.352500003</v>
          </cell>
          <cell r="V1621">
            <v>-37462785.832500003</v>
          </cell>
          <cell r="W1621">
            <v>-64522947.222500011</v>
          </cell>
          <cell r="X1621">
            <v>-93694060.550000012</v>
          </cell>
        </row>
        <row r="1622">
          <cell r="A1622">
            <v>618411</v>
          </cell>
          <cell r="B1622" t="str">
            <v xml:space="preserve">                                                  618411     Stockholder Expense</v>
          </cell>
          <cell r="C1622">
            <v>-37190.480000000003</v>
          </cell>
          <cell r="D1622">
            <v>-507123.45</v>
          </cell>
          <cell r="E1622">
            <v>-10983.72</v>
          </cell>
          <cell r="F1622">
            <v>-15000</v>
          </cell>
          <cell r="G1622">
            <v>-26895.72</v>
          </cell>
          <cell r="H1622">
            <v>-5209.41</v>
          </cell>
          <cell r="I1622">
            <v>-19039.490000000002</v>
          </cell>
          <cell r="J1622">
            <v>-22134.880000000001</v>
          </cell>
          <cell r="K1622">
            <v>-4752.8500000000004</v>
          </cell>
          <cell r="L1622">
            <v>-6990.96</v>
          </cell>
          <cell r="M1622">
            <v>-11140.02</v>
          </cell>
          <cell r="N1622">
            <v>-12435.43</v>
          </cell>
          <cell r="O1622">
            <v>-557005.98</v>
          </cell>
          <cell r="P1622">
            <v>-678896.41</v>
          </cell>
          <cell r="Q1622">
            <v>-555297.65</v>
          </cell>
          <cell r="R1622">
            <v>-47105.13</v>
          </cell>
          <cell r="S1622">
            <v>-45927.22</v>
          </cell>
          <cell r="T1622">
            <v>-30566.41</v>
          </cell>
          <cell r="U1622">
            <v>-423452.01</v>
          </cell>
          <cell r="V1622">
            <v>-581297.86250000005</v>
          </cell>
          <cell r="W1622">
            <v>-628938.05000000005</v>
          </cell>
          <cell r="X1622">
            <v>-662252.08750000002</v>
          </cell>
        </row>
        <row r="1623">
          <cell r="A1623">
            <v>618421</v>
          </cell>
          <cell r="B1623" t="str">
            <v xml:space="preserve">                                                  618421     Directors Fees &amp; Expense</v>
          </cell>
          <cell r="C1623">
            <v>-230597.43</v>
          </cell>
          <cell r="D1623">
            <v>-279331.65000000002</v>
          </cell>
          <cell r="E1623">
            <v>-329798.7</v>
          </cell>
          <cell r="F1623">
            <v>-248684.79</v>
          </cell>
          <cell r="G1623">
            <v>-277387.71999999997</v>
          </cell>
          <cell r="H1623">
            <v>-267077.71999999997</v>
          </cell>
          <cell r="I1623">
            <v>-281070.61</v>
          </cell>
          <cell r="J1623">
            <v>-60657.120000000003</v>
          </cell>
          <cell r="K1623">
            <v>-371126.26</v>
          </cell>
          <cell r="L1623">
            <v>-285927.32</v>
          </cell>
          <cell r="M1623">
            <v>-248258.2</v>
          </cell>
          <cell r="N1623">
            <v>-597893.84</v>
          </cell>
          <cell r="O1623">
            <v>-3909867.15</v>
          </cell>
          <cell r="P1623">
            <v>-3477811.36</v>
          </cell>
          <cell r="Q1623">
            <v>-839727.78</v>
          </cell>
          <cell r="R1623">
            <v>-793150.23</v>
          </cell>
          <cell r="S1623">
            <v>-712853.99</v>
          </cell>
          <cell r="T1623">
            <v>-1132079.3600000001</v>
          </cell>
          <cell r="U1623">
            <v>-1372530.36</v>
          </cell>
          <cell r="V1623">
            <v>-1231704.6625000001</v>
          </cell>
          <cell r="W1623">
            <v>-1966791.0925</v>
          </cell>
          <cell r="X1623">
            <v>-2833780.05</v>
          </cell>
        </row>
        <row r="1624">
          <cell r="A1624">
            <v>618431</v>
          </cell>
          <cell r="B1624" t="str">
            <v xml:space="preserve">                                                  618431     Woodson High</v>
          </cell>
          <cell r="C1624" t="str">
            <v>0</v>
          </cell>
          <cell r="D1624" t="str">
            <v>0</v>
          </cell>
          <cell r="E1624" t="str">
            <v>0</v>
          </cell>
          <cell r="F1624" t="str">
            <v>0</v>
          </cell>
          <cell r="G1624" t="str">
            <v>0</v>
          </cell>
          <cell r="H1624" t="str">
            <v>0</v>
          </cell>
          <cell r="I1624" t="str">
            <v>0</v>
          </cell>
          <cell r="J1624" t="str">
            <v>0</v>
          </cell>
          <cell r="K1624" t="str">
            <v>0</v>
          </cell>
          <cell r="L1624" t="str">
            <v>0</v>
          </cell>
          <cell r="M1624" t="str">
            <v>0</v>
          </cell>
          <cell r="N1624" t="str">
            <v>0</v>
          </cell>
          <cell r="O1624" t="str">
            <v>0</v>
          </cell>
          <cell r="P1624" t="str">
            <v>0</v>
          </cell>
          <cell r="Q1624" t="str">
            <v>0</v>
          </cell>
          <cell r="R1624" t="str">
            <v>0</v>
          </cell>
          <cell r="S1624" t="str">
            <v>0</v>
          </cell>
          <cell r="T1624" t="str">
            <v>0</v>
          </cell>
          <cell r="U1624" t="str">
            <v>0</v>
          </cell>
          <cell r="V1624" t="str">
            <v>0</v>
          </cell>
          <cell r="W1624" t="str">
            <v>0</v>
          </cell>
          <cell r="X1624" t="str">
            <v>0</v>
          </cell>
        </row>
        <row r="1625">
          <cell r="A1625">
            <v>618441</v>
          </cell>
          <cell r="B1625" t="str">
            <v xml:space="preserve">                                                  618441     Contributions</v>
          </cell>
          <cell r="C1625">
            <v>-252316</v>
          </cell>
          <cell r="D1625">
            <v>-11750</v>
          </cell>
          <cell r="E1625">
            <v>-96600</v>
          </cell>
          <cell r="F1625">
            <v>-72750</v>
          </cell>
          <cell r="G1625">
            <v>-1299140</v>
          </cell>
          <cell r="H1625">
            <v>-1107090.3</v>
          </cell>
          <cell r="I1625">
            <v>-14259850.039999999</v>
          </cell>
          <cell r="J1625">
            <v>-473262.14</v>
          </cell>
          <cell r="K1625">
            <v>-918841.67</v>
          </cell>
          <cell r="L1625">
            <v>-2500629.9900000002</v>
          </cell>
          <cell r="M1625">
            <v>-3130421.12</v>
          </cell>
          <cell r="N1625">
            <v>-13034247.74</v>
          </cell>
          <cell r="O1625">
            <v>-13473139.310000001</v>
          </cell>
          <cell r="P1625">
            <v>-37156899</v>
          </cell>
          <cell r="Q1625">
            <v>-360666</v>
          </cell>
          <cell r="R1625">
            <v>-2478980.2999999998</v>
          </cell>
          <cell r="S1625">
            <v>-15651953.85</v>
          </cell>
          <cell r="T1625">
            <v>-18665298.850000001</v>
          </cell>
          <cell r="U1625">
            <v>-3587546.8275000001</v>
          </cell>
          <cell r="V1625">
            <v>-1341571.075</v>
          </cell>
          <cell r="W1625">
            <v>-14000875.317500001</v>
          </cell>
          <cell r="X1625">
            <v>-25190845.137499999</v>
          </cell>
        </row>
        <row r="1626">
          <cell r="A1626">
            <v>618443</v>
          </cell>
          <cell r="B1626" t="str">
            <v xml:space="preserve">                                                  618443     Foundation Contribution - Admin</v>
          </cell>
          <cell r="C1626" t="str">
            <v>0</v>
          </cell>
          <cell r="D1626" t="str">
            <v>0</v>
          </cell>
          <cell r="E1626" t="str">
            <v>0</v>
          </cell>
          <cell r="F1626" t="str">
            <v>0</v>
          </cell>
          <cell r="G1626" t="str">
            <v>0</v>
          </cell>
          <cell r="H1626" t="str">
            <v>0</v>
          </cell>
          <cell r="I1626" t="str">
            <v>0</v>
          </cell>
          <cell r="J1626" t="str">
            <v>0</v>
          </cell>
          <cell r="K1626" t="str">
            <v>0</v>
          </cell>
          <cell r="L1626" t="str">
            <v>0</v>
          </cell>
          <cell r="M1626" t="str">
            <v>0</v>
          </cell>
          <cell r="N1626" t="str">
            <v>0</v>
          </cell>
          <cell r="O1626" t="str">
            <v>0</v>
          </cell>
          <cell r="P1626" t="str">
            <v>0</v>
          </cell>
          <cell r="Q1626" t="str">
            <v>0</v>
          </cell>
          <cell r="R1626" t="str">
            <v>0</v>
          </cell>
          <cell r="S1626" t="str">
            <v>0</v>
          </cell>
          <cell r="T1626" t="str">
            <v>0</v>
          </cell>
          <cell r="U1626" t="str">
            <v>0</v>
          </cell>
          <cell r="V1626" t="str">
            <v>0</v>
          </cell>
          <cell r="W1626" t="str">
            <v>0</v>
          </cell>
          <cell r="X1626" t="str">
            <v>0</v>
          </cell>
        </row>
        <row r="1627">
          <cell r="A1627">
            <v>618451</v>
          </cell>
          <cell r="B1627" t="str">
            <v xml:space="preserve">                                                  618451     Promotional Items</v>
          </cell>
          <cell r="C1627">
            <v>-17745.669999999998</v>
          </cell>
          <cell r="D1627">
            <v>-3377.93</v>
          </cell>
          <cell r="E1627">
            <v>-26700.22</v>
          </cell>
          <cell r="F1627">
            <v>-15310.86</v>
          </cell>
          <cell r="G1627">
            <v>-69348.740000000005</v>
          </cell>
          <cell r="H1627">
            <v>-20306.09</v>
          </cell>
          <cell r="I1627">
            <v>-14253.25</v>
          </cell>
          <cell r="J1627">
            <v>2815.37</v>
          </cell>
          <cell r="K1627">
            <v>-12843.49</v>
          </cell>
          <cell r="L1627">
            <v>-42715.199999999997</v>
          </cell>
          <cell r="M1627">
            <v>4663.87</v>
          </cell>
          <cell r="N1627">
            <v>-127309.74</v>
          </cell>
          <cell r="O1627">
            <v>-276394.18</v>
          </cell>
          <cell r="P1627">
            <v>-342431.95</v>
          </cell>
          <cell r="Q1627">
            <v>-47823.82</v>
          </cell>
          <cell r="R1627">
            <v>-104965.69</v>
          </cell>
          <cell r="S1627">
            <v>-24281.37</v>
          </cell>
          <cell r="T1627">
            <v>-165361.07</v>
          </cell>
          <cell r="U1627">
            <v>-90771.81749999999</v>
          </cell>
          <cell r="V1627">
            <v>-99057.857500000013</v>
          </cell>
          <cell r="W1627">
            <v>-165282.63500000001</v>
          </cell>
          <cell r="X1627">
            <v>-238602.78</v>
          </cell>
        </row>
        <row r="1628">
          <cell r="A1628">
            <v>618452</v>
          </cell>
          <cell r="B1628" t="str">
            <v xml:space="preserve">                                                  618452     Promo Items Trnsfr</v>
          </cell>
          <cell r="C1628" t="str">
            <v>0</v>
          </cell>
          <cell r="D1628" t="str">
            <v>0</v>
          </cell>
          <cell r="E1628" t="str">
            <v>0</v>
          </cell>
          <cell r="F1628" t="str">
            <v>0</v>
          </cell>
          <cell r="G1628" t="str">
            <v>0</v>
          </cell>
          <cell r="H1628" t="str">
            <v>0</v>
          </cell>
          <cell r="I1628" t="str">
            <v>0</v>
          </cell>
          <cell r="J1628" t="str">
            <v>0</v>
          </cell>
          <cell r="K1628" t="str">
            <v>0</v>
          </cell>
          <cell r="L1628" t="str">
            <v>0</v>
          </cell>
          <cell r="M1628" t="str">
            <v>0</v>
          </cell>
          <cell r="N1628" t="str">
            <v>0</v>
          </cell>
          <cell r="O1628" t="str">
            <v>0</v>
          </cell>
          <cell r="P1628" t="str">
            <v>0</v>
          </cell>
          <cell r="Q1628" t="str">
            <v>0</v>
          </cell>
          <cell r="R1628" t="str">
            <v>0</v>
          </cell>
          <cell r="S1628" t="str">
            <v>0</v>
          </cell>
          <cell r="T1628" t="str">
            <v>0</v>
          </cell>
          <cell r="U1628" t="str">
            <v>0</v>
          </cell>
          <cell r="V1628" t="str">
            <v>0</v>
          </cell>
          <cell r="W1628" t="str">
            <v>0</v>
          </cell>
          <cell r="X1628" t="str">
            <v>0</v>
          </cell>
        </row>
        <row r="1629">
          <cell r="A1629">
            <v>618461</v>
          </cell>
          <cell r="B1629" t="str">
            <v xml:space="preserve">                                                  618461     Insurance Expense</v>
          </cell>
          <cell r="C1629">
            <v>-1457448.61</v>
          </cell>
          <cell r="D1629">
            <v>-1683143.22</v>
          </cell>
          <cell r="E1629">
            <v>-1503394.89</v>
          </cell>
          <cell r="F1629">
            <v>-1419339.43</v>
          </cell>
          <cell r="G1629">
            <v>-1710995.61</v>
          </cell>
          <cell r="H1629">
            <v>-1558143.85</v>
          </cell>
          <cell r="I1629">
            <v>-1581404.6</v>
          </cell>
          <cell r="J1629">
            <v>-2149320.59</v>
          </cell>
          <cell r="K1629">
            <v>-1906636.77</v>
          </cell>
          <cell r="L1629">
            <v>-1852206.6</v>
          </cell>
          <cell r="M1629">
            <v>-1901168.51</v>
          </cell>
          <cell r="N1629">
            <v>-2062074.83</v>
          </cell>
          <cell r="O1629">
            <v>-14943046.720000001</v>
          </cell>
          <cell r="P1629">
            <v>-20785277.510000002</v>
          </cell>
          <cell r="Q1629">
            <v>-4643986.72</v>
          </cell>
          <cell r="R1629">
            <v>-4688478.8899999997</v>
          </cell>
          <cell r="S1629">
            <v>-5637361.96</v>
          </cell>
          <cell r="T1629">
            <v>-5815449.9400000004</v>
          </cell>
          <cell r="U1629">
            <v>-6046268.4699999997</v>
          </cell>
          <cell r="V1629">
            <v>-6953525.0600000005</v>
          </cell>
          <cell r="W1629">
            <v>-12069838.547499999</v>
          </cell>
          <cell r="X1629">
            <v>-17825085.482500002</v>
          </cell>
        </row>
        <row r="1630">
          <cell r="A1630">
            <v>618462</v>
          </cell>
          <cell r="B1630" t="str">
            <v xml:space="preserve">                                                  618462</v>
          </cell>
          <cell r="C1630" t="str">
            <v>0</v>
          </cell>
          <cell r="D1630" t="str">
            <v>0</v>
          </cell>
          <cell r="E1630" t="str">
            <v>0</v>
          </cell>
          <cell r="F1630" t="str">
            <v>0</v>
          </cell>
          <cell r="G1630" t="str">
            <v>0</v>
          </cell>
          <cell r="H1630" t="str">
            <v>0</v>
          </cell>
          <cell r="I1630" t="str">
            <v>0</v>
          </cell>
          <cell r="J1630" t="str">
            <v>0</v>
          </cell>
          <cell r="K1630" t="str">
            <v>0</v>
          </cell>
          <cell r="L1630" t="str">
            <v>0</v>
          </cell>
          <cell r="M1630" t="str">
            <v>0</v>
          </cell>
          <cell r="N1630" t="str">
            <v>0</v>
          </cell>
          <cell r="O1630" t="str">
            <v>0</v>
          </cell>
          <cell r="P1630" t="str">
            <v>0</v>
          </cell>
          <cell r="Q1630" t="str">
            <v>0</v>
          </cell>
          <cell r="R1630" t="str">
            <v>0</v>
          </cell>
          <cell r="S1630" t="str">
            <v>0</v>
          </cell>
          <cell r="T1630" t="str">
            <v>0</v>
          </cell>
          <cell r="U1630" t="str">
            <v>0</v>
          </cell>
          <cell r="V1630" t="str">
            <v>0</v>
          </cell>
          <cell r="W1630" t="str">
            <v>0</v>
          </cell>
          <cell r="X1630" t="str">
            <v>0</v>
          </cell>
        </row>
        <row r="1631">
          <cell r="A1631">
            <v>618481</v>
          </cell>
          <cell r="B1631" t="str">
            <v xml:space="preserve">                                                  618481     Overtime Meal Allowance</v>
          </cell>
          <cell r="C1631" t="str">
            <v>0</v>
          </cell>
          <cell r="D1631" t="str">
            <v>0</v>
          </cell>
          <cell r="E1631" t="str">
            <v>0</v>
          </cell>
          <cell r="F1631" t="str">
            <v>0</v>
          </cell>
          <cell r="G1631" t="str">
            <v>0</v>
          </cell>
          <cell r="H1631" t="str">
            <v>0</v>
          </cell>
          <cell r="I1631" t="str">
            <v>0</v>
          </cell>
          <cell r="J1631" t="str">
            <v>0</v>
          </cell>
          <cell r="K1631" t="str">
            <v>0</v>
          </cell>
          <cell r="L1631" t="str">
            <v>0</v>
          </cell>
          <cell r="M1631" t="str">
            <v>0</v>
          </cell>
          <cell r="N1631" t="str">
            <v>0</v>
          </cell>
          <cell r="O1631" t="str">
            <v>0</v>
          </cell>
          <cell r="P1631" t="str">
            <v>0</v>
          </cell>
          <cell r="Q1631" t="str">
            <v>0</v>
          </cell>
          <cell r="R1631" t="str">
            <v>0</v>
          </cell>
          <cell r="S1631" t="str">
            <v>0</v>
          </cell>
          <cell r="T1631" t="str">
            <v>0</v>
          </cell>
          <cell r="U1631" t="str">
            <v>0</v>
          </cell>
          <cell r="V1631" t="str">
            <v>0</v>
          </cell>
          <cell r="W1631" t="str">
            <v>0</v>
          </cell>
          <cell r="X1631" t="str">
            <v>0</v>
          </cell>
        </row>
        <row r="1632">
          <cell r="A1632">
            <v>618491</v>
          </cell>
          <cell r="B1632" t="str">
            <v xml:space="preserve">                                                  618491     Miscellaneous</v>
          </cell>
          <cell r="C1632">
            <v>-2455816.88</v>
          </cell>
          <cell r="D1632">
            <v>-2432369.5699999998</v>
          </cell>
          <cell r="E1632">
            <v>-2531622.61</v>
          </cell>
          <cell r="F1632">
            <v>-2454681.02</v>
          </cell>
          <cell r="G1632">
            <v>-2508445.19</v>
          </cell>
          <cell r="H1632">
            <v>-2380552.37</v>
          </cell>
          <cell r="I1632">
            <v>-2724324.31</v>
          </cell>
          <cell r="J1632">
            <v>-2363541.87</v>
          </cell>
          <cell r="K1632">
            <v>-2556460.23</v>
          </cell>
          <cell r="L1632">
            <v>-2538279.21</v>
          </cell>
          <cell r="M1632">
            <v>-2627590.2000000002</v>
          </cell>
          <cell r="N1632">
            <v>-2367475.29</v>
          </cell>
          <cell r="O1632">
            <v>-29952976.030000001</v>
          </cell>
          <cell r="P1632">
            <v>-29941158.75</v>
          </cell>
          <cell r="Q1632">
            <v>-7419809.0599999987</v>
          </cell>
          <cell r="R1632">
            <v>-7343678.5800000001</v>
          </cell>
          <cell r="S1632">
            <v>-7644326.4100000001</v>
          </cell>
          <cell r="T1632">
            <v>-7533344.7000000002</v>
          </cell>
          <cell r="U1632">
            <v>-11179197.105</v>
          </cell>
          <cell r="V1632">
            <v>-11110180.512499999</v>
          </cell>
          <cell r="W1632">
            <v>-18627616.864999998</v>
          </cell>
          <cell r="X1632">
            <v>-26217187.380000003</v>
          </cell>
        </row>
        <row r="1633">
          <cell r="A1633">
            <v>618492</v>
          </cell>
          <cell r="B1633" t="str">
            <v xml:space="preserve">                                                  618492     Software Development Cap</v>
          </cell>
          <cell r="C1633" t="str">
            <v>0</v>
          </cell>
          <cell r="D1633" t="str">
            <v>0</v>
          </cell>
          <cell r="E1633" t="str">
            <v>0</v>
          </cell>
          <cell r="F1633" t="str">
            <v>0</v>
          </cell>
          <cell r="G1633" t="str">
            <v>0</v>
          </cell>
          <cell r="H1633" t="str">
            <v>0</v>
          </cell>
          <cell r="I1633" t="str">
            <v>0</v>
          </cell>
          <cell r="J1633">
            <v>29152753.489999998</v>
          </cell>
          <cell r="K1633">
            <v>14969611.869999999</v>
          </cell>
          <cell r="L1633">
            <v>4692570.17</v>
          </cell>
          <cell r="M1633">
            <v>4692569.17</v>
          </cell>
          <cell r="N1633">
            <v>-72589873.989999995</v>
          </cell>
          <cell r="O1633" t="str">
            <v>0</v>
          </cell>
          <cell r="P1633">
            <v>-19082369.289999999</v>
          </cell>
          <cell r="Q1633" t="str">
            <v>0</v>
          </cell>
          <cell r="R1633" t="str">
            <v>0</v>
          </cell>
          <cell r="S1633">
            <v>44122365.359999999</v>
          </cell>
          <cell r="T1633">
            <v>-63204734.649999991</v>
          </cell>
          <cell r="U1633" t="str">
            <v>0</v>
          </cell>
          <cell r="V1633" t="str">
            <v>0</v>
          </cell>
          <cell r="W1633">
            <v>18318779.712499999</v>
          </cell>
          <cell r="X1633">
            <v>31840609.075000003</v>
          </cell>
        </row>
        <row r="1634">
          <cell r="A1634">
            <v>618501</v>
          </cell>
          <cell r="B1634" t="str">
            <v xml:space="preserve">                                                  618501     Cis Charges</v>
          </cell>
          <cell r="C1634" t="str">
            <v>0</v>
          </cell>
          <cell r="D1634" t="str">
            <v>0</v>
          </cell>
          <cell r="E1634" t="str">
            <v>0</v>
          </cell>
          <cell r="F1634" t="str">
            <v>0</v>
          </cell>
          <cell r="G1634" t="str">
            <v>0</v>
          </cell>
          <cell r="H1634" t="str">
            <v>0</v>
          </cell>
          <cell r="I1634" t="str">
            <v>0</v>
          </cell>
          <cell r="J1634" t="str">
            <v>0</v>
          </cell>
          <cell r="K1634" t="str">
            <v>0</v>
          </cell>
          <cell r="L1634" t="str">
            <v>0</v>
          </cell>
          <cell r="M1634" t="str">
            <v>0</v>
          </cell>
          <cell r="N1634" t="str">
            <v>0</v>
          </cell>
          <cell r="O1634" t="str">
            <v>0</v>
          </cell>
          <cell r="P1634" t="str">
            <v>0</v>
          </cell>
          <cell r="Q1634" t="str">
            <v>0</v>
          </cell>
          <cell r="R1634" t="str">
            <v>0</v>
          </cell>
          <cell r="S1634" t="str">
            <v>0</v>
          </cell>
          <cell r="T1634" t="str">
            <v>0</v>
          </cell>
          <cell r="U1634" t="str">
            <v>0</v>
          </cell>
          <cell r="V1634" t="str">
            <v>0</v>
          </cell>
          <cell r="W1634" t="str">
            <v>0</v>
          </cell>
          <cell r="X1634" t="str">
            <v>0</v>
          </cell>
        </row>
        <row r="1635">
          <cell r="A1635">
            <v>618502</v>
          </cell>
          <cell r="B1635" t="str">
            <v xml:space="preserve">                                                  618502     Overhead Charges</v>
          </cell>
          <cell r="C1635" t="str">
            <v>0</v>
          </cell>
          <cell r="D1635" t="str">
            <v>0</v>
          </cell>
          <cell r="E1635" t="str">
            <v>0</v>
          </cell>
          <cell r="F1635" t="str">
            <v>0</v>
          </cell>
          <cell r="G1635" t="str">
            <v>0</v>
          </cell>
          <cell r="H1635" t="str">
            <v>0</v>
          </cell>
          <cell r="I1635" t="str">
            <v>0</v>
          </cell>
          <cell r="J1635" t="str">
            <v>0</v>
          </cell>
          <cell r="K1635" t="str">
            <v>0</v>
          </cell>
          <cell r="L1635" t="str">
            <v>0</v>
          </cell>
          <cell r="M1635" t="str">
            <v>0</v>
          </cell>
          <cell r="N1635" t="str">
            <v>0</v>
          </cell>
          <cell r="O1635" t="str">
            <v>0</v>
          </cell>
          <cell r="P1635" t="str">
            <v>0</v>
          </cell>
          <cell r="Q1635" t="str">
            <v>0</v>
          </cell>
          <cell r="R1635" t="str">
            <v>0</v>
          </cell>
          <cell r="S1635" t="str">
            <v>0</v>
          </cell>
          <cell r="T1635" t="str">
            <v>0</v>
          </cell>
          <cell r="U1635" t="str">
            <v>0</v>
          </cell>
          <cell r="V1635" t="str">
            <v>0</v>
          </cell>
          <cell r="W1635" t="str">
            <v>0</v>
          </cell>
          <cell r="X1635" t="str">
            <v>0</v>
          </cell>
        </row>
        <row r="1636">
          <cell r="A1636">
            <v>618503</v>
          </cell>
          <cell r="B1636" t="str">
            <v xml:space="preserve">                                                  618503     Overhead Variance For Bs</v>
          </cell>
          <cell r="C1636" t="str">
            <v>0</v>
          </cell>
          <cell r="D1636" t="str">
            <v>0</v>
          </cell>
          <cell r="E1636" t="str">
            <v>0</v>
          </cell>
          <cell r="F1636" t="str">
            <v>0</v>
          </cell>
          <cell r="G1636" t="str">
            <v>0</v>
          </cell>
          <cell r="H1636" t="str">
            <v>0</v>
          </cell>
          <cell r="I1636" t="str">
            <v>0</v>
          </cell>
          <cell r="J1636" t="str">
            <v>0</v>
          </cell>
          <cell r="K1636" t="str">
            <v>0</v>
          </cell>
          <cell r="L1636" t="str">
            <v>0</v>
          </cell>
          <cell r="M1636" t="str">
            <v>0</v>
          </cell>
          <cell r="N1636" t="str">
            <v>0</v>
          </cell>
          <cell r="O1636" t="str">
            <v>0</v>
          </cell>
          <cell r="P1636" t="str">
            <v>0</v>
          </cell>
          <cell r="Q1636" t="str">
            <v>0</v>
          </cell>
          <cell r="R1636" t="str">
            <v>0</v>
          </cell>
          <cell r="S1636" t="str">
            <v>0</v>
          </cell>
          <cell r="T1636" t="str">
            <v>0</v>
          </cell>
          <cell r="U1636" t="str">
            <v>0</v>
          </cell>
          <cell r="V1636" t="str">
            <v>0</v>
          </cell>
          <cell r="W1636" t="str">
            <v>0</v>
          </cell>
          <cell r="X1636" t="str">
            <v>0</v>
          </cell>
        </row>
        <row r="1637">
          <cell r="A1637">
            <v>618601</v>
          </cell>
          <cell r="B1637" t="str">
            <v xml:space="preserve">                                                  618601     MP Home Offc. Space Allocation</v>
          </cell>
          <cell r="C1637">
            <v>0</v>
          </cell>
          <cell r="D1637">
            <v>0</v>
          </cell>
          <cell r="E1637">
            <v>0</v>
          </cell>
          <cell r="F1637">
            <v>0</v>
          </cell>
          <cell r="G1637">
            <v>0</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row>
        <row r="1638">
          <cell r="A1638">
            <v>618602</v>
          </cell>
          <cell r="B1638" t="str">
            <v xml:space="preserve">                                                  618602     SF Home Office Space Allocation</v>
          </cell>
          <cell r="C1638" t="str">
            <v>0</v>
          </cell>
          <cell r="D1638" t="str">
            <v>0</v>
          </cell>
          <cell r="E1638" t="str">
            <v>0</v>
          </cell>
          <cell r="F1638" t="str">
            <v>0</v>
          </cell>
          <cell r="G1638" t="str">
            <v>0</v>
          </cell>
          <cell r="H1638" t="str">
            <v>0</v>
          </cell>
          <cell r="I1638" t="str">
            <v>0</v>
          </cell>
          <cell r="J1638" t="str">
            <v>0</v>
          </cell>
          <cell r="K1638" t="str">
            <v>0</v>
          </cell>
          <cell r="L1638" t="str">
            <v>0</v>
          </cell>
          <cell r="M1638" t="str">
            <v>0</v>
          </cell>
          <cell r="N1638" t="str">
            <v>0</v>
          </cell>
          <cell r="O1638" t="str">
            <v>0</v>
          </cell>
          <cell r="P1638" t="str">
            <v>0</v>
          </cell>
          <cell r="Q1638" t="str">
            <v>0</v>
          </cell>
          <cell r="R1638" t="str">
            <v>0</v>
          </cell>
          <cell r="S1638" t="str">
            <v>0</v>
          </cell>
          <cell r="T1638" t="str">
            <v>0</v>
          </cell>
          <cell r="U1638" t="str">
            <v>0</v>
          </cell>
          <cell r="V1638" t="str">
            <v>0</v>
          </cell>
          <cell r="W1638" t="str">
            <v>0</v>
          </cell>
          <cell r="X1638" t="str">
            <v>0</v>
          </cell>
        </row>
        <row r="1639">
          <cell r="A1639">
            <v>618603</v>
          </cell>
          <cell r="B1639" t="str">
            <v xml:space="preserve">                                                  618603     MF Home Office Space Allocation</v>
          </cell>
          <cell r="C1639" t="str">
            <v>0</v>
          </cell>
          <cell r="D1639" t="str">
            <v>0</v>
          </cell>
          <cell r="E1639" t="str">
            <v>0</v>
          </cell>
          <cell r="F1639" t="str">
            <v>0</v>
          </cell>
          <cell r="G1639" t="str">
            <v>0</v>
          </cell>
          <cell r="H1639" t="str">
            <v>0</v>
          </cell>
          <cell r="I1639" t="str">
            <v>0</v>
          </cell>
          <cell r="J1639" t="str">
            <v>0</v>
          </cell>
          <cell r="K1639" t="str">
            <v>0</v>
          </cell>
          <cell r="L1639" t="str">
            <v>0</v>
          </cell>
          <cell r="M1639" t="str">
            <v>0</v>
          </cell>
          <cell r="N1639" t="str">
            <v>0</v>
          </cell>
          <cell r="O1639" t="str">
            <v>0</v>
          </cell>
          <cell r="P1639" t="str">
            <v>0</v>
          </cell>
          <cell r="Q1639" t="str">
            <v>0</v>
          </cell>
          <cell r="R1639" t="str">
            <v>0</v>
          </cell>
          <cell r="S1639" t="str">
            <v>0</v>
          </cell>
          <cell r="T1639" t="str">
            <v>0</v>
          </cell>
          <cell r="U1639" t="str">
            <v>0</v>
          </cell>
          <cell r="V1639" t="str">
            <v>0</v>
          </cell>
          <cell r="W1639" t="str">
            <v>0</v>
          </cell>
          <cell r="X1639" t="str">
            <v>0</v>
          </cell>
        </row>
        <row r="1640">
          <cell r="A1640">
            <v>618604</v>
          </cell>
          <cell r="B1640" t="str">
            <v xml:space="preserve">                                                  618604     LIP Home Office Space Allocation</v>
          </cell>
          <cell r="C1640" t="str">
            <v>0</v>
          </cell>
          <cell r="D1640" t="str">
            <v>0</v>
          </cell>
          <cell r="E1640" t="str">
            <v>0</v>
          </cell>
          <cell r="F1640" t="str">
            <v>0</v>
          </cell>
          <cell r="G1640" t="str">
            <v>0</v>
          </cell>
          <cell r="H1640" t="str">
            <v>0</v>
          </cell>
          <cell r="I1640" t="str">
            <v>0</v>
          </cell>
          <cell r="J1640" t="str">
            <v>0</v>
          </cell>
          <cell r="K1640" t="str">
            <v>0</v>
          </cell>
          <cell r="L1640" t="str">
            <v>0</v>
          </cell>
          <cell r="M1640" t="str">
            <v>0</v>
          </cell>
          <cell r="N1640" t="str">
            <v>0</v>
          </cell>
          <cell r="O1640" t="str">
            <v>0</v>
          </cell>
          <cell r="P1640" t="str">
            <v>0</v>
          </cell>
          <cell r="Q1640" t="str">
            <v>0</v>
          </cell>
          <cell r="R1640" t="str">
            <v>0</v>
          </cell>
          <cell r="S1640" t="str">
            <v>0</v>
          </cell>
          <cell r="T1640" t="str">
            <v>0</v>
          </cell>
          <cell r="U1640" t="str">
            <v>0</v>
          </cell>
          <cell r="V1640" t="str">
            <v>0</v>
          </cell>
          <cell r="W1640" t="str">
            <v>0</v>
          </cell>
          <cell r="X1640" t="str">
            <v>0</v>
          </cell>
        </row>
        <row r="1641">
          <cell r="A1641">
            <v>618608</v>
          </cell>
          <cell r="B1641" t="str">
            <v xml:space="preserve">                                                  618608     CO Home Office Space Allocation</v>
          </cell>
          <cell r="C1641" t="str">
            <v>0</v>
          </cell>
          <cell r="D1641" t="str">
            <v>0</v>
          </cell>
          <cell r="E1641" t="str">
            <v>0</v>
          </cell>
          <cell r="F1641" t="str">
            <v>0</v>
          </cell>
          <cell r="G1641" t="str">
            <v>0</v>
          </cell>
          <cell r="H1641" t="str">
            <v>0</v>
          </cell>
          <cell r="I1641" t="str">
            <v>0</v>
          </cell>
          <cell r="J1641" t="str">
            <v>0</v>
          </cell>
          <cell r="K1641" t="str">
            <v>0</v>
          </cell>
          <cell r="L1641" t="str">
            <v>0</v>
          </cell>
          <cell r="M1641" t="str">
            <v>0</v>
          </cell>
          <cell r="N1641" t="str">
            <v>0</v>
          </cell>
          <cell r="O1641" t="str">
            <v>0</v>
          </cell>
          <cell r="P1641" t="str">
            <v>0</v>
          </cell>
          <cell r="Q1641" t="str">
            <v>0</v>
          </cell>
          <cell r="R1641" t="str">
            <v>0</v>
          </cell>
          <cell r="S1641" t="str">
            <v>0</v>
          </cell>
          <cell r="T1641" t="str">
            <v>0</v>
          </cell>
          <cell r="U1641" t="str">
            <v>0</v>
          </cell>
          <cell r="V1641" t="str">
            <v>0</v>
          </cell>
          <cell r="W1641" t="str">
            <v>0</v>
          </cell>
          <cell r="X1641" t="str">
            <v>0</v>
          </cell>
        </row>
        <row r="1642">
          <cell r="A1642">
            <v>618609</v>
          </cell>
          <cell r="B1642" t="str">
            <v xml:space="preserve">                                                  618609     EB Home Office Space Allocation</v>
          </cell>
          <cell r="C1642" t="str">
            <v>0</v>
          </cell>
          <cell r="D1642" t="str">
            <v>0</v>
          </cell>
          <cell r="E1642" t="str">
            <v>0</v>
          </cell>
          <cell r="F1642" t="str">
            <v>0</v>
          </cell>
          <cell r="G1642" t="str">
            <v>0</v>
          </cell>
          <cell r="H1642" t="str">
            <v>0</v>
          </cell>
          <cell r="I1642" t="str">
            <v>0</v>
          </cell>
          <cell r="J1642" t="str">
            <v>0</v>
          </cell>
          <cell r="K1642" t="str">
            <v>0</v>
          </cell>
          <cell r="L1642" t="str">
            <v>0</v>
          </cell>
          <cell r="M1642" t="str">
            <v>0</v>
          </cell>
          <cell r="N1642" t="str">
            <v>0</v>
          </cell>
          <cell r="O1642" t="str">
            <v>0</v>
          </cell>
          <cell r="P1642" t="str">
            <v>0</v>
          </cell>
          <cell r="Q1642" t="str">
            <v>0</v>
          </cell>
          <cell r="R1642" t="str">
            <v>0</v>
          </cell>
          <cell r="S1642" t="str">
            <v>0</v>
          </cell>
          <cell r="T1642" t="str">
            <v>0</v>
          </cell>
          <cell r="U1642" t="str">
            <v>0</v>
          </cell>
          <cell r="V1642" t="str">
            <v>0</v>
          </cell>
          <cell r="W1642" t="str">
            <v>0</v>
          </cell>
          <cell r="X1642" t="str">
            <v>0</v>
          </cell>
        </row>
        <row r="1643">
          <cell r="A1643">
            <v>618613</v>
          </cell>
          <cell r="B1643" t="str">
            <v xml:space="preserve">                                                  618613     Other/NHID Home Office Space Allocation</v>
          </cell>
          <cell r="C1643" t="str">
            <v>0</v>
          </cell>
          <cell r="D1643" t="str">
            <v>0</v>
          </cell>
          <cell r="E1643" t="str">
            <v>0</v>
          </cell>
          <cell r="F1643" t="str">
            <v>0</v>
          </cell>
          <cell r="G1643" t="str">
            <v>0</v>
          </cell>
          <cell r="H1643" t="str">
            <v>0</v>
          </cell>
          <cell r="I1643" t="str">
            <v>0</v>
          </cell>
          <cell r="J1643" t="str">
            <v>0</v>
          </cell>
          <cell r="K1643" t="str">
            <v>0</v>
          </cell>
          <cell r="L1643" t="str">
            <v>0</v>
          </cell>
          <cell r="M1643" t="str">
            <v>0</v>
          </cell>
          <cell r="N1643" t="str">
            <v>0</v>
          </cell>
          <cell r="O1643" t="str">
            <v>0</v>
          </cell>
          <cell r="P1643" t="str">
            <v>0</v>
          </cell>
          <cell r="Q1643" t="str">
            <v>0</v>
          </cell>
          <cell r="R1643" t="str">
            <v>0</v>
          </cell>
          <cell r="S1643" t="str">
            <v>0</v>
          </cell>
          <cell r="T1643" t="str">
            <v>0</v>
          </cell>
          <cell r="U1643" t="str">
            <v>0</v>
          </cell>
          <cell r="V1643" t="str">
            <v>0</v>
          </cell>
          <cell r="W1643" t="str">
            <v>0</v>
          </cell>
          <cell r="X1643" t="str">
            <v>0</v>
          </cell>
        </row>
        <row r="1644">
          <cell r="A1644">
            <v>618702</v>
          </cell>
          <cell r="B1644" t="str">
            <v xml:space="preserve">                                                  618702     SF Regional Space Allocation</v>
          </cell>
          <cell r="C1644" t="str">
            <v>0</v>
          </cell>
          <cell r="D1644" t="str">
            <v>0</v>
          </cell>
          <cell r="E1644" t="str">
            <v>0</v>
          </cell>
          <cell r="F1644" t="str">
            <v>0</v>
          </cell>
          <cell r="G1644" t="str">
            <v>0</v>
          </cell>
          <cell r="H1644" t="str">
            <v>0</v>
          </cell>
          <cell r="I1644" t="str">
            <v>0</v>
          </cell>
          <cell r="J1644" t="str">
            <v>0</v>
          </cell>
          <cell r="K1644" t="str">
            <v>0</v>
          </cell>
          <cell r="L1644" t="str">
            <v>0</v>
          </cell>
          <cell r="M1644" t="str">
            <v>0</v>
          </cell>
          <cell r="N1644" t="str">
            <v>0</v>
          </cell>
          <cell r="O1644" t="str">
            <v>0</v>
          </cell>
          <cell r="P1644" t="str">
            <v>0</v>
          </cell>
          <cell r="Q1644" t="str">
            <v>0</v>
          </cell>
          <cell r="R1644" t="str">
            <v>0</v>
          </cell>
          <cell r="S1644" t="str">
            <v>0</v>
          </cell>
          <cell r="T1644" t="str">
            <v>0</v>
          </cell>
          <cell r="U1644" t="str">
            <v>0</v>
          </cell>
          <cell r="V1644" t="str">
            <v>0</v>
          </cell>
          <cell r="W1644" t="str">
            <v>0</v>
          </cell>
          <cell r="X1644" t="str">
            <v>0</v>
          </cell>
        </row>
        <row r="1645">
          <cell r="A1645">
            <v>618703</v>
          </cell>
          <cell r="B1645" t="str">
            <v xml:space="preserve">                                                  618703     MF Regional Space Allocation</v>
          </cell>
          <cell r="C1645" t="str">
            <v>0</v>
          </cell>
          <cell r="D1645" t="str">
            <v>0</v>
          </cell>
          <cell r="E1645" t="str">
            <v>0</v>
          </cell>
          <cell r="F1645" t="str">
            <v>0</v>
          </cell>
          <cell r="G1645" t="str">
            <v>0</v>
          </cell>
          <cell r="H1645" t="str">
            <v>0</v>
          </cell>
          <cell r="I1645" t="str">
            <v>0</v>
          </cell>
          <cell r="J1645" t="str">
            <v>0</v>
          </cell>
          <cell r="K1645" t="str">
            <v>0</v>
          </cell>
          <cell r="L1645" t="str">
            <v>0</v>
          </cell>
          <cell r="M1645" t="str">
            <v>0</v>
          </cell>
          <cell r="N1645" t="str">
            <v>0</v>
          </cell>
          <cell r="O1645" t="str">
            <v>0</v>
          </cell>
          <cell r="P1645" t="str">
            <v>0</v>
          </cell>
          <cell r="Q1645" t="str">
            <v>0</v>
          </cell>
          <cell r="R1645" t="str">
            <v>0</v>
          </cell>
          <cell r="S1645" t="str">
            <v>0</v>
          </cell>
          <cell r="T1645" t="str">
            <v>0</v>
          </cell>
          <cell r="U1645" t="str">
            <v>0</v>
          </cell>
          <cell r="V1645" t="str">
            <v>0</v>
          </cell>
          <cell r="W1645" t="str">
            <v>0</v>
          </cell>
          <cell r="X1645" t="str">
            <v>0</v>
          </cell>
        </row>
        <row r="1646">
          <cell r="A1646">
            <v>618802</v>
          </cell>
          <cell r="B1646" t="str">
            <v xml:space="preserve">                                                  618802     SF e-Business Loan Charge</v>
          </cell>
          <cell r="C1646" t="str">
            <v>0</v>
          </cell>
          <cell r="D1646" t="str">
            <v>0</v>
          </cell>
          <cell r="E1646" t="str">
            <v>0</v>
          </cell>
          <cell r="F1646" t="str">
            <v>0</v>
          </cell>
          <cell r="G1646" t="str">
            <v>0</v>
          </cell>
          <cell r="H1646" t="str">
            <v>0</v>
          </cell>
          <cell r="I1646" t="str">
            <v>0</v>
          </cell>
          <cell r="J1646" t="str">
            <v>0</v>
          </cell>
          <cell r="K1646" t="str">
            <v>0</v>
          </cell>
          <cell r="L1646" t="str">
            <v>0</v>
          </cell>
          <cell r="M1646" t="str">
            <v>0</v>
          </cell>
          <cell r="N1646" t="str">
            <v>0</v>
          </cell>
          <cell r="O1646">
            <v>0</v>
          </cell>
          <cell r="P1646" t="str">
            <v>0</v>
          </cell>
          <cell r="Q1646" t="str">
            <v>0</v>
          </cell>
          <cell r="R1646" t="str">
            <v>0</v>
          </cell>
          <cell r="S1646" t="str">
            <v>0</v>
          </cell>
          <cell r="T1646" t="str">
            <v>0</v>
          </cell>
          <cell r="U1646">
            <v>0</v>
          </cell>
          <cell r="V1646" t="str">
            <v>0</v>
          </cell>
          <cell r="W1646" t="str">
            <v>0</v>
          </cell>
          <cell r="X1646" t="str">
            <v>0</v>
          </cell>
        </row>
        <row r="1647">
          <cell r="A1647">
            <v>618809</v>
          </cell>
          <cell r="B1647" t="str">
            <v xml:space="preserve">                                                  618809     EB e-Business Loan Charge</v>
          </cell>
          <cell r="C1647" t="str">
            <v>0</v>
          </cell>
          <cell r="D1647" t="str">
            <v>0</v>
          </cell>
          <cell r="E1647" t="str">
            <v>0</v>
          </cell>
          <cell r="F1647" t="str">
            <v>0</v>
          </cell>
          <cell r="G1647" t="str">
            <v>0</v>
          </cell>
          <cell r="H1647" t="str">
            <v>0</v>
          </cell>
          <cell r="I1647" t="str">
            <v>0</v>
          </cell>
          <cell r="J1647" t="str">
            <v>0</v>
          </cell>
          <cell r="K1647" t="str">
            <v>0</v>
          </cell>
          <cell r="L1647" t="str">
            <v>0</v>
          </cell>
          <cell r="M1647" t="str">
            <v>0</v>
          </cell>
          <cell r="N1647" t="str">
            <v>0</v>
          </cell>
          <cell r="O1647" t="str">
            <v>0</v>
          </cell>
          <cell r="P1647" t="str">
            <v>0</v>
          </cell>
          <cell r="Q1647" t="str">
            <v>0</v>
          </cell>
          <cell r="R1647" t="str">
            <v>0</v>
          </cell>
          <cell r="S1647" t="str">
            <v>0</v>
          </cell>
          <cell r="T1647" t="str">
            <v>0</v>
          </cell>
          <cell r="U1647" t="str">
            <v>0</v>
          </cell>
          <cell r="V1647" t="str">
            <v>0</v>
          </cell>
          <cell r="W1647" t="str">
            <v>0</v>
          </cell>
          <cell r="X1647" t="str">
            <v>0</v>
          </cell>
        </row>
        <row r="1648">
          <cell r="A1648">
            <v>618901</v>
          </cell>
          <cell r="B1648" t="str">
            <v xml:space="preserve">                                                  618901     MP Ex. Compensation Allocation</v>
          </cell>
          <cell r="C1648">
            <v>0</v>
          </cell>
          <cell r="D1648">
            <v>0</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row>
        <row r="1649">
          <cell r="A1649">
            <v>618902</v>
          </cell>
          <cell r="B1649" t="str">
            <v xml:space="preserve">                                                  618902     SF Ex. Compensation Allocation</v>
          </cell>
          <cell r="C1649" t="str">
            <v>0</v>
          </cell>
          <cell r="D1649" t="str">
            <v>0</v>
          </cell>
          <cell r="E1649" t="str">
            <v>0</v>
          </cell>
          <cell r="F1649" t="str">
            <v>0</v>
          </cell>
          <cell r="G1649" t="str">
            <v>0</v>
          </cell>
          <cell r="H1649" t="str">
            <v>0</v>
          </cell>
          <cell r="I1649" t="str">
            <v>0</v>
          </cell>
          <cell r="J1649" t="str">
            <v>0</v>
          </cell>
          <cell r="K1649" t="str">
            <v>0</v>
          </cell>
          <cell r="L1649" t="str">
            <v>0</v>
          </cell>
          <cell r="M1649" t="str">
            <v>0</v>
          </cell>
          <cell r="N1649" t="str">
            <v>0</v>
          </cell>
          <cell r="O1649" t="str">
            <v>0</v>
          </cell>
          <cell r="P1649" t="str">
            <v>0</v>
          </cell>
          <cell r="Q1649" t="str">
            <v>0</v>
          </cell>
          <cell r="R1649" t="str">
            <v>0</v>
          </cell>
          <cell r="S1649" t="str">
            <v>0</v>
          </cell>
          <cell r="T1649" t="str">
            <v>0</v>
          </cell>
          <cell r="U1649" t="str">
            <v>0</v>
          </cell>
          <cell r="V1649" t="str">
            <v>0</v>
          </cell>
          <cell r="W1649" t="str">
            <v>0</v>
          </cell>
          <cell r="X1649" t="str">
            <v>0</v>
          </cell>
        </row>
        <row r="1650">
          <cell r="A1650">
            <v>618903</v>
          </cell>
          <cell r="B1650" t="str">
            <v xml:space="preserve">                                                  618903     MF Ex. Compensation Allocation</v>
          </cell>
          <cell r="C1650" t="str">
            <v>0</v>
          </cell>
          <cell r="D1650" t="str">
            <v>0</v>
          </cell>
          <cell r="E1650" t="str">
            <v>0</v>
          </cell>
          <cell r="F1650" t="str">
            <v>0</v>
          </cell>
          <cell r="G1650" t="str">
            <v>0</v>
          </cell>
          <cell r="H1650" t="str">
            <v>0</v>
          </cell>
          <cell r="I1650" t="str">
            <v>0</v>
          </cell>
          <cell r="J1650" t="str">
            <v>0</v>
          </cell>
          <cell r="K1650" t="str">
            <v>0</v>
          </cell>
          <cell r="L1650" t="str">
            <v>0</v>
          </cell>
          <cell r="M1650" t="str">
            <v>0</v>
          </cell>
          <cell r="N1650" t="str">
            <v>0</v>
          </cell>
          <cell r="O1650" t="str">
            <v>0</v>
          </cell>
          <cell r="P1650" t="str">
            <v>0</v>
          </cell>
          <cell r="Q1650" t="str">
            <v>0</v>
          </cell>
          <cell r="R1650" t="str">
            <v>0</v>
          </cell>
          <cell r="S1650" t="str">
            <v>0</v>
          </cell>
          <cell r="T1650" t="str">
            <v>0</v>
          </cell>
          <cell r="U1650" t="str">
            <v>0</v>
          </cell>
          <cell r="V1650" t="str">
            <v>0</v>
          </cell>
          <cell r="W1650" t="str">
            <v>0</v>
          </cell>
          <cell r="X1650" t="str">
            <v>0</v>
          </cell>
        </row>
        <row r="1651">
          <cell r="A1651">
            <v>618904</v>
          </cell>
          <cell r="B1651" t="str">
            <v xml:space="preserve">                                                  618904     LIP Ex. Compensation Allocation</v>
          </cell>
          <cell r="C1651" t="str">
            <v>0</v>
          </cell>
          <cell r="D1651" t="str">
            <v>0</v>
          </cell>
          <cell r="E1651" t="str">
            <v>0</v>
          </cell>
          <cell r="F1651" t="str">
            <v>0</v>
          </cell>
          <cell r="G1651" t="str">
            <v>0</v>
          </cell>
          <cell r="H1651" t="str">
            <v>0</v>
          </cell>
          <cell r="I1651" t="str">
            <v>0</v>
          </cell>
          <cell r="J1651" t="str">
            <v>0</v>
          </cell>
          <cell r="K1651" t="str">
            <v>0</v>
          </cell>
          <cell r="L1651" t="str">
            <v>0</v>
          </cell>
          <cell r="M1651" t="str">
            <v>0</v>
          </cell>
          <cell r="N1651" t="str">
            <v>0</v>
          </cell>
          <cell r="O1651" t="str">
            <v>0</v>
          </cell>
          <cell r="P1651" t="str">
            <v>0</v>
          </cell>
          <cell r="Q1651" t="str">
            <v>0</v>
          </cell>
          <cell r="R1651" t="str">
            <v>0</v>
          </cell>
          <cell r="S1651" t="str">
            <v>0</v>
          </cell>
          <cell r="T1651" t="str">
            <v>0</v>
          </cell>
          <cell r="U1651" t="str">
            <v>0</v>
          </cell>
          <cell r="V1651" t="str">
            <v>0</v>
          </cell>
          <cell r="W1651" t="str">
            <v>0</v>
          </cell>
          <cell r="X1651" t="str">
            <v>0</v>
          </cell>
        </row>
        <row r="1652">
          <cell r="A1652">
            <v>618908</v>
          </cell>
          <cell r="B1652" t="str">
            <v xml:space="preserve">                                                  618908     CO Ex. Compensation Allocation</v>
          </cell>
          <cell r="C1652" t="str">
            <v>0</v>
          </cell>
          <cell r="D1652" t="str">
            <v>0</v>
          </cell>
          <cell r="E1652" t="str">
            <v>0</v>
          </cell>
          <cell r="F1652" t="str">
            <v>0</v>
          </cell>
          <cell r="G1652" t="str">
            <v>0</v>
          </cell>
          <cell r="H1652" t="str">
            <v>0</v>
          </cell>
          <cell r="I1652" t="str">
            <v>0</v>
          </cell>
          <cell r="J1652" t="str">
            <v>0</v>
          </cell>
          <cell r="K1652" t="str">
            <v>0</v>
          </cell>
          <cell r="L1652" t="str">
            <v>0</v>
          </cell>
          <cell r="M1652" t="str">
            <v>0</v>
          </cell>
          <cell r="N1652" t="str">
            <v>0</v>
          </cell>
          <cell r="O1652" t="str">
            <v>0</v>
          </cell>
          <cell r="P1652" t="str">
            <v>0</v>
          </cell>
          <cell r="Q1652" t="str">
            <v>0</v>
          </cell>
          <cell r="R1652" t="str">
            <v>0</v>
          </cell>
          <cell r="S1652" t="str">
            <v>0</v>
          </cell>
          <cell r="T1652" t="str">
            <v>0</v>
          </cell>
          <cell r="U1652" t="str">
            <v>0</v>
          </cell>
          <cell r="V1652" t="str">
            <v>0</v>
          </cell>
          <cell r="W1652" t="str">
            <v>0</v>
          </cell>
          <cell r="X1652" t="str">
            <v>0</v>
          </cell>
        </row>
        <row r="1653">
          <cell r="A1653">
            <v>618909</v>
          </cell>
          <cell r="B1653" t="str">
            <v xml:space="preserve">                                                  618909     EB Ex. Compensation Allocation</v>
          </cell>
          <cell r="C1653" t="str">
            <v>0</v>
          </cell>
          <cell r="D1653" t="str">
            <v>0</v>
          </cell>
          <cell r="E1653" t="str">
            <v>0</v>
          </cell>
          <cell r="F1653" t="str">
            <v>0</v>
          </cell>
          <cell r="G1653" t="str">
            <v>0</v>
          </cell>
          <cell r="H1653" t="str">
            <v>0</v>
          </cell>
          <cell r="I1653" t="str">
            <v>0</v>
          </cell>
          <cell r="J1653" t="str">
            <v>0</v>
          </cell>
          <cell r="K1653" t="str">
            <v>0</v>
          </cell>
          <cell r="L1653" t="str">
            <v>0</v>
          </cell>
          <cell r="M1653" t="str">
            <v>0</v>
          </cell>
          <cell r="N1653" t="str">
            <v>0</v>
          </cell>
          <cell r="O1653" t="str">
            <v>0</v>
          </cell>
          <cell r="P1653" t="str">
            <v>0</v>
          </cell>
          <cell r="Q1653" t="str">
            <v>0</v>
          </cell>
          <cell r="R1653" t="str">
            <v>0</v>
          </cell>
          <cell r="S1653" t="str">
            <v>0</v>
          </cell>
          <cell r="T1653" t="str">
            <v>0</v>
          </cell>
          <cell r="U1653" t="str">
            <v>0</v>
          </cell>
          <cell r="V1653" t="str">
            <v>0</v>
          </cell>
          <cell r="W1653" t="str">
            <v>0</v>
          </cell>
          <cell r="X1653" t="str">
            <v>0</v>
          </cell>
        </row>
        <row r="1654">
          <cell r="A1654">
            <v>618911</v>
          </cell>
          <cell r="B1654" t="str">
            <v xml:space="preserve">                                                  618911     ACF Ex. Compensation Allocation</v>
          </cell>
          <cell r="C1654" t="str">
            <v>0</v>
          </cell>
          <cell r="D1654" t="str">
            <v>0</v>
          </cell>
          <cell r="E1654" t="str">
            <v>0</v>
          </cell>
          <cell r="F1654" t="str">
            <v>0</v>
          </cell>
          <cell r="G1654" t="str">
            <v>0</v>
          </cell>
          <cell r="H1654" t="str">
            <v>0</v>
          </cell>
          <cell r="I1654" t="str">
            <v>0</v>
          </cell>
          <cell r="J1654" t="str">
            <v>0</v>
          </cell>
          <cell r="K1654" t="str">
            <v>0</v>
          </cell>
          <cell r="L1654" t="str">
            <v>0</v>
          </cell>
          <cell r="M1654" t="str">
            <v>0</v>
          </cell>
          <cell r="N1654" t="str">
            <v>0</v>
          </cell>
          <cell r="O1654" t="str">
            <v>0</v>
          </cell>
          <cell r="P1654" t="str">
            <v>0</v>
          </cell>
          <cell r="Q1654" t="str">
            <v>0</v>
          </cell>
          <cell r="R1654" t="str">
            <v>0</v>
          </cell>
          <cell r="S1654" t="str">
            <v>0</v>
          </cell>
          <cell r="T1654" t="str">
            <v>0</v>
          </cell>
          <cell r="U1654" t="str">
            <v>0</v>
          </cell>
          <cell r="V1654" t="str">
            <v>0</v>
          </cell>
          <cell r="W1654" t="str">
            <v>0</v>
          </cell>
          <cell r="X1654" t="str">
            <v>0</v>
          </cell>
        </row>
        <row r="1655">
          <cell r="A1655">
            <v>618913</v>
          </cell>
          <cell r="B1655" t="str">
            <v xml:space="preserve">                                                  618913     Other/NHID Ex. Compensation Allocation</v>
          </cell>
          <cell r="C1655" t="str">
            <v>0</v>
          </cell>
          <cell r="D1655" t="str">
            <v>0</v>
          </cell>
          <cell r="E1655" t="str">
            <v>0</v>
          </cell>
          <cell r="F1655" t="str">
            <v>0</v>
          </cell>
          <cell r="G1655" t="str">
            <v>0</v>
          </cell>
          <cell r="H1655" t="str">
            <v>0</v>
          </cell>
          <cell r="I1655" t="str">
            <v>0</v>
          </cell>
          <cell r="J1655" t="str">
            <v>0</v>
          </cell>
          <cell r="K1655" t="str">
            <v>0</v>
          </cell>
          <cell r="L1655" t="str">
            <v>0</v>
          </cell>
          <cell r="M1655" t="str">
            <v>0</v>
          </cell>
          <cell r="N1655" t="str">
            <v>0</v>
          </cell>
          <cell r="O1655" t="str">
            <v>0</v>
          </cell>
          <cell r="P1655" t="str">
            <v>0</v>
          </cell>
          <cell r="Q1655" t="str">
            <v>0</v>
          </cell>
          <cell r="R1655" t="str">
            <v>0</v>
          </cell>
          <cell r="S1655" t="str">
            <v>0</v>
          </cell>
          <cell r="T1655" t="str">
            <v>0</v>
          </cell>
          <cell r="U1655" t="str">
            <v>0</v>
          </cell>
          <cell r="V1655" t="str">
            <v>0</v>
          </cell>
          <cell r="W1655" t="str">
            <v>0</v>
          </cell>
          <cell r="X1655" t="str">
            <v>0</v>
          </cell>
        </row>
        <row r="1656">
          <cell r="A1656" t="str">
            <v xml:space="preserve">                                             MISC_ADMIN</v>
          </cell>
          <cell r="B1656" t="str">
            <v xml:space="preserve">                                             Miscellaneous administrative</v>
          </cell>
          <cell r="C1656">
            <v>-4451115.07</v>
          </cell>
          <cell r="D1656">
            <v>-4917095.82</v>
          </cell>
          <cell r="E1656">
            <v>-4499100.1399999997</v>
          </cell>
          <cell r="F1656">
            <v>-4225766.0999999996</v>
          </cell>
          <cell r="G1656">
            <v>-5892212.9800000004</v>
          </cell>
          <cell r="H1656">
            <v>-5338379.74</v>
          </cell>
          <cell r="I1656">
            <v>-18879942.299999997</v>
          </cell>
          <cell r="J1656">
            <v>24086652.259999998</v>
          </cell>
          <cell r="K1656">
            <v>9198950.5999999996</v>
          </cell>
          <cell r="L1656">
            <v>-2534179.11</v>
          </cell>
          <cell r="M1656">
            <v>-3221345.01</v>
          </cell>
          <cell r="N1656">
            <v>-90791310.859999999</v>
          </cell>
          <cell r="O1656">
            <v>-63112429.370000005</v>
          </cell>
          <cell r="P1656">
            <v>-111464844.27000001</v>
          </cell>
          <cell r="Q1656">
            <v>-13867311.030000001</v>
          </cell>
          <cell r="R1656">
            <v>-15456358.82</v>
          </cell>
          <cell r="S1656">
            <v>14405660.560000001</v>
          </cell>
          <cell r="T1656">
            <v>-96546834.980000004</v>
          </cell>
          <cell r="U1656">
            <v>-22699766.59</v>
          </cell>
          <cell r="V1656">
            <v>-21317337.030000001</v>
          </cell>
          <cell r="W1656">
            <v>-29140562.794999998</v>
          </cell>
          <cell r="X1656">
            <v>-41127143.842500001</v>
          </cell>
        </row>
        <row r="1657">
          <cell r="A1657">
            <v>610201</v>
          </cell>
          <cell r="B1657" t="str">
            <v xml:space="preserve">                                                  610201     Bus Seg Admin-Port</v>
          </cell>
          <cell r="C1657">
            <v>-21901312.280000001</v>
          </cell>
          <cell r="D1657">
            <v>-21236456</v>
          </cell>
          <cell r="E1657">
            <v>-24045485</v>
          </cell>
          <cell r="F1657">
            <v>-19417654</v>
          </cell>
          <cell r="G1657">
            <v>-27496677.600000001</v>
          </cell>
          <cell r="H1657">
            <v>-24760173.530000001</v>
          </cell>
          <cell r="I1657">
            <v>-21950034.489999998</v>
          </cell>
          <cell r="J1657">
            <v>-24873097.59</v>
          </cell>
          <cell r="K1657">
            <v>-26528860.289999999</v>
          </cell>
          <cell r="L1657">
            <v>-26811056.25</v>
          </cell>
          <cell r="M1657">
            <v>-24523871.530000001</v>
          </cell>
          <cell r="N1657" t="str">
            <v>0</v>
          </cell>
          <cell r="O1657">
            <v>-236520929.80000001</v>
          </cell>
          <cell r="P1657">
            <v>-263544678.56</v>
          </cell>
          <cell r="Q1657">
            <v>-67183253.280000001</v>
          </cell>
          <cell r="R1657">
            <v>-71674505.129999995</v>
          </cell>
          <cell r="S1657">
            <v>-73351992.370000005</v>
          </cell>
          <cell r="T1657">
            <v>-51334927.780000001</v>
          </cell>
          <cell r="U1657">
            <v>-92185815.909999996</v>
          </cell>
          <cell r="V1657">
            <v>-101684875.96250001</v>
          </cell>
          <cell r="W1657">
            <v>-174389048.14500001</v>
          </cell>
          <cell r="X1657">
            <v>-244579978.73250002</v>
          </cell>
        </row>
        <row r="1658">
          <cell r="A1658">
            <v>610202</v>
          </cell>
          <cell r="B1658" t="str">
            <v xml:space="preserve">                                                  610202     Bus Seg Admin Sf</v>
          </cell>
          <cell r="C1658">
            <v>-52751453.240000002</v>
          </cell>
          <cell r="D1658">
            <v>-49026174</v>
          </cell>
          <cell r="E1658">
            <v>-56850540</v>
          </cell>
          <cell r="F1658">
            <v>-44549461</v>
          </cell>
          <cell r="G1658">
            <v>-64276198.259999998</v>
          </cell>
          <cell r="H1658">
            <v>-54152352.289999999</v>
          </cell>
          <cell r="I1658">
            <v>-55818776.310000002</v>
          </cell>
          <cell r="J1658">
            <v>-59284433.740000002</v>
          </cell>
          <cell r="K1658">
            <v>-57672407.130000003</v>
          </cell>
          <cell r="L1658">
            <v>-63764923.359999999</v>
          </cell>
          <cell r="M1658">
            <v>-65596597.82</v>
          </cell>
          <cell r="N1658" t="str">
            <v>0</v>
          </cell>
          <cell r="O1658">
            <v>-440654211.16000003</v>
          </cell>
          <cell r="P1658">
            <v>-623743317.14999998</v>
          </cell>
          <cell r="Q1658">
            <v>-158628167.24000001</v>
          </cell>
          <cell r="R1658">
            <v>-162978011.54999998</v>
          </cell>
          <cell r="S1658">
            <v>-172775617.18000001</v>
          </cell>
          <cell r="T1658">
            <v>-129361521.18000001</v>
          </cell>
          <cell r="U1658">
            <v>-188452864.72</v>
          </cell>
          <cell r="V1658">
            <v>-237716450.1925</v>
          </cell>
          <cell r="W1658">
            <v>-407530579.67500001</v>
          </cell>
          <cell r="X1658">
            <v>-575003787.39999998</v>
          </cell>
        </row>
        <row r="1659">
          <cell r="A1659">
            <v>610203</v>
          </cell>
          <cell r="B1659" t="str">
            <v xml:space="preserve">                                                  610203     Bus Seg Admin Mf</v>
          </cell>
          <cell r="C1659">
            <v>-11530100.98</v>
          </cell>
          <cell r="D1659">
            <v>-10674986</v>
          </cell>
          <cell r="E1659">
            <v>-13223870</v>
          </cell>
          <cell r="F1659">
            <v>-9552355</v>
          </cell>
          <cell r="G1659">
            <v>-15149569.84</v>
          </cell>
          <cell r="H1659">
            <v>-15494319.99</v>
          </cell>
          <cell r="I1659">
            <v>-13326690.960000001</v>
          </cell>
          <cell r="J1659">
            <v>-13702652.029999999</v>
          </cell>
          <cell r="K1659">
            <v>-13728010.17</v>
          </cell>
          <cell r="L1659">
            <v>-15163251.16</v>
          </cell>
          <cell r="M1659">
            <v>-15809316.67</v>
          </cell>
          <cell r="N1659" t="str">
            <v>0</v>
          </cell>
          <cell r="O1659">
            <v>-123273962.93000001</v>
          </cell>
          <cell r="P1659">
            <v>-147355122.80000001</v>
          </cell>
          <cell r="Q1659">
            <v>-35428956.980000004</v>
          </cell>
          <cell r="R1659">
            <v>-40196244.829999998</v>
          </cell>
          <cell r="S1659">
            <v>-40757353.160000004</v>
          </cell>
          <cell r="T1659">
            <v>-30972567.829999998</v>
          </cell>
          <cell r="U1659">
            <v>-48109526.967499994</v>
          </cell>
          <cell r="V1659">
            <v>-54041588.147500001</v>
          </cell>
          <cell r="W1659">
            <v>-95903548.587500006</v>
          </cell>
          <cell r="X1659">
            <v>-135659651.67500001</v>
          </cell>
        </row>
        <row r="1660">
          <cell r="A1660">
            <v>610204</v>
          </cell>
          <cell r="B1660" t="str">
            <v xml:space="preserve">                                                  610204     Bus Seg Admin Lip</v>
          </cell>
          <cell r="C1660">
            <v>-728397.44</v>
          </cell>
          <cell r="D1660">
            <v>-660302</v>
          </cell>
          <cell r="E1660">
            <v>-508521</v>
          </cell>
          <cell r="F1660">
            <v>206348</v>
          </cell>
          <cell r="G1660">
            <v>-440918.97</v>
          </cell>
          <cell r="H1660">
            <v>-398702.38</v>
          </cell>
          <cell r="I1660">
            <v>-377105.4</v>
          </cell>
          <cell r="J1660">
            <v>-378520.09</v>
          </cell>
          <cell r="K1660">
            <v>-343657.02</v>
          </cell>
          <cell r="L1660">
            <v>-342837.75</v>
          </cell>
          <cell r="M1660">
            <v>-288019</v>
          </cell>
          <cell r="N1660" t="str">
            <v>0</v>
          </cell>
          <cell r="O1660">
            <v>-6767490.9100000001</v>
          </cell>
          <cell r="P1660">
            <v>-4260633.05</v>
          </cell>
          <cell r="Q1660">
            <v>-1897220.44</v>
          </cell>
          <cell r="R1660">
            <v>-633273.35</v>
          </cell>
          <cell r="S1660">
            <v>-1099282.51</v>
          </cell>
          <cell r="T1660">
            <v>-630856.75</v>
          </cell>
          <cell r="U1660">
            <v>-2695452.0574999996</v>
          </cell>
          <cell r="V1660">
            <v>-2062594.52</v>
          </cell>
          <cell r="W1660">
            <v>-3088497.14</v>
          </cell>
          <cell r="X1660">
            <v>-4030914.1124999998</v>
          </cell>
        </row>
        <row r="1661">
          <cell r="A1661">
            <v>610205</v>
          </cell>
          <cell r="B1661" t="str">
            <v xml:space="preserve">                                                  610205     Bus Seg Admin Repo</v>
          </cell>
          <cell r="C1661" t="str">
            <v>0</v>
          </cell>
          <cell r="D1661" t="str">
            <v>0</v>
          </cell>
          <cell r="E1661" t="str">
            <v>0</v>
          </cell>
          <cell r="F1661" t="str">
            <v>0</v>
          </cell>
          <cell r="G1661" t="str">
            <v>0</v>
          </cell>
          <cell r="H1661" t="str">
            <v>0</v>
          </cell>
          <cell r="I1661" t="str">
            <v>0</v>
          </cell>
          <cell r="J1661" t="str">
            <v>0</v>
          </cell>
          <cell r="K1661" t="str">
            <v>0</v>
          </cell>
          <cell r="L1661" t="str">
            <v>0</v>
          </cell>
          <cell r="M1661" t="str">
            <v>0</v>
          </cell>
          <cell r="N1661" t="str">
            <v>0</v>
          </cell>
          <cell r="O1661" t="str">
            <v>0</v>
          </cell>
          <cell r="P1661" t="str">
            <v>0</v>
          </cell>
          <cell r="Q1661" t="str">
            <v>0</v>
          </cell>
          <cell r="R1661" t="str">
            <v>0</v>
          </cell>
          <cell r="S1661" t="str">
            <v>0</v>
          </cell>
          <cell r="T1661" t="str">
            <v>0</v>
          </cell>
          <cell r="U1661" t="str">
            <v>0</v>
          </cell>
          <cell r="V1661" t="str">
            <v>0</v>
          </cell>
          <cell r="W1661" t="str">
            <v>0</v>
          </cell>
          <cell r="X1661" t="str">
            <v>0</v>
          </cell>
        </row>
        <row r="1662">
          <cell r="A1662">
            <v>610206</v>
          </cell>
          <cell r="B1662" t="str">
            <v xml:space="preserve">                                                  610206     Bus Seg Admin Struct Trans</v>
          </cell>
          <cell r="C1662" t="str">
            <v>0</v>
          </cell>
          <cell r="D1662" t="str">
            <v>0</v>
          </cell>
          <cell r="E1662" t="str">
            <v>0</v>
          </cell>
          <cell r="F1662" t="str">
            <v>0</v>
          </cell>
          <cell r="G1662" t="str">
            <v>0</v>
          </cell>
          <cell r="H1662" t="str">
            <v>0</v>
          </cell>
          <cell r="I1662" t="str">
            <v>0</v>
          </cell>
          <cell r="J1662" t="str">
            <v>0</v>
          </cell>
          <cell r="K1662" t="str">
            <v>0</v>
          </cell>
          <cell r="L1662" t="str">
            <v>0</v>
          </cell>
          <cell r="M1662" t="str">
            <v>0</v>
          </cell>
          <cell r="N1662" t="str">
            <v>0</v>
          </cell>
          <cell r="O1662" t="str">
            <v>0</v>
          </cell>
          <cell r="P1662" t="str">
            <v>0</v>
          </cell>
          <cell r="Q1662" t="str">
            <v>0</v>
          </cell>
          <cell r="R1662" t="str">
            <v>0</v>
          </cell>
          <cell r="S1662" t="str">
            <v>0</v>
          </cell>
          <cell r="T1662" t="str">
            <v>0</v>
          </cell>
          <cell r="U1662" t="str">
            <v>0</v>
          </cell>
          <cell r="V1662" t="str">
            <v>0</v>
          </cell>
          <cell r="W1662" t="str">
            <v>0</v>
          </cell>
          <cell r="X1662" t="str">
            <v>0</v>
          </cell>
        </row>
        <row r="1663">
          <cell r="A1663">
            <v>610207</v>
          </cell>
          <cell r="B1663" t="str">
            <v xml:space="preserve">                                                  610207     Bus Seg Admin Brok</v>
          </cell>
          <cell r="C1663" t="str">
            <v>0</v>
          </cell>
          <cell r="D1663" t="str">
            <v>0</v>
          </cell>
          <cell r="E1663" t="str">
            <v>0</v>
          </cell>
          <cell r="F1663" t="str">
            <v>0</v>
          </cell>
          <cell r="G1663" t="str">
            <v>0</v>
          </cell>
          <cell r="H1663" t="str">
            <v>0</v>
          </cell>
          <cell r="I1663" t="str">
            <v>0</v>
          </cell>
          <cell r="J1663" t="str">
            <v>0</v>
          </cell>
          <cell r="K1663" t="str">
            <v>0</v>
          </cell>
          <cell r="L1663" t="str">
            <v>0</v>
          </cell>
          <cell r="M1663" t="str">
            <v>0</v>
          </cell>
          <cell r="N1663" t="str">
            <v>0</v>
          </cell>
          <cell r="O1663" t="str">
            <v>0</v>
          </cell>
          <cell r="P1663" t="str">
            <v>0</v>
          </cell>
          <cell r="Q1663" t="str">
            <v>0</v>
          </cell>
          <cell r="R1663" t="str">
            <v>0</v>
          </cell>
          <cell r="S1663" t="str">
            <v>0</v>
          </cell>
          <cell r="T1663" t="str">
            <v>0</v>
          </cell>
          <cell r="U1663" t="str">
            <v>0</v>
          </cell>
          <cell r="V1663" t="str">
            <v>0</v>
          </cell>
          <cell r="W1663" t="str">
            <v>0</v>
          </cell>
          <cell r="X1663" t="str">
            <v>0</v>
          </cell>
        </row>
        <row r="1664">
          <cell r="A1664">
            <v>610208</v>
          </cell>
          <cell r="B1664" t="str">
            <v xml:space="preserve">                                                  610208     Bus Seg Admin Corp</v>
          </cell>
          <cell r="C1664">
            <v>-125278095.34999999</v>
          </cell>
          <cell r="D1664">
            <v>-154816685</v>
          </cell>
          <cell r="E1664">
            <v>-166267913</v>
          </cell>
          <cell r="F1664">
            <v>-172271299</v>
          </cell>
          <cell r="G1664">
            <v>-143547821.06</v>
          </cell>
          <cell r="H1664">
            <v>-176705530.36000001</v>
          </cell>
          <cell r="I1664">
            <v>-156697514.94999999</v>
          </cell>
          <cell r="J1664">
            <v>-159356781.56999999</v>
          </cell>
          <cell r="K1664">
            <v>-141795496.38</v>
          </cell>
          <cell r="L1664">
            <v>-162603031.50999999</v>
          </cell>
          <cell r="M1664">
            <v>-152384545.84</v>
          </cell>
          <cell r="N1664" t="str">
            <v>0</v>
          </cell>
          <cell r="O1664">
            <v>-1125510543.5799999</v>
          </cell>
          <cell r="P1664">
            <v>-1711724714.02</v>
          </cell>
          <cell r="Q1664">
            <v>-446362693.35000002</v>
          </cell>
          <cell r="R1664">
            <v>-492524650.42000002</v>
          </cell>
          <cell r="S1664">
            <v>-457849792.89999998</v>
          </cell>
          <cell r="T1664">
            <v>-314987577.35000002</v>
          </cell>
          <cell r="U1664">
            <v>-494311528.15749991</v>
          </cell>
          <cell r="V1664">
            <v>-691516460.72000003</v>
          </cell>
          <cell r="W1664">
            <v>-1171537744.8625</v>
          </cell>
          <cell r="X1664">
            <v>-1594881683.2225003</v>
          </cell>
        </row>
        <row r="1665">
          <cell r="A1665">
            <v>610209</v>
          </cell>
          <cell r="B1665" t="str">
            <v xml:space="preserve">                                                  610209     Bus Seg Admin Fin Netwks</v>
          </cell>
          <cell r="C1665" t="str">
            <v>0</v>
          </cell>
          <cell r="D1665" t="str">
            <v>0</v>
          </cell>
          <cell r="E1665" t="str">
            <v>0</v>
          </cell>
          <cell r="F1665" t="str">
            <v>0</v>
          </cell>
          <cell r="G1665" t="str">
            <v>0</v>
          </cell>
          <cell r="H1665" t="str">
            <v>0</v>
          </cell>
          <cell r="I1665" t="str">
            <v>0</v>
          </cell>
          <cell r="J1665" t="str">
            <v>0</v>
          </cell>
          <cell r="K1665" t="str">
            <v>0</v>
          </cell>
          <cell r="L1665" t="str">
            <v>0</v>
          </cell>
          <cell r="M1665" t="str">
            <v>0</v>
          </cell>
          <cell r="N1665" t="str">
            <v>0</v>
          </cell>
          <cell r="O1665">
            <v>-145985085.22999999</v>
          </cell>
          <cell r="P1665" t="str">
            <v>0</v>
          </cell>
          <cell r="Q1665" t="str">
            <v>0</v>
          </cell>
          <cell r="R1665" t="str">
            <v>0</v>
          </cell>
          <cell r="S1665" t="str">
            <v>0</v>
          </cell>
          <cell r="T1665" t="str">
            <v>0</v>
          </cell>
          <cell r="U1665">
            <v>-36496271.307499997</v>
          </cell>
          <cell r="V1665" t="str">
            <v>0</v>
          </cell>
          <cell r="W1665" t="str">
            <v>0</v>
          </cell>
          <cell r="X1665" t="str">
            <v>0</v>
          </cell>
        </row>
        <row r="1666">
          <cell r="A1666">
            <v>610211</v>
          </cell>
          <cell r="B1666" t="str">
            <v xml:space="preserve">                                                  610211     Bus Seg Admin-ACF</v>
          </cell>
          <cell r="C1666">
            <v>-6336751.8099999996</v>
          </cell>
          <cell r="D1666">
            <v>-6142355</v>
          </cell>
          <cell r="E1666">
            <v>-6820300</v>
          </cell>
          <cell r="F1666">
            <v>-4851230</v>
          </cell>
          <cell r="G1666">
            <v>-10281589.9</v>
          </cell>
          <cell r="H1666">
            <v>-4425448.66</v>
          </cell>
          <cell r="I1666">
            <v>-6547302.4100000001</v>
          </cell>
          <cell r="J1666">
            <v>-7205073.5099999998</v>
          </cell>
          <cell r="K1666">
            <v>-6338694.2699999996</v>
          </cell>
          <cell r="L1666">
            <v>-7886738.3700000001</v>
          </cell>
          <cell r="M1666">
            <v>-7692543.4100000001</v>
          </cell>
          <cell r="N1666" t="str">
            <v>0</v>
          </cell>
          <cell r="O1666">
            <v>-21408388.100000001</v>
          </cell>
          <cell r="P1666">
            <v>-74528027.340000004</v>
          </cell>
          <cell r="Q1666">
            <v>-19299406.809999999</v>
          </cell>
          <cell r="R1666">
            <v>-19558268.560000002</v>
          </cell>
          <cell r="S1666">
            <v>-20091070.189999998</v>
          </cell>
          <cell r="T1666">
            <v>-15579281.780000001</v>
          </cell>
          <cell r="U1666">
            <v>-14880913.3825</v>
          </cell>
          <cell r="V1666">
            <v>-29184986.424999997</v>
          </cell>
          <cell r="W1666">
            <v>-48955362.5</v>
          </cell>
          <cell r="X1666">
            <v>-68710071.042500004</v>
          </cell>
        </row>
        <row r="1667">
          <cell r="A1667">
            <v>610213</v>
          </cell>
          <cell r="B1667" t="str">
            <v xml:space="preserve">                                                  610213     Bus Seg Admin-Oth HCD NON-ACF</v>
          </cell>
          <cell r="C1667" t="str">
            <v>0</v>
          </cell>
          <cell r="D1667" t="str">
            <v>0</v>
          </cell>
          <cell r="E1667" t="str">
            <v>0</v>
          </cell>
          <cell r="F1667" t="str">
            <v>0</v>
          </cell>
          <cell r="G1667" t="str">
            <v>0</v>
          </cell>
          <cell r="H1667" t="str">
            <v>0</v>
          </cell>
          <cell r="I1667" t="str">
            <v>0</v>
          </cell>
          <cell r="J1667" t="str">
            <v>0</v>
          </cell>
          <cell r="K1667" t="str">
            <v>0</v>
          </cell>
          <cell r="L1667" t="str">
            <v>0</v>
          </cell>
          <cell r="M1667" t="str">
            <v>0</v>
          </cell>
          <cell r="N1667" t="str">
            <v>0</v>
          </cell>
          <cell r="O1667">
            <v>-81835556.150000006</v>
          </cell>
          <cell r="P1667" t="str">
            <v>0</v>
          </cell>
          <cell r="Q1667" t="str">
            <v>0</v>
          </cell>
          <cell r="R1667" t="str">
            <v>0</v>
          </cell>
          <cell r="S1667" t="str">
            <v>0</v>
          </cell>
          <cell r="T1667" t="str">
            <v>0</v>
          </cell>
          <cell r="U1667">
            <v>-20458889.037500001</v>
          </cell>
          <cell r="V1667" t="str">
            <v>0</v>
          </cell>
          <cell r="W1667" t="str">
            <v>0</v>
          </cell>
          <cell r="X1667" t="str">
            <v>0</v>
          </cell>
        </row>
        <row r="1668">
          <cell r="A1668">
            <v>610214</v>
          </cell>
          <cell r="B1668" t="str">
            <v xml:space="preserve">                                                  610214     CORPORATE BS CLEARING ACCT</v>
          </cell>
          <cell r="C1668">
            <v>218526111.09999999</v>
          </cell>
          <cell r="D1668">
            <v>242556958</v>
          </cell>
          <cell r="E1668">
            <v>267716629</v>
          </cell>
          <cell r="F1668">
            <v>250435651</v>
          </cell>
          <cell r="G1668">
            <v>261192775.63</v>
          </cell>
          <cell r="H1668">
            <v>275936527.20999998</v>
          </cell>
          <cell r="I1668">
            <v>254717424.52000001</v>
          </cell>
          <cell r="J1668">
            <v>264800558.53</v>
          </cell>
          <cell r="K1668">
            <v>246407125.25999999</v>
          </cell>
          <cell r="L1668">
            <v>276571838.39999998</v>
          </cell>
          <cell r="M1668">
            <v>266294894.27000001</v>
          </cell>
          <cell r="N1668" t="str">
            <v>0</v>
          </cell>
          <cell r="O1668">
            <v>2181956167.8600001</v>
          </cell>
          <cell r="P1668">
            <v>2825156492.9200001</v>
          </cell>
          <cell r="Q1668">
            <v>728799698.10000002</v>
          </cell>
          <cell r="R1668">
            <v>787564953.83999991</v>
          </cell>
          <cell r="S1668">
            <v>765925108.30999994</v>
          </cell>
          <cell r="T1668">
            <v>542866732.66999996</v>
          </cell>
          <cell r="U1668">
            <v>897591261.53999996</v>
          </cell>
          <cell r="V1668">
            <v>1116206955.9675002</v>
          </cell>
          <cell r="W1668">
            <v>1901404780.9100001</v>
          </cell>
          <cell r="X1668">
            <v>2622866086.1849999</v>
          </cell>
        </row>
        <row r="1669">
          <cell r="A1669" t="str">
            <v xml:space="preserve">                                             BUS_SEG_REPORTING</v>
          </cell>
          <cell r="B1669" t="str">
            <v xml:space="preserve">                                             BUS_SEG_REPORTING-BUSINESS SEGMENT REPORTING</v>
          </cell>
          <cell r="C1669">
            <v>0</v>
          </cell>
          <cell r="D1669">
            <v>0</v>
          </cell>
          <cell r="E1669">
            <v>0</v>
          </cell>
          <cell r="F1669">
            <v>0</v>
          </cell>
          <cell r="G1669">
            <v>0</v>
          </cell>
          <cell r="H1669">
            <v>-2.9802322387695313E-8</v>
          </cell>
          <cell r="I1669">
            <v>1.4901161193847656E-8</v>
          </cell>
          <cell r="J1669">
            <v>0</v>
          </cell>
          <cell r="K1669">
            <v>0</v>
          </cell>
          <cell r="L1669">
            <v>-1.4901161193847656E-8</v>
          </cell>
          <cell r="M1669">
            <v>0</v>
          </cell>
          <cell r="N1669" t="str">
            <v>0</v>
          </cell>
          <cell r="O1669">
            <v>2.384185791015625E-7</v>
          </cell>
          <cell r="P1669">
            <v>0</v>
          </cell>
          <cell r="Q1669">
            <v>0</v>
          </cell>
          <cell r="R1669">
            <v>-2.9802322387695313E-8</v>
          </cell>
          <cell r="S1669">
            <v>1.4901161193847656E-8</v>
          </cell>
          <cell r="T1669">
            <v>-1.4901161193847656E-8</v>
          </cell>
          <cell r="U1669">
            <v>5.9604644775390625E-8</v>
          </cell>
          <cell r="V1669">
            <v>2.9802322387695313E-8</v>
          </cell>
          <cell r="W1669">
            <v>0</v>
          </cell>
          <cell r="X1669">
            <v>-5.9604644775390625E-8</v>
          </cell>
        </row>
        <row r="1670">
          <cell r="A1670" t="str">
            <v xml:space="preserve">                                        OTHER_ADMIN</v>
          </cell>
          <cell r="B1670" t="str">
            <v xml:space="preserve">                                        Other administrative</v>
          </cell>
          <cell r="C1670">
            <v>-11267153.280000001</v>
          </cell>
          <cell r="D1670">
            <v>-13729197.030000001</v>
          </cell>
          <cell r="E1670">
            <v>-12752663.730000004</v>
          </cell>
          <cell r="F1670">
            <v>-13062066.969999999</v>
          </cell>
          <cell r="G1670">
            <v>-15040241.269999996</v>
          </cell>
          <cell r="H1670">
            <v>-14857751.840000033</v>
          </cell>
          <cell r="I1670">
            <v>-27648676.98999998</v>
          </cell>
          <cell r="J1670">
            <v>15515167.230000004</v>
          </cell>
          <cell r="K1670">
            <v>97952.920000001788</v>
          </cell>
          <cell r="L1670">
            <v>-13105048.170000017</v>
          </cell>
          <cell r="M1670">
            <v>-10574598.780000001</v>
          </cell>
          <cell r="N1670">
            <v>-107841951.66</v>
          </cell>
          <cell r="O1670">
            <v>-145368766.13999975</v>
          </cell>
          <cell r="P1670">
            <v>-224266229.56999993</v>
          </cell>
          <cell r="Q1670">
            <v>-37749014.040000007</v>
          </cell>
          <cell r="R1670">
            <v>-42960060.080000028</v>
          </cell>
          <cell r="S1670">
            <v>-12035556.839999974</v>
          </cell>
          <cell r="T1670">
            <v>-131521598.61000001</v>
          </cell>
          <cell r="U1670">
            <v>-54845320.942499936</v>
          </cell>
          <cell r="V1670">
            <v>-58780122.86249996</v>
          </cell>
          <cell r="W1670">
            <v>-93663510.017500013</v>
          </cell>
          <cell r="X1670">
            <v>-134821204.39250004</v>
          </cell>
        </row>
        <row r="1671">
          <cell r="A1671" t="str">
            <v xml:space="preserve">                                   ADMINEXP</v>
          </cell>
          <cell r="B1671" t="str">
            <v xml:space="preserve">                                   Admin exp. pre contr. to FNM Foundation</v>
          </cell>
          <cell r="C1671">
            <v>-218526109.07999998</v>
          </cell>
          <cell r="D1671">
            <v>-242556957.75999993</v>
          </cell>
          <cell r="E1671">
            <v>-267716629.08000004</v>
          </cell>
          <cell r="F1671">
            <v>-250435650.63000003</v>
          </cell>
          <cell r="G1671">
            <v>-261365035.63999999</v>
          </cell>
          <cell r="H1671">
            <v>-275768877.20000005</v>
          </cell>
          <cell r="I1671">
            <v>-254712814.51999992</v>
          </cell>
          <cell r="J1671">
            <v>-264797614.53</v>
          </cell>
          <cell r="K1671">
            <v>-246410069.25999999</v>
          </cell>
          <cell r="L1671">
            <v>-276571838.96000004</v>
          </cell>
          <cell r="M1671">
            <v>-266294894.26999998</v>
          </cell>
          <cell r="N1671">
            <v>-253451245.06999999</v>
          </cell>
          <cell r="O1671">
            <v>-2181956248.9200001</v>
          </cell>
          <cell r="P1671">
            <v>-3078607736</v>
          </cell>
          <cell r="Q1671">
            <v>-728799695.91999996</v>
          </cell>
          <cell r="R1671">
            <v>-787569563.47000003</v>
          </cell>
          <cell r="S1671">
            <v>-765920498.30999994</v>
          </cell>
          <cell r="T1671">
            <v>-796317978.29999995</v>
          </cell>
          <cell r="U1671">
            <v>-897591280.19000006</v>
          </cell>
          <cell r="V1671">
            <v>-1116251171.0125</v>
          </cell>
          <cell r="W1671">
            <v>-1901405194.8600001</v>
          </cell>
          <cell r="X1671">
            <v>-2686228895.3225002</v>
          </cell>
        </row>
        <row r="1672">
          <cell r="A1672">
            <v>618442</v>
          </cell>
          <cell r="B1672" t="str">
            <v xml:space="preserve">                                        618442     Foundation Contribution</v>
          </cell>
          <cell r="C1672" t="str">
            <v>0</v>
          </cell>
          <cell r="D1672" t="str">
            <v>0</v>
          </cell>
          <cell r="E1672" t="str">
            <v>0</v>
          </cell>
          <cell r="F1672" t="str">
            <v>0</v>
          </cell>
          <cell r="G1672" t="str">
            <v>0</v>
          </cell>
          <cell r="H1672" t="str">
            <v>0</v>
          </cell>
          <cell r="I1672" t="str">
            <v>0</v>
          </cell>
          <cell r="J1672" t="str">
            <v>0</v>
          </cell>
          <cell r="K1672" t="str">
            <v>0</v>
          </cell>
          <cell r="L1672" t="str">
            <v>0</v>
          </cell>
          <cell r="M1672" t="str">
            <v>0</v>
          </cell>
          <cell r="N1672" t="str">
            <v>0</v>
          </cell>
          <cell r="O1672" t="str">
            <v>0</v>
          </cell>
          <cell r="P1672" t="str">
            <v>0</v>
          </cell>
          <cell r="Q1672" t="str">
            <v>0</v>
          </cell>
          <cell r="R1672" t="str">
            <v>0</v>
          </cell>
          <cell r="S1672" t="str">
            <v>0</v>
          </cell>
          <cell r="T1672" t="str">
            <v>0</v>
          </cell>
          <cell r="U1672" t="str">
            <v>0</v>
          </cell>
          <cell r="V1672" t="str">
            <v>0</v>
          </cell>
          <cell r="W1672" t="str">
            <v>0</v>
          </cell>
          <cell r="X1672" t="str">
            <v>0</v>
          </cell>
        </row>
        <row r="1673">
          <cell r="A1673" t="str">
            <v xml:space="preserve">                                   CONTRIBUTION</v>
          </cell>
          <cell r="B1673" t="str">
            <v xml:space="preserve">                                   Special contr. to FNM Foundation</v>
          </cell>
          <cell r="C1673" t="str">
            <v>0</v>
          </cell>
          <cell r="D1673" t="str">
            <v>0</v>
          </cell>
          <cell r="E1673" t="str">
            <v>0</v>
          </cell>
          <cell r="F1673" t="str">
            <v>0</v>
          </cell>
          <cell r="G1673" t="str">
            <v>0</v>
          </cell>
          <cell r="H1673" t="str">
            <v>0</v>
          </cell>
          <cell r="I1673" t="str">
            <v>0</v>
          </cell>
          <cell r="J1673" t="str">
            <v>0</v>
          </cell>
          <cell r="K1673" t="str">
            <v>0</v>
          </cell>
          <cell r="L1673" t="str">
            <v>0</v>
          </cell>
          <cell r="M1673" t="str">
            <v>0</v>
          </cell>
          <cell r="N1673" t="str">
            <v>0</v>
          </cell>
          <cell r="O1673" t="str">
            <v>0</v>
          </cell>
          <cell r="P1673" t="str">
            <v>0</v>
          </cell>
          <cell r="Q1673" t="str">
            <v>0</v>
          </cell>
          <cell r="R1673" t="str">
            <v>0</v>
          </cell>
          <cell r="S1673" t="str">
            <v>0</v>
          </cell>
          <cell r="T1673" t="str">
            <v>0</v>
          </cell>
          <cell r="U1673" t="str">
            <v>0</v>
          </cell>
          <cell r="V1673" t="str">
            <v>0</v>
          </cell>
          <cell r="W1673" t="str">
            <v>0</v>
          </cell>
          <cell r="X1673" t="str">
            <v>0</v>
          </cell>
        </row>
        <row r="1674">
          <cell r="A1674" t="str">
            <v xml:space="preserve">                              ADMIN</v>
          </cell>
          <cell r="B1674" t="str">
            <v xml:space="preserve">                              Administrative expenses</v>
          </cell>
          <cell r="C1674">
            <v>-218526109.07999998</v>
          </cell>
          <cell r="D1674">
            <v>-242556957.75999993</v>
          </cell>
          <cell r="E1674">
            <v>-267716629.08000004</v>
          </cell>
          <cell r="F1674">
            <v>-250435650.63000003</v>
          </cell>
          <cell r="G1674">
            <v>-261365035.63999999</v>
          </cell>
          <cell r="H1674">
            <v>-275768877.20000005</v>
          </cell>
          <cell r="I1674">
            <v>-254712814.51999992</v>
          </cell>
          <cell r="J1674">
            <v>-264797614.53</v>
          </cell>
          <cell r="K1674">
            <v>-246410069.25999999</v>
          </cell>
          <cell r="L1674">
            <v>-276571838.96000004</v>
          </cell>
          <cell r="M1674">
            <v>-266294894.26999998</v>
          </cell>
          <cell r="N1674">
            <v>-253451245.06999999</v>
          </cell>
          <cell r="O1674">
            <v>-2181956248.9200001</v>
          </cell>
          <cell r="P1674">
            <v>-3078607736</v>
          </cell>
          <cell r="Q1674">
            <v>-728799695.91999996</v>
          </cell>
          <cell r="R1674">
            <v>-787569563.47000003</v>
          </cell>
          <cell r="S1674">
            <v>-765920498.30999994</v>
          </cell>
          <cell r="T1674">
            <v>-796317978.29999995</v>
          </cell>
          <cell r="U1674">
            <v>-897591280.19000006</v>
          </cell>
          <cell r="V1674">
            <v>-1116251171.0125</v>
          </cell>
          <cell r="W1674">
            <v>-1901405194.8600001</v>
          </cell>
          <cell r="X1674">
            <v>-2686228895.3225002</v>
          </cell>
        </row>
        <row r="1675">
          <cell r="A1675">
            <v>641302</v>
          </cell>
          <cell r="B1675" t="str">
            <v xml:space="preserve">                                        641302     Prov For Loss-Sf Contra</v>
          </cell>
          <cell r="C1675">
            <v>-8855500</v>
          </cell>
          <cell r="D1675">
            <v>-10373500</v>
          </cell>
          <cell r="E1675">
            <v>134730800</v>
          </cell>
          <cell r="F1675">
            <v>-12840800</v>
          </cell>
          <cell r="G1675">
            <v>-16213700</v>
          </cell>
          <cell r="H1675">
            <v>-1090674.7</v>
          </cell>
          <cell r="I1675">
            <v>-11392000</v>
          </cell>
          <cell r="J1675">
            <v>-14300000</v>
          </cell>
          <cell r="K1675">
            <v>65118681.539999999</v>
          </cell>
          <cell r="L1675">
            <v>-16006875.1</v>
          </cell>
          <cell r="M1675">
            <v>-15803500</v>
          </cell>
          <cell r="N1675">
            <v>-14520498.050000001</v>
          </cell>
          <cell r="O1675">
            <v>-637592358.75999999</v>
          </cell>
          <cell r="P1675">
            <v>78452433.689999998</v>
          </cell>
          <cell r="Q1675">
            <v>115501800</v>
          </cell>
          <cell r="R1675">
            <v>-30145174.699999999</v>
          </cell>
          <cell r="S1675">
            <v>39426681.539999999</v>
          </cell>
          <cell r="T1675">
            <v>-46330873.150000006</v>
          </cell>
          <cell r="U1675">
            <v>-137543764.69</v>
          </cell>
          <cell r="V1675">
            <v>97491681.325000003</v>
          </cell>
          <cell r="W1675">
            <v>85942295.685000002</v>
          </cell>
          <cell r="X1675">
            <v>101246276.0025</v>
          </cell>
        </row>
        <row r="1676">
          <cell r="A1676">
            <v>641303</v>
          </cell>
          <cell r="B1676" t="str">
            <v xml:space="preserve">                                        641303     Prov For Loss Mf</v>
          </cell>
          <cell r="C1676">
            <v>-1651800</v>
          </cell>
          <cell r="D1676">
            <v>-139000</v>
          </cell>
          <cell r="E1676">
            <v>78276600</v>
          </cell>
          <cell r="F1676">
            <v>-953800</v>
          </cell>
          <cell r="G1676">
            <v>-183100</v>
          </cell>
          <cell r="H1676">
            <v>-22600000</v>
          </cell>
          <cell r="I1676">
            <v>-1328600</v>
          </cell>
          <cell r="J1676">
            <v>-5000000</v>
          </cell>
          <cell r="K1676">
            <v>-16314300</v>
          </cell>
          <cell r="L1676">
            <v>-1231500</v>
          </cell>
          <cell r="M1676">
            <v>-670500</v>
          </cell>
          <cell r="N1676">
            <v>40874000</v>
          </cell>
          <cell r="O1676">
            <v>-115874750</v>
          </cell>
          <cell r="P1676">
            <v>69078000</v>
          </cell>
          <cell r="Q1676">
            <v>76485800</v>
          </cell>
          <cell r="R1676">
            <v>-23736900</v>
          </cell>
          <cell r="S1676">
            <v>-22642900</v>
          </cell>
          <cell r="T1676">
            <v>38972000</v>
          </cell>
          <cell r="U1676">
            <v>-10707887.5</v>
          </cell>
          <cell r="V1676">
            <v>70028900</v>
          </cell>
          <cell r="W1676">
            <v>45173875</v>
          </cell>
          <cell r="X1676">
            <v>39065625</v>
          </cell>
        </row>
        <row r="1677">
          <cell r="A1677">
            <v>641304</v>
          </cell>
          <cell r="B1677" t="str">
            <v xml:space="preserve">                                        641304     Provision for losses Ded Chnl</v>
          </cell>
          <cell r="C1677" t="str">
            <v>0</v>
          </cell>
          <cell r="D1677" t="str">
            <v>0</v>
          </cell>
          <cell r="E1677" t="str">
            <v>0</v>
          </cell>
          <cell r="F1677" t="str">
            <v>0</v>
          </cell>
          <cell r="G1677" t="str">
            <v>0</v>
          </cell>
          <cell r="H1677" t="str">
            <v>0</v>
          </cell>
          <cell r="I1677" t="str">
            <v>0</v>
          </cell>
          <cell r="J1677" t="str">
            <v>0</v>
          </cell>
          <cell r="K1677" t="str">
            <v>0</v>
          </cell>
          <cell r="L1677" t="str">
            <v>0</v>
          </cell>
          <cell r="M1677" t="str">
            <v>0</v>
          </cell>
          <cell r="N1677" t="str">
            <v>0</v>
          </cell>
          <cell r="O1677" t="str">
            <v>0</v>
          </cell>
          <cell r="P1677" t="str">
            <v>0</v>
          </cell>
          <cell r="Q1677" t="str">
            <v>0</v>
          </cell>
          <cell r="R1677" t="str">
            <v>0</v>
          </cell>
          <cell r="S1677" t="str">
            <v>0</v>
          </cell>
          <cell r="T1677" t="str">
            <v>0</v>
          </cell>
          <cell r="U1677" t="str">
            <v>0</v>
          </cell>
          <cell r="V1677" t="str">
            <v>0</v>
          </cell>
          <cell r="W1677" t="str">
            <v>0</v>
          </cell>
          <cell r="X1677" t="str">
            <v>0</v>
          </cell>
        </row>
        <row r="1678">
          <cell r="A1678">
            <v>641311</v>
          </cell>
          <cell r="B1678" t="str">
            <v xml:space="preserve">                                        641311     Prov For Loss On Port/Mbs</v>
          </cell>
          <cell r="C1678" t="str">
            <v>0</v>
          </cell>
          <cell r="D1678" t="str">
            <v>0</v>
          </cell>
          <cell r="E1678" t="str">
            <v>0</v>
          </cell>
          <cell r="F1678" t="str">
            <v>0</v>
          </cell>
          <cell r="G1678" t="str">
            <v>0</v>
          </cell>
          <cell r="H1678" t="str">
            <v>0</v>
          </cell>
          <cell r="I1678" t="str">
            <v>0</v>
          </cell>
          <cell r="J1678" t="str">
            <v>0</v>
          </cell>
          <cell r="K1678" t="str">
            <v>0</v>
          </cell>
          <cell r="L1678" t="str">
            <v>0</v>
          </cell>
          <cell r="M1678" t="str">
            <v>0</v>
          </cell>
          <cell r="N1678" t="str">
            <v>0</v>
          </cell>
          <cell r="O1678" t="str">
            <v>0</v>
          </cell>
          <cell r="P1678" t="str">
            <v>0</v>
          </cell>
          <cell r="Q1678" t="str">
            <v>0</v>
          </cell>
          <cell r="R1678" t="str">
            <v>0</v>
          </cell>
          <cell r="S1678" t="str">
            <v>0</v>
          </cell>
          <cell r="T1678" t="str">
            <v>0</v>
          </cell>
          <cell r="U1678" t="str">
            <v>0</v>
          </cell>
          <cell r="V1678" t="str">
            <v>0</v>
          </cell>
          <cell r="W1678" t="str">
            <v>0</v>
          </cell>
          <cell r="X1678" t="str">
            <v>0</v>
          </cell>
        </row>
        <row r="1679">
          <cell r="A1679" t="str">
            <v xml:space="preserve">                                        PROVLOSS_ADJ</v>
          </cell>
          <cell r="B1679" t="str">
            <v xml:space="preserve">                                        Provision for losses - FAS144 historical adj</v>
          </cell>
          <cell r="C1679" t="str">
            <v>0</v>
          </cell>
          <cell r="D1679" t="str">
            <v>0</v>
          </cell>
          <cell r="E1679" t="str">
            <v>0</v>
          </cell>
          <cell r="F1679" t="str">
            <v>0</v>
          </cell>
          <cell r="G1679" t="str">
            <v>0</v>
          </cell>
          <cell r="H1679" t="str">
            <v>0</v>
          </cell>
          <cell r="I1679" t="str">
            <v>0</v>
          </cell>
          <cell r="J1679" t="str">
            <v>0</v>
          </cell>
          <cell r="K1679" t="str">
            <v>0</v>
          </cell>
          <cell r="L1679" t="str">
            <v>0</v>
          </cell>
          <cell r="M1679" t="str">
            <v>0</v>
          </cell>
          <cell r="N1679" t="str">
            <v>0</v>
          </cell>
          <cell r="O1679" t="str">
            <v>0</v>
          </cell>
          <cell r="P1679" t="str">
            <v>0</v>
          </cell>
          <cell r="Q1679" t="str">
            <v>0</v>
          </cell>
          <cell r="R1679" t="str">
            <v>0</v>
          </cell>
          <cell r="S1679" t="str">
            <v>0</v>
          </cell>
          <cell r="T1679" t="str">
            <v>0</v>
          </cell>
          <cell r="U1679" t="str">
            <v>0</v>
          </cell>
          <cell r="V1679" t="str">
            <v>0</v>
          </cell>
          <cell r="W1679" t="str">
            <v>0</v>
          </cell>
          <cell r="X1679" t="str">
            <v>0</v>
          </cell>
        </row>
        <row r="1680">
          <cell r="A1680" t="str">
            <v xml:space="preserve">                                   PROVLOSS</v>
          </cell>
          <cell r="B1680" t="str">
            <v xml:space="preserve">                                   Provision for losses</v>
          </cell>
          <cell r="C1680">
            <v>-10507300</v>
          </cell>
          <cell r="D1680">
            <v>-10512500</v>
          </cell>
          <cell r="E1680">
            <v>213007400</v>
          </cell>
          <cell r="F1680">
            <v>-13794600</v>
          </cell>
          <cell r="G1680">
            <v>-16396800</v>
          </cell>
          <cell r="H1680">
            <v>-23690674.699999999</v>
          </cell>
          <cell r="I1680">
            <v>-12720600</v>
          </cell>
          <cell r="J1680">
            <v>-19300000</v>
          </cell>
          <cell r="K1680">
            <v>48804381.539999999</v>
          </cell>
          <cell r="L1680">
            <v>-17238375.100000001</v>
          </cell>
          <cell r="M1680">
            <v>-16474000</v>
          </cell>
          <cell r="N1680">
            <v>26353501.949999999</v>
          </cell>
          <cell r="O1680">
            <v>-753467108.75999999</v>
          </cell>
          <cell r="P1680">
            <v>147530433.69</v>
          </cell>
          <cell r="Q1680">
            <v>191987600</v>
          </cell>
          <cell r="R1680">
            <v>-53882074.700000003</v>
          </cell>
          <cell r="S1680">
            <v>16783781.539999999</v>
          </cell>
          <cell r="T1680">
            <v>-7358873.1500000022</v>
          </cell>
          <cell r="U1680">
            <v>-148251652.19</v>
          </cell>
          <cell r="V1680">
            <v>167520581.32499999</v>
          </cell>
          <cell r="W1680">
            <v>131116170.685</v>
          </cell>
          <cell r="X1680">
            <v>140311901.0025</v>
          </cell>
        </row>
        <row r="1681">
          <cell r="A1681">
            <v>610000</v>
          </cell>
          <cell r="B1681" t="str">
            <v xml:space="preserve">                                        610000     Foreclosed Prop Exp-Sf</v>
          </cell>
          <cell r="C1681">
            <v>-15470744.859999999</v>
          </cell>
          <cell r="D1681">
            <v>-12141915.33</v>
          </cell>
          <cell r="E1681">
            <v>-18574119.800000001</v>
          </cell>
          <cell r="F1681">
            <v>-11091906.300000001</v>
          </cell>
          <cell r="G1681">
            <v>-14781126.41</v>
          </cell>
          <cell r="H1681">
            <v>-20782569.059999999</v>
          </cell>
          <cell r="I1681">
            <v>-25832571.25</v>
          </cell>
          <cell r="J1681">
            <v>-22688403.039999999</v>
          </cell>
          <cell r="K1681">
            <v>-31216107.690000001</v>
          </cell>
          <cell r="L1681">
            <v>-39735929.75</v>
          </cell>
          <cell r="M1681">
            <v>-38821589.57</v>
          </cell>
          <cell r="N1681">
            <v>-36003420.700000003</v>
          </cell>
          <cell r="O1681">
            <v>-101475075.52</v>
          </cell>
          <cell r="P1681">
            <v>-287140403.75999999</v>
          </cell>
          <cell r="Q1681">
            <v>-46186779.989999995</v>
          </cell>
          <cell r="R1681">
            <v>-46655601.769999996</v>
          </cell>
          <cell r="S1681">
            <v>-79737081.980000004</v>
          </cell>
          <cell r="T1681">
            <v>-114560940.02</v>
          </cell>
          <cell r="U1681">
            <v>-47686315.140000001</v>
          </cell>
          <cell r="V1681">
            <v>-67091915.185000002</v>
          </cell>
          <cell r="W1681">
            <v>-131365038.64000002</v>
          </cell>
          <cell r="X1681">
            <v>-230793061.01249999</v>
          </cell>
        </row>
        <row r="1682">
          <cell r="A1682">
            <v>610001</v>
          </cell>
          <cell r="B1682" t="str">
            <v xml:space="preserve">                                        610001     FCL PROP Exp SF-MI Proceed</v>
          </cell>
          <cell r="C1682" t="str">
            <v>0</v>
          </cell>
          <cell r="D1682" t="str">
            <v>0</v>
          </cell>
          <cell r="E1682" t="str">
            <v>0</v>
          </cell>
          <cell r="F1682" t="str">
            <v>0</v>
          </cell>
          <cell r="G1682" t="str">
            <v>0</v>
          </cell>
          <cell r="H1682" t="str">
            <v>0</v>
          </cell>
          <cell r="I1682" t="str">
            <v>0</v>
          </cell>
          <cell r="J1682" t="str">
            <v>0</v>
          </cell>
          <cell r="K1682" t="str">
            <v>0</v>
          </cell>
          <cell r="L1682" t="str">
            <v>0</v>
          </cell>
          <cell r="M1682" t="str">
            <v>0</v>
          </cell>
          <cell r="N1682" t="str">
            <v>0</v>
          </cell>
          <cell r="O1682">
            <v>0</v>
          </cell>
          <cell r="P1682" t="str">
            <v>0</v>
          </cell>
          <cell r="Q1682" t="str">
            <v>0</v>
          </cell>
          <cell r="R1682" t="str">
            <v>0</v>
          </cell>
          <cell r="S1682" t="str">
            <v>0</v>
          </cell>
          <cell r="T1682" t="str">
            <v>0</v>
          </cell>
          <cell r="U1682">
            <v>0</v>
          </cell>
          <cell r="V1682" t="str">
            <v>0</v>
          </cell>
          <cell r="W1682" t="str">
            <v>0</v>
          </cell>
          <cell r="X1682" t="str">
            <v>0</v>
          </cell>
        </row>
        <row r="1683">
          <cell r="A1683">
            <v>610010</v>
          </cell>
          <cell r="B1683" t="str">
            <v xml:space="preserve">                                        610010     Depreciation Exp Held &amp; Used</v>
          </cell>
          <cell r="C1683">
            <v>-335358.19</v>
          </cell>
          <cell r="D1683">
            <v>-325784.34000000003</v>
          </cell>
          <cell r="E1683">
            <v>-219905.16</v>
          </cell>
          <cell r="F1683">
            <v>-268217.2</v>
          </cell>
          <cell r="G1683">
            <v>-317587.39</v>
          </cell>
          <cell r="H1683">
            <v>-366045.49</v>
          </cell>
          <cell r="I1683">
            <v>-401867.91</v>
          </cell>
          <cell r="J1683">
            <v>-427161.5</v>
          </cell>
          <cell r="K1683">
            <v>-507628.19</v>
          </cell>
          <cell r="L1683">
            <v>-535350.85</v>
          </cell>
          <cell r="M1683">
            <v>-612255.41</v>
          </cell>
          <cell r="N1683">
            <v>-670869.18000000005</v>
          </cell>
          <cell r="O1683">
            <v>-1420873.02</v>
          </cell>
          <cell r="P1683">
            <v>-4988030.8099999996</v>
          </cell>
          <cell r="Q1683">
            <v>-881047.69</v>
          </cell>
          <cell r="R1683">
            <v>-951850.08</v>
          </cell>
          <cell r="S1683">
            <v>-1336657.6000000001</v>
          </cell>
          <cell r="T1683">
            <v>-1818475.44</v>
          </cell>
          <cell r="U1683">
            <v>-824605.35750000004</v>
          </cell>
          <cell r="V1683">
            <v>-1332515.6575</v>
          </cell>
          <cell r="W1683">
            <v>-2474786.5</v>
          </cell>
          <cell r="X1683">
            <v>-4044913.5074999994</v>
          </cell>
        </row>
        <row r="1684">
          <cell r="A1684">
            <v>610050</v>
          </cell>
          <cell r="B1684" t="str">
            <v xml:space="preserve">                                        610050     M/F Fcl Related Expense</v>
          </cell>
          <cell r="C1684">
            <v>-610220.06000000006</v>
          </cell>
          <cell r="D1684">
            <v>-119420.04</v>
          </cell>
          <cell r="E1684">
            <v>3462258.49</v>
          </cell>
          <cell r="F1684">
            <v>-310500.61</v>
          </cell>
          <cell r="G1684">
            <v>145337.31</v>
          </cell>
          <cell r="H1684">
            <v>2231597.83</v>
          </cell>
          <cell r="I1684">
            <v>277328.92</v>
          </cell>
          <cell r="J1684">
            <v>-858567.38</v>
          </cell>
          <cell r="K1684">
            <v>849345.85</v>
          </cell>
          <cell r="L1684">
            <v>2523764.54</v>
          </cell>
          <cell r="M1684">
            <v>454636.53</v>
          </cell>
          <cell r="N1684">
            <v>414495.26</v>
          </cell>
          <cell r="O1684">
            <v>2152905.81</v>
          </cell>
          <cell r="P1684">
            <v>8460056.6400000006</v>
          </cell>
          <cell r="Q1684">
            <v>2732618.39</v>
          </cell>
          <cell r="R1684">
            <v>2066434.53</v>
          </cell>
          <cell r="S1684">
            <v>268107.39</v>
          </cell>
          <cell r="T1684">
            <v>3392896.33</v>
          </cell>
          <cell r="U1684">
            <v>886416.01</v>
          </cell>
          <cell r="V1684">
            <v>3130311.0449999999</v>
          </cell>
          <cell r="W1684">
            <v>4790102.3824999994</v>
          </cell>
          <cell r="X1684">
            <v>7290925.7949999999</v>
          </cell>
        </row>
        <row r="1685">
          <cell r="A1685">
            <v>610051</v>
          </cell>
          <cell r="B1685" t="str">
            <v xml:space="preserve">                                        610051     ACF Foreclosure Expenses</v>
          </cell>
          <cell r="C1685" t="str">
            <v>0</v>
          </cell>
          <cell r="D1685">
            <v>364721.81</v>
          </cell>
          <cell r="E1685" t="str">
            <v>0</v>
          </cell>
          <cell r="F1685" t="str">
            <v>0</v>
          </cell>
          <cell r="G1685">
            <v>421894.31</v>
          </cell>
          <cell r="H1685" t="str">
            <v>0</v>
          </cell>
          <cell r="I1685" t="str">
            <v>0</v>
          </cell>
          <cell r="J1685" t="str">
            <v>0</v>
          </cell>
          <cell r="K1685" t="str">
            <v>0</v>
          </cell>
          <cell r="L1685" t="str">
            <v>0</v>
          </cell>
          <cell r="M1685" t="str">
            <v>0</v>
          </cell>
          <cell r="N1685" t="str">
            <v>0</v>
          </cell>
          <cell r="O1685" t="str">
            <v>0</v>
          </cell>
          <cell r="P1685">
            <v>786616.12</v>
          </cell>
          <cell r="Q1685">
            <v>364721.81</v>
          </cell>
          <cell r="R1685">
            <v>421894.31</v>
          </cell>
          <cell r="S1685" t="str">
            <v>0</v>
          </cell>
          <cell r="T1685" t="str">
            <v>0</v>
          </cell>
          <cell r="U1685">
            <v>182360.905</v>
          </cell>
          <cell r="V1685">
            <v>575668.96499999997</v>
          </cell>
          <cell r="W1685">
            <v>786616.12</v>
          </cell>
          <cell r="X1685">
            <v>786616.12</v>
          </cell>
        </row>
        <row r="1686">
          <cell r="A1686">
            <v>610060</v>
          </cell>
          <cell r="B1686" t="str">
            <v xml:space="preserve">                                        610060     Foreclosed Prop Exp - Dedicated Channel</v>
          </cell>
          <cell r="C1686" t="str">
            <v>0</v>
          </cell>
          <cell r="D1686" t="str">
            <v>0</v>
          </cell>
          <cell r="E1686" t="str">
            <v>0</v>
          </cell>
          <cell r="F1686" t="str">
            <v>0</v>
          </cell>
          <cell r="G1686" t="str">
            <v>0</v>
          </cell>
          <cell r="H1686" t="str">
            <v>0</v>
          </cell>
          <cell r="I1686" t="str">
            <v>0</v>
          </cell>
          <cell r="J1686" t="str">
            <v>0</v>
          </cell>
          <cell r="K1686" t="str">
            <v>0</v>
          </cell>
          <cell r="L1686" t="str">
            <v>0</v>
          </cell>
          <cell r="M1686" t="str">
            <v>0</v>
          </cell>
          <cell r="N1686" t="str">
            <v>0</v>
          </cell>
          <cell r="O1686" t="str">
            <v>0</v>
          </cell>
          <cell r="P1686" t="str">
            <v>0</v>
          </cell>
          <cell r="Q1686" t="str">
            <v>0</v>
          </cell>
          <cell r="R1686" t="str">
            <v>0</v>
          </cell>
          <cell r="S1686" t="str">
            <v>0</v>
          </cell>
          <cell r="T1686" t="str">
            <v>0</v>
          </cell>
          <cell r="U1686" t="str">
            <v>0</v>
          </cell>
          <cell r="V1686" t="str">
            <v>0</v>
          </cell>
          <cell r="W1686" t="str">
            <v>0</v>
          </cell>
          <cell r="X1686" t="str">
            <v>0</v>
          </cell>
        </row>
        <row r="1687">
          <cell r="A1687" t="str">
            <v xml:space="preserve">                                        REOEXP_ADJ</v>
          </cell>
          <cell r="B1687" t="str">
            <v xml:space="preserve">                                        Foreclosed prop exp - FAS144 historical adj</v>
          </cell>
          <cell r="C1687" t="str">
            <v>0</v>
          </cell>
          <cell r="D1687" t="str">
            <v>0</v>
          </cell>
          <cell r="E1687" t="str">
            <v>0</v>
          </cell>
          <cell r="F1687" t="str">
            <v>0</v>
          </cell>
          <cell r="G1687" t="str">
            <v>0</v>
          </cell>
          <cell r="H1687" t="str">
            <v>0</v>
          </cell>
          <cell r="I1687" t="str">
            <v>0</v>
          </cell>
          <cell r="J1687" t="str">
            <v>0</v>
          </cell>
          <cell r="K1687" t="str">
            <v>0</v>
          </cell>
          <cell r="L1687" t="str">
            <v>0</v>
          </cell>
          <cell r="M1687" t="str">
            <v>0</v>
          </cell>
          <cell r="N1687" t="str">
            <v>0</v>
          </cell>
          <cell r="O1687" t="str">
            <v>0</v>
          </cell>
          <cell r="P1687" t="str">
            <v>0</v>
          </cell>
          <cell r="Q1687" t="str">
            <v>0</v>
          </cell>
          <cell r="R1687" t="str">
            <v>0</v>
          </cell>
          <cell r="S1687" t="str">
            <v>0</v>
          </cell>
          <cell r="T1687" t="str">
            <v>0</v>
          </cell>
          <cell r="U1687" t="str">
            <v>0</v>
          </cell>
          <cell r="V1687" t="str">
            <v>0</v>
          </cell>
          <cell r="W1687" t="str">
            <v>0</v>
          </cell>
          <cell r="X1687" t="str">
            <v>0</v>
          </cell>
        </row>
        <row r="1688">
          <cell r="A1688" t="str">
            <v xml:space="preserve">                                   REOEXP</v>
          </cell>
          <cell r="B1688" t="str">
            <v xml:space="preserve">                                   Foreclosed property expenses</v>
          </cell>
          <cell r="C1688">
            <v>-16416323.109999999</v>
          </cell>
          <cell r="D1688">
            <v>-12222397.9</v>
          </cell>
          <cell r="E1688">
            <v>-15331766.470000001</v>
          </cell>
          <cell r="F1688">
            <v>-11670624.109999999</v>
          </cell>
          <cell r="G1688">
            <v>-14531482.180000002</v>
          </cell>
          <cell r="H1688">
            <v>-18917016.719999999</v>
          </cell>
          <cell r="I1688">
            <v>-25957110.239999998</v>
          </cell>
          <cell r="J1688">
            <v>-23974131.919999998</v>
          </cell>
          <cell r="K1688">
            <v>-30874390.030000001</v>
          </cell>
          <cell r="L1688">
            <v>-37747516.060000002</v>
          </cell>
          <cell r="M1688">
            <v>-38979208.449999996</v>
          </cell>
          <cell r="N1688">
            <v>-36259794.620000005</v>
          </cell>
          <cell r="O1688">
            <v>-100743042.72999999</v>
          </cell>
          <cell r="P1688">
            <v>-282881761.81</v>
          </cell>
          <cell r="Q1688">
            <v>-43970487.479999997</v>
          </cell>
          <cell r="R1688">
            <v>-45119123.009999998</v>
          </cell>
          <cell r="S1688">
            <v>-80805632.189999998</v>
          </cell>
          <cell r="T1688">
            <v>-112986519.13</v>
          </cell>
          <cell r="U1688">
            <v>-47442143.582499996</v>
          </cell>
          <cell r="V1688">
            <v>-64718450.832499996</v>
          </cell>
          <cell r="W1688">
            <v>-128263106.6375</v>
          </cell>
          <cell r="X1688">
            <v>-226760432.60500002</v>
          </cell>
        </row>
        <row r="1689">
          <cell r="A1689" t="str">
            <v xml:space="preserve">                              TOTCREDEXP</v>
          </cell>
          <cell r="B1689" t="str">
            <v xml:space="preserve">                              Credit-related expenses</v>
          </cell>
          <cell r="C1689">
            <v>-26923623.109999996</v>
          </cell>
          <cell r="D1689">
            <v>-22734897.900000002</v>
          </cell>
          <cell r="E1689">
            <v>197675633.52999997</v>
          </cell>
          <cell r="F1689">
            <v>-25465224.109999999</v>
          </cell>
          <cell r="G1689">
            <v>-30928282.18</v>
          </cell>
          <cell r="H1689">
            <v>-42607691.420000002</v>
          </cell>
          <cell r="I1689">
            <v>-38677710.239999995</v>
          </cell>
          <cell r="J1689">
            <v>-43274131.920000002</v>
          </cell>
          <cell r="K1689">
            <v>17929991.509999998</v>
          </cell>
          <cell r="L1689">
            <v>-54985891.160000004</v>
          </cell>
          <cell r="M1689">
            <v>-55453208.449999996</v>
          </cell>
          <cell r="N1689">
            <v>-9906292.6700000092</v>
          </cell>
          <cell r="O1689">
            <v>-854210151.49000001</v>
          </cell>
          <cell r="P1689">
            <v>-135351328.12</v>
          </cell>
          <cell r="Q1689">
            <v>148017112.51999998</v>
          </cell>
          <cell r="R1689">
            <v>-99001197.710000008</v>
          </cell>
          <cell r="S1689">
            <v>-64021850.649999999</v>
          </cell>
          <cell r="T1689">
            <v>-120345392.28</v>
          </cell>
          <cell r="U1689">
            <v>-195693795.77250001</v>
          </cell>
          <cell r="V1689">
            <v>102802130.49249999</v>
          </cell>
          <cell r="W1689">
            <v>2853064.0474999864</v>
          </cell>
          <cell r="X1689">
            <v>-86448531.602500007</v>
          </cell>
        </row>
        <row r="1690">
          <cell r="A1690">
            <v>748001</v>
          </cell>
          <cell r="B1690" t="str">
            <v xml:space="preserve">                                   748001     Gain /Loss Debt Repurch</v>
          </cell>
          <cell r="C1690" t="str">
            <v>0</v>
          </cell>
          <cell r="D1690" t="str">
            <v>0</v>
          </cell>
          <cell r="E1690" t="str">
            <v>0</v>
          </cell>
          <cell r="F1690" t="str">
            <v>0</v>
          </cell>
          <cell r="G1690" t="str">
            <v>0</v>
          </cell>
          <cell r="H1690" t="str">
            <v>0</v>
          </cell>
          <cell r="I1690" t="str">
            <v>0</v>
          </cell>
          <cell r="J1690" t="str">
            <v>0</v>
          </cell>
          <cell r="K1690" t="str">
            <v>0</v>
          </cell>
          <cell r="L1690" t="str">
            <v>0</v>
          </cell>
          <cell r="M1690" t="str">
            <v>0</v>
          </cell>
          <cell r="N1690" t="str">
            <v>0</v>
          </cell>
          <cell r="O1690" t="str">
            <v>0</v>
          </cell>
          <cell r="P1690" t="str">
            <v>0</v>
          </cell>
          <cell r="Q1690" t="str">
            <v>0</v>
          </cell>
          <cell r="R1690" t="str">
            <v>0</v>
          </cell>
          <cell r="S1690" t="str">
            <v>0</v>
          </cell>
          <cell r="T1690" t="str">
            <v>0</v>
          </cell>
          <cell r="U1690" t="str">
            <v>0</v>
          </cell>
          <cell r="V1690" t="str">
            <v>0</v>
          </cell>
          <cell r="W1690" t="str">
            <v>0</v>
          </cell>
          <cell r="X1690" t="str">
            <v>0</v>
          </cell>
        </row>
        <row r="1691">
          <cell r="A1691">
            <v>748002</v>
          </cell>
          <cell r="B1691" t="str">
            <v xml:space="preserve">                                   748002     Gain/Loss Deb Called</v>
          </cell>
          <cell r="C1691" t="str">
            <v>0</v>
          </cell>
          <cell r="D1691" t="str">
            <v>0</v>
          </cell>
          <cell r="E1691" t="str">
            <v>0</v>
          </cell>
          <cell r="F1691" t="str">
            <v>0</v>
          </cell>
          <cell r="G1691" t="str">
            <v>0</v>
          </cell>
          <cell r="H1691" t="str">
            <v>0</v>
          </cell>
          <cell r="I1691" t="str">
            <v>0</v>
          </cell>
          <cell r="J1691" t="str">
            <v>0</v>
          </cell>
          <cell r="K1691" t="str">
            <v>0</v>
          </cell>
          <cell r="L1691" t="str">
            <v>0</v>
          </cell>
          <cell r="M1691" t="str">
            <v>0</v>
          </cell>
          <cell r="N1691" t="str">
            <v>0</v>
          </cell>
          <cell r="O1691" t="str">
            <v>0</v>
          </cell>
          <cell r="P1691" t="str">
            <v>0</v>
          </cell>
          <cell r="Q1691" t="str">
            <v>0</v>
          </cell>
          <cell r="R1691" t="str">
            <v>0</v>
          </cell>
          <cell r="S1691" t="str">
            <v>0</v>
          </cell>
          <cell r="T1691" t="str">
            <v>0</v>
          </cell>
          <cell r="U1691" t="str">
            <v>0</v>
          </cell>
          <cell r="V1691" t="str">
            <v>0</v>
          </cell>
          <cell r="W1691" t="str">
            <v>0</v>
          </cell>
          <cell r="X1691" t="str">
            <v>0</v>
          </cell>
        </row>
        <row r="1692">
          <cell r="A1692">
            <v>748003</v>
          </cell>
          <cell r="B1692" t="str">
            <v xml:space="preserve">                                   748003     Gain/Loss Swaps Call/Term</v>
          </cell>
          <cell r="C1692" t="str">
            <v>0</v>
          </cell>
          <cell r="D1692" t="str">
            <v>0</v>
          </cell>
          <cell r="E1692" t="str">
            <v>0</v>
          </cell>
          <cell r="F1692" t="str">
            <v>0</v>
          </cell>
          <cell r="G1692" t="str">
            <v>0</v>
          </cell>
          <cell r="H1692" t="str">
            <v>0</v>
          </cell>
          <cell r="I1692" t="str">
            <v>0</v>
          </cell>
          <cell r="J1692" t="str">
            <v>0</v>
          </cell>
          <cell r="K1692" t="str">
            <v>0</v>
          </cell>
          <cell r="L1692" t="str">
            <v>0</v>
          </cell>
          <cell r="M1692" t="str">
            <v>0</v>
          </cell>
          <cell r="N1692" t="str">
            <v>0</v>
          </cell>
          <cell r="O1692" t="str">
            <v>0</v>
          </cell>
          <cell r="P1692" t="str">
            <v>0</v>
          </cell>
          <cell r="Q1692" t="str">
            <v>0</v>
          </cell>
          <cell r="R1692" t="str">
            <v>0</v>
          </cell>
          <cell r="S1692" t="str">
            <v>0</v>
          </cell>
          <cell r="T1692" t="str">
            <v>0</v>
          </cell>
          <cell r="U1692" t="str">
            <v>0</v>
          </cell>
          <cell r="V1692" t="str">
            <v>0</v>
          </cell>
          <cell r="W1692" t="str">
            <v>0</v>
          </cell>
          <cell r="X1692" t="str">
            <v>0</v>
          </cell>
        </row>
        <row r="1693">
          <cell r="A1693">
            <v>748004</v>
          </cell>
          <cell r="B1693" t="str">
            <v xml:space="preserve">                                   748004     iStar-Debt early ret-REPU</v>
          </cell>
          <cell r="C1693">
            <v>7172824.3200000003</v>
          </cell>
          <cell r="D1693">
            <v>4529849.97</v>
          </cell>
          <cell r="E1693">
            <v>5930557.9199999999</v>
          </cell>
          <cell r="F1693">
            <v>-22860034.34</v>
          </cell>
          <cell r="G1693">
            <v>33075340.940000001</v>
          </cell>
          <cell r="H1693">
            <v>59647939.460000001</v>
          </cell>
          <cell r="I1693">
            <v>34588348.350000001</v>
          </cell>
          <cell r="J1693">
            <v>25801082.640000001</v>
          </cell>
          <cell r="K1693">
            <v>7099719.8799999999</v>
          </cell>
          <cell r="L1693">
            <v>45422119.609999999</v>
          </cell>
          <cell r="M1693">
            <v>-13804117.720000001</v>
          </cell>
          <cell r="N1693">
            <v>17720617.710000001</v>
          </cell>
          <cell r="O1693">
            <v>18800199.27</v>
          </cell>
          <cell r="P1693">
            <v>204324248.74000001</v>
          </cell>
          <cell r="Q1693">
            <v>17633232.210000001</v>
          </cell>
          <cell r="R1693">
            <v>69863246.060000002</v>
          </cell>
          <cell r="S1693">
            <v>67489150.870000005</v>
          </cell>
          <cell r="T1693">
            <v>49338619.600000001</v>
          </cell>
          <cell r="U1693">
            <v>13827232.522499999</v>
          </cell>
          <cell r="V1693">
            <v>31937861.789999999</v>
          </cell>
          <cell r="W1693">
            <v>128113210.82249999</v>
          </cell>
          <cell r="X1693">
            <v>186580314.41499999</v>
          </cell>
        </row>
        <row r="1694">
          <cell r="A1694">
            <v>748005</v>
          </cell>
          <cell r="B1694" t="str">
            <v xml:space="preserve">                                   748005     iStar-Debt early ret-othr</v>
          </cell>
          <cell r="C1694">
            <v>-12383.23</v>
          </cell>
          <cell r="D1694">
            <v>-81771.48</v>
          </cell>
          <cell r="E1694">
            <v>-90877.77</v>
          </cell>
          <cell r="F1694">
            <v>-31395.98</v>
          </cell>
          <cell r="G1694">
            <v>83486.789999999994</v>
          </cell>
          <cell r="H1694" t="str">
            <v>0</v>
          </cell>
          <cell r="I1694">
            <v>-66233.899999999994</v>
          </cell>
          <cell r="J1694">
            <v>-198929.79</v>
          </cell>
          <cell r="K1694">
            <v>329495.14</v>
          </cell>
          <cell r="L1694">
            <v>-3097968.12</v>
          </cell>
          <cell r="M1694">
            <v>-2080288.34</v>
          </cell>
          <cell r="N1694">
            <v>-2008333.17</v>
          </cell>
          <cell r="O1694">
            <v>-14829121.210000001</v>
          </cell>
          <cell r="P1694">
            <v>-7255199.8499999996</v>
          </cell>
          <cell r="Q1694">
            <v>-185032.48</v>
          </cell>
          <cell r="R1694">
            <v>52090.81</v>
          </cell>
          <cell r="S1694">
            <v>64331.45</v>
          </cell>
          <cell r="T1694">
            <v>-7186589.6299999999</v>
          </cell>
          <cell r="U1694">
            <v>-3780172.9075000007</v>
          </cell>
          <cell r="V1694">
            <v>-166836.07</v>
          </cell>
          <cell r="W1694">
            <v>-199708.20499999999</v>
          </cell>
          <cell r="X1694">
            <v>-3934313.7725</v>
          </cell>
        </row>
        <row r="1695">
          <cell r="A1695">
            <v>748006</v>
          </cell>
          <cell r="B1695" t="str">
            <v xml:space="preserve">                                   748006     iStar-Non ORMD Swap/Optn Early Retirement</v>
          </cell>
          <cell r="C1695" t="str">
            <v>0</v>
          </cell>
          <cell r="D1695" t="str">
            <v>0</v>
          </cell>
          <cell r="E1695" t="str">
            <v>0</v>
          </cell>
          <cell r="F1695" t="str">
            <v>0</v>
          </cell>
          <cell r="G1695" t="str">
            <v>0</v>
          </cell>
          <cell r="H1695" t="str">
            <v>0</v>
          </cell>
          <cell r="I1695" t="str">
            <v>0</v>
          </cell>
          <cell r="J1695" t="str">
            <v>0</v>
          </cell>
          <cell r="K1695" t="str">
            <v>0</v>
          </cell>
          <cell r="L1695" t="str">
            <v>0</v>
          </cell>
          <cell r="M1695" t="str">
            <v>0</v>
          </cell>
          <cell r="N1695" t="str">
            <v>0</v>
          </cell>
          <cell r="O1695" t="str">
            <v>0</v>
          </cell>
          <cell r="P1695" t="str">
            <v>0</v>
          </cell>
          <cell r="Q1695" t="str">
            <v>0</v>
          </cell>
          <cell r="R1695" t="str">
            <v>0</v>
          </cell>
          <cell r="S1695" t="str">
            <v>0</v>
          </cell>
          <cell r="T1695" t="str">
            <v>0</v>
          </cell>
          <cell r="U1695" t="str">
            <v>0</v>
          </cell>
          <cell r="V1695" t="str">
            <v>0</v>
          </cell>
          <cell r="W1695" t="str">
            <v>0</v>
          </cell>
          <cell r="X1695" t="str">
            <v>0</v>
          </cell>
        </row>
        <row r="1696">
          <cell r="A1696">
            <v>748007</v>
          </cell>
          <cell r="B1696" t="str">
            <v xml:space="preserve">                                   748007     iStar-ORMD Swap/Optn Early Retirement</v>
          </cell>
          <cell r="C1696" t="str">
            <v>0</v>
          </cell>
          <cell r="D1696" t="str">
            <v>0</v>
          </cell>
          <cell r="E1696" t="str">
            <v>0</v>
          </cell>
          <cell r="F1696" t="str">
            <v>0</v>
          </cell>
          <cell r="G1696" t="str">
            <v>0</v>
          </cell>
          <cell r="H1696" t="str">
            <v>0</v>
          </cell>
          <cell r="I1696" t="str">
            <v>0</v>
          </cell>
          <cell r="J1696" t="str">
            <v>0</v>
          </cell>
          <cell r="K1696" t="str">
            <v>0</v>
          </cell>
          <cell r="L1696" t="str">
            <v>0</v>
          </cell>
          <cell r="M1696" t="str">
            <v>0</v>
          </cell>
          <cell r="N1696" t="str">
            <v>0</v>
          </cell>
          <cell r="O1696">
            <v>0</v>
          </cell>
          <cell r="P1696" t="str">
            <v>0</v>
          </cell>
          <cell r="Q1696" t="str">
            <v>0</v>
          </cell>
          <cell r="R1696" t="str">
            <v>0</v>
          </cell>
          <cell r="S1696" t="str">
            <v>0</v>
          </cell>
          <cell r="T1696" t="str">
            <v>0</v>
          </cell>
          <cell r="U1696">
            <v>0</v>
          </cell>
          <cell r="V1696" t="str">
            <v>0</v>
          </cell>
          <cell r="W1696" t="str">
            <v>0</v>
          </cell>
          <cell r="X1696" t="str">
            <v>0</v>
          </cell>
        </row>
        <row r="1697">
          <cell r="A1697" t="str">
            <v xml:space="preserve">                              EXTDEBT</v>
          </cell>
          <cell r="B1697" t="str">
            <v xml:space="preserve">                              Debt extinguishments</v>
          </cell>
          <cell r="C1697">
            <v>7160441.0899999999</v>
          </cell>
          <cell r="D1697">
            <v>4448078.49</v>
          </cell>
          <cell r="E1697">
            <v>5839680.1500000004</v>
          </cell>
          <cell r="F1697">
            <v>-22891430.32</v>
          </cell>
          <cell r="G1697">
            <v>33158827.73</v>
          </cell>
          <cell r="H1697">
            <v>59647939.460000001</v>
          </cell>
          <cell r="I1697">
            <v>34522114.450000003</v>
          </cell>
          <cell r="J1697">
            <v>25602152.850000001</v>
          </cell>
          <cell r="K1697">
            <v>7429215.0199999996</v>
          </cell>
          <cell r="L1697">
            <v>42324151.490000002</v>
          </cell>
          <cell r="M1697">
            <v>-15884406.060000001</v>
          </cell>
          <cell r="N1697">
            <v>15712284.540000001</v>
          </cell>
          <cell r="O1697">
            <v>3971078.06</v>
          </cell>
          <cell r="P1697">
            <v>197069048.89000002</v>
          </cell>
          <cell r="Q1697">
            <v>17448199.729999997</v>
          </cell>
          <cell r="R1697">
            <v>69915336.870000005</v>
          </cell>
          <cell r="S1697">
            <v>67553482.320000008</v>
          </cell>
          <cell r="T1697">
            <v>42152029.969999999</v>
          </cell>
          <cell r="U1697">
            <v>10047059.614999998</v>
          </cell>
          <cell r="V1697">
            <v>31771025.719999999</v>
          </cell>
          <cell r="W1697">
            <v>127913502.61749998</v>
          </cell>
          <cell r="X1697">
            <v>182646000.64249998</v>
          </cell>
        </row>
        <row r="1698">
          <cell r="A1698" t="str">
            <v xml:space="preserve">                         OTHEREXP</v>
          </cell>
          <cell r="B1698" t="str">
            <v xml:space="preserve">                         Other expenses</v>
          </cell>
          <cell r="C1698">
            <v>-238289291.09999996</v>
          </cell>
          <cell r="D1698">
            <v>-260843777.16999996</v>
          </cell>
          <cell r="E1698">
            <v>-64201315.400000066</v>
          </cell>
          <cell r="F1698">
            <v>-298792305.06000006</v>
          </cell>
          <cell r="G1698">
            <v>-259134490.09</v>
          </cell>
          <cell r="H1698">
            <v>-258728629.16000003</v>
          </cell>
          <cell r="I1698">
            <v>-258868410.30999994</v>
          </cell>
          <cell r="J1698">
            <v>-282469593.60000002</v>
          </cell>
          <cell r="K1698">
            <v>-221050862.73000002</v>
          </cell>
          <cell r="L1698">
            <v>-289233578.63000005</v>
          </cell>
          <cell r="M1698">
            <v>-337632508.77999997</v>
          </cell>
          <cell r="N1698">
            <v>-247645253.19999999</v>
          </cell>
          <cell r="O1698">
            <v>-3032195322.3499999</v>
          </cell>
          <cell r="P1698">
            <v>-3016890015.2299995</v>
          </cell>
          <cell r="Q1698">
            <v>-563334383.66999996</v>
          </cell>
          <cell r="R1698">
            <v>-816655424.31000018</v>
          </cell>
          <cell r="S1698">
            <v>-762388866.63999999</v>
          </cell>
          <cell r="T1698">
            <v>-874511340.61000013</v>
          </cell>
          <cell r="U1698">
            <v>-1083238016.3474998</v>
          </cell>
          <cell r="V1698">
            <v>-981678014.79999995</v>
          </cell>
          <cell r="W1698">
            <v>-1770638628.1950002</v>
          </cell>
          <cell r="X1698">
            <v>-2590031426.2825003</v>
          </cell>
        </row>
        <row r="1699">
          <cell r="A1699" t="str">
            <v xml:space="preserve">                         TAXEQADJNII</v>
          </cell>
          <cell r="B1699" t="str">
            <v xml:space="preserve">                         Tax equivalent adjustment on NII</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row>
        <row r="1700">
          <cell r="A1700" t="str">
            <v xml:space="preserve">                    PRETAXINC</v>
          </cell>
          <cell r="B1700" t="str">
            <v xml:space="preserve">                    Net income before taxes and extraordinary items, book basis</v>
          </cell>
          <cell r="C1700">
            <v>876614037.32999992</v>
          </cell>
          <cell r="D1700">
            <v>319586484.49999905</v>
          </cell>
          <cell r="E1700">
            <v>2170319976.1300006</v>
          </cell>
          <cell r="F1700">
            <v>1060274461.7799983</v>
          </cell>
          <cell r="G1700">
            <v>1596953575.869998</v>
          </cell>
          <cell r="H1700">
            <v>787910002.9199996</v>
          </cell>
          <cell r="I1700">
            <v>-585903375.349998</v>
          </cell>
          <cell r="J1700">
            <v>-901891244.67999983</v>
          </cell>
          <cell r="K1700">
            <v>313122594.17999983</v>
          </cell>
          <cell r="L1700">
            <v>180719674.68999958</v>
          </cell>
          <cell r="M1700">
            <v>-76770828.899999142</v>
          </cell>
          <cell r="N1700">
            <v>1029737759.0100002</v>
          </cell>
          <cell r="O1700">
            <v>7959127713.7300034</v>
          </cell>
          <cell r="P1700">
            <v>6770673117.4799957</v>
          </cell>
          <cell r="Q1700">
            <v>3366520497.9599996</v>
          </cell>
          <cell r="R1700">
            <v>3445138040.5699959</v>
          </cell>
          <cell r="S1700">
            <v>-1174672025.849998</v>
          </cell>
          <cell r="T1700">
            <v>1133686604.8000007</v>
          </cell>
          <cell r="U1700">
            <v>3349615692.7125001</v>
          </cell>
          <cell r="V1700">
            <v>5157180632.9599962</v>
          </cell>
          <cell r="W1700">
            <v>5999566033.222496</v>
          </cell>
          <cell r="X1700">
            <v>5991575293.9999981</v>
          </cell>
        </row>
        <row r="1701">
          <cell r="A1701">
            <v>811111</v>
          </cell>
          <cell r="B1701" t="str">
            <v xml:space="preserve">                              811111     Prov For Taxes Current</v>
          </cell>
          <cell r="C1701">
            <v>-305207557.18000001</v>
          </cell>
          <cell r="D1701">
            <v>-23112034.359999999</v>
          </cell>
          <cell r="E1701">
            <v>194484274.31999999</v>
          </cell>
          <cell r="F1701">
            <v>-406931420.67000002</v>
          </cell>
          <cell r="G1701">
            <v>-514760424.99000001</v>
          </cell>
          <cell r="H1701">
            <v>818827162.88</v>
          </cell>
          <cell r="I1701">
            <v>240301765.47999999</v>
          </cell>
          <cell r="J1701">
            <v>335042307.37</v>
          </cell>
          <cell r="K1701">
            <v>30254897.489999998</v>
          </cell>
          <cell r="L1701">
            <v>-51032299.969999999</v>
          </cell>
          <cell r="M1701">
            <v>31727936.780000001</v>
          </cell>
          <cell r="N1701" t="str">
            <v>0</v>
          </cell>
          <cell r="O1701">
            <v>-767642461.59000003</v>
          </cell>
          <cell r="P1701">
            <v>349594607.14999998</v>
          </cell>
          <cell r="Q1701">
            <v>-133835317.22000003</v>
          </cell>
          <cell r="R1701">
            <v>-102864682.78000009</v>
          </cell>
          <cell r="S1701">
            <v>605598970.34000003</v>
          </cell>
          <cell r="T1701">
            <v>-19304363.189999998</v>
          </cell>
          <cell r="U1701">
            <v>-383751231.88249999</v>
          </cell>
          <cell r="V1701">
            <v>-491707304.4975</v>
          </cell>
          <cell r="W1701">
            <v>118611202.16749999</v>
          </cell>
          <cell r="X1701">
            <v>346488713.7525</v>
          </cell>
        </row>
        <row r="1702">
          <cell r="A1702">
            <v>811121</v>
          </cell>
          <cell r="B1702" t="str">
            <v xml:space="preserve">                              811121     Prov Taxes-Extra-Current</v>
          </cell>
          <cell r="C1702" t="str">
            <v>0</v>
          </cell>
          <cell r="D1702" t="str">
            <v>0</v>
          </cell>
          <cell r="E1702" t="str">
            <v>0</v>
          </cell>
          <cell r="F1702" t="str">
            <v>0</v>
          </cell>
          <cell r="G1702" t="str">
            <v>0</v>
          </cell>
          <cell r="H1702" t="str">
            <v>0</v>
          </cell>
          <cell r="I1702" t="str">
            <v>0</v>
          </cell>
          <cell r="J1702" t="str">
            <v>0</v>
          </cell>
          <cell r="K1702" t="str">
            <v>0</v>
          </cell>
          <cell r="L1702" t="str">
            <v>0</v>
          </cell>
          <cell r="M1702" t="str">
            <v>0</v>
          </cell>
          <cell r="N1702" t="str">
            <v>0</v>
          </cell>
          <cell r="O1702" t="str">
            <v>0</v>
          </cell>
          <cell r="P1702" t="str">
            <v>0</v>
          </cell>
          <cell r="Q1702" t="str">
            <v>0</v>
          </cell>
          <cell r="R1702" t="str">
            <v>0</v>
          </cell>
          <cell r="S1702" t="str">
            <v>0</v>
          </cell>
          <cell r="T1702" t="str">
            <v>0</v>
          </cell>
          <cell r="U1702" t="str">
            <v>0</v>
          </cell>
          <cell r="V1702" t="str">
            <v>0</v>
          </cell>
          <cell r="W1702" t="str">
            <v>0</v>
          </cell>
          <cell r="X1702" t="str">
            <v>0</v>
          </cell>
        </row>
        <row r="1703">
          <cell r="A1703" t="str">
            <v xml:space="preserve">                         TAXCURRENT</v>
          </cell>
          <cell r="B1703" t="str">
            <v xml:space="preserve">                         TAXCURRENT</v>
          </cell>
          <cell r="C1703">
            <v>-305207557.18000001</v>
          </cell>
          <cell r="D1703">
            <v>-23112034.359999999</v>
          </cell>
          <cell r="E1703">
            <v>194484274.31999999</v>
          </cell>
          <cell r="F1703">
            <v>-406931420.67000002</v>
          </cell>
          <cell r="G1703">
            <v>-514760424.99000001</v>
          </cell>
          <cell r="H1703">
            <v>818827162.88</v>
          </cell>
          <cell r="I1703">
            <v>240301765.47999999</v>
          </cell>
          <cell r="J1703">
            <v>335042307.37</v>
          </cell>
          <cell r="K1703">
            <v>30254897.489999998</v>
          </cell>
          <cell r="L1703">
            <v>-51032299.969999999</v>
          </cell>
          <cell r="M1703">
            <v>31727936.780000001</v>
          </cell>
          <cell r="N1703" t="str">
            <v>0</v>
          </cell>
          <cell r="O1703">
            <v>-767642461.59000003</v>
          </cell>
          <cell r="P1703">
            <v>349594607.14999998</v>
          </cell>
          <cell r="Q1703">
            <v>-133835317.22000003</v>
          </cell>
          <cell r="R1703">
            <v>-102864682.78000009</v>
          </cell>
          <cell r="S1703">
            <v>605598970.34000003</v>
          </cell>
          <cell r="T1703">
            <v>-19304363.189999998</v>
          </cell>
          <cell r="U1703">
            <v>-383751231.88249999</v>
          </cell>
          <cell r="V1703">
            <v>-491707304.4975</v>
          </cell>
          <cell r="W1703">
            <v>118611202.16749999</v>
          </cell>
          <cell r="X1703">
            <v>346488713.7525</v>
          </cell>
        </row>
        <row r="1704">
          <cell r="A1704">
            <v>811112</v>
          </cell>
          <cell r="B1704" t="str">
            <v xml:space="preserve">                              811112     Tax Credits Recognized</v>
          </cell>
          <cell r="C1704">
            <v>436725</v>
          </cell>
          <cell r="D1704">
            <v>436725</v>
          </cell>
          <cell r="E1704">
            <v>436725</v>
          </cell>
          <cell r="F1704">
            <v>367842</v>
          </cell>
          <cell r="G1704">
            <v>419504.17</v>
          </cell>
          <cell r="H1704">
            <v>419504.17</v>
          </cell>
          <cell r="I1704">
            <v>841902.92</v>
          </cell>
          <cell r="J1704">
            <v>479846.84</v>
          </cell>
          <cell r="K1704">
            <v>479846.85</v>
          </cell>
          <cell r="L1704">
            <v>479846.85</v>
          </cell>
          <cell r="M1704">
            <v>479846.85</v>
          </cell>
          <cell r="N1704">
            <v>479846.85</v>
          </cell>
          <cell r="O1704">
            <v>5171474.6399999997</v>
          </cell>
          <cell r="P1704">
            <v>5758162.5</v>
          </cell>
          <cell r="Q1704">
            <v>1310175</v>
          </cell>
          <cell r="R1704">
            <v>1206850.3400000001</v>
          </cell>
          <cell r="S1704">
            <v>1801596.61</v>
          </cell>
          <cell r="T1704">
            <v>1439540.55</v>
          </cell>
          <cell r="U1704">
            <v>1947956.16</v>
          </cell>
          <cell r="V1704">
            <v>1900684.6274999999</v>
          </cell>
          <cell r="W1704">
            <v>3508337.6624999996</v>
          </cell>
          <cell r="X1704">
            <v>5038392.2249999996</v>
          </cell>
        </row>
        <row r="1705">
          <cell r="A1705">
            <v>811113</v>
          </cell>
          <cell r="B1705" t="str">
            <v xml:space="preserve">                              811113     TAX CREDITS - ACF</v>
          </cell>
          <cell r="C1705">
            <v>2004220.92</v>
          </cell>
          <cell r="D1705">
            <v>2004220.92</v>
          </cell>
          <cell r="E1705">
            <v>2004220.92</v>
          </cell>
          <cell r="F1705">
            <v>2004220.92</v>
          </cell>
          <cell r="G1705">
            <v>2004220.98</v>
          </cell>
          <cell r="H1705">
            <v>1873931.32</v>
          </cell>
          <cell r="I1705">
            <v>2448817.41</v>
          </cell>
          <cell r="J1705">
            <v>2448817.3199999998</v>
          </cell>
          <cell r="K1705">
            <v>2448817.41</v>
          </cell>
          <cell r="L1705">
            <v>2448817.3199999998</v>
          </cell>
          <cell r="M1705">
            <v>2448817.41</v>
          </cell>
          <cell r="N1705">
            <v>2448817.31</v>
          </cell>
          <cell r="O1705">
            <v>25599414.48</v>
          </cell>
          <cell r="P1705">
            <v>26587940.16</v>
          </cell>
          <cell r="Q1705">
            <v>6012662.7599999998</v>
          </cell>
          <cell r="R1705">
            <v>5882373.2199999997</v>
          </cell>
          <cell r="S1705">
            <v>7346452.1400000006</v>
          </cell>
          <cell r="T1705">
            <v>7346452.040000001</v>
          </cell>
          <cell r="U1705">
            <v>9406185</v>
          </cell>
          <cell r="V1705">
            <v>8986421.7699999996</v>
          </cell>
          <cell r="W1705">
            <v>15568262.050000001</v>
          </cell>
          <cell r="X1705">
            <v>22914714.142500002</v>
          </cell>
        </row>
        <row r="1706">
          <cell r="A1706">
            <v>811114</v>
          </cell>
          <cell r="B1706" t="str">
            <v xml:space="preserve">                              811114     Energy Writedowns</v>
          </cell>
          <cell r="C1706">
            <v>-11831448.470000001</v>
          </cell>
          <cell r="D1706">
            <v>-12097258.18</v>
          </cell>
          <cell r="E1706">
            <v>-14160155.16</v>
          </cell>
          <cell r="F1706">
            <v>-14906970</v>
          </cell>
          <cell r="G1706">
            <v>7447569.4299999997</v>
          </cell>
          <cell r="H1706">
            <v>-1260075.43</v>
          </cell>
          <cell r="I1706">
            <v>-3449129.74</v>
          </cell>
          <cell r="J1706">
            <v>188565.73</v>
          </cell>
          <cell r="K1706">
            <v>-8407233.7799999993</v>
          </cell>
          <cell r="L1706">
            <v>-7425140.29</v>
          </cell>
          <cell r="M1706">
            <v>-6860315.8899999997</v>
          </cell>
          <cell r="N1706">
            <v>-8485528.3300000001</v>
          </cell>
          <cell r="O1706">
            <v>-124449361.05</v>
          </cell>
          <cell r="P1706">
            <v>-81247120.109999999</v>
          </cell>
          <cell r="Q1706">
            <v>-38088861.810000002</v>
          </cell>
          <cell r="R1706">
            <v>-8719476</v>
          </cell>
          <cell r="S1706">
            <v>-11667797.789999999</v>
          </cell>
          <cell r="T1706">
            <v>-22770984.509999998</v>
          </cell>
          <cell r="U1706">
            <v>-49574594.495000005</v>
          </cell>
          <cell r="V1706">
            <v>-45860323.452500001</v>
          </cell>
          <cell r="W1706">
            <v>-51402710.695</v>
          </cell>
          <cell r="X1706">
            <v>-69596530.844999999</v>
          </cell>
        </row>
        <row r="1707">
          <cell r="A1707">
            <v>811115</v>
          </cell>
          <cell r="B1707" t="str">
            <v xml:space="preserve">                              811115     Energy Tax Credits</v>
          </cell>
          <cell r="C1707">
            <v>15290805.5</v>
          </cell>
          <cell r="D1707">
            <v>15584896.75</v>
          </cell>
          <cell r="E1707">
            <v>18305222</v>
          </cell>
          <cell r="F1707">
            <v>19155607.25</v>
          </cell>
          <cell r="G1707">
            <v>-29353826.969999999</v>
          </cell>
          <cell r="H1707">
            <v>3959441.87</v>
          </cell>
          <cell r="I1707">
            <v>2861780.03</v>
          </cell>
          <cell r="J1707">
            <v>7688454.7599999998</v>
          </cell>
          <cell r="K1707">
            <v>9936162.1400000006</v>
          </cell>
          <cell r="L1707">
            <v>12632750.48</v>
          </cell>
          <cell r="M1707">
            <v>4205587.5199999996</v>
          </cell>
          <cell r="N1707">
            <v>16616506.470000001</v>
          </cell>
          <cell r="O1707">
            <v>168053262.75</v>
          </cell>
          <cell r="P1707">
            <v>96883387.799999997</v>
          </cell>
          <cell r="Q1707">
            <v>49180924.25</v>
          </cell>
          <cell r="R1707">
            <v>-6238777.8499999987</v>
          </cell>
          <cell r="S1707">
            <v>20486396.93</v>
          </cell>
          <cell r="T1707">
            <v>33454844.469999999</v>
          </cell>
          <cell r="U1707">
            <v>65850173.6875</v>
          </cell>
          <cell r="V1707">
            <v>49860576.670000002</v>
          </cell>
          <cell r="W1707">
            <v>51416749.337499991</v>
          </cell>
          <cell r="X1707">
            <v>79160026.567499995</v>
          </cell>
        </row>
        <row r="1708">
          <cell r="A1708">
            <v>811116</v>
          </cell>
          <cell r="B1708" t="str">
            <v xml:space="preserve">                              811116     Energy Tax Impact of W/O</v>
          </cell>
          <cell r="C1708">
            <v>4141006.97</v>
          </cell>
          <cell r="D1708">
            <v>4234040.3600000003</v>
          </cell>
          <cell r="E1708">
            <v>4956054.3099999996</v>
          </cell>
          <cell r="F1708">
            <v>5217439.5</v>
          </cell>
          <cell r="G1708">
            <v>-2606649.2999999998</v>
          </cell>
          <cell r="H1708">
            <v>441026.4</v>
          </cell>
          <cell r="I1708">
            <v>1207195.4099999999</v>
          </cell>
          <cell r="J1708">
            <v>-65998.009999999995</v>
          </cell>
          <cell r="K1708">
            <v>2942531.82</v>
          </cell>
          <cell r="L1708">
            <v>2598799.1</v>
          </cell>
          <cell r="M1708">
            <v>2401110.56</v>
          </cell>
          <cell r="N1708">
            <v>2969934.91</v>
          </cell>
          <cell r="O1708">
            <v>43557274.960000001</v>
          </cell>
          <cell r="P1708">
            <v>28436492.030000001</v>
          </cell>
          <cell r="Q1708">
            <v>13331101.640000001</v>
          </cell>
          <cell r="R1708">
            <v>3051816.6</v>
          </cell>
          <cell r="S1708">
            <v>4083729.22</v>
          </cell>
          <cell r="T1708">
            <v>7969844.5700000003</v>
          </cell>
          <cell r="U1708">
            <v>17351107.725000001</v>
          </cell>
          <cell r="V1708">
            <v>16051113.215000002</v>
          </cell>
          <cell r="W1708">
            <v>17990948.747500002</v>
          </cell>
          <cell r="X1708">
            <v>24358785.7925</v>
          </cell>
        </row>
        <row r="1709">
          <cell r="A1709">
            <v>811117</v>
          </cell>
          <cell r="B1709" t="str">
            <v xml:space="preserve">                              811117     Energy Activity Contra</v>
          </cell>
          <cell r="C1709">
            <v>-7600364</v>
          </cell>
          <cell r="D1709">
            <v>-7721678.9299999997</v>
          </cell>
          <cell r="E1709">
            <v>-9101121.1500000004</v>
          </cell>
          <cell r="F1709">
            <v>-9466076.75</v>
          </cell>
          <cell r="G1709">
            <v>24512906.84</v>
          </cell>
          <cell r="H1709">
            <v>-3140392.84</v>
          </cell>
          <cell r="I1709">
            <v>-619845.69999999995</v>
          </cell>
          <cell r="J1709">
            <v>-7811022.4800000004</v>
          </cell>
          <cell r="K1709">
            <v>-4471460.18</v>
          </cell>
          <cell r="L1709">
            <v>-7806409.29</v>
          </cell>
          <cell r="M1709">
            <v>253617.8</v>
          </cell>
          <cell r="N1709">
            <v>-11100913.050000001</v>
          </cell>
          <cell r="O1709">
            <v>-87161177.659999996</v>
          </cell>
          <cell r="P1709">
            <v>-44072759.729999997</v>
          </cell>
          <cell r="Q1709">
            <v>-24423164.079999998</v>
          </cell>
          <cell r="R1709">
            <v>11906437.25</v>
          </cell>
          <cell r="S1709">
            <v>-12902328.359999999</v>
          </cell>
          <cell r="T1709">
            <v>-18653704.539999999</v>
          </cell>
          <cell r="U1709">
            <v>-33626687.167500004</v>
          </cell>
          <cell r="V1709">
            <v>-20051366.432499997</v>
          </cell>
          <cell r="W1709">
            <v>-18004987.390000001</v>
          </cell>
          <cell r="X1709">
            <v>-33922281.519999996</v>
          </cell>
        </row>
        <row r="1710">
          <cell r="A1710">
            <v>811118</v>
          </cell>
          <cell r="B1710" t="str">
            <v xml:space="preserve">                              811118     Misc Tax Credits</v>
          </cell>
          <cell r="C1710" t="str">
            <v>0</v>
          </cell>
          <cell r="D1710" t="str">
            <v>0</v>
          </cell>
          <cell r="E1710" t="str">
            <v>0</v>
          </cell>
          <cell r="F1710" t="str">
            <v>0</v>
          </cell>
          <cell r="G1710" t="str">
            <v>0</v>
          </cell>
          <cell r="H1710" t="str">
            <v>0</v>
          </cell>
          <cell r="I1710" t="str">
            <v>0</v>
          </cell>
          <cell r="J1710" t="str">
            <v>0</v>
          </cell>
          <cell r="K1710" t="str">
            <v>0</v>
          </cell>
          <cell r="L1710" t="str">
            <v>0</v>
          </cell>
          <cell r="M1710" t="str">
            <v>0</v>
          </cell>
          <cell r="N1710" t="str">
            <v>0</v>
          </cell>
          <cell r="O1710" t="str">
            <v>0</v>
          </cell>
          <cell r="P1710" t="str">
            <v>0</v>
          </cell>
          <cell r="Q1710" t="str">
            <v>0</v>
          </cell>
          <cell r="R1710" t="str">
            <v>0</v>
          </cell>
          <cell r="S1710" t="str">
            <v>0</v>
          </cell>
          <cell r="T1710" t="str">
            <v>0</v>
          </cell>
          <cell r="U1710" t="str">
            <v>0</v>
          </cell>
          <cell r="V1710" t="str">
            <v>0</v>
          </cell>
          <cell r="W1710" t="str">
            <v>0</v>
          </cell>
          <cell r="X1710" t="str">
            <v>0</v>
          </cell>
        </row>
        <row r="1711">
          <cell r="A1711">
            <v>811119</v>
          </cell>
          <cell r="B1711" t="str">
            <v xml:space="preserve">                              811119     Tax Credits LIHIC</v>
          </cell>
          <cell r="C1711">
            <v>60566611.259999998</v>
          </cell>
          <cell r="D1711">
            <v>60971088.439999998</v>
          </cell>
          <cell r="E1711">
            <v>60361751.579999998</v>
          </cell>
          <cell r="F1711">
            <v>60359357.75</v>
          </cell>
          <cell r="G1711">
            <v>60436699.840000004</v>
          </cell>
          <cell r="H1711">
            <v>60444310.090000004</v>
          </cell>
          <cell r="I1711">
            <v>61407514.189999998</v>
          </cell>
          <cell r="J1711">
            <v>61229028.469999999</v>
          </cell>
          <cell r="K1711">
            <v>40716438.25</v>
          </cell>
          <cell r="L1711">
            <v>58673635.799999997</v>
          </cell>
          <cell r="M1711">
            <v>61043398.960000001</v>
          </cell>
          <cell r="N1711">
            <v>48750672.310000002</v>
          </cell>
          <cell r="O1711">
            <v>659489452.42999995</v>
          </cell>
          <cell r="P1711">
            <v>694960506.94000006</v>
          </cell>
          <cell r="Q1711">
            <v>181899451.27999997</v>
          </cell>
          <cell r="R1711">
            <v>181240367.68000001</v>
          </cell>
          <cell r="S1711">
            <v>163352980.91</v>
          </cell>
          <cell r="T1711">
            <v>168467707.06999999</v>
          </cell>
          <cell r="U1711">
            <v>255873303.66749999</v>
          </cell>
          <cell r="V1711">
            <v>272498397.03500003</v>
          </cell>
          <cell r="W1711">
            <v>449989078.39999998</v>
          </cell>
          <cell r="X1711">
            <v>613207394.27750003</v>
          </cell>
        </row>
        <row r="1712">
          <cell r="A1712">
            <v>811122</v>
          </cell>
          <cell r="B1712" t="str">
            <v xml:space="preserve">                              811122     RABBI TRUST TAX EX INC/DIV</v>
          </cell>
          <cell r="C1712" t="str">
            <v>0</v>
          </cell>
          <cell r="D1712" t="str">
            <v>0</v>
          </cell>
          <cell r="E1712" t="str">
            <v>0</v>
          </cell>
          <cell r="F1712" t="str">
            <v>0</v>
          </cell>
          <cell r="G1712" t="str">
            <v>0</v>
          </cell>
          <cell r="H1712" t="str">
            <v>0</v>
          </cell>
          <cell r="I1712" t="str">
            <v>0</v>
          </cell>
          <cell r="J1712" t="str">
            <v>0</v>
          </cell>
          <cell r="K1712" t="str">
            <v>0</v>
          </cell>
          <cell r="L1712" t="str">
            <v>0</v>
          </cell>
          <cell r="M1712" t="str">
            <v>0</v>
          </cell>
          <cell r="N1712" t="str">
            <v>0</v>
          </cell>
          <cell r="O1712" t="str">
            <v>0</v>
          </cell>
          <cell r="P1712" t="str">
            <v>0</v>
          </cell>
          <cell r="Q1712" t="str">
            <v>0</v>
          </cell>
          <cell r="R1712" t="str">
            <v>0</v>
          </cell>
          <cell r="S1712" t="str">
            <v>0</v>
          </cell>
          <cell r="T1712" t="str">
            <v>0</v>
          </cell>
          <cell r="U1712" t="str">
            <v>0</v>
          </cell>
          <cell r="V1712" t="str">
            <v>0</v>
          </cell>
          <cell r="W1712" t="str">
            <v>0</v>
          </cell>
          <cell r="X1712" t="str">
            <v>0</v>
          </cell>
        </row>
        <row r="1713">
          <cell r="A1713">
            <v>811123</v>
          </cell>
          <cell r="B1713" t="str">
            <v xml:space="preserve">                              811123     RABBI TR TAX EX INC/DIV CONTRA</v>
          </cell>
          <cell r="C1713" t="str">
            <v>0</v>
          </cell>
          <cell r="D1713" t="str">
            <v>0</v>
          </cell>
          <cell r="E1713" t="str">
            <v>0</v>
          </cell>
          <cell r="F1713" t="str">
            <v>0</v>
          </cell>
          <cell r="G1713" t="str">
            <v>0</v>
          </cell>
          <cell r="H1713" t="str">
            <v>0</v>
          </cell>
          <cell r="I1713" t="str">
            <v>0</v>
          </cell>
          <cell r="J1713" t="str">
            <v>0</v>
          </cell>
          <cell r="K1713" t="str">
            <v>0</v>
          </cell>
          <cell r="L1713" t="str">
            <v>0</v>
          </cell>
          <cell r="M1713" t="str">
            <v>0</v>
          </cell>
          <cell r="N1713" t="str">
            <v>0</v>
          </cell>
          <cell r="O1713" t="str">
            <v>0</v>
          </cell>
          <cell r="P1713" t="str">
            <v>0</v>
          </cell>
          <cell r="Q1713" t="str">
            <v>0</v>
          </cell>
          <cell r="R1713" t="str">
            <v>0</v>
          </cell>
          <cell r="S1713" t="str">
            <v>0</v>
          </cell>
          <cell r="T1713" t="str">
            <v>0</v>
          </cell>
          <cell r="U1713" t="str">
            <v>0</v>
          </cell>
          <cell r="V1713" t="str">
            <v>0</v>
          </cell>
          <cell r="W1713" t="str">
            <v>0</v>
          </cell>
          <cell r="X1713" t="str">
            <v>0</v>
          </cell>
        </row>
        <row r="1714">
          <cell r="A1714">
            <v>821111</v>
          </cell>
          <cell r="B1714" t="str">
            <v xml:space="preserve">                              821111     Prov For Taxes Deferred</v>
          </cell>
          <cell r="C1714" t="str">
            <v>0</v>
          </cell>
          <cell r="D1714" t="str">
            <v>0</v>
          </cell>
          <cell r="E1714">
            <v>-898886971.82000005</v>
          </cell>
          <cell r="F1714" t="str">
            <v>0</v>
          </cell>
          <cell r="G1714" t="str">
            <v>0</v>
          </cell>
          <cell r="H1714">
            <v>-1069664908.46</v>
          </cell>
          <cell r="I1714" t="str">
            <v>0</v>
          </cell>
          <cell r="J1714" t="str">
            <v>0</v>
          </cell>
          <cell r="K1714">
            <v>130000</v>
          </cell>
          <cell r="L1714" t="str">
            <v>0</v>
          </cell>
          <cell r="M1714" t="str">
            <v>0</v>
          </cell>
          <cell r="N1714">
            <v>-3835000</v>
          </cell>
          <cell r="O1714">
            <v>-1613886869.5799999</v>
          </cell>
          <cell r="P1714">
            <v>-1972256880.28</v>
          </cell>
          <cell r="Q1714">
            <v>-898886971.82000005</v>
          </cell>
          <cell r="R1714">
            <v>-1069664908.46</v>
          </cell>
          <cell r="S1714">
            <v>130000</v>
          </cell>
          <cell r="T1714">
            <v>-3835000</v>
          </cell>
          <cell r="U1714">
            <v>-628193460.35000002</v>
          </cell>
          <cell r="V1714">
            <v>-1166303198.9349999</v>
          </cell>
          <cell r="W1714">
            <v>-1968519380.28</v>
          </cell>
          <cell r="X1714">
            <v>-1969380630.28</v>
          </cell>
        </row>
        <row r="1715">
          <cell r="A1715">
            <v>821121</v>
          </cell>
          <cell r="B1715" t="str">
            <v xml:space="preserve">                              821121     Prov Taxes- Extraord-Def</v>
          </cell>
          <cell r="C1715" t="str">
            <v>0</v>
          </cell>
          <cell r="D1715" t="str">
            <v>0</v>
          </cell>
          <cell r="E1715" t="str">
            <v>0</v>
          </cell>
          <cell r="F1715" t="str">
            <v>0</v>
          </cell>
          <cell r="G1715" t="str">
            <v>0</v>
          </cell>
          <cell r="H1715" t="str">
            <v>0</v>
          </cell>
          <cell r="I1715" t="str">
            <v>0</v>
          </cell>
          <cell r="J1715" t="str">
            <v>0</v>
          </cell>
          <cell r="K1715" t="str">
            <v>0</v>
          </cell>
          <cell r="L1715" t="str">
            <v>0</v>
          </cell>
          <cell r="M1715" t="str">
            <v>0</v>
          </cell>
          <cell r="N1715" t="str">
            <v>0</v>
          </cell>
          <cell r="O1715" t="str">
            <v>0</v>
          </cell>
          <cell r="P1715" t="str">
            <v>0</v>
          </cell>
          <cell r="Q1715" t="str">
            <v>0</v>
          </cell>
          <cell r="R1715" t="str">
            <v>0</v>
          </cell>
          <cell r="S1715" t="str">
            <v>0</v>
          </cell>
          <cell r="T1715" t="str">
            <v>0</v>
          </cell>
          <cell r="U1715" t="str">
            <v>0</v>
          </cell>
          <cell r="V1715" t="str">
            <v>0</v>
          </cell>
          <cell r="W1715" t="str">
            <v>0</v>
          </cell>
          <cell r="X1715" t="str">
            <v>0</v>
          </cell>
        </row>
        <row r="1716">
          <cell r="A1716">
            <v>811301</v>
          </cell>
          <cell r="B1716" t="str">
            <v xml:space="preserve">                                   811301     Tax prov deferred - FAS 133</v>
          </cell>
          <cell r="C1716" t="str">
            <v>0</v>
          </cell>
          <cell r="D1716" t="str">
            <v>0</v>
          </cell>
          <cell r="E1716" t="str">
            <v>0</v>
          </cell>
          <cell r="F1716" t="str">
            <v>0</v>
          </cell>
          <cell r="G1716" t="str">
            <v>0</v>
          </cell>
          <cell r="H1716" t="str">
            <v>0</v>
          </cell>
          <cell r="I1716" t="str">
            <v>0</v>
          </cell>
          <cell r="J1716" t="str">
            <v>0</v>
          </cell>
          <cell r="K1716" t="str">
            <v>0</v>
          </cell>
          <cell r="L1716" t="str">
            <v>0</v>
          </cell>
          <cell r="M1716" t="str">
            <v>0</v>
          </cell>
          <cell r="N1716" t="str">
            <v>0</v>
          </cell>
          <cell r="O1716" t="str">
            <v>0</v>
          </cell>
          <cell r="P1716" t="str">
            <v>0</v>
          </cell>
          <cell r="Q1716" t="str">
            <v>0</v>
          </cell>
          <cell r="R1716" t="str">
            <v>0</v>
          </cell>
          <cell r="S1716" t="str">
            <v>0</v>
          </cell>
          <cell r="T1716" t="str">
            <v>0</v>
          </cell>
          <cell r="U1716" t="str">
            <v>0</v>
          </cell>
          <cell r="V1716" t="str">
            <v>0</v>
          </cell>
          <cell r="W1716" t="str">
            <v>0</v>
          </cell>
          <cell r="X1716" t="str">
            <v>0</v>
          </cell>
        </row>
        <row r="1717">
          <cell r="A1717" t="str">
            <v xml:space="preserve">                              TAXPROVDEF133</v>
          </cell>
          <cell r="B1717" t="str">
            <v xml:space="preserve">                              Tax provision deferred - FAS 133</v>
          </cell>
          <cell r="C1717" t="str">
            <v>0</v>
          </cell>
          <cell r="D1717" t="str">
            <v>0</v>
          </cell>
          <cell r="E1717" t="str">
            <v>0</v>
          </cell>
          <cell r="F1717" t="str">
            <v>0</v>
          </cell>
          <cell r="G1717" t="str">
            <v>0</v>
          </cell>
          <cell r="H1717" t="str">
            <v>0</v>
          </cell>
          <cell r="I1717" t="str">
            <v>0</v>
          </cell>
          <cell r="J1717" t="str">
            <v>0</v>
          </cell>
          <cell r="K1717" t="str">
            <v>0</v>
          </cell>
          <cell r="L1717" t="str">
            <v>0</v>
          </cell>
          <cell r="M1717" t="str">
            <v>0</v>
          </cell>
          <cell r="N1717" t="str">
            <v>0</v>
          </cell>
          <cell r="O1717" t="str">
            <v>0</v>
          </cell>
          <cell r="P1717" t="str">
            <v>0</v>
          </cell>
          <cell r="Q1717" t="str">
            <v>0</v>
          </cell>
          <cell r="R1717" t="str">
            <v>0</v>
          </cell>
          <cell r="S1717" t="str">
            <v>0</v>
          </cell>
          <cell r="T1717" t="str">
            <v>0</v>
          </cell>
          <cell r="U1717" t="str">
            <v>0</v>
          </cell>
          <cell r="V1717" t="str">
            <v>0</v>
          </cell>
          <cell r="W1717" t="str">
            <v>0</v>
          </cell>
          <cell r="X1717" t="str">
            <v>0</v>
          </cell>
        </row>
        <row r="1718">
          <cell r="A1718">
            <v>822001</v>
          </cell>
          <cell r="B1718" t="str">
            <v xml:space="preserve">                                   822001     Fed Inc Tax Mp</v>
          </cell>
          <cell r="C1718" t="str">
            <v>0</v>
          </cell>
          <cell r="D1718" t="str">
            <v>0</v>
          </cell>
          <cell r="E1718" t="str">
            <v>0</v>
          </cell>
          <cell r="F1718" t="str">
            <v>0</v>
          </cell>
          <cell r="G1718" t="str">
            <v>0</v>
          </cell>
          <cell r="H1718" t="str">
            <v>0</v>
          </cell>
          <cell r="I1718" t="str">
            <v>0</v>
          </cell>
          <cell r="J1718" t="str">
            <v>0</v>
          </cell>
          <cell r="K1718" t="str">
            <v>0</v>
          </cell>
          <cell r="L1718" t="str">
            <v>0</v>
          </cell>
          <cell r="M1718" t="str">
            <v>0</v>
          </cell>
          <cell r="N1718" t="str">
            <v>0</v>
          </cell>
          <cell r="O1718" t="str">
            <v>0</v>
          </cell>
          <cell r="P1718" t="str">
            <v>0</v>
          </cell>
          <cell r="Q1718" t="str">
            <v>0</v>
          </cell>
          <cell r="R1718" t="str">
            <v>0</v>
          </cell>
          <cell r="S1718" t="str">
            <v>0</v>
          </cell>
          <cell r="T1718" t="str">
            <v>0</v>
          </cell>
          <cell r="U1718" t="str">
            <v>0</v>
          </cell>
          <cell r="V1718" t="str">
            <v>0</v>
          </cell>
          <cell r="W1718" t="str">
            <v>0</v>
          </cell>
          <cell r="X1718" t="str">
            <v>0</v>
          </cell>
        </row>
        <row r="1719">
          <cell r="A1719">
            <v>822002</v>
          </cell>
          <cell r="B1719" t="str">
            <v xml:space="preserve">                                   822002     Fed Inc Tax Gfsf</v>
          </cell>
          <cell r="C1719" t="str">
            <v>0</v>
          </cell>
          <cell r="D1719" t="str">
            <v>0</v>
          </cell>
          <cell r="E1719" t="str">
            <v>0</v>
          </cell>
          <cell r="F1719" t="str">
            <v>0</v>
          </cell>
          <cell r="G1719" t="str">
            <v>0</v>
          </cell>
          <cell r="H1719" t="str">
            <v>0</v>
          </cell>
          <cell r="I1719" t="str">
            <v>0</v>
          </cell>
          <cell r="J1719" t="str">
            <v>0</v>
          </cell>
          <cell r="K1719" t="str">
            <v>0</v>
          </cell>
          <cell r="L1719" t="str">
            <v>0</v>
          </cell>
          <cell r="M1719" t="str">
            <v>0</v>
          </cell>
          <cell r="N1719" t="str">
            <v>0</v>
          </cell>
          <cell r="O1719" t="str">
            <v>0</v>
          </cell>
          <cell r="P1719" t="str">
            <v>0</v>
          </cell>
          <cell r="Q1719" t="str">
            <v>0</v>
          </cell>
          <cell r="R1719" t="str">
            <v>0</v>
          </cell>
          <cell r="S1719" t="str">
            <v>0</v>
          </cell>
          <cell r="T1719" t="str">
            <v>0</v>
          </cell>
          <cell r="U1719" t="str">
            <v>0</v>
          </cell>
          <cell r="V1719" t="str">
            <v>0</v>
          </cell>
          <cell r="W1719" t="str">
            <v>0</v>
          </cell>
          <cell r="X1719" t="str">
            <v>0</v>
          </cell>
        </row>
        <row r="1720">
          <cell r="A1720">
            <v>822003</v>
          </cell>
          <cell r="B1720" t="str">
            <v xml:space="preserve">                                   822003     Fed Inc Tax Gfmf</v>
          </cell>
          <cell r="C1720" t="str">
            <v>0</v>
          </cell>
          <cell r="D1720" t="str">
            <v>0</v>
          </cell>
          <cell r="E1720" t="str">
            <v>0</v>
          </cell>
          <cell r="F1720" t="str">
            <v>0</v>
          </cell>
          <cell r="G1720" t="str">
            <v>0</v>
          </cell>
          <cell r="H1720" t="str">
            <v>0</v>
          </cell>
          <cell r="I1720" t="str">
            <v>0</v>
          </cell>
          <cell r="J1720" t="str">
            <v>0</v>
          </cell>
          <cell r="K1720" t="str">
            <v>0</v>
          </cell>
          <cell r="L1720" t="str">
            <v>0</v>
          </cell>
          <cell r="M1720" t="str">
            <v>0</v>
          </cell>
          <cell r="N1720" t="str">
            <v>0</v>
          </cell>
          <cell r="O1720" t="str">
            <v>0</v>
          </cell>
          <cell r="P1720" t="str">
            <v>0</v>
          </cell>
          <cell r="Q1720" t="str">
            <v>0</v>
          </cell>
          <cell r="R1720" t="str">
            <v>0</v>
          </cell>
          <cell r="S1720" t="str">
            <v>0</v>
          </cell>
          <cell r="T1720" t="str">
            <v>0</v>
          </cell>
          <cell r="U1720" t="str">
            <v>0</v>
          </cell>
          <cell r="V1720" t="str">
            <v>0</v>
          </cell>
          <cell r="W1720" t="str">
            <v>0</v>
          </cell>
          <cell r="X1720" t="str">
            <v>0</v>
          </cell>
        </row>
        <row r="1721">
          <cell r="A1721">
            <v>822004</v>
          </cell>
          <cell r="B1721" t="str">
            <v xml:space="preserve">                                   822004     Fed Inc Tax Lp</v>
          </cell>
          <cell r="C1721" t="str">
            <v>0</v>
          </cell>
          <cell r="D1721" t="str">
            <v>0</v>
          </cell>
          <cell r="E1721" t="str">
            <v>0</v>
          </cell>
          <cell r="F1721" t="str">
            <v>0</v>
          </cell>
          <cell r="G1721" t="str">
            <v>0</v>
          </cell>
          <cell r="H1721" t="str">
            <v>0</v>
          </cell>
          <cell r="I1721" t="str">
            <v>0</v>
          </cell>
          <cell r="J1721" t="str">
            <v>0</v>
          </cell>
          <cell r="K1721" t="str">
            <v>0</v>
          </cell>
          <cell r="L1721" t="str">
            <v>0</v>
          </cell>
          <cell r="M1721" t="str">
            <v>0</v>
          </cell>
          <cell r="N1721" t="str">
            <v>0</v>
          </cell>
          <cell r="O1721" t="str">
            <v>0</v>
          </cell>
          <cell r="P1721" t="str">
            <v>0</v>
          </cell>
          <cell r="Q1721" t="str">
            <v>0</v>
          </cell>
          <cell r="R1721" t="str">
            <v>0</v>
          </cell>
          <cell r="S1721" t="str">
            <v>0</v>
          </cell>
          <cell r="T1721" t="str">
            <v>0</v>
          </cell>
          <cell r="U1721" t="str">
            <v>0</v>
          </cell>
          <cell r="V1721" t="str">
            <v>0</v>
          </cell>
          <cell r="W1721" t="str">
            <v>0</v>
          </cell>
          <cell r="X1721" t="str">
            <v>0</v>
          </cell>
        </row>
        <row r="1722">
          <cell r="A1722">
            <v>822005</v>
          </cell>
          <cell r="B1722" t="str">
            <v xml:space="preserve">                                   822005     Fed Inc Tax Repo</v>
          </cell>
          <cell r="C1722" t="str">
            <v>0</v>
          </cell>
          <cell r="D1722" t="str">
            <v>0</v>
          </cell>
          <cell r="E1722" t="str">
            <v>0</v>
          </cell>
          <cell r="F1722" t="str">
            <v>0</v>
          </cell>
          <cell r="G1722" t="str">
            <v>0</v>
          </cell>
          <cell r="H1722" t="str">
            <v>0</v>
          </cell>
          <cell r="I1722" t="str">
            <v>0</v>
          </cell>
          <cell r="J1722" t="str">
            <v>0</v>
          </cell>
          <cell r="K1722" t="str">
            <v>0</v>
          </cell>
          <cell r="L1722" t="str">
            <v>0</v>
          </cell>
          <cell r="M1722" t="str">
            <v>0</v>
          </cell>
          <cell r="N1722" t="str">
            <v>0</v>
          </cell>
          <cell r="O1722" t="str">
            <v>0</v>
          </cell>
          <cell r="P1722" t="str">
            <v>0</v>
          </cell>
          <cell r="Q1722" t="str">
            <v>0</v>
          </cell>
          <cell r="R1722" t="str">
            <v>0</v>
          </cell>
          <cell r="S1722" t="str">
            <v>0</v>
          </cell>
          <cell r="T1722" t="str">
            <v>0</v>
          </cell>
          <cell r="U1722" t="str">
            <v>0</v>
          </cell>
          <cell r="V1722" t="str">
            <v>0</v>
          </cell>
          <cell r="W1722" t="str">
            <v>0</v>
          </cell>
          <cell r="X1722" t="str">
            <v>0</v>
          </cell>
        </row>
        <row r="1723">
          <cell r="A1723">
            <v>822006</v>
          </cell>
          <cell r="B1723" t="str">
            <v xml:space="preserve">                                   822006     Fed Inc Tax Der</v>
          </cell>
          <cell r="C1723" t="str">
            <v>0</v>
          </cell>
          <cell r="D1723" t="str">
            <v>0</v>
          </cell>
          <cell r="E1723" t="str">
            <v>0</v>
          </cell>
          <cell r="F1723" t="str">
            <v>0</v>
          </cell>
          <cell r="G1723" t="str">
            <v>0</v>
          </cell>
          <cell r="H1723" t="str">
            <v>0</v>
          </cell>
          <cell r="I1723" t="str">
            <v>0</v>
          </cell>
          <cell r="J1723" t="str">
            <v>0</v>
          </cell>
          <cell r="K1723" t="str">
            <v>0</v>
          </cell>
          <cell r="L1723" t="str">
            <v>0</v>
          </cell>
          <cell r="M1723" t="str">
            <v>0</v>
          </cell>
          <cell r="N1723" t="str">
            <v>0</v>
          </cell>
          <cell r="O1723" t="str">
            <v>0</v>
          </cell>
          <cell r="P1723" t="str">
            <v>0</v>
          </cell>
          <cell r="Q1723" t="str">
            <v>0</v>
          </cell>
          <cell r="R1723" t="str">
            <v>0</v>
          </cell>
          <cell r="S1723" t="str">
            <v>0</v>
          </cell>
          <cell r="T1723" t="str">
            <v>0</v>
          </cell>
          <cell r="U1723" t="str">
            <v>0</v>
          </cell>
          <cell r="V1723" t="str">
            <v>0</v>
          </cell>
          <cell r="W1723" t="str">
            <v>0</v>
          </cell>
          <cell r="X1723" t="str">
            <v>0</v>
          </cell>
        </row>
        <row r="1724">
          <cell r="A1724">
            <v>822007</v>
          </cell>
          <cell r="B1724" t="str">
            <v xml:space="preserve">                                   822007</v>
          </cell>
          <cell r="C1724" t="str">
            <v>0</v>
          </cell>
          <cell r="D1724" t="str">
            <v>0</v>
          </cell>
          <cell r="E1724" t="str">
            <v>0</v>
          </cell>
          <cell r="F1724" t="str">
            <v>0</v>
          </cell>
          <cell r="G1724" t="str">
            <v>0</v>
          </cell>
          <cell r="H1724" t="str">
            <v>0</v>
          </cell>
          <cell r="I1724" t="str">
            <v>0</v>
          </cell>
          <cell r="J1724" t="str">
            <v>0</v>
          </cell>
          <cell r="K1724" t="str">
            <v>0</v>
          </cell>
          <cell r="L1724" t="str">
            <v>0</v>
          </cell>
          <cell r="M1724" t="str">
            <v>0</v>
          </cell>
          <cell r="N1724" t="str">
            <v>0</v>
          </cell>
          <cell r="O1724" t="str">
            <v>0</v>
          </cell>
          <cell r="P1724" t="str">
            <v>0</v>
          </cell>
          <cell r="Q1724" t="str">
            <v>0</v>
          </cell>
          <cell r="R1724" t="str">
            <v>0</v>
          </cell>
          <cell r="S1724" t="str">
            <v>0</v>
          </cell>
          <cell r="T1724" t="str">
            <v>0</v>
          </cell>
          <cell r="U1724" t="str">
            <v>0</v>
          </cell>
          <cell r="V1724" t="str">
            <v>0</v>
          </cell>
          <cell r="W1724" t="str">
            <v>0</v>
          </cell>
          <cell r="X1724" t="str">
            <v>0</v>
          </cell>
        </row>
        <row r="1725">
          <cell r="A1725">
            <v>822008</v>
          </cell>
          <cell r="B1725" t="str">
            <v xml:space="preserve">                                   822008     Fed Inc Tax Contra</v>
          </cell>
          <cell r="C1725" t="str">
            <v>0</v>
          </cell>
          <cell r="D1725" t="str">
            <v>0</v>
          </cell>
          <cell r="E1725" t="str">
            <v>0</v>
          </cell>
          <cell r="F1725" t="str">
            <v>0</v>
          </cell>
          <cell r="G1725" t="str">
            <v>0</v>
          </cell>
          <cell r="H1725" t="str">
            <v>0</v>
          </cell>
          <cell r="I1725" t="str">
            <v>0</v>
          </cell>
          <cell r="J1725" t="str">
            <v>0</v>
          </cell>
          <cell r="K1725" t="str">
            <v>0</v>
          </cell>
          <cell r="L1725" t="str">
            <v>0</v>
          </cell>
          <cell r="M1725" t="str">
            <v>0</v>
          </cell>
          <cell r="N1725" t="str">
            <v>0</v>
          </cell>
          <cell r="O1725" t="str">
            <v>0</v>
          </cell>
          <cell r="P1725" t="str">
            <v>0</v>
          </cell>
          <cell r="Q1725" t="str">
            <v>0</v>
          </cell>
          <cell r="R1725" t="str">
            <v>0</v>
          </cell>
          <cell r="S1725" t="str">
            <v>0</v>
          </cell>
          <cell r="T1725" t="str">
            <v>0</v>
          </cell>
          <cell r="U1725" t="str">
            <v>0</v>
          </cell>
          <cell r="V1725" t="str">
            <v>0</v>
          </cell>
          <cell r="W1725" t="str">
            <v>0</v>
          </cell>
          <cell r="X1725" t="str">
            <v>0</v>
          </cell>
        </row>
        <row r="1726">
          <cell r="A1726">
            <v>822009</v>
          </cell>
          <cell r="B1726" t="str">
            <v xml:space="preserve">                                   822009     Fed Inc Tax Exp-Custinfo</v>
          </cell>
          <cell r="C1726" t="str">
            <v>0</v>
          </cell>
          <cell r="D1726" t="str">
            <v>0</v>
          </cell>
          <cell r="E1726" t="str">
            <v>0</v>
          </cell>
          <cell r="F1726" t="str">
            <v>0</v>
          </cell>
          <cell r="G1726" t="str">
            <v>0</v>
          </cell>
          <cell r="H1726" t="str">
            <v>0</v>
          </cell>
          <cell r="I1726" t="str">
            <v>0</v>
          </cell>
          <cell r="J1726" t="str">
            <v>0</v>
          </cell>
          <cell r="K1726" t="str">
            <v>0</v>
          </cell>
          <cell r="L1726" t="str">
            <v>0</v>
          </cell>
          <cell r="M1726" t="str">
            <v>0</v>
          </cell>
          <cell r="N1726" t="str">
            <v>0</v>
          </cell>
          <cell r="O1726" t="str">
            <v>0</v>
          </cell>
          <cell r="P1726" t="str">
            <v>0</v>
          </cell>
          <cell r="Q1726" t="str">
            <v>0</v>
          </cell>
          <cell r="R1726" t="str">
            <v>0</v>
          </cell>
          <cell r="S1726" t="str">
            <v>0</v>
          </cell>
          <cell r="T1726" t="str">
            <v>0</v>
          </cell>
          <cell r="U1726" t="str">
            <v>0</v>
          </cell>
          <cell r="V1726" t="str">
            <v>0</v>
          </cell>
          <cell r="W1726" t="str">
            <v>0</v>
          </cell>
          <cell r="X1726" t="str">
            <v>0</v>
          </cell>
        </row>
        <row r="1727">
          <cell r="A1727">
            <v>822011</v>
          </cell>
          <cell r="B1727" t="str">
            <v xml:space="preserve">                                   822011     Bseg Taxes ACF</v>
          </cell>
          <cell r="C1727" t="str">
            <v>0</v>
          </cell>
          <cell r="D1727" t="str">
            <v>0</v>
          </cell>
          <cell r="E1727" t="str">
            <v>0</v>
          </cell>
          <cell r="F1727" t="str">
            <v>0</v>
          </cell>
          <cell r="G1727" t="str">
            <v>0</v>
          </cell>
          <cell r="H1727" t="str">
            <v>0</v>
          </cell>
          <cell r="I1727" t="str">
            <v>0</v>
          </cell>
          <cell r="J1727" t="str">
            <v>0</v>
          </cell>
          <cell r="K1727" t="str">
            <v>0</v>
          </cell>
          <cell r="L1727" t="str">
            <v>0</v>
          </cell>
          <cell r="M1727" t="str">
            <v>0</v>
          </cell>
          <cell r="N1727" t="str">
            <v>0</v>
          </cell>
          <cell r="O1727" t="str">
            <v>0</v>
          </cell>
          <cell r="P1727" t="str">
            <v>0</v>
          </cell>
          <cell r="Q1727" t="str">
            <v>0</v>
          </cell>
          <cell r="R1727" t="str">
            <v>0</v>
          </cell>
          <cell r="S1727" t="str">
            <v>0</v>
          </cell>
          <cell r="T1727" t="str">
            <v>0</v>
          </cell>
          <cell r="U1727" t="str">
            <v>0</v>
          </cell>
          <cell r="V1727" t="str">
            <v>0</v>
          </cell>
          <cell r="W1727" t="str">
            <v>0</v>
          </cell>
          <cell r="X1727" t="str">
            <v>0</v>
          </cell>
        </row>
        <row r="1728">
          <cell r="A1728">
            <v>822012</v>
          </cell>
          <cell r="B1728" t="str">
            <v xml:space="preserve">                                   822012     Bseg Taxes DC</v>
          </cell>
          <cell r="C1728" t="str">
            <v>0</v>
          </cell>
          <cell r="D1728" t="str">
            <v>0</v>
          </cell>
          <cell r="E1728" t="str">
            <v>0</v>
          </cell>
          <cell r="F1728" t="str">
            <v>0</v>
          </cell>
          <cell r="G1728" t="str">
            <v>0</v>
          </cell>
          <cell r="H1728" t="str">
            <v>0</v>
          </cell>
          <cell r="I1728" t="str">
            <v>0</v>
          </cell>
          <cell r="J1728" t="str">
            <v>0</v>
          </cell>
          <cell r="K1728" t="str">
            <v>0</v>
          </cell>
          <cell r="L1728" t="str">
            <v>0</v>
          </cell>
          <cell r="M1728" t="str">
            <v>0</v>
          </cell>
          <cell r="N1728" t="str">
            <v>0</v>
          </cell>
          <cell r="O1728" t="str">
            <v>0</v>
          </cell>
          <cell r="P1728" t="str">
            <v>0</v>
          </cell>
          <cell r="Q1728" t="str">
            <v>0</v>
          </cell>
          <cell r="R1728" t="str">
            <v>0</v>
          </cell>
          <cell r="S1728" t="str">
            <v>0</v>
          </cell>
          <cell r="T1728" t="str">
            <v>0</v>
          </cell>
          <cell r="U1728" t="str">
            <v>0</v>
          </cell>
          <cell r="V1728" t="str">
            <v>0</v>
          </cell>
          <cell r="W1728" t="str">
            <v>0</v>
          </cell>
          <cell r="X1728" t="str">
            <v>0</v>
          </cell>
        </row>
        <row r="1729">
          <cell r="A1729">
            <v>822013</v>
          </cell>
          <cell r="B1729" t="str">
            <v xml:space="preserve">                                   822013     Bseg Taxes NONACF</v>
          </cell>
          <cell r="C1729" t="str">
            <v>0</v>
          </cell>
          <cell r="D1729" t="str">
            <v>0</v>
          </cell>
          <cell r="E1729" t="str">
            <v>0</v>
          </cell>
          <cell r="F1729" t="str">
            <v>0</v>
          </cell>
          <cell r="G1729" t="str">
            <v>0</v>
          </cell>
          <cell r="H1729" t="str">
            <v>0</v>
          </cell>
          <cell r="I1729" t="str">
            <v>0</v>
          </cell>
          <cell r="J1729" t="str">
            <v>0</v>
          </cell>
          <cell r="K1729" t="str">
            <v>0</v>
          </cell>
          <cell r="L1729" t="str">
            <v>0</v>
          </cell>
          <cell r="M1729" t="str">
            <v>0</v>
          </cell>
          <cell r="N1729" t="str">
            <v>0</v>
          </cell>
          <cell r="O1729" t="str">
            <v>0</v>
          </cell>
          <cell r="P1729" t="str">
            <v>0</v>
          </cell>
          <cell r="Q1729" t="str">
            <v>0</v>
          </cell>
          <cell r="R1729" t="str">
            <v>0</v>
          </cell>
          <cell r="S1729" t="str">
            <v>0</v>
          </cell>
          <cell r="T1729" t="str">
            <v>0</v>
          </cell>
          <cell r="U1729" t="str">
            <v>0</v>
          </cell>
          <cell r="V1729" t="str">
            <v>0</v>
          </cell>
          <cell r="W1729" t="str">
            <v>0</v>
          </cell>
          <cell r="X1729" t="str">
            <v>0</v>
          </cell>
        </row>
        <row r="1730">
          <cell r="A1730" t="str">
            <v xml:space="preserve">                              TAXBUSSEG</v>
          </cell>
          <cell r="B1730" t="str">
            <v xml:space="preserve">                              TAXBUSSEG</v>
          </cell>
          <cell r="C1730" t="str">
            <v>0</v>
          </cell>
          <cell r="D1730" t="str">
            <v>0</v>
          </cell>
          <cell r="E1730" t="str">
            <v>0</v>
          </cell>
          <cell r="F1730" t="str">
            <v>0</v>
          </cell>
          <cell r="G1730" t="str">
            <v>0</v>
          </cell>
          <cell r="H1730" t="str">
            <v>0</v>
          </cell>
          <cell r="I1730" t="str">
            <v>0</v>
          </cell>
          <cell r="J1730" t="str">
            <v>0</v>
          </cell>
          <cell r="K1730" t="str">
            <v>0</v>
          </cell>
          <cell r="L1730" t="str">
            <v>0</v>
          </cell>
          <cell r="M1730" t="str">
            <v>0</v>
          </cell>
          <cell r="N1730" t="str">
            <v>0</v>
          </cell>
          <cell r="O1730" t="str">
            <v>0</v>
          </cell>
          <cell r="P1730" t="str">
            <v>0</v>
          </cell>
          <cell r="Q1730" t="str">
            <v>0</v>
          </cell>
          <cell r="R1730" t="str">
            <v>0</v>
          </cell>
          <cell r="S1730" t="str">
            <v>0</v>
          </cell>
          <cell r="T1730" t="str">
            <v>0</v>
          </cell>
          <cell r="U1730" t="str">
            <v>0</v>
          </cell>
          <cell r="V1730" t="str">
            <v>0</v>
          </cell>
          <cell r="W1730" t="str">
            <v>0</v>
          </cell>
          <cell r="X1730" t="str">
            <v>0</v>
          </cell>
        </row>
        <row r="1731">
          <cell r="A1731" t="str">
            <v xml:space="preserve">                         TAXDEFERRED</v>
          </cell>
          <cell r="B1731" t="str">
            <v xml:space="preserve">                         TAXDEFERRED</v>
          </cell>
          <cell r="C1731">
            <v>63007557.18</v>
          </cell>
          <cell r="D1731">
            <v>63412034.359999999</v>
          </cell>
          <cell r="E1731">
            <v>-836084274.32000005</v>
          </cell>
          <cell r="F1731">
            <v>62731420.670000002</v>
          </cell>
          <cell r="G1731">
            <v>62860424.990000002</v>
          </cell>
          <cell r="H1731">
            <v>-1006927162.8800001</v>
          </cell>
          <cell r="I1731">
            <v>64698234.519999996</v>
          </cell>
          <cell r="J1731">
            <v>64157692.629999995</v>
          </cell>
          <cell r="K1731">
            <v>43775102.509999998</v>
          </cell>
          <cell r="L1731">
            <v>61602299.969999999</v>
          </cell>
          <cell r="M1731">
            <v>63972063.210000001</v>
          </cell>
          <cell r="N1731">
            <v>47844336.470000006</v>
          </cell>
          <cell r="O1731">
            <v>-923626529.02999985</v>
          </cell>
          <cell r="P1731">
            <v>-1244950270.6900001</v>
          </cell>
          <cell r="Q1731">
            <v>-709664682.78000009</v>
          </cell>
          <cell r="R1731">
            <v>-881335317.22000015</v>
          </cell>
          <cell r="S1731">
            <v>172631029.66</v>
          </cell>
          <cell r="T1731">
            <v>173418699.65000001</v>
          </cell>
          <cell r="U1731">
            <v>-360966015.77250004</v>
          </cell>
          <cell r="V1731">
            <v>-882917695.50250006</v>
          </cell>
          <cell r="W1731">
            <v>-1499453702.1675</v>
          </cell>
          <cell r="X1731">
            <v>-1328220129.6399999</v>
          </cell>
        </row>
        <row r="1732">
          <cell r="A1732" t="str">
            <v xml:space="preserve">                              TAXPROVCALCNONFAS133</v>
          </cell>
          <cell r="B1732" t="str">
            <v xml:space="preserve">                              Model calc'd provision for taxes, non-FAS133</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row>
        <row r="1733">
          <cell r="A1733" t="str">
            <v xml:space="preserve">                              TAXPROVCALCFAS133</v>
          </cell>
          <cell r="B1733" t="str">
            <v xml:space="preserve">                              Model calc'd provision for taxes, FAS133</v>
          </cell>
          <cell r="C1733">
            <v>0</v>
          </cell>
          <cell r="D1733">
            <v>0</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row>
        <row r="1734">
          <cell r="A1734" t="str">
            <v xml:space="preserve">                         TAXPROVCALC</v>
          </cell>
          <cell r="B1734" t="str">
            <v xml:space="preserve">                         Model calc'd provision for taxes</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row>
        <row r="1735">
          <cell r="A1735" t="str">
            <v xml:space="preserve">                    TAXES</v>
          </cell>
          <cell r="B1735" t="str">
            <v xml:space="preserve">                    Federal income taxes</v>
          </cell>
          <cell r="C1735">
            <v>-242200000</v>
          </cell>
          <cell r="D1735">
            <v>40300000</v>
          </cell>
          <cell r="E1735">
            <v>-641600000</v>
          </cell>
          <cell r="F1735">
            <v>-344200000</v>
          </cell>
          <cell r="G1735">
            <v>-451900000</v>
          </cell>
          <cell r="H1735">
            <v>-188100000.00000009</v>
          </cell>
          <cell r="I1735">
            <v>305000000</v>
          </cell>
          <cell r="J1735">
            <v>399200000</v>
          </cell>
          <cell r="K1735">
            <v>74030000</v>
          </cell>
          <cell r="L1735">
            <v>10570000</v>
          </cell>
          <cell r="M1735">
            <v>95699999.99000001</v>
          </cell>
          <cell r="N1735">
            <v>47844336.470000006</v>
          </cell>
          <cell r="O1735">
            <v>-1691268990.6199999</v>
          </cell>
          <cell r="P1735">
            <v>-895355663.53999984</v>
          </cell>
          <cell r="Q1735">
            <v>-843500000</v>
          </cell>
          <cell r="R1735">
            <v>-984200000.00000012</v>
          </cell>
          <cell r="S1735">
            <v>778230000</v>
          </cell>
          <cell r="T1735">
            <v>154114336.46000001</v>
          </cell>
          <cell r="U1735">
            <v>-744717247.65499997</v>
          </cell>
          <cell r="V1735">
            <v>-1374625000</v>
          </cell>
          <cell r="W1735">
            <v>-1380842500</v>
          </cell>
          <cell r="X1735">
            <v>-981731415.88749993</v>
          </cell>
        </row>
        <row r="1736">
          <cell r="A1736" t="str">
            <v xml:space="preserve">                         EXITEMWOTAX</v>
          </cell>
          <cell r="B1736" t="str">
            <v xml:space="preserve">                         Extraordinary items, before taxes</v>
          </cell>
          <cell r="C1736" t="str">
            <v>0</v>
          </cell>
          <cell r="D1736" t="str">
            <v>0</v>
          </cell>
          <cell r="E1736" t="str">
            <v>0</v>
          </cell>
          <cell r="F1736" t="str">
            <v>0</v>
          </cell>
          <cell r="G1736" t="str">
            <v>0</v>
          </cell>
          <cell r="H1736" t="str">
            <v>0</v>
          </cell>
          <cell r="I1736" t="str">
            <v>0</v>
          </cell>
          <cell r="J1736" t="str">
            <v>0</v>
          </cell>
          <cell r="K1736" t="str">
            <v>0</v>
          </cell>
          <cell r="L1736" t="str">
            <v>0</v>
          </cell>
          <cell r="M1736" t="str">
            <v>0</v>
          </cell>
          <cell r="N1736" t="str">
            <v>0</v>
          </cell>
          <cell r="O1736" t="str">
            <v>0</v>
          </cell>
          <cell r="P1736" t="str">
            <v>0</v>
          </cell>
          <cell r="Q1736" t="str">
            <v>0</v>
          </cell>
          <cell r="R1736" t="str">
            <v>0</v>
          </cell>
          <cell r="S1736" t="str">
            <v>0</v>
          </cell>
          <cell r="T1736" t="str">
            <v>0</v>
          </cell>
          <cell r="U1736" t="str">
            <v>0</v>
          </cell>
          <cell r="V1736" t="str">
            <v>0</v>
          </cell>
          <cell r="W1736" t="str">
            <v>0</v>
          </cell>
          <cell r="X1736" t="str">
            <v>0</v>
          </cell>
        </row>
        <row r="1737">
          <cell r="A1737" t="str">
            <v xml:space="preserve">                         EXITEMTAX</v>
          </cell>
          <cell r="B1737" t="str">
            <v xml:space="preserve">                         Taxes on extrordinary items</v>
          </cell>
          <cell r="C1737" t="str">
            <v>0</v>
          </cell>
          <cell r="D1737" t="str">
            <v>0</v>
          </cell>
          <cell r="E1737" t="str">
            <v>0</v>
          </cell>
          <cell r="F1737" t="str">
            <v>0</v>
          </cell>
          <cell r="G1737" t="str">
            <v>0</v>
          </cell>
          <cell r="H1737" t="str">
            <v>0</v>
          </cell>
          <cell r="I1737" t="str">
            <v>0</v>
          </cell>
          <cell r="J1737" t="str">
            <v>0</v>
          </cell>
          <cell r="K1737" t="str">
            <v>0</v>
          </cell>
          <cell r="L1737" t="str">
            <v>0</v>
          </cell>
          <cell r="M1737" t="str">
            <v>0</v>
          </cell>
          <cell r="N1737" t="str">
            <v>0</v>
          </cell>
          <cell r="O1737" t="str">
            <v>0</v>
          </cell>
          <cell r="P1737" t="str">
            <v>0</v>
          </cell>
          <cell r="Q1737" t="str">
            <v>0</v>
          </cell>
          <cell r="R1737" t="str">
            <v>0</v>
          </cell>
          <cell r="S1737" t="str">
            <v>0</v>
          </cell>
          <cell r="T1737" t="str">
            <v>0</v>
          </cell>
          <cell r="U1737" t="str">
            <v>0</v>
          </cell>
          <cell r="V1737" t="str">
            <v>0</v>
          </cell>
          <cell r="W1737" t="str">
            <v>0</v>
          </cell>
          <cell r="X1737" t="str">
            <v>0</v>
          </cell>
        </row>
        <row r="1738">
          <cell r="A1738" t="str">
            <v xml:space="preserve">                    EXTITEM</v>
          </cell>
          <cell r="B1738" t="str">
            <v xml:space="preserve">                    Extraordinary items, net of taxes</v>
          </cell>
          <cell r="C1738" t="str">
            <v>0</v>
          </cell>
          <cell r="D1738" t="str">
            <v>0</v>
          </cell>
          <cell r="E1738" t="str">
            <v>0</v>
          </cell>
          <cell r="F1738" t="str">
            <v>0</v>
          </cell>
          <cell r="G1738" t="str">
            <v>0</v>
          </cell>
          <cell r="H1738" t="str">
            <v>0</v>
          </cell>
          <cell r="I1738" t="str">
            <v>0</v>
          </cell>
          <cell r="J1738" t="str">
            <v>0</v>
          </cell>
          <cell r="K1738" t="str">
            <v>0</v>
          </cell>
          <cell r="L1738" t="str">
            <v>0</v>
          </cell>
          <cell r="M1738" t="str">
            <v>0</v>
          </cell>
          <cell r="N1738" t="str">
            <v>0</v>
          </cell>
          <cell r="O1738" t="str">
            <v>0</v>
          </cell>
          <cell r="P1738" t="str">
            <v>0</v>
          </cell>
          <cell r="Q1738" t="str">
            <v>0</v>
          </cell>
          <cell r="R1738" t="str">
            <v>0</v>
          </cell>
          <cell r="S1738" t="str">
            <v>0</v>
          </cell>
          <cell r="T1738" t="str">
            <v>0</v>
          </cell>
          <cell r="U1738" t="str">
            <v>0</v>
          </cell>
          <cell r="V1738" t="str">
            <v>0</v>
          </cell>
          <cell r="W1738" t="str">
            <v>0</v>
          </cell>
          <cell r="X1738" t="str">
            <v>0</v>
          </cell>
        </row>
        <row r="1739">
          <cell r="A1739">
            <v>813306</v>
          </cell>
          <cell r="B1739" t="str">
            <v xml:space="preserve">                         813306     CUM EFFECT FAS 149</v>
          </cell>
          <cell r="C1739" t="str">
            <v>0</v>
          </cell>
          <cell r="D1739" t="str">
            <v>0</v>
          </cell>
          <cell r="E1739" t="str">
            <v>0</v>
          </cell>
          <cell r="F1739" t="str">
            <v>0</v>
          </cell>
          <cell r="G1739" t="str">
            <v>0</v>
          </cell>
          <cell r="H1739" t="str">
            <v>0</v>
          </cell>
          <cell r="I1739" t="str">
            <v>0</v>
          </cell>
          <cell r="J1739" t="str">
            <v>0</v>
          </cell>
          <cell r="K1739" t="str">
            <v>0</v>
          </cell>
          <cell r="L1739" t="str">
            <v>0</v>
          </cell>
          <cell r="M1739" t="str">
            <v>0</v>
          </cell>
          <cell r="N1739" t="str">
            <v>0</v>
          </cell>
          <cell r="O1739" t="str">
            <v>0</v>
          </cell>
          <cell r="P1739" t="str">
            <v>0</v>
          </cell>
          <cell r="Q1739" t="str">
            <v>0</v>
          </cell>
          <cell r="R1739" t="str">
            <v>0</v>
          </cell>
          <cell r="S1739" t="str">
            <v>0</v>
          </cell>
          <cell r="T1739" t="str">
            <v>0</v>
          </cell>
          <cell r="U1739" t="str">
            <v>0</v>
          </cell>
          <cell r="V1739" t="str">
            <v>0</v>
          </cell>
          <cell r="W1739" t="str">
            <v>0</v>
          </cell>
          <cell r="X1739" t="str">
            <v>0</v>
          </cell>
        </row>
        <row r="1740">
          <cell r="A1740">
            <v>813307</v>
          </cell>
          <cell r="B1740" t="str">
            <v xml:space="preserve">                         813307     TAX PROVISION CUM EFFECT FAS 149</v>
          </cell>
          <cell r="C1740" t="str">
            <v>0</v>
          </cell>
          <cell r="D1740" t="str">
            <v>0</v>
          </cell>
          <cell r="E1740" t="str">
            <v>0</v>
          </cell>
          <cell r="F1740" t="str">
            <v>0</v>
          </cell>
          <cell r="G1740" t="str">
            <v>0</v>
          </cell>
          <cell r="H1740" t="str">
            <v>0</v>
          </cell>
          <cell r="I1740" t="str">
            <v>0</v>
          </cell>
          <cell r="J1740" t="str">
            <v>0</v>
          </cell>
          <cell r="K1740" t="str">
            <v>0</v>
          </cell>
          <cell r="L1740" t="str">
            <v>0</v>
          </cell>
          <cell r="M1740" t="str">
            <v>0</v>
          </cell>
          <cell r="N1740" t="str">
            <v>0</v>
          </cell>
          <cell r="O1740" t="str">
            <v>0</v>
          </cell>
          <cell r="P1740" t="str">
            <v>0</v>
          </cell>
          <cell r="Q1740" t="str">
            <v>0</v>
          </cell>
          <cell r="R1740" t="str">
            <v>0</v>
          </cell>
          <cell r="S1740" t="str">
            <v>0</v>
          </cell>
          <cell r="T1740" t="str">
            <v>0</v>
          </cell>
          <cell r="U1740" t="str">
            <v>0</v>
          </cell>
          <cell r="V1740" t="str">
            <v>0</v>
          </cell>
          <cell r="W1740" t="str">
            <v>0</v>
          </cell>
          <cell r="X1740" t="str">
            <v>0</v>
          </cell>
        </row>
        <row r="1741">
          <cell r="A1741" t="str">
            <v xml:space="preserve">                    CUMCHGFAS149</v>
          </cell>
          <cell r="B1741" t="str">
            <v xml:space="preserve">                    Cum. eff. of change in acctg. prin. FAS 149</v>
          </cell>
          <cell r="C1741" t="str">
            <v>0</v>
          </cell>
          <cell r="D1741" t="str">
            <v>0</v>
          </cell>
          <cell r="E1741" t="str">
            <v>0</v>
          </cell>
          <cell r="F1741" t="str">
            <v>0</v>
          </cell>
          <cell r="G1741" t="str">
            <v>0</v>
          </cell>
          <cell r="H1741" t="str">
            <v>0</v>
          </cell>
          <cell r="I1741" t="str">
            <v>0</v>
          </cell>
          <cell r="J1741" t="str">
            <v>0</v>
          </cell>
          <cell r="K1741" t="str">
            <v>0</v>
          </cell>
          <cell r="L1741" t="str">
            <v>0</v>
          </cell>
          <cell r="M1741" t="str">
            <v>0</v>
          </cell>
          <cell r="N1741" t="str">
            <v>0</v>
          </cell>
          <cell r="O1741" t="str">
            <v>0</v>
          </cell>
          <cell r="P1741" t="str">
            <v>0</v>
          </cell>
          <cell r="Q1741" t="str">
            <v>0</v>
          </cell>
          <cell r="R1741" t="str">
            <v>0</v>
          </cell>
          <cell r="S1741" t="str">
            <v>0</v>
          </cell>
          <cell r="T1741" t="str">
            <v>0</v>
          </cell>
          <cell r="U1741" t="str">
            <v>0</v>
          </cell>
          <cell r="V1741" t="str">
            <v>0</v>
          </cell>
          <cell r="W1741" t="str">
            <v>0</v>
          </cell>
          <cell r="X1741" t="str">
            <v>0</v>
          </cell>
        </row>
        <row r="1742">
          <cell r="A1742">
            <v>813302</v>
          </cell>
          <cell r="B1742" t="str">
            <v xml:space="preserve">                              813302     Hdg ineffectiveness at 1/1/01</v>
          </cell>
          <cell r="C1742" t="str">
            <v>0</v>
          </cell>
          <cell r="D1742" t="str">
            <v>0</v>
          </cell>
          <cell r="E1742" t="str">
            <v>0</v>
          </cell>
          <cell r="F1742" t="str">
            <v>0</v>
          </cell>
          <cell r="G1742" t="str">
            <v>0</v>
          </cell>
          <cell r="H1742" t="str">
            <v>0</v>
          </cell>
          <cell r="I1742" t="str">
            <v>0</v>
          </cell>
          <cell r="J1742" t="str">
            <v>0</v>
          </cell>
          <cell r="K1742" t="str">
            <v>0</v>
          </cell>
          <cell r="L1742" t="str">
            <v>0</v>
          </cell>
          <cell r="M1742" t="str">
            <v>0</v>
          </cell>
          <cell r="N1742" t="str">
            <v>0</v>
          </cell>
          <cell r="O1742" t="str">
            <v>0</v>
          </cell>
          <cell r="P1742" t="str">
            <v>0</v>
          </cell>
          <cell r="Q1742" t="str">
            <v>0</v>
          </cell>
          <cell r="R1742" t="str">
            <v>0</v>
          </cell>
          <cell r="S1742" t="str">
            <v>0</v>
          </cell>
          <cell r="T1742" t="str">
            <v>0</v>
          </cell>
          <cell r="U1742" t="str">
            <v>0</v>
          </cell>
          <cell r="V1742" t="str">
            <v>0</v>
          </cell>
          <cell r="W1742" t="str">
            <v>0</v>
          </cell>
          <cell r="X1742" t="str">
            <v>0</v>
          </cell>
        </row>
        <row r="1743">
          <cell r="A1743">
            <v>813303</v>
          </cell>
          <cell r="B1743" t="str">
            <v xml:space="preserve">                              813303     DNQ Derivatives at 1/1/2001</v>
          </cell>
          <cell r="C1743" t="str">
            <v>0</v>
          </cell>
          <cell r="D1743" t="str">
            <v>0</v>
          </cell>
          <cell r="E1743" t="str">
            <v>0</v>
          </cell>
          <cell r="F1743" t="str">
            <v>0</v>
          </cell>
          <cell r="G1743" t="str">
            <v>0</v>
          </cell>
          <cell r="H1743" t="str">
            <v>0</v>
          </cell>
          <cell r="I1743" t="str">
            <v>0</v>
          </cell>
          <cell r="J1743" t="str">
            <v>0</v>
          </cell>
          <cell r="K1743" t="str">
            <v>0</v>
          </cell>
          <cell r="L1743" t="str">
            <v>0</v>
          </cell>
          <cell r="M1743" t="str">
            <v>0</v>
          </cell>
          <cell r="N1743" t="str">
            <v>0</v>
          </cell>
          <cell r="O1743" t="str">
            <v>0</v>
          </cell>
          <cell r="P1743" t="str">
            <v>0</v>
          </cell>
          <cell r="Q1743" t="str">
            <v>0</v>
          </cell>
          <cell r="R1743" t="str">
            <v>0</v>
          </cell>
          <cell r="S1743" t="str">
            <v>0</v>
          </cell>
          <cell r="T1743" t="str">
            <v>0</v>
          </cell>
          <cell r="U1743" t="str">
            <v>0</v>
          </cell>
          <cell r="V1743" t="str">
            <v>0</v>
          </cell>
          <cell r="W1743" t="str">
            <v>0</v>
          </cell>
          <cell r="X1743" t="str">
            <v>0</v>
          </cell>
        </row>
        <row r="1744">
          <cell r="A1744">
            <v>813304</v>
          </cell>
          <cell r="B1744" t="str">
            <v xml:space="preserve">                              813304     OPTN Time Value at 1/1/2001</v>
          </cell>
          <cell r="C1744" t="str">
            <v>0</v>
          </cell>
          <cell r="D1744" t="str">
            <v>0</v>
          </cell>
          <cell r="E1744" t="str">
            <v>0</v>
          </cell>
          <cell r="F1744" t="str">
            <v>0</v>
          </cell>
          <cell r="G1744" t="str">
            <v>0</v>
          </cell>
          <cell r="H1744" t="str">
            <v>0</v>
          </cell>
          <cell r="I1744" t="str">
            <v>0</v>
          </cell>
          <cell r="J1744" t="str">
            <v>0</v>
          </cell>
          <cell r="K1744" t="str">
            <v>0</v>
          </cell>
          <cell r="L1744" t="str">
            <v>0</v>
          </cell>
          <cell r="M1744" t="str">
            <v>0</v>
          </cell>
          <cell r="N1744" t="str">
            <v>0</v>
          </cell>
          <cell r="O1744" t="str">
            <v>0</v>
          </cell>
          <cell r="P1744" t="str">
            <v>0</v>
          </cell>
          <cell r="Q1744" t="str">
            <v>0</v>
          </cell>
          <cell r="R1744" t="str">
            <v>0</v>
          </cell>
          <cell r="S1744" t="str">
            <v>0</v>
          </cell>
          <cell r="T1744" t="str">
            <v>0</v>
          </cell>
          <cell r="U1744" t="str">
            <v>0</v>
          </cell>
          <cell r="V1744" t="str">
            <v>0</v>
          </cell>
          <cell r="W1744" t="str">
            <v>0</v>
          </cell>
          <cell r="X1744" t="str">
            <v>0</v>
          </cell>
        </row>
        <row r="1745">
          <cell r="A1745" t="str">
            <v xml:space="preserve">                         PRETXCUMCHG</v>
          </cell>
          <cell r="B1745" t="str">
            <v xml:space="preserve">                         Pretax Cum Chg in Acct Prin FAS133</v>
          </cell>
          <cell r="C1745" t="str">
            <v>0</v>
          </cell>
          <cell r="D1745" t="str">
            <v>0</v>
          </cell>
          <cell r="E1745" t="str">
            <v>0</v>
          </cell>
          <cell r="F1745" t="str">
            <v>0</v>
          </cell>
          <cell r="G1745" t="str">
            <v>0</v>
          </cell>
          <cell r="H1745" t="str">
            <v>0</v>
          </cell>
          <cell r="I1745" t="str">
            <v>0</v>
          </cell>
          <cell r="J1745" t="str">
            <v>0</v>
          </cell>
          <cell r="K1745" t="str">
            <v>0</v>
          </cell>
          <cell r="L1745" t="str">
            <v>0</v>
          </cell>
          <cell r="M1745" t="str">
            <v>0</v>
          </cell>
          <cell r="N1745" t="str">
            <v>0</v>
          </cell>
          <cell r="O1745" t="str">
            <v>0</v>
          </cell>
          <cell r="P1745" t="str">
            <v>0</v>
          </cell>
          <cell r="Q1745" t="str">
            <v>0</v>
          </cell>
          <cell r="R1745" t="str">
            <v>0</v>
          </cell>
          <cell r="S1745" t="str">
            <v>0</v>
          </cell>
          <cell r="T1745" t="str">
            <v>0</v>
          </cell>
          <cell r="U1745" t="str">
            <v>0</v>
          </cell>
          <cell r="V1745" t="str">
            <v>0</v>
          </cell>
          <cell r="W1745" t="str">
            <v>0</v>
          </cell>
          <cell r="X1745" t="str">
            <v>0</v>
          </cell>
        </row>
        <row r="1746">
          <cell r="A1746">
            <v>813305</v>
          </cell>
          <cell r="B1746" t="str">
            <v xml:space="preserve">                         813305     Tax prov - Cum Effect FAS 133</v>
          </cell>
          <cell r="C1746" t="str">
            <v>0</v>
          </cell>
          <cell r="D1746" t="str">
            <v>0</v>
          </cell>
          <cell r="E1746" t="str">
            <v>0</v>
          </cell>
          <cell r="F1746" t="str">
            <v>0</v>
          </cell>
          <cell r="G1746" t="str">
            <v>0</v>
          </cell>
          <cell r="H1746" t="str">
            <v>0</v>
          </cell>
          <cell r="I1746" t="str">
            <v>0</v>
          </cell>
          <cell r="J1746" t="str">
            <v>0</v>
          </cell>
          <cell r="K1746" t="str">
            <v>0</v>
          </cell>
          <cell r="L1746" t="str">
            <v>0</v>
          </cell>
          <cell r="M1746" t="str">
            <v>0</v>
          </cell>
          <cell r="N1746" t="str">
            <v>0</v>
          </cell>
          <cell r="O1746" t="str">
            <v>0</v>
          </cell>
          <cell r="P1746" t="str">
            <v>0</v>
          </cell>
          <cell r="Q1746" t="str">
            <v>0</v>
          </cell>
          <cell r="R1746" t="str">
            <v>0</v>
          </cell>
          <cell r="S1746" t="str">
            <v>0</v>
          </cell>
          <cell r="T1746" t="str">
            <v>0</v>
          </cell>
          <cell r="U1746" t="str">
            <v>0</v>
          </cell>
          <cell r="V1746" t="str">
            <v>0</v>
          </cell>
          <cell r="W1746" t="str">
            <v>0</v>
          </cell>
          <cell r="X1746" t="str">
            <v>0</v>
          </cell>
        </row>
        <row r="1747">
          <cell r="A1747" t="str">
            <v xml:space="preserve">                    CUMCHGACCTPR</v>
          </cell>
          <cell r="B1747" t="str">
            <v xml:space="preserve">                    Cum. eff. of change in acctg. prin. FAS 133</v>
          </cell>
          <cell r="C1747" t="str">
            <v>0</v>
          </cell>
          <cell r="D1747" t="str">
            <v>0</v>
          </cell>
          <cell r="E1747" t="str">
            <v>0</v>
          </cell>
          <cell r="F1747" t="str">
            <v>0</v>
          </cell>
          <cell r="G1747" t="str">
            <v>0</v>
          </cell>
          <cell r="H1747" t="str">
            <v>0</v>
          </cell>
          <cell r="I1747" t="str">
            <v>0</v>
          </cell>
          <cell r="J1747" t="str">
            <v>0</v>
          </cell>
          <cell r="K1747" t="str">
            <v>0</v>
          </cell>
          <cell r="L1747" t="str">
            <v>0</v>
          </cell>
          <cell r="M1747" t="str">
            <v>0</v>
          </cell>
          <cell r="N1747" t="str">
            <v>0</v>
          </cell>
          <cell r="O1747" t="str">
            <v>0</v>
          </cell>
          <cell r="P1747" t="str">
            <v>0</v>
          </cell>
          <cell r="Q1747" t="str">
            <v>0</v>
          </cell>
          <cell r="R1747" t="str">
            <v>0</v>
          </cell>
          <cell r="S1747" t="str">
            <v>0</v>
          </cell>
          <cell r="T1747" t="str">
            <v>0</v>
          </cell>
          <cell r="U1747" t="str">
            <v>0</v>
          </cell>
          <cell r="V1747" t="str">
            <v>0</v>
          </cell>
          <cell r="W1747" t="str">
            <v>0</v>
          </cell>
          <cell r="X1747" t="str">
            <v>0</v>
          </cell>
        </row>
        <row r="1748">
          <cell r="A1748" t="str">
            <v xml:space="preserve">               NETINCBOOK</v>
          </cell>
          <cell r="B1748" t="str">
            <v xml:space="preserve">               Net inc. before tax equiv. adj.</v>
          </cell>
          <cell r="C1748">
            <v>634414037.32999992</v>
          </cell>
          <cell r="D1748">
            <v>359886484.49999905</v>
          </cell>
          <cell r="E1748">
            <v>1528719976.1299996</v>
          </cell>
          <cell r="F1748">
            <v>716074461.7799983</v>
          </cell>
          <cell r="G1748">
            <v>1145053575.8699975</v>
          </cell>
          <cell r="H1748">
            <v>599810002.91999912</v>
          </cell>
          <cell r="I1748">
            <v>-280903375.349998</v>
          </cell>
          <cell r="J1748">
            <v>-502691244.67999983</v>
          </cell>
          <cell r="K1748">
            <v>387152594.17999983</v>
          </cell>
          <cell r="L1748">
            <v>191289674.68999958</v>
          </cell>
          <cell r="M1748">
            <v>18929171.090000629</v>
          </cell>
          <cell r="N1748">
            <v>1077582095.48</v>
          </cell>
          <cell r="O1748">
            <v>6267858723.1100006</v>
          </cell>
          <cell r="P1748">
            <v>5875317453.9399948</v>
          </cell>
          <cell r="Q1748">
            <v>2523020497.9599986</v>
          </cell>
          <cell r="R1748">
            <v>2460938040.5699949</v>
          </cell>
          <cell r="S1748">
            <v>-396442025.849998</v>
          </cell>
          <cell r="T1748">
            <v>1287800941.2600002</v>
          </cell>
          <cell r="U1748">
            <v>2604898445.0574999</v>
          </cell>
          <cell r="V1748">
            <v>3782555632.9599957</v>
          </cell>
          <cell r="W1748">
            <v>4618723533.222497</v>
          </cell>
          <cell r="X1748">
            <v>5009843878.1125011</v>
          </cell>
        </row>
        <row r="1749">
          <cell r="A1749" t="str">
            <v xml:space="preserve">                    TAXEQADJNII</v>
          </cell>
          <cell r="B1749" t="str">
            <v xml:space="preserve">                    Tax equivalent adjustment on NII</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row>
        <row r="1750">
          <cell r="A1750">
            <v>730003</v>
          </cell>
          <cell r="B1750" t="str">
            <v xml:space="preserve">                              730003     Tax Equiv Adj MF</v>
          </cell>
          <cell r="C1750" t="str">
            <v>0</v>
          </cell>
          <cell r="D1750" t="str">
            <v>0</v>
          </cell>
          <cell r="E1750" t="str">
            <v>0</v>
          </cell>
          <cell r="F1750" t="str">
            <v>0</v>
          </cell>
          <cell r="G1750" t="str">
            <v>0</v>
          </cell>
          <cell r="H1750" t="str">
            <v>0</v>
          </cell>
          <cell r="I1750" t="str">
            <v>0</v>
          </cell>
          <cell r="J1750" t="str">
            <v>0</v>
          </cell>
          <cell r="K1750" t="str">
            <v>0</v>
          </cell>
          <cell r="L1750" t="str">
            <v>0</v>
          </cell>
          <cell r="M1750" t="str">
            <v>0</v>
          </cell>
          <cell r="N1750" t="str">
            <v>0</v>
          </cell>
          <cell r="O1750" t="str">
            <v>0</v>
          </cell>
          <cell r="P1750" t="str">
            <v>0</v>
          </cell>
          <cell r="Q1750" t="str">
            <v>0</v>
          </cell>
          <cell r="R1750" t="str">
            <v>0</v>
          </cell>
          <cell r="S1750" t="str">
            <v>0</v>
          </cell>
          <cell r="T1750" t="str">
            <v>0</v>
          </cell>
          <cell r="U1750" t="str">
            <v>0</v>
          </cell>
          <cell r="V1750" t="str">
            <v>0</v>
          </cell>
          <cell r="W1750" t="str">
            <v>0</v>
          </cell>
          <cell r="X1750" t="str">
            <v>0</v>
          </cell>
        </row>
        <row r="1751">
          <cell r="A1751" t="str">
            <v xml:space="preserve">                         TAXEQADJMF</v>
          </cell>
          <cell r="B1751" t="str">
            <v xml:space="preserve">                         TAXEQADJMF</v>
          </cell>
          <cell r="C1751">
            <v>93179401.938461527</v>
          </cell>
          <cell r="D1751">
            <v>93801674.523076922</v>
          </cell>
          <cell r="E1751">
            <v>92864233.199999988</v>
          </cell>
          <cell r="F1751">
            <v>92860550.384615377</v>
          </cell>
          <cell r="G1751">
            <v>92979538.215384617</v>
          </cell>
          <cell r="H1751">
            <v>92991246.29230769</v>
          </cell>
          <cell r="I1751">
            <v>94473098.753846154</v>
          </cell>
          <cell r="J1751">
            <v>94198505.338461533</v>
          </cell>
          <cell r="K1751">
            <v>62640674.230769232</v>
          </cell>
          <cell r="L1751">
            <v>90267131.999999985</v>
          </cell>
          <cell r="M1751">
            <v>93912921.476923078</v>
          </cell>
          <cell r="N1751">
            <v>75001034.323076919</v>
          </cell>
          <cell r="O1751">
            <v>1014599157.5846152</v>
          </cell>
          <cell r="P1751">
            <v>1069170010.6769232</v>
          </cell>
          <cell r="Q1751">
            <v>279845309.66153842</v>
          </cell>
          <cell r="R1751">
            <v>278831334.8923077</v>
          </cell>
          <cell r="S1751">
            <v>251312278.3230769</v>
          </cell>
          <cell r="T1751">
            <v>259181087.79999995</v>
          </cell>
          <cell r="U1751">
            <v>393651236.41153848</v>
          </cell>
          <cell r="V1751">
            <v>419228303.13076925</v>
          </cell>
          <cell r="W1751">
            <v>692290889.84615386</v>
          </cell>
          <cell r="X1751">
            <v>943395991.19615388</v>
          </cell>
        </row>
        <row r="1752">
          <cell r="A1752">
            <v>730011</v>
          </cell>
          <cell r="B1752" t="str">
            <v xml:space="preserve">                              730011     Tax Equiv Adj ACF</v>
          </cell>
          <cell r="C1752" t="str">
            <v>0</v>
          </cell>
          <cell r="D1752" t="str">
            <v>0</v>
          </cell>
          <cell r="E1752" t="str">
            <v>0</v>
          </cell>
          <cell r="F1752" t="str">
            <v>0</v>
          </cell>
          <cell r="G1752" t="str">
            <v>0</v>
          </cell>
          <cell r="H1752" t="str">
            <v>0</v>
          </cell>
          <cell r="I1752" t="str">
            <v>0</v>
          </cell>
          <cell r="J1752" t="str">
            <v>0</v>
          </cell>
          <cell r="K1752" t="str">
            <v>0</v>
          </cell>
          <cell r="L1752" t="str">
            <v>0</v>
          </cell>
          <cell r="M1752" t="str">
            <v>0</v>
          </cell>
          <cell r="N1752" t="str">
            <v>0</v>
          </cell>
          <cell r="O1752" t="str">
            <v>0</v>
          </cell>
          <cell r="P1752" t="str">
            <v>0</v>
          </cell>
          <cell r="Q1752" t="str">
            <v>0</v>
          </cell>
          <cell r="R1752" t="str">
            <v>0</v>
          </cell>
          <cell r="S1752" t="str">
            <v>0</v>
          </cell>
          <cell r="T1752" t="str">
            <v>0</v>
          </cell>
          <cell r="U1752" t="str">
            <v>0</v>
          </cell>
          <cell r="V1752" t="str">
            <v>0</v>
          </cell>
          <cell r="W1752" t="str">
            <v>0</v>
          </cell>
          <cell r="X1752" t="str">
            <v>0</v>
          </cell>
        </row>
        <row r="1753">
          <cell r="A1753" t="str">
            <v xml:space="preserve">                         TAXEQADJACF</v>
          </cell>
          <cell r="B1753" t="str">
            <v xml:space="preserve">                         TAXEQADJACF</v>
          </cell>
          <cell r="C1753">
            <v>3163495.5723076919</v>
          </cell>
          <cell r="D1753">
            <v>3159757.136153846</v>
          </cell>
          <cell r="E1753">
            <v>3166582.8361538458</v>
          </cell>
          <cell r="F1753">
            <v>3190232.729230769</v>
          </cell>
          <cell r="G1753">
            <v>3215530.0515384614</v>
          </cell>
          <cell r="H1753">
            <v>3021984.3207692304</v>
          </cell>
          <cell r="I1753">
            <v>3939265.4438461536</v>
          </cell>
          <cell r="J1753">
            <v>3948295.7630769229</v>
          </cell>
          <cell r="K1753">
            <v>3982775.4838461536</v>
          </cell>
          <cell r="L1753">
            <v>3989660.556153846</v>
          </cell>
          <cell r="M1753">
            <v>4036054.0723076924</v>
          </cell>
          <cell r="N1753">
            <v>4069248.6830769228</v>
          </cell>
          <cell r="O1753">
            <v>39865373.831538461</v>
          </cell>
          <cell r="P1753">
            <v>42882882.648461536</v>
          </cell>
          <cell r="Q1753">
            <v>9489835.5446153842</v>
          </cell>
          <cell r="R1753">
            <v>9427747.1015384607</v>
          </cell>
          <cell r="S1753">
            <v>11870336.690769231</v>
          </cell>
          <cell r="T1753">
            <v>12094963.311538462</v>
          </cell>
          <cell r="U1753">
            <v>14710489.414230768</v>
          </cell>
          <cell r="V1753">
            <v>14245771.197500002</v>
          </cell>
          <cell r="W1753">
            <v>24841873.481538463</v>
          </cell>
          <cell r="X1753">
            <v>36815503.960961536</v>
          </cell>
        </row>
        <row r="1754">
          <cell r="A1754">
            <v>730008</v>
          </cell>
          <cell r="B1754" t="str">
            <v xml:space="preserve">                              730008     Tax Equiv Adj RECON</v>
          </cell>
          <cell r="C1754" t="str">
            <v>0</v>
          </cell>
          <cell r="D1754" t="str">
            <v>0</v>
          </cell>
          <cell r="E1754" t="str">
            <v>0</v>
          </cell>
          <cell r="F1754" t="str">
            <v>0</v>
          </cell>
          <cell r="G1754" t="str">
            <v>0</v>
          </cell>
          <cell r="H1754" t="str">
            <v>0</v>
          </cell>
          <cell r="I1754" t="str">
            <v>0</v>
          </cell>
          <cell r="J1754" t="str">
            <v>0</v>
          </cell>
          <cell r="K1754" t="str">
            <v>0</v>
          </cell>
          <cell r="L1754" t="str">
            <v>0</v>
          </cell>
          <cell r="M1754" t="str">
            <v>0</v>
          </cell>
          <cell r="N1754" t="str">
            <v>0</v>
          </cell>
          <cell r="O1754" t="str">
            <v>0</v>
          </cell>
          <cell r="P1754" t="str">
            <v>0</v>
          </cell>
          <cell r="Q1754" t="str">
            <v>0</v>
          </cell>
          <cell r="R1754" t="str">
            <v>0</v>
          </cell>
          <cell r="S1754" t="str">
            <v>0</v>
          </cell>
          <cell r="T1754" t="str">
            <v>0</v>
          </cell>
          <cell r="U1754" t="str">
            <v>0</v>
          </cell>
          <cell r="V1754" t="str">
            <v>0</v>
          </cell>
          <cell r="W1754" t="str">
            <v>0</v>
          </cell>
          <cell r="X1754" t="str">
            <v>0</v>
          </cell>
        </row>
        <row r="1755">
          <cell r="A1755" t="str">
            <v xml:space="preserve">                         TAXEQADJRECONMISCINC</v>
          </cell>
          <cell r="B1755" t="str">
            <v xml:space="preserve">                         TAXEQADJRECONMISCINC</v>
          </cell>
          <cell r="C1755">
            <v>-96342897.510769218</v>
          </cell>
          <cell r="D1755">
            <v>-96961431.659230769</v>
          </cell>
          <cell r="E1755">
            <v>-96030816.036153838</v>
          </cell>
          <cell r="F1755">
            <v>-96050783.113846153</v>
          </cell>
          <cell r="G1755">
            <v>-96195068.266923085</v>
          </cell>
          <cell r="H1755">
            <v>-96013230.613076925</v>
          </cell>
          <cell r="I1755">
            <v>-98412364.197692305</v>
          </cell>
          <cell r="J1755">
            <v>-98146801.10153845</v>
          </cell>
          <cell r="K1755">
            <v>-66623449.714615382</v>
          </cell>
          <cell r="L1755">
            <v>-94256792.556153834</v>
          </cell>
          <cell r="M1755">
            <v>-97948975.549230769</v>
          </cell>
          <cell r="N1755">
            <v>-79070283.006153837</v>
          </cell>
          <cell r="O1755">
            <v>-1054464531.4161537</v>
          </cell>
          <cell r="P1755">
            <v>-1112052893.3253846</v>
          </cell>
          <cell r="Q1755">
            <v>-289335145.20615381</v>
          </cell>
          <cell r="R1755">
            <v>-288259081.99384618</v>
          </cell>
          <cell r="S1755">
            <v>-263182615.01384613</v>
          </cell>
          <cell r="T1755">
            <v>-271276051.11153841</v>
          </cell>
          <cell r="U1755">
            <v>-408361725.82576919</v>
          </cell>
          <cell r="V1755">
            <v>-433474074.32826924</v>
          </cell>
          <cell r="W1755">
            <v>-717132763.32769227</v>
          </cell>
          <cell r="X1755">
            <v>-980211495.15711534</v>
          </cell>
        </row>
        <row r="1756">
          <cell r="A1756" t="str">
            <v xml:space="preserve">                    TAXEQADJMISCINC</v>
          </cell>
          <cell r="B1756" t="str">
            <v xml:space="preserve">                    Tax equiv. adj. on fee and other inc</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row>
        <row r="1757">
          <cell r="A1757" t="str">
            <v xml:space="preserve">               TAXEQADJ</v>
          </cell>
          <cell r="B1757" t="str">
            <v xml:space="preserve">               Tax equivalent adjustment</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row>
        <row r="1758">
          <cell r="A1758" t="str">
            <v xml:space="preserve">          NETINCOMETXEQ</v>
          </cell>
          <cell r="B1758" t="str">
            <v xml:space="preserve">          Net income</v>
          </cell>
          <cell r="C1758">
            <v>634414037.3300004</v>
          </cell>
          <cell r="D1758">
            <v>359886484.49999905</v>
          </cell>
          <cell r="E1758">
            <v>1528719976.1299996</v>
          </cell>
          <cell r="F1758">
            <v>716074461.7799983</v>
          </cell>
          <cell r="G1758">
            <v>1145053575.869998</v>
          </cell>
          <cell r="H1758">
            <v>599810002.92000008</v>
          </cell>
          <cell r="I1758">
            <v>-280903375.349998</v>
          </cell>
          <cell r="J1758">
            <v>-502691244.67999983</v>
          </cell>
          <cell r="K1758">
            <v>387152594.18000031</v>
          </cell>
          <cell r="L1758">
            <v>191289674.68999958</v>
          </cell>
          <cell r="M1758">
            <v>18929171.090001106</v>
          </cell>
          <cell r="N1758">
            <v>1077582095.4799995</v>
          </cell>
          <cell r="O1758">
            <v>6267858723.109993</v>
          </cell>
          <cell r="P1758">
            <v>5875317453.9399948</v>
          </cell>
          <cell r="Q1758">
            <v>2523020497.9599991</v>
          </cell>
          <cell r="R1758">
            <v>2460938040.5699964</v>
          </cell>
          <cell r="S1758">
            <v>-396442025.84999752</v>
          </cell>
          <cell r="T1758">
            <v>1287800941.2600002</v>
          </cell>
          <cell r="U1758">
            <v>2604898445.057497</v>
          </cell>
          <cell r="V1758">
            <v>3782555632.9599962</v>
          </cell>
          <cell r="W1758">
            <v>4618723533.2224951</v>
          </cell>
          <cell r="X1758">
            <v>5009843878.1125021</v>
          </cell>
        </row>
        <row r="1759">
          <cell r="A1759" t="str">
            <v xml:space="preserve">               PREFDIVIDEND</v>
          </cell>
          <cell r="B1759" t="str">
            <v xml:space="preserve">               Preferred Dividend Cost</v>
          </cell>
          <cell r="C1759">
            <v>-121745940</v>
          </cell>
          <cell r="D1759" t="str">
            <v>0</v>
          </cell>
          <cell r="E1759" t="str">
            <v>0</v>
          </cell>
          <cell r="F1759">
            <v>-127653000</v>
          </cell>
          <cell r="G1759" t="str">
            <v>0</v>
          </cell>
          <cell r="H1759" t="str">
            <v>0</v>
          </cell>
          <cell r="I1759">
            <v>-130718000</v>
          </cell>
          <cell r="J1759" t="str">
            <v>0</v>
          </cell>
          <cell r="K1759" t="str">
            <v>0</v>
          </cell>
          <cell r="L1759">
            <v>-121135000</v>
          </cell>
          <cell r="M1759" t="str">
            <v>0</v>
          </cell>
          <cell r="N1759">
            <v>-9401000</v>
          </cell>
          <cell r="O1759">
            <v>-485806810</v>
          </cell>
          <cell r="P1759">
            <v>-510652940</v>
          </cell>
          <cell r="Q1759">
            <v>-121745940</v>
          </cell>
          <cell r="R1759">
            <v>-127653000</v>
          </cell>
          <cell r="S1759">
            <v>-130718000</v>
          </cell>
          <cell r="T1759">
            <v>-130536000</v>
          </cell>
          <cell r="U1759">
            <v>-212761157.5</v>
          </cell>
          <cell r="V1759">
            <v>-217485690</v>
          </cell>
          <cell r="W1759">
            <v>-347437440</v>
          </cell>
          <cell r="X1759">
            <v>-473318440</v>
          </cell>
        </row>
        <row r="1760">
          <cell r="A1760" t="str">
            <v xml:space="preserve">               REDEMPCOST</v>
          </cell>
          <cell r="B1760" t="str">
            <v xml:space="preserve">               Issuance Costs on Redemptions</v>
          </cell>
          <cell r="C1760" t="str">
            <v>0</v>
          </cell>
          <cell r="D1760" t="str">
            <v>0</v>
          </cell>
          <cell r="E1760" t="str">
            <v>0</v>
          </cell>
          <cell r="F1760" t="str">
            <v>0</v>
          </cell>
          <cell r="G1760" t="str">
            <v>0</v>
          </cell>
          <cell r="H1760" t="str">
            <v>0</v>
          </cell>
          <cell r="I1760" t="str">
            <v>0</v>
          </cell>
          <cell r="J1760" t="str">
            <v>0</v>
          </cell>
          <cell r="K1760" t="str">
            <v>0</v>
          </cell>
          <cell r="L1760" t="str">
            <v>0</v>
          </cell>
          <cell r="M1760" t="str">
            <v>0</v>
          </cell>
          <cell r="N1760" t="str">
            <v>0</v>
          </cell>
          <cell r="O1760" t="str">
            <v>0</v>
          </cell>
          <cell r="P1760" t="str">
            <v>0</v>
          </cell>
          <cell r="Q1760" t="str">
            <v>0</v>
          </cell>
          <cell r="R1760" t="str">
            <v>0</v>
          </cell>
          <cell r="S1760" t="str">
            <v>0</v>
          </cell>
          <cell r="T1760" t="str">
            <v>0</v>
          </cell>
          <cell r="U1760" t="str">
            <v>0</v>
          </cell>
          <cell r="V1760" t="str">
            <v>0</v>
          </cell>
          <cell r="W1760" t="str">
            <v>0</v>
          </cell>
          <cell r="X1760" t="str">
            <v>0</v>
          </cell>
        </row>
        <row r="1761">
          <cell r="A1761" t="str">
            <v xml:space="preserve">          TOTPREFDIV</v>
          </cell>
          <cell r="B1761" t="str">
            <v xml:space="preserve">          Preferred Stock Dividends and issuance costs on redemptions</v>
          </cell>
          <cell r="C1761">
            <v>-121745940</v>
          </cell>
          <cell r="D1761" t="str">
            <v>0</v>
          </cell>
          <cell r="E1761" t="str">
            <v>0</v>
          </cell>
          <cell r="F1761">
            <v>-127653000</v>
          </cell>
          <cell r="G1761" t="str">
            <v>0</v>
          </cell>
          <cell r="H1761" t="str">
            <v>0</v>
          </cell>
          <cell r="I1761">
            <v>-130718000</v>
          </cell>
          <cell r="J1761" t="str">
            <v>0</v>
          </cell>
          <cell r="K1761" t="str">
            <v>0</v>
          </cell>
          <cell r="L1761">
            <v>-121135000</v>
          </cell>
          <cell r="M1761" t="str">
            <v>0</v>
          </cell>
          <cell r="N1761">
            <v>-9401000</v>
          </cell>
          <cell r="O1761">
            <v>-485806810</v>
          </cell>
          <cell r="P1761">
            <v>-510652940</v>
          </cell>
          <cell r="Q1761">
            <v>-121745940</v>
          </cell>
          <cell r="R1761">
            <v>-127653000</v>
          </cell>
          <cell r="S1761">
            <v>-130718000</v>
          </cell>
          <cell r="T1761">
            <v>-130536000</v>
          </cell>
          <cell r="U1761">
            <v>-212761157.5</v>
          </cell>
          <cell r="V1761">
            <v>-217485690</v>
          </cell>
          <cell r="W1761">
            <v>-347437440</v>
          </cell>
          <cell r="X1761">
            <v>-473318440</v>
          </cell>
        </row>
        <row r="1762">
          <cell r="A1762" t="str">
            <v xml:space="preserve">     NETINCOMETXEQAFDIV</v>
          </cell>
          <cell r="B1762" t="str">
            <v xml:space="preserve">     Net income after preferred dividends</v>
          </cell>
          <cell r="C1762">
            <v>512668097.3300004</v>
          </cell>
          <cell r="D1762">
            <v>359886484.49999905</v>
          </cell>
          <cell r="E1762">
            <v>1528719976.1299996</v>
          </cell>
          <cell r="F1762">
            <v>588421461.7799983</v>
          </cell>
          <cell r="G1762">
            <v>1145053575.869998</v>
          </cell>
          <cell r="H1762">
            <v>599810002.92000008</v>
          </cell>
          <cell r="I1762">
            <v>-411621375.349998</v>
          </cell>
          <cell r="J1762">
            <v>-502691244.67999983</v>
          </cell>
          <cell r="K1762">
            <v>387152594.18000031</v>
          </cell>
          <cell r="L1762">
            <v>70154674.68999958</v>
          </cell>
          <cell r="M1762">
            <v>18929171.090001106</v>
          </cell>
          <cell r="N1762">
            <v>1068181095.4799995</v>
          </cell>
          <cell r="O1762">
            <v>5782051913.109993</v>
          </cell>
          <cell r="P1762">
            <v>5364664513.9399948</v>
          </cell>
          <cell r="Q1762">
            <v>2401274557.9599991</v>
          </cell>
          <cell r="R1762">
            <v>2333285040.5699964</v>
          </cell>
          <cell r="S1762">
            <v>-527160025.84999752</v>
          </cell>
          <cell r="T1762">
            <v>1157264941.2600002</v>
          </cell>
          <cell r="U1762">
            <v>2392137287.557497</v>
          </cell>
          <cell r="V1762">
            <v>3565069942.9599962</v>
          </cell>
          <cell r="W1762">
            <v>4271286093.2224951</v>
          </cell>
          <cell r="X1762">
            <v>4536525438.1125021</v>
          </cell>
        </row>
        <row r="1763">
          <cell r="A1763" t="str">
            <v>INCOME_STATEMENT</v>
          </cell>
          <cell r="B1763" t="str">
            <v>Income Statement</v>
          </cell>
          <cell r="C1763">
            <v>512668097.3300004</v>
          </cell>
          <cell r="D1763">
            <v>359886484.49999905</v>
          </cell>
          <cell r="E1763">
            <v>1528719976.1299996</v>
          </cell>
          <cell r="F1763">
            <v>588421461.7799983</v>
          </cell>
          <cell r="G1763">
            <v>1145053575.869998</v>
          </cell>
          <cell r="H1763">
            <v>599810002.92000008</v>
          </cell>
          <cell r="I1763">
            <v>-411621375.349998</v>
          </cell>
          <cell r="J1763">
            <v>-502691244.67999983</v>
          </cell>
          <cell r="K1763">
            <v>387152594.18000031</v>
          </cell>
          <cell r="L1763">
            <v>70154674.68999958</v>
          </cell>
          <cell r="M1763">
            <v>18929171.090001106</v>
          </cell>
          <cell r="N1763">
            <v>1068181095.4799995</v>
          </cell>
          <cell r="O1763">
            <v>5782051913.109993</v>
          </cell>
          <cell r="P1763">
            <v>5364664513.9399948</v>
          </cell>
          <cell r="Q1763">
            <v>2401274557.9599991</v>
          </cell>
          <cell r="R1763">
            <v>2333285040.5699964</v>
          </cell>
          <cell r="S1763">
            <v>-527160025.84999752</v>
          </cell>
          <cell r="T1763">
            <v>1157264941.2600002</v>
          </cell>
          <cell r="U1763">
            <v>2392137287.557497</v>
          </cell>
          <cell r="V1763">
            <v>3565069942.9599962</v>
          </cell>
          <cell r="W1763">
            <v>4271286093.2224951</v>
          </cell>
          <cell r="X1763">
            <v>4536525438.1125021</v>
          </cell>
        </row>
        <row r="1764">
          <cell r="A1764">
            <v>0</v>
          </cell>
        </row>
        <row r="1765">
          <cell r="A1765">
            <v>0</v>
          </cell>
        </row>
      </sheetData>
      <sheetData sheetId="14" refreshError="1"/>
      <sheetData sheetId="15" refreshError="1"/>
      <sheetData sheetId="16" refreshError="1"/>
      <sheetData sheetId="17" refreshError="1"/>
      <sheetData sheetId="1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 Summary"/>
      <sheetName val="Levels"/>
      <sheetName val="TS-Template (2)"/>
      <sheetName val="TS-CompMats"/>
      <sheetName val="TS-Price"/>
      <sheetName val="TS-Prosup"/>
      <sheetName val="Pricing template"/>
      <sheetName val="TS-Template"/>
      <sheetName val="Repline"/>
      <sheetName val="Issuer Specific Lookup"/>
      <sheetName val="Penalty Calc"/>
      <sheetName val="Pricing Cashflow"/>
      <sheetName val="NIM Cashflow"/>
      <sheetName val="GOS - No MI"/>
      <sheetName val="1mlcap"/>
      <sheetName val="AvailFund"/>
      <sheetName val="AFC Calc"/>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3">
          <cell r="B3" t="str">
            <v>WMC</v>
          </cell>
          <cell r="D3" t="str">
            <v>FF</v>
          </cell>
        </row>
        <row r="4">
          <cell r="B4" t="str">
            <v>*CprArm2280</v>
          </cell>
          <cell r="D4" t="str">
            <v>*CprArm2280</v>
          </cell>
        </row>
        <row r="5">
          <cell r="B5" t="str">
            <v>*CprArm2282</v>
          </cell>
          <cell r="D5" t="str">
            <v>*CprArm2282</v>
          </cell>
        </row>
        <row r="6">
          <cell r="D6" t="str">
            <v>*CprArm2283</v>
          </cell>
        </row>
        <row r="7">
          <cell r="D7" t="str">
            <v>*CprArm3270</v>
          </cell>
        </row>
        <row r="8">
          <cell r="D8" t="str">
            <v>*CprArm3273</v>
          </cell>
        </row>
        <row r="9">
          <cell r="D9" t="str">
            <v>*CprFix30y0</v>
          </cell>
        </row>
        <row r="10">
          <cell r="D10" t="str">
            <v>*CprFix30y3</v>
          </cell>
        </row>
      </sheetData>
      <sheetData sheetId="10" refreshError="1"/>
      <sheetData sheetId="11" refreshError="1"/>
      <sheetData sheetId="12"/>
      <sheetData sheetId="13"/>
      <sheetData sheetId="14" refreshError="1"/>
      <sheetData sheetId="15" refreshError="1"/>
      <sheetData sheetId="1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vels"/>
      <sheetName val="Penalty Calc"/>
      <sheetName val="Bid Variance"/>
      <sheetName val="Rating Agency Discussion"/>
      <sheetName val="Collateral Comparison"/>
      <sheetName val="Issuer Specific Assumptions"/>
      <sheetName val="Repline"/>
      <sheetName val="TS-Template"/>
      <sheetName val="TSTemplate Residual Profile"/>
      <sheetName val="TSBid"/>
      <sheetName val="TSBid Residual Profile"/>
      <sheetName val="TS-1"/>
      <sheetName val="TS1 Residual Profile"/>
      <sheetName val="Pricing Cashflow"/>
      <sheetName val="NIM Cashflow"/>
      <sheetName val="BBBmatrx"/>
      <sheetName val="GOS"/>
      <sheetName val="AFC"/>
      <sheetName val="CDR"/>
      <sheetName val="assumption"/>
      <sheetName val="Libor"/>
      <sheetName val="vectors"/>
      <sheetName val="1mlcap"/>
      <sheetName val="AvailFund"/>
    </sheetNames>
    <sheetDataSet>
      <sheetData sheetId="0"/>
      <sheetData sheetId="1"/>
      <sheetData sheetId="2"/>
      <sheetData sheetId="3"/>
      <sheetData sheetId="4"/>
      <sheetData sheetId="5">
        <row r="4">
          <cell r="B4" t="str">
            <v>*CprArm2280</v>
          </cell>
        </row>
        <row r="5">
          <cell r="B5" t="str">
            <v>*CprArm2282</v>
          </cell>
        </row>
        <row r="6">
          <cell r="B6" t="str">
            <v>*CprFix30y3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P_Monthly_Stat_Accounts"/>
      <sheetName val="slide 1- variance October"/>
      <sheetName val="investment product sum"/>
      <sheetName val="LIP_Monthly_Matrix"/>
      <sheetName val="OctGL"/>
      <sheetName val="GL Recon"/>
      <sheetName val="USTDefeasance"/>
      <sheetName val="cash Collateral_Calculations "/>
      <sheetName val="ESSBASE"/>
      <sheetName val="89489"/>
      <sheetName val="October daily libor"/>
      <sheetName val="Oct BBA Libor"/>
      <sheetName val="LIBOR"/>
      <sheetName val="ROEPB-INPUT-CA"/>
      <sheetName val="ROEPB-OUTPUT-CA2"/>
      <sheetName val="is retrieve"/>
      <sheetName val="Input"/>
      <sheetName val="Cablevision Systems Corp"/>
      <sheetName val="Jan"/>
      <sheetName val="Transfers"/>
      <sheetName val="SAMWL"/>
    </sheetNames>
    <sheetDataSet>
      <sheetData sheetId="0" refreshError="1">
        <row r="1">
          <cell r="A1" t="str">
            <v>Account Number</v>
          </cell>
          <cell r="B1" t="str">
            <v>Account Name</v>
          </cell>
          <cell r="C1" t="str">
            <v>Value</v>
          </cell>
        </row>
        <row r="2">
          <cell r="A2" t="str">
            <v>955010</v>
          </cell>
          <cell r="B2" t="str">
            <v>Redem value Euro dollars LIP</v>
          </cell>
          <cell r="C2">
            <v>0</v>
          </cell>
        </row>
        <row r="3">
          <cell r="A3" t="str">
            <v>955015</v>
          </cell>
          <cell r="B3" t="str">
            <v>Redem val asset-backed sec LIP</v>
          </cell>
          <cell r="C3">
            <v>16525412491.035</v>
          </cell>
        </row>
        <row r="4">
          <cell r="A4" t="str">
            <v>955020</v>
          </cell>
          <cell r="B4" t="str">
            <v>Redem value of comm paper LIP</v>
          </cell>
          <cell r="C4">
            <v>450000000</v>
          </cell>
        </row>
        <row r="5">
          <cell r="A5" t="str">
            <v>955025</v>
          </cell>
          <cell r="B5" t="str">
            <v>Redem value corp debt sec LIP</v>
          </cell>
          <cell r="C5">
            <v>13955830000</v>
          </cell>
        </row>
        <row r="6">
          <cell r="A6" t="str">
            <v>955030</v>
          </cell>
          <cell r="B6" t="str">
            <v>Redem val other corp debt LIP</v>
          </cell>
          <cell r="C6">
            <v>0</v>
          </cell>
        </row>
        <row r="7">
          <cell r="A7" t="str">
            <v>955035</v>
          </cell>
          <cell r="B7" t="str">
            <v>Redem value municipal bond LIP</v>
          </cell>
          <cell r="C7">
            <v>0</v>
          </cell>
        </row>
        <row r="8">
          <cell r="A8" t="str">
            <v>955040</v>
          </cell>
          <cell r="B8" t="str">
            <v>Redem value other gov debt LIP</v>
          </cell>
          <cell r="C8">
            <v>0</v>
          </cell>
        </row>
        <row r="9">
          <cell r="A9" t="str">
            <v>955045</v>
          </cell>
          <cell r="B9" t="str">
            <v>Redem val oth non-mtg sec LIP</v>
          </cell>
          <cell r="C9">
            <v>0</v>
          </cell>
        </row>
        <row r="10">
          <cell r="A10" t="str">
            <v>955470</v>
          </cell>
          <cell r="B10" t="str">
            <v>Redem val other CDs LIP</v>
          </cell>
          <cell r="C10">
            <v>32600000</v>
          </cell>
        </row>
        <row r="11">
          <cell r="A11" t="str">
            <v>955110</v>
          </cell>
          <cell r="B11" t="str">
            <v>Accum CBA Eurodollar LIP</v>
          </cell>
          <cell r="C11">
            <v>0</v>
          </cell>
        </row>
        <row r="12">
          <cell r="A12" t="str">
            <v>955115</v>
          </cell>
          <cell r="B12" t="str">
            <v>Accum CBA asset-backed Sec LIP</v>
          </cell>
          <cell r="C12">
            <v>6156300.3700000001</v>
          </cell>
        </row>
        <row r="13">
          <cell r="A13" t="str">
            <v>955120</v>
          </cell>
          <cell r="B13" t="str">
            <v>Accum CBA commercial paper LIP</v>
          </cell>
          <cell r="C13">
            <v>-75661.27</v>
          </cell>
        </row>
        <row r="14">
          <cell r="A14" t="str">
            <v>955125</v>
          </cell>
          <cell r="B14" t="str">
            <v>Accum CBA corp debt Sec LIP</v>
          </cell>
          <cell r="C14">
            <v>-356933.89</v>
          </cell>
        </row>
        <row r="15">
          <cell r="A15" t="str">
            <v>955130</v>
          </cell>
          <cell r="B15" t="str">
            <v>Accum CBA other corp debt LIP</v>
          </cell>
          <cell r="C15">
            <v>0</v>
          </cell>
        </row>
        <row r="16">
          <cell r="A16" t="str">
            <v>955135</v>
          </cell>
          <cell r="B16" t="str">
            <v>Accum CBA municipal bonds LIP</v>
          </cell>
          <cell r="C16">
            <v>0</v>
          </cell>
        </row>
        <row r="17">
          <cell r="A17" t="str">
            <v>955140</v>
          </cell>
          <cell r="B17" t="str">
            <v>Accum CBA other govt debt LIP</v>
          </cell>
          <cell r="C17">
            <v>0</v>
          </cell>
        </row>
        <row r="18">
          <cell r="A18" t="str">
            <v>955145</v>
          </cell>
          <cell r="B18" t="str">
            <v>Accum CBA oth non mtg Sec LIP</v>
          </cell>
          <cell r="C18">
            <v>0</v>
          </cell>
        </row>
        <row r="19">
          <cell r="A19" t="str">
            <v>955475</v>
          </cell>
          <cell r="B19" t="str">
            <v>Accum CBA other CDs LIP</v>
          </cell>
          <cell r="C19">
            <v>-5274.79</v>
          </cell>
        </row>
        <row r="20">
          <cell r="A20" t="str">
            <v>955215</v>
          </cell>
          <cell r="B20" t="str">
            <v>FMV adj asset-backed Sec LIP</v>
          </cell>
          <cell r="C20">
            <v>-114834193.62</v>
          </cell>
        </row>
        <row r="21">
          <cell r="A21" t="str">
            <v>955220</v>
          </cell>
          <cell r="B21" t="str">
            <v>FMV adj commercial paper LIP</v>
          </cell>
          <cell r="C21">
            <v>-10446402.380000001</v>
          </cell>
        </row>
        <row r="22">
          <cell r="A22" t="str">
            <v>955225</v>
          </cell>
          <cell r="B22" t="str">
            <v>FMV adj corp debt sec LIP</v>
          </cell>
          <cell r="C22">
            <v>-90932437.069999993</v>
          </cell>
        </row>
        <row r="23">
          <cell r="A23" t="str">
            <v>955230</v>
          </cell>
          <cell r="B23" t="str">
            <v>FMV adj other Corp debt LIP</v>
          </cell>
          <cell r="C23">
            <v>0</v>
          </cell>
        </row>
        <row r="24">
          <cell r="A24" t="str">
            <v>955235</v>
          </cell>
          <cell r="B24" t="str">
            <v>FMV adj of muni bonds LIP</v>
          </cell>
          <cell r="C24">
            <v>0</v>
          </cell>
        </row>
        <row r="25">
          <cell r="A25" t="str">
            <v>955240</v>
          </cell>
          <cell r="B25" t="str">
            <v>FMV adj other govt debt LIP</v>
          </cell>
          <cell r="C25">
            <v>0</v>
          </cell>
        </row>
        <row r="26">
          <cell r="A26" t="str">
            <v>955245</v>
          </cell>
          <cell r="B26" t="str">
            <v>FMV adj other non-mtg Sec LIP</v>
          </cell>
          <cell r="C26">
            <v>0</v>
          </cell>
        </row>
        <row r="27">
          <cell r="A27" t="str">
            <v>955250</v>
          </cell>
          <cell r="B27" t="str">
            <v>FMV adj fed funds sold LIP</v>
          </cell>
          <cell r="C27">
            <v>0</v>
          </cell>
        </row>
        <row r="28">
          <cell r="A28" t="str">
            <v>955255</v>
          </cell>
          <cell r="B28" t="str">
            <v>FMV adj eurodollars LIP</v>
          </cell>
          <cell r="C28">
            <v>0</v>
          </cell>
        </row>
        <row r="29">
          <cell r="A29" t="str">
            <v>955260</v>
          </cell>
          <cell r="B29" t="str">
            <v>FMV adj Sec repurch agrmnt LIP</v>
          </cell>
          <cell r="C29">
            <v>0</v>
          </cell>
        </row>
        <row r="30">
          <cell r="A30" t="str">
            <v>955480</v>
          </cell>
          <cell r="B30" t="str">
            <v>FMV adj other CDs LIP</v>
          </cell>
          <cell r="C30">
            <v>0</v>
          </cell>
        </row>
        <row r="31">
          <cell r="A31" t="str">
            <v>955315</v>
          </cell>
          <cell r="B31" t="str">
            <v>Accum imp asset-backed sec LIP</v>
          </cell>
          <cell r="C31">
            <v>-4150735.36</v>
          </cell>
        </row>
        <row r="32">
          <cell r="A32" t="str">
            <v>955320</v>
          </cell>
          <cell r="B32" t="str">
            <v>Accum imp commercial paper LIP</v>
          </cell>
          <cell r="C32">
            <v>0</v>
          </cell>
        </row>
        <row r="33">
          <cell r="A33" t="str">
            <v>955325</v>
          </cell>
          <cell r="B33" t="str">
            <v>Accum imp corp debt sec LIP</v>
          </cell>
          <cell r="C33">
            <v>-47274862.299999997</v>
          </cell>
        </row>
        <row r="34">
          <cell r="A34" t="str">
            <v>955330</v>
          </cell>
          <cell r="B34" t="str">
            <v>Accum imp other corp debt LIP</v>
          </cell>
          <cell r="C34">
            <v>0</v>
          </cell>
        </row>
        <row r="35">
          <cell r="A35" t="str">
            <v>955335</v>
          </cell>
          <cell r="B35" t="str">
            <v>Accum imp municipal bonds LIP</v>
          </cell>
          <cell r="C35">
            <v>0</v>
          </cell>
        </row>
        <row r="36">
          <cell r="A36" t="str">
            <v>955340</v>
          </cell>
          <cell r="B36" t="str">
            <v>Accum imp of othr gov debt LIP</v>
          </cell>
          <cell r="C36">
            <v>0</v>
          </cell>
        </row>
        <row r="37">
          <cell r="A37" t="str">
            <v>955345</v>
          </cell>
          <cell r="B37" t="str">
            <v>Accum imp other nonmtg sec LIP</v>
          </cell>
          <cell r="C37">
            <v>0</v>
          </cell>
        </row>
        <row r="38">
          <cell r="A38" t="str">
            <v>955485</v>
          </cell>
          <cell r="B38" t="str">
            <v>Accum imp other CDs LIP</v>
          </cell>
          <cell r="C38">
            <v>0</v>
          </cell>
        </row>
        <row r="39">
          <cell r="A39" t="str">
            <v>955415</v>
          </cell>
          <cell r="B39" t="str">
            <v>Int inc asset-backed sec LIP</v>
          </cell>
          <cell r="C39">
            <v>-87516020.640000015</v>
          </cell>
        </row>
        <row r="40">
          <cell r="A40" t="str">
            <v>955420</v>
          </cell>
          <cell r="B40" t="str">
            <v>Int inc commercial paper LIP</v>
          </cell>
          <cell r="C40">
            <v>-3796660.14</v>
          </cell>
        </row>
        <row r="41">
          <cell r="A41" t="str">
            <v>955425</v>
          </cell>
          <cell r="B41" t="str">
            <v>Int inc corp debt sec LIP</v>
          </cell>
          <cell r="C41">
            <v>-80674774.140000001</v>
          </cell>
        </row>
        <row r="42">
          <cell r="A42" t="str">
            <v>955430</v>
          </cell>
          <cell r="B42" t="str">
            <v>Int inc other corp debt LIP</v>
          </cell>
          <cell r="C42">
            <v>0</v>
          </cell>
        </row>
        <row r="43">
          <cell r="A43" t="str">
            <v>955435</v>
          </cell>
          <cell r="B43" t="str">
            <v>Int inc municipal bonds LIP</v>
          </cell>
          <cell r="C43">
            <v>0</v>
          </cell>
        </row>
        <row r="44">
          <cell r="A44" t="str">
            <v>955440</v>
          </cell>
          <cell r="B44" t="str">
            <v>Int inc other govt debt LIP</v>
          </cell>
          <cell r="C44">
            <v>0</v>
          </cell>
        </row>
        <row r="45">
          <cell r="A45" t="str">
            <v>955445</v>
          </cell>
          <cell r="B45" t="str">
            <v>Int inc other non-mtg sec LIP</v>
          </cell>
          <cell r="C45">
            <v>0</v>
          </cell>
        </row>
        <row r="46">
          <cell r="A46" t="str">
            <v>955450</v>
          </cell>
          <cell r="B46" t="str">
            <v>Int inc of fed funds sold LIP</v>
          </cell>
          <cell r="C46">
            <v>-38237778.310000002</v>
          </cell>
        </row>
        <row r="47">
          <cell r="A47" t="str">
            <v>955455</v>
          </cell>
          <cell r="B47" t="str">
            <v>Int inc Eurodollars LIP</v>
          </cell>
          <cell r="C47">
            <v>0</v>
          </cell>
        </row>
        <row r="48">
          <cell r="A48" t="str">
            <v>955460</v>
          </cell>
          <cell r="B48" t="str">
            <v>Int inc sec repurch agrmnt LIP</v>
          </cell>
          <cell r="C48">
            <v>0</v>
          </cell>
        </row>
        <row r="49">
          <cell r="A49" t="str">
            <v>955490</v>
          </cell>
          <cell r="B49" t="str">
            <v>Int Inc other CDs LIP</v>
          </cell>
          <cell r="C49">
            <v>-2507220.69</v>
          </cell>
        </row>
        <row r="50">
          <cell r="A50" t="str">
            <v>955495</v>
          </cell>
          <cell r="B50" t="str">
            <v>Int inc cash &amp; cash eq LIP</v>
          </cell>
          <cell r="C50">
            <v>-59789662.689999998</v>
          </cell>
        </row>
        <row r="51">
          <cell r="A51" t="str">
            <v>955500</v>
          </cell>
          <cell r="B51" t="str">
            <v>INTINC_OTHASSTS_LIP</v>
          </cell>
          <cell r="C51">
            <v>-2142240.2400000002</v>
          </cell>
        </row>
        <row r="55">
          <cell r="A55" t="str">
            <v>955505</v>
          </cell>
          <cell r="B55" t="str">
            <v>Avg Bal AFS Securities</v>
          </cell>
          <cell r="C55">
            <v>37039585381.040001</v>
          </cell>
        </row>
        <row r="56">
          <cell r="A56" t="str">
            <v>955510</v>
          </cell>
          <cell r="B56" t="str">
            <v>Avg Bal Cash &amp; Cash Eq</v>
          </cell>
          <cell r="C56">
            <v>13824689766.580002</v>
          </cell>
        </row>
        <row r="57">
          <cell r="A57" t="str">
            <v>955515</v>
          </cell>
          <cell r="B57" t="str">
            <v>Avg Bal Federal Funds &amp; Securities Repo</v>
          </cell>
          <cell r="C57">
            <v>8408393190.8800001</v>
          </cell>
        </row>
      </sheetData>
      <sheetData sheetId="1"/>
      <sheetData sheetId="2"/>
      <sheetData sheetId="3">
        <row r="1">
          <cell r="A1" t="str">
            <v>ACTG_PER_DT</v>
          </cell>
        </row>
      </sheetData>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CTIVE"/>
      <sheetName val="INPUTS&gt;&gt;"/>
      <sheetName val="TOC"/>
      <sheetName val="W0"/>
      <sheetName val="X1"/>
      <sheetName val="X2"/>
      <sheetName val="X3"/>
      <sheetName val="X4"/>
      <sheetName val="X5"/>
      <sheetName val="X6"/>
      <sheetName val="X7"/>
      <sheetName val="X8"/>
      <sheetName val="ANALYSIS&gt;&gt;"/>
      <sheetName val="1662962834"/>
      <sheetName val="1665150427"/>
      <sheetName val="1668854788"/>
      <sheetName val="1669811380"/>
      <sheetName val="1672159331 "/>
      <sheetName val="1674107624"/>
      <sheetName val="1675244426 "/>
      <sheetName val="1675536445"/>
      <sheetName val="1676097542"/>
      <sheetName val="1676970905"/>
      <sheetName val="1679905185"/>
      <sheetName val="1683329255"/>
      <sheetName val="8000982815"/>
      <sheetName val="8000984371"/>
      <sheetName val="9913000226"/>
      <sheetName val="OUTPUTS &gt;&gt;"/>
      <sheetName val="1.REO Summary of Adjustments "/>
      <sheetName val="2.Lockdown Reconciliation"/>
      <sheetName val="3.Severity Analysis"/>
      <sheetName val="APPENDICES &gt;&gt;"/>
      <sheetName val="Appendix A - AccountCodes"/>
      <sheetName val="LIP_Monthly_Stat_Accounts"/>
      <sheetName val="is retrieve"/>
      <sheetName val="IO Servicing Strip"/>
      <sheetName val="IO Mk to Mkt"/>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A1" t="str">
            <v>Lookup</v>
          </cell>
          <cell r="B1" t="str">
            <v>Account_Code</v>
          </cell>
          <cell r="C1" t="str">
            <v>Account_Name</v>
          </cell>
        </row>
        <row r="2">
          <cell r="A2" t="str">
            <v>0000-00</v>
          </cell>
          <cell r="B2" t="str">
            <v>000000</v>
          </cell>
          <cell r="C2" t="str">
            <v>Rejected Transaction</v>
          </cell>
        </row>
        <row r="3">
          <cell r="A3" t="str">
            <v>1173-61</v>
          </cell>
          <cell r="B3" t="str">
            <v>117361</v>
          </cell>
          <cell r="C3" t="str">
            <v>Portfolio UPB</v>
          </cell>
        </row>
        <row r="4">
          <cell r="A4" t="str">
            <v>1417-32</v>
          </cell>
          <cell r="B4" t="str">
            <v>141732</v>
          </cell>
          <cell r="C4" t="str">
            <v>Cash Clearing Acct- Blue Valley</v>
          </cell>
        </row>
        <row r="5">
          <cell r="A5" t="str">
            <v>1622-01</v>
          </cell>
          <cell r="B5" t="str">
            <v>162201</v>
          </cell>
          <cell r="C5" t="str">
            <v>CMF Foreclosure Advance</v>
          </cell>
        </row>
        <row r="6">
          <cell r="A6" t="str">
            <v>1731-11</v>
          </cell>
          <cell r="B6" t="str">
            <v>173111</v>
          </cell>
          <cell r="C6" t="str">
            <v>Claims-Gov't MF Cash</v>
          </cell>
        </row>
        <row r="7">
          <cell r="A7" t="str">
            <v>1731-13</v>
          </cell>
          <cell r="B7" t="str">
            <v>173113</v>
          </cell>
          <cell r="C7" t="str">
            <v>Claims-Gov't MF FHA Debentures</v>
          </cell>
        </row>
        <row r="8">
          <cell r="A8" t="str">
            <v>1732-31</v>
          </cell>
          <cell r="B8" t="str">
            <v>173231</v>
          </cell>
          <cell r="C8" t="str">
            <v>CMF Acquired Property</v>
          </cell>
        </row>
        <row r="9">
          <cell r="A9" t="str">
            <v>1732-32</v>
          </cell>
          <cell r="B9" t="str">
            <v>173232</v>
          </cell>
          <cell r="C9" t="str">
            <v>DUS Loss Sharing Receivable</v>
          </cell>
        </row>
        <row r="10">
          <cell r="A10" t="str">
            <v>1732-41</v>
          </cell>
          <cell r="B10" t="str">
            <v>173241</v>
          </cell>
          <cell r="C10" t="str">
            <v>CMF Acquired Property-Contra</v>
          </cell>
        </row>
        <row r="11">
          <cell r="A11" t="str">
            <v>1733-10</v>
          </cell>
          <cell r="B11" t="str">
            <v>173310</v>
          </cell>
          <cell r="C11" t="str">
            <v>CMF Valuation</v>
          </cell>
        </row>
        <row r="12">
          <cell r="A12" t="str">
            <v>1771-11</v>
          </cell>
          <cell r="B12" t="str">
            <v>177111</v>
          </cell>
          <cell r="C12" t="str">
            <v>Allowance--FHA Project Claims</v>
          </cell>
        </row>
        <row r="13">
          <cell r="A13" t="str">
            <v>1772-21</v>
          </cell>
          <cell r="B13" t="str">
            <v>177221</v>
          </cell>
          <cell r="C13" t="str">
            <v>Multifamily Allowance For Loss</v>
          </cell>
        </row>
        <row r="14">
          <cell r="A14" t="str">
            <v>2114-11</v>
          </cell>
          <cell r="B14" t="str">
            <v>211411</v>
          </cell>
          <cell r="C14" t="str">
            <v>Invest Agreements</v>
          </cell>
        </row>
        <row r="15">
          <cell r="A15" t="str">
            <v>2335-11</v>
          </cell>
          <cell r="B15" t="str">
            <v>233511</v>
          </cell>
          <cell r="C15" t="str">
            <v>Accounts Payable - Mortgage Escrows</v>
          </cell>
        </row>
        <row r="16">
          <cell r="A16" t="str">
            <v>2530-81</v>
          </cell>
          <cell r="B16" t="str">
            <v>253081</v>
          </cell>
          <cell r="C16" t="str">
            <v>Due Investor CE/REO</v>
          </cell>
        </row>
        <row r="17">
          <cell r="A17" t="str">
            <v>2605-11</v>
          </cell>
          <cell r="B17" t="str">
            <v>260511</v>
          </cell>
          <cell r="C17" t="str">
            <v>MBS Chargeoffs</v>
          </cell>
        </row>
        <row r="18">
          <cell r="A18" t="str">
            <v>2606-11</v>
          </cell>
          <cell r="B18" t="str">
            <v>260611</v>
          </cell>
          <cell r="C18" t="str">
            <v>Credit Enhancement Chareoffs</v>
          </cell>
        </row>
        <row r="19">
          <cell r="A19" t="str">
            <v>4173-51</v>
          </cell>
          <cell r="B19" t="str">
            <v>417351</v>
          </cell>
          <cell r="C19" t="str">
            <v>Interest Inocme</v>
          </cell>
        </row>
        <row r="20">
          <cell r="A20" t="str">
            <v>6100-50</v>
          </cell>
          <cell r="B20" t="str">
            <v>610050</v>
          </cell>
          <cell r="C20" t="str">
            <v>CMF Foreclosure Expense</v>
          </cell>
        </row>
        <row r="21">
          <cell r="A21" t="str">
            <v>6121-32</v>
          </cell>
          <cell r="B21" t="str">
            <v>612132</v>
          </cell>
          <cell r="C21" t="str">
            <v>Mortgage Related Legal Fees</v>
          </cell>
        </row>
        <row r="22">
          <cell r="A22" t="str">
            <v>7476-69</v>
          </cell>
          <cell r="B22" t="str">
            <v>747669</v>
          </cell>
          <cell r="C22" t="str">
            <v>Miscellaneous Income</v>
          </cell>
        </row>
        <row r="23">
          <cell r="A23" t="str">
            <v>9999-99</v>
          </cell>
          <cell r="B23" t="str">
            <v>999999</v>
          </cell>
          <cell r="C23" t="str">
            <v>REO Insurance Premium</v>
          </cell>
        </row>
        <row r="24">
          <cell r="A24" t="str">
            <v>1629-60</v>
          </cell>
          <cell r="B24">
            <v>162960</v>
          </cell>
          <cell r="C24" t="str">
            <v>Shortage/Surplus</v>
          </cell>
        </row>
        <row r="25">
          <cell r="A25" t="str">
            <v>Other</v>
          </cell>
          <cell r="B25" t="str">
            <v>Other</v>
          </cell>
          <cell r="C25" t="str">
            <v>Other</v>
          </cell>
        </row>
        <row r="26">
          <cell r="A26" t="str">
            <v>1173-53</v>
          </cell>
          <cell r="B26" t="str">
            <v>1173-53</v>
          </cell>
          <cell r="C26" t="str">
            <v>Unliquidated UPB</v>
          </cell>
        </row>
        <row r="27">
          <cell r="A27" t="str">
            <v>1533-91</v>
          </cell>
          <cell r="B27" t="str">
            <v>1533-91</v>
          </cell>
          <cell r="C27" t="str">
            <v>Stop Interest</v>
          </cell>
        </row>
      </sheetData>
      <sheetData sheetId="34" refreshError="1"/>
      <sheetData sheetId="35" refreshError="1"/>
      <sheetData sheetId="36" refreshError="1"/>
      <sheetData sheetId="37" refreshError="1"/>
      <sheetData sheetId="3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PTRs&gt;&gt;"/>
      <sheetName val="1.1669370690.XLS"/>
      <sheetName val="2.1673819688.XLS"/>
      <sheetName val="3.1674047591.XLS"/>
      <sheetName val="4.1674663660.XLS"/>
      <sheetName val="5.1675021925.XLS"/>
      <sheetName val="6.1675405789.XLS"/>
      <sheetName val="7.8000983985.XLS"/>
      <sheetName val="8.8000984088.XLS"/>
      <sheetName val="9.8000984812.XLS"/>
      <sheetName val="10.8000988076.XLS"/>
      <sheetName val="11.9913000190.XLS"/>
      <sheetName val="12.9913000191.XLS"/>
      <sheetName val="LEADSHEETS&gt;&gt;"/>
      <sheetName val="1.1669370690"/>
      <sheetName val="2.1673819688"/>
      <sheetName val="3.1674047591"/>
      <sheetName val="4.1674663660"/>
      <sheetName val="5.1675021925"/>
      <sheetName val="6.1675405789"/>
      <sheetName val="7.8000983985"/>
      <sheetName val="8.8000984088"/>
      <sheetName val="9.8000984812"/>
      <sheetName val="10.8000988076"/>
      <sheetName val="11.9913000190"/>
      <sheetName val="12.9913000191"/>
      <sheetName val="OUTPUTS&gt;&gt;"/>
      <sheetName val="1.REO Summary of Adjustments "/>
      <sheetName val="1a. REO Account Adjustments"/>
      <sheetName val="2.Severity Summary"/>
      <sheetName val="3.Allowance Model Severity"/>
      <sheetName val="4a.CO Roll Fwd Summary"/>
      <sheetName val="4b.CO Roll Forward Q1"/>
      <sheetName val="4c.CO Roll Forward Q2"/>
      <sheetName val="4d.CO Roll Forward Q3"/>
      <sheetName val="4e.CO Roll Forward Q4"/>
      <sheetName val="5a.FPE Roll Fwd Summary"/>
      <sheetName val="5b.FPE Roll Forward Q1"/>
      <sheetName val="5c.FPE Roll Forward Q2"/>
      <sheetName val="5d.FPE Roll Forward Q3"/>
      <sheetName val="5e.FPE Roll Forward Q4"/>
      <sheetName val="AccountCodes"/>
      <sheetName val="Appendix A - AccountCodes"/>
      <sheetName val="LIP_Monthly_Stat_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refreshError="1"/>
      <sheetData sheetId="24"/>
      <sheetData sheetId="25"/>
      <sheetData sheetId="26"/>
      <sheetData sheetId="27" refreshError="1"/>
      <sheetData sheetId="28" refreshError="1">
        <row r="2">
          <cell r="O2" t="str">
            <v>Lookup Account and Loan Number and Date</v>
          </cell>
        </row>
        <row r="3">
          <cell r="O3" t="str">
            <v>6100-50_1669370690_38807</v>
          </cell>
        </row>
        <row r="4">
          <cell r="O4" t="str">
            <v>1622-01_1669370690_38807</v>
          </cell>
        </row>
        <row r="5">
          <cell r="O5" t="str">
            <v>6100-50_1669370690_38898</v>
          </cell>
        </row>
        <row r="6">
          <cell r="O6" t="str">
            <v>1622-01_1669370690_38898</v>
          </cell>
        </row>
        <row r="7">
          <cell r="O7" t="str">
            <v>6100-50_1669370690_38990</v>
          </cell>
        </row>
        <row r="8">
          <cell r="O8" t="str">
            <v>1622-01_1669370690_38990</v>
          </cell>
        </row>
        <row r="9">
          <cell r="O9" t="str">
            <v>_1673819688_</v>
          </cell>
        </row>
        <row r="10">
          <cell r="O10" t="str">
            <v>1732-31_1674047591_38807</v>
          </cell>
        </row>
        <row r="11">
          <cell r="O11" t="str">
            <v>1772-21_1674047591_38807</v>
          </cell>
        </row>
        <row r="12">
          <cell r="O12" t="str">
            <v>1732-31_1674047591_38898</v>
          </cell>
        </row>
        <row r="13">
          <cell r="O13" t="str">
            <v>1772-21_1674047591_38898</v>
          </cell>
        </row>
        <row r="14">
          <cell r="O14" t="str">
            <v>6100-50_1674047591_38990</v>
          </cell>
        </row>
        <row r="15">
          <cell r="O15" t="str">
            <v>1732-31_1674047591_38990</v>
          </cell>
        </row>
        <row r="16">
          <cell r="O16" t="str">
            <v>1732-31_1674047591_38807</v>
          </cell>
        </row>
        <row r="17">
          <cell r="O17" t="str">
            <v>1772-21_1674047591_38807</v>
          </cell>
        </row>
        <row r="18">
          <cell r="O18" t="str">
            <v>6100-50_1674047591_38807</v>
          </cell>
        </row>
        <row r="19">
          <cell r="O19" t="str">
            <v>1733-10_1674047591_38807</v>
          </cell>
        </row>
        <row r="20">
          <cell r="O20" t="str">
            <v>1733-10_1674047591_38807</v>
          </cell>
        </row>
        <row r="21">
          <cell r="O21" t="str">
            <v>1772-21_1674047591_38807</v>
          </cell>
        </row>
        <row r="22">
          <cell r="O22" t="str">
            <v>1772-21_1674047591_38807</v>
          </cell>
        </row>
        <row r="23">
          <cell r="O23" t="str">
            <v>1772-21_1674047591_38807</v>
          </cell>
        </row>
        <row r="24">
          <cell r="O24" t="str">
            <v>1733-10_1674047591_38807</v>
          </cell>
        </row>
        <row r="25">
          <cell r="O25" t="str">
            <v>6100-50_1674047591_38990</v>
          </cell>
        </row>
        <row r="26">
          <cell r="O26" t="str">
            <v>6100-50_1674047591_38990</v>
          </cell>
        </row>
        <row r="27">
          <cell r="O27" t="str">
            <v>1733-10_1674047591_38990</v>
          </cell>
        </row>
        <row r="28">
          <cell r="O28" t="str">
            <v>1733-10_1674047591_38990</v>
          </cell>
        </row>
        <row r="29">
          <cell r="O29" t="str">
            <v>1733-10_1674047591_38990</v>
          </cell>
        </row>
        <row r="30">
          <cell r="O30" t="str">
            <v>6100-50_1674047591_38990</v>
          </cell>
        </row>
        <row r="31">
          <cell r="O31" t="str">
            <v>1772-21_1674047591_38807</v>
          </cell>
        </row>
        <row r="32">
          <cell r="O32" t="str">
            <v>6100-50_1674047591_38807</v>
          </cell>
        </row>
        <row r="33">
          <cell r="O33" t="str">
            <v>6100-50_1674663660_38807</v>
          </cell>
        </row>
        <row r="34">
          <cell r="O34" t="str">
            <v>1772-21_1674663660_38807</v>
          </cell>
        </row>
        <row r="35">
          <cell r="O35" t="str">
            <v>1622-01_1674663660_38807</v>
          </cell>
        </row>
        <row r="36">
          <cell r="O36" t="str">
            <v>6100-50_1674663660_38807</v>
          </cell>
        </row>
        <row r="37">
          <cell r="O37" t="str">
            <v>1732-31_1674663660_38898</v>
          </cell>
        </row>
        <row r="38">
          <cell r="O38" t="str">
            <v>1772-21_1674663660_38898</v>
          </cell>
        </row>
        <row r="39">
          <cell r="O39" t="str">
            <v>1732-31_1674663660_38807</v>
          </cell>
        </row>
        <row r="40">
          <cell r="O40" t="str">
            <v>1772-21_1674663660_38807</v>
          </cell>
        </row>
        <row r="41">
          <cell r="O41" t="str">
            <v>6100-50_1674663660_39082</v>
          </cell>
        </row>
        <row r="42">
          <cell r="O42" t="str">
            <v>1732-31_1674663660_39082</v>
          </cell>
        </row>
        <row r="43">
          <cell r="O43" t="str">
            <v>1772-21_1674663660_38807</v>
          </cell>
        </row>
        <row r="44">
          <cell r="O44" t="str">
            <v>1732-31_1674663660_38807</v>
          </cell>
        </row>
        <row r="45">
          <cell r="O45" t="str">
            <v>1733-10_1674663660_38807</v>
          </cell>
        </row>
        <row r="46">
          <cell r="O46" t="str">
            <v>1733-10_1674663660_38807</v>
          </cell>
        </row>
        <row r="47">
          <cell r="O47" t="str">
            <v>1772-21_1674663660_38807</v>
          </cell>
        </row>
        <row r="48">
          <cell r="O48" t="str">
            <v>1772-21_1674663660_38807</v>
          </cell>
        </row>
        <row r="49">
          <cell r="O49" t="str">
            <v>1772-21_1674663660_38807</v>
          </cell>
        </row>
        <row r="50">
          <cell r="O50" t="str">
            <v>1733-10_1674663660_38807</v>
          </cell>
        </row>
        <row r="51">
          <cell r="O51" t="str">
            <v>6100-50_1674663660_39082</v>
          </cell>
        </row>
        <row r="52">
          <cell r="O52" t="str">
            <v>6100-50_1674663660_39082</v>
          </cell>
        </row>
        <row r="53">
          <cell r="O53" t="str">
            <v>1733-10_1674663660_39082</v>
          </cell>
        </row>
        <row r="54">
          <cell r="O54" t="str">
            <v>1733-10_1674663660_39082</v>
          </cell>
        </row>
        <row r="55">
          <cell r="O55" t="str">
            <v>1733-10_1674663660_39082</v>
          </cell>
        </row>
        <row r="56">
          <cell r="O56" t="str">
            <v>6100-50_1674663660_39082</v>
          </cell>
        </row>
        <row r="57">
          <cell r="O57" t="str">
            <v>1772-21_1675021925_39082</v>
          </cell>
        </row>
        <row r="58">
          <cell r="O58" t="str">
            <v>1732-31_1675021925_39082</v>
          </cell>
        </row>
        <row r="59">
          <cell r="O59" t="str">
            <v>1732-31_1675021925_39082</v>
          </cell>
        </row>
        <row r="60">
          <cell r="O60" t="str">
            <v>4173-51_1675021925_39082</v>
          </cell>
        </row>
        <row r="61">
          <cell r="O61" t="str">
            <v>6100-50_1675021925_39082</v>
          </cell>
        </row>
        <row r="62">
          <cell r="O62" t="str">
            <v>6100-50_1675021925_38898</v>
          </cell>
        </row>
        <row r="63">
          <cell r="O63" t="str">
            <v>1622-01_1675021925_38898</v>
          </cell>
        </row>
        <row r="64">
          <cell r="O64" t="str">
            <v>1622-01_1675021925_39082</v>
          </cell>
        </row>
        <row r="65">
          <cell r="O65" t="str">
            <v>6100-50_1675021925_39082</v>
          </cell>
        </row>
        <row r="66">
          <cell r="O66" t="str">
            <v>6100-50_1675405789_38807</v>
          </cell>
        </row>
        <row r="67">
          <cell r="O67" t="str">
            <v>1622-01_1675405789_38807</v>
          </cell>
        </row>
        <row r="68">
          <cell r="O68" t="str">
            <v>6100-50_1675405789_38898</v>
          </cell>
        </row>
        <row r="69">
          <cell r="O69" t="str">
            <v>1622-01_1675405789_38898</v>
          </cell>
        </row>
        <row r="70">
          <cell r="O70" t="str">
            <v>6100-50_1675405789_38990</v>
          </cell>
        </row>
        <row r="71">
          <cell r="O71" t="str">
            <v>1622-01_1675405789_38990</v>
          </cell>
        </row>
        <row r="72">
          <cell r="O72" t="str">
            <v>1622-01_1675405789_39082</v>
          </cell>
        </row>
        <row r="73">
          <cell r="O73" t="str">
            <v>6100-50_1675405789_39082</v>
          </cell>
        </row>
        <row r="74">
          <cell r="O74" t="str">
            <v>1622-01_8000983985_38807</v>
          </cell>
        </row>
        <row r="75">
          <cell r="O75" t="str">
            <v>6100-50_8000983985_38807</v>
          </cell>
        </row>
        <row r="76">
          <cell r="O76" t="str">
            <v>1772-21_8000983985_38807</v>
          </cell>
        </row>
        <row r="77">
          <cell r="O77" t="str">
            <v>1732-31_8000983985_38807</v>
          </cell>
        </row>
        <row r="78">
          <cell r="O78" t="str">
            <v>1732-31_8000983985_38807</v>
          </cell>
        </row>
        <row r="79">
          <cell r="O79" t="str">
            <v>1772-21_8000983985_38807</v>
          </cell>
        </row>
        <row r="80">
          <cell r="O80" t="str">
            <v>1732-31_8000983985_38807</v>
          </cell>
        </row>
        <row r="81">
          <cell r="O81" t="str">
            <v>1772-21_8000983985_38807</v>
          </cell>
        </row>
        <row r="82">
          <cell r="O82" t="str">
            <v>6100-50_8000983985_38898</v>
          </cell>
        </row>
        <row r="83">
          <cell r="O83" t="str">
            <v>1732-31_8000983985_38898</v>
          </cell>
        </row>
        <row r="84">
          <cell r="O84" t="str">
            <v>1732-31_8000983985_38807</v>
          </cell>
        </row>
        <row r="85">
          <cell r="O85" t="str">
            <v>4173-51_8000983985_38807</v>
          </cell>
        </row>
        <row r="86">
          <cell r="O86" t="str">
            <v>1733-10_8000983985_38807</v>
          </cell>
        </row>
        <row r="87">
          <cell r="O87" t="str">
            <v>1733-10_8000983985_38807</v>
          </cell>
        </row>
        <row r="88">
          <cell r="O88" t="str">
            <v>1772-21_8000983985_38807</v>
          </cell>
        </row>
        <row r="89">
          <cell r="O89" t="str">
            <v>1772-21_8000983985_38807</v>
          </cell>
        </row>
        <row r="90">
          <cell r="O90" t="str">
            <v>1772-21_8000983985_38807</v>
          </cell>
        </row>
        <row r="91">
          <cell r="O91" t="str">
            <v>1733-10_8000983985_38807</v>
          </cell>
        </row>
        <row r="92">
          <cell r="O92" t="str">
            <v>6100-50_8000983985_38898</v>
          </cell>
        </row>
        <row r="93">
          <cell r="O93" t="str">
            <v>6100-50_8000983985_38898</v>
          </cell>
        </row>
        <row r="94">
          <cell r="O94" t="str">
            <v>1733-10_8000983985_38898</v>
          </cell>
        </row>
        <row r="95">
          <cell r="O95" t="str">
            <v>1733-10_8000983985_38898</v>
          </cell>
        </row>
        <row r="96">
          <cell r="O96" t="str">
            <v>1733-10_8000983985_38898</v>
          </cell>
        </row>
        <row r="97">
          <cell r="O97" t="str">
            <v>6100-50_8000983985_38898</v>
          </cell>
        </row>
        <row r="98">
          <cell r="O98" t="str">
            <v>1732-31_8000984088_38990</v>
          </cell>
        </row>
        <row r="99">
          <cell r="O99" t="str">
            <v>4173-51_8000984088_38990</v>
          </cell>
        </row>
        <row r="100">
          <cell r="O100" t="str">
            <v>1732-31_8000984088_38990</v>
          </cell>
        </row>
        <row r="101">
          <cell r="O101" t="str">
            <v>1629-60_8000984088_38990</v>
          </cell>
        </row>
        <row r="102">
          <cell r="O102" t="str">
            <v>1629-60_8000984088_39082</v>
          </cell>
        </row>
        <row r="103">
          <cell r="O103" t="str">
            <v>1732-31_8000984088_39082</v>
          </cell>
        </row>
        <row r="104">
          <cell r="O104" t="str">
            <v>1732-31_8000984088_38807</v>
          </cell>
        </row>
        <row r="105">
          <cell r="O105" t="str">
            <v>1622-01_8000984088_38807</v>
          </cell>
        </row>
        <row r="106">
          <cell r="O106" t="str">
            <v>1732-31_8000984088_38898</v>
          </cell>
        </row>
        <row r="107">
          <cell r="O107" t="str">
            <v>1622-01_8000984088_38898</v>
          </cell>
        </row>
        <row r="108">
          <cell r="O108" t="str">
            <v>1732-31_8000984088_38990</v>
          </cell>
        </row>
        <row r="109">
          <cell r="O109" t="str">
            <v>1622-01_8000984088_38990</v>
          </cell>
        </row>
        <row r="110">
          <cell r="O110" t="str">
            <v>1622-01_8000984088_39082</v>
          </cell>
        </row>
        <row r="111">
          <cell r="O111" t="str">
            <v>1732-31_8000984088_39082</v>
          </cell>
        </row>
        <row r="112">
          <cell r="O112" t="str">
            <v>1732-31_8000984088_38990</v>
          </cell>
        </row>
        <row r="113">
          <cell r="O113" t="str">
            <v>4173-51_8000984088_38990</v>
          </cell>
        </row>
        <row r="114">
          <cell r="O114" t="str">
            <v>1732-32_8000988076_39082</v>
          </cell>
        </row>
        <row r="115">
          <cell r="O115" t="str">
            <v>6100-50_8000988076_39082</v>
          </cell>
        </row>
        <row r="116">
          <cell r="O116" t="str">
            <v>1772-21_8000988076_38990</v>
          </cell>
        </row>
        <row r="117">
          <cell r="O117" t="str">
            <v>1732-32_8000988076_38990</v>
          </cell>
        </row>
        <row r="118">
          <cell r="O118" t="str">
            <v>6100-50_8000988076_38898</v>
          </cell>
        </row>
        <row r="119">
          <cell r="O119" t="str">
            <v>1622-01_8000988076_38898</v>
          </cell>
        </row>
        <row r="120">
          <cell r="O120" t="str">
            <v>6100-50_8000988076_38990</v>
          </cell>
        </row>
        <row r="121">
          <cell r="O121" t="str">
            <v>1622-01_8000988076_38990</v>
          </cell>
        </row>
        <row r="122">
          <cell r="O122" t="str">
            <v>1622-01_8000988076_39082</v>
          </cell>
        </row>
        <row r="123">
          <cell r="O123" t="str">
            <v>6100-50_8000988076_39082</v>
          </cell>
        </row>
        <row r="124">
          <cell r="O124" t="str">
            <v>6100-50_9913000190_38807</v>
          </cell>
        </row>
        <row r="125">
          <cell r="O125" t="str">
            <v>1622-01_9913000190_38807</v>
          </cell>
        </row>
        <row r="126">
          <cell r="O126" t="str">
            <v>6100-50_9913000190_38898</v>
          </cell>
        </row>
        <row r="127">
          <cell r="O127" t="str">
            <v>1622-01_9913000190_38898</v>
          </cell>
        </row>
        <row r="128">
          <cell r="O128" t="str">
            <v>6100-50_9913000190_38990</v>
          </cell>
        </row>
        <row r="129">
          <cell r="O129" t="str">
            <v>1622-01_9913000190_38990</v>
          </cell>
        </row>
        <row r="130">
          <cell r="O130" t="str">
            <v>1622-01_9913000190_39082</v>
          </cell>
        </row>
        <row r="131">
          <cell r="O131" t="str">
            <v>6100-50_9913000190_39082</v>
          </cell>
        </row>
        <row r="132">
          <cell r="O132" t="str">
            <v>6100-50_9913000191_38807</v>
          </cell>
        </row>
        <row r="133">
          <cell r="O133" t="str">
            <v>1622-01_9913000191_38807</v>
          </cell>
        </row>
        <row r="134">
          <cell r="O134" t="str">
            <v>6100-50_9913000191_38898</v>
          </cell>
        </row>
        <row r="135">
          <cell r="O135" t="str">
            <v>1622-01_9913000191_38898</v>
          </cell>
        </row>
        <row r="136">
          <cell r="O136" t="str">
            <v>6100-50_9913000191_38990</v>
          </cell>
        </row>
        <row r="137">
          <cell r="O137" t="str">
            <v>1622-01_9913000191_38990</v>
          </cell>
        </row>
        <row r="138">
          <cell r="O138" t="str">
            <v>1622-01_9913000191_38990</v>
          </cell>
        </row>
        <row r="139">
          <cell r="O139" t="str">
            <v>6100-50_9913000191_38990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
      <sheetName val="Attribution"/>
      <sheetName val="final_graphs"/>
      <sheetName val="Proj status"/>
      <sheetName val="CC Status"/>
      <sheetName val="Data"/>
      <sheetName val="Vlookup"/>
      <sheetName val="Input Sheets"/>
      <sheetName val="Legend"/>
      <sheetName val="Resources"/>
      <sheetName val="Resource Type"/>
      <sheetName val="Roles"/>
      <sheetName val="Phase"/>
      <sheetName val="GL Lookup"/>
      <sheetName val="Control"/>
      <sheetName val="Sheet3"/>
      <sheetName val="database_Table_9"/>
      <sheetName val="Data Validation"/>
    </sheetNames>
    <sheetDataSet>
      <sheetData sheetId="0">
        <row r="38">
          <cell r="C38" t="str">
            <v>Oct 94</v>
          </cell>
        </row>
      </sheetData>
      <sheetData sheetId="1" refreshError="1">
        <row r="38">
          <cell r="C38" t="str">
            <v>Oct 94</v>
          </cell>
        </row>
        <row r="39">
          <cell r="C39" t="str">
            <v>Nov 94</v>
          </cell>
        </row>
        <row r="40">
          <cell r="C40" t="str">
            <v>Dec 94</v>
          </cell>
        </row>
        <row r="41">
          <cell r="C41" t="str">
            <v>Jan 95</v>
          </cell>
        </row>
        <row r="42">
          <cell r="C42" t="str">
            <v>Feb 95</v>
          </cell>
        </row>
        <row r="43">
          <cell r="C43" t="str">
            <v>Mar 95</v>
          </cell>
        </row>
        <row r="44">
          <cell r="C44" t="str">
            <v>Apr 95</v>
          </cell>
        </row>
        <row r="45">
          <cell r="C45" t="str">
            <v>May 95</v>
          </cell>
        </row>
        <row r="46">
          <cell r="C46" t="str">
            <v>Jun 95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K Activity"/>
      <sheetName val="SQL and Results"/>
      <sheetName val="Manual Adjustments"/>
      <sheetName val="FG-old"/>
      <sheetName val="mbs worksheet"/>
      <sheetName val="Trend Curves"/>
      <sheetName val="Con_IS_Segment"/>
      <sheetName val="Deferred Prov. 2001"/>
      <sheetName val="is retrieve"/>
      <sheetName val="1.REO Summary of Adjustments "/>
      <sheetName val="Appendix A - AccountCodes"/>
      <sheetName val="LIP_Monthly_Stat_Accounts"/>
      <sheetName val="Info"/>
    </sheetNames>
    <sheetDataSet>
      <sheetData sheetId="0"/>
      <sheetData sheetId="1" refreshError="1">
        <row r="2">
          <cell r="A2" t="str">
            <v>117101</v>
          </cell>
          <cell r="B2">
            <v>-235155579.43000001</v>
          </cell>
          <cell r="C2">
            <v>0</v>
          </cell>
        </row>
        <row r="3">
          <cell r="A3" t="str">
            <v>117110</v>
          </cell>
          <cell r="B3">
            <v>-27188326.120000001</v>
          </cell>
          <cell r="C3">
            <v>0</v>
          </cell>
        </row>
        <row r="4">
          <cell r="A4" t="str">
            <v>117351</v>
          </cell>
          <cell r="B4">
            <v>-1441695.35</v>
          </cell>
          <cell r="C4">
            <v>0</v>
          </cell>
        </row>
        <row r="5">
          <cell r="A5" t="str">
            <v>117401</v>
          </cell>
          <cell r="B5">
            <v>-501628.74</v>
          </cell>
          <cell r="C5">
            <v>0</v>
          </cell>
        </row>
        <row r="6">
          <cell r="A6" t="str">
            <v>117405</v>
          </cell>
          <cell r="B6">
            <v>111853898.42</v>
          </cell>
          <cell r="C6">
            <v>0</v>
          </cell>
          <cell r="D6">
            <v>147185678.22</v>
          </cell>
        </row>
        <row r="7">
          <cell r="A7" t="str">
            <v>117601</v>
          </cell>
          <cell r="B7">
            <v>-5842141.6600000001</v>
          </cell>
          <cell r="C7">
            <v>0</v>
          </cell>
        </row>
        <row r="8">
          <cell r="A8" t="str">
            <v>117602</v>
          </cell>
          <cell r="B8">
            <v>96362111.579999998</v>
          </cell>
          <cell r="C8">
            <v>0</v>
          </cell>
          <cell r="D8">
            <v>554614281.03999996</v>
          </cell>
        </row>
        <row r="9">
          <cell r="A9" t="str">
            <v>117701</v>
          </cell>
          <cell r="B9">
            <v>6062752333.9200001</v>
          </cell>
          <cell r="C9">
            <v>0</v>
          </cell>
          <cell r="D9">
            <v>6838434943.8599997</v>
          </cell>
        </row>
        <row r="10">
          <cell r="A10" t="str">
            <v>117801</v>
          </cell>
          <cell r="B10">
            <v>-5102764.0999999996</v>
          </cell>
          <cell r="C10">
            <v>0</v>
          </cell>
          <cell r="D10">
            <v>3570644.8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HiddenSheet"/>
      <sheetName val="SOX-XL Audit Trail"/>
      <sheetName val="Input"/>
      <sheetName val="SUMM (2)"/>
      <sheetName val="SUMM"/>
      <sheetName val="INFO"/>
      <sheetName val="BORROW"/>
      <sheetName val="MATURE"/>
      <sheetName val="COST"/>
      <sheetName val="ACCRUAL"/>
      <sheetName val="LIABILITIES"/>
      <sheetName val="INI"/>
      <sheetName val="inputs"/>
      <sheetName val="SQL and Results"/>
      <sheetName val="1.REO Summary of Adjustments "/>
      <sheetName val="Essbase GL"/>
      <sheetName val="Sheet2"/>
      <sheetName val="MAR_Slide"/>
      <sheetName val="Pivot Summary"/>
      <sheetName val="LT Debt Contract Oblig Detail"/>
      <sheetName val="Summary"/>
      <sheetName val="Roll_Off_Parameter"/>
      <sheetName val="Invest_Agree"/>
      <sheetName val="Debt Balance Sheet"/>
      <sheetName val="Callable Debt"/>
      <sheetName val="Trial Balance-Daily"/>
      <sheetName val="TB Accounts retrieve"/>
      <sheetName val="Repur J46"/>
    </sheetNames>
    <sheetDataSet>
      <sheetData sheetId="0"/>
      <sheetData sheetId="1"/>
      <sheetData sheetId="2" refreshError="1">
        <row r="3">
          <cell r="A3" t="str">
            <v>FOR THE MONTH ENDED NOVEMBER 30, 2007</v>
          </cell>
        </row>
      </sheetData>
      <sheetData sheetId="3"/>
      <sheetData sheetId="4"/>
      <sheetData sheetId="5" refreshError="1"/>
      <sheetData sheetId="6"/>
      <sheetData sheetId="7"/>
      <sheetData sheetId="8"/>
      <sheetData sheetId="9"/>
      <sheetData sheetId="10"/>
      <sheetData sheetId="1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A - Additions"/>
      <sheetName val="B -Swaption-SwapConversion"/>
      <sheetName val="D - Terminations"/>
      <sheetName val="E - Journal Entries - 2004"/>
      <sheetName val="F - Journal Entries - 2003"/>
      <sheetName val="G - Journal Entries - 2002"/>
      <sheetName val="H - Journal Entries - 2001"/>
      <sheetName val="I - Cash Settlement"/>
      <sheetName val="J - FAS133 TermCash-iStar"/>
      <sheetName val="K - Verify Additions vs Fas133R"/>
      <sheetName val="P - GL14-3Extracts"/>
      <sheetName val="Q - NewMarks"/>
      <sheetName val="R - MV_Terminatios"/>
      <sheetName val="L - Verify Termintns vs FAS133R"/>
      <sheetName val="M - SQL for K"/>
      <sheetName val="N - SQL for L"/>
      <sheetName val="O - 1st Notional TieOut"/>
      <sheetName val="S - NewOldEUC_Recon"/>
      <sheetName val="Inputs"/>
      <sheetName val="Account-Category Table 3 24"/>
      <sheetName val="Input"/>
      <sheetName val="MAR RE-OR"/>
      <sheetName val="SQL and Resul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C4" t="str">
            <v>cusipId</v>
          </cell>
          <cell r="D4" t="str">
            <v>structureType</v>
          </cell>
          <cell r="E4" t="str">
            <v>securityId</v>
          </cell>
          <cell r="F4" t="str">
            <v>termType</v>
          </cell>
          <cell r="G4" t="str">
            <v>tranNo</v>
          </cell>
          <cell r="H4" t="str">
            <v>recordDate</v>
          </cell>
          <cell r="I4" t="str">
            <v>drCrCode</v>
          </cell>
          <cell r="J4" t="str">
            <v>fieldName</v>
          </cell>
          <cell r="K4" t="str">
            <v>glCreationCode</v>
          </cell>
          <cell r="L4" t="str">
            <v>glCategoryCode</v>
          </cell>
          <cell r="M4" t="str">
            <v>glAmt</v>
          </cell>
          <cell r="N4" t="str">
            <v>glAccountCtrNo</v>
          </cell>
          <cell r="O4" t="str">
            <v>glJETypeCode</v>
          </cell>
          <cell r="P4" t="str">
            <v>glSourceCode</v>
          </cell>
          <cell r="Q4" t="str">
            <v>w/correct BS sign</v>
          </cell>
        </row>
        <row r="5">
          <cell r="C5" t="str">
            <v>314SWR112</v>
          </cell>
          <cell r="D5" t="str">
            <v>OPTN</v>
          </cell>
          <cell r="E5">
            <v>22042</v>
          </cell>
          <cell r="F5" t="str">
            <v>PAY</v>
          </cell>
          <cell r="G5">
            <v>1</v>
          </cell>
          <cell r="H5">
            <v>38261</v>
          </cell>
          <cell r="I5" t="str">
            <v>DR</v>
          </cell>
          <cell r="J5" t="str">
            <v>OPTN_PREM_PAY_CH</v>
          </cell>
          <cell r="K5" t="str">
            <v>EOM</v>
          </cell>
          <cell r="L5" t="str">
            <v>DQOP</v>
          </cell>
          <cell r="M5">
            <v>13510000</v>
          </cell>
          <cell r="N5">
            <v>290001900</v>
          </cell>
          <cell r="O5" t="str">
            <v>NEWDERIV</v>
          </cell>
          <cell r="P5" t="str">
            <v>RS29914</v>
          </cell>
          <cell r="Q5">
            <v>-13510000</v>
          </cell>
        </row>
        <row r="6">
          <cell r="C6" t="str">
            <v>314SWR113</v>
          </cell>
          <cell r="D6" t="str">
            <v>OPTN</v>
          </cell>
          <cell r="E6">
            <v>22043</v>
          </cell>
          <cell r="F6" t="str">
            <v>PAY</v>
          </cell>
          <cell r="G6">
            <v>1</v>
          </cell>
          <cell r="H6">
            <v>38261</v>
          </cell>
          <cell r="I6" t="str">
            <v>DR</v>
          </cell>
          <cell r="J6" t="str">
            <v>OPTN_PREM_PAY_CH</v>
          </cell>
          <cell r="K6" t="str">
            <v>EOM</v>
          </cell>
          <cell r="L6" t="str">
            <v>DQOP</v>
          </cell>
          <cell r="M6">
            <v>14620000</v>
          </cell>
          <cell r="N6">
            <v>290001900</v>
          </cell>
          <cell r="O6" t="str">
            <v>NEWDERIV</v>
          </cell>
          <cell r="P6" t="str">
            <v>RS29914</v>
          </cell>
          <cell r="Q6">
            <v>-14620000</v>
          </cell>
        </row>
        <row r="7">
          <cell r="C7" t="str">
            <v>314SWR114</v>
          </cell>
          <cell r="D7" t="str">
            <v>OPTN</v>
          </cell>
          <cell r="E7">
            <v>22044</v>
          </cell>
          <cell r="F7" t="str">
            <v>PAY</v>
          </cell>
          <cell r="G7">
            <v>1</v>
          </cell>
          <cell r="H7">
            <v>38261</v>
          </cell>
          <cell r="I7" t="str">
            <v>DR</v>
          </cell>
          <cell r="J7" t="str">
            <v>OPTN_PREM_PAY_CH</v>
          </cell>
          <cell r="K7" t="str">
            <v>EOM</v>
          </cell>
          <cell r="L7" t="str">
            <v>DQOP</v>
          </cell>
          <cell r="M7">
            <v>15090000</v>
          </cell>
          <cell r="N7">
            <v>290001900</v>
          </cell>
          <cell r="O7" t="str">
            <v>NEWDERIV</v>
          </cell>
          <cell r="P7" t="str">
            <v>RS29914</v>
          </cell>
          <cell r="Q7">
            <v>-15090000</v>
          </cell>
        </row>
        <row r="8">
          <cell r="C8" t="str">
            <v>314SWR115</v>
          </cell>
          <cell r="D8" t="str">
            <v>OPTN</v>
          </cell>
          <cell r="E8">
            <v>22045</v>
          </cell>
          <cell r="F8" t="str">
            <v>PAY</v>
          </cell>
          <cell r="G8">
            <v>1</v>
          </cell>
          <cell r="H8">
            <v>38261</v>
          </cell>
          <cell r="I8" t="str">
            <v>DR</v>
          </cell>
          <cell r="J8" t="str">
            <v>OPTN_PREM_PAY_CH</v>
          </cell>
          <cell r="K8" t="str">
            <v>EOM</v>
          </cell>
          <cell r="L8" t="str">
            <v>DQOP</v>
          </cell>
          <cell r="M8">
            <v>14975000</v>
          </cell>
          <cell r="N8">
            <v>290001900</v>
          </cell>
          <cell r="O8" t="str">
            <v>NEWDERIV</v>
          </cell>
          <cell r="P8" t="str">
            <v>RS29914</v>
          </cell>
          <cell r="Q8">
            <v>-14975000</v>
          </cell>
        </row>
        <row r="9">
          <cell r="C9" t="str">
            <v>314SWR116</v>
          </cell>
          <cell r="D9" t="str">
            <v>OPTN</v>
          </cell>
          <cell r="E9">
            <v>22046</v>
          </cell>
          <cell r="F9" t="str">
            <v>PAY</v>
          </cell>
          <cell r="G9">
            <v>1</v>
          </cell>
          <cell r="H9">
            <v>38261</v>
          </cell>
          <cell r="I9" t="str">
            <v>DR</v>
          </cell>
          <cell r="J9" t="str">
            <v>OPTN_PREM_PAY_CH</v>
          </cell>
          <cell r="K9" t="str">
            <v>EOM</v>
          </cell>
          <cell r="L9" t="str">
            <v>DQOP</v>
          </cell>
          <cell r="M9">
            <v>16795000</v>
          </cell>
          <cell r="N9">
            <v>290001900</v>
          </cell>
          <cell r="O9" t="str">
            <v>NEWDERIV</v>
          </cell>
          <cell r="P9" t="str">
            <v>RS29914</v>
          </cell>
          <cell r="Q9">
            <v>-16795000</v>
          </cell>
        </row>
        <row r="10">
          <cell r="C10" t="str">
            <v>314SWR117</v>
          </cell>
          <cell r="D10" t="str">
            <v>OPTN</v>
          </cell>
          <cell r="E10">
            <v>22047</v>
          </cell>
          <cell r="F10" t="str">
            <v>PAY</v>
          </cell>
          <cell r="G10">
            <v>1</v>
          </cell>
          <cell r="H10">
            <v>38261</v>
          </cell>
          <cell r="I10" t="str">
            <v>DR</v>
          </cell>
          <cell r="J10" t="str">
            <v>OPTN_PREM_PAY_CH</v>
          </cell>
          <cell r="K10" t="str">
            <v>EOM</v>
          </cell>
          <cell r="L10" t="str">
            <v>DQOP</v>
          </cell>
          <cell r="M10">
            <v>12235000</v>
          </cell>
          <cell r="N10">
            <v>290001900</v>
          </cell>
          <cell r="O10" t="str">
            <v>NEWDERIV</v>
          </cell>
          <cell r="P10" t="str">
            <v>RS29914</v>
          </cell>
          <cell r="Q10">
            <v>-12235000</v>
          </cell>
        </row>
        <row r="11">
          <cell r="C11" t="str">
            <v>315SWD631</v>
          </cell>
          <cell r="D11" t="str">
            <v>OPTN</v>
          </cell>
          <cell r="E11">
            <v>22048</v>
          </cell>
          <cell r="F11" t="str">
            <v>PAY</v>
          </cell>
          <cell r="G11">
            <v>1</v>
          </cell>
          <cell r="H11">
            <v>38261</v>
          </cell>
          <cell r="I11" t="str">
            <v>DR</v>
          </cell>
          <cell r="J11" t="str">
            <v>OPTN_PREM_PAY_CH</v>
          </cell>
          <cell r="K11" t="str">
            <v>EOM</v>
          </cell>
          <cell r="L11" t="str">
            <v>DQOP</v>
          </cell>
          <cell r="M11">
            <v>10075000</v>
          </cell>
          <cell r="N11">
            <v>290001900</v>
          </cell>
          <cell r="O11" t="str">
            <v>NEWDERIV</v>
          </cell>
          <cell r="P11" t="str">
            <v>RS29914</v>
          </cell>
          <cell r="Q11">
            <v>-10075000</v>
          </cell>
        </row>
        <row r="12">
          <cell r="C12" t="str">
            <v>315SWD632</v>
          </cell>
          <cell r="D12" t="str">
            <v>OPTN</v>
          </cell>
          <cell r="E12">
            <v>22049</v>
          </cell>
          <cell r="F12" t="str">
            <v>PAY</v>
          </cell>
          <cell r="G12">
            <v>1</v>
          </cell>
          <cell r="H12">
            <v>38261</v>
          </cell>
          <cell r="I12" t="str">
            <v>DR</v>
          </cell>
          <cell r="J12" t="str">
            <v>OPTN_PREM_PAY_CH</v>
          </cell>
          <cell r="K12" t="str">
            <v>EOM</v>
          </cell>
          <cell r="L12" t="str">
            <v>DQOP</v>
          </cell>
          <cell r="M12">
            <v>13150000</v>
          </cell>
          <cell r="N12">
            <v>290001900</v>
          </cell>
          <cell r="O12" t="str">
            <v>NEWDERIV</v>
          </cell>
          <cell r="P12" t="str">
            <v>RS29914</v>
          </cell>
          <cell r="Q12">
            <v>-13150000</v>
          </cell>
        </row>
        <row r="13">
          <cell r="C13" t="str">
            <v>315SWD633</v>
          </cell>
          <cell r="D13" t="str">
            <v>OPTN</v>
          </cell>
          <cell r="E13">
            <v>22050</v>
          </cell>
          <cell r="F13" t="str">
            <v>PAY</v>
          </cell>
          <cell r="G13">
            <v>1</v>
          </cell>
          <cell r="H13">
            <v>38261</v>
          </cell>
          <cell r="I13" t="str">
            <v>DR</v>
          </cell>
          <cell r="J13" t="str">
            <v>OPTN_PREM_PAY_CH</v>
          </cell>
          <cell r="K13" t="str">
            <v>EOM</v>
          </cell>
          <cell r="L13" t="str">
            <v>DQOP</v>
          </cell>
          <cell r="M13">
            <v>12965000</v>
          </cell>
          <cell r="N13">
            <v>290001900</v>
          </cell>
          <cell r="O13" t="str">
            <v>NEWDERIV</v>
          </cell>
          <cell r="P13" t="str">
            <v>RS29914</v>
          </cell>
          <cell r="Q13">
            <v>-12965000</v>
          </cell>
        </row>
        <row r="14">
          <cell r="C14" t="str">
            <v>315SWD634</v>
          </cell>
          <cell r="D14" t="str">
            <v>OPTN</v>
          </cell>
          <cell r="E14">
            <v>22051</v>
          </cell>
          <cell r="F14" t="str">
            <v>PAY</v>
          </cell>
          <cell r="G14">
            <v>1</v>
          </cell>
          <cell r="H14">
            <v>38261</v>
          </cell>
          <cell r="I14" t="str">
            <v>DR</v>
          </cell>
          <cell r="J14" t="str">
            <v>OPTN_PREM_PAY_CH</v>
          </cell>
          <cell r="K14" t="str">
            <v>EOM</v>
          </cell>
          <cell r="L14" t="str">
            <v>DQOP</v>
          </cell>
          <cell r="M14">
            <v>13885000</v>
          </cell>
          <cell r="N14">
            <v>290001900</v>
          </cell>
          <cell r="O14" t="str">
            <v>NEWDERIV</v>
          </cell>
          <cell r="P14" t="str">
            <v>RS29914</v>
          </cell>
          <cell r="Q14">
            <v>-13885000</v>
          </cell>
        </row>
        <row r="16">
          <cell r="O16" t="str">
            <v>Sum</v>
          </cell>
          <cell r="Q16">
            <v>-137300000</v>
          </cell>
        </row>
        <row r="19">
          <cell r="C19" t="str">
            <v>313SWP521</v>
          </cell>
          <cell r="D19" t="str">
            <v>OPTN</v>
          </cell>
          <cell r="E19">
            <v>14234</v>
          </cell>
          <cell r="F19" t="str">
            <v>PAY</v>
          </cell>
          <cell r="G19">
            <v>1</v>
          </cell>
          <cell r="H19">
            <v>37623</v>
          </cell>
          <cell r="I19" t="str">
            <v>DR</v>
          </cell>
          <cell r="J19" t="str">
            <v>OPTN_PREM_PAY_CH</v>
          </cell>
          <cell r="K19" t="str">
            <v>EOM</v>
          </cell>
          <cell r="L19" t="str">
            <v>DQOP</v>
          </cell>
          <cell r="M19">
            <v>2090000</v>
          </cell>
          <cell r="N19">
            <v>290001900</v>
          </cell>
          <cell r="O19" t="str">
            <v>NEWDERIV</v>
          </cell>
          <cell r="P19" t="str">
            <v>RS29914</v>
          </cell>
          <cell r="Q19">
            <v>-2090000</v>
          </cell>
        </row>
        <row r="20">
          <cell r="C20" t="str">
            <v>313SWR266</v>
          </cell>
          <cell r="D20" t="str">
            <v>OPTN</v>
          </cell>
          <cell r="E20">
            <v>14235</v>
          </cell>
          <cell r="F20" t="str">
            <v>PAY</v>
          </cell>
          <cell r="G20">
            <v>1</v>
          </cell>
          <cell r="H20">
            <v>37623</v>
          </cell>
          <cell r="I20" t="str">
            <v>DR</v>
          </cell>
          <cell r="J20" t="str">
            <v>OPTN_PREM_PAY_CH</v>
          </cell>
          <cell r="K20" t="str">
            <v>EOM</v>
          </cell>
          <cell r="L20" t="str">
            <v>DQOP</v>
          </cell>
          <cell r="M20">
            <v>2090000</v>
          </cell>
          <cell r="N20">
            <v>290001900</v>
          </cell>
          <cell r="O20" t="str">
            <v>NEWDERIV</v>
          </cell>
          <cell r="P20" t="str">
            <v>RS29914</v>
          </cell>
          <cell r="Q20">
            <v>-2090000</v>
          </cell>
        </row>
        <row r="22">
          <cell r="O22" t="str">
            <v>Sum</v>
          </cell>
          <cell r="Q22">
            <v>-4180000</v>
          </cell>
        </row>
        <row r="25">
          <cell r="C25" t="str">
            <v>314SWD601</v>
          </cell>
          <cell r="D25" t="str">
            <v>SWAP</v>
          </cell>
          <cell r="E25">
            <v>13230</v>
          </cell>
          <cell r="F25" t="str">
            <v>RCPT</v>
          </cell>
          <cell r="G25">
            <v>1</v>
          </cell>
          <cell r="H25">
            <v>37264</v>
          </cell>
          <cell r="I25" t="str">
            <v>CR</v>
          </cell>
          <cell r="J25" t="str">
            <v>UPFRONT_REC_CH</v>
          </cell>
          <cell r="K25" t="str">
            <v>EOM</v>
          </cell>
          <cell r="L25" t="str">
            <v>DQSW</v>
          </cell>
          <cell r="M25">
            <v>75000</v>
          </cell>
          <cell r="N25">
            <v>290001900</v>
          </cell>
          <cell r="O25" t="str">
            <v>NEWDERIV</v>
          </cell>
          <cell r="P25" t="str">
            <v>RS29914</v>
          </cell>
          <cell r="Q25">
            <v>75000</v>
          </cell>
        </row>
        <row r="26">
          <cell r="C26" t="str">
            <v>314SWD602</v>
          </cell>
          <cell r="D26" t="str">
            <v>SWAP</v>
          </cell>
          <cell r="E26">
            <v>13231</v>
          </cell>
          <cell r="F26" t="str">
            <v>PAY</v>
          </cell>
          <cell r="G26">
            <v>1</v>
          </cell>
          <cell r="H26">
            <v>37265</v>
          </cell>
          <cell r="I26" t="str">
            <v>CR</v>
          </cell>
          <cell r="J26" t="str">
            <v>UPFRONT_REC_CH</v>
          </cell>
          <cell r="K26" t="str">
            <v>EOM</v>
          </cell>
          <cell r="L26" t="str">
            <v>DQSW</v>
          </cell>
          <cell r="M26">
            <v>35000</v>
          </cell>
          <cell r="N26">
            <v>290001900</v>
          </cell>
          <cell r="O26" t="str">
            <v>NEWDERIV</v>
          </cell>
          <cell r="P26" t="str">
            <v>RS29914</v>
          </cell>
          <cell r="Q26">
            <v>35000</v>
          </cell>
        </row>
      </sheetData>
      <sheetData sheetId="9"/>
      <sheetData sheetId="10"/>
      <sheetData sheetId="11"/>
      <sheetData sheetId="12" refreshError="1">
        <row r="3">
          <cell r="B3" t="str">
            <v>Cusip</v>
          </cell>
          <cell r="C3" t="str">
            <v>Category</v>
          </cell>
          <cell r="D3" t="str">
            <v>Notional</v>
          </cell>
          <cell r="E3" t="str">
            <v>Clean</v>
          </cell>
          <cell r="F3" t="str">
            <v>Dirty</v>
          </cell>
          <cell r="G3" t="str">
            <v>Note</v>
          </cell>
          <cell r="H3" t="str">
            <v>Clean</v>
          </cell>
          <cell r="I3" t="str">
            <v>Dirty</v>
          </cell>
          <cell r="J3" t="str">
            <v>Note</v>
          </cell>
          <cell r="K3" t="str">
            <v>Clean</v>
          </cell>
          <cell r="L3" t="str">
            <v>Dirty</v>
          </cell>
          <cell r="M3" t="str">
            <v>Note</v>
          </cell>
          <cell r="N3" t="str">
            <v>Accruals</v>
          </cell>
          <cell r="O3" t="str">
            <v>Dirty</v>
          </cell>
          <cell r="P3" t="str">
            <v>Note</v>
          </cell>
          <cell r="Q3" t="str">
            <v>Accruals</v>
          </cell>
          <cell r="R3" t="str">
            <v>Note</v>
          </cell>
          <cell r="S3" t="str">
            <v>Clean Price</v>
          </cell>
        </row>
        <row r="5">
          <cell r="B5" t="str">
            <v>315SWI815</v>
          </cell>
          <cell r="C5" t="str">
            <v>Swap PF</v>
          </cell>
          <cell r="D5">
            <v>100000000</v>
          </cell>
          <cell r="E5">
            <v>0</v>
          </cell>
          <cell r="F5">
            <v>0</v>
          </cell>
          <cell r="G5" t="str">
            <v>A2</v>
          </cell>
          <cell r="H5">
            <v>-175037</v>
          </cell>
          <cell r="I5">
            <v>-175037</v>
          </cell>
          <cell r="J5" t="str">
            <v>B6</v>
          </cell>
          <cell r="O5">
            <v>-175037</v>
          </cell>
          <cell r="S5">
            <v>-175037</v>
          </cell>
        </row>
        <row r="6">
          <cell r="B6" t="str">
            <v>315SWD651</v>
          </cell>
          <cell r="C6" t="str">
            <v>Swap RF</v>
          </cell>
          <cell r="D6">
            <v>500000000</v>
          </cell>
          <cell r="E6">
            <v>0</v>
          </cell>
          <cell r="F6">
            <v>0</v>
          </cell>
          <cell r="G6" t="str">
            <v>A2</v>
          </cell>
          <cell r="H6">
            <v>12211473</v>
          </cell>
          <cell r="I6">
            <v>12211473</v>
          </cell>
          <cell r="J6" t="str">
            <v>B6</v>
          </cell>
          <cell r="O6">
            <v>12211473</v>
          </cell>
          <cell r="S6">
            <v>12211473</v>
          </cell>
        </row>
        <row r="7">
          <cell r="B7" t="str">
            <v>315SWD652</v>
          </cell>
          <cell r="C7" t="str">
            <v>Swap RF</v>
          </cell>
          <cell r="D7">
            <v>450000000</v>
          </cell>
          <cell r="E7">
            <v>0</v>
          </cell>
          <cell r="F7">
            <v>0</v>
          </cell>
          <cell r="G7" t="str">
            <v>A2</v>
          </cell>
          <cell r="H7">
            <v>13133196</v>
          </cell>
          <cell r="I7">
            <v>13133196</v>
          </cell>
          <cell r="J7" t="str">
            <v>B6</v>
          </cell>
          <cell r="O7">
            <v>13133196</v>
          </cell>
          <cell r="S7">
            <v>13133196</v>
          </cell>
        </row>
        <row r="8">
          <cell r="O8" t="str">
            <v>Sum</v>
          </cell>
          <cell r="S8">
            <v>25169632</v>
          </cell>
        </row>
        <row r="9">
          <cell r="S9" t="str">
            <v>A1/A2</v>
          </cell>
        </row>
        <row r="12">
          <cell r="B12" t="str">
            <v>315SWI773</v>
          </cell>
          <cell r="C12" t="str">
            <v>Manual</v>
          </cell>
          <cell r="D12">
            <v>1000000000</v>
          </cell>
          <cell r="E12">
            <v>0</v>
          </cell>
          <cell r="F12">
            <v>0</v>
          </cell>
          <cell r="G12" t="str">
            <v>A2</v>
          </cell>
          <cell r="H12">
            <v>3056719</v>
          </cell>
          <cell r="I12">
            <v>3056719</v>
          </cell>
          <cell r="J12" t="str">
            <v>B2</v>
          </cell>
          <cell r="O12">
            <v>3056719</v>
          </cell>
          <cell r="S12">
            <v>3056719</v>
          </cell>
        </row>
        <row r="13">
          <cell r="B13" t="str">
            <v>315SWI774</v>
          </cell>
          <cell r="C13" t="str">
            <v>Swap PF</v>
          </cell>
          <cell r="D13">
            <v>500000000</v>
          </cell>
          <cell r="E13">
            <v>0</v>
          </cell>
          <cell r="F13">
            <v>0</v>
          </cell>
          <cell r="G13" t="str">
            <v>A2</v>
          </cell>
          <cell r="H13">
            <v>1829260</v>
          </cell>
          <cell r="I13">
            <v>1829260</v>
          </cell>
          <cell r="J13" t="str">
            <v>B7</v>
          </cell>
          <cell r="O13">
            <v>1829260</v>
          </cell>
          <cell r="S13">
            <v>1829260</v>
          </cell>
        </row>
        <row r="14">
          <cell r="B14" t="str">
            <v>315SWI775</v>
          </cell>
          <cell r="C14" t="str">
            <v>Swap PF</v>
          </cell>
          <cell r="D14">
            <v>500000000</v>
          </cell>
          <cell r="E14">
            <v>0</v>
          </cell>
          <cell r="F14">
            <v>0</v>
          </cell>
          <cell r="G14" t="str">
            <v>A2</v>
          </cell>
          <cell r="H14">
            <v>1674965</v>
          </cell>
          <cell r="I14">
            <v>1674965</v>
          </cell>
          <cell r="J14" t="str">
            <v>B7</v>
          </cell>
          <cell r="O14">
            <v>1674965</v>
          </cell>
          <cell r="S14">
            <v>1674965</v>
          </cell>
        </row>
        <row r="15">
          <cell r="B15" t="str">
            <v>315SWI776</v>
          </cell>
          <cell r="C15" t="str">
            <v>Swap PF</v>
          </cell>
          <cell r="D15">
            <v>500000000</v>
          </cell>
          <cell r="E15">
            <v>0</v>
          </cell>
          <cell r="F15">
            <v>0</v>
          </cell>
          <cell r="G15" t="str">
            <v>A2</v>
          </cell>
          <cell r="H15">
            <v>1686043</v>
          </cell>
          <cell r="I15">
            <v>1686043</v>
          </cell>
          <cell r="J15" t="str">
            <v>B7</v>
          </cell>
          <cell r="O15">
            <v>1686043</v>
          </cell>
          <cell r="S15">
            <v>1686043</v>
          </cell>
        </row>
        <row r="16">
          <cell r="B16" t="str">
            <v>315SWI777</v>
          </cell>
          <cell r="C16" t="str">
            <v>Swap PF</v>
          </cell>
          <cell r="D16">
            <v>500000000</v>
          </cell>
          <cell r="E16">
            <v>0</v>
          </cell>
          <cell r="F16">
            <v>0</v>
          </cell>
          <cell r="G16" t="str">
            <v>A2</v>
          </cell>
          <cell r="H16">
            <v>1835390</v>
          </cell>
          <cell r="I16">
            <v>1835390</v>
          </cell>
          <cell r="J16" t="str">
            <v>B7</v>
          </cell>
          <cell r="O16">
            <v>1835390</v>
          </cell>
          <cell r="S16">
            <v>1835390</v>
          </cell>
        </row>
        <row r="17">
          <cell r="B17" t="str">
            <v>315SWI778</v>
          </cell>
          <cell r="C17" t="str">
            <v>Swap PF</v>
          </cell>
          <cell r="D17">
            <v>500000000</v>
          </cell>
          <cell r="E17">
            <v>0</v>
          </cell>
          <cell r="F17">
            <v>0</v>
          </cell>
          <cell r="G17" t="str">
            <v>A2</v>
          </cell>
          <cell r="H17">
            <v>1835390</v>
          </cell>
          <cell r="I17">
            <v>1835390</v>
          </cell>
          <cell r="J17" t="str">
            <v>B7</v>
          </cell>
          <cell r="O17">
            <v>1835390</v>
          </cell>
          <cell r="S17">
            <v>1835390</v>
          </cell>
        </row>
        <row r="18">
          <cell r="B18" t="str">
            <v>315SWI779</v>
          </cell>
          <cell r="C18" t="str">
            <v>Swap PF</v>
          </cell>
          <cell r="D18">
            <v>600000000</v>
          </cell>
          <cell r="E18">
            <v>0</v>
          </cell>
          <cell r="F18">
            <v>0</v>
          </cell>
          <cell r="G18" t="str">
            <v>A2</v>
          </cell>
          <cell r="H18">
            <v>2405373</v>
          </cell>
          <cell r="I18">
            <v>2405373</v>
          </cell>
          <cell r="J18" t="str">
            <v>B7</v>
          </cell>
          <cell r="O18">
            <v>2405373</v>
          </cell>
          <cell r="S18">
            <v>2405373</v>
          </cell>
        </row>
        <row r="19">
          <cell r="B19" t="str">
            <v>315SWI780</v>
          </cell>
          <cell r="C19" t="str">
            <v>Swap PF</v>
          </cell>
          <cell r="D19">
            <v>500000000</v>
          </cell>
          <cell r="E19">
            <v>0</v>
          </cell>
          <cell r="F19">
            <v>0</v>
          </cell>
          <cell r="G19" t="str">
            <v>A2</v>
          </cell>
          <cell r="H19">
            <v>1883517</v>
          </cell>
          <cell r="I19">
            <v>1883517</v>
          </cell>
          <cell r="J19" t="str">
            <v>B7</v>
          </cell>
          <cell r="O19">
            <v>1883517</v>
          </cell>
          <cell r="S19">
            <v>1883517</v>
          </cell>
        </row>
        <row r="20">
          <cell r="B20" t="str">
            <v>314SWR106</v>
          </cell>
          <cell r="C20" t="str">
            <v>Swap RF</v>
          </cell>
          <cell r="D20">
            <v>500000000</v>
          </cell>
          <cell r="E20">
            <v>0</v>
          </cell>
          <cell r="F20">
            <v>0</v>
          </cell>
          <cell r="G20" t="str">
            <v>A2</v>
          </cell>
          <cell r="H20">
            <v>-684755</v>
          </cell>
          <cell r="I20">
            <v>-684755</v>
          </cell>
          <cell r="J20" t="str">
            <v>B7</v>
          </cell>
          <cell r="O20">
            <v>-684755</v>
          </cell>
          <cell r="S20">
            <v>-684755</v>
          </cell>
        </row>
        <row r="21">
          <cell r="B21" t="str">
            <v>314SWR107</v>
          </cell>
          <cell r="C21" t="str">
            <v>Swap RF</v>
          </cell>
          <cell r="D21">
            <v>500000000</v>
          </cell>
          <cell r="E21">
            <v>0</v>
          </cell>
          <cell r="F21">
            <v>0</v>
          </cell>
          <cell r="G21" t="str">
            <v>A2</v>
          </cell>
          <cell r="H21">
            <v>-614529</v>
          </cell>
          <cell r="I21">
            <v>-614529</v>
          </cell>
          <cell r="J21" t="str">
            <v>B7</v>
          </cell>
          <cell r="O21">
            <v>-614529</v>
          </cell>
          <cell r="S21">
            <v>-614529</v>
          </cell>
        </row>
        <row r="22">
          <cell r="B22" t="str">
            <v>314SWR108</v>
          </cell>
          <cell r="C22" t="str">
            <v>Swap RF</v>
          </cell>
          <cell r="D22">
            <v>250000000</v>
          </cell>
          <cell r="E22">
            <v>0</v>
          </cell>
          <cell r="F22">
            <v>0</v>
          </cell>
          <cell r="G22" t="str">
            <v>A2</v>
          </cell>
          <cell r="H22">
            <v>-922287</v>
          </cell>
          <cell r="I22">
            <v>-922287</v>
          </cell>
          <cell r="J22" t="str">
            <v>B7</v>
          </cell>
          <cell r="O22">
            <v>-922287</v>
          </cell>
          <cell r="S22">
            <v>-922287</v>
          </cell>
        </row>
        <row r="23">
          <cell r="B23" t="str">
            <v>314SWR109</v>
          </cell>
          <cell r="C23" t="str">
            <v>Swap RF</v>
          </cell>
          <cell r="D23">
            <v>500000000</v>
          </cell>
          <cell r="E23">
            <v>0</v>
          </cell>
          <cell r="F23">
            <v>0</v>
          </cell>
          <cell r="G23" t="str">
            <v>A2</v>
          </cell>
          <cell r="H23">
            <v>-597417</v>
          </cell>
          <cell r="I23">
            <v>-597417</v>
          </cell>
          <cell r="J23" t="str">
            <v>B7</v>
          </cell>
          <cell r="O23">
            <v>-597417</v>
          </cell>
          <cell r="S23">
            <v>-597417</v>
          </cell>
        </row>
        <row r="24">
          <cell r="B24" t="str">
            <v>314SWR110</v>
          </cell>
          <cell r="C24" t="str">
            <v>Swap RF</v>
          </cell>
          <cell r="D24">
            <v>200000000</v>
          </cell>
          <cell r="E24">
            <v>0</v>
          </cell>
          <cell r="F24">
            <v>0</v>
          </cell>
          <cell r="G24" t="str">
            <v>A2</v>
          </cell>
          <cell r="H24">
            <v>3140569</v>
          </cell>
          <cell r="I24">
            <v>3140569</v>
          </cell>
          <cell r="J24" t="str">
            <v>B7</v>
          </cell>
          <cell r="O24">
            <v>3140569</v>
          </cell>
          <cell r="S24">
            <v>3140569</v>
          </cell>
        </row>
        <row r="25">
          <cell r="B25" t="str">
            <v>314SWR111</v>
          </cell>
          <cell r="C25" t="str">
            <v>Swap RF</v>
          </cell>
          <cell r="D25">
            <v>250000000</v>
          </cell>
          <cell r="E25">
            <v>0</v>
          </cell>
          <cell r="F25">
            <v>0</v>
          </cell>
          <cell r="G25" t="str">
            <v>A2</v>
          </cell>
          <cell r="H25">
            <v>-594852</v>
          </cell>
          <cell r="I25">
            <v>-594852</v>
          </cell>
          <cell r="J25" t="str">
            <v>B7</v>
          </cell>
          <cell r="O25">
            <v>-594852</v>
          </cell>
          <cell r="S25">
            <v>-594852</v>
          </cell>
        </row>
        <row r="26">
          <cell r="B26" t="str">
            <v>314SWR112</v>
          </cell>
          <cell r="C26" t="str">
            <v>Swaption RF</v>
          </cell>
          <cell r="D26">
            <v>500000000</v>
          </cell>
          <cell r="E26">
            <v>0</v>
          </cell>
          <cell r="F26">
            <v>0</v>
          </cell>
          <cell r="G26" t="str">
            <v>A2</v>
          </cell>
          <cell r="H26">
            <v>12293667.6</v>
          </cell>
          <cell r="J26" t="str">
            <v>B3</v>
          </cell>
          <cell r="O26">
            <v>12293667.6</v>
          </cell>
          <cell r="P26" t="str">
            <v>D1</v>
          </cell>
          <cell r="S26">
            <v>12293667.6</v>
          </cell>
        </row>
        <row r="27">
          <cell r="B27" t="str">
            <v>314SWR113</v>
          </cell>
          <cell r="C27" t="str">
            <v>Swaption RF</v>
          </cell>
          <cell r="D27">
            <v>500000000</v>
          </cell>
          <cell r="E27">
            <v>0</v>
          </cell>
          <cell r="F27">
            <v>0</v>
          </cell>
          <cell r="G27" t="str">
            <v>A2</v>
          </cell>
          <cell r="H27">
            <v>13210165.07</v>
          </cell>
          <cell r="J27" t="str">
            <v>B3</v>
          </cell>
          <cell r="O27">
            <v>13210165.07</v>
          </cell>
          <cell r="P27" t="str">
            <v>D1</v>
          </cell>
          <cell r="S27">
            <v>13210165.07</v>
          </cell>
        </row>
        <row r="28">
          <cell r="B28" t="str">
            <v>314SWR114</v>
          </cell>
          <cell r="C28" t="str">
            <v>Swaption RF</v>
          </cell>
          <cell r="D28">
            <v>500000000</v>
          </cell>
          <cell r="E28">
            <v>0</v>
          </cell>
          <cell r="F28">
            <v>0</v>
          </cell>
          <cell r="G28" t="str">
            <v>A2</v>
          </cell>
          <cell r="H28">
            <v>13712390.310000001</v>
          </cell>
          <cell r="J28" t="str">
            <v>B3</v>
          </cell>
          <cell r="O28">
            <v>13712390.310000001</v>
          </cell>
          <cell r="P28" t="str">
            <v>D1</v>
          </cell>
          <cell r="S28">
            <v>13712390.310000001</v>
          </cell>
        </row>
        <row r="29">
          <cell r="B29" t="str">
            <v>314SWR115</v>
          </cell>
          <cell r="C29" t="str">
            <v>Swaption RF</v>
          </cell>
          <cell r="D29">
            <v>500000000</v>
          </cell>
          <cell r="E29">
            <v>0</v>
          </cell>
          <cell r="F29">
            <v>0</v>
          </cell>
          <cell r="G29" t="str">
            <v>A2</v>
          </cell>
          <cell r="H29">
            <v>13632655.65</v>
          </cell>
          <cell r="J29" t="str">
            <v>B3</v>
          </cell>
          <cell r="O29">
            <v>13632655.65</v>
          </cell>
          <cell r="P29" t="str">
            <v>D1</v>
          </cell>
          <cell r="S29">
            <v>13632655.65</v>
          </cell>
        </row>
        <row r="30">
          <cell r="B30" t="str">
            <v>314SWR116</v>
          </cell>
          <cell r="C30" t="str">
            <v>Swaption RF</v>
          </cell>
          <cell r="D30">
            <v>500000000</v>
          </cell>
          <cell r="E30">
            <v>0</v>
          </cell>
          <cell r="F30">
            <v>0</v>
          </cell>
          <cell r="G30" t="str">
            <v>A2</v>
          </cell>
          <cell r="H30">
            <v>15442433.119999999</v>
          </cell>
          <cell r="J30" t="str">
            <v>B3</v>
          </cell>
          <cell r="O30">
            <v>15442433.119999999</v>
          </cell>
          <cell r="P30" t="str">
            <v>D1</v>
          </cell>
          <cell r="S30">
            <v>15442433.119999999</v>
          </cell>
        </row>
        <row r="31">
          <cell r="B31" t="str">
            <v>314SWR117</v>
          </cell>
          <cell r="C31" t="str">
            <v>Swaption RF</v>
          </cell>
          <cell r="D31">
            <v>500000000</v>
          </cell>
          <cell r="E31">
            <v>0</v>
          </cell>
          <cell r="F31">
            <v>0</v>
          </cell>
          <cell r="G31" t="str">
            <v>A2</v>
          </cell>
          <cell r="H31">
            <v>10986198.140000001</v>
          </cell>
          <cell r="J31" t="str">
            <v>B3</v>
          </cell>
          <cell r="O31">
            <v>10986198.140000001</v>
          </cell>
          <cell r="P31" t="str">
            <v>D1</v>
          </cell>
          <cell r="S31">
            <v>10986198.140000001</v>
          </cell>
        </row>
        <row r="32">
          <cell r="B32" t="str">
            <v>315SWD631</v>
          </cell>
          <cell r="C32" t="str">
            <v>Swaption RF</v>
          </cell>
          <cell r="D32">
            <v>500000000</v>
          </cell>
          <cell r="E32">
            <v>0</v>
          </cell>
          <cell r="F32">
            <v>0</v>
          </cell>
          <cell r="G32" t="str">
            <v>A2</v>
          </cell>
          <cell r="H32">
            <v>9132628.2100000009</v>
          </cell>
          <cell r="J32" t="str">
            <v>B3</v>
          </cell>
          <cell r="O32">
            <v>9132628.2100000009</v>
          </cell>
          <cell r="P32" t="str">
            <v>D1</v>
          </cell>
          <cell r="S32">
            <v>9132628.2100000009</v>
          </cell>
        </row>
        <row r="33">
          <cell r="B33" t="str">
            <v>315SWD632</v>
          </cell>
          <cell r="C33" t="str">
            <v>Swaption RF</v>
          </cell>
          <cell r="D33">
            <v>500000000</v>
          </cell>
          <cell r="E33">
            <v>0</v>
          </cell>
          <cell r="F33">
            <v>0</v>
          </cell>
          <cell r="G33" t="str">
            <v>A2</v>
          </cell>
          <cell r="H33">
            <v>12061649.199999999</v>
          </cell>
          <cell r="J33" t="str">
            <v>B3</v>
          </cell>
          <cell r="O33">
            <v>12061649.199999999</v>
          </cell>
          <cell r="P33" t="str">
            <v>D1</v>
          </cell>
          <cell r="S33">
            <v>12061649.199999999</v>
          </cell>
        </row>
        <row r="34">
          <cell r="B34" t="str">
            <v>315SWD633</v>
          </cell>
          <cell r="C34" t="str">
            <v>Swaption RF</v>
          </cell>
          <cell r="D34">
            <v>500000000</v>
          </cell>
          <cell r="E34">
            <v>0</v>
          </cell>
          <cell r="F34">
            <v>0</v>
          </cell>
          <cell r="G34" t="str">
            <v>A2</v>
          </cell>
          <cell r="H34">
            <v>11815015.689999999</v>
          </cell>
          <cell r="J34" t="str">
            <v>B3</v>
          </cell>
          <cell r="O34">
            <v>11815015.689999999</v>
          </cell>
          <cell r="P34" t="str">
            <v>D1</v>
          </cell>
          <cell r="S34">
            <v>11815015.689999999</v>
          </cell>
        </row>
        <row r="35">
          <cell r="B35" t="str">
            <v>315SWD634</v>
          </cell>
          <cell r="C35" t="str">
            <v>Swaption RF</v>
          </cell>
          <cell r="D35">
            <v>500000000</v>
          </cell>
          <cell r="E35">
            <v>0</v>
          </cell>
          <cell r="F35">
            <v>0</v>
          </cell>
          <cell r="G35" t="str">
            <v>A2</v>
          </cell>
          <cell r="H35">
            <v>12748978.869999999</v>
          </cell>
          <cell r="J35" t="str">
            <v>B3</v>
          </cell>
          <cell r="O35">
            <v>12748978.869999999</v>
          </cell>
          <cell r="P35" t="str">
            <v>D1</v>
          </cell>
          <cell r="S35">
            <v>12748978.869999999</v>
          </cell>
        </row>
        <row r="36">
          <cell r="O36" t="str">
            <v>Sum</v>
          </cell>
          <cell r="S36">
            <v>140969167.86000001</v>
          </cell>
        </row>
        <row r="37">
          <cell r="S37" t="str">
            <v>A3/A4</v>
          </cell>
        </row>
        <row r="40">
          <cell r="B40" t="str">
            <v>315SWD587</v>
          </cell>
          <cell r="C40" t="str">
            <v>Basis</v>
          </cell>
          <cell r="D40">
            <v>2000000000</v>
          </cell>
          <cell r="E40">
            <v>0</v>
          </cell>
          <cell r="F40">
            <v>0</v>
          </cell>
          <cell r="G40" t="str">
            <v>A2</v>
          </cell>
          <cell r="H40">
            <v>338396</v>
          </cell>
          <cell r="I40">
            <v>338396</v>
          </cell>
          <cell r="J40" t="str">
            <v>B2</v>
          </cell>
          <cell r="O40">
            <v>338396</v>
          </cell>
          <cell r="S40">
            <v>338396</v>
          </cell>
        </row>
        <row r="41">
          <cell r="B41" t="str">
            <v>313STX170</v>
          </cell>
          <cell r="C41" t="str">
            <v>Currency</v>
          </cell>
          <cell r="D41">
            <v>89725008.200000003</v>
          </cell>
          <cell r="E41">
            <v>0</v>
          </cell>
          <cell r="F41">
            <v>0</v>
          </cell>
          <cell r="G41" t="str">
            <v>A2</v>
          </cell>
          <cell r="H41">
            <v>-19612</v>
          </cell>
          <cell r="I41">
            <v>-19612</v>
          </cell>
          <cell r="J41" t="str">
            <v>B2</v>
          </cell>
          <cell r="O41">
            <v>-19612</v>
          </cell>
          <cell r="R41" t="str">
            <v>E2</v>
          </cell>
          <cell r="S41">
            <v>-19612</v>
          </cell>
        </row>
        <row r="42">
          <cell r="B42" t="str">
            <v>313STX171</v>
          </cell>
          <cell r="C42" t="str">
            <v>Currency</v>
          </cell>
          <cell r="D42">
            <v>89722325.260000005</v>
          </cell>
          <cell r="E42">
            <v>0</v>
          </cell>
          <cell r="F42">
            <v>0</v>
          </cell>
          <cell r="G42" t="str">
            <v>A2</v>
          </cell>
          <cell r="H42">
            <v>-16458</v>
          </cell>
          <cell r="I42">
            <v>-16458</v>
          </cell>
          <cell r="J42" t="str">
            <v>B2</v>
          </cell>
          <cell r="O42">
            <v>-16458</v>
          </cell>
          <cell r="R42" t="str">
            <v>E2</v>
          </cell>
          <cell r="S42">
            <v>-16458</v>
          </cell>
        </row>
        <row r="43">
          <cell r="B43" t="str">
            <v>313STX172</v>
          </cell>
          <cell r="C43" t="str">
            <v>Currency</v>
          </cell>
          <cell r="D43">
            <v>89733010.859999999</v>
          </cell>
          <cell r="E43">
            <v>0</v>
          </cell>
          <cell r="F43">
            <v>0</v>
          </cell>
          <cell r="G43" t="str">
            <v>A2</v>
          </cell>
          <cell r="H43">
            <v>-20112</v>
          </cell>
          <cell r="I43">
            <v>-20112</v>
          </cell>
          <cell r="J43" t="str">
            <v>B2</v>
          </cell>
          <cell r="O43">
            <v>-20112</v>
          </cell>
          <cell r="R43" t="str">
            <v>E2</v>
          </cell>
          <cell r="S43">
            <v>-20112</v>
          </cell>
        </row>
        <row r="44">
          <cell r="B44" t="str">
            <v>313STX173</v>
          </cell>
          <cell r="C44" t="str">
            <v>Currency</v>
          </cell>
          <cell r="D44">
            <v>51236074.810000002</v>
          </cell>
          <cell r="E44">
            <v>0</v>
          </cell>
          <cell r="F44">
            <v>0</v>
          </cell>
          <cell r="G44" t="str">
            <v>A2</v>
          </cell>
          <cell r="H44">
            <v>-1654</v>
          </cell>
          <cell r="I44">
            <v>-1654</v>
          </cell>
          <cell r="J44" t="str">
            <v>B2</v>
          </cell>
          <cell r="O44">
            <v>-1654</v>
          </cell>
          <cell r="R44" t="str">
            <v>E2</v>
          </cell>
          <cell r="S44">
            <v>-1654</v>
          </cell>
        </row>
        <row r="45">
          <cell r="B45" t="str">
            <v>313STX174</v>
          </cell>
          <cell r="C45" t="str">
            <v>Currency</v>
          </cell>
          <cell r="D45">
            <v>89723475.730000004</v>
          </cell>
          <cell r="E45">
            <v>0</v>
          </cell>
          <cell r="F45">
            <v>0</v>
          </cell>
          <cell r="G45" t="str">
            <v>A2</v>
          </cell>
          <cell r="H45">
            <v>-16460</v>
          </cell>
          <cell r="I45">
            <v>-16460</v>
          </cell>
          <cell r="J45" t="str">
            <v>B2</v>
          </cell>
          <cell r="O45">
            <v>-16460</v>
          </cell>
          <cell r="R45" t="str">
            <v>E2</v>
          </cell>
          <cell r="S45">
            <v>-16460</v>
          </cell>
        </row>
        <row r="46">
          <cell r="B46" t="str">
            <v>313STX175</v>
          </cell>
          <cell r="C46" t="str">
            <v>Currency</v>
          </cell>
          <cell r="D46">
            <v>47519290.439999998</v>
          </cell>
          <cell r="E46">
            <v>0</v>
          </cell>
          <cell r="F46">
            <v>0</v>
          </cell>
          <cell r="G46" t="str">
            <v>A2</v>
          </cell>
          <cell r="H46">
            <v>40</v>
          </cell>
          <cell r="I46">
            <v>40</v>
          </cell>
          <cell r="J46" t="str">
            <v>B2</v>
          </cell>
          <cell r="O46">
            <v>40</v>
          </cell>
          <cell r="R46" t="str">
            <v>E2</v>
          </cell>
          <cell r="S46">
            <v>40</v>
          </cell>
        </row>
        <row r="47">
          <cell r="B47" t="str">
            <v>315SWI663</v>
          </cell>
          <cell r="C47" t="str">
            <v>Swap PF</v>
          </cell>
          <cell r="D47">
            <v>150000000</v>
          </cell>
          <cell r="E47">
            <v>0</v>
          </cell>
          <cell r="F47">
            <v>0</v>
          </cell>
          <cell r="G47" t="str">
            <v>A2</v>
          </cell>
          <cell r="H47">
            <v>-1717269</v>
          </cell>
          <cell r="I47">
            <v>-1717269</v>
          </cell>
          <cell r="J47" t="str">
            <v>B2</v>
          </cell>
          <cell r="O47">
            <v>-1717269</v>
          </cell>
          <cell r="S47">
            <v>-1717269</v>
          </cell>
        </row>
        <row r="48">
          <cell r="B48" t="str">
            <v>315SWI664</v>
          </cell>
          <cell r="C48" t="str">
            <v>Swap PF</v>
          </cell>
          <cell r="D48">
            <v>200000000</v>
          </cell>
          <cell r="E48">
            <v>0</v>
          </cell>
          <cell r="F48">
            <v>0</v>
          </cell>
          <cell r="G48" t="str">
            <v>A2</v>
          </cell>
          <cell r="H48">
            <v>-1683992</v>
          </cell>
          <cell r="I48">
            <v>-1683992</v>
          </cell>
          <cell r="J48" t="str">
            <v>B2</v>
          </cell>
          <cell r="O48">
            <v>-1683992</v>
          </cell>
          <cell r="S48">
            <v>-1683992</v>
          </cell>
        </row>
        <row r="49">
          <cell r="B49" t="str">
            <v>315SWI665</v>
          </cell>
          <cell r="C49" t="str">
            <v>Swap PF</v>
          </cell>
          <cell r="D49">
            <v>250000000</v>
          </cell>
          <cell r="E49">
            <v>0</v>
          </cell>
          <cell r="F49">
            <v>0</v>
          </cell>
          <cell r="G49" t="str">
            <v>A2</v>
          </cell>
          <cell r="H49">
            <v>-1651309</v>
          </cell>
          <cell r="I49">
            <v>-1651309</v>
          </cell>
          <cell r="J49" t="str">
            <v>B2</v>
          </cell>
          <cell r="O49">
            <v>-1651309</v>
          </cell>
          <cell r="S49">
            <v>-1651309</v>
          </cell>
        </row>
        <row r="50">
          <cell r="B50" t="str">
            <v>315SWI666</v>
          </cell>
          <cell r="C50" t="str">
            <v>Swap PF</v>
          </cell>
          <cell r="D50">
            <v>200000000</v>
          </cell>
          <cell r="E50">
            <v>0</v>
          </cell>
          <cell r="F50">
            <v>0</v>
          </cell>
          <cell r="G50" t="str">
            <v>A2</v>
          </cell>
          <cell r="H50">
            <v>-889257</v>
          </cell>
          <cell r="I50">
            <v>-889257</v>
          </cell>
          <cell r="J50" t="str">
            <v>B2</v>
          </cell>
          <cell r="O50">
            <v>-889257</v>
          </cell>
          <cell r="S50">
            <v>-889257</v>
          </cell>
        </row>
        <row r="51">
          <cell r="B51" t="str">
            <v>315SWI667</v>
          </cell>
          <cell r="C51" t="str">
            <v>Swap PF</v>
          </cell>
          <cell r="D51">
            <v>200000000</v>
          </cell>
          <cell r="E51">
            <v>0</v>
          </cell>
          <cell r="F51">
            <v>0</v>
          </cell>
          <cell r="G51" t="str">
            <v>A2</v>
          </cell>
          <cell r="H51">
            <v>-634697</v>
          </cell>
          <cell r="I51">
            <v>-634697</v>
          </cell>
          <cell r="J51" t="str">
            <v>B2</v>
          </cell>
          <cell r="O51">
            <v>-634697</v>
          </cell>
          <cell r="S51">
            <v>-634697</v>
          </cell>
        </row>
        <row r="52">
          <cell r="B52" t="str">
            <v>315SWI668</v>
          </cell>
          <cell r="C52" t="str">
            <v>Swap PF</v>
          </cell>
          <cell r="D52">
            <v>175000000</v>
          </cell>
          <cell r="E52">
            <v>0</v>
          </cell>
          <cell r="F52">
            <v>0</v>
          </cell>
          <cell r="G52" t="str">
            <v>A2</v>
          </cell>
          <cell r="H52">
            <v>-1658567</v>
          </cell>
          <cell r="I52">
            <v>-1658567</v>
          </cell>
          <cell r="J52" t="str">
            <v>B2</v>
          </cell>
          <cell r="O52">
            <v>-1658567</v>
          </cell>
          <cell r="S52">
            <v>-1658567</v>
          </cell>
        </row>
        <row r="53">
          <cell r="B53" t="str">
            <v>315SWI669</v>
          </cell>
          <cell r="C53" t="str">
            <v>Swap PF</v>
          </cell>
          <cell r="D53">
            <v>500000000</v>
          </cell>
          <cell r="E53">
            <v>0</v>
          </cell>
          <cell r="F53">
            <v>0</v>
          </cell>
          <cell r="G53" t="str">
            <v>A2</v>
          </cell>
          <cell r="H53">
            <v>-2306610</v>
          </cell>
          <cell r="I53">
            <v>-2306610</v>
          </cell>
          <cell r="J53" t="str">
            <v>B2</v>
          </cell>
          <cell r="O53">
            <v>-2306610</v>
          </cell>
          <cell r="S53">
            <v>-2306610</v>
          </cell>
        </row>
        <row r="54">
          <cell r="B54" t="str">
            <v>315SWI670</v>
          </cell>
          <cell r="C54" t="str">
            <v>Swap PF</v>
          </cell>
          <cell r="D54">
            <v>175000000</v>
          </cell>
          <cell r="E54">
            <v>0</v>
          </cell>
          <cell r="F54">
            <v>0</v>
          </cell>
          <cell r="G54" t="str">
            <v>A2</v>
          </cell>
          <cell r="H54">
            <v>-608832</v>
          </cell>
          <cell r="I54">
            <v>-608832</v>
          </cell>
          <cell r="J54" t="str">
            <v>B2</v>
          </cell>
          <cell r="O54">
            <v>-608832</v>
          </cell>
          <cell r="S54">
            <v>-608832</v>
          </cell>
        </row>
        <row r="55">
          <cell r="B55" t="str">
            <v>315SWI671</v>
          </cell>
          <cell r="C55" t="str">
            <v>Swap PF</v>
          </cell>
          <cell r="D55">
            <v>250000000</v>
          </cell>
          <cell r="E55">
            <v>0</v>
          </cell>
          <cell r="F55">
            <v>0</v>
          </cell>
          <cell r="G55" t="str">
            <v>A2</v>
          </cell>
          <cell r="H55">
            <v>-410707</v>
          </cell>
          <cell r="I55">
            <v>-410707</v>
          </cell>
          <cell r="J55" t="str">
            <v>B2</v>
          </cell>
          <cell r="O55">
            <v>-410707</v>
          </cell>
          <cell r="S55">
            <v>-410707</v>
          </cell>
        </row>
        <row r="56">
          <cell r="B56" t="str">
            <v>315SWI673</v>
          </cell>
          <cell r="C56" t="str">
            <v>Swap PF</v>
          </cell>
          <cell r="D56">
            <v>100000000</v>
          </cell>
          <cell r="E56">
            <v>0</v>
          </cell>
          <cell r="F56">
            <v>0</v>
          </cell>
          <cell r="G56" t="str">
            <v>A2</v>
          </cell>
          <cell r="H56">
            <v>-823188</v>
          </cell>
          <cell r="I56">
            <v>-823188</v>
          </cell>
          <cell r="J56" t="str">
            <v>B2</v>
          </cell>
          <cell r="O56">
            <v>-823188</v>
          </cell>
          <cell r="S56">
            <v>-823188</v>
          </cell>
        </row>
        <row r="57">
          <cell r="B57" t="str">
            <v>315SWI674</v>
          </cell>
          <cell r="C57" t="str">
            <v>Swap PF</v>
          </cell>
          <cell r="D57">
            <v>100000000</v>
          </cell>
          <cell r="E57">
            <v>0</v>
          </cell>
          <cell r="F57">
            <v>0</v>
          </cell>
          <cell r="G57" t="str">
            <v>A2</v>
          </cell>
          <cell r="H57">
            <v>-759765</v>
          </cell>
          <cell r="I57">
            <v>-759765</v>
          </cell>
          <cell r="J57" t="str">
            <v>B2</v>
          </cell>
          <cell r="O57">
            <v>-759765</v>
          </cell>
          <cell r="S57">
            <v>-759765</v>
          </cell>
        </row>
        <row r="58">
          <cell r="B58" t="str">
            <v>315SWI675</v>
          </cell>
          <cell r="C58" t="str">
            <v>Swap PF</v>
          </cell>
          <cell r="D58">
            <v>100000000</v>
          </cell>
          <cell r="E58">
            <v>0</v>
          </cell>
          <cell r="F58">
            <v>0</v>
          </cell>
          <cell r="G58" t="str">
            <v>A2</v>
          </cell>
          <cell r="H58">
            <v>-556020</v>
          </cell>
          <cell r="I58">
            <v>-556020</v>
          </cell>
          <cell r="J58" t="str">
            <v>B2</v>
          </cell>
          <cell r="O58">
            <v>-556020</v>
          </cell>
          <cell r="S58">
            <v>-556020</v>
          </cell>
        </row>
        <row r="59">
          <cell r="B59" t="str">
            <v>315SWI676</v>
          </cell>
          <cell r="C59" t="str">
            <v>Swap PF</v>
          </cell>
          <cell r="D59">
            <v>150000000</v>
          </cell>
          <cell r="E59">
            <v>0</v>
          </cell>
          <cell r="F59">
            <v>0</v>
          </cell>
          <cell r="G59" t="str">
            <v>A2</v>
          </cell>
          <cell r="H59">
            <v>-887899</v>
          </cell>
          <cell r="I59">
            <v>-887899</v>
          </cell>
          <cell r="J59" t="str">
            <v>B2</v>
          </cell>
          <cell r="O59">
            <v>-887899</v>
          </cell>
          <cell r="S59">
            <v>-887899</v>
          </cell>
        </row>
        <row r="60">
          <cell r="B60" t="str">
            <v>315SWI677</v>
          </cell>
          <cell r="C60" t="str">
            <v>Swap PF</v>
          </cell>
          <cell r="D60">
            <v>200000000</v>
          </cell>
          <cell r="E60">
            <v>0</v>
          </cell>
          <cell r="F60">
            <v>0</v>
          </cell>
          <cell r="G60" t="str">
            <v>A2</v>
          </cell>
          <cell r="H60">
            <v>-264369</v>
          </cell>
          <cell r="I60">
            <v>-264369</v>
          </cell>
          <cell r="J60" t="str">
            <v>B2</v>
          </cell>
          <cell r="O60">
            <v>-264369</v>
          </cell>
          <cell r="S60">
            <v>-264369</v>
          </cell>
        </row>
        <row r="61">
          <cell r="B61" t="str">
            <v>315SWI678</v>
          </cell>
          <cell r="C61" t="str">
            <v>Swap PF</v>
          </cell>
          <cell r="D61">
            <v>300000000</v>
          </cell>
          <cell r="E61">
            <v>0</v>
          </cell>
          <cell r="F61">
            <v>0</v>
          </cell>
          <cell r="G61" t="str">
            <v>A2</v>
          </cell>
          <cell r="H61">
            <v>-317219</v>
          </cell>
          <cell r="I61">
            <v>-317219</v>
          </cell>
          <cell r="J61" t="str">
            <v>B2</v>
          </cell>
          <cell r="O61">
            <v>-317219</v>
          </cell>
          <cell r="S61">
            <v>-317219</v>
          </cell>
        </row>
        <row r="62">
          <cell r="B62" t="str">
            <v>315SWI679</v>
          </cell>
          <cell r="C62" t="str">
            <v>Swap PF</v>
          </cell>
          <cell r="D62">
            <v>200000000</v>
          </cell>
          <cell r="E62">
            <v>0</v>
          </cell>
          <cell r="F62">
            <v>0</v>
          </cell>
          <cell r="G62" t="str">
            <v>A2</v>
          </cell>
          <cell r="H62">
            <v>-301549</v>
          </cell>
          <cell r="I62">
            <v>-301549</v>
          </cell>
          <cell r="J62" t="str">
            <v>B2</v>
          </cell>
          <cell r="O62">
            <v>-301549</v>
          </cell>
          <cell r="S62">
            <v>-301549</v>
          </cell>
        </row>
        <row r="63">
          <cell r="B63" t="str">
            <v>315SWI680</v>
          </cell>
          <cell r="C63" t="str">
            <v>Swap PF</v>
          </cell>
          <cell r="D63">
            <v>100000000</v>
          </cell>
          <cell r="E63">
            <v>0</v>
          </cell>
          <cell r="F63">
            <v>0</v>
          </cell>
          <cell r="G63" t="str">
            <v>A2</v>
          </cell>
          <cell r="H63">
            <v>122017</v>
          </cell>
          <cell r="I63">
            <v>122017</v>
          </cell>
          <cell r="J63" t="str">
            <v>B2</v>
          </cell>
          <cell r="O63">
            <v>122017</v>
          </cell>
          <cell r="S63">
            <v>122017</v>
          </cell>
        </row>
        <row r="64">
          <cell r="B64" t="str">
            <v>315SWI681</v>
          </cell>
          <cell r="C64" t="str">
            <v>Swap PF</v>
          </cell>
          <cell r="D64">
            <v>100000000</v>
          </cell>
          <cell r="E64">
            <v>0</v>
          </cell>
          <cell r="F64">
            <v>0</v>
          </cell>
          <cell r="G64" t="str">
            <v>A2</v>
          </cell>
          <cell r="H64">
            <v>171728</v>
          </cell>
          <cell r="I64">
            <v>171728</v>
          </cell>
          <cell r="J64" t="str">
            <v>B2</v>
          </cell>
          <cell r="O64">
            <v>171728</v>
          </cell>
          <cell r="S64">
            <v>171728</v>
          </cell>
        </row>
        <row r="65">
          <cell r="B65" t="str">
            <v>313STN114</v>
          </cell>
          <cell r="C65" t="str">
            <v>Swap RF</v>
          </cell>
          <cell r="D65">
            <v>497481250</v>
          </cell>
          <cell r="E65">
            <v>0</v>
          </cell>
          <cell r="F65">
            <v>0</v>
          </cell>
          <cell r="G65" t="str">
            <v>A2</v>
          </cell>
          <cell r="H65">
            <v>-90231</v>
          </cell>
          <cell r="I65">
            <v>-90231</v>
          </cell>
          <cell r="J65" t="str">
            <v>B2</v>
          </cell>
          <cell r="O65">
            <v>-90231</v>
          </cell>
          <cell r="S65">
            <v>-90231</v>
          </cell>
        </row>
        <row r="66">
          <cell r="B66" t="str">
            <v>313STN116</v>
          </cell>
          <cell r="C66" t="str">
            <v>Swap RF</v>
          </cell>
          <cell r="D66">
            <v>98670444.439999998</v>
          </cell>
          <cell r="E66">
            <v>0</v>
          </cell>
          <cell r="F66">
            <v>0</v>
          </cell>
          <cell r="G66" t="str">
            <v>A2</v>
          </cell>
          <cell r="H66">
            <v>12287</v>
          </cell>
          <cell r="I66">
            <v>12287</v>
          </cell>
          <cell r="J66" t="str">
            <v>B2</v>
          </cell>
          <cell r="O66">
            <v>12287</v>
          </cell>
          <cell r="S66">
            <v>12287</v>
          </cell>
        </row>
        <row r="67">
          <cell r="B67" t="str">
            <v>313STN117</v>
          </cell>
          <cell r="C67" t="str">
            <v>Swap RF</v>
          </cell>
          <cell r="D67">
            <v>1987491684</v>
          </cell>
          <cell r="E67">
            <v>0</v>
          </cell>
          <cell r="F67">
            <v>0</v>
          </cell>
          <cell r="G67" t="str">
            <v>A2</v>
          </cell>
          <cell r="H67">
            <v>279257</v>
          </cell>
          <cell r="I67">
            <v>279257</v>
          </cell>
          <cell r="J67" t="str">
            <v>B2</v>
          </cell>
          <cell r="O67">
            <v>279257</v>
          </cell>
          <cell r="S67">
            <v>279257</v>
          </cell>
        </row>
        <row r="68">
          <cell r="B68" t="str">
            <v>313STN118</v>
          </cell>
          <cell r="C68" t="str">
            <v>Swap RF</v>
          </cell>
          <cell r="D68">
            <v>198650722.19999999</v>
          </cell>
          <cell r="E68">
            <v>0</v>
          </cell>
          <cell r="F68">
            <v>0</v>
          </cell>
          <cell r="G68" t="str">
            <v>A2</v>
          </cell>
          <cell r="H68">
            <v>-32988</v>
          </cell>
          <cell r="I68">
            <v>-32988</v>
          </cell>
          <cell r="J68" t="str">
            <v>B2</v>
          </cell>
          <cell r="O68">
            <v>-32988</v>
          </cell>
          <cell r="S68">
            <v>-32988</v>
          </cell>
        </row>
        <row r="69">
          <cell r="B69" t="str">
            <v>313STN119</v>
          </cell>
          <cell r="C69" t="str">
            <v>Swap RF</v>
          </cell>
          <cell r="D69">
            <v>1146311255</v>
          </cell>
          <cell r="E69">
            <v>0</v>
          </cell>
          <cell r="F69">
            <v>0</v>
          </cell>
          <cell r="G69" t="str">
            <v>A2</v>
          </cell>
          <cell r="H69">
            <v>-14352</v>
          </cell>
          <cell r="I69">
            <v>-14352</v>
          </cell>
          <cell r="J69" t="str">
            <v>B2</v>
          </cell>
          <cell r="O69">
            <v>-14352</v>
          </cell>
          <cell r="S69">
            <v>-14352</v>
          </cell>
        </row>
        <row r="70">
          <cell r="O70" t="str">
            <v>Sum</v>
          </cell>
          <cell r="S70">
            <v>-14759391</v>
          </cell>
        </row>
        <row r="71">
          <cell r="S71" t="str">
            <v>A6/A7</v>
          </cell>
        </row>
        <row r="74">
          <cell r="B74" t="str">
            <v>313STX125</v>
          </cell>
          <cell r="C74" t="str">
            <v>Currency</v>
          </cell>
          <cell r="D74">
            <v>172968984.30000001</v>
          </cell>
          <cell r="E74">
            <v>0</v>
          </cell>
          <cell r="F74">
            <v>0</v>
          </cell>
          <cell r="G74" t="str">
            <v>A2</v>
          </cell>
          <cell r="H74">
            <v>-4521</v>
          </cell>
          <cell r="I74">
            <v>-4521</v>
          </cell>
          <cell r="J74" t="str">
            <v>B3</v>
          </cell>
          <cell r="O74">
            <v>-4521</v>
          </cell>
          <cell r="R74" t="str">
            <v>E2</v>
          </cell>
          <cell r="S74">
            <v>-4521</v>
          </cell>
        </row>
        <row r="75">
          <cell r="B75" t="str">
            <v>315SWD526</v>
          </cell>
          <cell r="C75" t="str">
            <v>Swap Cancelable RF</v>
          </cell>
          <cell r="D75">
            <v>1250000000</v>
          </cell>
          <cell r="E75">
            <v>0</v>
          </cell>
          <cell r="F75">
            <v>0</v>
          </cell>
          <cell r="G75" t="str">
            <v>A2</v>
          </cell>
          <cell r="H75">
            <v>119137</v>
          </cell>
          <cell r="I75">
            <v>119137</v>
          </cell>
          <cell r="J75" t="str">
            <v>B1</v>
          </cell>
          <cell r="O75">
            <v>119137</v>
          </cell>
          <cell r="S75">
            <v>119137</v>
          </cell>
        </row>
        <row r="76">
          <cell r="B76" t="str">
            <v>315SWI338</v>
          </cell>
          <cell r="C76" t="str">
            <v>Swap PF</v>
          </cell>
          <cell r="D76">
            <v>200000000</v>
          </cell>
          <cell r="E76">
            <v>0</v>
          </cell>
          <cell r="F76">
            <v>0</v>
          </cell>
          <cell r="G76" t="str">
            <v>A2</v>
          </cell>
          <cell r="H76">
            <v>-51520</v>
          </cell>
          <cell r="I76">
            <v>-51520</v>
          </cell>
          <cell r="J76" t="str">
            <v>B3</v>
          </cell>
          <cell r="O76">
            <v>-51520</v>
          </cell>
          <cell r="S76">
            <v>-51520</v>
          </cell>
        </row>
        <row r="77">
          <cell r="B77" t="str">
            <v>315SWI342</v>
          </cell>
          <cell r="C77" t="str">
            <v>Swap PF</v>
          </cell>
          <cell r="D77">
            <v>200000000</v>
          </cell>
          <cell r="E77">
            <v>0</v>
          </cell>
          <cell r="F77">
            <v>0</v>
          </cell>
          <cell r="G77" t="str">
            <v>A2</v>
          </cell>
          <cell r="H77">
            <v>-880189.73</v>
          </cell>
          <cell r="I77">
            <v>-880189.73</v>
          </cell>
          <cell r="J77" t="str">
            <v>B3</v>
          </cell>
          <cell r="O77">
            <v>-880189.73</v>
          </cell>
          <cell r="S77">
            <v>-880189.73</v>
          </cell>
        </row>
        <row r="78">
          <cell r="O78" t="str">
            <v>Sum</v>
          </cell>
          <cell r="S78">
            <v>-817093.73</v>
          </cell>
        </row>
        <row r="79">
          <cell r="S79" t="str">
            <v>A8/A9</v>
          </cell>
        </row>
        <row r="81">
          <cell r="B81" t="str">
            <v>None</v>
          </cell>
        </row>
        <row r="84">
          <cell r="B84" t="str">
            <v>313SWP521</v>
          </cell>
          <cell r="C84" t="str">
            <v>Swaption PF</v>
          </cell>
          <cell r="D84">
            <v>200000000</v>
          </cell>
          <cell r="E84">
            <v>0</v>
          </cell>
          <cell r="F84">
            <v>0</v>
          </cell>
          <cell r="G84" t="str">
            <v>A2</v>
          </cell>
          <cell r="H84">
            <v>2169979.7200000002</v>
          </cell>
          <cell r="J84" t="str">
            <v>B4</v>
          </cell>
          <cell r="O84">
            <v>2169979.7200000002</v>
          </cell>
          <cell r="P84" t="str">
            <v>D1</v>
          </cell>
          <cell r="S84">
            <v>2169979.7200000002</v>
          </cell>
        </row>
        <row r="85">
          <cell r="B85" t="str">
            <v>313SWR266</v>
          </cell>
          <cell r="C85" t="str">
            <v>Swaption RF</v>
          </cell>
          <cell r="D85">
            <v>200000000</v>
          </cell>
          <cell r="E85">
            <v>0</v>
          </cell>
          <cell r="F85">
            <v>0</v>
          </cell>
          <cell r="G85" t="str">
            <v>A2</v>
          </cell>
          <cell r="H85">
            <v>2010848.65</v>
          </cell>
          <cell r="J85" t="str">
            <v>B4</v>
          </cell>
          <cell r="O85">
            <v>2010848.65</v>
          </cell>
          <cell r="P85" t="str">
            <v>D1</v>
          </cell>
          <cell r="S85">
            <v>2010848.65</v>
          </cell>
        </row>
        <row r="86">
          <cell r="O86" t="str">
            <v>Sum</v>
          </cell>
          <cell r="S86">
            <v>4180828.37</v>
          </cell>
        </row>
        <row r="87">
          <cell r="S87" t="str">
            <v>A10</v>
          </cell>
        </row>
        <row r="89">
          <cell r="B89" t="str">
            <v>313FRA802</v>
          </cell>
          <cell r="C89" t="str">
            <v>Manual</v>
          </cell>
          <cell r="D89">
            <v>46000000</v>
          </cell>
          <cell r="E89">
            <v>0</v>
          </cell>
          <cell r="F89">
            <v>0</v>
          </cell>
          <cell r="G89" t="str">
            <v>A2</v>
          </cell>
          <cell r="H89">
            <v>13116</v>
          </cell>
          <cell r="I89">
            <v>13116</v>
          </cell>
          <cell r="J89" t="str">
            <v>B4</v>
          </cell>
          <cell r="O89">
            <v>13116</v>
          </cell>
          <cell r="S89">
            <v>13116</v>
          </cell>
        </row>
        <row r="90">
          <cell r="B90" t="str">
            <v>314SWD601</v>
          </cell>
          <cell r="C90" t="str">
            <v>Swap Cancelable RF</v>
          </cell>
          <cell r="D90">
            <v>50000000</v>
          </cell>
          <cell r="E90">
            <v>0</v>
          </cell>
          <cell r="F90">
            <v>0</v>
          </cell>
          <cell r="G90" t="str">
            <v>A2</v>
          </cell>
          <cell r="H90">
            <v>10946.68</v>
          </cell>
          <cell r="J90" t="str">
            <v>B3</v>
          </cell>
          <cell r="O90">
            <v>10946.68</v>
          </cell>
          <cell r="P90" t="str">
            <v>D1</v>
          </cell>
          <cell r="S90">
            <v>10946.68</v>
          </cell>
        </row>
        <row r="91">
          <cell r="B91" t="str">
            <v>314SWI396</v>
          </cell>
          <cell r="C91" t="str">
            <v>Swap PF</v>
          </cell>
          <cell r="D91">
            <v>100000000</v>
          </cell>
          <cell r="E91">
            <v>0</v>
          </cell>
          <cell r="F91">
            <v>0</v>
          </cell>
          <cell r="G91" t="str">
            <v>A2</v>
          </cell>
          <cell r="H91">
            <v>-1494623</v>
          </cell>
          <cell r="I91">
            <v>-1494623</v>
          </cell>
          <cell r="J91" t="str">
            <v>B8</v>
          </cell>
          <cell r="O91">
            <v>-1494623</v>
          </cell>
          <cell r="S91">
            <v>-1494623</v>
          </cell>
        </row>
        <row r="92">
          <cell r="B92" t="str">
            <v>314SWI397</v>
          </cell>
          <cell r="C92" t="str">
            <v>Swap PF</v>
          </cell>
          <cell r="D92">
            <v>500000000</v>
          </cell>
          <cell r="E92">
            <v>0</v>
          </cell>
          <cell r="F92">
            <v>0</v>
          </cell>
          <cell r="G92" t="str">
            <v>A2</v>
          </cell>
          <cell r="H92">
            <v>-1212724</v>
          </cell>
          <cell r="I92">
            <v>-1212724</v>
          </cell>
          <cell r="J92" t="str">
            <v>B8</v>
          </cell>
          <cell r="O92">
            <v>-1212724</v>
          </cell>
          <cell r="S92">
            <v>-1212724</v>
          </cell>
        </row>
        <row r="93">
          <cell r="B93" t="str">
            <v>314SWI398</v>
          </cell>
          <cell r="C93" t="str">
            <v>Swap PF</v>
          </cell>
          <cell r="D93">
            <v>300000000</v>
          </cell>
          <cell r="E93">
            <v>0</v>
          </cell>
          <cell r="F93">
            <v>0</v>
          </cell>
          <cell r="G93" t="str">
            <v>A2</v>
          </cell>
          <cell r="H93">
            <v>-2751719</v>
          </cell>
          <cell r="I93">
            <v>-2751719</v>
          </cell>
          <cell r="J93" t="str">
            <v>B8</v>
          </cell>
          <cell r="O93">
            <v>-2751719</v>
          </cell>
          <cell r="S93">
            <v>-2751719</v>
          </cell>
        </row>
        <row r="94">
          <cell r="B94" t="str">
            <v>314SWI399</v>
          </cell>
          <cell r="C94" t="str">
            <v>Swap PF</v>
          </cell>
          <cell r="D94">
            <v>200000000</v>
          </cell>
          <cell r="E94">
            <v>0</v>
          </cell>
          <cell r="F94">
            <v>0</v>
          </cell>
          <cell r="G94" t="str">
            <v>A2</v>
          </cell>
          <cell r="H94">
            <v>-1123554</v>
          </cell>
          <cell r="I94">
            <v>-1123554</v>
          </cell>
          <cell r="J94" t="str">
            <v>B8</v>
          </cell>
          <cell r="O94">
            <v>-1123554</v>
          </cell>
          <cell r="S94">
            <v>-1123554</v>
          </cell>
        </row>
        <row r="95">
          <cell r="B95" t="str">
            <v>314SWI400</v>
          </cell>
          <cell r="C95" t="str">
            <v>Swap PF</v>
          </cell>
          <cell r="D95">
            <v>100000000</v>
          </cell>
          <cell r="E95">
            <v>0</v>
          </cell>
          <cell r="F95">
            <v>0</v>
          </cell>
          <cell r="G95" t="str">
            <v>A2</v>
          </cell>
          <cell r="H95">
            <v>-856383</v>
          </cell>
          <cell r="I95">
            <v>-856383</v>
          </cell>
          <cell r="J95" t="str">
            <v>B8</v>
          </cell>
          <cell r="O95">
            <v>-856383</v>
          </cell>
          <cell r="S95">
            <v>-856383</v>
          </cell>
        </row>
        <row r="96">
          <cell r="B96" t="str">
            <v>314SWI401</v>
          </cell>
          <cell r="C96" t="str">
            <v>Swap PF</v>
          </cell>
          <cell r="D96">
            <v>200000000</v>
          </cell>
          <cell r="E96">
            <v>0</v>
          </cell>
          <cell r="F96">
            <v>0</v>
          </cell>
          <cell r="G96" t="str">
            <v>A2</v>
          </cell>
          <cell r="H96">
            <v>-1394594</v>
          </cell>
          <cell r="I96">
            <v>-1394594</v>
          </cell>
          <cell r="J96" t="str">
            <v>B8</v>
          </cell>
          <cell r="O96">
            <v>-1394594</v>
          </cell>
          <cell r="S96">
            <v>-1394594</v>
          </cell>
        </row>
        <row r="97">
          <cell r="B97" t="str">
            <v>314SWI402</v>
          </cell>
          <cell r="C97" t="str">
            <v>Swap PF</v>
          </cell>
          <cell r="D97">
            <v>100000000</v>
          </cell>
          <cell r="E97">
            <v>0</v>
          </cell>
          <cell r="F97">
            <v>0</v>
          </cell>
          <cell r="G97" t="str">
            <v>A2</v>
          </cell>
          <cell r="H97">
            <v>-619540</v>
          </cell>
          <cell r="I97">
            <v>-619540</v>
          </cell>
          <cell r="J97" t="str">
            <v>B8</v>
          </cell>
          <cell r="O97">
            <v>-619540</v>
          </cell>
          <cell r="S97">
            <v>-619540</v>
          </cell>
        </row>
        <row r="98">
          <cell r="B98" t="str">
            <v>314SWI403</v>
          </cell>
          <cell r="C98" t="str">
            <v>Swap PF</v>
          </cell>
          <cell r="D98">
            <v>300000000</v>
          </cell>
          <cell r="E98">
            <v>0</v>
          </cell>
          <cell r="F98">
            <v>0</v>
          </cell>
          <cell r="G98" t="str">
            <v>A2</v>
          </cell>
          <cell r="H98">
            <v>-1660469</v>
          </cell>
          <cell r="I98">
            <v>-1660469</v>
          </cell>
          <cell r="J98" t="str">
            <v>B8</v>
          </cell>
          <cell r="O98">
            <v>-1660469</v>
          </cell>
          <cell r="S98">
            <v>-1660469</v>
          </cell>
        </row>
        <row r="99">
          <cell r="B99" t="str">
            <v>314SWI404</v>
          </cell>
          <cell r="C99" t="str">
            <v>Swap PF</v>
          </cell>
          <cell r="D99">
            <v>150000000</v>
          </cell>
          <cell r="E99">
            <v>0</v>
          </cell>
          <cell r="F99">
            <v>0</v>
          </cell>
          <cell r="G99" t="str">
            <v>A2</v>
          </cell>
          <cell r="H99">
            <v>-495577</v>
          </cell>
          <cell r="I99">
            <v>-495577</v>
          </cell>
          <cell r="J99" t="str">
            <v>B8</v>
          </cell>
          <cell r="O99">
            <v>-495577</v>
          </cell>
          <cell r="S99">
            <v>-495577</v>
          </cell>
        </row>
        <row r="100">
          <cell r="B100" t="str">
            <v>314SWI405</v>
          </cell>
          <cell r="C100" t="str">
            <v>Swap PF</v>
          </cell>
          <cell r="D100">
            <v>100000000</v>
          </cell>
          <cell r="E100">
            <v>0</v>
          </cell>
          <cell r="F100">
            <v>0</v>
          </cell>
          <cell r="G100" t="str">
            <v>A2</v>
          </cell>
          <cell r="H100">
            <v>-43705</v>
          </cell>
          <cell r="I100">
            <v>-43705</v>
          </cell>
          <cell r="J100" t="str">
            <v>B8</v>
          </cell>
          <cell r="O100">
            <v>-43705</v>
          </cell>
          <cell r="S100">
            <v>-43705</v>
          </cell>
        </row>
        <row r="101">
          <cell r="B101" t="str">
            <v>314SWD602</v>
          </cell>
          <cell r="C101" t="str">
            <v>Swap RF</v>
          </cell>
          <cell r="D101">
            <v>100000000</v>
          </cell>
          <cell r="E101">
            <v>0</v>
          </cell>
          <cell r="F101">
            <v>0</v>
          </cell>
          <cell r="G101" t="str">
            <v>A2</v>
          </cell>
          <cell r="H101">
            <v>-30577.06</v>
          </cell>
          <cell r="I101">
            <v>-30577.06</v>
          </cell>
          <cell r="J101" t="str">
            <v>B7</v>
          </cell>
          <cell r="O101">
            <v>-30577.06</v>
          </cell>
          <cell r="S101">
            <v>-30577.06</v>
          </cell>
        </row>
      </sheetData>
      <sheetData sheetId="13" refreshError="1">
        <row r="5">
          <cell r="B5" t="str">
            <v>Category</v>
          </cell>
          <cell r="C5" t="str">
            <v>Cusip Type</v>
          </cell>
          <cell r="D5" t="str">
            <v>Notional</v>
          </cell>
          <cell r="E5" t="str">
            <v>Time Value</v>
          </cell>
          <cell r="F5" t="str">
            <v>Intrinsic Value</v>
          </cell>
          <cell r="G5" t="str">
            <v>Calculated MV</v>
          </cell>
          <cell r="H5" t="str">
            <v>DEBTS MV</v>
          </cell>
          <cell r="I5" t="str">
            <v>MV Check</v>
          </cell>
        </row>
        <row r="6">
          <cell r="B6" t="str">
            <v>315SWD200</v>
          </cell>
          <cell r="C6" t="str">
            <v>Basis Swap</v>
          </cell>
          <cell r="D6">
            <v>200000000</v>
          </cell>
          <cell r="E6">
            <v>0</v>
          </cell>
          <cell r="F6">
            <v>0</v>
          </cell>
          <cell r="G6">
            <v>13254</v>
          </cell>
          <cell r="H6">
            <v>13254</v>
          </cell>
          <cell r="I6">
            <v>0</v>
          </cell>
        </row>
        <row r="7">
          <cell r="B7" t="str">
            <v>315SWD541</v>
          </cell>
          <cell r="C7" t="str">
            <v>Rec Fixed Swaption - Upfront Fee</v>
          </cell>
          <cell r="D7">
            <v>500000000</v>
          </cell>
          <cell r="E7">
            <v>0</v>
          </cell>
          <cell r="F7">
            <v>12087160</v>
          </cell>
          <cell r="G7">
            <v>12087160</v>
          </cell>
          <cell r="H7">
            <v>12087160</v>
          </cell>
          <cell r="I7">
            <v>0</v>
          </cell>
        </row>
        <row r="8">
          <cell r="B8" t="str">
            <v>315SWD543</v>
          </cell>
          <cell r="C8" t="str">
            <v>Rec Fixed Swaption - Upfront Fee</v>
          </cell>
          <cell r="D8">
            <v>450000000</v>
          </cell>
          <cell r="E8">
            <v>0</v>
          </cell>
          <cell r="F8">
            <v>12961043</v>
          </cell>
          <cell r="G8">
            <v>12961043</v>
          </cell>
          <cell r="H8">
            <v>12961043</v>
          </cell>
          <cell r="I8">
            <v>0</v>
          </cell>
        </row>
        <row r="9">
          <cell r="G9" t="str">
            <v>Sum</v>
          </cell>
          <cell r="H9">
            <v>25061457</v>
          </cell>
          <cell r="I9" t="str">
            <v>D10</v>
          </cell>
        </row>
        <row r="11">
          <cell r="B11" t="str">
            <v>314SWD498</v>
          </cell>
          <cell r="C11" t="str">
            <v>Rec Fixed Swap</v>
          </cell>
          <cell r="D11">
            <v>250000000</v>
          </cell>
          <cell r="E11">
            <v>0</v>
          </cell>
          <cell r="F11">
            <v>0</v>
          </cell>
          <cell r="G11">
            <v>16063113</v>
          </cell>
          <cell r="H11">
            <v>16063113</v>
          </cell>
          <cell r="I11">
            <v>0</v>
          </cell>
        </row>
        <row r="12">
          <cell r="B12" t="str">
            <v>314SWD969</v>
          </cell>
          <cell r="C12" t="str">
            <v>Rec Fixed Swap</v>
          </cell>
          <cell r="D12">
            <v>100000000</v>
          </cell>
          <cell r="E12">
            <v>0</v>
          </cell>
          <cell r="F12">
            <v>0</v>
          </cell>
          <cell r="G12">
            <v>12648030</v>
          </cell>
          <cell r="H12">
            <v>12648030</v>
          </cell>
          <cell r="I12">
            <v>0</v>
          </cell>
        </row>
        <row r="13">
          <cell r="B13" t="str">
            <v>314SWD970</v>
          </cell>
          <cell r="C13" t="str">
            <v>Rec Fixed Swap</v>
          </cell>
          <cell r="D13">
            <v>200000000</v>
          </cell>
          <cell r="E13">
            <v>0</v>
          </cell>
          <cell r="F13">
            <v>0</v>
          </cell>
          <cell r="G13">
            <v>25968750</v>
          </cell>
          <cell r="H13">
            <v>25968750</v>
          </cell>
          <cell r="I13">
            <v>0</v>
          </cell>
        </row>
        <row r="14">
          <cell r="B14" t="str">
            <v>314SWD971</v>
          </cell>
          <cell r="C14" t="str">
            <v>Rec Fixed Swap</v>
          </cell>
          <cell r="D14">
            <v>600000000</v>
          </cell>
          <cell r="E14">
            <v>0</v>
          </cell>
          <cell r="F14">
            <v>0</v>
          </cell>
          <cell r="G14">
            <v>81134942</v>
          </cell>
          <cell r="H14">
            <v>81134942</v>
          </cell>
          <cell r="I14">
            <v>0</v>
          </cell>
        </row>
        <row r="15">
          <cell r="B15" t="str">
            <v>314SWI300</v>
          </cell>
          <cell r="C15" t="str">
            <v>Pay Fixed Swap</v>
          </cell>
          <cell r="D15">
            <v>100000000</v>
          </cell>
          <cell r="E15">
            <v>0</v>
          </cell>
          <cell r="F15">
            <v>0</v>
          </cell>
          <cell r="G15">
            <v>-13597497</v>
          </cell>
          <cell r="H15">
            <v>-13597497</v>
          </cell>
          <cell r="I15">
            <v>0</v>
          </cell>
        </row>
        <row r="16">
          <cell r="B16" t="str">
            <v>314SWI572</v>
          </cell>
          <cell r="C16" t="str">
            <v>Pay Fixed Swap</v>
          </cell>
          <cell r="D16">
            <v>450000000</v>
          </cell>
          <cell r="E16">
            <v>0</v>
          </cell>
          <cell r="F16">
            <v>0</v>
          </cell>
          <cell r="G16">
            <v>-8335903</v>
          </cell>
          <cell r="H16">
            <v>-8335903</v>
          </cell>
          <cell r="I16">
            <v>0</v>
          </cell>
        </row>
        <row r="17">
          <cell r="B17" t="str">
            <v>314SWI601</v>
          </cell>
          <cell r="C17" t="str">
            <v>Pay Fixed Swap</v>
          </cell>
          <cell r="D17">
            <v>300000000</v>
          </cell>
          <cell r="E17">
            <v>0</v>
          </cell>
          <cell r="F17">
            <v>0</v>
          </cell>
          <cell r="G17">
            <v>1116193</v>
          </cell>
          <cell r="H17">
            <v>1116193</v>
          </cell>
          <cell r="I17">
            <v>0</v>
          </cell>
        </row>
        <row r="18">
          <cell r="B18" t="str">
            <v>314SWI627</v>
          </cell>
          <cell r="C18" t="str">
            <v>Pay Fixed Swap</v>
          </cell>
          <cell r="D18">
            <v>250000000</v>
          </cell>
          <cell r="E18">
            <v>0</v>
          </cell>
          <cell r="F18">
            <v>0</v>
          </cell>
          <cell r="G18">
            <v>-273807</v>
          </cell>
          <cell r="H18">
            <v>-273806</v>
          </cell>
          <cell r="I18">
            <v>-1</v>
          </cell>
        </row>
        <row r="19">
          <cell r="B19" t="str">
            <v>314SWI632</v>
          </cell>
          <cell r="C19" t="str">
            <v>Pay Fixed Swap</v>
          </cell>
          <cell r="D19">
            <v>200000000</v>
          </cell>
          <cell r="E19">
            <v>0</v>
          </cell>
          <cell r="F19">
            <v>0</v>
          </cell>
          <cell r="G19">
            <v>108387</v>
          </cell>
          <cell r="H19">
            <v>108387</v>
          </cell>
          <cell r="I19">
            <v>0</v>
          </cell>
        </row>
        <row r="20">
          <cell r="B20" t="str">
            <v>314SWI633</v>
          </cell>
          <cell r="C20" t="str">
            <v>Pay Fixed Swap</v>
          </cell>
          <cell r="D20">
            <v>300000000</v>
          </cell>
          <cell r="E20">
            <v>0</v>
          </cell>
          <cell r="F20">
            <v>0</v>
          </cell>
          <cell r="G20">
            <v>263383</v>
          </cell>
          <cell r="H20">
            <v>263384</v>
          </cell>
          <cell r="I20">
            <v>-1</v>
          </cell>
        </row>
        <row r="21">
          <cell r="B21" t="str">
            <v>314SWI748</v>
          </cell>
          <cell r="C21" t="str">
            <v>Pay Fixed Swap</v>
          </cell>
          <cell r="D21">
            <v>200000000</v>
          </cell>
          <cell r="E21">
            <v>0</v>
          </cell>
          <cell r="F21">
            <v>0</v>
          </cell>
          <cell r="G21">
            <v>965010</v>
          </cell>
          <cell r="H21">
            <v>965010</v>
          </cell>
          <cell r="I21">
            <v>0</v>
          </cell>
        </row>
        <row r="22">
          <cell r="B22" t="str">
            <v>314SWI862</v>
          </cell>
          <cell r="C22" t="str">
            <v>Pay Fixed Swap</v>
          </cell>
          <cell r="D22">
            <v>250000000</v>
          </cell>
          <cell r="E22">
            <v>0</v>
          </cell>
          <cell r="F22">
            <v>0</v>
          </cell>
          <cell r="G22">
            <v>6357388</v>
          </cell>
          <cell r="H22">
            <v>6357388</v>
          </cell>
          <cell r="I22">
            <v>0</v>
          </cell>
        </row>
        <row r="23">
          <cell r="B23" t="str">
            <v>314SWR050</v>
          </cell>
          <cell r="C23" t="str">
            <v>Rec Fixed Swap</v>
          </cell>
          <cell r="D23">
            <v>100000000</v>
          </cell>
          <cell r="E23">
            <v>0</v>
          </cell>
          <cell r="F23">
            <v>0</v>
          </cell>
          <cell r="G23">
            <v>-717263</v>
          </cell>
          <cell r="H23">
            <v>-717263</v>
          </cell>
          <cell r="I23">
            <v>0</v>
          </cell>
        </row>
        <row r="24">
          <cell r="B24" t="str">
            <v>314SWR089</v>
          </cell>
          <cell r="C24" t="str">
            <v>Rec Fixed Swap</v>
          </cell>
          <cell r="D24">
            <v>1100000000</v>
          </cell>
          <cell r="E24">
            <v>0</v>
          </cell>
          <cell r="F24">
            <v>0</v>
          </cell>
          <cell r="G24">
            <v>-13262122</v>
          </cell>
          <cell r="H24">
            <v>-13262122</v>
          </cell>
          <cell r="I24">
            <v>0</v>
          </cell>
        </row>
        <row r="25">
          <cell r="B25" t="str">
            <v>315SWD009</v>
          </cell>
          <cell r="C25" t="str">
            <v>Rec Fixed Swap</v>
          </cell>
          <cell r="D25">
            <v>1275000000</v>
          </cell>
          <cell r="E25">
            <v>0</v>
          </cell>
          <cell r="F25">
            <v>0</v>
          </cell>
          <cell r="G25">
            <v>-25455456</v>
          </cell>
          <cell r="H25">
            <v>-25455456</v>
          </cell>
          <cell r="I25">
            <v>0</v>
          </cell>
        </row>
        <row r="26">
          <cell r="B26" t="str">
            <v>315SWD155</v>
          </cell>
          <cell r="C26" t="str">
            <v>Rec Fixed Swap</v>
          </cell>
          <cell r="D26">
            <v>400000000</v>
          </cell>
          <cell r="E26">
            <v>0</v>
          </cell>
          <cell r="F26">
            <v>0</v>
          </cell>
          <cell r="G26">
            <v>38041162</v>
          </cell>
          <cell r="H26">
            <v>38041162</v>
          </cell>
          <cell r="I26">
            <v>0</v>
          </cell>
        </row>
        <row r="27">
          <cell r="B27" t="str">
            <v>315SWD388</v>
          </cell>
          <cell r="C27" t="str">
            <v>Rec Fixed Swap</v>
          </cell>
          <cell r="D27">
            <v>500000000</v>
          </cell>
          <cell r="E27">
            <v>0</v>
          </cell>
          <cell r="F27">
            <v>0</v>
          </cell>
          <cell r="G27">
            <v>33139076</v>
          </cell>
          <cell r="H27">
            <v>33139077</v>
          </cell>
          <cell r="I27">
            <v>-1</v>
          </cell>
        </row>
        <row r="28">
          <cell r="B28" t="str">
            <v>315SWD389</v>
          </cell>
          <cell r="C28" t="str">
            <v>Rec Fixed Swap</v>
          </cell>
          <cell r="D28">
            <v>250000000</v>
          </cell>
          <cell r="E28">
            <v>0</v>
          </cell>
          <cell r="F28">
            <v>0</v>
          </cell>
          <cell r="G28">
            <v>32731400</v>
          </cell>
          <cell r="H28">
            <v>32731400</v>
          </cell>
          <cell r="I28">
            <v>0</v>
          </cell>
        </row>
        <row r="29">
          <cell r="B29" t="str">
            <v>315SWD554</v>
          </cell>
          <cell r="C29" t="str">
            <v>Rec Fixed Swap</v>
          </cell>
          <cell r="D29">
            <v>250000000</v>
          </cell>
          <cell r="E29">
            <v>0</v>
          </cell>
          <cell r="F29">
            <v>0</v>
          </cell>
          <cell r="G29">
            <v>32714519</v>
          </cell>
          <cell r="H29">
            <v>32714519</v>
          </cell>
          <cell r="I29">
            <v>0</v>
          </cell>
        </row>
        <row r="30">
          <cell r="B30" t="str">
            <v>315SWI127</v>
          </cell>
          <cell r="C30" t="str">
            <v>Pay Fixed Swap</v>
          </cell>
          <cell r="D30">
            <v>1000000000</v>
          </cell>
          <cell r="E30">
            <v>0</v>
          </cell>
          <cell r="F30">
            <v>0</v>
          </cell>
          <cell r="G30">
            <v>-4092191</v>
          </cell>
          <cell r="H30">
            <v>-4092192</v>
          </cell>
          <cell r="I30">
            <v>1</v>
          </cell>
        </row>
        <row r="31">
          <cell r="B31" t="str">
            <v>315SWI570</v>
          </cell>
          <cell r="C31" t="str">
            <v>Pay Fixed Swap</v>
          </cell>
          <cell r="D31">
            <v>500000000</v>
          </cell>
          <cell r="E31">
            <v>0</v>
          </cell>
          <cell r="F31">
            <v>0</v>
          </cell>
          <cell r="G31">
            <v>-24049745</v>
          </cell>
          <cell r="H31">
            <v>-24049745</v>
          </cell>
          <cell r="I31">
            <v>0</v>
          </cell>
        </row>
        <row r="32">
          <cell r="B32" t="str">
            <v>315SWI576</v>
          </cell>
          <cell r="C32" t="str">
            <v>Pay Fixed Swap</v>
          </cell>
          <cell r="D32">
            <v>500000000</v>
          </cell>
          <cell r="E32">
            <v>0</v>
          </cell>
          <cell r="F32">
            <v>0</v>
          </cell>
          <cell r="G32">
            <v>-26457562</v>
          </cell>
          <cell r="H32">
            <v>-26457561</v>
          </cell>
          <cell r="I32">
            <v>-1</v>
          </cell>
        </row>
        <row r="33">
          <cell r="B33" t="str">
            <v>315SWI578</v>
          </cell>
          <cell r="C33" t="str">
            <v>Pay Fixed Swap</v>
          </cell>
          <cell r="D33">
            <v>500000000</v>
          </cell>
          <cell r="E33">
            <v>0</v>
          </cell>
          <cell r="F33">
            <v>0</v>
          </cell>
          <cell r="G33">
            <v>-25953708</v>
          </cell>
          <cell r="H33">
            <v>-25953708</v>
          </cell>
          <cell r="I33">
            <v>0</v>
          </cell>
        </row>
        <row r="34">
          <cell r="B34" t="str">
            <v>315SWI579</v>
          </cell>
          <cell r="C34" t="str">
            <v>Pay Fixed Swap</v>
          </cell>
          <cell r="D34">
            <v>500000000</v>
          </cell>
          <cell r="E34">
            <v>0</v>
          </cell>
          <cell r="F34">
            <v>0</v>
          </cell>
          <cell r="G34">
            <v>-25492522</v>
          </cell>
          <cell r="H34">
            <v>-25492521</v>
          </cell>
          <cell r="I34">
            <v>-1</v>
          </cell>
        </row>
        <row r="35">
          <cell r="B35" t="str">
            <v>315SWI716</v>
          </cell>
          <cell r="C35" t="str">
            <v>Pay Fixed Swap</v>
          </cell>
          <cell r="D35">
            <v>375000000</v>
          </cell>
          <cell r="E35">
            <v>0</v>
          </cell>
          <cell r="F35">
            <v>0</v>
          </cell>
          <cell r="G35">
            <v>-11571797</v>
          </cell>
          <cell r="H35">
            <v>-11571797</v>
          </cell>
          <cell r="I35">
            <v>0</v>
          </cell>
        </row>
        <row r="36">
          <cell r="B36" t="str">
            <v>315SWI725</v>
          </cell>
          <cell r="C36" t="str">
            <v>Pay Fixed Swap</v>
          </cell>
          <cell r="D36">
            <v>450000000</v>
          </cell>
          <cell r="E36">
            <v>0</v>
          </cell>
          <cell r="F36">
            <v>0</v>
          </cell>
          <cell r="G36">
            <v>-16109817</v>
          </cell>
          <cell r="H36">
            <v>-16109818</v>
          </cell>
          <cell r="I36">
            <v>1</v>
          </cell>
        </row>
        <row r="37">
          <cell r="B37" t="str">
            <v>314SWD171</v>
          </cell>
          <cell r="C37" t="str">
            <v>Rec Fixed Swap</v>
          </cell>
          <cell r="D37">
            <v>525000000</v>
          </cell>
          <cell r="E37">
            <v>0</v>
          </cell>
          <cell r="F37">
            <v>0</v>
          </cell>
          <cell r="G37">
            <v>81862660</v>
          </cell>
          <cell r="H37">
            <v>81862659</v>
          </cell>
          <cell r="I37">
            <v>1</v>
          </cell>
        </row>
        <row r="38">
          <cell r="B38" t="str">
            <v>314SWI752</v>
          </cell>
          <cell r="C38" t="str">
            <v>Pay Fixed Swap</v>
          </cell>
          <cell r="D38">
            <v>150000000</v>
          </cell>
          <cell r="E38">
            <v>0</v>
          </cell>
          <cell r="F38">
            <v>0</v>
          </cell>
          <cell r="G38">
            <v>344003</v>
          </cell>
          <cell r="H38">
            <v>344003</v>
          </cell>
          <cell r="I38">
            <v>0</v>
          </cell>
        </row>
        <row r="39">
          <cell r="B39" t="str">
            <v>314SWI829</v>
          </cell>
          <cell r="C39" t="str">
            <v>Pay Fixed Swap</v>
          </cell>
          <cell r="D39">
            <v>200000000</v>
          </cell>
          <cell r="E39">
            <v>0</v>
          </cell>
          <cell r="F39">
            <v>0</v>
          </cell>
          <cell r="G39">
            <v>7584781</v>
          </cell>
          <cell r="H39">
            <v>7584781</v>
          </cell>
          <cell r="I39">
            <v>0</v>
          </cell>
        </row>
        <row r="40">
          <cell r="B40" t="str">
            <v>314SWI830</v>
          </cell>
          <cell r="C40" t="str">
            <v>Pay Fixed Swap</v>
          </cell>
          <cell r="D40">
            <v>500000000</v>
          </cell>
          <cell r="E40">
            <v>0</v>
          </cell>
          <cell r="F40">
            <v>0</v>
          </cell>
          <cell r="G40">
            <v>17947949</v>
          </cell>
          <cell r="H40">
            <v>17947949</v>
          </cell>
          <cell r="I40">
            <v>0</v>
          </cell>
        </row>
        <row r="41">
          <cell r="B41" t="str">
            <v>314SWI989</v>
          </cell>
          <cell r="C41" t="str">
            <v>Pay Fixed Swap</v>
          </cell>
          <cell r="D41">
            <v>500000000</v>
          </cell>
          <cell r="E41">
            <v>0</v>
          </cell>
          <cell r="F41">
            <v>0</v>
          </cell>
          <cell r="G41">
            <v>-10587018</v>
          </cell>
          <cell r="H41">
            <v>-10587018</v>
          </cell>
          <cell r="I41">
            <v>0</v>
          </cell>
        </row>
        <row r="42">
          <cell r="B42" t="str">
            <v>314SWR055</v>
          </cell>
          <cell r="C42" t="str">
            <v>Rec Fixed Swap</v>
          </cell>
          <cell r="D42">
            <v>150000000</v>
          </cell>
          <cell r="E42">
            <v>0</v>
          </cell>
          <cell r="F42">
            <v>0</v>
          </cell>
          <cell r="G42">
            <v>-266730</v>
          </cell>
          <cell r="H42">
            <v>-266730</v>
          </cell>
          <cell r="I42">
            <v>0</v>
          </cell>
        </row>
        <row r="43">
          <cell r="B43" t="str">
            <v>314SWR056</v>
          </cell>
          <cell r="C43" t="str">
            <v>Rec Fixed Swap</v>
          </cell>
          <cell r="D43">
            <v>285000000</v>
          </cell>
          <cell r="E43">
            <v>0</v>
          </cell>
          <cell r="F43">
            <v>0</v>
          </cell>
          <cell r="G43">
            <v>-413428</v>
          </cell>
          <cell r="H43">
            <v>-413428</v>
          </cell>
          <cell r="I43">
            <v>0</v>
          </cell>
        </row>
        <row r="44">
          <cell r="B44" t="str">
            <v>315SWD565</v>
          </cell>
          <cell r="C44" t="str">
            <v>Rec Fixed Swap</v>
          </cell>
          <cell r="D44">
            <v>250000000</v>
          </cell>
          <cell r="E44">
            <v>0</v>
          </cell>
          <cell r="F44">
            <v>0</v>
          </cell>
          <cell r="G44">
            <v>27385026</v>
          </cell>
          <cell r="H44">
            <v>27385026</v>
          </cell>
          <cell r="I44">
            <v>0</v>
          </cell>
        </row>
        <row r="45">
          <cell r="B45" t="str">
            <v>315SWD572</v>
          </cell>
          <cell r="C45" t="str">
            <v>Rec Fixed Swap</v>
          </cell>
          <cell r="D45">
            <v>250000000</v>
          </cell>
          <cell r="E45">
            <v>0</v>
          </cell>
          <cell r="F45">
            <v>0</v>
          </cell>
          <cell r="G45">
            <v>27202485</v>
          </cell>
          <cell r="H45">
            <v>27202485</v>
          </cell>
          <cell r="I45">
            <v>0</v>
          </cell>
        </row>
        <row r="46">
          <cell r="B46" t="str">
            <v>315SWI080</v>
          </cell>
          <cell r="C46" t="str">
            <v>Pay Fixed Swap</v>
          </cell>
          <cell r="D46">
            <v>250000000</v>
          </cell>
          <cell r="E46">
            <v>0</v>
          </cell>
          <cell r="F46">
            <v>0</v>
          </cell>
          <cell r="G46">
            <v>-3875974</v>
          </cell>
          <cell r="H46">
            <v>-3875974</v>
          </cell>
          <cell r="I46">
            <v>0</v>
          </cell>
        </row>
        <row r="47">
          <cell r="B47" t="str">
            <v>315SWI129</v>
          </cell>
          <cell r="C47" t="str">
            <v>Pay Fixed Swap</v>
          </cell>
          <cell r="D47">
            <v>500000000</v>
          </cell>
          <cell r="E47">
            <v>0</v>
          </cell>
          <cell r="F47">
            <v>0</v>
          </cell>
          <cell r="G47">
            <v>-16104408</v>
          </cell>
          <cell r="H47">
            <v>-16104409</v>
          </cell>
          <cell r="I47">
            <v>1</v>
          </cell>
        </row>
        <row r="48">
          <cell r="B48" t="str">
            <v>315SWI354</v>
          </cell>
          <cell r="C48" t="str">
            <v>Pay Fixed Swap</v>
          </cell>
          <cell r="D48">
            <v>250000000</v>
          </cell>
          <cell r="E48">
            <v>0</v>
          </cell>
          <cell r="F48">
            <v>0</v>
          </cell>
          <cell r="G48">
            <v>31398</v>
          </cell>
          <cell r="H48">
            <v>31398</v>
          </cell>
          <cell r="I48">
            <v>0</v>
          </cell>
        </row>
        <row r="49">
          <cell r="B49" t="str">
            <v>315SWI453</v>
          </cell>
          <cell r="C49" t="str">
            <v>Pay Fixed Swap</v>
          </cell>
          <cell r="D49">
            <v>250000000</v>
          </cell>
          <cell r="E49">
            <v>0</v>
          </cell>
          <cell r="F49">
            <v>0</v>
          </cell>
          <cell r="G49">
            <v>-3862711</v>
          </cell>
          <cell r="H49">
            <v>-3862711</v>
          </cell>
          <cell r="I49">
            <v>0</v>
          </cell>
        </row>
        <row r="50">
          <cell r="B50" t="str">
            <v>315SWI485</v>
          </cell>
          <cell r="C50" t="str">
            <v>Pay Fixed Swap</v>
          </cell>
          <cell r="D50">
            <v>250000000</v>
          </cell>
          <cell r="E50">
            <v>0</v>
          </cell>
          <cell r="F50">
            <v>0</v>
          </cell>
          <cell r="G50">
            <v>-4612269</v>
          </cell>
          <cell r="H50">
            <v>-4612269</v>
          </cell>
          <cell r="I50">
            <v>0</v>
          </cell>
        </row>
        <row r="51">
          <cell r="B51" t="str">
            <v>315SWI633</v>
          </cell>
          <cell r="C51" t="str">
            <v>Pay Fixed Swap</v>
          </cell>
          <cell r="D51">
            <v>500000000</v>
          </cell>
          <cell r="E51">
            <v>0</v>
          </cell>
          <cell r="F51">
            <v>0</v>
          </cell>
          <cell r="G51">
            <v>5618780</v>
          </cell>
          <cell r="H51">
            <v>5618780</v>
          </cell>
          <cell r="I51">
            <v>0</v>
          </cell>
        </row>
        <row r="52">
          <cell r="B52" t="str">
            <v>315SWI741</v>
          </cell>
          <cell r="C52" t="str">
            <v>Pay Fixed Swap</v>
          </cell>
          <cell r="D52">
            <v>500000000</v>
          </cell>
          <cell r="E52">
            <v>0</v>
          </cell>
          <cell r="F52">
            <v>0</v>
          </cell>
          <cell r="G52">
            <v>9813712</v>
          </cell>
          <cell r="H52">
            <v>9813711</v>
          </cell>
          <cell r="I52">
            <v>1</v>
          </cell>
        </row>
        <row r="53">
          <cell r="B53" t="str">
            <v>313SWR887</v>
          </cell>
          <cell r="C53" t="str">
            <v>Rec Fixed Swaption - Upfront Fee</v>
          </cell>
          <cell r="D53">
            <v>200000000</v>
          </cell>
          <cell r="E53">
            <v>1056</v>
          </cell>
          <cell r="F53">
            <v>3127240</v>
          </cell>
          <cell r="G53">
            <v>3128296</v>
          </cell>
          <cell r="H53">
            <v>3128296</v>
          </cell>
          <cell r="I53">
            <v>0</v>
          </cell>
        </row>
        <row r="54">
          <cell r="G54" t="str">
            <v>Sum</v>
          </cell>
          <cell r="H54">
            <v>227078515</v>
          </cell>
          <cell r="I54" t="str">
            <v>D11/D12</v>
          </cell>
        </row>
        <row r="57">
          <cell r="B57" t="str">
            <v>313SWI612</v>
          </cell>
          <cell r="C57" t="str">
            <v>Pay Fixed Swap</v>
          </cell>
          <cell r="D57">
            <v>200000000</v>
          </cell>
          <cell r="E57">
            <v>0</v>
          </cell>
          <cell r="F57">
            <v>0</v>
          </cell>
          <cell r="G57">
            <v>-237256</v>
          </cell>
          <cell r="H57">
            <v>-237256</v>
          </cell>
          <cell r="I57">
            <v>0</v>
          </cell>
        </row>
        <row r="58">
          <cell r="G58" t="str">
            <v>Sum</v>
          </cell>
          <cell r="H58">
            <v>-237256</v>
          </cell>
          <cell r="I58" t="str">
            <v>D15</v>
          </cell>
        </row>
        <row r="61">
          <cell r="B61" t="str">
            <v>313SWR380</v>
          </cell>
          <cell r="C61" t="str">
            <v>Rec Fixed Swap</v>
          </cell>
          <cell r="D61">
            <v>200000000</v>
          </cell>
          <cell r="E61">
            <v>0</v>
          </cell>
          <cell r="F61">
            <v>0</v>
          </cell>
          <cell r="G61">
            <v>-3601678</v>
          </cell>
          <cell r="H61">
            <v>-3601678</v>
          </cell>
          <cell r="I61">
            <v>0</v>
          </cell>
        </row>
        <row r="62">
          <cell r="B62" t="str">
            <v>313SWR447</v>
          </cell>
          <cell r="C62" t="str">
            <v>Rec Fixed Swap</v>
          </cell>
          <cell r="D62">
            <v>100000000</v>
          </cell>
          <cell r="E62">
            <v>0</v>
          </cell>
          <cell r="F62">
            <v>0</v>
          </cell>
          <cell r="G62">
            <v>2849065</v>
          </cell>
          <cell r="H62">
            <v>2849065</v>
          </cell>
          <cell r="I62">
            <v>0</v>
          </cell>
        </row>
        <row r="63">
          <cell r="B63" t="str">
            <v>313SWR547</v>
          </cell>
          <cell r="C63" t="str">
            <v>Rec Fixed Swap</v>
          </cell>
          <cell r="D63">
            <v>300000000</v>
          </cell>
          <cell r="E63">
            <v>0</v>
          </cell>
          <cell r="F63">
            <v>0</v>
          </cell>
          <cell r="G63">
            <v>-4148797</v>
          </cell>
          <cell r="H63">
            <v>-4148796</v>
          </cell>
          <cell r="I63">
            <v>-1</v>
          </cell>
        </row>
        <row r="64">
          <cell r="B64" t="str">
            <v>313SWR387</v>
          </cell>
          <cell r="C64" t="str">
            <v>Rec Fixed Swap</v>
          </cell>
          <cell r="D64">
            <v>200000000</v>
          </cell>
          <cell r="E64">
            <v>0</v>
          </cell>
          <cell r="F64">
            <v>0</v>
          </cell>
          <cell r="G64">
            <v>-4245419</v>
          </cell>
          <cell r="H64">
            <v>-4245419</v>
          </cell>
          <cell r="I64">
            <v>0</v>
          </cell>
        </row>
        <row r="65">
          <cell r="B65" t="str">
            <v>313SWR423</v>
          </cell>
          <cell r="C65" t="str">
            <v>Rec Fixed Swap</v>
          </cell>
          <cell r="D65">
            <v>150000000</v>
          </cell>
          <cell r="E65">
            <v>0</v>
          </cell>
          <cell r="F65">
            <v>0</v>
          </cell>
          <cell r="G65">
            <v>6120576</v>
          </cell>
          <cell r="H65">
            <v>6120576</v>
          </cell>
          <cell r="I65">
            <v>0</v>
          </cell>
        </row>
        <row r="66">
          <cell r="B66" t="str">
            <v>313SWR607</v>
          </cell>
          <cell r="C66" t="str">
            <v>Rec Fixed Swap</v>
          </cell>
          <cell r="D66">
            <v>200000000</v>
          </cell>
          <cell r="E66">
            <v>0</v>
          </cell>
          <cell r="F66">
            <v>0</v>
          </cell>
          <cell r="G66">
            <v>-2704449</v>
          </cell>
          <cell r="H66">
            <v>-2704449</v>
          </cell>
          <cell r="I66">
            <v>0</v>
          </cell>
        </row>
        <row r="67">
          <cell r="B67" t="str">
            <v>315SWD281</v>
          </cell>
          <cell r="C67" t="str">
            <v>Rec Fixed Swap</v>
          </cell>
          <cell r="D67">
            <v>25000000</v>
          </cell>
          <cell r="E67">
            <v>0</v>
          </cell>
          <cell r="F67">
            <v>0</v>
          </cell>
          <cell r="G67">
            <v>5236</v>
          </cell>
          <cell r="H67">
            <v>5236</v>
          </cell>
          <cell r="I67">
            <v>0</v>
          </cell>
        </row>
        <row r="68">
          <cell r="B68" t="str">
            <v>315SWD358</v>
          </cell>
          <cell r="C68" t="str">
            <v>Rec Fixed Swap</v>
          </cell>
          <cell r="D68">
            <v>500000000</v>
          </cell>
          <cell r="E68">
            <v>0</v>
          </cell>
          <cell r="F68">
            <v>0</v>
          </cell>
          <cell r="G68">
            <v>213147</v>
          </cell>
          <cell r="H68">
            <v>213147</v>
          </cell>
          <cell r="I68">
            <v>0</v>
          </cell>
        </row>
        <row r="69">
          <cell r="B69" t="str">
            <v>313SWI547</v>
          </cell>
          <cell r="C69" t="str">
            <v>Pay Fixed Swap</v>
          </cell>
          <cell r="D69">
            <v>200000000</v>
          </cell>
          <cell r="E69">
            <v>0</v>
          </cell>
          <cell r="F69">
            <v>0</v>
          </cell>
          <cell r="G69">
            <v>-176497</v>
          </cell>
          <cell r="H69">
            <v>-176497</v>
          </cell>
          <cell r="I69">
            <v>0</v>
          </cell>
        </row>
        <row r="70">
          <cell r="B70" t="str">
            <v>313SWI548</v>
          </cell>
          <cell r="C70" t="str">
            <v>Pay Fixed Swap</v>
          </cell>
          <cell r="D70">
            <v>250000000</v>
          </cell>
          <cell r="E70">
            <v>0</v>
          </cell>
          <cell r="F70">
            <v>0</v>
          </cell>
          <cell r="G70">
            <v>-253941</v>
          </cell>
          <cell r="H70">
            <v>-253941</v>
          </cell>
          <cell r="I70">
            <v>0</v>
          </cell>
        </row>
        <row r="71">
          <cell r="B71" t="str">
            <v>315SWD360</v>
          </cell>
          <cell r="C71" t="str">
            <v>Rec Fixed Swap</v>
          </cell>
          <cell r="D71">
            <v>1500000000</v>
          </cell>
          <cell r="E71">
            <v>0</v>
          </cell>
          <cell r="F71">
            <v>0</v>
          </cell>
          <cell r="G71">
            <v>114539</v>
          </cell>
          <cell r="H71">
            <v>114539</v>
          </cell>
          <cell r="I71">
            <v>0</v>
          </cell>
        </row>
        <row r="72">
          <cell r="B72" t="str">
            <v>315SWD079</v>
          </cell>
          <cell r="C72" t="str">
            <v>Basis Swap</v>
          </cell>
          <cell r="D72">
            <v>130000000</v>
          </cell>
          <cell r="E72">
            <v>0</v>
          </cell>
          <cell r="F72">
            <v>0</v>
          </cell>
          <cell r="G72">
            <v>16637</v>
          </cell>
          <cell r="H72">
            <v>16637</v>
          </cell>
          <cell r="I72">
            <v>0</v>
          </cell>
        </row>
        <row r="73">
          <cell r="B73" t="str">
            <v>315SWD257</v>
          </cell>
          <cell r="C73" t="str">
            <v>Rec Fixed Swap</v>
          </cell>
          <cell r="D73">
            <v>100000000</v>
          </cell>
          <cell r="E73">
            <v>0</v>
          </cell>
          <cell r="F73">
            <v>0</v>
          </cell>
          <cell r="G73">
            <v>9889</v>
          </cell>
          <cell r="H73">
            <v>9889</v>
          </cell>
          <cell r="I73">
            <v>0</v>
          </cell>
        </row>
        <row r="74">
          <cell r="B74" t="str">
            <v>313SWI539</v>
          </cell>
          <cell r="C74" t="str">
            <v>Pay Fixed Swap</v>
          </cell>
          <cell r="D74">
            <v>150000000</v>
          </cell>
          <cell r="E74">
            <v>0</v>
          </cell>
          <cell r="F74">
            <v>0</v>
          </cell>
          <cell r="G74">
            <v>-23035</v>
          </cell>
          <cell r="H74">
            <v>-23035</v>
          </cell>
          <cell r="I74">
            <v>0</v>
          </cell>
        </row>
        <row r="75">
          <cell r="B75" t="str">
            <v>315SWD053</v>
          </cell>
          <cell r="C75" t="str">
            <v>Rec Fixed Swap</v>
          </cell>
          <cell r="D75">
            <v>150000000</v>
          </cell>
          <cell r="E75">
            <v>0</v>
          </cell>
          <cell r="F75">
            <v>0</v>
          </cell>
          <cell r="G75">
            <v>21689</v>
          </cell>
          <cell r="H75">
            <v>21689</v>
          </cell>
          <cell r="I75">
            <v>0</v>
          </cell>
        </row>
        <row r="76">
          <cell r="B76" t="str">
            <v>315SWD277</v>
          </cell>
          <cell r="C76" t="str">
            <v>Rec Fixed Swap</v>
          </cell>
          <cell r="D76">
            <v>800000000</v>
          </cell>
          <cell r="E76">
            <v>0</v>
          </cell>
          <cell r="F76">
            <v>0</v>
          </cell>
          <cell r="G76">
            <v>443</v>
          </cell>
          <cell r="H76">
            <v>443</v>
          </cell>
          <cell r="I76">
            <v>0</v>
          </cell>
        </row>
        <row r="77">
          <cell r="B77" t="str">
            <v>315SWD278</v>
          </cell>
          <cell r="C77" t="str">
            <v>Rec Fixed Swap</v>
          </cell>
          <cell r="D77">
            <v>1000000000</v>
          </cell>
          <cell r="E77">
            <v>0</v>
          </cell>
          <cell r="F77">
            <v>0</v>
          </cell>
          <cell r="G77">
            <v>554</v>
          </cell>
          <cell r="H77">
            <v>554</v>
          </cell>
          <cell r="I77">
            <v>0</v>
          </cell>
        </row>
        <row r="78">
          <cell r="B78" t="str">
            <v>315SWD280</v>
          </cell>
          <cell r="C78" t="str">
            <v>Rec Fixed Swap</v>
          </cell>
          <cell r="D78">
            <v>2000000000</v>
          </cell>
          <cell r="E78">
            <v>0</v>
          </cell>
          <cell r="F78">
            <v>0</v>
          </cell>
          <cell r="G78">
            <v>17172</v>
          </cell>
          <cell r="H78">
            <v>17172</v>
          </cell>
          <cell r="I78">
            <v>0</v>
          </cell>
        </row>
        <row r="79">
          <cell r="B79" t="str">
            <v>315SWD273</v>
          </cell>
          <cell r="C79" t="str">
            <v>Rec Fixed Swap</v>
          </cell>
          <cell r="D79">
            <v>2000000000</v>
          </cell>
          <cell r="E79">
            <v>0</v>
          </cell>
          <cell r="F79">
            <v>0</v>
          </cell>
          <cell r="G79">
            <v>6093</v>
          </cell>
          <cell r="H79">
            <v>6093</v>
          </cell>
          <cell r="I79">
            <v>0</v>
          </cell>
        </row>
        <row r="80">
          <cell r="B80" t="str">
            <v>315SWD275</v>
          </cell>
          <cell r="C80" t="str">
            <v>Rec Fixed Swap</v>
          </cell>
          <cell r="D80">
            <v>1000000000</v>
          </cell>
          <cell r="E80">
            <v>0</v>
          </cell>
          <cell r="F80">
            <v>0</v>
          </cell>
          <cell r="G80">
            <v>1108</v>
          </cell>
          <cell r="H80">
            <v>1108</v>
          </cell>
          <cell r="I80">
            <v>0</v>
          </cell>
        </row>
        <row r="81">
          <cell r="B81" t="str">
            <v>313SWP551</v>
          </cell>
          <cell r="C81" t="str">
            <v>Pay Fixed Swaption</v>
          </cell>
          <cell r="D81">
            <v>250000000</v>
          </cell>
          <cell r="E81">
            <v>0</v>
          </cell>
          <cell r="F81">
            <v>0</v>
          </cell>
          <cell r="G81">
            <v>0</v>
          </cell>
          <cell r="H81">
            <v>0</v>
          </cell>
          <cell r="I81">
            <v>0</v>
          </cell>
        </row>
        <row r="82">
          <cell r="G82" t="str">
            <v>Sum</v>
          </cell>
          <cell r="H82">
            <v>-5777667</v>
          </cell>
          <cell r="I82" t="str">
            <v>D16/D17</v>
          </cell>
        </row>
        <row r="85">
          <cell r="B85" t="str">
            <v>313SWR342</v>
          </cell>
          <cell r="C85" t="str">
            <v>Rec Fixed Swap</v>
          </cell>
          <cell r="D85">
            <v>500000000</v>
          </cell>
          <cell r="E85">
            <v>0</v>
          </cell>
          <cell r="F85">
            <v>0</v>
          </cell>
          <cell r="G85">
            <v>-1177671</v>
          </cell>
          <cell r="H85">
            <v>-1177671</v>
          </cell>
          <cell r="I85">
            <v>0</v>
          </cell>
        </row>
        <row r="86">
          <cell r="B86" t="str">
            <v>313SWR343</v>
          </cell>
          <cell r="C86" t="str">
            <v>Rec Fixed Swap</v>
          </cell>
          <cell r="D86">
            <v>500000000</v>
          </cell>
          <cell r="E86">
            <v>0</v>
          </cell>
          <cell r="F86">
            <v>0</v>
          </cell>
          <cell r="G86">
            <v>-1177671</v>
          </cell>
          <cell r="H86">
            <v>-1177671</v>
          </cell>
          <cell r="I86">
            <v>0</v>
          </cell>
        </row>
        <row r="87">
          <cell r="B87" t="str">
            <v>314SWI708</v>
          </cell>
          <cell r="C87" t="str">
            <v>Pay Fixed Swap</v>
          </cell>
          <cell r="D87">
            <v>300000000</v>
          </cell>
          <cell r="E87">
            <v>0</v>
          </cell>
          <cell r="F87">
            <v>0</v>
          </cell>
          <cell r="G87">
            <v>2184356</v>
          </cell>
          <cell r="H87">
            <v>2184355</v>
          </cell>
          <cell r="I87">
            <v>1</v>
          </cell>
        </row>
        <row r="88">
          <cell r="B88" t="str">
            <v>314SWI743</v>
          </cell>
          <cell r="C88" t="str">
            <v>Pay Fixed Swap</v>
          </cell>
          <cell r="D88">
            <v>200000000</v>
          </cell>
          <cell r="E88">
            <v>0</v>
          </cell>
          <cell r="F88">
            <v>0</v>
          </cell>
          <cell r="G88">
            <v>832757</v>
          </cell>
          <cell r="H88">
            <v>832757</v>
          </cell>
          <cell r="I88">
            <v>0</v>
          </cell>
        </row>
        <row r="89">
          <cell r="B89" t="str">
            <v>315SWI200</v>
          </cell>
          <cell r="C89" t="str">
            <v>Pay Fixed Swap</v>
          </cell>
          <cell r="D89">
            <v>250000000</v>
          </cell>
          <cell r="E89">
            <v>0</v>
          </cell>
          <cell r="F89">
            <v>0</v>
          </cell>
          <cell r="G89">
            <v>-4628949</v>
          </cell>
          <cell r="H89">
            <v>-4628950</v>
          </cell>
          <cell r="I89">
            <v>1</v>
          </cell>
        </row>
        <row r="90">
          <cell r="B90" t="str">
            <v>315SWI210</v>
          </cell>
          <cell r="C90" t="str">
            <v>Pay Fixed Swap</v>
          </cell>
          <cell r="D90">
            <v>250000000</v>
          </cell>
          <cell r="E90">
            <v>0</v>
          </cell>
          <cell r="F90">
            <v>0</v>
          </cell>
          <cell r="G90">
            <v>-4684947</v>
          </cell>
          <cell r="H90">
            <v>-4684947</v>
          </cell>
          <cell r="I90">
            <v>0</v>
          </cell>
        </row>
        <row r="91">
          <cell r="B91" t="str">
            <v>313SWI497</v>
          </cell>
          <cell r="C91" t="str">
            <v>Pay Fixed Swap</v>
          </cell>
          <cell r="D91">
            <v>200000000</v>
          </cell>
          <cell r="E91">
            <v>0</v>
          </cell>
          <cell r="F91">
            <v>0</v>
          </cell>
          <cell r="G91">
            <v>-183071</v>
          </cell>
          <cell r="H91">
            <v>-183071</v>
          </cell>
          <cell r="I91">
            <v>0</v>
          </cell>
        </row>
        <row r="92">
          <cell r="B92" t="str">
            <v>314SWD196</v>
          </cell>
          <cell r="C92" t="str">
            <v>Rec Fixed Swap</v>
          </cell>
          <cell r="D92">
            <v>250000000</v>
          </cell>
          <cell r="E92">
            <v>0</v>
          </cell>
          <cell r="F92">
            <v>0</v>
          </cell>
          <cell r="G92">
            <v>451054</v>
          </cell>
          <cell r="H92">
            <v>451054</v>
          </cell>
          <cell r="I92">
            <v>0</v>
          </cell>
        </row>
        <row r="93">
          <cell r="G93" t="str">
            <v>Sum</v>
          </cell>
          <cell r="H93">
            <v>-8384144</v>
          </cell>
          <cell r="I93" t="str">
            <v>D20/D21</v>
          </cell>
        </row>
        <row r="96">
          <cell r="B96" t="str">
            <v>314SWD784</v>
          </cell>
          <cell r="C96" t="str">
            <v>Rec Fixed Swap</v>
          </cell>
          <cell r="D96">
            <v>50000000</v>
          </cell>
          <cell r="E96">
            <v>0</v>
          </cell>
          <cell r="F96">
            <v>0</v>
          </cell>
          <cell r="G96">
            <v>794675</v>
          </cell>
          <cell r="H96">
            <v>794675</v>
          </cell>
          <cell r="I96">
            <v>0</v>
          </cell>
        </row>
        <row r="97">
          <cell r="B97" t="str">
            <v>314SWD792</v>
          </cell>
          <cell r="C97" t="str">
            <v>Rec Fixed Swap</v>
          </cell>
          <cell r="D97">
            <v>100000000</v>
          </cell>
          <cell r="E97">
            <v>0</v>
          </cell>
          <cell r="F97">
            <v>0</v>
          </cell>
          <cell r="G97">
            <v>947278.1</v>
          </cell>
          <cell r="H97">
            <v>947278.1</v>
          </cell>
          <cell r="I97">
            <v>0</v>
          </cell>
        </row>
        <row r="98">
          <cell r="B98" t="str">
            <v>314SWD192</v>
          </cell>
          <cell r="C98" t="str">
            <v>Rec Fixed Swap</v>
          </cell>
          <cell r="D98">
            <v>50000000</v>
          </cell>
          <cell r="E98">
            <v>0</v>
          </cell>
          <cell r="F98">
            <v>0</v>
          </cell>
          <cell r="G98">
            <v>1454440</v>
          </cell>
          <cell r="H98">
            <v>1454440</v>
          </cell>
          <cell r="I98">
            <v>0</v>
          </cell>
        </row>
        <row r="99">
          <cell r="B99" t="str">
            <v>314SWD195</v>
          </cell>
          <cell r="C99" t="str">
            <v>Rec Fixed Swap</v>
          </cell>
          <cell r="D99">
            <v>50000000</v>
          </cell>
          <cell r="E99">
            <v>0</v>
          </cell>
          <cell r="F99">
            <v>0</v>
          </cell>
          <cell r="G99">
            <v>1302001</v>
          </cell>
          <cell r="H99">
            <v>1302001</v>
          </cell>
          <cell r="I99">
            <v>0</v>
          </cell>
        </row>
        <row r="100">
          <cell r="B100" t="str">
            <v>314SWD783</v>
          </cell>
          <cell r="C100" t="str">
            <v>Rec Fixed Swap</v>
          </cell>
          <cell r="D100">
            <v>50000000</v>
          </cell>
          <cell r="E100">
            <v>0</v>
          </cell>
          <cell r="F100">
            <v>0</v>
          </cell>
          <cell r="G100">
            <v>702710</v>
          </cell>
          <cell r="H100">
            <v>702710</v>
          </cell>
          <cell r="I100">
            <v>0</v>
          </cell>
        </row>
        <row r="101">
          <cell r="B101" t="str">
            <v>314SWD881</v>
          </cell>
          <cell r="C101" t="str">
            <v>Rec Fixed Swap</v>
          </cell>
          <cell r="D101">
            <v>1000000000</v>
          </cell>
          <cell r="E101">
            <v>0</v>
          </cell>
          <cell r="F101">
            <v>0</v>
          </cell>
          <cell r="G101">
            <v>2111601</v>
          </cell>
          <cell r="H101">
            <v>2111601</v>
          </cell>
          <cell r="I101">
            <v>0</v>
          </cell>
        </row>
        <row r="102">
          <cell r="B102" t="str">
            <v>314SWD922</v>
          </cell>
          <cell r="C102" t="str">
            <v>Basis Swap</v>
          </cell>
          <cell r="D102">
            <v>200000000</v>
          </cell>
          <cell r="E102">
            <v>0</v>
          </cell>
          <cell r="F102">
            <v>0</v>
          </cell>
          <cell r="G102">
            <v>280220</v>
          </cell>
          <cell r="H102">
            <v>280220</v>
          </cell>
          <cell r="I102">
            <v>0</v>
          </cell>
        </row>
        <row r="103">
          <cell r="B103" t="str">
            <v>314SWD876</v>
          </cell>
          <cell r="C103" t="str">
            <v>Rec Fixed Swap</v>
          </cell>
          <cell r="D103">
            <v>100000000</v>
          </cell>
          <cell r="E103">
            <v>0</v>
          </cell>
          <cell r="F103">
            <v>0</v>
          </cell>
          <cell r="G103">
            <v>376167</v>
          </cell>
          <cell r="H103">
            <v>376167</v>
          </cell>
          <cell r="I103">
            <v>0</v>
          </cell>
        </row>
        <row r="104">
          <cell r="B104" t="str">
            <v>313SWD350</v>
          </cell>
          <cell r="C104" t="str">
            <v>Rec Fixed Swap</v>
          </cell>
          <cell r="D104">
            <v>100000000</v>
          </cell>
          <cell r="E104">
            <v>0</v>
          </cell>
          <cell r="F104">
            <v>0</v>
          </cell>
          <cell r="G104">
            <v>2847123</v>
          </cell>
          <cell r="H104">
            <v>2847123</v>
          </cell>
          <cell r="I104">
            <v>0</v>
          </cell>
        </row>
        <row r="105">
          <cell r="B105" t="str">
            <v>313SWR163</v>
          </cell>
          <cell r="C105" t="str">
            <v>Rec Fixed Swaption - Upfront Fee</v>
          </cell>
          <cell r="D105">
            <v>150000000</v>
          </cell>
          <cell r="E105">
            <v>0</v>
          </cell>
          <cell r="F105">
            <v>0</v>
          </cell>
          <cell r="G105">
            <v>0</v>
          </cell>
          <cell r="H105">
            <v>0</v>
          </cell>
          <cell r="I105">
            <v>0</v>
          </cell>
        </row>
        <row r="106">
          <cell r="B106" t="str">
            <v>313SWR187</v>
          </cell>
          <cell r="C106" t="str">
            <v>Rec Fixed Swaption - Upfront Fee</v>
          </cell>
          <cell r="D106">
            <v>100000000</v>
          </cell>
          <cell r="E106">
            <v>0</v>
          </cell>
          <cell r="F106">
            <v>0</v>
          </cell>
          <cell r="G106">
            <v>0</v>
          </cell>
          <cell r="H106">
            <v>0</v>
          </cell>
          <cell r="I106">
            <v>0</v>
          </cell>
        </row>
        <row r="107">
          <cell r="G107" t="str">
            <v>Sum</v>
          </cell>
          <cell r="H107">
            <v>10816215.1</v>
          </cell>
          <cell r="I107" t="str">
            <v>D24</v>
          </cell>
        </row>
        <row r="110">
          <cell r="B110" t="str">
            <v>314SWD212</v>
          </cell>
          <cell r="C110" t="str">
            <v>Rec Fixed Swap</v>
          </cell>
          <cell r="D110">
            <v>150000000</v>
          </cell>
          <cell r="E110">
            <v>0</v>
          </cell>
          <cell r="F110">
            <v>0</v>
          </cell>
          <cell r="G110">
            <v>0</v>
          </cell>
          <cell r="H110">
            <v>0</v>
          </cell>
          <cell r="I110">
            <v>0</v>
          </cell>
        </row>
        <row r="111">
          <cell r="B111" t="str">
            <v>314SWD436</v>
          </cell>
          <cell r="C111" t="str">
            <v>Rec Fixed Swap</v>
          </cell>
          <cell r="D111">
            <v>300000000</v>
          </cell>
          <cell r="E111">
            <v>0</v>
          </cell>
          <cell r="F111">
            <v>0</v>
          </cell>
          <cell r="G111">
            <v>0</v>
          </cell>
          <cell r="H111">
            <v>0</v>
          </cell>
          <cell r="I111">
            <v>0</v>
          </cell>
        </row>
        <row r="112">
          <cell r="B112" t="str">
            <v>314SWD187</v>
          </cell>
          <cell r="C112" t="str">
            <v>Rec Fixed Swap</v>
          </cell>
          <cell r="D112">
            <v>200000000</v>
          </cell>
          <cell r="E112">
            <v>0</v>
          </cell>
          <cell r="F112">
            <v>0</v>
          </cell>
          <cell r="G112">
            <v>0</v>
          </cell>
          <cell r="H112">
            <v>0</v>
          </cell>
          <cell r="I112">
            <v>0</v>
          </cell>
        </row>
        <row r="113">
          <cell r="B113" t="str">
            <v>314SWD208</v>
          </cell>
          <cell r="C113" t="str">
            <v>Rec Fixed Swap</v>
          </cell>
          <cell r="D113">
            <v>100000000</v>
          </cell>
          <cell r="E113">
            <v>0</v>
          </cell>
          <cell r="F113">
            <v>0</v>
          </cell>
          <cell r="G113">
            <v>0</v>
          </cell>
          <cell r="H113">
            <v>0</v>
          </cell>
          <cell r="I113">
            <v>0</v>
          </cell>
        </row>
        <row r="114">
          <cell r="B114" t="str">
            <v>3136F1BY5</v>
          </cell>
          <cell r="C114" t="str">
            <v>Forward Swap</v>
          </cell>
          <cell r="D114">
            <v>100000000</v>
          </cell>
          <cell r="E114">
            <v>0</v>
          </cell>
          <cell r="F114">
            <v>0</v>
          </cell>
          <cell r="G114">
            <v>-54000</v>
          </cell>
          <cell r="H114">
            <v>-54000</v>
          </cell>
          <cell r="I114">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S-Price"/>
      <sheetName val="TS-Prosup"/>
      <sheetName val="Warehouse"/>
      <sheetName val="Deal Check List"/>
      <sheetName val="Rating Agency Funding Rates"/>
      <sheetName val="Rating Agency Discussion"/>
      <sheetName val="Collateral"/>
      <sheetName val="Summary of Total Deal Expenses"/>
      <sheetName val="Summary of Security Expenses"/>
      <sheetName val="Rating Agency Expense"/>
      <sheetName val="Underwriter Fee"/>
      <sheetName val="Due Diligence Expense"/>
      <sheetName val="Cap Expenses"/>
      <sheetName val="Prosup Flow of Funds"/>
      <sheetName val="Closing Flow of Funds"/>
      <sheetName val="Wires"/>
      <sheetName val="NIM Flow of Funds"/>
      <sheetName val="NIM Wir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 Guaranty Income"/>
      <sheetName val="Swap Guaranty Exposure"/>
      <sheetName val="Model Input_Swap Exposure Val"/>
      <sheetName val="Model Input_Avg UPB"/>
      <sheetName val="Unit Mix"/>
      <sheetName val="Inputs"/>
      <sheetName val="Q - NewMarks"/>
      <sheetName val="I - Cash Settlement"/>
      <sheetName val="R - MV_Terminatios"/>
      <sheetName val="Q1 MTM"/>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ailable Funds Caps"/>
      <sheetName val="Deal Summary"/>
      <sheetName val="Enhancement"/>
      <sheetName val="Collateral"/>
      <sheetName val="Sheet1"/>
    </sheetNames>
    <sheetDataSet>
      <sheetData sheetId="0" refreshError="1"/>
      <sheetData sheetId="1">
        <row r="2">
          <cell r="A2" t="str">
            <v>Deal ID</v>
          </cell>
          <cell r="B2" t="str">
            <v>Pricing Date</v>
          </cell>
        </row>
        <row r="3">
          <cell r="A3" t="str">
            <v>CWL 1996-1</v>
          </cell>
          <cell r="B3">
            <v>35382</v>
          </cell>
        </row>
        <row r="4">
          <cell r="A4" t="str">
            <v>CWL 1997-1</v>
          </cell>
          <cell r="B4">
            <v>35482</v>
          </cell>
        </row>
        <row r="5">
          <cell r="A5" t="str">
            <v>CWL 1997-2</v>
          </cell>
          <cell r="B5">
            <v>35482</v>
          </cell>
        </row>
        <row r="6">
          <cell r="A6" t="str">
            <v>CWL 1997-3</v>
          </cell>
          <cell r="B6">
            <v>35669</v>
          </cell>
        </row>
        <row r="7">
          <cell r="A7" t="str">
            <v>CWL 1998-1</v>
          </cell>
          <cell r="B7">
            <v>35846</v>
          </cell>
        </row>
        <row r="8">
          <cell r="A8" t="str">
            <v>CWL 1998-2</v>
          </cell>
          <cell r="B8">
            <v>36027</v>
          </cell>
        </row>
        <row r="9">
          <cell r="A9" t="str">
            <v>CWL 1998-3</v>
          </cell>
          <cell r="B9">
            <v>36094</v>
          </cell>
        </row>
        <row r="10">
          <cell r="A10" t="str">
            <v>CWL 1999-1</v>
          </cell>
          <cell r="B10">
            <v>36216</v>
          </cell>
        </row>
        <row r="11">
          <cell r="A11" t="str">
            <v>CWL 1999-2</v>
          </cell>
          <cell r="B11">
            <v>36299</v>
          </cell>
        </row>
        <row r="12">
          <cell r="A12" t="str">
            <v>CWL 1999-3</v>
          </cell>
          <cell r="B12">
            <v>36390</v>
          </cell>
        </row>
        <row r="13">
          <cell r="A13" t="str">
            <v>CWL 1999-4</v>
          </cell>
          <cell r="B13">
            <v>36487</v>
          </cell>
        </row>
        <row r="14">
          <cell r="A14" t="str">
            <v>CWL 2000-1</v>
          </cell>
          <cell r="B14">
            <v>36564</v>
          </cell>
        </row>
        <row r="15">
          <cell r="A15" t="str">
            <v>CWL 2000-2</v>
          </cell>
          <cell r="B15">
            <v>36658</v>
          </cell>
        </row>
        <row r="16">
          <cell r="A16" t="str">
            <v>CWL 2000-3</v>
          </cell>
          <cell r="B16">
            <v>36756</v>
          </cell>
        </row>
        <row r="17">
          <cell r="A17" t="str">
            <v>CWL 2000-4</v>
          </cell>
          <cell r="B17">
            <v>36858</v>
          </cell>
        </row>
        <row r="18">
          <cell r="A18" t="str">
            <v>CWL 2000-5</v>
          </cell>
          <cell r="B18">
            <v>36858</v>
          </cell>
        </row>
        <row r="19">
          <cell r="A19" t="str">
            <v>CWL 2001-BC1</v>
          </cell>
          <cell r="B19">
            <v>36917</v>
          </cell>
        </row>
        <row r="20">
          <cell r="A20" t="str">
            <v>CWL 2001-HLV1</v>
          </cell>
          <cell r="B20">
            <v>36917</v>
          </cell>
        </row>
        <row r="21">
          <cell r="A21" t="str">
            <v>CWL 2001-1</v>
          </cell>
          <cell r="B21">
            <v>36924</v>
          </cell>
        </row>
        <row r="22">
          <cell r="A22" t="str">
            <v>CWL 2001-BC2</v>
          </cell>
          <cell r="B22">
            <v>37005</v>
          </cell>
        </row>
        <row r="23">
          <cell r="A23" t="str">
            <v>CWL 2001-2</v>
          </cell>
          <cell r="B23">
            <v>37022</v>
          </cell>
        </row>
        <row r="24">
          <cell r="A24" t="str">
            <v>CWL 2001-3</v>
          </cell>
          <cell r="B24">
            <v>37110</v>
          </cell>
        </row>
        <row r="25">
          <cell r="A25" t="str">
            <v>CWL 2001-BC3</v>
          </cell>
          <cell r="B25">
            <v>37127</v>
          </cell>
        </row>
        <row r="26">
          <cell r="A26" t="str">
            <v>CWL 2001-4</v>
          </cell>
          <cell r="B26">
            <v>37209</v>
          </cell>
        </row>
        <row r="27">
          <cell r="A27" t="str">
            <v>CWL 2002-BC1</v>
          </cell>
          <cell r="B27">
            <v>37266</v>
          </cell>
        </row>
        <row r="28">
          <cell r="A28" t="str">
            <v>CWL 2002-1</v>
          </cell>
          <cell r="B28">
            <v>37329</v>
          </cell>
        </row>
        <row r="29">
          <cell r="A29" t="str">
            <v>CWL 2002-BC2</v>
          </cell>
          <cell r="B29">
            <v>37372</v>
          </cell>
        </row>
        <row r="30">
          <cell r="A30" t="str">
            <v>CWL 2002-S1</v>
          </cell>
          <cell r="B30">
            <v>37372</v>
          </cell>
        </row>
        <row r="31">
          <cell r="A31" t="str">
            <v>CWL 2001-2</v>
          </cell>
          <cell r="B31">
            <v>37387</v>
          </cell>
        </row>
        <row r="32">
          <cell r="A32" t="str">
            <v>CWL 2002-2</v>
          </cell>
          <cell r="B32">
            <v>37426</v>
          </cell>
        </row>
        <row r="33">
          <cell r="A33" t="str">
            <v>CWL 2002-S2</v>
          </cell>
          <cell r="B33">
            <v>37433</v>
          </cell>
        </row>
      </sheetData>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KDATA_Template"/>
      <sheetName val="Notes"/>
      <sheetName val="Sheet3"/>
      <sheetName val="FDM Mapping"/>
      <sheetName val="Sheet"/>
      <sheetName val=" Book Tax Recon 2004"/>
      <sheetName val="ControlPanel-Sensitivities"/>
      <sheetName val="SQL and Results"/>
      <sheetName val="1.REO Summary of Adjustments "/>
      <sheetName val="2011 10Q Q1 DATA_Template"/>
    </sheetNames>
    <sheetDataSet>
      <sheetData sheetId="0">
        <row r="2">
          <cell r="X2" t="str">
            <v>December 2008</v>
          </cell>
        </row>
        <row r="3">
          <cell r="X3" t="str">
            <v>December 2009</v>
          </cell>
        </row>
      </sheetData>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port"/>
      <sheetName val="tax benefits"/>
      <sheetName val="future compensation"/>
      <sheetName val="averages"/>
      <sheetName val="plan data"/>
      <sheetName val="10KDATA_Template"/>
      <sheetName val="Input"/>
      <sheetName val="ControlPanel-Sensitivities"/>
      <sheetName val="Model Input_Avg UPB"/>
      <sheetName val="2008PLAN"/>
      <sheetName val="Red Loans"/>
    </sheetNames>
    <sheetDataSet>
      <sheetData sheetId="0"/>
      <sheetData sheetId="1"/>
      <sheetData sheetId="2"/>
      <sheetData sheetId="3"/>
      <sheetData sheetId="4" refreshError="1">
        <row r="5">
          <cell r="B5" t="str">
            <v>JUN03</v>
          </cell>
          <cell r="C5" t="str">
            <v>JUN03</v>
          </cell>
          <cell r="D5" t="str">
            <v>JUN03</v>
          </cell>
          <cell r="E5" t="str">
            <v>JUN03</v>
          </cell>
          <cell r="F5" t="str">
            <v>TIME</v>
          </cell>
          <cell r="G5" t="str">
            <v>JUN03</v>
          </cell>
          <cell r="H5" t="str">
            <v>JUN03</v>
          </cell>
          <cell r="I5" t="str">
            <v>JUN03</v>
          </cell>
          <cell r="J5" t="str">
            <v>JUN03_30</v>
          </cell>
          <cell r="K5" t="str">
            <v>JUN03_30</v>
          </cell>
          <cell r="L5" t="str">
            <v>JUN03_30</v>
          </cell>
          <cell r="M5" t="str">
            <v>JUN03</v>
          </cell>
          <cell r="N5" t="str">
            <v>JUN03</v>
          </cell>
          <cell r="O5" t="str">
            <v>JUN03</v>
          </cell>
          <cell r="P5" t="str">
            <v>JUN03</v>
          </cell>
          <cell r="Q5" t="str">
            <v>JUN03</v>
          </cell>
          <cell r="R5" t="str">
            <v>JUN03</v>
          </cell>
        </row>
        <row r="6">
          <cell r="A6" t="str">
            <v>N06Jan03</v>
          </cell>
          <cell r="B6">
            <v>2500</v>
          </cell>
          <cell r="C6">
            <v>2500</v>
          </cell>
          <cell r="D6">
            <v>0</v>
          </cell>
          <cell r="E6">
            <v>2500</v>
          </cell>
          <cell r="F6">
            <v>68.685000000000002</v>
          </cell>
          <cell r="G6">
            <v>171712.5</v>
          </cell>
          <cell r="H6">
            <v>171712.5</v>
          </cell>
          <cell r="I6">
            <v>0</v>
          </cell>
          <cell r="J6">
            <v>1549.4895833333296</v>
          </cell>
          <cell r="K6">
            <v>2247.1770833333248</v>
          </cell>
          <cell r="L6">
            <v>0</v>
          </cell>
          <cell r="M6">
            <v>0</v>
          </cell>
          <cell r="N6">
            <v>0</v>
          </cell>
          <cell r="O6">
            <v>0</v>
          </cell>
          <cell r="P6">
            <v>0</v>
          </cell>
          <cell r="Q6">
            <v>0</v>
          </cell>
          <cell r="R6">
            <v>0</v>
          </cell>
        </row>
        <row r="7">
          <cell r="A7" t="str">
            <v>N21Jan03</v>
          </cell>
          <cell r="B7">
            <v>2737297</v>
          </cell>
          <cell r="C7">
            <v>2735418.0659340657</v>
          </cell>
          <cell r="D7">
            <v>0</v>
          </cell>
          <cell r="E7">
            <v>2737297</v>
          </cell>
          <cell r="F7">
            <v>69.430000000000007</v>
          </cell>
          <cell r="G7">
            <v>190050530.71000001</v>
          </cell>
          <cell r="H7">
            <v>189920076.31780219</v>
          </cell>
          <cell r="I7">
            <v>0</v>
          </cell>
          <cell r="J7">
            <v>982815.08244582475</v>
          </cell>
          <cell r="K7">
            <v>1745527.2557488873</v>
          </cell>
          <cell r="L7">
            <v>0</v>
          </cell>
          <cell r="M7">
            <v>0</v>
          </cell>
          <cell r="N7">
            <v>0</v>
          </cell>
          <cell r="O7">
            <v>0</v>
          </cell>
          <cell r="P7">
            <v>0</v>
          </cell>
          <cell r="Q7">
            <v>0</v>
          </cell>
          <cell r="R7">
            <v>0</v>
          </cell>
        </row>
        <row r="8">
          <cell r="A8" t="str">
            <v>EPS21Jan03</v>
          </cell>
          <cell r="B8">
            <v>157270</v>
          </cell>
          <cell r="C8">
            <v>158298.28571428571</v>
          </cell>
          <cell r="D8">
            <v>0</v>
          </cell>
          <cell r="E8">
            <v>157270</v>
          </cell>
          <cell r="F8">
            <v>69.430000000000007</v>
          </cell>
          <cell r="G8">
            <v>10919256.100000001</v>
          </cell>
          <cell r="H8">
            <v>10990649.977142857</v>
          </cell>
          <cell r="I8">
            <v>0</v>
          </cell>
          <cell r="J8">
            <v>56467.138208332843</v>
          </cell>
          <cell r="K8">
            <v>101013.4339952373</v>
          </cell>
          <cell r="L8">
            <v>0</v>
          </cell>
          <cell r="M8">
            <v>0</v>
          </cell>
          <cell r="N8">
            <v>0</v>
          </cell>
          <cell r="O8">
            <v>0</v>
          </cell>
          <cell r="P8">
            <v>0</v>
          </cell>
          <cell r="Q8">
            <v>0</v>
          </cell>
          <cell r="R8">
            <v>0</v>
          </cell>
        </row>
        <row r="9">
          <cell r="A9" t="str">
            <v>N27Jan03</v>
          </cell>
          <cell r="B9">
            <v>1400</v>
          </cell>
          <cell r="C9">
            <v>1400</v>
          </cell>
          <cell r="D9">
            <v>943.64640883977904</v>
          </cell>
          <cell r="E9">
            <v>1400</v>
          </cell>
          <cell r="F9">
            <v>64.599999999999994</v>
          </cell>
          <cell r="G9">
            <v>90440</v>
          </cell>
          <cell r="H9">
            <v>90440</v>
          </cell>
          <cell r="I9">
            <v>60959.558011049718</v>
          </cell>
          <cell r="J9">
            <v>2869.3641666666681</v>
          </cell>
          <cell r="K9">
            <v>3260.0691666666653</v>
          </cell>
          <cell r="L9">
            <v>1205.3964195330564</v>
          </cell>
          <cell r="M9">
            <v>0</v>
          </cell>
          <cell r="N9">
            <v>0</v>
          </cell>
          <cell r="O9">
            <v>0</v>
          </cell>
          <cell r="P9">
            <v>0</v>
          </cell>
          <cell r="Q9">
            <v>0</v>
          </cell>
          <cell r="R9">
            <v>0</v>
          </cell>
        </row>
        <row r="10">
          <cell r="A10" t="str">
            <v>N03Feb03</v>
          </cell>
          <cell r="B10">
            <v>2800</v>
          </cell>
          <cell r="C10">
            <v>2800</v>
          </cell>
          <cell r="D10">
            <v>1887.2928176795581</v>
          </cell>
          <cell r="E10">
            <v>2800</v>
          </cell>
          <cell r="F10">
            <v>64.510000000000005</v>
          </cell>
          <cell r="G10">
            <v>180628</v>
          </cell>
          <cell r="H10">
            <v>180628</v>
          </cell>
          <cell r="I10">
            <v>121749.2596685083</v>
          </cell>
          <cell r="J10">
            <v>5826.928333333326</v>
          </cell>
          <cell r="K10">
            <v>6608.3383333333204</v>
          </cell>
          <cell r="L10">
            <v>2470.2425628230117</v>
          </cell>
          <cell r="M10">
            <v>0</v>
          </cell>
          <cell r="N10">
            <v>0</v>
          </cell>
          <cell r="O10">
            <v>0</v>
          </cell>
          <cell r="P10">
            <v>0</v>
          </cell>
          <cell r="Q10">
            <v>0</v>
          </cell>
          <cell r="R10">
            <v>0</v>
          </cell>
        </row>
        <row r="11">
          <cell r="A11" t="str">
            <v>N24Feb03</v>
          </cell>
          <cell r="B11">
            <v>704050</v>
          </cell>
          <cell r="C11">
            <v>705853.18681318685</v>
          </cell>
          <cell r="D11">
            <v>476132.70718232042</v>
          </cell>
          <cell r="E11">
            <v>704050</v>
          </cell>
          <cell r="F11">
            <v>63.884999999999998</v>
          </cell>
          <cell r="G11">
            <v>44978234.25</v>
          </cell>
          <cell r="H11">
            <v>45093430.839560442</v>
          </cell>
          <cell r="I11">
            <v>30417737.99834254</v>
          </cell>
          <cell r="J11">
            <v>1619171.2564583332</v>
          </cell>
          <cell r="K11">
            <v>1820304.1960879108</v>
          </cell>
          <cell r="L11">
            <v>727355.29863330699</v>
          </cell>
          <cell r="M11">
            <v>0</v>
          </cell>
          <cell r="N11">
            <v>0</v>
          </cell>
          <cell r="O11">
            <v>0</v>
          </cell>
          <cell r="P11">
            <v>0</v>
          </cell>
          <cell r="Q11">
            <v>0</v>
          </cell>
          <cell r="R11">
            <v>0</v>
          </cell>
        </row>
        <row r="12">
          <cell r="A12" t="str">
            <v>N03Mar03</v>
          </cell>
          <cell r="B12">
            <v>1400</v>
          </cell>
          <cell r="C12">
            <v>1400</v>
          </cell>
          <cell r="D12">
            <v>703.86740331491717</v>
          </cell>
          <cell r="E12">
            <v>1400</v>
          </cell>
          <cell r="F12">
            <v>64.525000000000006</v>
          </cell>
          <cell r="G12">
            <v>90335</v>
          </cell>
          <cell r="H12">
            <v>90335</v>
          </cell>
          <cell r="I12">
            <v>45417.044198895033</v>
          </cell>
          <cell r="J12">
            <v>2906.1141666666626</v>
          </cell>
          <cell r="K12">
            <v>3296.8191666666598</v>
          </cell>
          <cell r="L12">
            <v>917.58368472642462</v>
          </cell>
          <cell r="M12">
            <v>0</v>
          </cell>
          <cell r="N12">
            <v>0</v>
          </cell>
          <cell r="O12">
            <v>0</v>
          </cell>
          <cell r="P12">
            <v>0</v>
          </cell>
          <cell r="Q12">
            <v>0</v>
          </cell>
          <cell r="R12">
            <v>0</v>
          </cell>
        </row>
        <row r="13">
          <cell r="A13" t="str">
            <v>N10Mar03</v>
          </cell>
          <cell r="B13">
            <v>2900</v>
          </cell>
          <cell r="C13">
            <v>2900</v>
          </cell>
          <cell r="D13">
            <v>1458.011049723757</v>
          </cell>
          <cell r="E13">
            <v>2900</v>
          </cell>
          <cell r="F13">
            <v>60.155000000000001</v>
          </cell>
          <cell r="G13">
            <v>174449.5</v>
          </cell>
          <cell r="H13">
            <v>174449.5</v>
          </cell>
          <cell r="I13">
            <v>87706.654696132609</v>
          </cell>
          <cell r="J13">
            <v>10455.357916666662</v>
          </cell>
          <cell r="K13">
            <v>11264.675416666656</v>
          </cell>
          <cell r="L13">
            <v>4130.7369617715112</v>
          </cell>
          <cell r="M13">
            <v>0</v>
          </cell>
          <cell r="N13">
            <v>0</v>
          </cell>
          <cell r="O13">
            <v>0</v>
          </cell>
          <cell r="P13">
            <v>0</v>
          </cell>
          <cell r="Q13">
            <v>0</v>
          </cell>
          <cell r="R13">
            <v>0</v>
          </cell>
        </row>
        <row r="14">
          <cell r="A14" t="str">
            <v>N17Mar03</v>
          </cell>
          <cell r="B14">
            <v>4987</v>
          </cell>
          <cell r="C14">
            <v>4987</v>
          </cell>
          <cell r="D14">
            <v>2507.2762430939229</v>
          </cell>
          <cell r="E14">
            <v>4987</v>
          </cell>
          <cell r="F14">
            <v>63.375</v>
          </cell>
          <cell r="G14">
            <v>316051.125</v>
          </cell>
          <cell r="H14">
            <v>316051.125</v>
          </cell>
          <cell r="I14">
            <v>158898.63190607735</v>
          </cell>
          <cell r="J14">
            <v>12359.261320833328</v>
          </cell>
          <cell r="K14">
            <v>13751.008345833319</v>
          </cell>
          <cell r="L14">
            <v>4277.7428562243658</v>
          </cell>
          <cell r="M14">
            <v>0</v>
          </cell>
          <cell r="N14">
            <v>0</v>
          </cell>
          <cell r="O14">
            <v>0</v>
          </cell>
          <cell r="P14">
            <v>0</v>
          </cell>
          <cell r="Q14">
            <v>0</v>
          </cell>
          <cell r="R14">
            <v>0</v>
          </cell>
        </row>
        <row r="15">
          <cell r="A15" t="str">
            <v>N31Mar03</v>
          </cell>
          <cell r="B15">
            <v>3940</v>
          </cell>
          <cell r="C15">
            <v>3940</v>
          </cell>
          <cell r="D15">
            <v>1980.8839779005525</v>
          </cell>
          <cell r="E15">
            <v>3940</v>
          </cell>
          <cell r="F15">
            <v>65.775000000000006</v>
          </cell>
          <cell r="G15">
            <v>259153.5</v>
          </cell>
          <cell r="H15">
            <v>259153.5</v>
          </cell>
          <cell r="I15">
            <v>130292.64364640885</v>
          </cell>
          <cell r="J15">
            <v>6454.8855833333228</v>
          </cell>
          <cell r="K15">
            <v>7554.441083333315</v>
          </cell>
          <cell r="L15">
            <v>1715.705915255732</v>
          </cell>
          <cell r="M15">
            <v>0</v>
          </cell>
          <cell r="N15">
            <v>0</v>
          </cell>
          <cell r="O15">
            <v>0</v>
          </cell>
          <cell r="P15">
            <v>0</v>
          </cell>
          <cell r="Q15">
            <v>0</v>
          </cell>
          <cell r="R15">
            <v>0</v>
          </cell>
        </row>
        <row r="16">
          <cell r="A16" t="str">
            <v>EPS10Apr03</v>
          </cell>
          <cell r="B16">
            <v>0</v>
          </cell>
          <cell r="C16">
            <v>28747.219780219781</v>
          </cell>
          <cell r="D16">
            <v>14453.022099447513</v>
          </cell>
          <cell r="E16">
            <v>0</v>
          </cell>
          <cell r="F16">
            <v>67.89</v>
          </cell>
          <cell r="G16">
            <v>0</v>
          </cell>
          <cell r="H16">
            <v>1951648.750879121</v>
          </cell>
          <cell r="I16">
            <v>981215.67033149162</v>
          </cell>
          <cell r="J16">
            <v>0</v>
          </cell>
          <cell r="K16">
            <v>33838.951303708709</v>
          </cell>
          <cell r="L16">
            <v>1819.3674020717353</v>
          </cell>
          <cell r="M16">
            <v>0</v>
          </cell>
          <cell r="N16">
            <v>0</v>
          </cell>
          <cell r="O16">
            <v>0</v>
          </cell>
          <cell r="P16">
            <v>0</v>
          </cell>
          <cell r="Q16">
            <v>0</v>
          </cell>
          <cell r="R16">
            <v>0</v>
          </cell>
        </row>
        <row r="17">
          <cell r="A17" t="str">
            <v>N14Apr03</v>
          </cell>
          <cell r="B17">
            <v>0</v>
          </cell>
          <cell r="C17">
            <v>2271.4285714285716</v>
          </cell>
          <cell r="D17">
            <v>0</v>
          </cell>
          <cell r="E17">
            <v>2650</v>
          </cell>
          <cell r="F17">
            <v>70.590999999999994</v>
          </cell>
          <cell r="G17">
            <v>0</v>
          </cell>
          <cell r="H17">
            <v>160342.41428571427</v>
          </cell>
          <cell r="I17">
            <v>0</v>
          </cell>
          <cell r="J17">
            <v>0</v>
          </cell>
          <cell r="K17">
            <v>526.45089285714175</v>
          </cell>
          <cell r="L17">
            <v>0</v>
          </cell>
          <cell r="M17">
            <v>0</v>
          </cell>
          <cell r="N17">
            <v>0</v>
          </cell>
          <cell r="O17">
            <v>0</v>
          </cell>
          <cell r="P17">
            <v>0</v>
          </cell>
          <cell r="Q17">
            <v>0</v>
          </cell>
          <cell r="R17">
            <v>0</v>
          </cell>
        </row>
        <row r="18">
          <cell r="A18" t="str">
            <v>N28Apr03</v>
          </cell>
          <cell r="B18">
            <v>0</v>
          </cell>
          <cell r="C18">
            <v>0</v>
          </cell>
          <cell r="D18">
            <v>0</v>
          </cell>
          <cell r="E18">
            <v>1440</v>
          </cell>
          <cell r="F18">
            <v>72.715000000000003</v>
          </cell>
          <cell r="G18">
            <v>0</v>
          </cell>
          <cell r="H18">
            <v>0</v>
          </cell>
          <cell r="I18">
            <v>0</v>
          </cell>
          <cell r="J18">
            <v>0</v>
          </cell>
          <cell r="K18">
            <v>0</v>
          </cell>
          <cell r="L18">
            <v>0</v>
          </cell>
          <cell r="M18">
            <v>0</v>
          </cell>
          <cell r="N18">
            <v>0</v>
          </cell>
          <cell r="O18">
            <v>0</v>
          </cell>
          <cell r="P18">
            <v>0</v>
          </cell>
          <cell r="Q18">
            <v>0</v>
          </cell>
          <cell r="R18">
            <v>0</v>
          </cell>
        </row>
        <row r="19">
          <cell r="A19" t="str">
            <v>N12May03</v>
          </cell>
          <cell r="B19">
            <v>0</v>
          </cell>
          <cell r="C19">
            <v>0</v>
          </cell>
          <cell r="D19">
            <v>0</v>
          </cell>
          <cell r="E19">
            <v>1500</v>
          </cell>
          <cell r="F19">
            <v>72.66</v>
          </cell>
          <cell r="G19">
            <v>0</v>
          </cell>
          <cell r="H19">
            <v>0</v>
          </cell>
          <cell r="I19">
            <v>0</v>
          </cell>
          <cell r="J19">
            <v>0</v>
          </cell>
          <cell r="K19">
            <v>0</v>
          </cell>
          <cell r="L19">
            <v>0</v>
          </cell>
          <cell r="M19">
            <v>0</v>
          </cell>
          <cell r="N19">
            <v>0</v>
          </cell>
          <cell r="O19">
            <v>0</v>
          </cell>
          <cell r="P19">
            <v>0</v>
          </cell>
          <cell r="Q19">
            <v>0</v>
          </cell>
          <cell r="R19">
            <v>0</v>
          </cell>
        </row>
        <row r="20">
          <cell r="A20" t="str">
            <v>N20May03</v>
          </cell>
          <cell r="B20">
            <v>0</v>
          </cell>
          <cell r="C20">
            <v>0</v>
          </cell>
          <cell r="D20">
            <v>0</v>
          </cell>
          <cell r="E20">
            <v>56000</v>
          </cell>
          <cell r="F20">
            <v>72.515000000000001</v>
          </cell>
          <cell r="G20">
            <v>0</v>
          </cell>
          <cell r="H20">
            <v>0</v>
          </cell>
          <cell r="I20">
            <v>0</v>
          </cell>
          <cell r="J20">
            <v>0</v>
          </cell>
          <cell r="K20">
            <v>0</v>
          </cell>
          <cell r="L20">
            <v>0</v>
          </cell>
          <cell r="M20">
            <v>0</v>
          </cell>
          <cell r="N20">
            <v>0</v>
          </cell>
          <cell r="O20">
            <v>0</v>
          </cell>
          <cell r="P20">
            <v>0</v>
          </cell>
          <cell r="Q20">
            <v>0</v>
          </cell>
          <cell r="R20">
            <v>0</v>
          </cell>
        </row>
        <row r="22">
          <cell r="A22" t="str">
            <v>ESPP99</v>
          </cell>
          <cell r="B22">
            <v>0</v>
          </cell>
          <cell r="C22">
            <v>0</v>
          </cell>
          <cell r="D22">
            <v>0</v>
          </cell>
          <cell r="E22">
            <v>0</v>
          </cell>
          <cell r="F22">
            <v>60.99</v>
          </cell>
          <cell r="G22">
            <v>0</v>
          </cell>
          <cell r="H22">
            <v>0</v>
          </cell>
          <cell r="I22">
            <v>0</v>
          </cell>
          <cell r="J22">
            <v>0</v>
          </cell>
          <cell r="K22">
            <v>0</v>
          </cell>
          <cell r="L22">
            <v>0</v>
          </cell>
          <cell r="M22">
            <v>0</v>
          </cell>
          <cell r="N22">
            <v>0</v>
          </cell>
          <cell r="O22">
            <v>0</v>
          </cell>
          <cell r="P22">
            <v>0</v>
          </cell>
          <cell r="Q22">
            <v>0</v>
          </cell>
          <cell r="R22">
            <v>0</v>
          </cell>
        </row>
        <row r="23">
          <cell r="A23" t="str">
            <v>ESPP01</v>
          </cell>
          <cell r="B23">
            <v>0</v>
          </cell>
          <cell r="C23">
            <v>0</v>
          </cell>
          <cell r="D23">
            <v>0</v>
          </cell>
          <cell r="E23">
            <v>0</v>
          </cell>
          <cell r="F23">
            <v>66</v>
          </cell>
          <cell r="G23">
            <v>0</v>
          </cell>
          <cell r="H23">
            <v>0</v>
          </cell>
          <cell r="I23">
            <v>0</v>
          </cell>
          <cell r="J23">
            <v>0</v>
          </cell>
          <cell r="K23">
            <v>0</v>
          </cell>
          <cell r="L23">
            <v>0</v>
          </cell>
          <cell r="M23">
            <v>0</v>
          </cell>
          <cell r="N23">
            <v>0</v>
          </cell>
          <cell r="O23">
            <v>0</v>
          </cell>
          <cell r="P23">
            <v>0</v>
          </cell>
          <cell r="Q23">
            <v>0</v>
          </cell>
          <cell r="R23">
            <v>0</v>
          </cell>
        </row>
        <row r="24">
          <cell r="A24" t="str">
            <v>ESPP02</v>
          </cell>
          <cell r="B24">
            <v>0</v>
          </cell>
          <cell r="C24">
            <v>0</v>
          </cell>
          <cell r="D24">
            <v>0</v>
          </cell>
          <cell r="E24">
            <v>0</v>
          </cell>
          <cell r="F24">
            <v>68.459999999999994</v>
          </cell>
          <cell r="G24">
            <v>0</v>
          </cell>
          <cell r="H24">
            <v>0</v>
          </cell>
          <cell r="I24">
            <v>0</v>
          </cell>
          <cell r="J24">
            <v>0</v>
          </cell>
          <cell r="K24">
            <v>0</v>
          </cell>
          <cell r="L24">
            <v>0</v>
          </cell>
          <cell r="M24">
            <v>0</v>
          </cell>
          <cell r="N24">
            <v>0</v>
          </cell>
          <cell r="O24">
            <v>0</v>
          </cell>
          <cell r="P24">
            <v>0</v>
          </cell>
          <cell r="Q24">
            <v>0</v>
          </cell>
          <cell r="R24">
            <v>0</v>
          </cell>
        </row>
        <row r="25">
          <cell r="A25" t="str">
            <v>ESPP03</v>
          </cell>
          <cell r="B25">
            <v>1826988.3</v>
          </cell>
          <cell r="C25">
            <v>1827061.0219780221</v>
          </cell>
          <cell r="D25">
            <v>1534254.0165745856</v>
          </cell>
          <cell r="E25">
            <v>1826640</v>
          </cell>
          <cell r="F25">
            <v>61.28</v>
          </cell>
          <cell r="G25">
            <v>111957843.024</v>
          </cell>
          <cell r="H25">
            <v>111962299.4268132</v>
          </cell>
          <cell r="I25">
            <v>94019086.1356906</v>
          </cell>
          <cell r="J25">
            <v>5867456.662413748</v>
          </cell>
          <cell r="K25">
            <v>6377577.2670877688</v>
          </cell>
          <cell r="L25">
            <v>3742630.7900946303</v>
          </cell>
          <cell r="M25">
            <v>0</v>
          </cell>
          <cell r="N25">
            <v>0</v>
          </cell>
          <cell r="O25">
            <v>0</v>
          </cell>
          <cell r="P25">
            <v>0</v>
          </cell>
          <cell r="Q25">
            <v>0</v>
          </cell>
          <cell r="R25">
            <v>0</v>
          </cell>
        </row>
        <row r="26">
          <cell r="A26" t="str">
            <v>ESPP</v>
          </cell>
          <cell r="B26">
            <v>1826988.3</v>
          </cell>
          <cell r="C26">
            <v>1827061.0219780221</v>
          </cell>
          <cell r="D26">
            <v>1534254.0165745856</v>
          </cell>
          <cell r="E26">
            <v>1826640</v>
          </cell>
          <cell r="F26">
            <v>0</v>
          </cell>
          <cell r="G26">
            <v>111957843.024</v>
          </cell>
          <cell r="H26">
            <v>111962299.4268132</v>
          </cell>
          <cell r="I26">
            <v>94019086.1356906</v>
          </cell>
          <cell r="J26">
            <v>5867456.662413748</v>
          </cell>
          <cell r="K26">
            <v>6377577.2670877688</v>
          </cell>
          <cell r="L26">
            <v>3742630.7900946303</v>
          </cell>
          <cell r="M26">
            <v>0</v>
          </cell>
          <cell r="N26">
            <v>0</v>
          </cell>
          <cell r="O26">
            <v>0</v>
          </cell>
          <cell r="P26">
            <v>0</v>
          </cell>
          <cell r="Q26">
            <v>0</v>
          </cell>
          <cell r="R26">
            <v>0</v>
          </cell>
        </row>
        <row r="28">
          <cell r="A28" t="str">
            <v>R02Jan03</v>
          </cell>
          <cell r="B28">
            <v>1000</v>
          </cell>
          <cell r="C28">
            <v>1000</v>
          </cell>
          <cell r="D28">
            <v>828.72928176795585</v>
          </cell>
          <cell r="E28">
            <v>1000</v>
          </cell>
          <cell r="F28">
            <v>65.77</v>
          </cell>
          <cell r="G28">
            <v>0</v>
          </cell>
          <cell r="H28">
            <v>0</v>
          </cell>
          <cell r="I28">
            <v>0</v>
          </cell>
          <cell r="J28">
            <v>1640.045833333334</v>
          </cell>
          <cell r="K28">
            <v>1919.120833333332</v>
          </cell>
          <cell r="L28">
            <v>719.23877205488839</v>
          </cell>
          <cell r="M28">
            <v>65770</v>
          </cell>
          <cell r="N28">
            <v>65770</v>
          </cell>
          <cell r="O28">
            <v>54505.524861878454</v>
          </cell>
          <cell r="P28">
            <v>65770</v>
          </cell>
          <cell r="Q28">
            <v>65770</v>
          </cell>
          <cell r="R28">
            <v>54505.524861878454</v>
          </cell>
        </row>
        <row r="29">
          <cell r="A29" t="str">
            <v>R06Jan03</v>
          </cell>
          <cell r="B29">
            <v>1000</v>
          </cell>
          <cell r="C29">
            <v>1000</v>
          </cell>
          <cell r="D29">
            <v>972.37569060773478</v>
          </cell>
          <cell r="E29">
            <v>1000</v>
          </cell>
          <cell r="F29">
            <v>68.685000000000002</v>
          </cell>
          <cell r="G29">
            <v>0</v>
          </cell>
          <cell r="H29">
            <v>0</v>
          </cell>
          <cell r="I29">
            <v>0</v>
          </cell>
          <cell r="J29">
            <v>619.79583333333176</v>
          </cell>
          <cell r="K29">
            <v>898.87083333332998</v>
          </cell>
          <cell r="L29">
            <v>0</v>
          </cell>
          <cell r="M29">
            <v>68685</v>
          </cell>
          <cell r="N29">
            <v>68685</v>
          </cell>
          <cell r="O29">
            <v>66787.624309392268</v>
          </cell>
          <cell r="P29">
            <v>68685</v>
          </cell>
          <cell r="Q29">
            <v>68685</v>
          </cell>
          <cell r="R29">
            <v>66787.624309392268</v>
          </cell>
        </row>
        <row r="30">
          <cell r="A30" t="str">
            <v>R21Jan03</v>
          </cell>
          <cell r="B30">
            <v>488970</v>
          </cell>
          <cell r="C30">
            <v>489575.85714285716</v>
          </cell>
          <cell r="D30">
            <v>436480.4640883978</v>
          </cell>
          <cell r="E30">
            <v>488473</v>
          </cell>
          <cell r="F30">
            <v>69.430000000000007</v>
          </cell>
          <cell r="G30">
            <v>0</v>
          </cell>
          <cell r="H30">
            <v>0</v>
          </cell>
          <cell r="I30">
            <v>0</v>
          </cell>
          <cell r="J30">
            <v>175562.64112499848</v>
          </cell>
          <cell r="K30">
            <v>312408.55393987847</v>
          </cell>
          <cell r="L30">
            <v>0</v>
          </cell>
          <cell r="M30">
            <v>33949187.100000001</v>
          </cell>
          <cell r="N30">
            <v>33991251.761428572</v>
          </cell>
          <cell r="O30">
            <v>30304838.621657461</v>
          </cell>
          <cell r="P30">
            <v>33949187.100000001</v>
          </cell>
          <cell r="Q30">
            <v>33991251.761428572</v>
          </cell>
          <cell r="R30">
            <v>30304838.621657461</v>
          </cell>
        </row>
        <row r="31">
          <cell r="A31" t="str">
            <v>R27Jan03</v>
          </cell>
          <cell r="B31">
            <v>490</v>
          </cell>
          <cell r="C31">
            <v>490</v>
          </cell>
          <cell r="D31">
            <v>419.61325966850831</v>
          </cell>
          <cell r="E31">
            <v>490</v>
          </cell>
          <cell r="F31">
            <v>64.599999999999994</v>
          </cell>
          <cell r="G31">
            <v>0</v>
          </cell>
          <cell r="H31">
            <v>0</v>
          </cell>
          <cell r="I31">
            <v>0</v>
          </cell>
          <cell r="J31">
            <v>1004.2774583333339</v>
          </cell>
          <cell r="K31">
            <v>1141.024208333333</v>
          </cell>
          <cell r="L31">
            <v>536.00619475137955</v>
          </cell>
          <cell r="M31">
            <v>31654</v>
          </cell>
          <cell r="N31">
            <v>31654</v>
          </cell>
          <cell r="O31">
            <v>27107.016574585636</v>
          </cell>
          <cell r="P31">
            <v>31654</v>
          </cell>
          <cell r="Q31">
            <v>31654</v>
          </cell>
          <cell r="R31">
            <v>27107.016574585636</v>
          </cell>
        </row>
        <row r="32">
          <cell r="A32" t="str">
            <v>R03Feb03</v>
          </cell>
          <cell r="B32">
            <v>555.33333333333337</v>
          </cell>
          <cell r="C32">
            <v>840</v>
          </cell>
          <cell r="D32">
            <v>590.16574585635362</v>
          </cell>
          <cell r="E32">
            <v>490</v>
          </cell>
          <cell r="F32">
            <v>64.510000000000005</v>
          </cell>
          <cell r="G32">
            <v>0</v>
          </cell>
          <cell r="H32">
            <v>0</v>
          </cell>
          <cell r="I32">
            <v>0</v>
          </cell>
          <cell r="J32">
            <v>1155.674119444443</v>
          </cell>
          <cell r="K32">
            <v>1982.5014999999962</v>
          </cell>
          <cell r="L32">
            <v>772.45699812867122</v>
          </cell>
          <cell r="M32">
            <v>35824.553333333337</v>
          </cell>
          <cell r="N32">
            <v>54188.4</v>
          </cell>
          <cell r="O32">
            <v>38071.592265193372</v>
          </cell>
          <cell r="P32">
            <v>35824.553333333337</v>
          </cell>
          <cell r="Q32">
            <v>54188.4</v>
          </cell>
          <cell r="R32">
            <v>38071.592265193372</v>
          </cell>
        </row>
        <row r="33">
          <cell r="A33" t="str">
            <v>R03Mar03</v>
          </cell>
          <cell r="B33">
            <v>490</v>
          </cell>
          <cell r="C33">
            <v>490</v>
          </cell>
          <cell r="D33">
            <v>330.27624309392263</v>
          </cell>
          <cell r="E33">
            <v>490</v>
          </cell>
          <cell r="F33">
            <v>64.525000000000006</v>
          </cell>
          <cell r="G33">
            <v>0</v>
          </cell>
          <cell r="H33">
            <v>0</v>
          </cell>
          <cell r="I33">
            <v>0</v>
          </cell>
          <cell r="J33">
            <v>1017.1399583333321</v>
          </cell>
          <cell r="K33">
            <v>1153.8867083333312</v>
          </cell>
          <cell r="L33">
            <v>430.55849821778384</v>
          </cell>
          <cell r="M33">
            <v>31617.25</v>
          </cell>
          <cell r="N33">
            <v>31617.25</v>
          </cell>
          <cell r="O33">
            <v>21311.074585635361</v>
          </cell>
          <cell r="P33">
            <v>31617.25</v>
          </cell>
          <cell r="Q33">
            <v>31617.25</v>
          </cell>
          <cell r="R33">
            <v>21311.074585635361</v>
          </cell>
        </row>
        <row r="34">
          <cell r="A34" t="str">
            <v>R10Mar03</v>
          </cell>
          <cell r="B34">
            <v>5100</v>
          </cell>
          <cell r="C34">
            <v>5100</v>
          </cell>
          <cell r="D34">
            <v>3437.5690607734805</v>
          </cell>
          <cell r="E34">
            <v>5100</v>
          </cell>
          <cell r="F34">
            <v>60.155000000000001</v>
          </cell>
          <cell r="G34">
            <v>0</v>
          </cell>
          <cell r="H34">
            <v>0</v>
          </cell>
          <cell r="I34">
            <v>0</v>
          </cell>
          <cell r="J34">
            <v>18387.008749999994</v>
          </cell>
          <cell r="K34">
            <v>19810.291249999984</v>
          </cell>
          <cell r="L34">
            <v>9739.0850231687527</v>
          </cell>
          <cell r="M34">
            <v>306790.5</v>
          </cell>
          <cell r="N34">
            <v>306790.5</v>
          </cell>
          <cell r="O34">
            <v>206786.96685082873</v>
          </cell>
          <cell r="P34">
            <v>306790.5</v>
          </cell>
          <cell r="Q34">
            <v>306790.5</v>
          </cell>
          <cell r="R34">
            <v>206786.96685082873</v>
          </cell>
        </row>
        <row r="35">
          <cell r="A35" t="str">
            <v>R17Mar03</v>
          </cell>
          <cell r="B35">
            <v>662</v>
          </cell>
          <cell r="C35">
            <v>662</v>
          </cell>
          <cell r="D35">
            <v>446.20994475138122</v>
          </cell>
          <cell r="E35">
            <v>662</v>
          </cell>
          <cell r="F35">
            <v>63.375</v>
          </cell>
          <cell r="G35">
            <v>0</v>
          </cell>
          <cell r="H35">
            <v>0</v>
          </cell>
          <cell r="I35">
            <v>0</v>
          </cell>
          <cell r="J35">
            <v>1640.6318416666661</v>
          </cell>
          <cell r="K35">
            <v>1825.3794916666648</v>
          </cell>
          <cell r="L35">
            <v>761.2928207627848</v>
          </cell>
          <cell r="M35">
            <v>41954.25</v>
          </cell>
          <cell r="N35">
            <v>41954.25</v>
          </cell>
          <cell r="O35">
            <v>28278.555248618784</v>
          </cell>
          <cell r="P35">
            <v>41954.25</v>
          </cell>
          <cell r="Q35">
            <v>41954.25</v>
          </cell>
          <cell r="R35">
            <v>28278.555248618784</v>
          </cell>
        </row>
        <row r="36">
          <cell r="A36" t="str">
            <v>R31Mar03</v>
          </cell>
          <cell r="B36">
            <v>1320</v>
          </cell>
          <cell r="C36">
            <v>1320</v>
          </cell>
          <cell r="D36">
            <v>889.72375690607737</v>
          </cell>
          <cell r="E36">
            <v>1320</v>
          </cell>
          <cell r="F36">
            <v>65.775000000000006</v>
          </cell>
          <cell r="G36">
            <v>0</v>
          </cell>
          <cell r="H36">
            <v>0</v>
          </cell>
          <cell r="I36">
            <v>0</v>
          </cell>
          <cell r="J36">
            <v>2162.5504999999962</v>
          </cell>
          <cell r="K36">
            <v>2530.9294999999938</v>
          </cell>
          <cell r="L36">
            <v>770.61772910353955</v>
          </cell>
          <cell r="M36">
            <v>86823</v>
          </cell>
          <cell r="N36">
            <v>86823</v>
          </cell>
          <cell r="O36">
            <v>58521.580110497242</v>
          </cell>
          <cell r="P36">
            <v>86823</v>
          </cell>
          <cell r="Q36">
            <v>86823</v>
          </cell>
          <cell r="R36">
            <v>58521.580110497242</v>
          </cell>
        </row>
        <row r="37">
          <cell r="A37" t="str">
            <v>R14Apr03</v>
          </cell>
          <cell r="B37">
            <v>900</v>
          </cell>
          <cell r="C37">
            <v>771.42857142857144</v>
          </cell>
          <cell r="D37">
            <v>387.84530386740329</v>
          </cell>
          <cell r="E37">
            <v>900</v>
          </cell>
          <cell r="F37">
            <v>70.590999999999994</v>
          </cell>
          <cell r="G37">
            <v>0</v>
          </cell>
          <cell r="H37">
            <v>0</v>
          </cell>
          <cell r="I37">
            <v>0</v>
          </cell>
          <cell r="J37">
            <v>0</v>
          </cell>
          <cell r="K37">
            <v>178.79464285714249</v>
          </cell>
          <cell r="L37">
            <v>0</v>
          </cell>
          <cell r="M37">
            <v>63531.9</v>
          </cell>
          <cell r="N37">
            <v>54455.91428571428</v>
          </cell>
          <cell r="O37">
            <v>27378.387845303863</v>
          </cell>
          <cell r="P37">
            <v>63531.9</v>
          </cell>
          <cell r="Q37">
            <v>54455.91428571428</v>
          </cell>
          <cell r="R37">
            <v>27378.387845303863</v>
          </cell>
        </row>
        <row r="38">
          <cell r="A38" t="str">
            <v>R28Apr03</v>
          </cell>
          <cell r="B38">
            <v>470</v>
          </cell>
          <cell r="C38">
            <v>330.54945054945057</v>
          </cell>
          <cell r="D38">
            <v>166.18784530386739</v>
          </cell>
          <cell r="E38">
            <v>470</v>
          </cell>
          <cell r="F38">
            <v>72.72</v>
          </cell>
          <cell r="G38">
            <v>0</v>
          </cell>
          <cell r="H38">
            <v>0</v>
          </cell>
          <cell r="I38">
            <v>0</v>
          </cell>
          <cell r="J38">
            <v>0</v>
          </cell>
          <cell r="K38">
            <v>0</v>
          </cell>
          <cell r="L38">
            <v>0</v>
          </cell>
          <cell r="M38">
            <v>34178.400000000001</v>
          </cell>
          <cell r="N38">
            <v>24037.556043956047</v>
          </cell>
          <cell r="O38">
            <v>12085.180110497236</v>
          </cell>
          <cell r="P38">
            <v>34178.400000000001</v>
          </cell>
          <cell r="Q38">
            <v>24037.556043956047</v>
          </cell>
          <cell r="R38">
            <v>12085.180110497236</v>
          </cell>
        </row>
        <row r="39">
          <cell r="A39" t="str">
            <v>R05May03</v>
          </cell>
          <cell r="B39">
            <v>1000</v>
          </cell>
          <cell r="C39">
            <v>626.37362637362639</v>
          </cell>
          <cell r="D39">
            <v>314.91712707182319</v>
          </cell>
          <cell r="E39">
            <v>1000</v>
          </cell>
          <cell r="F39">
            <v>73.069999999999993</v>
          </cell>
          <cell r="G39">
            <v>0</v>
          </cell>
          <cell r="H39">
            <v>0</v>
          </cell>
          <cell r="I39">
            <v>0</v>
          </cell>
          <cell r="J39">
            <v>0</v>
          </cell>
          <cell r="K39">
            <v>0</v>
          </cell>
          <cell r="L39">
            <v>0</v>
          </cell>
          <cell r="M39">
            <v>73070</v>
          </cell>
          <cell r="N39">
            <v>45769.120879120877</v>
          </cell>
          <cell r="O39">
            <v>23010.994475138119</v>
          </cell>
          <cell r="P39">
            <v>73070</v>
          </cell>
          <cell r="Q39">
            <v>45769.120879120877</v>
          </cell>
          <cell r="R39">
            <v>23010.994475138119</v>
          </cell>
        </row>
        <row r="40">
          <cell r="A40" t="str">
            <v>R12May03</v>
          </cell>
          <cell r="B40">
            <v>500</v>
          </cell>
          <cell r="C40">
            <v>274.72527472527474</v>
          </cell>
          <cell r="D40">
            <v>138.12154696132598</v>
          </cell>
          <cell r="E40">
            <v>500</v>
          </cell>
          <cell r="F40">
            <v>72.66</v>
          </cell>
          <cell r="G40">
            <v>0</v>
          </cell>
          <cell r="H40">
            <v>0</v>
          </cell>
          <cell r="I40">
            <v>0</v>
          </cell>
          <cell r="J40">
            <v>0</v>
          </cell>
          <cell r="K40">
            <v>0</v>
          </cell>
          <cell r="L40">
            <v>0</v>
          </cell>
          <cell r="M40">
            <v>36330</v>
          </cell>
          <cell r="N40">
            <v>19961.538461538461</v>
          </cell>
          <cell r="O40">
            <v>10035.911602209944</v>
          </cell>
          <cell r="P40">
            <v>36330</v>
          </cell>
          <cell r="Q40">
            <v>19961.538461538461</v>
          </cell>
          <cell r="R40">
            <v>10035.911602209944</v>
          </cell>
        </row>
        <row r="41">
          <cell r="A41" t="str">
            <v>R16Jun03</v>
          </cell>
          <cell r="B41">
            <v>150</v>
          </cell>
          <cell r="C41">
            <v>49.450549450549453</v>
          </cell>
          <cell r="D41">
            <v>24.861878453038674</v>
          </cell>
          <cell r="E41">
            <v>300</v>
          </cell>
          <cell r="F41">
            <v>70.73</v>
          </cell>
          <cell r="G41">
            <v>0</v>
          </cell>
          <cell r="H41">
            <v>0</v>
          </cell>
          <cell r="I41">
            <v>0</v>
          </cell>
          <cell r="J41">
            <v>0</v>
          </cell>
          <cell r="K41">
            <v>9.0554258241756269</v>
          </cell>
          <cell r="L41">
            <v>0</v>
          </cell>
          <cell r="M41">
            <v>10609.5</v>
          </cell>
          <cell r="N41">
            <v>3497.6373626373629</v>
          </cell>
          <cell r="O41">
            <v>1758.4806629834254</v>
          </cell>
          <cell r="P41">
            <v>10609.5</v>
          </cell>
          <cell r="Q41">
            <v>3497.6373626373629</v>
          </cell>
          <cell r="R41">
            <v>1758.4806629834254</v>
          </cell>
        </row>
        <row r="42">
          <cell r="A42" t="str">
            <v>R27Jun03</v>
          </cell>
          <cell r="B42">
            <v>1333.3333333333333</v>
          </cell>
          <cell r="C42">
            <v>439.56043956043953</v>
          </cell>
          <cell r="D42">
            <v>220.99447513812154</v>
          </cell>
          <cell r="E42">
            <v>10000</v>
          </cell>
          <cell r="F42">
            <v>66.174999999999997</v>
          </cell>
          <cell r="G42">
            <v>0</v>
          </cell>
          <cell r="H42">
            <v>0</v>
          </cell>
          <cell r="I42">
            <v>0</v>
          </cell>
          <cell r="J42">
            <v>1997.7277777777779</v>
          </cell>
          <cell r="K42">
            <v>781.26190476190402</v>
          </cell>
          <cell r="L42">
            <v>160.47103903047474</v>
          </cell>
          <cell r="M42">
            <v>88233.333333333328</v>
          </cell>
          <cell r="N42">
            <v>29087.912087912086</v>
          </cell>
          <cell r="O42">
            <v>14624.309392265193</v>
          </cell>
          <cell r="P42">
            <v>88233.333333333328</v>
          </cell>
          <cell r="Q42">
            <v>29087.912087912086</v>
          </cell>
          <cell r="R42">
            <v>14624.309392265193</v>
          </cell>
        </row>
        <row r="44">
          <cell r="A44" t="str">
            <v>RSP_POST</v>
          </cell>
          <cell r="B44">
            <v>503940.66666666663</v>
          </cell>
          <cell r="C44">
            <v>502969.94505494513</v>
          </cell>
          <cell r="D44">
            <v>445648.05524861882</v>
          </cell>
          <cell r="E44">
            <v>512195</v>
          </cell>
          <cell r="F44">
            <v>1012.7709999999998</v>
          </cell>
          <cell r="G44">
            <v>0</v>
          </cell>
          <cell r="H44">
            <v>0</v>
          </cell>
          <cell r="I44">
            <v>0</v>
          </cell>
          <cell r="J44">
            <v>205187.49319722067</v>
          </cell>
          <cell r="K44">
            <v>344639.67023832171</v>
          </cell>
          <cell r="L44">
            <v>13889.727075218276</v>
          </cell>
          <cell r="M44">
            <v>34924258.786666669</v>
          </cell>
          <cell r="N44">
            <v>34855543.840549439</v>
          </cell>
          <cell r="O44">
            <v>30895101.820552483</v>
          </cell>
          <cell r="P44">
            <v>34924258.786666669</v>
          </cell>
          <cell r="Q44">
            <v>34855543.840549439</v>
          </cell>
          <cell r="R44">
            <v>30895101.820552483</v>
          </cell>
        </row>
        <row r="45">
          <cell r="A45" t="str">
            <v>RSP_PRE</v>
          </cell>
          <cell r="B45">
            <v>312143.60000000009</v>
          </cell>
          <cell r="C45">
            <v>327348.1098901098</v>
          </cell>
          <cell r="D45">
            <v>341690.3756906077</v>
          </cell>
          <cell r="E45">
            <v>311678</v>
          </cell>
          <cell r="F45">
            <v>230658.67204444436</v>
          </cell>
          <cell r="G45">
            <v>293549.44180329639</v>
          </cell>
          <cell r="H45">
            <v>220914.21973084964</v>
          </cell>
          <cell r="I45">
            <v>23025767.419</v>
          </cell>
          <cell r="J45">
            <v>230658.67204444436</v>
          </cell>
          <cell r="K45">
            <v>293549.44180329639</v>
          </cell>
          <cell r="L45">
            <v>220914.21973084964</v>
          </cell>
          <cell r="M45">
            <v>23025767.419</v>
          </cell>
          <cell r="N45">
            <v>24060686.865648352</v>
          </cell>
          <cell r="O45">
            <v>25022304.786088422</v>
          </cell>
          <cell r="P45">
            <v>16691054.468999997</v>
          </cell>
          <cell r="Q45">
            <v>17720836.386967026</v>
          </cell>
          <cell r="R45">
            <v>18779235.961944781</v>
          </cell>
        </row>
        <row r="46">
          <cell r="A46" t="str">
            <v>RSP</v>
          </cell>
          <cell r="B46">
            <v>816084.26666666672</v>
          </cell>
          <cell r="C46">
            <v>830318.05494505493</v>
          </cell>
          <cell r="D46">
            <v>787338.43093922653</v>
          </cell>
          <cell r="E46">
            <v>823873</v>
          </cell>
          <cell r="F46">
            <v>0</v>
          </cell>
          <cell r="G46">
            <v>0</v>
          </cell>
          <cell r="H46">
            <v>0</v>
          </cell>
          <cell r="I46">
            <v>0</v>
          </cell>
          <cell r="J46">
            <v>435846.16524166503</v>
          </cell>
          <cell r="K46">
            <v>638189.11204161809</v>
          </cell>
          <cell r="L46">
            <v>234803.94680606792</v>
          </cell>
          <cell r="M46">
            <v>57950026.205666669</v>
          </cell>
          <cell r="N46">
            <v>58916230.706197791</v>
          </cell>
          <cell r="O46">
            <v>55917406.606640905</v>
          </cell>
          <cell r="P46">
            <v>51615313.255666666</v>
          </cell>
          <cell r="Q46">
            <v>52576380.227516465</v>
          </cell>
          <cell r="R46">
            <v>49674337.782497264</v>
          </cell>
        </row>
        <row r="47">
          <cell r="A47" t="str">
            <v>PSP</v>
          </cell>
          <cell r="B47">
            <v>687318</v>
          </cell>
          <cell r="C47">
            <v>691317.85714285716</v>
          </cell>
          <cell r="D47">
            <v>658566.50828729291</v>
          </cell>
          <cell r="E47">
            <v>687318</v>
          </cell>
          <cell r="F47">
            <v>0</v>
          </cell>
          <cell r="G47">
            <v>0</v>
          </cell>
          <cell r="H47">
            <v>0</v>
          </cell>
          <cell r="I47">
            <v>0</v>
          </cell>
          <cell r="J47">
            <v>90861.933812499206</v>
          </cell>
          <cell r="K47">
            <v>163197.90950150971</v>
          </cell>
          <cell r="L47">
            <v>0</v>
          </cell>
          <cell r="M47">
            <v>54088500.300000004</v>
          </cell>
          <cell r="N47">
            <v>54381384.500109889</v>
          </cell>
          <cell r="O47">
            <v>51270974.64917127</v>
          </cell>
          <cell r="P47">
            <v>868174.31999999285</v>
          </cell>
          <cell r="Q47">
            <v>5558658.422637336</v>
          </cell>
          <cell r="R47">
            <v>8192953.1625967994</v>
          </cell>
        </row>
        <row r="49">
          <cell r="A49" t="str">
            <v>NQSO</v>
          </cell>
          <cell r="B49">
            <v>17740494.266666666</v>
          </cell>
          <cell r="C49">
            <v>18066181.131868135</v>
          </cell>
          <cell r="D49">
            <v>12945745.790055251</v>
          </cell>
          <cell r="E49">
            <v>27621423</v>
          </cell>
          <cell r="F49">
            <v>0</v>
          </cell>
          <cell r="G49">
            <v>930014302.66333365</v>
          </cell>
          <cell r="H49">
            <v>942474233.60424304</v>
          </cell>
          <cell r="I49">
            <v>578109474.4894048</v>
          </cell>
          <cell r="J49">
            <v>111967525.54268713</v>
          </cell>
          <cell r="K49">
            <v>120679659.39249508</v>
          </cell>
          <cell r="L49">
            <v>106901651.79136975</v>
          </cell>
          <cell r="M49">
            <v>0</v>
          </cell>
          <cell r="N49">
            <v>0</v>
          </cell>
          <cell r="O49">
            <v>0</v>
          </cell>
          <cell r="P49">
            <v>0</v>
          </cell>
          <cell r="Q49">
            <v>0</v>
          </cell>
          <cell r="R49">
            <v>0</v>
          </cell>
        </row>
        <row r="50">
          <cell r="A50" t="str">
            <v>NQSO_PRE</v>
          </cell>
          <cell r="B50">
            <v>14121950.266666666</v>
          </cell>
          <cell r="C50">
            <v>14415665.945054948</v>
          </cell>
          <cell r="D50">
            <v>12445679.082872931</v>
          </cell>
          <cell r="E50">
            <v>23941289</v>
          </cell>
          <cell r="F50">
            <v>682783511.97833371</v>
          </cell>
          <cell r="G50">
            <v>682783511.97833371</v>
          </cell>
          <cell r="H50">
            <v>693075315.6795727</v>
          </cell>
          <cell r="I50">
            <v>546105497.02860367</v>
          </cell>
          <cell r="J50">
            <v>109266650.66450381</v>
          </cell>
          <cell r="K50">
            <v>116930466.57587065</v>
          </cell>
          <cell r="L50">
            <v>106157759.71693404</v>
          </cell>
          <cell r="M50">
            <v>0</v>
          </cell>
          <cell r="N50">
            <v>0</v>
          </cell>
          <cell r="P50">
            <v>0</v>
          </cell>
          <cell r="Q50">
            <v>0</v>
          </cell>
          <cell r="R50">
            <v>0</v>
          </cell>
        </row>
        <row r="51">
          <cell r="A51" t="str">
            <v>NQSO_POST</v>
          </cell>
          <cell r="B51">
            <v>3618544</v>
          </cell>
          <cell r="C51">
            <v>3650515.1868131869</v>
          </cell>
          <cell r="D51">
            <v>500066.70718232042</v>
          </cell>
          <cell r="E51">
            <v>3680134</v>
          </cell>
          <cell r="F51">
            <v>1010.7409999999999</v>
          </cell>
          <cell r="G51">
            <v>247230790.685</v>
          </cell>
          <cell r="H51">
            <v>249398917.92467034</v>
          </cell>
          <cell r="I51">
            <v>32003977.460801106</v>
          </cell>
          <cell r="J51">
            <v>2700874.8781833239</v>
          </cell>
          <cell r="K51">
            <v>3749192.8166244351</v>
          </cell>
          <cell r="L51">
            <v>743892.07443571277</v>
          </cell>
          <cell r="M51">
            <v>0</v>
          </cell>
          <cell r="N51">
            <v>0</v>
          </cell>
          <cell r="O51">
            <v>0</v>
          </cell>
          <cell r="P51">
            <v>0</v>
          </cell>
          <cell r="Q51">
            <v>0</v>
          </cell>
          <cell r="R51">
            <v>0</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activity  MEMO "/>
      <sheetName val="No Activity Tape Memo"/>
      <sheetName val="Tape Memo"/>
      <sheetName val="1 PPS DATA"/>
      <sheetName val="2 TEST"/>
      <sheetName val="3 PITS FORMS"/>
      <sheetName val="5 SJ942"/>
      <sheetName val=" PPS Inc.for Inc.Test"/>
      <sheetName val="plan data"/>
      <sheetName val="Posit table"/>
      <sheetName val="Model Input_Avg UPB"/>
      <sheetName val="SAM"/>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n-Line Procedures"/>
      <sheetName val="Data Flow Diagram"/>
      <sheetName val="Comparative_Roll_Off"/>
      <sheetName val="Pivot_Roll_Off"/>
      <sheetName val="Pivot_Roll_Off_per2"/>
      <sheetName val="MAR_Report_1"/>
      <sheetName val="MAR_Report_2"/>
      <sheetName val="Comparative"/>
      <sheetName val="Essbase"/>
      <sheetName val="Data_Control"/>
      <sheetName val="DATABASE"/>
      <sheetName val="Roll_Off_Edit"/>
      <sheetName val="1_FDW data"/>
      <sheetName val="Sheet1"/>
      <sheetName val="2_Serial_data"/>
      <sheetName val="3_announced calls"/>
      <sheetName val="FV_Split_by_Product (2)"/>
      <sheetName val="5_Invest_Agree"/>
      <sheetName val="6_FV_Adj"/>
      <sheetName val="Sheet2"/>
      <sheetName val="FDW_SQL"/>
      <sheetName val="SERIAL_SCH_SQL"/>
      <sheetName val="Announced_Calls_SQL"/>
      <sheetName val="Product_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9">
          <cell r="B9">
            <v>11120</v>
          </cell>
          <cell r="C9" t="str">
            <v>1_ST</v>
          </cell>
          <cell r="D9" t="str">
            <v>ST - Other - Non-Callable</v>
          </cell>
        </row>
        <row r="10">
          <cell r="B10">
            <v>11121</v>
          </cell>
          <cell r="C10" t="str">
            <v>1_ST</v>
          </cell>
          <cell r="D10" t="str">
            <v>ST - Discount Notes</v>
          </cell>
        </row>
        <row r="11">
          <cell r="B11">
            <v>11126</v>
          </cell>
          <cell r="C11" t="str">
            <v>1_ST</v>
          </cell>
          <cell r="D11" t="str">
            <v>ST - FX Debt</v>
          </cell>
        </row>
        <row r="12">
          <cell r="B12">
            <v>11127</v>
          </cell>
          <cell r="C12" t="str">
            <v>1_ST</v>
          </cell>
          <cell r="D12" t="str">
            <v>ST - FX Debt (USD)</v>
          </cell>
        </row>
        <row r="13">
          <cell r="B13">
            <v>11220</v>
          </cell>
          <cell r="C13" t="str">
            <v>1_ST</v>
          </cell>
          <cell r="D13" t="str">
            <v>ST - Other - Non-Callable - Floating</v>
          </cell>
        </row>
        <row r="14">
          <cell r="B14">
            <v>12115</v>
          </cell>
          <cell r="C14" t="str">
            <v>2_LT</v>
          </cell>
          <cell r="D14" t="str">
            <v>Callable Fixed Rate MTN</v>
          </cell>
        </row>
        <row r="15">
          <cell r="B15">
            <v>12123</v>
          </cell>
          <cell r="C15" t="str">
            <v>2_LT</v>
          </cell>
          <cell r="D15" t="str">
            <v>Benchmark Notes &amp; Bonds</v>
          </cell>
        </row>
        <row r="16">
          <cell r="B16">
            <v>12124</v>
          </cell>
          <cell r="C16" t="str">
            <v>2_LT</v>
          </cell>
          <cell r="D16" t="str">
            <v>Subordinated Benchmark Notes &amp; Bonds</v>
          </cell>
        </row>
        <row r="17">
          <cell r="B17">
            <v>12125</v>
          </cell>
          <cell r="C17" t="str">
            <v>2_LT</v>
          </cell>
          <cell r="D17" t="str">
            <v>Non-Callable Fixed Rate MTN</v>
          </cell>
        </row>
        <row r="18">
          <cell r="B18">
            <v>12126</v>
          </cell>
          <cell r="C18" t="str">
            <v>2_LT</v>
          </cell>
          <cell r="D18" t="str">
            <v>LT - FX Debt</v>
          </cell>
        </row>
        <row r="19">
          <cell r="B19">
            <v>12128</v>
          </cell>
          <cell r="C19" t="str">
            <v>2_LT</v>
          </cell>
          <cell r="D19" t="str">
            <v>Non-Callable Fixed Rate MTN</v>
          </cell>
        </row>
        <row r="20">
          <cell r="B20">
            <v>12215</v>
          </cell>
          <cell r="C20" t="str">
            <v>2_LT</v>
          </cell>
          <cell r="D20" t="str">
            <v>Callable Floating Rate MTN</v>
          </cell>
        </row>
        <row r="21">
          <cell r="B21">
            <v>12225</v>
          </cell>
          <cell r="C21" t="str">
            <v>2_LT</v>
          </cell>
          <cell r="D21" t="str">
            <v>Non-Callable Floating Rate MTN</v>
          </cell>
        </row>
        <row r="22">
          <cell r="B22">
            <v>88888</v>
          </cell>
          <cell r="C22" t="str">
            <v>2_LT</v>
          </cell>
          <cell r="D22" t="str">
            <v>Connecticut Avenue Securities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sheetName val="2003"/>
      <sheetName val="2002"/>
      <sheetName val="Change Record"/>
      <sheetName val="Walkforward"/>
      <sheetName val="UPB Activity Worksheet"/>
      <sheetName val="2002 Reclass Acvty"/>
      <sheetName val="2003 Reclass Acvty"/>
      <sheetName val="2004 Reclass Actvy"/>
      <sheetName val="Cost Basis Activity Worksheet"/>
      <sheetName val="CBA Rollforward WLS - All Years"/>
      <sheetName val="10K Mort Act - wCtoP"/>
      <sheetName val="HFS 10K Table Format"/>
      <sheetName val="Account Assignments"/>
      <sheetName val="Essbase for Line Items"/>
      <sheetName val="Essbase for Acct Asgts"/>
      <sheetName val="FAS 65 Tables"/>
      <sheetName val="Gary Original Analysis"/>
      <sheetName val="Updated HFS Analysis"/>
      <sheetName val="SF UPB Basis NIB Transferred"/>
      <sheetName val="database_Table_9"/>
      <sheetName val="Executive Summary"/>
      <sheetName val="BS CF Walkforward (SLD) - RY Mo"/>
      <sheetName val="Entry type Code &amp; SRC Type CD"/>
      <sheetName val="Referen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3">
          <cell r="A3" t="str">
            <v>112912</v>
          </cell>
          <cell r="B3" t="str">
            <v>Boutiques</v>
          </cell>
          <cell r="C3" t="str">
            <v>Rev. Mtg-Home Kper (HKM) UPB</v>
          </cell>
          <cell r="D3" t="str">
            <v>2004</v>
          </cell>
          <cell r="E3" t="str">
            <v>Purchases</v>
          </cell>
          <cell r="F3" t="str">
            <v>UPB</v>
          </cell>
          <cell r="G3">
            <v>49971768.219999999</v>
          </cell>
          <cell r="H3" t="str">
            <v>n/a</v>
          </cell>
          <cell r="I3" t="str">
            <v>n/a</v>
          </cell>
        </row>
      </sheetData>
      <sheetData sheetId="21" refreshError="1"/>
      <sheetData sheetId="22" refreshError="1"/>
      <sheetData sheetId="23"/>
      <sheetData sheetId="2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input"/>
      <sheetName val="Liability_D1"/>
      <sheetName val="Asset_D1"/>
      <sheetName val="ManualEntrySummary"/>
      <sheetName val="F140Alloc"/>
      <sheetName val="OBD_data_prod"/>
      <sheetName val="IBD_data_prod"/>
      <sheetName val="resec input"/>
      <sheetName val="fv input"/>
      <sheetName val="OAS_Stress_Test"/>
      <sheetName val="AM input"/>
      <sheetName val="ORIG_UPB_BA"/>
      <sheetName val="AMRT"/>
      <sheetName val="PARTIAL SLE"/>
      <sheetName val="BV Balances"/>
      <sheetName val="M2M"/>
      <sheetName val="Origi + Act"/>
      <sheetName val="Am Summary"/>
      <sheetName val="31395NNV5 Asset IRR"/>
      <sheetName val="31395NNV5 Asset 93006"/>
      <sheetName val="31395NNV5 Asset 123106"/>
      <sheetName val="31395NNV5 Liability IRR"/>
      <sheetName val="31395NNV5 Liability 93006"/>
      <sheetName val="31395NNV5 Liability 123106"/>
      <sheetName val="Support -Intex Flows  31395NNV5"/>
      <sheetName val="Support -Historical UPB Factors"/>
      <sheetName val="Support - Results"/>
      <sheetName val="Support -OAS_Stress_Test (2)"/>
      <sheetName val="Account-Category"/>
      <sheetName val="Appendix A - AccountCodes"/>
      <sheetName val="Headcount"/>
      <sheetName val="auto loads Lbld R Loans"/>
      <sheetName val="plan data"/>
      <sheetName val="2011 10Q Q1 DATA_Template"/>
      <sheetName val="Macros"/>
      <sheetName val="REO"/>
    </sheetNames>
    <sheetDataSet>
      <sheetData sheetId="0" refreshError="1">
        <row r="1">
          <cell r="B1">
            <v>200606</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Not used"/>
      <sheetName val="Business Unit Text disclosures"/>
      <sheetName val="sectionlist"/>
      <sheetName val="Input"/>
      <sheetName val="master input"/>
    </sheetNames>
    <sheetDataSet>
      <sheetData sheetId="0" refreshError="1"/>
      <sheetData sheetId="1" refreshError="1"/>
      <sheetData sheetId="2" refreshError="1"/>
      <sheetData sheetId="3">
        <row r="1">
          <cell r="B1" t="str">
            <v>10K Cover Page</v>
          </cell>
        </row>
        <row r="2">
          <cell r="B2" t="str">
            <v xml:space="preserve">Item 1. Business </v>
          </cell>
        </row>
        <row r="3">
          <cell r="B3" t="str">
            <v xml:space="preserve">Item 1. Overview </v>
          </cell>
        </row>
        <row r="4">
          <cell r="B4" t="str">
            <v xml:space="preserve">Item 1. Market Overview </v>
          </cell>
        </row>
        <row r="5">
          <cell r="B5" t="str">
            <v xml:space="preserve">Item 1. Executive Summary </v>
          </cell>
        </row>
        <row r="6">
          <cell r="B6" t="str">
            <v xml:space="preserve">Item 1. Business Segments </v>
          </cell>
        </row>
        <row r="7">
          <cell r="B7" t="str">
            <v>Item 1A. Risk Factors</v>
          </cell>
        </row>
        <row r="8">
          <cell r="B8" t="str">
            <v>Item 2. Properties</v>
          </cell>
        </row>
        <row r="9">
          <cell r="B9" t="str">
            <v>Item 5. Market for Equity</v>
          </cell>
        </row>
        <row r="10">
          <cell r="B10" t="str">
            <v>Item 7: MD&amp;A (Critical Accounting Policies And Estimates)</v>
          </cell>
        </row>
        <row r="11">
          <cell r="B11" t="str">
            <v>Item 7: MD&amp;A (Consolidated Results Of Operations)</v>
          </cell>
        </row>
        <row r="12">
          <cell r="B12" t="str">
            <v>Item 7: MD&amp;A (Business Segment Results)</v>
          </cell>
        </row>
        <row r="13">
          <cell r="B13" t="str">
            <v>Item 7: MD&amp;A (Consolidated Balance Sheet Analysis)</v>
          </cell>
        </row>
        <row r="14">
          <cell r="B14" t="str">
            <v>Item 7: MD&amp;A (Supplemental Non-GAAP Information—Fair Value Balance Sheets)</v>
          </cell>
        </row>
        <row r="15">
          <cell r="B15" t="str">
            <v>Item 7: MD&amp;A (Liquidity And Capital Management)</v>
          </cell>
        </row>
        <row r="16">
          <cell r="B16" t="str">
            <v>Item 7: MD&amp;A (Off-Balance Sheet Arrangements And Variable Interest Entities)</v>
          </cell>
        </row>
        <row r="17">
          <cell r="B17" t="str">
            <v>Item 7: MD&amp;A (Risk Management)</v>
          </cell>
        </row>
        <row r="18">
          <cell r="B18" t="str">
            <v>Other</v>
          </cell>
        </row>
        <row r="19">
          <cell r="B19" t="str">
            <v>F/S - Balance Sheet</v>
          </cell>
        </row>
        <row r="20">
          <cell r="B20" t="str">
            <v>F/S - Income Statement</v>
          </cell>
        </row>
        <row r="21">
          <cell r="B21" t="str">
            <v>F/S - Equity</v>
          </cell>
        </row>
        <row r="22">
          <cell r="B22" t="str">
            <v>Note 1</v>
          </cell>
        </row>
        <row r="23">
          <cell r="B23" t="str">
            <v>Note 2</v>
          </cell>
        </row>
        <row r="24">
          <cell r="B24" t="str">
            <v>Note 3</v>
          </cell>
        </row>
        <row r="25">
          <cell r="B25" t="str">
            <v>Note 4</v>
          </cell>
        </row>
        <row r="26">
          <cell r="B26" t="str">
            <v>Note 5</v>
          </cell>
        </row>
        <row r="27">
          <cell r="B27" t="str">
            <v>Note 6</v>
          </cell>
        </row>
        <row r="28">
          <cell r="B28" t="str">
            <v>Note 6</v>
          </cell>
        </row>
        <row r="29">
          <cell r="B29" t="str">
            <v>Note 7</v>
          </cell>
        </row>
        <row r="30">
          <cell r="B30" t="str">
            <v>Note 8</v>
          </cell>
        </row>
        <row r="31">
          <cell r="B31" t="str">
            <v>Note 9</v>
          </cell>
        </row>
        <row r="32">
          <cell r="B32" t="str">
            <v>Note 10</v>
          </cell>
        </row>
        <row r="33">
          <cell r="B33" t="str">
            <v>Note 11</v>
          </cell>
        </row>
        <row r="34">
          <cell r="B34" t="str">
            <v>Note 12</v>
          </cell>
        </row>
        <row r="35">
          <cell r="B35" t="str">
            <v>Note 13</v>
          </cell>
        </row>
        <row r="36">
          <cell r="B36" t="str">
            <v>Note 14</v>
          </cell>
        </row>
        <row r="37">
          <cell r="B37" t="str">
            <v>Note 15</v>
          </cell>
        </row>
        <row r="38">
          <cell r="B38" t="str">
            <v>Note 16</v>
          </cell>
        </row>
        <row r="39">
          <cell r="B39" t="str">
            <v>Note 17</v>
          </cell>
        </row>
        <row r="40">
          <cell r="B40" t="str">
            <v>Note 18</v>
          </cell>
        </row>
        <row r="41">
          <cell r="B41" t="str">
            <v>Note 19</v>
          </cell>
        </row>
        <row r="42">
          <cell r="B42" t="str">
            <v>Note 19</v>
          </cell>
        </row>
        <row r="43">
          <cell r="B43" t="str">
            <v>Note 20</v>
          </cell>
        </row>
        <row r="44">
          <cell r="B44" t="str">
            <v>Note 20</v>
          </cell>
        </row>
        <row r="45">
          <cell r="B45" t="str">
            <v>Note 21</v>
          </cell>
        </row>
        <row r="46">
          <cell r="B46" t="str">
            <v>Note 22</v>
          </cell>
        </row>
        <row r="47">
          <cell r="B47" t="str">
            <v>Note 23</v>
          </cell>
        </row>
      </sheetData>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ums"/>
      <sheetName val="SCBSL Offline Transactions"/>
      <sheetName val="Access Upload"/>
      <sheetName val="Shocks"/>
      <sheetName val="sectionlist"/>
      <sheetName val="On Balance Sheet"/>
      <sheetName val="dob-FEBRUARY"/>
      <sheetName val="SCBSL Offline Transactions Shoc"/>
      <sheetName val="master input"/>
      <sheetName val="3 PITS FORMS"/>
      <sheetName val="Cash_Clearing_Activity_Detail__"/>
      <sheetName val="SeptWL"/>
    </sheetNames>
    <sheetDataSet>
      <sheetData sheetId="0" refreshError="1"/>
      <sheetData sheetId="1" refreshError="1"/>
      <sheetData sheetId="2" refreshError="1"/>
      <sheetData sheetId="3" refreshError="1">
        <row r="1">
          <cell r="A1" t="str">
            <v>Cusip</v>
          </cell>
          <cell r="B1" t="str">
            <v>Product</v>
          </cell>
          <cell r="C1" t="str">
            <v>Debt Classification</v>
          </cell>
          <cell r="D1" t="str">
            <v>Blank</v>
          </cell>
          <cell r="E1" t="str">
            <v>General Ledger Account No</v>
          </cell>
          <cell r="F1" t="str">
            <v>UPB</v>
          </cell>
          <cell r="G1" t="str">
            <v>Base Fair Value</v>
          </cell>
          <cell r="H1" t="str">
            <v>Shock Hi</v>
          </cell>
          <cell r="I1" t="str">
            <v>Shock Lo</v>
          </cell>
        </row>
        <row r="2">
          <cell r="A2" t="str">
            <v>64763RAU7</v>
          </cell>
          <cell r="B2">
            <v>1</v>
          </cell>
          <cell r="C2">
            <v>2</v>
          </cell>
          <cell r="D2" t="str">
            <v/>
          </cell>
          <cell r="E2" t="str">
            <v>1102-61</v>
          </cell>
          <cell r="F2">
            <v>7355000</v>
          </cell>
          <cell r="G2">
            <v>1369721.65</v>
          </cell>
          <cell r="H2">
            <v>1369721.65</v>
          </cell>
          <cell r="I2">
            <v>1369721.65</v>
          </cell>
        </row>
        <row r="3">
          <cell r="A3" t="str">
            <v>249192GM1</v>
          </cell>
          <cell r="B3">
            <v>1</v>
          </cell>
          <cell r="C3">
            <v>2</v>
          </cell>
          <cell r="D3" t="str">
            <v/>
          </cell>
          <cell r="E3" t="str">
            <v>1102-61</v>
          </cell>
          <cell r="F3">
            <v>813919</v>
          </cell>
          <cell r="G3">
            <v>204969.13362949999</v>
          </cell>
          <cell r="H3">
            <v>204969.22177</v>
          </cell>
          <cell r="I3">
            <v>204969.22177</v>
          </cell>
        </row>
        <row r="4">
          <cell r="A4" t="str">
            <v>249192GU3</v>
          </cell>
          <cell r="B4">
            <v>1</v>
          </cell>
          <cell r="C4">
            <v>2</v>
          </cell>
          <cell r="D4" t="str">
            <v/>
          </cell>
          <cell r="E4" t="str">
            <v>1102-61</v>
          </cell>
          <cell r="F4">
            <v>479998</v>
          </cell>
          <cell r="G4">
            <v>87469.977226400006</v>
          </cell>
          <cell r="H4">
            <v>87470.035539999997</v>
          </cell>
          <cell r="I4">
            <v>87470.035539999997</v>
          </cell>
        </row>
        <row r="5">
          <cell r="A5" t="str">
            <v>34073M5Y4</v>
          </cell>
          <cell r="B5">
            <v>1</v>
          </cell>
          <cell r="C5">
            <v>2</v>
          </cell>
          <cell r="D5" t="str">
            <v/>
          </cell>
          <cell r="E5" t="str">
            <v>1102-61</v>
          </cell>
          <cell r="F5">
            <v>3895020</v>
          </cell>
          <cell r="G5">
            <v>655570.77748869988</v>
          </cell>
          <cell r="H5">
            <v>655570.8162</v>
          </cell>
          <cell r="I5">
            <v>655570.8162</v>
          </cell>
        </row>
        <row r="6">
          <cell r="A6" t="str">
            <v>283487RH1</v>
          </cell>
          <cell r="B6">
            <v>1</v>
          </cell>
          <cell r="C6">
            <v>2</v>
          </cell>
          <cell r="D6" t="str">
            <v/>
          </cell>
          <cell r="E6" t="str">
            <v>1102-61</v>
          </cell>
          <cell r="F6">
            <v>5935000</v>
          </cell>
          <cell r="G6">
            <v>1494611.0222986999</v>
          </cell>
          <cell r="H6">
            <v>1494611.05</v>
          </cell>
          <cell r="I6">
            <v>1494611.05</v>
          </cell>
        </row>
        <row r="7">
          <cell r="A7" t="str">
            <v>72316WEX1</v>
          </cell>
          <cell r="B7">
            <v>1</v>
          </cell>
          <cell r="C7">
            <v>2</v>
          </cell>
          <cell r="D7" t="str">
            <v/>
          </cell>
          <cell r="E7" t="str">
            <v>1102-61</v>
          </cell>
          <cell r="F7">
            <v>1125006</v>
          </cell>
          <cell r="G7">
            <v>198608.53628980002</v>
          </cell>
          <cell r="H7">
            <v>198608.55924</v>
          </cell>
          <cell r="I7">
            <v>198608.55924</v>
          </cell>
        </row>
        <row r="8">
          <cell r="A8" t="str">
            <v>72316WDZ7</v>
          </cell>
          <cell r="B8">
            <v>1</v>
          </cell>
          <cell r="C8">
            <v>2</v>
          </cell>
          <cell r="D8" t="str">
            <v/>
          </cell>
          <cell r="E8" t="str">
            <v>1102-61</v>
          </cell>
          <cell r="F8">
            <v>2354944</v>
          </cell>
          <cell r="G8">
            <v>542484.89292920008</v>
          </cell>
          <cell r="H8">
            <v>542484.89983999997</v>
          </cell>
          <cell r="I8">
            <v>542484.89983999997</v>
          </cell>
        </row>
        <row r="9">
          <cell r="A9" t="str">
            <v>93978KQH4</v>
          </cell>
          <cell r="B9">
            <v>1</v>
          </cell>
          <cell r="C9">
            <v>2</v>
          </cell>
          <cell r="D9" t="str">
            <v/>
          </cell>
          <cell r="E9" t="str">
            <v>1102-61</v>
          </cell>
          <cell r="F9">
            <v>5305226</v>
          </cell>
          <cell r="G9">
            <v>4514906.533841799</v>
          </cell>
          <cell r="H9">
            <v>4514906.4827800002</v>
          </cell>
          <cell r="I9">
            <v>4514906.4827800002</v>
          </cell>
        </row>
        <row r="10">
          <cell r="A10" t="str">
            <v>899517DU7</v>
          </cell>
          <cell r="B10">
            <v>1</v>
          </cell>
          <cell r="C10">
            <v>2</v>
          </cell>
          <cell r="D10" t="str">
            <v/>
          </cell>
          <cell r="E10" t="str">
            <v>1102-61</v>
          </cell>
          <cell r="F10">
            <v>22383201</v>
          </cell>
          <cell r="G10">
            <v>5507162.83555</v>
          </cell>
          <cell r="H10">
            <v>5507162.7740399996</v>
          </cell>
          <cell r="I10">
            <v>5507162.7740399996</v>
          </cell>
        </row>
        <row r="11">
          <cell r="A11" t="str">
            <v>899517EA0</v>
          </cell>
          <cell r="B11">
            <v>1</v>
          </cell>
          <cell r="C11">
            <v>2</v>
          </cell>
          <cell r="D11" t="str">
            <v/>
          </cell>
          <cell r="E11" t="str">
            <v>1102-61</v>
          </cell>
          <cell r="F11">
            <v>30239367</v>
          </cell>
          <cell r="G11">
            <v>4068706.8755969997</v>
          </cell>
          <cell r="H11">
            <v>4068706.8298499999</v>
          </cell>
          <cell r="I11">
            <v>4068706.8298499999</v>
          </cell>
        </row>
        <row r="12">
          <cell r="A12" t="str">
            <v>899517EG7</v>
          </cell>
          <cell r="B12">
            <v>1</v>
          </cell>
          <cell r="C12">
            <v>2</v>
          </cell>
          <cell r="D12" t="str">
            <v/>
          </cell>
          <cell r="E12" t="str">
            <v>1102-61</v>
          </cell>
          <cell r="F12">
            <v>25176494</v>
          </cell>
          <cell r="G12">
            <v>3888509.5569909997</v>
          </cell>
          <cell r="H12">
            <v>3888509.4983000001</v>
          </cell>
          <cell r="I12">
            <v>3888509.4983000001</v>
          </cell>
        </row>
        <row r="13">
          <cell r="A13" t="str">
            <v>893908FL2</v>
          </cell>
          <cell r="B13">
            <v>1</v>
          </cell>
          <cell r="C13">
            <v>2</v>
          </cell>
          <cell r="D13" t="str">
            <v/>
          </cell>
          <cell r="E13" t="str">
            <v>1102-61</v>
          </cell>
          <cell r="F13">
            <v>7105715</v>
          </cell>
          <cell r="G13">
            <v>1528297.1951047997</v>
          </cell>
          <cell r="H13">
            <v>1528297.1821999999</v>
          </cell>
          <cell r="I13">
            <v>1528297.1821999999</v>
          </cell>
        </row>
        <row r="14">
          <cell r="A14" t="str">
            <v>23409YAB0</v>
          </cell>
          <cell r="B14">
            <v>1</v>
          </cell>
          <cell r="C14">
            <v>2</v>
          </cell>
          <cell r="D14" t="str">
            <v/>
          </cell>
          <cell r="E14" t="str">
            <v>1102-61</v>
          </cell>
          <cell r="F14">
            <v>1111519</v>
          </cell>
          <cell r="G14">
            <v>211577.56360650001</v>
          </cell>
          <cell r="H14">
            <v>211577.64165000001</v>
          </cell>
          <cell r="I14">
            <v>211577.64165000001</v>
          </cell>
        </row>
        <row r="15">
          <cell r="A15" t="str">
            <v>234105HQ0</v>
          </cell>
          <cell r="B15">
            <v>1</v>
          </cell>
          <cell r="C15">
            <v>2</v>
          </cell>
          <cell r="D15" t="str">
            <v/>
          </cell>
          <cell r="E15" t="str">
            <v>1102-61</v>
          </cell>
          <cell r="F15">
            <v>3207395</v>
          </cell>
          <cell r="G15">
            <v>768555.92041020002</v>
          </cell>
          <cell r="H15">
            <v>768555.98990000004</v>
          </cell>
          <cell r="I15">
            <v>768555.98990000004</v>
          </cell>
        </row>
        <row r="16">
          <cell r="A16" t="str">
            <v>270602EZ4</v>
          </cell>
          <cell r="B16">
            <v>1</v>
          </cell>
          <cell r="C16">
            <v>2</v>
          </cell>
          <cell r="D16" t="str">
            <v/>
          </cell>
          <cell r="E16" t="str">
            <v>1102-61</v>
          </cell>
          <cell r="F16">
            <v>16874994</v>
          </cell>
          <cell r="G16">
            <v>2783867.7684284998</v>
          </cell>
          <cell r="H16">
            <v>2783867.7601800002</v>
          </cell>
          <cell r="I16">
            <v>2783867.7601800002</v>
          </cell>
        </row>
        <row r="17">
          <cell r="A17" t="str">
            <v>34073M2U5</v>
          </cell>
          <cell r="B17">
            <v>1</v>
          </cell>
          <cell r="C17">
            <v>2</v>
          </cell>
          <cell r="D17" t="str">
            <v/>
          </cell>
          <cell r="E17" t="str">
            <v>1102-61</v>
          </cell>
          <cell r="F17">
            <v>19645041</v>
          </cell>
          <cell r="G17">
            <v>4200306.1991052004</v>
          </cell>
          <cell r="H17">
            <v>4200306.2162100002</v>
          </cell>
          <cell r="I17">
            <v>4200306.2162100002</v>
          </cell>
        </row>
        <row r="18">
          <cell r="A18" t="str">
            <v>34073MSS2</v>
          </cell>
          <cell r="B18">
            <v>1</v>
          </cell>
          <cell r="C18">
            <v>2</v>
          </cell>
          <cell r="D18" t="str">
            <v/>
          </cell>
          <cell r="E18" t="str">
            <v>1102-61</v>
          </cell>
          <cell r="F18">
            <v>6410000</v>
          </cell>
          <cell r="G18">
            <v>1637690.9</v>
          </cell>
          <cell r="H18">
            <v>1637690.9</v>
          </cell>
          <cell r="I18">
            <v>1637690.9</v>
          </cell>
        </row>
        <row r="19">
          <cell r="A19" t="str">
            <v>603797PP0</v>
          </cell>
          <cell r="B19">
            <v>1</v>
          </cell>
          <cell r="C19">
            <v>2</v>
          </cell>
          <cell r="D19" t="str">
            <v/>
          </cell>
          <cell r="E19" t="str">
            <v>1102-61</v>
          </cell>
          <cell r="F19">
            <v>4080195</v>
          </cell>
          <cell r="G19">
            <v>849741.35655240016</v>
          </cell>
          <cell r="H19">
            <v>849741.41070000001</v>
          </cell>
          <cell r="I19">
            <v>849741.41070000001</v>
          </cell>
        </row>
        <row r="20">
          <cell r="A20" t="str">
            <v>60406EBE2</v>
          </cell>
          <cell r="B20">
            <v>1</v>
          </cell>
          <cell r="C20">
            <v>2</v>
          </cell>
          <cell r="D20" t="str">
            <v/>
          </cell>
          <cell r="E20" t="str">
            <v>1102-61</v>
          </cell>
          <cell r="F20">
            <v>79655</v>
          </cell>
          <cell r="G20">
            <v>14430.278060799999</v>
          </cell>
          <cell r="H20">
            <v>14430.299800000001</v>
          </cell>
          <cell r="I20">
            <v>14430.299800000001</v>
          </cell>
        </row>
        <row r="21">
          <cell r="A21" t="str">
            <v>60535MRF8</v>
          </cell>
          <cell r="B21">
            <v>1</v>
          </cell>
          <cell r="C21">
            <v>2</v>
          </cell>
          <cell r="D21" t="str">
            <v/>
          </cell>
          <cell r="E21" t="str">
            <v>1102-61</v>
          </cell>
          <cell r="F21">
            <v>4560000</v>
          </cell>
          <cell r="G21">
            <v>1091937.6646542</v>
          </cell>
          <cell r="H21">
            <v>1091937.6000000001</v>
          </cell>
          <cell r="I21">
            <v>1091937.6000000001</v>
          </cell>
        </row>
        <row r="22">
          <cell r="A22" t="str">
            <v>613349YZ6</v>
          </cell>
          <cell r="B22">
            <v>1</v>
          </cell>
          <cell r="C22">
            <v>2</v>
          </cell>
          <cell r="D22" t="str">
            <v/>
          </cell>
          <cell r="E22" t="str">
            <v>1102-61</v>
          </cell>
          <cell r="F22">
            <v>5268340</v>
          </cell>
          <cell r="G22">
            <v>962104.30375980004</v>
          </cell>
          <cell r="H22">
            <v>962104.25080000004</v>
          </cell>
          <cell r="I22">
            <v>962104.25080000004</v>
          </cell>
        </row>
        <row r="23">
          <cell r="A23" t="str">
            <v>678864U49</v>
          </cell>
          <cell r="B23">
            <v>1</v>
          </cell>
          <cell r="C23">
            <v>2</v>
          </cell>
          <cell r="D23" t="str">
            <v/>
          </cell>
          <cell r="E23" t="str">
            <v>1102-61</v>
          </cell>
          <cell r="F23">
            <v>3415803</v>
          </cell>
          <cell r="G23">
            <v>580925.59750230017</v>
          </cell>
          <cell r="H23">
            <v>580925.61621000001</v>
          </cell>
          <cell r="I23">
            <v>580925.61621000001</v>
          </cell>
        </row>
        <row r="24">
          <cell r="A24" t="str">
            <v>678690DB1</v>
          </cell>
          <cell r="B24">
            <v>1</v>
          </cell>
          <cell r="C24">
            <v>2</v>
          </cell>
          <cell r="D24" t="str">
            <v/>
          </cell>
          <cell r="E24" t="str">
            <v>1102-61</v>
          </cell>
          <cell r="F24">
            <v>29590000</v>
          </cell>
          <cell r="G24">
            <v>4887380.3</v>
          </cell>
          <cell r="H24">
            <v>4887380.3</v>
          </cell>
          <cell r="I24">
            <v>4887380.3</v>
          </cell>
        </row>
        <row r="25">
          <cell r="A25" t="str">
            <v>815266EU1</v>
          </cell>
          <cell r="B25">
            <v>1</v>
          </cell>
          <cell r="C25">
            <v>2</v>
          </cell>
          <cell r="D25" t="str">
            <v/>
          </cell>
          <cell r="E25" t="str">
            <v>1102-61</v>
          </cell>
          <cell r="F25">
            <v>11275001</v>
          </cell>
          <cell r="G25">
            <v>3079202.6529359999</v>
          </cell>
          <cell r="H25">
            <v>3079202.7730999999</v>
          </cell>
          <cell r="I25">
            <v>3079202.7730999999</v>
          </cell>
        </row>
        <row r="26">
          <cell r="A26" t="str">
            <v>815266FL0</v>
          </cell>
          <cell r="B26">
            <v>1</v>
          </cell>
          <cell r="C26">
            <v>2</v>
          </cell>
          <cell r="D26" t="str">
            <v/>
          </cell>
          <cell r="E26" t="str">
            <v>1102-61</v>
          </cell>
          <cell r="F26">
            <v>16014005</v>
          </cell>
          <cell r="G26">
            <v>3652794.4948800001</v>
          </cell>
          <cell r="H26">
            <v>3652794.5405000001</v>
          </cell>
          <cell r="I26">
            <v>3652794.5405000001</v>
          </cell>
        </row>
        <row r="27">
          <cell r="A27" t="str">
            <v>899517EL6</v>
          </cell>
          <cell r="B27">
            <v>1</v>
          </cell>
          <cell r="C27">
            <v>2</v>
          </cell>
          <cell r="D27" t="str">
            <v/>
          </cell>
          <cell r="E27" t="str">
            <v>1102-61</v>
          </cell>
          <cell r="F27">
            <v>24402555</v>
          </cell>
          <cell r="G27">
            <v>8594579.8463459983</v>
          </cell>
          <cell r="H27">
            <v>8594579.8709999993</v>
          </cell>
          <cell r="I27">
            <v>8594579.8709999993</v>
          </cell>
        </row>
        <row r="28">
          <cell r="A28" t="str">
            <v>678864Z85</v>
          </cell>
          <cell r="B28">
            <v>1</v>
          </cell>
          <cell r="C28">
            <v>2</v>
          </cell>
          <cell r="D28" t="str">
            <v/>
          </cell>
          <cell r="E28" t="str">
            <v>1102-61</v>
          </cell>
          <cell r="F28">
            <v>1630061</v>
          </cell>
          <cell r="G28">
            <v>321920.78638799995</v>
          </cell>
          <cell r="H28">
            <v>321920.74689000001</v>
          </cell>
          <cell r="I28">
            <v>321920.74689000001</v>
          </cell>
        </row>
        <row r="29">
          <cell r="A29" t="str">
            <v>78386NAV1</v>
          </cell>
          <cell r="B29">
            <v>3</v>
          </cell>
          <cell r="C29">
            <v>2</v>
          </cell>
          <cell r="D29" t="str">
            <v/>
          </cell>
          <cell r="E29" t="str">
            <v>1160-29</v>
          </cell>
          <cell r="F29">
            <v>7682603.6600000001</v>
          </cell>
          <cell r="G29">
            <v>5306998.5595093751</v>
          </cell>
          <cell r="H29">
            <v>5190919.0534388199</v>
          </cell>
          <cell r="I29">
            <v>5338206.6352195302</v>
          </cell>
        </row>
        <row r="30">
          <cell r="A30" t="str">
            <v>78386NAW9</v>
          </cell>
          <cell r="B30">
            <v>3</v>
          </cell>
          <cell r="C30">
            <v>2</v>
          </cell>
          <cell r="D30" t="str">
            <v/>
          </cell>
          <cell r="E30" t="str">
            <v>1160-29</v>
          </cell>
          <cell r="F30">
            <v>4151094.7</v>
          </cell>
          <cell r="G30">
            <v>396948.43068749999</v>
          </cell>
          <cell r="H30">
            <v>388266.01307366398</v>
          </cell>
          <cell r="I30">
            <v>399282.70618032501</v>
          </cell>
        </row>
        <row r="31">
          <cell r="A31" t="str">
            <v>78386NAY5</v>
          </cell>
          <cell r="B31">
            <v>3</v>
          </cell>
          <cell r="C31">
            <v>2</v>
          </cell>
          <cell r="D31" t="str">
            <v/>
          </cell>
          <cell r="E31" t="str">
            <v>1160-29</v>
          </cell>
          <cell r="F31">
            <v>1475115.54</v>
          </cell>
          <cell r="G31">
            <v>1244167.7632687499</v>
          </cell>
          <cell r="H31">
            <v>1212989.64541271</v>
          </cell>
          <cell r="I31">
            <v>1256547.92362316</v>
          </cell>
        </row>
        <row r="32">
          <cell r="A32" t="str">
            <v>78386NAZ2</v>
          </cell>
          <cell r="B32">
            <v>3</v>
          </cell>
          <cell r="C32">
            <v>2</v>
          </cell>
          <cell r="D32" t="str">
            <v/>
          </cell>
          <cell r="E32" t="str">
            <v>1160-29</v>
          </cell>
          <cell r="F32">
            <v>2458525.67</v>
          </cell>
          <cell r="G32">
            <v>1873089.24483125</v>
          </cell>
          <cell r="H32">
            <v>1826150.7217844899</v>
          </cell>
          <cell r="I32">
            <v>1891727.5232803</v>
          </cell>
        </row>
        <row r="33">
          <cell r="A33" t="str">
            <v>78386NBA6</v>
          </cell>
          <cell r="B33">
            <v>3</v>
          </cell>
          <cell r="C33">
            <v>2</v>
          </cell>
          <cell r="D33" t="str">
            <v/>
          </cell>
          <cell r="E33" t="str">
            <v>1160-29</v>
          </cell>
          <cell r="F33">
            <v>2327423.44</v>
          </cell>
          <cell r="G33">
            <v>1147710.6838499999</v>
          </cell>
          <cell r="H33">
            <v>1118949.7240967101</v>
          </cell>
          <cell r="I33">
            <v>1159131.04268425</v>
          </cell>
        </row>
        <row r="34">
          <cell r="A34" t="str">
            <v>2689909M2</v>
          </cell>
          <cell r="B34">
            <v>1</v>
          </cell>
          <cell r="C34">
            <v>2</v>
          </cell>
          <cell r="D34" t="str">
            <v/>
          </cell>
          <cell r="E34" t="str">
            <v>1128-21</v>
          </cell>
          <cell r="F34">
            <v>2206799.73</v>
          </cell>
          <cell r="G34">
            <v>2215803.4728983999</v>
          </cell>
          <cell r="H34">
            <v>2156620.8565743002</v>
          </cell>
          <cell r="I34">
            <v>2239402.5021829898</v>
          </cell>
        </row>
        <row r="35">
          <cell r="A35" t="str">
            <v>31359VRF2</v>
          </cell>
          <cell r="B35">
            <v>3</v>
          </cell>
          <cell r="C35">
            <v>2</v>
          </cell>
          <cell r="D35" t="str">
            <v/>
          </cell>
          <cell r="E35" t="str">
            <v>1160-29</v>
          </cell>
          <cell r="F35">
            <v>40310799.960000001</v>
          </cell>
          <cell r="G35">
            <v>40130409.130000003</v>
          </cell>
          <cell r="H35">
            <v>38952009.131087303</v>
          </cell>
          <cell r="I35">
            <v>40422297.643981799</v>
          </cell>
        </row>
        <row r="36">
          <cell r="A36" t="str">
            <v>78386NAQ2</v>
          </cell>
          <cell r="B36">
            <v>3</v>
          </cell>
          <cell r="C36">
            <v>2</v>
          </cell>
          <cell r="D36" t="str">
            <v/>
          </cell>
          <cell r="E36" t="str">
            <v>1160-29</v>
          </cell>
          <cell r="F36">
            <v>1828440.47</v>
          </cell>
          <cell r="G36">
            <v>1805584.96</v>
          </cell>
          <cell r="H36">
            <v>1805584.96</v>
          </cell>
          <cell r="I36">
            <v>1805584.96</v>
          </cell>
        </row>
        <row r="37">
          <cell r="A37" t="str">
            <v>78386NAR0</v>
          </cell>
          <cell r="B37">
            <v>3</v>
          </cell>
          <cell r="C37">
            <v>2</v>
          </cell>
          <cell r="D37" t="str">
            <v/>
          </cell>
          <cell r="E37" t="str">
            <v>1160-29</v>
          </cell>
          <cell r="F37">
            <v>3856718.88</v>
          </cell>
          <cell r="G37">
            <v>3123942.2927999995</v>
          </cell>
          <cell r="H37">
            <v>3123942.2927999999</v>
          </cell>
          <cell r="I37">
            <v>3123942.2927999999</v>
          </cell>
        </row>
      </sheetData>
      <sheetData sheetId="4" refreshError="1"/>
      <sheetData sheetId="5" refreshError="1"/>
      <sheetData sheetId="6" refreshError="1"/>
      <sheetData sheetId="7" refreshError="1"/>
      <sheetData sheetId="8" refreshError="1"/>
      <sheetData sheetId="9" refreshError="1"/>
      <sheetData sheetId="10">
        <row r="1">
          <cell r="A1" t="str">
            <v>Report Run Date</v>
          </cell>
        </row>
      </sheetData>
      <sheetData sheetId="1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Log"/>
      <sheetName val="ACTG_TRAN_TYP"/>
      <sheetName val="Posting Rules"/>
      <sheetName val="SubledgerAccounts"/>
      <sheetName val="ACCOUNT_TYPE"/>
      <sheetName val="ACCT_CATG"/>
      <sheetName val="GLMapping"/>
      <sheetName val="GLAccntLookup"/>
      <sheetName val="STD JE"/>
      <sheetName val="Trans_Type_desc"/>
      <sheetName val="Workstream ID's"/>
      <sheetName val="CMPO CATG"/>
      <sheetName val="AcctTypeTable"/>
      <sheetName val="Shocks"/>
      <sheetName val="Posting Rules Table MASTER_V74"/>
      <sheetName val="sectionlist"/>
      <sheetName val="Cash_Clearing_Activity_Detail__"/>
      <sheetName val="dob-FEBRUARY"/>
      <sheetName val="Lookup Table"/>
      <sheetName val="Yield Lookup"/>
    </sheetNames>
    <sheetDataSet>
      <sheetData sheetId="0"/>
      <sheetData sheetId="1"/>
      <sheetData sheetId="2"/>
      <sheetData sheetId="3" refreshError="1">
        <row r="2">
          <cell r="A2" t="str">
            <v>115_MTM_DefTax_Receivable</v>
          </cell>
          <cell r="B2" t="str">
            <v>Tax effect of MTM unrealized gain/loss for AFS positions</v>
          </cell>
          <cell r="C2">
            <v>1150</v>
          </cell>
          <cell r="D2" t="str">
            <v>245001</v>
          </cell>
          <cell r="E2" t="str">
            <v/>
          </cell>
        </row>
        <row r="3">
          <cell r="A3" t="str">
            <v>115_MTM_Unrealized_GainLoss_Asset</v>
          </cell>
          <cell r="B3" t="str">
            <v>FAS115 Unrealized Gain/Loss posted to Balance Sheet</v>
          </cell>
          <cell r="C3">
            <v>1150</v>
          </cell>
          <cell r="D3">
            <v>118301</v>
          </cell>
          <cell r="E3">
            <v>118501</v>
          </cell>
        </row>
        <row r="4">
          <cell r="A4" t="str">
            <v>115_MTM_Unrealized_GainLoss_IS</v>
          </cell>
          <cell r="B4" t="str">
            <v>FAS115 Unrealized Gain/Loss posted to Income Statement (HFT)</v>
          </cell>
          <cell r="C4">
            <v>5150</v>
          </cell>
          <cell r="D4" t="str">
            <v/>
          </cell>
          <cell r="E4">
            <v>718502</v>
          </cell>
        </row>
        <row r="5">
          <cell r="A5" t="str">
            <v>115_MTM_Unrealized_GainLoss_IS_Omnibus</v>
          </cell>
          <cell r="B5" t="str">
            <v>FAS115 Unrealized Gain/Loss posted to Income Statement (HFT) for Omnibus Lots</v>
          </cell>
          <cell r="C5">
            <v>5151</v>
          </cell>
          <cell r="D5" t="str">
            <v/>
          </cell>
          <cell r="E5" t="str">
            <v>420470</v>
          </cell>
        </row>
        <row r="6">
          <cell r="A6" t="str">
            <v>115_MTM_Unrealized_GainLoss_OCI</v>
          </cell>
          <cell r="B6" t="str">
            <v>FAS115 Unrealized Gain/Loss posted to OCI</v>
          </cell>
          <cell r="C6">
            <v>1150</v>
          </cell>
          <cell r="D6">
            <v>318302</v>
          </cell>
          <cell r="E6" t="str">
            <v/>
          </cell>
        </row>
        <row r="7">
          <cell r="A7" t="str">
            <v>115_MTM_Unrealized_GainLoss_OCI_Omnibus</v>
          </cell>
          <cell r="B7" t="str">
            <v>FAS115 Unrealized Gain/Loss posted to OCI for Omnibus Lots</v>
          </cell>
          <cell r="C7">
            <v>1151</v>
          </cell>
          <cell r="D7" t="str">
            <v>318312</v>
          </cell>
          <cell r="E7" t="str">
            <v/>
          </cell>
        </row>
        <row r="8">
          <cell r="A8" t="str">
            <v>115_MTM_Unrealized_GainLoss_Omnibus_Asset</v>
          </cell>
          <cell r="B8" t="str">
            <v>FAS115 Unrealized Gain/Loss posted to Balance Sheet for Omnibus Lots</v>
          </cell>
          <cell r="C8">
            <v>1150</v>
          </cell>
          <cell r="D8" t="str">
            <v>139000</v>
          </cell>
          <cell r="E8" t="str">
            <v>139010</v>
          </cell>
        </row>
        <row r="9">
          <cell r="A9" t="str">
            <v>Accum_Accretable_115_Imprmnt</v>
          </cell>
          <cell r="B9" t="str">
            <v>Accumulated Amortization for FAS115 Accretable Impairment</v>
          </cell>
          <cell r="C9">
            <v>11210</v>
          </cell>
          <cell r="D9" t="str">
            <v>138384</v>
          </cell>
          <cell r="E9" t="str">
            <v>138384</v>
          </cell>
        </row>
        <row r="10">
          <cell r="A10" t="str">
            <v>Accum_Accretable_115_Imprmnt_Rlf</v>
          </cell>
          <cell r="B10" t="str">
            <v>Sales Relief to Accumulated Amortization for FAS115 Accretable Impairment</v>
          </cell>
          <cell r="C10">
            <v>11210</v>
          </cell>
          <cell r="D10" t="str">
            <v>138384</v>
          </cell>
          <cell r="E10" t="str">
            <v>138384</v>
          </cell>
        </row>
        <row r="11">
          <cell r="A11" t="str">
            <v>Accum_Accretable_9920_Imprmnt</v>
          </cell>
          <cell r="B11" t="str">
            <v>Accumulated Amortization for 99-20 Accretable Impairment</v>
          </cell>
          <cell r="C11">
            <v>11210</v>
          </cell>
          <cell r="D11" t="str">
            <v>138382</v>
          </cell>
          <cell r="E11" t="str">
            <v>138382</v>
          </cell>
        </row>
        <row r="12">
          <cell r="A12" t="str">
            <v>Accum_Accretable_9920_Imprmnt_Rlf</v>
          </cell>
          <cell r="B12" t="str">
            <v>Sales Relief to Accumulated Amortization for 99-20 Accretable Impairment</v>
          </cell>
          <cell r="C12">
            <v>11210</v>
          </cell>
          <cell r="D12" t="str">
            <v>138382</v>
          </cell>
          <cell r="E12" t="str">
            <v>138382</v>
          </cell>
        </row>
        <row r="13">
          <cell r="A13" t="str">
            <v>Accum_BAdj_CNSL</v>
          </cell>
          <cell r="B13" t="str">
            <v>Accumulated Amortization for Consolidation CBA</v>
          </cell>
          <cell r="C13">
            <v>1810</v>
          </cell>
          <cell r="D13" t="str">
            <v>138392</v>
          </cell>
          <cell r="E13" t="str">
            <v>138592</v>
          </cell>
        </row>
        <row r="14">
          <cell r="A14" t="str">
            <v>Accum_BAdj_CNSL_RCLS_Rlf</v>
          </cell>
          <cell r="B14" t="str">
            <v>To reclass Accum Amort for Consolidation adjustment from securities to loans</v>
          </cell>
          <cell r="C14">
            <v>1810</v>
          </cell>
          <cell r="D14" t="str">
            <v>138492</v>
          </cell>
          <cell r="E14" t="str">
            <v>138692</v>
          </cell>
        </row>
        <row r="15">
          <cell r="A15" t="str">
            <v>Accum_BAdj_CNSL_Rlf</v>
          </cell>
          <cell r="B15" t="str">
            <v>Relief of Accumulated Amortization for Consolidation CBA due to Sale Call Resecuritizations</v>
          </cell>
          <cell r="C15">
            <v>1810</v>
          </cell>
          <cell r="D15" t="str">
            <v>138392</v>
          </cell>
          <cell r="E15" t="str">
            <v>138592</v>
          </cell>
        </row>
        <row r="16">
          <cell r="A16" t="str">
            <v>Accum_BAdj_COMMIT</v>
          </cell>
          <cell r="B16" t="str">
            <v>Accumulated Amortization for Original Commitment Basis Adjustment (Non OCI)</v>
          </cell>
          <cell r="C16">
            <v>1510</v>
          </cell>
          <cell r="D16">
            <v>138332</v>
          </cell>
          <cell r="E16">
            <v>138532</v>
          </cell>
        </row>
        <row r="17">
          <cell r="A17" t="str">
            <v>Accum_BAdj_COMMIT_RCLS_Rlf</v>
          </cell>
          <cell r="B17" t="str">
            <v>To reclass Accum Amort for Commitment adjustment from securities to loans</v>
          </cell>
          <cell r="C17">
            <v>1510</v>
          </cell>
          <cell r="D17" t="str">
            <v>138432</v>
          </cell>
          <cell r="E17" t="str">
            <v>138632</v>
          </cell>
        </row>
        <row r="18">
          <cell r="A18" t="str">
            <v>Accum_BAdj_COMMIT_Rlf</v>
          </cell>
          <cell r="B18" t="str">
            <v>Relief of Accumulated Amortization for Original Commitment Basis Adjustment due to Sale / Call / Resec's</v>
          </cell>
          <cell r="C18">
            <v>1510</v>
          </cell>
          <cell r="D18">
            <v>138332</v>
          </cell>
          <cell r="E18">
            <v>138532</v>
          </cell>
        </row>
        <row r="19">
          <cell r="A19" t="str">
            <v>Accum_BAdj_DefFee_RCLS_Rlf</v>
          </cell>
          <cell r="B19" t="str">
            <v>To reclass Accum Amort for Deferred Fee adjustment from securities to loans</v>
          </cell>
          <cell r="C19">
            <v>1410</v>
          </cell>
          <cell r="D19" t="str">
            <v>131402</v>
          </cell>
          <cell r="E19" t="str">
            <v>131602</v>
          </cell>
        </row>
        <row r="20">
          <cell r="A20" t="str">
            <v>Accum_BAdj_Disc_RCLS_Rlf</v>
          </cell>
          <cell r="B20" t="str">
            <v>To reclass Accum Amort for Discount adjustment from securities to loans</v>
          </cell>
          <cell r="C20">
            <v>1310</v>
          </cell>
          <cell r="D20" t="str">
            <v>121402</v>
          </cell>
          <cell r="E20" t="str">
            <v>121602</v>
          </cell>
        </row>
        <row r="21">
          <cell r="A21" t="str">
            <v>Accum_BAdj_DRCN</v>
          </cell>
          <cell r="B21" t="str">
            <v>Accumulated Amortization for Derecognition CBA</v>
          </cell>
          <cell r="C21">
            <v>11010</v>
          </cell>
          <cell r="D21" t="str">
            <v>138392</v>
          </cell>
          <cell r="E21" t="str">
            <v>138592</v>
          </cell>
        </row>
        <row r="22">
          <cell r="A22" t="str">
            <v>Accum_BAdj_DRCN_RCLS_Rlf</v>
          </cell>
          <cell r="B22" t="str">
            <v>To reclass Accum Amort for Derecognition adjustment from securities to loans</v>
          </cell>
          <cell r="C22">
            <v>11010</v>
          </cell>
          <cell r="D22" t="str">
            <v>138492</v>
          </cell>
          <cell r="E22" t="str">
            <v>138692</v>
          </cell>
        </row>
        <row r="23">
          <cell r="A23" t="str">
            <v>Accum_BAdj_DRCN_Rlf</v>
          </cell>
          <cell r="B23" t="str">
            <v>Relief of Accumulated Amortization for Derecognition CBA due to Sale Call Resecuritizations</v>
          </cell>
          <cell r="C23">
            <v>11010</v>
          </cell>
          <cell r="D23" t="str">
            <v>138392</v>
          </cell>
          <cell r="E23" t="str">
            <v>138592</v>
          </cell>
        </row>
        <row r="24">
          <cell r="A24" t="str">
            <v>Accum_BAdj_FS65</v>
          </cell>
          <cell r="B24" t="str">
            <v>Accumulated Amortization for Whole Loan CBA</v>
          </cell>
          <cell r="C24">
            <v>11110</v>
          </cell>
          <cell r="D24" t="str">
            <v>138352</v>
          </cell>
          <cell r="E24" t="str">
            <v>138552</v>
          </cell>
        </row>
        <row r="25">
          <cell r="A25" t="str">
            <v>Accum_BAdj_FS65_RCLS_Rlf</v>
          </cell>
          <cell r="B25" t="str">
            <v>To reclass Accum Amort for Whole Loan CBA from securities to loans</v>
          </cell>
          <cell r="C25">
            <v>11110</v>
          </cell>
          <cell r="D25" t="str">
            <v>138452</v>
          </cell>
          <cell r="E25" t="str">
            <v>138652</v>
          </cell>
        </row>
        <row r="26">
          <cell r="A26" t="str">
            <v>Accum_BAdj_FS65_Rlf</v>
          </cell>
          <cell r="B26" t="str">
            <v>Relief of Accumulated Amortization for Whole Loan CBA due to Sale Call Resecuritizations</v>
          </cell>
          <cell r="C26">
            <v>11110</v>
          </cell>
          <cell r="D26" t="str">
            <v>138352</v>
          </cell>
          <cell r="E26" t="str">
            <v>138552</v>
          </cell>
        </row>
        <row r="27">
          <cell r="A27" t="str">
            <v>Accum_BAdj_GFAS_CNSL</v>
          </cell>
          <cell r="B27" t="str">
            <v>Accumulated Amortization for GFAS CBA</v>
          </cell>
          <cell r="C27">
            <v>1910</v>
          </cell>
          <cell r="D27" t="str">
            <v>138342</v>
          </cell>
          <cell r="E27" t="str">
            <v>138542</v>
          </cell>
        </row>
        <row r="28">
          <cell r="A28" t="str">
            <v>Accum_BAdj_GFAS_CNSL_Rlf</v>
          </cell>
          <cell r="B28" t="str">
            <v>To reclass Accum Amort for GFAS CBA from securities to loans</v>
          </cell>
          <cell r="C28">
            <v>1910</v>
          </cell>
          <cell r="D28" t="str">
            <v>138342</v>
          </cell>
          <cell r="E28" t="str">
            <v>138542</v>
          </cell>
        </row>
        <row r="29">
          <cell r="A29" t="str">
            <v>Accum_BAdj_GFAS_RCLS_Rlf</v>
          </cell>
          <cell r="B29" t="str">
            <v>Relief of Accumulated Amortization for GFAS CBA due to Sale Call Resecuritizations</v>
          </cell>
          <cell r="C29">
            <v>1910</v>
          </cell>
          <cell r="D29" t="str">
            <v>138442</v>
          </cell>
          <cell r="E29" t="str">
            <v>138642</v>
          </cell>
        </row>
        <row r="30">
          <cell r="A30" t="str">
            <v>Accum_BAdj_Prem_RCLS_Rlf</v>
          </cell>
          <cell r="B30" t="str">
            <v>To reclass Accum Amort for Premium adjustment from securities to loans</v>
          </cell>
          <cell r="C30">
            <v>1210</v>
          </cell>
          <cell r="D30" t="str">
            <v>121402</v>
          </cell>
          <cell r="E30" t="str">
            <v>121602</v>
          </cell>
        </row>
        <row r="31">
          <cell r="A31" t="str">
            <v>Accum_BAdj_RCLS_ln</v>
          </cell>
          <cell r="B31" t="str">
            <v>To reclass Accum Amort for All cost basis Adjustments from securities to loans</v>
          </cell>
          <cell r="C31">
            <v>21310</v>
          </cell>
          <cell r="D31">
            <v>121615</v>
          </cell>
          <cell r="E31">
            <v>121615</v>
          </cell>
        </row>
        <row r="32">
          <cell r="A32" t="str">
            <v>Accum_BAdj_RSTMT</v>
          </cell>
          <cell r="B32" t="str">
            <v>Accumulated Amortization for Restatement CBA</v>
          </cell>
          <cell r="C32">
            <v>1710</v>
          </cell>
          <cell r="D32">
            <v>138362</v>
          </cell>
          <cell r="E32">
            <v>138562</v>
          </cell>
        </row>
        <row r="33">
          <cell r="A33" t="str">
            <v>Accum_BAdj_RSTMT_RCLS_Rlf</v>
          </cell>
          <cell r="B33" t="str">
            <v>To reclass Accum Amort for Restatement CBA from securities to loans</v>
          </cell>
          <cell r="C33">
            <v>1710</v>
          </cell>
          <cell r="D33" t="str">
            <v>138462</v>
          </cell>
          <cell r="E33" t="str">
            <v>138662</v>
          </cell>
        </row>
        <row r="34">
          <cell r="A34" t="str">
            <v>Accum_BAdj_RSTMT_Rlf</v>
          </cell>
          <cell r="B34" t="str">
            <v>Relief of Accumulated Amortization for Restatement CBA due to Sale Call Resecuritizations</v>
          </cell>
          <cell r="C34">
            <v>1710</v>
          </cell>
          <cell r="D34" t="str">
            <v>138362</v>
          </cell>
          <cell r="E34" t="str">
            <v>138562</v>
          </cell>
        </row>
        <row r="35">
          <cell r="A35" t="str">
            <v>Accum_BAdj_TS</v>
          </cell>
          <cell r="B35" t="str">
            <v>Accumulated Amortization for Trade Support CBA</v>
          </cell>
          <cell r="C35">
            <v>1610</v>
          </cell>
          <cell r="D35" t="str">
            <v>138372</v>
          </cell>
          <cell r="E35" t="str">
            <v>138572</v>
          </cell>
        </row>
        <row r="36">
          <cell r="A36" t="str">
            <v>Accum_BAdj_TS_RCLS_Rlf</v>
          </cell>
          <cell r="B36" t="str">
            <v>To reclass Accum Amort for Trade Support CBA from securities to loans</v>
          </cell>
          <cell r="C36">
            <v>1610</v>
          </cell>
          <cell r="D36" t="str">
            <v>138472</v>
          </cell>
          <cell r="E36" t="str">
            <v>138672</v>
          </cell>
        </row>
        <row r="37">
          <cell r="A37" t="str">
            <v>Accum_BAdj_TS_Rlf</v>
          </cell>
          <cell r="B37" t="str">
            <v>Relief of Accumulated Amortization for Trade Support CBA due to Sale Call Resecuritizations</v>
          </cell>
          <cell r="C37">
            <v>1610</v>
          </cell>
          <cell r="D37" t="str">
            <v>138372</v>
          </cell>
          <cell r="E37" t="str">
            <v>138572</v>
          </cell>
        </row>
        <row r="38">
          <cell r="A38" t="str">
            <v>Accum_DefFee</v>
          </cell>
          <cell r="B38" t="str">
            <v>Accumulated Amortization for Original Deferred Fees</v>
          </cell>
          <cell r="C38">
            <v>1410</v>
          </cell>
          <cell r="D38">
            <v>131302</v>
          </cell>
          <cell r="E38">
            <v>131502</v>
          </cell>
        </row>
        <row r="39">
          <cell r="A39" t="str">
            <v>Accum_DefFee_Ln</v>
          </cell>
          <cell r="B39" t="str">
            <v>Accumulated Amortization loan account for Deferred Fee</v>
          </cell>
          <cell r="C39">
            <v>2410</v>
          </cell>
          <cell r="D39">
            <v>116009</v>
          </cell>
          <cell r="E39">
            <v>116009</v>
          </cell>
        </row>
        <row r="40">
          <cell r="A40" t="str">
            <v>Accum_DefFee_Rlf</v>
          </cell>
          <cell r="B40" t="str">
            <v>Relief of Accumulated Amortization for Original Deferred Fees due to Sale  Call  Resec etc</v>
          </cell>
          <cell r="C40">
            <v>1410</v>
          </cell>
          <cell r="D40" t="str">
            <v>131302</v>
          </cell>
          <cell r="E40" t="str">
            <v>131502</v>
          </cell>
        </row>
        <row r="41">
          <cell r="A41" t="str">
            <v>Accum_Disc</v>
          </cell>
          <cell r="B41" t="str">
            <v>Accumulated Amortization for Original Discount</v>
          </cell>
          <cell r="C41">
            <v>1310</v>
          </cell>
          <cell r="D41">
            <v>121302</v>
          </cell>
          <cell r="E41">
            <v>121502</v>
          </cell>
        </row>
        <row r="42">
          <cell r="A42" t="str">
            <v>Accum_Disc_Ln</v>
          </cell>
          <cell r="B42" t="str">
            <v>Accumulated Amortization loan account for reclass of discount</v>
          </cell>
          <cell r="C42">
            <v>2310</v>
          </cell>
          <cell r="D42">
            <v>116009</v>
          </cell>
          <cell r="E42">
            <v>116009</v>
          </cell>
        </row>
        <row r="43">
          <cell r="A43" t="str">
            <v>Accum_Disc_Rlf</v>
          </cell>
          <cell r="B43" t="str">
            <v>Relief of Assumulated Amortization for Original Discount due to Sale  Call  Resec  FIN 46 Consolidation etc</v>
          </cell>
          <cell r="C43">
            <v>1310</v>
          </cell>
          <cell r="D43" t="str">
            <v>121302</v>
          </cell>
          <cell r="E43" t="str">
            <v>121502</v>
          </cell>
        </row>
        <row r="44">
          <cell r="A44" t="str">
            <v>Accum_MGUA_Accretable_115_Imprmnt</v>
          </cell>
          <cell r="B44" t="str">
            <v>Accumulated Amortization on MBS Grossup Asset lots for FAS115 Accretable Impairment</v>
          </cell>
          <cell r="C44">
            <v>11214</v>
          </cell>
          <cell r="D44" t="str">
            <v>138384</v>
          </cell>
          <cell r="E44" t="str">
            <v>138384</v>
          </cell>
        </row>
        <row r="45">
          <cell r="A45" t="str">
            <v>Accum_MGUA_Accretable_115_Imprmnt_RCLS_Rlf</v>
          </cell>
          <cell r="B45" t="str">
            <v>FIN 46 Reclass Relief Amortization on MBS Grossup Asset lots for FAS115 Accretable Impairment</v>
          </cell>
          <cell r="C45">
            <v>11214</v>
          </cell>
          <cell r="D45" t="str">
            <v>138384</v>
          </cell>
          <cell r="E45" t="str">
            <v>138384</v>
          </cell>
        </row>
        <row r="46">
          <cell r="A46" t="str">
            <v>Accum_MGUA_Accretable_115_Imprmnt_Rlf</v>
          </cell>
          <cell r="B46" t="str">
            <v>Sale Relief of Accumulated Amortization on MBS Grossup Asset lots for FAS115 Accretable Impairment</v>
          </cell>
          <cell r="C46">
            <v>11214</v>
          </cell>
          <cell r="D46" t="str">
            <v>138384</v>
          </cell>
          <cell r="E46" t="str">
            <v>138384</v>
          </cell>
        </row>
        <row r="47">
          <cell r="A47" t="str">
            <v>Accum_MGUA_Accretable_9920_Imprmnt</v>
          </cell>
          <cell r="B47" t="str">
            <v>Accumulated Amortization on MBS Grossup Asset lots for 99-20 Accretable Impairment</v>
          </cell>
          <cell r="C47">
            <v>11214</v>
          </cell>
          <cell r="D47" t="str">
            <v>138382</v>
          </cell>
          <cell r="E47" t="str">
            <v>138382</v>
          </cell>
        </row>
        <row r="48">
          <cell r="A48" t="str">
            <v>Accum_MGUA_Accretable_9920_Imprmnt_RCLS_Rlf</v>
          </cell>
          <cell r="B48" t="str">
            <v>FIN 46 Reclass Relief Amortization on MBS Grossup Asset lots for 99-20 Accretable Impairment</v>
          </cell>
          <cell r="C48">
            <v>11214</v>
          </cell>
          <cell r="D48" t="str">
            <v>138382</v>
          </cell>
          <cell r="E48" t="str">
            <v>138382</v>
          </cell>
        </row>
        <row r="49">
          <cell r="A49" t="str">
            <v>Accum_MGUA_Accretable_9920_Imprmnt_Rlf</v>
          </cell>
          <cell r="B49" t="str">
            <v>Sale Relief of Accumulated Amortization on MBS Grossup Asset lots for 99-20 Accretable Impairment</v>
          </cell>
          <cell r="C49">
            <v>11214</v>
          </cell>
          <cell r="D49" t="str">
            <v>138382</v>
          </cell>
          <cell r="E49" t="str">
            <v>138382</v>
          </cell>
        </row>
        <row r="50">
          <cell r="A50" t="str">
            <v>Accum_MGUA_BAdj_CNSL</v>
          </cell>
          <cell r="B50" t="str">
            <v>Accumulated Amortization on MBS Grossup Asset lots for Consolidation CBA (Securities)</v>
          </cell>
          <cell r="C50">
            <v>1814</v>
          </cell>
          <cell r="D50">
            <v>111321</v>
          </cell>
          <cell r="E50" t="str">
            <v>112827</v>
          </cell>
        </row>
        <row r="51">
          <cell r="A51" t="str">
            <v>Accum_MGUA_BAdj_COMMIT</v>
          </cell>
          <cell r="B51" t="str">
            <v>Accumulated Amortization on MBS Grossup Asset lots for Original Commitment CBA (Non OCI)</v>
          </cell>
          <cell r="C51">
            <v>1514</v>
          </cell>
          <cell r="D51">
            <v>111321</v>
          </cell>
          <cell r="E51" t="str">
            <v>112827</v>
          </cell>
        </row>
        <row r="52">
          <cell r="A52" t="str">
            <v>Accum_MGUA_BAdj_DRCN</v>
          </cell>
          <cell r="B52" t="str">
            <v>Accumulated Amortization on MBS Grossup Asset lots for Consolidation CBA (Securities)</v>
          </cell>
          <cell r="C52">
            <v>11014</v>
          </cell>
          <cell r="D52">
            <v>111321</v>
          </cell>
          <cell r="E52" t="str">
            <v>112827</v>
          </cell>
        </row>
        <row r="53">
          <cell r="A53" t="str">
            <v>Accum_MGUA_BAdj_FS65</v>
          </cell>
          <cell r="B53" t="str">
            <v>Accumulated Amortization on MBS Grossup Asset lots for Original FS65 Basis Adjustment</v>
          </cell>
          <cell r="C53">
            <v>11114</v>
          </cell>
          <cell r="D53">
            <v>111321</v>
          </cell>
          <cell r="E53" t="str">
            <v>112827</v>
          </cell>
        </row>
        <row r="54">
          <cell r="A54" t="str">
            <v>Accum_MGUA_BAdj_GFAS_CNSL</v>
          </cell>
          <cell r="B54" t="str">
            <v>Accumulated Amortization on MBS Grossup Asset lots for GFAS Cost Basis Adjustment (Securities)</v>
          </cell>
          <cell r="C54">
            <v>1914</v>
          </cell>
          <cell r="D54">
            <v>111321</v>
          </cell>
          <cell r="E54" t="str">
            <v>112827</v>
          </cell>
        </row>
        <row r="55">
          <cell r="A55" t="str">
            <v>Accum_MGUA_BAdj_RSTMT</v>
          </cell>
          <cell r="B55" t="str">
            <v>Accumulated Amortization on MBS Grossup Asset lots for Original Restatement Basis Adjustment</v>
          </cell>
          <cell r="C55">
            <v>1714</v>
          </cell>
          <cell r="D55">
            <v>111321</v>
          </cell>
          <cell r="E55" t="str">
            <v>112827</v>
          </cell>
        </row>
        <row r="56">
          <cell r="A56" t="str">
            <v>Accum_MGUA_BAdj_TS</v>
          </cell>
          <cell r="B56" t="str">
            <v>Accumulated Amortization on MBS Grossup Asset lots on Trade Support CBA</v>
          </cell>
          <cell r="C56">
            <v>1614</v>
          </cell>
          <cell r="D56">
            <v>111321</v>
          </cell>
          <cell r="E56" t="str">
            <v>112827</v>
          </cell>
        </row>
        <row r="57">
          <cell r="A57" t="str">
            <v>Accum_MGUA_CNSL_RCLS_Rlf</v>
          </cell>
          <cell r="B57" t="str">
            <v>FIN 46 Reclass Relief Amortization on MBS Grossup Asset lots for Consolidation CBA (Securities)</v>
          </cell>
          <cell r="C57">
            <v>1814</v>
          </cell>
          <cell r="D57">
            <v>111321</v>
          </cell>
          <cell r="E57" t="str">
            <v>112827</v>
          </cell>
        </row>
        <row r="58">
          <cell r="A58" t="str">
            <v>Accum_MGUA_CNSL_Rlf</v>
          </cell>
          <cell r="B58" t="str">
            <v>Sale Relief of Accumulated Amortization on MBS Grossup Asset lots for Consolidation CBA (Securities)</v>
          </cell>
          <cell r="C58">
            <v>1814</v>
          </cell>
          <cell r="D58">
            <v>111321</v>
          </cell>
          <cell r="E58" t="str">
            <v>112827</v>
          </cell>
        </row>
        <row r="59">
          <cell r="A59" t="str">
            <v>Accum_MGUA_COMMIT_RCLS_Rlf</v>
          </cell>
          <cell r="B59" t="str">
            <v>FIN 46 Reclass Relief Amortization on MBS Grossup Asset lots for Original Commitment CBA (Non OCI)</v>
          </cell>
          <cell r="C59">
            <v>1514</v>
          </cell>
          <cell r="D59">
            <v>111321</v>
          </cell>
          <cell r="E59" t="str">
            <v>112827</v>
          </cell>
        </row>
        <row r="60">
          <cell r="A60" t="str">
            <v>Accum_MGUA_COMMIT_Rlf</v>
          </cell>
          <cell r="B60" t="str">
            <v>Sale Relief of Accum Amortization on MBS Grossup Asset lots for Original Commitment CBA (Non OCI)</v>
          </cell>
          <cell r="C60">
            <v>1514</v>
          </cell>
          <cell r="D60">
            <v>111321</v>
          </cell>
          <cell r="E60" t="str">
            <v>112827</v>
          </cell>
        </row>
        <row r="61">
          <cell r="A61" t="str">
            <v>Accum_MGUA_DefFee</v>
          </cell>
          <cell r="B61" t="str">
            <v>Accumulated Amortization on MBS Grossup Asset lots for Original Deferred Fees</v>
          </cell>
          <cell r="C61">
            <v>1414</v>
          </cell>
          <cell r="D61">
            <v>111321</v>
          </cell>
          <cell r="E61" t="str">
            <v>112827</v>
          </cell>
        </row>
        <row r="62">
          <cell r="A62" t="str">
            <v>Accum_MGUA_DefFee_RCLS_Rlf</v>
          </cell>
          <cell r="B62" t="str">
            <v>FIN 46 Reclass Relief Amortization on MBS Grossup Asset lots for Original Deferred Fees</v>
          </cell>
          <cell r="C62">
            <v>1414</v>
          </cell>
          <cell r="D62">
            <v>111321</v>
          </cell>
          <cell r="E62" t="str">
            <v>112827</v>
          </cell>
        </row>
        <row r="63">
          <cell r="A63" t="str">
            <v>Accum_MGUA_DefFee_Rlf</v>
          </cell>
          <cell r="B63" t="str">
            <v>Sale Relief of Accumulated Amortization on MBS Grossup Asset lots for Original Deferred Fees</v>
          </cell>
          <cell r="C63">
            <v>1414</v>
          </cell>
          <cell r="D63">
            <v>111321</v>
          </cell>
          <cell r="E63" t="str">
            <v>112827</v>
          </cell>
        </row>
        <row r="64">
          <cell r="A64" t="str">
            <v>Accum_MGUA_Disc</v>
          </cell>
          <cell r="B64" t="str">
            <v>Accumulated Amortization on MBS Grossup Asset lots for Original Discount</v>
          </cell>
          <cell r="C64">
            <v>1314</v>
          </cell>
          <cell r="D64">
            <v>111321</v>
          </cell>
          <cell r="E64" t="str">
            <v>112827</v>
          </cell>
        </row>
        <row r="65">
          <cell r="A65" t="str">
            <v>Accum_MGUA_Disc_RCLS_Rlf</v>
          </cell>
          <cell r="B65" t="str">
            <v>FIN 46 Reclass Relief Amortization on MBS Grossup Asset lots for Original Discount</v>
          </cell>
          <cell r="C65">
            <v>1314</v>
          </cell>
          <cell r="D65">
            <v>111321</v>
          </cell>
          <cell r="E65" t="str">
            <v>112827</v>
          </cell>
        </row>
        <row r="66">
          <cell r="A66" t="str">
            <v>Accum_MGUA_Disc_Rlf</v>
          </cell>
          <cell r="B66" t="str">
            <v>Sale Relief of Accumulated Amortization on MBS Grossup Asset lots for Original Discount</v>
          </cell>
          <cell r="C66">
            <v>1314</v>
          </cell>
          <cell r="D66">
            <v>111321</v>
          </cell>
          <cell r="E66" t="str">
            <v>112827</v>
          </cell>
        </row>
        <row r="67">
          <cell r="A67" t="str">
            <v>Accum_MGUA_DRCN_RCLS_Rlf</v>
          </cell>
          <cell r="B67" t="str">
            <v>FIN 46 Reclass Relief Amortization on MBS Grossup Asset lots for Consolidation CBA (Securities)</v>
          </cell>
          <cell r="C67">
            <v>11014</v>
          </cell>
          <cell r="D67">
            <v>111321</v>
          </cell>
          <cell r="E67" t="str">
            <v>112827</v>
          </cell>
        </row>
        <row r="68">
          <cell r="A68" t="str">
            <v>Accum_MGUA_DRCN_Rlf</v>
          </cell>
          <cell r="B68" t="str">
            <v>Sale Relief of Accumulated Amortization on MBS Grossup Asset lots for Consolidation CBA (Securities)</v>
          </cell>
          <cell r="C68">
            <v>11014</v>
          </cell>
          <cell r="D68">
            <v>111321</v>
          </cell>
          <cell r="E68" t="str">
            <v>112827</v>
          </cell>
        </row>
        <row r="69">
          <cell r="A69" t="str">
            <v>Accum_MGUA_FS65_RCLS_Rlf</v>
          </cell>
          <cell r="B69" t="str">
            <v>FIN 46 Reclass Relief Amortization on MBS Grossup Asset lots for Original FS65 Basis Adjustment</v>
          </cell>
          <cell r="C69">
            <v>11114</v>
          </cell>
          <cell r="D69">
            <v>111321</v>
          </cell>
          <cell r="E69" t="str">
            <v>112827</v>
          </cell>
        </row>
        <row r="70">
          <cell r="A70" t="str">
            <v>Accum_MGUA_FS65_Rlf</v>
          </cell>
          <cell r="B70" t="str">
            <v>Sale Relief of Accumulated Amortization on MBS Grossup Asset lots for Original FS65 Basis Adjustment</v>
          </cell>
          <cell r="C70">
            <v>11114</v>
          </cell>
          <cell r="D70">
            <v>111321</v>
          </cell>
          <cell r="E70" t="str">
            <v>112827</v>
          </cell>
        </row>
        <row r="71">
          <cell r="A71" t="str">
            <v>Accum_MGUA_GFAS_CNSL_Rlf</v>
          </cell>
          <cell r="B71" t="str">
            <v>Sale Relief of Accumulated Amortization on MBS Grossup Asset lots for GFAS CBA (Securities)</v>
          </cell>
          <cell r="C71">
            <v>1914</v>
          </cell>
          <cell r="D71">
            <v>111321</v>
          </cell>
          <cell r="E71" t="str">
            <v>112827</v>
          </cell>
        </row>
        <row r="72">
          <cell r="A72" t="str">
            <v>Accum_MGUA_GFAS_RCLS_Rlf</v>
          </cell>
          <cell r="B72" t="str">
            <v>FIN 46 Reclass Relief Amortization on MBS Grossup Asset lots for GFAS CBA (Securities)</v>
          </cell>
          <cell r="C72">
            <v>1914</v>
          </cell>
          <cell r="D72">
            <v>111321</v>
          </cell>
          <cell r="E72" t="str">
            <v>112827</v>
          </cell>
        </row>
        <row r="73">
          <cell r="A73" t="str">
            <v>Accum_MGUA_Prem</v>
          </cell>
          <cell r="B73" t="str">
            <v>Accumulated Amortization on MBS Grossup Asset lots for Original Premium</v>
          </cell>
          <cell r="C73">
            <v>1214</v>
          </cell>
          <cell r="D73">
            <v>111321</v>
          </cell>
          <cell r="E73" t="str">
            <v>112827</v>
          </cell>
        </row>
        <row r="74">
          <cell r="A74" t="str">
            <v>Accum_MGUA_Prem_RCLS_Rlf</v>
          </cell>
          <cell r="B74" t="str">
            <v>FIN 46 Reclass Relief Amortization on MBS Grossup Asset lots for Original Premium</v>
          </cell>
          <cell r="C74">
            <v>1214</v>
          </cell>
          <cell r="D74">
            <v>111321</v>
          </cell>
          <cell r="E74" t="str">
            <v>112827</v>
          </cell>
        </row>
        <row r="75">
          <cell r="A75" t="str">
            <v>Accum_MGUA_Prem_Rlf</v>
          </cell>
          <cell r="B75" t="str">
            <v>Sale Relief of Accumulated Amortization on MBS Grossup Asset lots for Original Premium</v>
          </cell>
          <cell r="C75">
            <v>1214</v>
          </cell>
          <cell r="D75">
            <v>111321</v>
          </cell>
          <cell r="E75" t="str">
            <v>112827</v>
          </cell>
        </row>
        <row r="76">
          <cell r="A76" t="str">
            <v>Accum_MGUA_RSTMT_RCLS_Rlf</v>
          </cell>
          <cell r="B76" t="str">
            <v>FIN 46 Reclass Relief Amortization on MBS Grossup Asset lots for Original Restatement Basis Adjustment</v>
          </cell>
          <cell r="C76">
            <v>1714</v>
          </cell>
          <cell r="D76">
            <v>111321</v>
          </cell>
          <cell r="E76" t="str">
            <v>112827</v>
          </cell>
        </row>
        <row r="77">
          <cell r="A77" t="str">
            <v>Accum_MGUA_RSTMT_Rlf</v>
          </cell>
          <cell r="B77" t="str">
            <v>Sale Relief of Accumulated Amortization on MBS Grossup Asset lots for Original Restatement CBA</v>
          </cell>
          <cell r="C77">
            <v>1714</v>
          </cell>
          <cell r="D77">
            <v>111321</v>
          </cell>
          <cell r="E77" t="str">
            <v>112827</v>
          </cell>
        </row>
        <row r="78">
          <cell r="A78" t="str">
            <v>Accum_MGUA_TS_RCLS_Rlf</v>
          </cell>
          <cell r="B78" t="str">
            <v>FIN 46 Reclass Relief Amortization on MBS Grossup Asset lots on Trade Support CBA</v>
          </cell>
          <cell r="C78">
            <v>1614</v>
          </cell>
          <cell r="D78">
            <v>111321</v>
          </cell>
          <cell r="E78" t="str">
            <v>112827</v>
          </cell>
        </row>
        <row r="79">
          <cell r="A79" t="str">
            <v>Accum_MGUA_TS_Rlf</v>
          </cell>
          <cell r="B79" t="str">
            <v>Sale Relief of Accumulated Amortization on MBS Grossup Asset lots on Trade Support CBA</v>
          </cell>
          <cell r="C79">
            <v>1614</v>
          </cell>
          <cell r="D79">
            <v>111321</v>
          </cell>
          <cell r="E79" t="str">
            <v>112827</v>
          </cell>
        </row>
        <row r="80">
          <cell r="A80" t="str">
            <v>Accum_MGUL_Accretable_115_Imprmnt</v>
          </cell>
          <cell r="B80" t="str">
            <v>Accumulated Amortization for FAS115 Accretable Impairment</v>
          </cell>
          <cell r="C80">
            <v>11215</v>
          </cell>
          <cell r="D80" t="str">
            <v>138384</v>
          </cell>
          <cell r="E80" t="str">
            <v>138384</v>
          </cell>
        </row>
        <row r="81">
          <cell r="A81" t="str">
            <v>Accum_MGUL_Accretable_115_Imprmnt_Rlf</v>
          </cell>
          <cell r="B81" t="str">
            <v>Sale Relief of Accumulated Amortization on MBS Grossup Liability lots for FAS115 Accretable Impairment</v>
          </cell>
          <cell r="C81">
            <v>11215</v>
          </cell>
          <cell r="D81" t="str">
            <v>138384</v>
          </cell>
          <cell r="E81" t="str">
            <v>138384</v>
          </cell>
        </row>
        <row r="82">
          <cell r="A82" t="str">
            <v>Accum_MGUL_Accretable_9920_Imprmnt</v>
          </cell>
          <cell r="B82" t="str">
            <v>Accumulated Amortization for 99-20 Accretable Impairment</v>
          </cell>
          <cell r="C82">
            <v>11215</v>
          </cell>
          <cell r="D82" t="str">
            <v>138382</v>
          </cell>
          <cell r="E82" t="str">
            <v>138382</v>
          </cell>
        </row>
        <row r="83">
          <cell r="A83" t="str">
            <v>Accum_MGUL_Accretable_9920_Imprmnt_Rlf</v>
          </cell>
          <cell r="B83" t="str">
            <v>Sale Relief of Accumulated Amortization on MBS Grossup Liability lots for 99-20 Accretable Impairment</v>
          </cell>
          <cell r="C83">
            <v>11215</v>
          </cell>
          <cell r="D83" t="str">
            <v>138382</v>
          </cell>
          <cell r="E83" t="str">
            <v>138382</v>
          </cell>
        </row>
        <row r="84">
          <cell r="A84" t="str">
            <v>Accum_MGUL_BAdj_CNSL</v>
          </cell>
          <cell r="B84" t="str">
            <v>Accumulated Amortization for Consolidation CBA (Securities) MBS Grossup Liability</v>
          </cell>
          <cell r="C84">
            <v>1815</v>
          </cell>
          <cell r="D84">
            <v>223009</v>
          </cell>
          <cell r="E84">
            <v>223008</v>
          </cell>
        </row>
        <row r="85">
          <cell r="A85" t="str">
            <v>Accum_MGUL_BAdj_COMMIT</v>
          </cell>
          <cell r="B85" t="str">
            <v>Accumulated Amortization for Commitment CBA (Non OCI) for MBS Grossup Liability</v>
          </cell>
          <cell r="C85">
            <v>1515</v>
          </cell>
          <cell r="D85">
            <v>223009</v>
          </cell>
          <cell r="E85">
            <v>223008</v>
          </cell>
        </row>
        <row r="86">
          <cell r="A86" t="str">
            <v>Accum_MGUL_BAdj_DRCN</v>
          </cell>
          <cell r="B86" t="str">
            <v>Accumulated Amortization for Consolidation CBA (Securities) MBS Grossup Liability</v>
          </cell>
          <cell r="C86">
            <v>11015</v>
          </cell>
          <cell r="D86">
            <v>223009</v>
          </cell>
          <cell r="E86">
            <v>223008</v>
          </cell>
        </row>
        <row r="87">
          <cell r="A87" t="str">
            <v>Accum_MGUL_BAdj_FS65</v>
          </cell>
          <cell r="B87" t="str">
            <v>Accumulated Amortization for Original FS65 Basis Adjustment MBS Grossup Liability</v>
          </cell>
          <cell r="C87">
            <v>11115</v>
          </cell>
          <cell r="D87">
            <v>223009</v>
          </cell>
          <cell r="E87">
            <v>223008</v>
          </cell>
        </row>
        <row r="88">
          <cell r="A88" t="str">
            <v>Accum_MGUL_BAdj_GFAS_CNSL</v>
          </cell>
          <cell r="B88" t="str">
            <v>Accumulated Amortization for GFAS Cost Basis Adjustment (Securities) MBS Grossup Liability</v>
          </cell>
          <cell r="C88">
            <v>1915</v>
          </cell>
          <cell r="D88">
            <v>223009</v>
          </cell>
          <cell r="E88">
            <v>223008</v>
          </cell>
        </row>
        <row r="89">
          <cell r="A89" t="str">
            <v>Accum_MGUL_BAdj_RSTMT</v>
          </cell>
          <cell r="B89" t="str">
            <v>Accumulated Amortization for Original Restatement Basis Adjustment MBS Grossup Liability</v>
          </cell>
          <cell r="C89">
            <v>1715</v>
          </cell>
          <cell r="D89">
            <v>223009</v>
          </cell>
          <cell r="E89">
            <v>223008</v>
          </cell>
        </row>
        <row r="90">
          <cell r="A90" t="str">
            <v>Accum_MGUL_BAdj_TS</v>
          </cell>
          <cell r="B90" t="str">
            <v>Accumulated Amortization on Trade Support CBA MBS Grossup Liability</v>
          </cell>
          <cell r="C90">
            <v>1615</v>
          </cell>
          <cell r="D90">
            <v>223009</v>
          </cell>
          <cell r="E90">
            <v>223008</v>
          </cell>
        </row>
        <row r="91">
          <cell r="A91" t="str">
            <v>Accum_MGUL_CNSL_Rlf</v>
          </cell>
          <cell r="B91" t="str">
            <v>Sale Relief of Accumulated Amortization on MBS Grossup Liability lots for Consolidation CBA (Securities)</v>
          </cell>
          <cell r="C91">
            <v>1815</v>
          </cell>
          <cell r="D91">
            <v>223009</v>
          </cell>
          <cell r="E91">
            <v>223008</v>
          </cell>
        </row>
        <row r="92">
          <cell r="A92" t="str">
            <v>Accum_MGUL_COMMIT_Rlf</v>
          </cell>
          <cell r="B92" t="str">
            <v>Sale Relief of Accum. Amortization on MBS Grossup Liability lots for Original Commitment CBA (Non OCI)</v>
          </cell>
          <cell r="C92">
            <v>1515</v>
          </cell>
          <cell r="D92">
            <v>223009</v>
          </cell>
          <cell r="E92">
            <v>223008</v>
          </cell>
        </row>
        <row r="93">
          <cell r="A93" t="str">
            <v>Accum_MGUL_DefFee</v>
          </cell>
          <cell r="B93" t="str">
            <v>Accumulated Amortization for Original Deferred Fees MBS Grossup Liability</v>
          </cell>
          <cell r="C93">
            <v>1415</v>
          </cell>
          <cell r="D93">
            <v>223009</v>
          </cell>
          <cell r="E93">
            <v>223008</v>
          </cell>
        </row>
        <row r="94">
          <cell r="A94" t="str">
            <v>Accum_MGUL_DefFee_Rlf</v>
          </cell>
          <cell r="B94" t="str">
            <v>Sale Relief of Accumulated Amortization on MBS Grossup Liability lots for Original Deferred Fees</v>
          </cell>
          <cell r="C94">
            <v>1415</v>
          </cell>
          <cell r="D94">
            <v>223009</v>
          </cell>
          <cell r="E94">
            <v>223008</v>
          </cell>
        </row>
        <row r="95">
          <cell r="A95" t="str">
            <v>Accum_MGUL_Disc</v>
          </cell>
          <cell r="B95" t="str">
            <v>Accumulated Amortization for Original Discount MBS Grossup Liability</v>
          </cell>
          <cell r="C95">
            <v>1315</v>
          </cell>
          <cell r="D95">
            <v>223009</v>
          </cell>
          <cell r="E95">
            <v>223008</v>
          </cell>
        </row>
        <row r="96">
          <cell r="A96" t="str">
            <v>Accum_MGUL_Disc_Rlf</v>
          </cell>
          <cell r="B96" t="str">
            <v>Sale Relief of Accumulated Amortization on MBS Grossup Liability lots for Original Discount</v>
          </cell>
          <cell r="C96">
            <v>1315</v>
          </cell>
          <cell r="D96">
            <v>223009</v>
          </cell>
          <cell r="E96">
            <v>223008</v>
          </cell>
        </row>
        <row r="97">
          <cell r="A97" t="str">
            <v>Accum_MGUL_DRCN_Rlf</v>
          </cell>
          <cell r="B97" t="str">
            <v>Sale Relief of Accumulated Amortization on MBS Grossup Liability lots for Consolidation CBA (Securities)</v>
          </cell>
          <cell r="C97">
            <v>11015</v>
          </cell>
          <cell r="D97">
            <v>223009</v>
          </cell>
          <cell r="E97">
            <v>223008</v>
          </cell>
        </row>
        <row r="98">
          <cell r="A98" t="str">
            <v>Accum_MGUL_FS65_Rlf</v>
          </cell>
          <cell r="B98" t="str">
            <v>Sale Relief of Accumulated Amortization on MBS Grossup Liability lots for Original FS65 Basis Adjustment</v>
          </cell>
          <cell r="C98">
            <v>11115</v>
          </cell>
          <cell r="D98">
            <v>223009</v>
          </cell>
          <cell r="E98">
            <v>223008</v>
          </cell>
        </row>
        <row r="99">
          <cell r="A99" t="str">
            <v>Accum_SBGL_GFAS_Rlf</v>
          </cell>
          <cell r="B99" t="str">
            <v>Sale Relief of Accumulated Amortization on Secured Borrowing Liability lots for GFAS CBA (Securities)</v>
          </cell>
          <cell r="C99">
            <v>1913</v>
          </cell>
          <cell r="D99">
            <v>223011</v>
          </cell>
          <cell r="E99">
            <v>223010</v>
          </cell>
        </row>
        <row r="100">
          <cell r="A100" t="str">
            <v>Accum_MGUL_GFAS_CNSL_Rlf</v>
          </cell>
          <cell r="B100" t="str">
            <v>Sale Relief of Accumulated Amortization on MBS Grossup Liability lots for GFAS CBA (Securities)</v>
          </cell>
          <cell r="C100">
            <v>1915</v>
          </cell>
          <cell r="D100">
            <v>223009</v>
          </cell>
          <cell r="E100">
            <v>223008</v>
          </cell>
        </row>
        <row r="101">
          <cell r="A101" t="str">
            <v>Accum_MGUL_Prem</v>
          </cell>
          <cell r="B101" t="str">
            <v>Accumulated Amortization for Original Premium MBS Grossup Liability</v>
          </cell>
          <cell r="C101">
            <v>1215</v>
          </cell>
          <cell r="D101">
            <v>223009</v>
          </cell>
          <cell r="E101">
            <v>223008</v>
          </cell>
        </row>
        <row r="102">
          <cell r="A102" t="str">
            <v>Accum_MGUL_Prem_Rlf</v>
          </cell>
          <cell r="B102" t="str">
            <v>Sale Relief of Accumulated Amortization on MBS Grossup Liability lots for Original Premium</v>
          </cell>
          <cell r="C102">
            <v>1215</v>
          </cell>
          <cell r="D102">
            <v>223009</v>
          </cell>
          <cell r="E102">
            <v>223008</v>
          </cell>
        </row>
        <row r="103">
          <cell r="A103" t="str">
            <v>Accum_MGUL_RSTMT_Rlf</v>
          </cell>
          <cell r="B103" t="str">
            <v>Sale Relief of Accumulated Amortization on MBS Grossup Liability lots for Original Restatement CBA</v>
          </cell>
          <cell r="C103">
            <v>1715</v>
          </cell>
          <cell r="D103">
            <v>223009</v>
          </cell>
          <cell r="E103">
            <v>223008</v>
          </cell>
        </row>
        <row r="104">
          <cell r="A104" t="str">
            <v>Accum_MGUL_TS_Rlf</v>
          </cell>
          <cell r="B104" t="str">
            <v>Sale Relief of Accumulated Amortization on MBS Grossup Liability lots on Trade Support CBA</v>
          </cell>
          <cell r="C104">
            <v>1615</v>
          </cell>
          <cell r="D104">
            <v>223009</v>
          </cell>
          <cell r="E104">
            <v>223008</v>
          </cell>
        </row>
        <row r="105">
          <cell r="A105" t="str">
            <v>Accum_Prem</v>
          </cell>
          <cell r="B105" t="str">
            <v>Accumulated Amortization for Original Premium MBS Grossup Liability</v>
          </cell>
          <cell r="C105">
            <v>1210</v>
          </cell>
          <cell r="D105">
            <v>121302</v>
          </cell>
          <cell r="E105">
            <v>121502</v>
          </cell>
        </row>
        <row r="106">
          <cell r="A106" t="str">
            <v>Accum_Prem_Ln</v>
          </cell>
          <cell r="B106" t="str">
            <v>Accumulated Amortization loan account for reclass of Premium</v>
          </cell>
          <cell r="C106">
            <v>2210</v>
          </cell>
          <cell r="D106" t="str">
            <v/>
          </cell>
          <cell r="E106" t="str">
            <v/>
          </cell>
        </row>
        <row r="107">
          <cell r="A107" t="str">
            <v>Accum_Prem_Rlf</v>
          </cell>
          <cell r="B107" t="str">
            <v>Relief of Assumulated Amortization for Original Premium due to Sale  Call  Resec  FIN 46 Consolidation etc</v>
          </cell>
          <cell r="C107">
            <v>1210</v>
          </cell>
          <cell r="D107">
            <v>121302</v>
          </cell>
          <cell r="E107">
            <v>121502</v>
          </cell>
        </row>
        <row r="108">
          <cell r="A108" t="str">
            <v>Accum_SBGA_Accretable_115_Imprmnt</v>
          </cell>
          <cell r="B108" t="str">
            <v>Accumulated Amortization on Secured Borrowing Asset lots for FAS115 Accretable Impairment</v>
          </cell>
          <cell r="C108">
            <v>11212</v>
          </cell>
          <cell r="D108" t="str">
            <v>138384</v>
          </cell>
          <cell r="E108" t="str">
            <v>138384</v>
          </cell>
        </row>
        <row r="109">
          <cell r="A109" t="str">
            <v>Accum_SBGA_Accretable_115_Imprmnt_RCLS_Rlf</v>
          </cell>
          <cell r="B109" t="str">
            <v>FIN 46 Reclass Relief Amortization on Secured Borrowing Asset lots for FAS115 Accretable Impairment</v>
          </cell>
          <cell r="C109">
            <v>11212</v>
          </cell>
          <cell r="D109" t="str">
            <v>138384</v>
          </cell>
          <cell r="E109" t="str">
            <v>138384</v>
          </cell>
        </row>
        <row r="110">
          <cell r="A110" t="str">
            <v>Accum_SBGA_Accretable_115_Imprmnt_Rlf</v>
          </cell>
          <cell r="B110" t="str">
            <v>Sale Relief of Accum Amortization on Secured Borrowing Asset lots for FAS115 Accretable Impairment</v>
          </cell>
          <cell r="C110">
            <v>11212</v>
          </cell>
          <cell r="D110" t="str">
            <v>138384</v>
          </cell>
          <cell r="E110" t="str">
            <v>138384</v>
          </cell>
        </row>
        <row r="111">
          <cell r="A111" t="str">
            <v>Accum_SBGA_Accretable_9920_Imprmnt</v>
          </cell>
          <cell r="B111" t="str">
            <v>Accumulated Amortization on Secured Borrowing Asset lots for 99-20 Accretable Impairment</v>
          </cell>
          <cell r="C111">
            <v>11212</v>
          </cell>
          <cell r="D111" t="str">
            <v>138382</v>
          </cell>
          <cell r="E111" t="str">
            <v>138382</v>
          </cell>
        </row>
        <row r="112">
          <cell r="A112" t="str">
            <v>Accum_SBGA_Accretable_9920_Imprmnt_RCLS_Rlf</v>
          </cell>
          <cell r="B112" t="str">
            <v>FIN 46 Reclass Relief Amortization on Secured Borrowing Asset lots for 99-20 Accretable Impairment</v>
          </cell>
          <cell r="C112">
            <v>11212</v>
          </cell>
          <cell r="D112" t="str">
            <v>138382</v>
          </cell>
          <cell r="E112" t="str">
            <v>138382</v>
          </cell>
        </row>
        <row r="113">
          <cell r="A113" t="str">
            <v>Accum_SBGA_Accretable_9920_Imprmnt_Rlf</v>
          </cell>
          <cell r="B113" t="str">
            <v>Sale Relief of Accum Amortization on Secured Borrowing Asset lots for 99-20 Accretable Impairment</v>
          </cell>
          <cell r="C113">
            <v>11212</v>
          </cell>
          <cell r="D113" t="str">
            <v>138382</v>
          </cell>
          <cell r="E113" t="str">
            <v>138382</v>
          </cell>
        </row>
        <row r="114">
          <cell r="A114" t="str">
            <v>Accum_SBGA_BAdj_CNSL</v>
          </cell>
          <cell r="B114" t="str">
            <v>Accumulated Amortization on Secured Borrowing Asset lots for Consolidation CBA (Securities)</v>
          </cell>
          <cell r="C114">
            <v>1812</v>
          </cell>
          <cell r="D114">
            <v>111322</v>
          </cell>
          <cell r="E114">
            <v>112818</v>
          </cell>
        </row>
        <row r="115">
          <cell r="A115" t="str">
            <v>Accum_SBGA_BAdj_COMMIT</v>
          </cell>
          <cell r="B115" t="str">
            <v>Accum Amortization on Secured Borrowing Asset lots for Original Commitment CBA (Non OCI)</v>
          </cell>
          <cell r="C115">
            <v>1512</v>
          </cell>
          <cell r="D115">
            <v>111322</v>
          </cell>
          <cell r="E115">
            <v>112818</v>
          </cell>
        </row>
        <row r="116">
          <cell r="A116" t="str">
            <v>Accum_SBGA_BAdj_DRCN</v>
          </cell>
          <cell r="B116" t="str">
            <v>Accumulated Amortization on Secured Borrowing Asset lots for Consolidation CBA (Securities)</v>
          </cell>
          <cell r="C116">
            <v>11012</v>
          </cell>
          <cell r="D116">
            <v>111322</v>
          </cell>
          <cell r="E116">
            <v>112818</v>
          </cell>
        </row>
        <row r="117">
          <cell r="A117" t="str">
            <v>Accum_SBGA_BAdj_FS65</v>
          </cell>
          <cell r="B117" t="str">
            <v>Accumulated Amortization on Secured Borrowing Asset lots for Original FS65 Basis Adjustment</v>
          </cell>
          <cell r="C117">
            <v>11112</v>
          </cell>
          <cell r="D117">
            <v>111322</v>
          </cell>
          <cell r="E117">
            <v>112818</v>
          </cell>
        </row>
        <row r="118">
          <cell r="A118" t="str">
            <v>Accum_SBGA_BAdj_GFAS_CNSL</v>
          </cell>
          <cell r="B118" t="str">
            <v>Accum Amortization on Secured Borrowing Asset lots for GFAS Cost Basis Adjustment (Securities)</v>
          </cell>
          <cell r="C118">
            <v>1912</v>
          </cell>
          <cell r="D118">
            <v>111322</v>
          </cell>
          <cell r="E118">
            <v>112818</v>
          </cell>
        </row>
        <row r="119">
          <cell r="A119" t="str">
            <v>Accum_SBGA_BAdj_RSTMT</v>
          </cell>
          <cell r="B119" t="str">
            <v>Accumulated Amortization on Secured Borrowing Asset lots for Original Restatement Basis Adjustment</v>
          </cell>
          <cell r="C119">
            <v>1712</v>
          </cell>
          <cell r="D119">
            <v>111322</v>
          </cell>
          <cell r="E119">
            <v>112818</v>
          </cell>
        </row>
        <row r="120">
          <cell r="A120" t="str">
            <v>Accum_SBGA_BAdj_TS</v>
          </cell>
          <cell r="B120" t="str">
            <v>Accumulated Amortization on Secured Borrowing Asset lots on Trade Support CBA</v>
          </cell>
          <cell r="C120">
            <v>1612</v>
          </cell>
          <cell r="D120">
            <v>111322</v>
          </cell>
          <cell r="E120">
            <v>112818</v>
          </cell>
        </row>
        <row r="121">
          <cell r="A121" t="str">
            <v>Accum_SBGA_CNSL_RCLS_Rlf</v>
          </cell>
          <cell r="B121" t="str">
            <v>FIN 46 Reclass Relief Amortization on Secured Borrowing Asset lots for Consolidation CBA (Securities)</v>
          </cell>
          <cell r="C121">
            <v>1812</v>
          </cell>
          <cell r="D121">
            <v>111322</v>
          </cell>
          <cell r="E121">
            <v>112818</v>
          </cell>
        </row>
        <row r="122">
          <cell r="A122" t="str">
            <v>Accum_SBGA_CNSL_Rlf</v>
          </cell>
          <cell r="B122" t="str">
            <v>Sale Relief of Accum Amortization on Secured Borrowing Asset lots for Consolidation CBA (Securities)</v>
          </cell>
          <cell r="C122">
            <v>1812</v>
          </cell>
          <cell r="D122">
            <v>111322</v>
          </cell>
          <cell r="E122">
            <v>112818</v>
          </cell>
        </row>
        <row r="123">
          <cell r="A123" t="str">
            <v>Accum_SBGA_COMMIT_RCLS_Rlf</v>
          </cell>
          <cell r="B123" t="str">
            <v>FIN 46 Reclass Relief Amort on Secured Borrowing Asset lots for Original Commitment CBA (Non OCI)</v>
          </cell>
          <cell r="C123">
            <v>1512</v>
          </cell>
          <cell r="D123">
            <v>111322</v>
          </cell>
          <cell r="E123">
            <v>112818</v>
          </cell>
        </row>
        <row r="124">
          <cell r="A124" t="str">
            <v>Accum_SBGA_COMMIT_Rlf</v>
          </cell>
          <cell r="B124" t="str">
            <v>Sale Relief of Accum Amort on Secured Borrowing Asset lots for Original Commitment CBA (Non OCI)</v>
          </cell>
          <cell r="C124">
            <v>1512</v>
          </cell>
          <cell r="D124">
            <v>111322</v>
          </cell>
          <cell r="E124">
            <v>112818</v>
          </cell>
        </row>
        <row r="125">
          <cell r="A125" t="str">
            <v>Accum_SBGA_DefFee</v>
          </cell>
          <cell r="B125" t="str">
            <v>Accumulated Amortization on Secured Borrowing Asset lots for Original Deferred Fees</v>
          </cell>
          <cell r="C125">
            <v>1412</v>
          </cell>
          <cell r="D125">
            <v>111322</v>
          </cell>
          <cell r="E125">
            <v>112818</v>
          </cell>
        </row>
        <row r="126">
          <cell r="A126" t="str">
            <v>Accum_SBGA_DefFee_RCLS_Rlf</v>
          </cell>
          <cell r="B126" t="str">
            <v>FIN 46 Reclass Relief Amortization on Secured Borrowing Asset lots for Original Deferred Fees</v>
          </cell>
          <cell r="C126">
            <v>1412</v>
          </cell>
          <cell r="D126">
            <v>111322</v>
          </cell>
          <cell r="E126">
            <v>112818</v>
          </cell>
        </row>
        <row r="127">
          <cell r="A127" t="str">
            <v>Accum_SBGA_DefFee_Rlf</v>
          </cell>
          <cell r="B127" t="str">
            <v>Sale Relief of Accumulated Amortization on Secured Borrowing Asset lots for Original Deferred Fees</v>
          </cell>
          <cell r="C127">
            <v>1412</v>
          </cell>
          <cell r="D127">
            <v>111322</v>
          </cell>
          <cell r="E127">
            <v>112818</v>
          </cell>
        </row>
        <row r="128">
          <cell r="A128" t="str">
            <v>Accum_SBGA_Disc</v>
          </cell>
          <cell r="B128" t="str">
            <v>Accumulated Amortization on Secured Borrowing Asset lots for Original Discount</v>
          </cell>
          <cell r="C128">
            <v>1312</v>
          </cell>
          <cell r="D128">
            <v>111322</v>
          </cell>
          <cell r="E128">
            <v>112818</v>
          </cell>
        </row>
        <row r="129">
          <cell r="A129" t="str">
            <v>Accum_SBGA_Disc_RCLS_Rlf</v>
          </cell>
          <cell r="B129" t="str">
            <v>FIN 46 Reclass Relief Amortization on Secured Borrowing Asset lots for Original Discount</v>
          </cell>
          <cell r="C129">
            <v>1312</v>
          </cell>
          <cell r="D129">
            <v>111322</v>
          </cell>
          <cell r="E129">
            <v>112818</v>
          </cell>
        </row>
        <row r="130">
          <cell r="A130" t="str">
            <v>Accum_SBGA_Disc_Rlf</v>
          </cell>
          <cell r="B130" t="str">
            <v>Sale Relief of Accumulated Amortization on Secured Borrowing Asset lots for Original Discount</v>
          </cell>
          <cell r="C130">
            <v>1312</v>
          </cell>
          <cell r="D130">
            <v>111322</v>
          </cell>
          <cell r="E130">
            <v>112818</v>
          </cell>
        </row>
        <row r="131">
          <cell r="A131" t="str">
            <v>Accum_SBGA_DRCN_RCLS_Rlf</v>
          </cell>
          <cell r="B131" t="str">
            <v>FIN 46 Reclass Relief Amortization on Secured Borrowing Asset lots for Consolidation CBA (Securities)</v>
          </cell>
          <cell r="C131">
            <v>11012</v>
          </cell>
          <cell r="D131">
            <v>111322</v>
          </cell>
          <cell r="E131">
            <v>112818</v>
          </cell>
        </row>
        <row r="132">
          <cell r="A132" t="str">
            <v>Accum_SBGA_DRCN_Rlf</v>
          </cell>
          <cell r="B132" t="str">
            <v>Sale Relief of Accum Amortization on Secured Borrowing Asset lots for Consolidation CBA (Securities)</v>
          </cell>
          <cell r="C132">
            <v>11012</v>
          </cell>
          <cell r="D132">
            <v>111322</v>
          </cell>
          <cell r="E132">
            <v>112818</v>
          </cell>
        </row>
        <row r="133">
          <cell r="A133" t="str">
            <v>Accum_SBGA_FS65_RCLS_Rlf</v>
          </cell>
          <cell r="B133" t="str">
            <v>FIN 46 Reclass Relief Amortization on Secured Borrowing Asset lots for Original FS65 Basis Adjustment</v>
          </cell>
          <cell r="C133">
            <v>11112</v>
          </cell>
          <cell r="D133">
            <v>111322</v>
          </cell>
          <cell r="E133">
            <v>112818</v>
          </cell>
        </row>
        <row r="134">
          <cell r="A134" t="str">
            <v>Accum_SBGA_FS65_Rlf</v>
          </cell>
          <cell r="B134" t="str">
            <v>Sale Relief of Accum Amortization on Secured Borrowing Asset lots for Original FS65 Basis Adjustment</v>
          </cell>
          <cell r="C134">
            <v>11112</v>
          </cell>
          <cell r="D134">
            <v>111322</v>
          </cell>
          <cell r="E134">
            <v>112818</v>
          </cell>
        </row>
        <row r="135">
          <cell r="A135" t="str">
            <v>Accum_SBGA_GFAS_CNSL_Rlf</v>
          </cell>
          <cell r="B135" t="str">
            <v>Sale Relief of Accum Amort on Secured Borrowing Asset lots for GFAS CBA (Securities)</v>
          </cell>
          <cell r="C135">
            <v>1912</v>
          </cell>
          <cell r="D135">
            <v>111322</v>
          </cell>
          <cell r="E135">
            <v>112818</v>
          </cell>
        </row>
        <row r="136">
          <cell r="A136" t="str">
            <v>Accum_SBGA_GFAS_RCLS_Rlf</v>
          </cell>
          <cell r="B136" t="str">
            <v>FIN 46 Reclass Relief Amortization on Secured Borrowing Asset lots for GFAS CBA (Securities)</v>
          </cell>
          <cell r="C136">
            <v>1912</v>
          </cell>
          <cell r="D136">
            <v>111322</v>
          </cell>
          <cell r="E136">
            <v>112818</v>
          </cell>
        </row>
        <row r="137">
          <cell r="A137" t="str">
            <v>Accum_SBGA_Prem</v>
          </cell>
          <cell r="B137" t="str">
            <v>Accumulated Amortization on Secured Borrowing Asset lots for Original Premium</v>
          </cell>
          <cell r="C137">
            <v>1212</v>
          </cell>
          <cell r="D137">
            <v>111322</v>
          </cell>
          <cell r="E137">
            <v>112818</v>
          </cell>
        </row>
        <row r="138">
          <cell r="A138" t="str">
            <v>Accum_SBGA_Prem_RCLS_Rlf</v>
          </cell>
          <cell r="B138" t="str">
            <v>FIN 46 Reclass Relief Amortization on Secured Borrowing Asset lots for Original Premium</v>
          </cell>
          <cell r="C138">
            <v>1212</v>
          </cell>
          <cell r="D138">
            <v>111322</v>
          </cell>
          <cell r="E138">
            <v>112818</v>
          </cell>
        </row>
        <row r="139">
          <cell r="A139" t="str">
            <v>Accum_SBGA_Prem_Rlf</v>
          </cell>
          <cell r="B139" t="str">
            <v>Sale Relief of Accumulated Amortization on Secured Borrowing Asset lots for Original Premium</v>
          </cell>
          <cell r="C139">
            <v>1212</v>
          </cell>
          <cell r="D139">
            <v>111322</v>
          </cell>
          <cell r="E139">
            <v>112818</v>
          </cell>
        </row>
        <row r="140">
          <cell r="A140" t="str">
            <v>Accum_SBGA_RSTMT_RCLS_Rlf</v>
          </cell>
          <cell r="B140" t="str">
            <v>FIN 46 Reclass Relief Amort on Secured Borrowing Asset lots for Original Restatement Basis Adjustment</v>
          </cell>
          <cell r="C140">
            <v>1712</v>
          </cell>
          <cell r="D140">
            <v>111322</v>
          </cell>
          <cell r="E140">
            <v>112818</v>
          </cell>
        </row>
        <row r="141">
          <cell r="A141" t="str">
            <v>Accum_SBGA_RSTMT_Rlf</v>
          </cell>
          <cell r="B141" t="str">
            <v>Sale Relief of Accum Amort on Secured Borrowing Asset lots for Original Restatement Basis Adjustment</v>
          </cell>
          <cell r="C141">
            <v>1712</v>
          </cell>
          <cell r="D141">
            <v>111322</v>
          </cell>
          <cell r="E141">
            <v>112818</v>
          </cell>
        </row>
        <row r="142">
          <cell r="A142" t="str">
            <v>Accum_SBGA_TS_RCLS_Rlf</v>
          </cell>
          <cell r="B142" t="str">
            <v>FIN 46 Reclass Relief Amortization on Secured Borrowing Asset lots on Trade Support CBA</v>
          </cell>
          <cell r="C142">
            <v>1612</v>
          </cell>
          <cell r="D142">
            <v>111322</v>
          </cell>
          <cell r="E142">
            <v>112818</v>
          </cell>
        </row>
        <row r="143">
          <cell r="A143" t="str">
            <v>Accum_SBGA_TS_Rlf</v>
          </cell>
          <cell r="B143" t="str">
            <v>Sale Relief of Accumulated Amortization on Secured Borrowing Asset lots on Trade Support CBA</v>
          </cell>
          <cell r="C143">
            <v>1612</v>
          </cell>
          <cell r="D143">
            <v>111322</v>
          </cell>
          <cell r="E143">
            <v>112818</v>
          </cell>
        </row>
        <row r="144">
          <cell r="A144" t="str">
            <v>Accum_SBGL_Accretable_115_Imprmnt</v>
          </cell>
          <cell r="B144" t="str">
            <v>Accumulated Amortization for FAS115 Accretable Impairment</v>
          </cell>
          <cell r="C144">
            <v>11213</v>
          </cell>
          <cell r="D144" t="str">
            <v>138384</v>
          </cell>
          <cell r="E144" t="str">
            <v>138384</v>
          </cell>
        </row>
        <row r="145">
          <cell r="A145" t="str">
            <v>Accum_SBGL_Accretable_115_Imprmnt_Rlf</v>
          </cell>
          <cell r="B145" t="str">
            <v>Sale Relief of Accum Amortization on Secured Borrowing Liability lots for FAS115 Accretable Impairment</v>
          </cell>
          <cell r="C145">
            <v>11213</v>
          </cell>
          <cell r="D145" t="str">
            <v>138384</v>
          </cell>
          <cell r="E145" t="str">
            <v>138384</v>
          </cell>
        </row>
        <row r="146">
          <cell r="A146" t="str">
            <v>Accum_SBGL_Accretable_9920_Imprmnt</v>
          </cell>
          <cell r="B146" t="str">
            <v>Accumulated Amortization for 99-20 Accretable Impairment</v>
          </cell>
          <cell r="C146">
            <v>11213</v>
          </cell>
          <cell r="D146" t="str">
            <v>138382</v>
          </cell>
          <cell r="E146" t="str">
            <v>138382</v>
          </cell>
        </row>
        <row r="147">
          <cell r="A147" t="str">
            <v>Accum_SBGL_Accretable_9920_Imprmnt_Rlf</v>
          </cell>
          <cell r="B147" t="str">
            <v>Sale Relief of Accum Amortization on Secured Borrowing Liability lots for 99-20 Accretable Impairment</v>
          </cell>
          <cell r="C147">
            <v>11213</v>
          </cell>
          <cell r="D147" t="str">
            <v>138382</v>
          </cell>
          <cell r="E147" t="str">
            <v>138382</v>
          </cell>
        </row>
        <row r="148">
          <cell r="A148" t="str">
            <v>Accum_SBGL_BAdj_CNSL</v>
          </cell>
          <cell r="B148" t="str">
            <v>Accumulated Amortization for Consolidation CBA (Securities) for Secured Borrowing Liability</v>
          </cell>
          <cell r="C148">
            <v>1813</v>
          </cell>
          <cell r="D148">
            <v>223011</v>
          </cell>
          <cell r="E148">
            <v>223010</v>
          </cell>
        </row>
        <row r="149">
          <cell r="A149" t="str">
            <v>Accum_SBGL_BAdj_COMMIT</v>
          </cell>
          <cell r="B149" t="str">
            <v>Accumulated Amortization for Commitment CBA (Non OCI) for Secured Borrowing Liability</v>
          </cell>
          <cell r="C149">
            <v>1513</v>
          </cell>
          <cell r="D149">
            <v>223011</v>
          </cell>
          <cell r="E149">
            <v>223010</v>
          </cell>
        </row>
        <row r="150">
          <cell r="A150" t="str">
            <v>Accum_SBGL_BAdj_DRCN</v>
          </cell>
          <cell r="B150" t="str">
            <v>Accumulated Amortization for Consolidation CBA (Securities) for Secured Borrowing Liability</v>
          </cell>
          <cell r="C150">
            <v>11013</v>
          </cell>
          <cell r="D150">
            <v>223011</v>
          </cell>
          <cell r="E150">
            <v>223010</v>
          </cell>
        </row>
        <row r="151">
          <cell r="A151" t="str">
            <v>Accum_SBGL_BAdj_FS65</v>
          </cell>
          <cell r="B151" t="str">
            <v>Accumulated Amortization for Original FS65 Basis Adjustment for Secured Borrowing Liability</v>
          </cell>
          <cell r="C151">
            <v>11113</v>
          </cell>
          <cell r="D151">
            <v>223011</v>
          </cell>
          <cell r="E151">
            <v>223010</v>
          </cell>
        </row>
        <row r="152">
          <cell r="A152" t="str">
            <v>Accum_SBGL_BAdj_GFAS_CNSL</v>
          </cell>
          <cell r="B152" t="str">
            <v>Accumulated Amortization for GFAS Cost Basis Adjustment (Securities) for Secured Borrowing Liability</v>
          </cell>
          <cell r="C152">
            <v>1913</v>
          </cell>
          <cell r="D152">
            <v>223011</v>
          </cell>
          <cell r="E152">
            <v>223010</v>
          </cell>
        </row>
        <row r="153">
          <cell r="A153" t="str">
            <v>Accum_SBGL_BAdj_RSTMT</v>
          </cell>
          <cell r="B153" t="str">
            <v>Accumulated Amortization for Original Restatement Basis Adjustment for Secured Borrowing Liability</v>
          </cell>
          <cell r="C153">
            <v>1713</v>
          </cell>
          <cell r="D153">
            <v>223011</v>
          </cell>
          <cell r="E153">
            <v>223010</v>
          </cell>
        </row>
        <row r="154">
          <cell r="A154" t="str">
            <v>Accum_SBGL_BAdj_TS</v>
          </cell>
          <cell r="B154" t="str">
            <v>Accumulated Amortization on Trade Support CBA for Secured Borrowing Liability</v>
          </cell>
          <cell r="C154">
            <v>1613</v>
          </cell>
          <cell r="D154">
            <v>223011</v>
          </cell>
          <cell r="E154">
            <v>223010</v>
          </cell>
        </row>
        <row r="155">
          <cell r="A155" t="str">
            <v>Accum_SBGL_CNSL_Rlf</v>
          </cell>
          <cell r="B155" t="str">
            <v>Sale Relief of Accum Amortization on Secured Borrowing Liability lots for Consolidation CBA (Securities)</v>
          </cell>
          <cell r="C155">
            <v>1813</v>
          </cell>
          <cell r="D155">
            <v>223011</v>
          </cell>
          <cell r="E155">
            <v>223010</v>
          </cell>
        </row>
        <row r="156">
          <cell r="A156" t="str">
            <v>Accum_SBGL_COMMIT_Rlf</v>
          </cell>
          <cell r="B156" t="str">
            <v>Sale Relief of Accum Amort on Secured Borrowing Liability lots for Original Commitment CBA (Non OCI)</v>
          </cell>
          <cell r="C156">
            <v>1513</v>
          </cell>
          <cell r="D156">
            <v>223011</v>
          </cell>
          <cell r="E156">
            <v>223010</v>
          </cell>
        </row>
        <row r="157">
          <cell r="A157" t="str">
            <v>Accum_SBGL_Def_GainLoss</v>
          </cell>
          <cell r="B157" t="str">
            <v>Accumulated Amortization for Deferred Gain Loss  for Secured Borrowing Liability</v>
          </cell>
          <cell r="C157">
            <v>1413</v>
          </cell>
          <cell r="D157">
            <v>223011</v>
          </cell>
          <cell r="E157" t="str">
            <v>223010</v>
          </cell>
        </row>
        <row r="158">
          <cell r="A158" t="str">
            <v>Accum_SBGL_DefFee</v>
          </cell>
          <cell r="B158" t="str">
            <v>Accumulated Amortization for Original Deferred Fees for Secured Borrowing Liability</v>
          </cell>
          <cell r="C158">
            <v>1413</v>
          </cell>
          <cell r="D158">
            <v>223011</v>
          </cell>
          <cell r="E158">
            <v>223010</v>
          </cell>
        </row>
        <row r="159">
          <cell r="A159" t="str">
            <v>Accum_SBGL_DefFee_Rlf</v>
          </cell>
          <cell r="B159" t="str">
            <v>Sale Relief of Accumulated Amortization on Secured Borrowing Liability lots for Original Deferred Fees</v>
          </cell>
          <cell r="C159">
            <v>1413</v>
          </cell>
          <cell r="D159">
            <v>223011</v>
          </cell>
          <cell r="E159">
            <v>223010</v>
          </cell>
        </row>
        <row r="160">
          <cell r="A160" t="str">
            <v>Accum_SBGL_Disc</v>
          </cell>
          <cell r="B160" t="str">
            <v>Accumulated Amortization for Original Discount for Secured Borrowing Liability</v>
          </cell>
          <cell r="C160">
            <v>1313</v>
          </cell>
          <cell r="D160">
            <v>223011</v>
          </cell>
          <cell r="E160">
            <v>223010</v>
          </cell>
        </row>
        <row r="161">
          <cell r="A161" t="str">
            <v>Accum_SBGL_Disc_Rlf</v>
          </cell>
          <cell r="B161" t="str">
            <v>Sale Relief of Accumulated Amortization on Secured Borrowing Liability lots for Original Discount</v>
          </cell>
          <cell r="C161">
            <v>1313</v>
          </cell>
          <cell r="D161">
            <v>223011</v>
          </cell>
          <cell r="E161">
            <v>223010</v>
          </cell>
        </row>
        <row r="162">
          <cell r="A162" t="str">
            <v>Accum_SBGL_DRCN_Rlf</v>
          </cell>
          <cell r="B162" t="str">
            <v>Sale Relief of Accum Amortization on Secured Borrowing Liability lots for Consolidation CBA (Securities)</v>
          </cell>
          <cell r="C162">
            <v>11013</v>
          </cell>
          <cell r="D162">
            <v>223011</v>
          </cell>
          <cell r="E162">
            <v>223010</v>
          </cell>
        </row>
        <row r="163">
          <cell r="A163" t="str">
            <v>Accum_SBGL_FS65_Rlf</v>
          </cell>
          <cell r="B163" t="str">
            <v>Sale Relief of Accumulated Amortization on Secured Borrowing Liability lots for Original FS65 CBA</v>
          </cell>
          <cell r="C163">
            <v>11113</v>
          </cell>
          <cell r="D163">
            <v>223011</v>
          </cell>
          <cell r="E163">
            <v>223010</v>
          </cell>
        </row>
        <row r="164">
          <cell r="A164" t="str">
            <v>Accum_SBGL_Prem</v>
          </cell>
          <cell r="B164" t="str">
            <v>Accumulated Amortization for Original Premium for Secured Borrowing Liability</v>
          </cell>
          <cell r="C164">
            <v>1213</v>
          </cell>
          <cell r="D164">
            <v>223011</v>
          </cell>
          <cell r="E164">
            <v>223010</v>
          </cell>
        </row>
        <row r="165">
          <cell r="A165" t="str">
            <v>Accum_SBGL_Prem_Rlf</v>
          </cell>
          <cell r="B165" t="str">
            <v>Sale Relief of Accumulated Amortization on Secured Borrowing Liability lots for Original Premium</v>
          </cell>
          <cell r="C165">
            <v>1213</v>
          </cell>
          <cell r="D165">
            <v>223011</v>
          </cell>
          <cell r="E165">
            <v>223010</v>
          </cell>
        </row>
        <row r="166">
          <cell r="A166" t="str">
            <v>Accum_SBGL_RSTMT_Rlf</v>
          </cell>
          <cell r="B166" t="str">
            <v>Sale Relief of Accumulated Amortization on Secured Borrowing Liability lots for Original Restatement CBA</v>
          </cell>
          <cell r="C166">
            <v>1713</v>
          </cell>
          <cell r="D166">
            <v>223011</v>
          </cell>
          <cell r="E166">
            <v>223010</v>
          </cell>
        </row>
        <row r="167">
          <cell r="A167" t="str">
            <v>Accum_SBGL_TS_Rlf</v>
          </cell>
          <cell r="B167" t="str">
            <v>Sale Relief of Accumulated Amortization on Secured Borrowing Liability lots on Trade Support CBA</v>
          </cell>
          <cell r="C167">
            <v>1613</v>
          </cell>
          <cell r="D167">
            <v>223011</v>
          </cell>
          <cell r="E167">
            <v>223010</v>
          </cell>
        </row>
        <row r="168">
          <cell r="A168" t="str">
            <v>Am_Accretable_115_Imprmnt_Inc_Exp</v>
          </cell>
          <cell r="B168" t="str">
            <v>Amortization Inc/Exp for FAS115 Accretable Impairments</v>
          </cell>
          <cell r="C168">
            <v>31210</v>
          </cell>
          <cell r="D168" t="str">
            <v>428324</v>
          </cell>
          <cell r="E168" t="str">
            <v>428324</v>
          </cell>
        </row>
        <row r="169">
          <cell r="A169" t="str">
            <v>Am_Accretable_9920_Imprmnt_Inc_Exp</v>
          </cell>
          <cell r="B169" t="str">
            <v>Amortization Inc/Exp for 99-20 Accretable Impairments</v>
          </cell>
          <cell r="C169">
            <v>31210</v>
          </cell>
          <cell r="D169" t="str">
            <v>428323</v>
          </cell>
          <cell r="E169" t="str">
            <v>428323</v>
          </cell>
        </row>
        <row r="170">
          <cell r="A170" t="str">
            <v>Am_BAdj_CNSL_Inc_Exp</v>
          </cell>
          <cell r="B170" t="str">
            <v>Amortization Income/Expense for FIN 46 Consolidation CBA</v>
          </cell>
          <cell r="C170">
            <v>4810</v>
          </cell>
          <cell r="D170">
            <v>428392</v>
          </cell>
          <cell r="E170">
            <v>428592</v>
          </cell>
        </row>
        <row r="171">
          <cell r="A171" t="str">
            <v>Am_BAdj_COMMIT_Inc_Exp</v>
          </cell>
          <cell r="B171" t="str">
            <v>Amortization Income/Expense for Commitment CBA (Non OCI)</v>
          </cell>
          <cell r="C171">
            <v>4510</v>
          </cell>
          <cell r="D171">
            <v>428332</v>
          </cell>
          <cell r="E171">
            <v>428532</v>
          </cell>
        </row>
        <row r="172">
          <cell r="A172" t="str">
            <v>Am_BAdj_DRCN_Inc_Exp</v>
          </cell>
          <cell r="B172" t="str">
            <v>Amortization Income/Expense for FIN 46 De-recognition CBA</v>
          </cell>
          <cell r="C172">
            <v>41010</v>
          </cell>
          <cell r="D172">
            <v>428392</v>
          </cell>
          <cell r="E172">
            <v>428592</v>
          </cell>
        </row>
        <row r="173">
          <cell r="A173" t="str">
            <v>Am_BAdj_FS65_Inc_Exp</v>
          </cell>
          <cell r="B173" t="str">
            <v>Amortization Income/Expense for FS65 CBA</v>
          </cell>
          <cell r="C173">
            <v>41110</v>
          </cell>
          <cell r="D173">
            <v>428352</v>
          </cell>
          <cell r="E173">
            <v>428552</v>
          </cell>
        </row>
        <row r="174">
          <cell r="A174" t="str">
            <v>Am_BAdj_GFAS_CNSL_Inc_Exp</v>
          </cell>
          <cell r="B174" t="str">
            <v>Amortization Income/Expense for GFAS CBA</v>
          </cell>
          <cell r="C174">
            <v>4910</v>
          </cell>
          <cell r="D174">
            <v>428342</v>
          </cell>
          <cell r="E174">
            <v>428542</v>
          </cell>
        </row>
        <row r="175">
          <cell r="A175" t="str">
            <v>Am_BAdj_Inc_Exp_Ln</v>
          </cell>
          <cell r="B175" t="str">
            <v>Amortization Income/Expense for non-original CBA's reclassed from securities to loans</v>
          </cell>
          <cell r="C175">
            <v>41310</v>
          </cell>
          <cell r="D175" t="str">
            <v>420430</v>
          </cell>
          <cell r="E175" t="str">
            <v>420430</v>
          </cell>
        </row>
        <row r="176">
          <cell r="A176" t="str">
            <v>Am_BAdj_RSTMT_Inc_Exp</v>
          </cell>
          <cell r="B176" t="str">
            <v>Amortization Income/Expense for Restatement CBA</v>
          </cell>
          <cell r="C176">
            <v>4710</v>
          </cell>
          <cell r="D176">
            <v>428362</v>
          </cell>
          <cell r="E176">
            <v>428562</v>
          </cell>
        </row>
        <row r="177">
          <cell r="A177" t="str">
            <v>Am_BAdj_TS_Inc_Exp</v>
          </cell>
          <cell r="B177" t="str">
            <v>Period Amortization Income/Expense on Trade Support CBA</v>
          </cell>
          <cell r="C177">
            <v>4610</v>
          </cell>
          <cell r="D177">
            <v>428372</v>
          </cell>
          <cell r="E177">
            <v>428572</v>
          </cell>
        </row>
        <row r="178">
          <cell r="A178" t="str">
            <v>Am_Def_GainLoss_Inc_Exp</v>
          </cell>
          <cell r="B178" t="str">
            <v>Amortization Income / Expense for Deferred Gain Loss on SB Liability</v>
          </cell>
          <cell r="C178">
            <v>41203</v>
          </cell>
          <cell r="D178" t="str">
            <v>529165</v>
          </cell>
          <cell r="E178" t="str">
            <v>529160</v>
          </cell>
        </row>
        <row r="179">
          <cell r="A179" t="str">
            <v>Am_DefFee_Inc_Exp</v>
          </cell>
          <cell r="B179" t="str">
            <v>Amortization Income/Expense for Original Deferred Fees</v>
          </cell>
          <cell r="C179">
            <v>4410</v>
          </cell>
          <cell r="D179">
            <v>421312</v>
          </cell>
          <cell r="E179">
            <v>421504</v>
          </cell>
        </row>
        <row r="180">
          <cell r="A180" t="str">
            <v>Am_DefFee_Ln_Inc_Exp</v>
          </cell>
          <cell r="B180" t="str">
            <v>Amortization Income/Expense for Deferred Fee reclassed from securities to loans</v>
          </cell>
          <cell r="C180">
            <v>8410</v>
          </cell>
          <cell r="D180" t="str">
            <v/>
          </cell>
          <cell r="E180" t="str">
            <v/>
          </cell>
        </row>
        <row r="181">
          <cell r="A181" t="str">
            <v>Am_Disc_Inc_Exp</v>
          </cell>
          <cell r="B181" t="str">
            <v>Amortization Income/Expense for Original Discount</v>
          </cell>
          <cell r="C181">
            <v>4310</v>
          </cell>
          <cell r="D181">
            <v>421302</v>
          </cell>
          <cell r="E181">
            <v>421502</v>
          </cell>
        </row>
        <row r="182">
          <cell r="A182" t="str">
            <v>Am_Disc_Ln_Inc_Exp</v>
          </cell>
          <cell r="B182" t="str">
            <v>Amortization Income/Expense for Discount reclassed from securities to loans</v>
          </cell>
          <cell r="C182">
            <v>8310</v>
          </cell>
          <cell r="D182" t="str">
            <v/>
          </cell>
          <cell r="E182" t="str">
            <v/>
          </cell>
        </row>
        <row r="183">
          <cell r="A183" t="str">
            <v>Am_Prem_Inc_Exp</v>
          </cell>
          <cell r="B183" t="str">
            <v>Amortization Income/Expense for Original Premium</v>
          </cell>
          <cell r="C183">
            <v>4210</v>
          </cell>
          <cell r="D183">
            <v>421302</v>
          </cell>
          <cell r="E183">
            <v>421502</v>
          </cell>
        </row>
        <row r="184">
          <cell r="A184" t="str">
            <v>Am_Prem_Ln_Inc_Exp</v>
          </cell>
          <cell r="B184" t="str">
            <v>Amortization Income/Expense for Premium reclassed from securities to loans</v>
          </cell>
          <cell r="C184">
            <v>8210</v>
          </cell>
          <cell r="D184" t="str">
            <v/>
          </cell>
          <cell r="E184" t="str">
            <v/>
          </cell>
        </row>
        <row r="185">
          <cell r="A185" t="str">
            <v>CNSL_GainLoss</v>
          </cell>
          <cell r="B185" t="str">
            <v>Gain Loss recorded on FIN 46 consolidation and derecognition</v>
          </cell>
          <cell r="C185">
            <v>5140</v>
          </cell>
          <cell r="D185" t="str">
            <v>721130</v>
          </cell>
          <cell r="E185" t="str">
            <v>721130</v>
          </cell>
        </row>
        <row r="186">
          <cell r="A186" t="str">
            <v>CNSL_GainLoss_Omnibus</v>
          </cell>
          <cell r="B186" t="str">
            <v>Gain Loss recorded on FIN 46 consolidation and derecognition in omnibus</v>
          </cell>
          <cell r="C186">
            <v>5141</v>
          </cell>
          <cell r="D186" t="str">
            <v>721130</v>
          </cell>
          <cell r="E186" t="str">
            <v>721130</v>
          </cell>
        </row>
        <row r="187">
          <cell r="A187" t="str">
            <v>CNSL_OMNI_WSH</v>
          </cell>
          <cell r="B187" t="str">
            <v>Wash account for transferring consolication basis adjustments from omnibus to portfolio</v>
          </cell>
          <cell r="C187">
            <v>6801</v>
          </cell>
          <cell r="D187">
            <v>168925</v>
          </cell>
          <cell r="E187" t="str">
            <v>168937</v>
          </cell>
        </row>
        <row r="188">
          <cell r="A188" t="str">
            <v>Cum_Transition_Accum_Accretable</v>
          </cell>
          <cell r="B188" t="str">
            <v>Transition Adjustment for Accumulated Amortization (Accretable)</v>
          </cell>
          <cell r="C188">
            <v>31210</v>
          </cell>
          <cell r="D188" t="str">
            <v>330103</v>
          </cell>
          <cell r="E188" t="str">
            <v>330103</v>
          </cell>
        </row>
        <row r="189">
          <cell r="A189" t="str">
            <v>Cum_Transition_Accum_Badj_CNSL</v>
          </cell>
          <cell r="B189" t="str">
            <v>Transition Adjustment for Accumulated Amortization Consolidation Adjustment</v>
          </cell>
          <cell r="C189">
            <v>3810</v>
          </cell>
          <cell r="D189" t="str">
            <v>330103</v>
          </cell>
          <cell r="E189" t="str">
            <v>330103</v>
          </cell>
        </row>
        <row r="190">
          <cell r="A190" t="str">
            <v>Cum_Transition_Accum_Badj_DRCN</v>
          </cell>
          <cell r="B190" t="str">
            <v>Transition Adjustment for Accumulated Amortization Derecognition Adjustment</v>
          </cell>
          <cell r="C190">
            <v>31010</v>
          </cell>
          <cell r="D190" t="str">
            <v>330103</v>
          </cell>
          <cell r="E190" t="str">
            <v>330103</v>
          </cell>
        </row>
        <row r="191">
          <cell r="A191" t="str">
            <v>Cum_Transition_Accum_Badj_GFAS</v>
          </cell>
          <cell r="B191" t="str">
            <v>Transition Adjustment for Accumulated Amortization GFAS Adjustment</v>
          </cell>
          <cell r="C191">
            <v>31010</v>
          </cell>
          <cell r="D191" t="str">
            <v>330103</v>
          </cell>
          <cell r="E191" t="str">
            <v>330103</v>
          </cell>
        </row>
        <row r="192">
          <cell r="A192" t="str">
            <v>Cum_Transition_Accum_COMMIT</v>
          </cell>
          <cell r="B192" t="str">
            <v>Transition Adjustment for Accumulated Amortization (Commitment CBA)</v>
          </cell>
          <cell r="C192">
            <v>3510</v>
          </cell>
          <cell r="D192" t="str">
            <v>330103</v>
          </cell>
          <cell r="E192" t="str">
            <v>330103</v>
          </cell>
        </row>
        <row r="193">
          <cell r="A193" t="str">
            <v>Cum_Transition_Accum_DefFee</v>
          </cell>
          <cell r="B193" t="str">
            <v>Transition Adjustment for Accumulated Amortization (Deferred Fee)</v>
          </cell>
          <cell r="C193">
            <v>3410</v>
          </cell>
          <cell r="D193" t="str">
            <v>330103</v>
          </cell>
          <cell r="E193" t="str">
            <v>330103</v>
          </cell>
        </row>
        <row r="194">
          <cell r="A194" t="str">
            <v>Cum_Transition_Accum_Disc</v>
          </cell>
          <cell r="B194" t="str">
            <v>Transition Adjustment for Accumulated Amortization (Original Discount)</v>
          </cell>
          <cell r="C194">
            <v>3310</v>
          </cell>
          <cell r="D194" t="str">
            <v>330103</v>
          </cell>
          <cell r="E194" t="str">
            <v>330103</v>
          </cell>
        </row>
        <row r="195">
          <cell r="A195" t="str">
            <v>Cum_Transition_Accum_FS65</v>
          </cell>
          <cell r="B195" t="str">
            <v>Transition Adjustment for Accumulated Amortization (FS65)</v>
          </cell>
          <cell r="C195">
            <v>31110</v>
          </cell>
          <cell r="D195" t="str">
            <v>330103</v>
          </cell>
          <cell r="E195" t="str">
            <v>330103</v>
          </cell>
        </row>
        <row r="196">
          <cell r="A196" t="str">
            <v>Cum_Transition_Accum_Prem</v>
          </cell>
          <cell r="B196" t="str">
            <v>Transition Adjustment for Accumulated Amortization (Original Prem)</v>
          </cell>
          <cell r="C196">
            <v>3210</v>
          </cell>
          <cell r="D196" t="str">
            <v>330103</v>
          </cell>
          <cell r="E196" t="str">
            <v>330103</v>
          </cell>
        </row>
        <row r="197">
          <cell r="A197" t="str">
            <v>Cum_Transition_Accum_RSTMT</v>
          </cell>
          <cell r="B197" t="str">
            <v>Transition Adjustment for Accumulated Amortization (Restatement CBA)</v>
          </cell>
          <cell r="C197">
            <v>3710</v>
          </cell>
          <cell r="D197" t="str">
            <v>330103</v>
          </cell>
          <cell r="E197" t="str">
            <v>330103</v>
          </cell>
        </row>
        <row r="198">
          <cell r="A198" t="str">
            <v>Cum_Transition_Badj_CNSL_GainLoss</v>
          </cell>
          <cell r="B198" t="str">
            <v>Transition Adjustment for Consolidation / Derecognition Adjustment Gain / Loss</v>
          </cell>
          <cell r="C198">
            <v>3800</v>
          </cell>
          <cell r="D198" t="str">
            <v>330103</v>
          </cell>
          <cell r="E198" t="str">
            <v>330103</v>
          </cell>
        </row>
        <row r="199">
          <cell r="A199" t="str">
            <v>Cum_Transition_FAS115_MTM</v>
          </cell>
          <cell r="B199" t="str">
            <v>Transition Adjustment for FAS115 MTM (Portfolio)</v>
          </cell>
          <cell r="C199">
            <v>3150</v>
          </cell>
          <cell r="D199" t="str">
            <v/>
          </cell>
          <cell r="E199" t="str">
            <v>330103</v>
          </cell>
        </row>
        <row r="200">
          <cell r="A200" t="str">
            <v>Cum_Transition_FAS115_MTM_Omnibus</v>
          </cell>
          <cell r="B200" t="str">
            <v>Transition Adjustment for FAS115 MTM (Omnibus)</v>
          </cell>
          <cell r="C200">
            <v>3151</v>
          </cell>
          <cell r="D200" t="str">
            <v/>
          </cell>
          <cell r="E200" t="str">
            <v>330103</v>
          </cell>
        </row>
        <row r="201">
          <cell r="A201" t="str">
            <v>Cum_Transition_Impr_Accretable</v>
          </cell>
          <cell r="B201" t="str">
            <v>Transition Adjustment for Accumulated Impairment (Accretable)</v>
          </cell>
          <cell r="C201">
            <v>31260</v>
          </cell>
          <cell r="D201" t="str">
            <v>330103</v>
          </cell>
          <cell r="E201" t="str">
            <v>330103</v>
          </cell>
        </row>
        <row r="202">
          <cell r="A202" t="str">
            <v>Cum_Transition_Impr_COMMIT</v>
          </cell>
          <cell r="B202" t="str">
            <v>Transition Adjustment for Accumulated Impairment (Commitment CBA)</v>
          </cell>
          <cell r="C202">
            <v>3560</v>
          </cell>
          <cell r="D202" t="str">
            <v>330103</v>
          </cell>
          <cell r="E202" t="str">
            <v>330103</v>
          </cell>
        </row>
        <row r="203">
          <cell r="A203" t="str">
            <v>Cum_Transition_Impr_DefFee</v>
          </cell>
          <cell r="B203" t="str">
            <v>Transition Adjustment for Accumulated Impairment (Deferred Fee)</v>
          </cell>
          <cell r="C203">
            <v>3460</v>
          </cell>
          <cell r="D203" t="str">
            <v>330103</v>
          </cell>
          <cell r="E203" t="str">
            <v>330103</v>
          </cell>
        </row>
        <row r="204">
          <cell r="A204" t="str">
            <v>Cum_Transition_Impr_FS65</v>
          </cell>
          <cell r="B204" t="str">
            <v>Transition Adjustment for Accumulated Impairment (FS65)</v>
          </cell>
          <cell r="C204">
            <v>31160</v>
          </cell>
          <cell r="D204" t="str">
            <v>330103</v>
          </cell>
          <cell r="E204" t="str">
            <v>330103</v>
          </cell>
        </row>
        <row r="205">
          <cell r="A205" t="str">
            <v>Cum_Transition_Impr_Prem</v>
          </cell>
          <cell r="B205" t="str">
            <v>Transition Adjustment for Accumulated Impairment (Original Prem)</v>
          </cell>
          <cell r="C205">
            <v>3260</v>
          </cell>
          <cell r="D205" t="str">
            <v>330103</v>
          </cell>
          <cell r="E205" t="str">
            <v>330103</v>
          </cell>
        </row>
        <row r="206">
          <cell r="A206" t="str">
            <v>Cum_Transition_Impr_RSTMT</v>
          </cell>
          <cell r="B206" t="str">
            <v>Transition Adjustment for Accumulated Impairment (Restatement CBA)</v>
          </cell>
          <cell r="C206">
            <v>3760</v>
          </cell>
          <cell r="D206" t="str">
            <v>330103</v>
          </cell>
          <cell r="E206" t="str">
            <v>330103</v>
          </cell>
        </row>
        <row r="207">
          <cell r="A207" t="str">
            <v>Cum_Transition_Int_LOCOM</v>
          </cell>
          <cell r="B207" t="str">
            <v xml:space="preserve">Transition Adjustment for LOCOM booked on FIN 46 reclass </v>
          </cell>
          <cell r="C207">
            <v>3070</v>
          </cell>
          <cell r="D207" t="str">
            <v>330103</v>
          </cell>
          <cell r="E207" t="str">
            <v>330103</v>
          </cell>
        </row>
        <row r="208">
          <cell r="A208" t="str">
            <v>Cum_Transition_Int_MGUA_MGUL</v>
          </cell>
          <cell r="B208" t="str">
            <v>Transition Adjustment for Interest on MBS Grossup lots</v>
          </cell>
          <cell r="C208">
            <v>3087</v>
          </cell>
          <cell r="D208" t="str">
            <v>330103</v>
          </cell>
          <cell r="E208" t="str">
            <v>330103</v>
          </cell>
        </row>
        <row r="209">
          <cell r="A209" t="str">
            <v>Cum_Transition_Int_SBGA_SBGL</v>
          </cell>
          <cell r="B209" t="str">
            <v>Transition Adjustment for Interest on Secured Borrowing lots</v>
          </cell>
          <cell r="C209">
            <v>3086</v>
          </cell>
          <cell r="D209">
            <v>330103</v>
          </cell>
          <cell r="E209">
            <v>330103</v>
          </cell>
        </row>
        <row r="210">
          <cell r="A210" t="str">
            <v>Cum_Transition_RSTMT_Adj</v>
          </cell>
          <cell r="B210" t="str">
            <v>Transition Adjustment for Posting Original CBA (Restatement CBA)</v>
          </cell>
          <cell r="C210">
            <v>3760</v>
          </cell>
          <cell r="D210">
            <v>330103</v>
          </cell>
          <cell r="E210">
            <v>330103</v>
          </cell>
        </row>
        <row r="211">
          <cell r="A211" t="str">
            <v>Deferred_GainLoss</v>
          </cell>
          <cell r="B211" t="str">
            <v>Deferred Gain/Loss (Omnibus)</v>
          </cell>
          <cell r="C211">
            <v>5001</v>
          </cell>
          <cell r="D211">
            <v>223013</v>
          </cell>
          <cell r="E211">
            <v>223013</v>
          </cell>
        </row>
        <row r="212">
          <cell r="A212" t="str">
            <v>DR_DefFee_Contra</v>
          </cell>
          <cell r="B212" t="str">
            <v>Dollar Roll Deferred Fee Contra</v>
          </cell>
          <cell r="C212">
            <v>9480</v>
          </cell>
          <cell r="D212" t="str">
            <v>163003</v>
          </cell>
          <cell r="E212" t="str">
            <v>163003</v>
          </cell>
        </row>
        <row r="213">
          <cell r="A213" t="str">
            <v>DR_Prm_Contra</v>
          </cell>
          <cell r="B213" t="str">
            <v>Dollar Roll Contra</v>
          </cell>
          <cell r="C213">
            <v>9280</v>
          </cell>
          <cell r="D213" t="str">
            <v>163002</v>
          </cell>
          <cell r="E213" t="str">
            <v>163002</v>
          </cell>
        </row>
        <row r="214">
          <cell r="A214" t="str">
            <v>Fail_Fee_Inc</v>
          </cell>
          <cell r="B214" t="str">
            <v>Fail Fee Income for Failed Trades</v>
          </cell>
          <cell r="C214">
            <v>4090</v>
          </cell>
          <cell r="D214" t="str">
            <v>429710</v>
          </cell>
          <cell r="E214" t="str">
            <v>429710</v>
          </cell>
        </row>
        <row r="215">
          <cell r="A215" t="str">
            <v>GainLoss_Debt_extinguishment</v>
          </cell>
          <cell r="B215" t="str">
            <v>Gain/loss resulting in asset/liability debt extinguishment</v>
          </cell>
          <cell r="C215">
            <v>5040</v>
          </cell>
          <cell r="D215">
            <v>748016</v>
          </cell>
          <cell r="E215">
            <v>748016</v>
          </cell>
        </row>
        <row r="216">
          <cell r="A216" t="str">
            <v>GFE_INC</v>
          </cell>
          <cell r="B216" t="str">
            <v>Gfee Income Account</v>
          </cell>
          <cell r="C216">
            <v>41400</v>
          </cell>
          <cell r="D216">
            <v>721110</v>
          </cell>
          <cell r="E216">
            <v>721110</v>
          </cell>
        </row>
        <row r="217">
          <cell r="A217" t="str">
            <v>GFE_INC_Clr</v>
          </cell>
          <cell r="B217" t="str">
            <v>Gfee Income clearing account</v>
          </cell>
          <cell r="C217">
            <v>61400</v>
          </cell>
          <cell r="D217">
            <v>168950</v>
          </cell>
          <cell r="E217">
            <v>168950</v>
          </cell>
        </row>
        <row r="218">
          <cell r="A218" t="str">
            <v>INT_EXP_MGUL</v>
          </cell>
          <cell r="B218" t="str">
            <v>Interest Expense for MBS Grossup Liability</v>
          </cell>
          <cell r="C218">
            <v>4005</v>
          </cell>
          <cell r="D218">
            <v>529153</v>
          </cell>
          <cell r="E218">
            <v>529153</v>
          </cell>
        </row>
        <row r="219">
          <cell r="A219" t="str">
            <v>INT_EXP_SBGL</v>
          </cell>
          <cell r="B219" t="str">
            <v>Interest Expense for Secured Borrowing Grossup Liability</v>
          </cell>
          <cell r="C219">
            <v>4003</v>
          </cell>
          <cell r="D219">
            <v>529154</v>
          </cell>
          <cell r="E219">
            <v>529154</v>
          </cell>
        </row>
        <row r="220">
          <cell r="A220" t="str">
            <v>INT_INC</v>
          </cell>
          <cell r="B220" t="str">
            <v>Securities Interest Income Account for FIN 46 Reclass</v>
          </cell>
          <cell r="C220">
            <v>4000</v>
          </cell>
          <cell r="D220">
            <v>410003</v>
          </cell>
          <cell r="E220">
            <v>410003</v>
          </cell>
        </row>
        <row r="221">
          <cell r="A221" t="str">
            <v>INT_INC_Clr</v>
          </cell>
          <cell r="B221" t="str">
            <v>MBS Grossup and SB Grossup Asset Interest Income Clearing Account</v>
          </cell>
          <cell r="C221">
            <v>6008</v>
          </cell>
          <cell r="D221" t="str">
            <v/>
          </cell>
          <cell r="E221" t="str">
            <v/>
          </cell>
        </row>
        <row r="222">
          <cell r="A222" t="str">
            <v>INT_INC_Ln</v>
          </cell>
          <cell r="B222" t="str">
            <v>Loans Interest Income Account for FIN 46 Reclass</v>
          </cell>
          <cell r="C222">
            <v>8000</v>
          </cell>
          <cell r="D222">
            <v>420411</v>
          </cell>
          <cell r="E222">
            <v>420411</v>
          </cell>
        </row>
        <row r="223">
          <cell r="A223" t="str">
            <v>INT_INC_PABL</v>
          </cell>
          <cell r="B223" t="str">
            <v>Interest Income payable for Reclass</v>
          </cell>
          <cell r="C223">
            <v>1000</v>
          </cell>
          <cell r="D223">
            <v>223006</v>
          </cell>
          <cell r="E223">
            <v>223007</v>
          </cell>
        </row>
        <row r="224">
          <cell r="A224" t="str">
            <v>INT_INC_RCBL</v>
          </cell>
          <cell r="B224" t="str">
            <v>Interest Income receivable for Reclass</v>
          </cell>
          <cell r="C224">
            <v>1000</v>
          </cell>
          <cell r="D224">
            <v>117327</v>
          </cell>
          <cell r="E224">
            <v>117328</v>
          </cell>
        </row>
        <row r="225">
          <cell r="A225" t="str">
            <v>Interest_Inc_Cost_Recovry_9920</v>
          </cell>
          <cell r="B225" t="str">
            <v>Contra Account to the interest income for 9920 cost recovery</v>
          </cell>
          <cell r="C225">
            <v>4030</v>
          </cell>
          <cell r="D225" t="str">
            <v>417331</v>
          </cell>
          <cell r="E225" t="str">
            <v>417331</v>
          </cell>
        </row>
        <row r="226">
          <cell r="A226" t="str">
            <v>Interest_Inc_Rec</v>
          </cell>
          <cell r="B226" t="str">
            <v>Interest Income Receivable for Reclassing Fail Fee Income</v>
          </cell>
          <cell r="C226">
            <v>1090</v>
          </cell>
          <cell r="D226" t="str">
            <v>151301</v>
          </cell>
          <cell r="E226" t="str">
            <v>151501</v>
          </cell>
        </row>
        <row r="227">
          <cell r="A227" t="str">
            <v>LOCOM_Exp</v>
          </cell>
          <cell r="B227" t="str">
            <v>Locom Expense</v>
          </cell>
          <cell r="C227">
            <v>4070</v>
          </cell>
          <cell r="D227">
            <v>641301</v>
          </cell>
          <cell r="E227">
            <v>641301</v>
          </cell>
        </row>
        <row r="228">
          <cell r="A228" t="str">
            <v>MBS4_Adj_Clr</v>
          </cell>
          <cell r="B228" t="str">
            <v>MBS4+ transfer clearing account</v>
          </cell>
          <cell r="C228">
            <v>61600</v>
          </cell>
          <cell r="D228">
            <v>168993</v>
          </cell>
          <cell r="E228">
            <v>168994</v>
          </cell>
        </row>
        <row r="229">
          <cell r="A229" t="str">
            <v>MEGA_REMIC_CBA_Clr</v>
          </cell>
          <cell r="B229" t="str">
            <v>Clearing account for Mega/Remic transfer (all UPB  CBA) out of Subledger to EUC</v>
          </cell>
          <cell r="C229">
            <v>61300</v>
          </cell>
          <cell r="D229">
            <v>168985</v>
          </cell>
          <cell r="E229">
            <v>168995</v>
          </cell>
        </row>
        <row r="230">
          <cell r="A230" t="str">
            <v>MEGA_REMIC_UPB_Clr</v>
          </cell>
          <cell r="B230" t="str">
            <v>Clearing account for Mega/Remic transfer (all UPB  CBA) out of Subledger to EUC</v>
          </cell>
          <cell r="C230">
            <v>6100</v>
          </cell>
          <cell r="D230">
            <v>168991</v>
          </cell>
          <cell r="E230">
            <v>168992</v>
          </cell>
        </row>
        <row r="231">
          <cell r="A231" t="str">
            <v>Memo_Omnibus_Realized_GainLoss</v>
          </cell>
          <cell r="B231" t="str">
            <v>Statistical Account holding total Omnibus realized gain/loss</v>
          </cell>
          <cell r="C231">
            <v>5001</v>
          </cell>
          <cell r="D231" t="str">
            <v/>
          </cell>
          <cell r="E231" t="str">
            <v/>
          </cell>
        </row>
        <row r="232">
          <cell r="A232" t="str">
            <v>Memo_Omnibus_Realized_GainLoss_Wash</v>
          </cell>
          <cell r="B232" t="str">
            <v>Statistical Account that is wash account for total Omnibus realized gain/loss</v>
          </cell>
          <cell r="C232">
            <v>6001</v>
          </cell>
          <cell r="D232" t="str">
            <v/>
          </cell>
          <cell r="E232" t="str">
            <v/>
          </cell>
        </row>
        <row r="233">
          <cell r="A233" t="str">
            <v>Memo_Portfolio_Realized_GainLoss</v>
          </cell>
          <cell r="B233" t="str">
            <v>Statistical Account holding total Portfolio realized gain/loss</v>
          </cell>
          <cell r="C233">
            <v>5000</v>
          </cell>
          <cell r="D233" t="str">
            <v/>
          </cell>
          <cell r="E233" t="str">
            <v/>
          </cell>
        </row>
        <row r="234">
          <cell r="A234" t="str">
            <v>Memo_Portfolio_Realized_GainLoss_Wash</v>
          </cell>
          <cell r="B234" t="str">
            <v>Statistical Account that is wash account for total Portfolio realized gain/loss</v>
          </cell>
          <cell r="C234">
            <v>6000</v>
          </cell>
          <cell r="D234" t="str">
            <v/>
          </cell>
          <cell r="E234" t="str">
            <v/>
          </cell>
        </row>
        <row r="235">
          <cell r="A235" t="str">
            <v>Notl_UPB</v>
          </cell>
          <cell r="B235" t="str">
            <v>Notional UPB for Portfolio Lots</v>
          </cell>
          <cell r="C235">
            <v>1100</v>
          </cell>
          <cell r="D235" t="str">
            <v/>
          </cell>
          <cell r="E235" t="str">
            <v/>
          </cell>
        </row>
        <row r="236">
          <cell r="A236" t="str">
            <v>Notl_UPB_Adj</v>
          </cell>
          <cell r="B236" t="str">
            <v>Paydown adjustments to Portfolio Notional UPB after the 12/31/01 initial balance load</v>
          </cell>
          <cell r="C236">
            <v>1100</v>
          </cell>
          <cell r="D236" t="str">
            <v/>
          </cell>
          <cell r="E236" t="str">
            <v/>
          </cell>
        </row>
        <row r="237">
          <cell r="A237" t="str">
            <v>Notl_UPB_Adj_Omnibus</v>
          </cell>
          <cell r="B237" t="str">
            <v>Paydown adjustments to Omnibus Notional UPB after the 12/31/01 initial balance load</v>
          </cell>
          <cell r="C237">
            <v>1101</v>
          </cell>
          <cell r="D237" t="str">
            <v/>
          </cell>
          <cell r="E237" t="str">
            <v/>
          </cell>
        </row>
        <row r="238">
          <cell r="A238" t="str">
            <v>Notl_UPB_Init_Adj</v>
          </cell>
          <cell r="B238" t="str">
            <v>Paydown adjustments to Portfolio UPB for the 12/31/01 initial balance load</v>
          </cell>
          <cell r="C238">
            <v>1100</v>
          </cell>
          <cell r="D238" t="str">
            <v/>
          </cell>
          <cell r="E238" t="str">
            <v/>
          </cell>
        </row>
        <row r="239">
          <cell r="A239" t="str">
            <v>Notl_UPB_Init_Adj_Omnibus</v>
          </cell>
          <cell r="B239" t="str">
            <v>Paydown adjustments to Omnibus Notional UPB for the 12/31/01 initial balance load</v>
          </cell>
          <cell r="C239">
            <v>1101</v>
          </cell>
          <cell r="D239" t="str">
            <v/>
          </cell>
          <cell r="E239" t="str">
            <v/>
          </cell>
        </row>
        <row r="240">
          <cell r="A240" t="str">
            <v>Notl_UPB_MBS4_TRFR_Rlf</v>
          </cell>
          <cell r="B240" t="str">
            <v>Contra Account for Notional UPB transferred to MBS4 EUC</v>
          </cell>
          <cell r="C240">
            <v>6900</v>
          </cell>
          <cell r="D240" t="str">
            <v/>
          </cell>
          <cell r="E240" t="str">
            <v/>
          </cell>
        </row>
        <row r="241">
          <cell r="A241" t="str">
            <v>Notl_UPB_Mega_Remic_TRFR_Rlf</v>
          </cell>
          <cell r="B241" t="str">
            <v>Contra Account for Notional UPB transferred to Mega Remic EUC</v>
          </cell>
          <cell r="C241">
            <v>6900</v>
          </cell>
          <cell r="D241" t="str">
            <v/>
          </cell>
          <cell r="E241" t="str">
            <v/>
          </cell>
        </row>
        <row r="242">
          <cell r="A242" t="str">
            <v>Notl_UPB_Omnibus</v>
          </cell>
          <cell r="B242" t="str">
            <v>Notional UPB for Omnibus Lots</v>
          </cell>
          <cell r="C242">
            <v>1101</v>
          </cell>
          <cell r="D242" t="str">
            <v/>
          </cell>
          <cell r="E242" t="str">
            <v/>
          </cell>
        </row>
        <row r="243">
          <cell r="A243" t="str">
            <v>Notl_UPB_Rlf</v>
          </cell>
          <cell r="B243" t="str">
            <v>Relief of Notional UPB (Security) due to Sale  Call  Resec  etc</v>
          </cell>
          <cell r="C243">
            <v>1100</v>
          </cell>
          <cell r="D243" t="str">
            <v/>
          </cell>
          <cell r="E243" t="str">
            <v/>
          </cell>
        </row>
        <row r="244">
          <cell r="A244" t="str">
            <v>Notl_UPB_Rlf_Omnibus</v>
          </cell>
          <cell r="B244" t="str">
            <v>Relief of Notional UPB (Omnibus) due to Sale  Call  Resec  etc</v>
          </cell>
          <cell r="C244">
            <v>1101</v>
          </cell>
          <cell r="D244" t="str">
            <v/>
          </cell>
          <cell r="E244" t="str">
            <v/>
          </cell>
        </row>
        <row r="245">
          <cell r="A245" t="str">
            <v>Notl_UPB_Wash</v>
          </cell>
          <cell r="B245" t="str">
            <v>Wash Account for Portfolio Notional UPB</v>
          </cell>
          <cell r="C245">
            <v>6100</v>
          </cell>
          <cell r="D245" t="str">
            <v/>
          </cell>
          <cell r="E245" t="str">
            <v/>
          </cell>
        </row>
        <row r="246">
          <cell r="A246" t="str">
            <v>Notl_UPB_Wash_Omnibus</v>
          </cell>
          <cell r="B246" t="str">
            <v>Wash Account for Omnibus Notional UPB</v>
          </cell>
          <cell r="C246">
            <v>6101</v>
          </cell>
          <cell r="D246" t="str">
            <v/>
          </cell>
          <cell r="E246" t="str">
            <v/>
          </cell>
        </row>
        <row r="247">
          <cell r="A247" t="str">
            <v>Omni_Port_TS_Clr</v>
          </cell>
          <cell r="B247" t="str">
            <v>Clearing account to transfer Trade Support gain/loss from Omnibus to Portfolio</v>
          </cell>
          <cell r="C247">
            <v>6609</v>
          </cell>
          <cell r="D247">
            <v>168970</v>
          </cell>
          <cell r="E247">
            <v>168970</v>
          </cell>
        </row>
        <row r="248">
          <cell r="A248" t="str">
            <v>Orig_Accretable_115_Imprmnt</v>
          </cell>
          <cell r="B248" t="str">
            <v>Original Accretable Impairment Adjustment Amount</v>
          </cell>
          <cell r="C248">
            <v>11220</v>
          </cell>
          <cell r="D248" t="str">
            <v>138383</v>
          </cell>
          <cell r="E248" t="str">
            <v>138383</v>
          </cell>
        </row>
        <row r="249">
          <cell r="A249" t="str">
            <v>Orig_Accretable_115_Imprmnt_Clr</v>
          </cell>
          <cell r="B249" t="str">
            <v>Clearing account for Original Accretable Impairment FAS 115 Adjustment Amount</v>
          </cell>
          <cell r="C249">
            <v>61220</v>
          </cell>
          <cell r="D249" t="str">
            <v>168980</v>
          </cell>
          <cell r="E249" t="str">
            <v>168980</v>
          </cell>
        </row>
        <row r="250">
          <cell r="A250" t="str">
            <v>Orig_Accretable_115_Imprmnt_Exp</v>
          </cell>
          <cell r="B250" t="str">
            <v>Impairment Expense incurred from creation of Accretable Impairment</v>
          </cell>
          <cell r="C250">
            <v>41220</v>
          </cell>
          <cell r="D250" t="str">
            <v>729385</v>
          </cell>
          <cell r="E250" t="str">
            <v>729385</v>
          </cell>
        </row>
        <row r="251">
          <cell r="A251" t="str">
            <v>Orig_Accretable_115_Imprmnt_MGUA</v>
          </cell>
          <cell r="B251" t="str">
            <v>original 115 Accretable Impairment Adjustment Amount for MBS Grossup Asset</v>
          </cell>
          <cell r="C251">
            <v>41224</v>
          </cell>
          <cell r="D251" t="str">
            <v>138383</v>
          </cell>
          <cell r="E251" t="str">
            <v>138383</v>
          </cell>
        </row>
        <row r="252">
          <cell r="A252" t="str">
            <v>Orig_Accretable_115_Imprmnt_MGUA_Rlf</v>
          </cell>
          <cell r="B252" t="str">
            <v>Relief due to sale original 115 Accretable Impair Adjustment Amount for MBS Grossup Asset</v>
          </cell>
          <cell r="C252">
            <v>41224</v>
          </cell>
          <cell r="D252" t="str">
            <v>138383</v>
          </cell>
          <cell r="E252" t="str">
            <v>138383</v>
          </cell>
        </row>
        <row r="253">
          <cell r="A253" t="str">
            <v>Orig_Accretable_115_Imprmnt_MGUL</v>
          </cell>
          <cell r="B253" t="str">
            <v>original 115 Accretable Impairment Adjustment Amount for MBS Grossup Liability</v>
          </cell>
          <cell r="C253">
            <v>41225</v>
          </cell>
          <cell r="D253" t="str">
            <v>138383</v>
          </cell>
          <cell r="E253" t="str">
            <v>138383</v>
          </cell>
        </row>
        <row r="254">
          <cell r="A254" t="str">
            <v>Orig_Accretable_115_Imprmnt_MGUL_Rlf</v>
          </cell>
          <cell r="B254" t="str">
            <v>Relief due to sale original 115 Accretable Impair Adjustment Amount for MBS Grossup Liability</v>
          </cell>
          <cell r="C254">
            <v>41225</v>
          </cell>
          <cell r="D254" t="str">
            <v>138383</v>
          </cell>
          <cell r="E254" t="str">
            <v>138383</v>
          </cell>
        </row>
        <row r="255">
          <cell r="A255" t="str">
            <v>Orig_Accretable_115_Imprmnt_RCLS_Rlf</v>
          </cell>
          <cell r="B255" t="str">
            <v>Reclass Relief of Original 115 Accretable Impairment Adjustment write-down for FIN 46</v>
          </cell>
          <cell r="C255">
            <v>11220</v>
          </cell>
          <cell r="D255" t="str">
            <v>138383</v>
          </cell>
          <cell r="E255" t="str">
            <v/>
          </cell>
        </row>
        <row r="256">
          <cell r="A256" t="str">
            <v>Orig_Accretable_115_Imprmnt_Rlf</v>
          </cell>
          <cell r="B256" t="str">
            <v>Relief of Original Accretable Impairment due to Sale  Call  Resec  etc</v>
          </cell>
          <cell r="C256">
            <v>11220</v>
          </cell>
          <cell r="D256" t="str">
            <v>138383</v>
          </cell>
          <cell r="E256" t="str">
            <v>138383</v>
          </cell>
        </row>
        <row r="257">
          <cell r="A257" t="str">
            <v>Orig_Accretable_115_Imprmnt_SBGA</v>
          </cell>
          <cell r="B257" t="str">
            <v xml:space="preserve">original 115 Accretable Impairment Adjustment for Secured Borrowing Asset </v>
          </cell>
          <cell r="C257">
            <v>41222</v>
          </cell>
          <cell r="D257" t="str">
            <v>138383</v>
          </cell>
          <cell r="E257" t="str">
            <v>138383</v>
          </cell>
        </row>
        <row r="258">
          <cell r="A258" t="str">
            <v>Orig_Accretable_115_Imprmnt_SBGA_Rlf</v>
          </cell>
          <cell r="B258" t="str">
            <v>Relief due to sale original 115 Accretable Impair Adjustment Amount for Secured Borrowing Asset</v>
          </cell>
          <cell r="C258">
            <v>41222</v>
          </cell>
          <cell r="D258" t="str">
            <v>138383</v>
          </cell>
          <cell r="E258" t="str">
            <v>138383</v>
          </cell>
        </row>
        <row r="259">
          <cell r="A259" t="str">
            <v>Orig_Accretable_115_Imprmnt_SBGL</v>
          </cell>
          <cell r="B259" t="str">
            <v xml:space="preserve">original 115 Accretable Impairment Adjustment for Secured Borrowing Liability </v>
          </cell>
          <cell r="C259">
            <v>41223</v>
          </cell>
          <cell r="D259" t="str">
            <v>138383</v>
          </cell>
          <cell r="E259" t="str">
            <v>138383</v>
          </cell>
        </row>
        <row r="260">
          <cell r="A260" t="str">
            <v>Orig_Accretable_115_Imprmnt_SBGL_Rlf</v>
          </cell>
          <cell r="B260" t="str">
            <v>Relief due to sale original 115 Accretable Impair Adjustment Amount for Secured Borrowing Liability</v>
          </cell>
          <cell r="C260">
            <v>41223</v>
          </cell>
          <cell r="D260" t="str">
            <v>138383</v>
          </cell>
          <cell r="E260" t="str">
            <v>138383</v>
          </cell>
        </row>
        <row r="261">
          <cell r="A261" t="str">
            <v>Orig_Accretable_115_Imprmnt_WDN</v>
          </cell>
          <cell r="B261" t="str">
            <v>Original 115 Accretable Impairment Adjustment write-down for FIN 46</v>
          </cell>
          <cell r="C261">
            <v>11220</v>
          </cell>
          <cell r="D261" t="str">
            <v>138383</v>
          </cell>
          <cell r="E261" t="str">
            <v>138383</v>
          </cell>
        </row>
        <row r="262">
          <cell r="A262" t="str">
            <v>Orig_Accretable_115_Imprmnt_WDN_Ln</v>
          </cell>
          <cell r="B262" t="str">
            <v>Original 115 FIN 46 Writedown Basis Adjustment for Reclassed Loan Lots</v>
          </cell>
          <cell r="C262">
            <v>21220</v>
          </cell>
          <cell r="D262">
            <v>121610</v>
          </cell>
          <cell r="E262" t="str">
            <v/>
          </cell>
        </row>
        <row r="263">
          <cell r="A263" t="str">
            <v>Orig_Accretable_115_Imprmnt_WDN_RCLS_Rlf</v>
          </cell>
          <cell r="B263" t="str">
            <v>Reclass Relief of Original 115 FIN 46 Writedown Basis Adjustment for FIN 46</v>
          </cell>
          <cell r="C263">
            <v>11220</v>
          </cell>
          <cell r="D263" t="str">
            <v>138383</v>
          </cell>
          <cell r="E263" t="str">
            <v/>
          </cell>
        </row>
        <row r="264">
          <cell r="A264" t="str">
            <v>Orig_Accretable_115_Imprmnt_WDN_Rlf</v>
          </cell>
          <cell r="B264" t="str">
            <v>Original 115 Accretable Impairment Adjustment write-down for FIN 46</v>
          </cell>
          <cell r="C264">
            <v>11220</v>
          </cell>
          <cell r="D264" t="str">
            <v>138383</v>
          </cell>
          <cell r="E264" t="str">
            <v>138383</v>
          </cell>
        </row>
        <row r="265">
          <cell r="A265" t="str">
            <v>Orig_Accretable_9920_Imprmnt</v>
          </cell>
          <cell r="B265" t="str">
            <v>Original Accretable 9920 Impairment Adjustment Amount</v>
          </cell>
          <cell r="C265">
            <v>11230</v>
          </cell>
          <cell r="D265">
            <v>138381</v>
          </cell>
          <cell r="E265">
            <v>138381</v>
          </cell>
        </row>
        <row r="266">
          <cell r="A266" t="str">
            <v>Orig_Accretable_9920_Imprmnt_Clr</v>
          </cell>
          <cell r="B266" t="str">
            <v>Clearing account for Original Accretable Impairment 9920 Adjustment Amount</v>
          </cell>
          <cell r="C266">
            <v>61230</v>
          </cell>
          <cell r="D266" t="str">
            <v>168980</v>
          </cell>
          <cell r="E266" t="str">
            <v>168980</v>
          </cell>
        </row>
        <row r="267">
          <cell r="A267" t="str">
            <v>Orig_Accretable_9920_Imprmnt_Exp</v>
          </cell>
          <cell r="B267" t="str">
            <v>Impairment Expense incurred from creation of Accretable Impairment</v>
          </cell>
          <cell r="C267">
            <v>41230</v>
          </cell>
          <cell r="D267" t="str">
            <v>729382</v>
          </cell>
          <cell r="E267" t="str">
            <v>729382</v>
          </cell>
        </row>
        <row r="268">
          <cell r="A268" t="str">
            <v>Orig_Accretable_9920_Imprmnt_MGUA</v>
          </cell>
          <cell r="B268" t="str">
            <v>original 9920 Accretable Impairment Adjustment Amount for MBS Grossup Asset</v>
          </cell>
          <cell r="C268">
            <v>41234</v>
          </cell>
          <cell r="D268">
            <v>138381</v>
          </cell>
          <cell r="E268">
            <v>138381</v>
          </cell>
        </row>
        <row r="269">
          <cell r="A269" t="str">
            <v>Orig_Accretable_9920_Imprmnt_MGUA_Rlf</v>
          </cell>
          <cell r="B269" t="str">
            <v>Relief due to sale original 9920 Accretable Impair Adjustment Amount for MBS Grossup Asset</v>
          </cell>
          <cell r="C269">
            <v>41234</v>
          </cell>
          <cell r="D269">
            <v>138381</v>
          </cell>
          <cell r="E269">
            <v>138381</v>
          </cell>
        </row>
        <row r="270">
          <cell r="A270" t="str">
            <v>Orig_Accretable_9920_Imprmnt_MGUL</v>
          </cell>
          <cell r="B270" t="str">
            <v>original 9920 Accretable Impairment Adjustment Amount for MBS Grossup Liability</v>
          </cell>
          <cell r="C270">
            <v>41235</v>
          </cell>
          <cell r="D270">
            <v>138381</v>
          </cell>
          <cell r="E270">
            <v>138381</v>
          </cell>
        </row>
        <row r="271">
          <cell r="A271" t="str">
            <v>Orig_Accretable_9920_Imprmnt_MGUL_Rlf</v>
          </cell>
          <cell r="B271" t="str">
            <v>Relief due to sale original 9920 Accretable Impair Adjustment Amount for MBS Grossup Liability</v>
          </cell>
          <cell r="C271">
            <v>41235</v>
          </cell>
          <cell r="D271">
            <v>138381</v>
          </cell>
          <cell r="E271">
            <v>138381</v>
          </cell>
        </row>
        <row r="272">
          <cell r="A272" t="str">
            <v>Orig_Accretable_9920_Imprmnt_RCLS_Rlf</v>
          </cell>
          <cell r="B272" t="str">
            <v>Reclass Relief of Original 9920 Accretable Impairment Adjustment write-down for FIN 46</v>
          </cell>
          <cell r="C272">
            <v>11230</v>
          </cell>
          <cell r="D272">
            <v>138381</v>
          </cell>
          <cell r="E272" t="str">
            <v/>
          </cell>
        </row>
        <row r="273">
          <cell r="A273" t="str">
            <v>Orig_Accretable_9920_Imprmnt_Rlf</v>
          </cell>
          <cell r="B273" t="str">
            <v>Relief of Original Accretable Impairment due to Sale  Call  Resec  etc</v>
          </cell>
          <cell r="C273">
            <v>11230</v>
          </cell>
          <cell r="D273">
            <v>138381</v>
          </cell>
          <cell r="E273">
            <v>138381</v>
          </cell>
        </row>
        <row r="274">
          <cell r="A274" t="str">
            <v>Orig_Accretable_9920_Imprmnt_SBGA</v>
          </cell>
          <cell r="B274" t="str">
            <v xml:space="preserve">original 9920 Accretable Impairment Adjustment for Secured Borrowing Asset </v>
          </cell>
          <cell r="C274">
            <v>41232</v>
          </cell>
          <cell r="D274">
            <v>138381</v>
          </cell>
          <cell r="E274">
            <v>138381</v>
          </cell>
        </row>
        <row r="275">
          <cell r="A275" t="str">
            <v>Orig_Accretable_9920_Imprmnt_SBGA_Rlf</v>
          </cell>
          <cell r="B275" t="str">
            <v>Relief due to sale original 9920 Accretable Impair Adjustment Amount for Secured Borrowing Asset</v>
          </cell>
          <cell r="C275">
            <v>41232</v>
          </cell>
          <cell r="D275">
            <v>138381</v>
          </cell>
          <cell r="E275">
            <v>138381</v>
          </cell>
        </row>
        <row r="276">
          <cell r="A276" t="str">
            <v>Orig_Accretable_9920_Imprmnt_SBGL</v>
          </cell>
          <cell r="B276" t="str">
            <v xml:space="preserve">original 9920 Accretable Impairment Adjustment for Secured Borrowing Liability </v>
          </cell>
          <cell r="C276">
            <v>41233</v>
          </cell>
          <cell r="D276">
            <v>138381</v>
          </cell>
          <cell r="E276">
            <v>138381</v>
          </cell>
        </row>
        <row r="277">
          <cell r="A277" t="str">
            <v>Orig_Accretable_9920_Imprmnt_SBGL_Rlf</v>
          </cell>
          <cell r="B277" t="str">
            <v>Relief due to sale original 9920 Accretable Impair Adjustment Amount for Secured Borrowing Liability</v>
          </cell>
          <cell r="C277">
            <v>41233</v>
          </cell>
          <cell r="D277">
            <v>138381</v>
          </cell>
          <cell r="E277">
            <v>138381</v>
          </cell>
        </row>
        <row r="278">
          <cell r="A278" t="str">
            <v>Orig_Accretable_9920_Imprmnt_WDN</v>
          </cell>
          <cell r="B278" t="str">
            <v>Original 9920 Accretable Impairment Adjustment write-down for FIN 46</v>
          </cell>
          <cell r="C278">
            <v>11230</v>
          </cell>
          <cell r="D278">
            <v>138381</v>
          </cell>
          <cell r="E278">
            <v>138381</v>
          </cell>
        </row>
        <row r="279">
          <cell r="A279" t="str">
            <v>Orig_Accretable_9920_Imprmnt_WDN_Ln</v>
          </cell>
          <cell r="B279" t="str">
            <v>Original 9920 FIN 46 Writedown Basis Adjustment for Reclassed Loan Lots</v>
          </cell>
          <cell r="C279">
            <v>21230</v>
          </cell>
          <cell r="D279">
            <v>121610</v>
          </cell>
          <cell r="E279" t="str">
            <v/>
          </cell>
        </row>
        <row r="280">
          <cell r="A280" t="str">
            <v>Orig_Accretable_9920_Imprmnt_WDN_RCLS_Rlf</v>
          </cell>
          <cell r="B280" t="str">
            <v>Reclass relief of Original 9920 FIN 46 Writedown Basis Adjustment for FIN 46</v>
          </cell>
          <cell r="C280">
            <v>11230</v>
          </cell>
          <cell r="D280">
            <v>138381</v>
          </cell>
          <cell r="E280" t="str">
            <v/>
          </cell>
        </row>
        <row r="281">
          <cell r="A281" t="str">
            <v>Orig_Accretable_9920_Imprmnt_WDN_Rlf</v>
          </cell>
          <cell r="B281" t="str">
            <v>Original 9920 Accretable Impairment Adjustment write-down for FIN 46</v>
          </cell>
          <cell r="C281">
            <v>11230</v>
          </cell>
          <cell r="D281">
            <v>138381</v>
          </cell>
          <cell r="E281">
            <v>138381</v>
          </cell>
        </row>
        <row r="282">
          <cell r="A282" t="str">
            <v>Orig_BAdj_115_Imprmnt_Ln</v>
          </cell>
          <cell r="B282" t="str">
            <v>Original 115 Basis Adjustment for Reclassed Loan Lots</v>
          </cell>
          <cell r="C282">
            <v>2020</v>
          </cell>
          <cell r="D282">
            <v>121610</v>
          </cell>
          <cell r="E282" t="str">
            <v/>
          </cell>
        </row>
        <row r="283">
          <cell r="A283" t="str">
            <v>Orig_BAdj_9920_Imprmnt_Ln</v>
          </cell>
          <cell r="B283" t="str">
            <v>Original 9920 Basis Adjustment for Reclassed Loan Lots</v>
          </cell>
          <cell r="C283">
            <v>2030</v>
          </cell>
          <cell r="D283">
            <v>121610</v>
          </cell>
          <cell r="E283" t="str">
            <v/>
          </cell>
        </row>
        <row r="284">
          <cell r="A284" t="str">
            <v>Orig_BAdj_CNSL</v>
          </cell>
          <cell r="B284" t="str">
            <v>Original Fin 46 Consolidation CBA for portfolio lots</v>
          </cell>
          <cell r="C284">
            <v>1800</v>
          </cell>
          <cell r="D284" t="str">
            <v>138391</v>
          </cell>
          <cell r="E284" t="str">
            <v>138591</v>
          </cell>
        </row>
        <row r="285">
          <cell r="A285" t="str">
            <v>Orig_BAdj_CNSL_MGUA</v>
          </cell>
          <cell r="B285" t="str">
            <v>Original CNSL Adjustment grossup for MBS Gross Up Asset</v>
          </cell>
          <cell r="C285">
            <v>1804</v>
          </cell>
          <cell r="D285" t="str">
            <v>121315</v>
          </cell>
          <cell r="E285" t="str">
            <v>121512</v>
          </cell>
        </row>
        <row r="286">
          <cell r="A286" t="str">
            <v>Orig_BAdj_CNSL_MGUA_RCLS_Rlf</v>
          </cell>
          <cell r="B286" t="str">
            <v>To reclass original Consolidation adjustment from securities to loans</v>
          </cell>
          <cell r="C286">
            <v>1804</v>
          </cell>
          <cell r="D286" t="str">
            <v>138491</v>
          </cell>
          <cell r="E286" t="str">
            <v>138691</v>
          </cell>
        </row>
        <row r="287">
          <cell r="A287" t="str">
            <v>Orig_BAdj_CNSL_MGUA_Rlf</v>
          </cell>
          <cell r="B287" t="str">
            <v>Relief of Original CNSL Adjustment grossup for MBS Gross Up Asset</v>
          </cell>
          <cell r="C287">
            <v>1804</v>
          </cell>
          <cell r="D287" t="str">
            <v>121315</v>
          </cell>
          <cell r="E287" t="str">
            <v>121512</v>
          </cell>
        </row>
        <row r="288">
          <cell r="A288" t="str">
            <v>Orig_BAdj_CNSL_MGUL</v>
          </cell>
          <cell r="B288" t="str">
            <v>Original CNSL Adjustment grossup for MBS Gross Up Liability</v>
          </cell>
          <cell r="C288">
            <v>1805</v>
          </cell>
          <cell r="D288" t="str">
            <v>211510</v>
          </cell>
          <cell r="E288" t="str">
            <v>211540</v>
          </cell>
        </row>
        <row r="289">
          <cell r="A289" t="str">
            <v>Orig_BAdj_CNSL_MGUL_Rlf</v>
          </cell>
          <cell r="B289" t="str">
            <v>Relief of Original CNSL Adjustment grossup for MBS Gross Up Liability</v>
          </cell>
          <cell r="C289">
            <v>1805</v>
          </cell>
          <cell r="D289" t="str">
            <v>211510</v>
          </cell>
          <cell r="E289" t="str">
            <v>211540</v>
          </cell>
        </row>
        <row r="290">
          <cell r="A290" t="str">
            <v>Orig_BAdj_CNSL_Omnibus</v>
          </cell>
          <cell r="B290" t="str">
            <v>Original Fin 46 Consolidation CBA for omnibus lots</v>
          </cell>
          <cell r="C290">
            <v>1801</v>
          </cell>
          <cell r="D290">
            <v>117320</v>
          </cell>
          <cell r="E290">
            <v>112817</v>
          </cell>
        </row>
        <row r="291">
          <cell r="A291" t="str">
            <v>Orig_BAdj_CNSL_RCLS_Rlf</v>
          </cell>
          <cell r="B291" t="str">
            <v>To reclass original Consolidation adjustment from securities to loans</v>
          </cell>
          <cell r="C291">
            <v>1800</v>
          </cell>
          <cell r="D291" t="str">
            <v>138491</v>
          </cell>
          <cell r="E291" t="str">
            <v>138691</v>
          </cell>
        </row>
        <row r="292">
          <cell r="A292" t="str">
            <v>Orig_BAdj_CNSL_RCLS_Rlf_Omnibus</v>
          </cell>
          <cell r="B292" t="str">
            <v>To reclass original consolidation adjustment from securities to loans for omnibus</v>
          </cell>
          <cell r="C292">
            <v>1801</v>
          </cell>
          <cell r="D292">
            <v>117320</v>
          </cell>
          <cell r="E292">
            <v>112817</v>
          </cell>
        </row>
        <row r="293">
          <cell r="A293" t="str">
            <v>Orig_BAdj_CNSL_Rlf</v>
          </cell>
          <cell r="B293" t="str">
            <v xml:space="preserve">Relief of Fin 46 Consolidation CBA </v>
          </cell>
          <cell r="C293">
            <v>1800</v>
          </cell>
          <cell r="D293" t="str">
            <v>138391</v>
          </cell>
          <cell r="E293" t="str">
            <v>138591</v>
          </cell>
        </row>
        <row r="294">
          <cell r="A294" t="str">
            <v>Orig_BAdj_CNSL_Rlf_Omnibus</v>
          </cell>
          <cell r="B294" t="str">
            <v>Relief of Fin 46 Consolidation CBA for omnibus</v>
          </cell>
          <cell r="C294">
            <v>1801</v>
          </cell>
          <cell r="D294">
            <v>117320</v>
          </cell>
          <cell r="E294">
            <v>112817</v>
          </cell>
        </row>
        <row r="295">
          <cell r="A295" t="str">
            <v>Orig_BAdj_CNSL_SBGA</v>
          </cell>
          <cell r="B295" t="str">
            <v>Original CNSL Adjustment grossup for Secured Borrowing Asset</v>
          </cell>
          <cell r="C295">
            <v>1802</v>
          </cell>
          <cell r="D295" t="str">
            <v>121310</v>
          </cell>
          <cell r="E295" t="str">
            <v>121509</v>
          </cell>
        </row>
        <row r="296">
          <cell r="A296" t="str">
            <v>Orig_BAdj_CNSL_SBGA_RCLS_Rlf</v>
          </cell>
          <cell r="B296" t="str">
            <v>To reclass original Consolidation adjustment from securities to loans</v>
          </cell>
          <cell r="C296">
            <v>1802</v>
          </cell>
          <cell r="D296" t="str">
            <v>138491</v>
          </cell>
          <cell r="E296" t="str">
            <v>138691</v>
          </cell>
        </row>
        <row r="297">
          <cell r="A297" t="str">
            <v>Orig_BAdj_CNSL_SBGA_Rlf</v>
          </cell>
          <cell r="B297" t="str">
            <v>Relief of Original CNSL Adjustment grossup for Secured Borrowing Asset</v>
          </cell>
          <cell r="C297">
            <v>1802</v>
          </cell>
          <cell r="D297" t="str">
            <v>121310</v>
          </cell>
          <cell r="E297" t="str">
            <v>121509</v>
          </cell>
        </row>
        <row r="298">
          <cell r="A298" t="str">
            <v>Orig_BAdj_CNSL_SBGL</v>
          </cell>
          <cell r="B298" t="str">
            <v>Original CNSL Adjustment grossup for Secured Borrowing Liability</v>
          </cell>
          <cell r="C298">
            <v>1803</v>
          </cell>
          <cell r="D298">
            <v>211500</v>
          </cell>
          <cell r="E298" t="str">
            <v>211530</v>
          </cell>
        </row>
        <row r="299">
          <cell r="A299" t="str">
            <v>Orig_BAdj_CNSL_SBGL_Rlf</v>
          </cell>
          <cell r="B299" t="str">
            <v>Relief of Original CNSL Adjustment grossup for Secured Borrowing Liability</v>
          </cell>
          <cell r="C299">
            <v>1803</v>
          </cell>
          <cell r="D299">
            <v>211500</v>
          </cell>
          <cell r="E299" t="str">
            <v>211530</v>
          </cell>
        </row>
        <row r="300">
          <cell r="A300" t="str">
            <v>Orig_BAdj_CNSL_WDN</v>
          </cell>
          <cell r="B300" t="str">
            <v>writedown of Fin 46 Consolidation CBA due to consolidation</v>
          </cell>
          <cell r="C300">
            <v>1800</v>
          </cell>
          <cell r="D300" t="str">
            <v>138395</v>
          </cell>
          <cell r="E300" t="str">
            <v>138595</v>
          </cell>
        </row>
        <row r="301">
          <cell r="A301" t="str">
            <v>Orig_BAdj_CNSL_WDN_Ln</v>
          </cell>
          <cell r="B301" t="str">
            <v xml:space="preserve">Original Basis Adjustment FIN 46 Writedown for Reclassed Loan Lots </v>
          </cell>
          <cell r="C301">
            <v>2800</v>
          </cell>
          <cell r="D301">
            <v>121610</v>
          </cell>
          <cell r="E301">
            <v>121610</v>
          </cell>
        </row>
        <row r="302">
          <cell r="A302" t="str">
            <v>Orig_BAdj_CNSL_WDN_Ln_Omnibus</v>
          </cell>
          <cell r="B302" t="str">
            <v>Original Basis Adjustment FIN 46 Writedown for Reclassed Loan Lots Omnibus</v>
          </cell>
          <cell r="C302">
            <v>2801</v>
          </cell>
          <cell r="D302">
            <v>121610</v>
          </cell>
          <cell r="E302">
            <v>121610</v>
          </cell>
        </row>
        <row r="303">
          <cell r="A303" t="str">
            <v>Orig_BAdj_CNSL_WDN_Omnibus</v>
          </cell>
          <cell r="B303" t="str">
            <v>Relief of Fin 46 Consolidation CBA for omnibus</v>
          </cell>
          <cell r="C303">
            <v>1801</v>
          </cell>
          <cell r="D303" t="str">
            <v>117320</v>
          </cell>
          <cell r="E303" t="str">
            <v>112817</v>
          </cell>
        </row>
        <row r="304">
          <cell r="A304" t="str">
            <v>Orig_BAdj_CNSL_WDN_RCLS_Rlf</v>
          </cell>
          <cell r="B304" t="str">
            <v xml:space="preserve">Reclass relief of Consolidated Writedown Original CBA </v>
          </cell>
          <cell r="C304">
            <v>1800</v>
          </cell>
          <cell r="D304" t="str">
            <v>138491</v>
          </cell>
          <cell r="E304" t="str">
            <v>138691</v>
          </cell>
        </row>
        <row r="305">
          <cell r="A305" t="str">
            <v>Orig_BAdj_CNSL_WDN_RCLS_Rlf_Omnibus</v>
          </cell>
          <cell r="B305" t="str">
            <v>Reclass of Consolidated Writedown Original CBA Omnibus</v>
          </cell>
          <cell r="C305">
            <v>1801</v>
          </cell>
          <cell r="D305" t="str">
            <v>117320</v>
          </cell>
          <cell r="E305" t="str">
            <v>112817</v>
          </cell>
        </row>
        <row r="306">
          <cell r="A306" t="str">
            <v>Orig_BAdj_CNSL_WDN_Rlf</v>
          </cell>
          <cell r="B306" t="str">
            <v xml:space="preserve">Relief of writedown of Fin 46 Consolidation CBA </v>
          </cell>
          <cell r="C306">
            <v>1800</v>
          </cell>
          <cell r="D306" t="str">
            <v>138395</v>
          </cell>
          <cell r="E306" t="str">
            <v>138595</v>
          </cell>
        </row>
        <row r="307">
          <cell r="A307" t="str">
            <v>Orig_BAdj_CNSL_WDN_Rlf_Omnibus</v>
          </cell>
          <cell r="B307" t="str">
            <v>Relief of writedown of Fin 46 Consolidation CBA for omnibus</v>
          </cell>
          <cell r="C307">
            <v>1801</v>
          </cell>
          <cell r="D307" t="str">
            <v>117320</v>
          </cell>
          <cell r="E307" t="str">
            <v>112817</v>
          </cell>
        </row>
        <row r="308">
          <cell r="A308" t="str">
            <v>Orig_BAdj_COMMIT</v>
          </cell>
          <cell r="B308" t="str">
            <v>Original Commitment Basis Adjustment for Portfolio</v>
          </cell>
          <cell r="C308">
            <v>1500</v>
          </cell>
          <cell r="D308">
            <v>138331</v>
          </cell>
          <cell r="E308">
            <v>138531</v>
          </cell>
        </row>
        <row r="309">
          <cell r="A309" t="str">
            <v>Orig_BAdj_COMMIT_115_Imprmnt_Exp</v>
          </cell>
          <cell r="B309" t="str">
            <v>FAS115 Impairment expense for Commitment CBA (Non OCI)</v>
          </cell>
          <cell r="C309">
            <v>4520</v>
          </cell>
          <cell r="D309" t="str">
            <v>729334</v>
          </cell>
          <cell r="E309">
            <v>538533</v>
          </cell>
        </row>
        <row r="310">
          <cell r="A310" t="str">
            <v>Orig_BAdj_COMMIT_115_Imprmnt_Rlf</v>
          </cell>
          <cell r="B310" t="str">
            <v>Sales Relief of FAS115 Impairment for Commitment CBA (Non OCI)</v>
          </cell>
          <cell r="C310">
            <v>1520</v>
          </cell>
          <cell r="D310" t="str">
            <v>138334</v>
          </cell>
          <cell r="E310" t="str">
            <v>138534</v>
          </cell>
        </row>
        <row r="311">
          <cell r="A311" t="str">
            <v>Orig_BAdj_COMMIT_115_Imprmnt_WrtDn</v>
          </cell>
          <cell r="B311" t="str">
            <v>Writedown of Original Commitment Basis Adjustment due to FAS115 Impairment</v>
          </cell>
          <cell r="C311">
            <v>1520</v>
          </cell>
          <cell r="D311">
            <v>138334</v>
          </cell>
          <cell r="E311">
            <v>138534</v>
          </cell>
        </row>
        <row r="312">
          <cell r="A312" t="str">
            <v>Orig_BAdj_COMMIT_115_Imprmnt_WrtDn_RCLS_Rlf</v>
          </cell>
          <cell r="B312" t="str">
            <v>Reclass of FAS115 Impairment writedown of Commitment CBA</v>
          </cell>
          <cell r="C312">
            <v>1520</v>
          </cell>
          <cell r="D312" t="str">
            <v>138431</v>
          </cell>
          <cell r="E312" t="str">
            <v/>
          </cell>
        </row>
        <row r="313">
          <cell r="A313" t="str">
            <v>Orig_BAdj_COMMIT_9920_Imprmnt_Exp</v>
          </cell>
          <cell r="B313" t="str">
            <v>9920 Impairment expense for Commitment CBA (Non OCI)</v>
          </cell>
          <cell r="C313">
            <v>4530</v>
          </cell>
          <cell r="D313" t="str">
            <v>729333</v>
          </cell>
          <cell r="E313">
            <v>538533</v>
          </cell>
        </row>
        <row r="314">
          <cell r="A314" t="str">
            <v>Orig_BAdj_COMMIT_9920_Imprmnt_Rlf</v>
          </cell>
          <cell r="B314" t="str">
            <v>Sales Relief of 9920 Impairment for Commitment CBA (Non OCI)</v>
          </cell>
          <cell r="C314">
            <v>1530</v>
          </cell>
          <cell r="D314" t="str">
            <v>138333</v>
          </cell>
          <cell r="E314" t="str">
            <v>138533</v>
          </cell>
        </row>
        <row r="315">
          <cell r="A315" t="str">
            <v>Orig_BAdj_COMMIT_9920_Imprmnt_WrtDn</v>
          </cell>
          <cell r="B315" t="str">
            <v>Writedown of Original Commitment Basis Adjustment due to 9920 Impairment</v>
          </cell>
          <cell r="C315">
            <v>1530</v>
          </cell>
          <cell r="D315">
            <v>138333</v>
          </cell>
          <cell r="E315">
            <v>138533</v>
          </cell>
        </row>
        <row r="316">
          <cell r="A316" t="str">
            <v>Orig_BAdj_COMMIT_9920_Imprmnt_WrtDn_RCLS_Rlf</v>
          </cell>
          <cell r="B316" t="str">
            <v>Reclass of 9920 Impairment writedown of Commitment CBA</v>
          </cell>
          <cell r="C316">
            <v>1530</v>
          </cell>
          <cell r="D316" t="str">
            <v>138431</v>
          </cell>
          <cell r="E316" t="str">
            <v/>
          </cell>
        </row>
        <row r="317">
          <cell r="A317" t="str">
            <v>Orig_BAdj_COMMIT_Clr</v>
          </cell>
          <cell r="B317" t="str">
            <v>Clearing Account for Original Commitment Basis Adjustments (Non-OCI)</v>
          </cell>
          <cell r="C317">
            <v>6500</v>
          </cell>
          <cell r="D317">
            <v>168930</v>
          </cell>
          <cell r="E317">
            <v>168930</v>
          </cell>
        </row>
        <row r="318">
          <cell r="A318" t="str">
            <v>Orig_BAdj_COMMIT_CNSL_WDN</v>
          </cell>
          <cell r="B318" t="str">
            <v>Relief due to Fin 46 write down for Commitment CBA (Non OCI)</v>
          </cell>
          <cell r="C318">
            <v>1540</v>
          </cell>
          <cell r="D318" t="str">
            <v>138335</v>
          </cell>
          <cell r="E318" t="str">
            <v>138535</v>
          </cell>
        </row>
        <row r="319">
          <cell r="A319" t="str">
            <v>Orig_BAdj_COMMIT_CNSL_WDN_Omnibus</v>
          </cell>
          <cell r="B319" t="str">
            <v>Relief due to Fin 46 write down for Commitment CBA (Non OCI) for omnibus</v>
          </cell>
          <cell r="C319">
            <v>1541</v>
          </cell>
          <cell r="D319" t="str">
            <v>139020</v>
          </cell>
          <cell r="E319" t="str">
            <v>139040</v>
          </cell>
        </row>
        <row r="320">
          <cell r="A320" t="str">
            <v>Orig_BAdj_COMMIT_CNSL_WDN_RCLS_Rlf</v>
          </cell>
          <cell r="B320" t="str">
            <v xml:space="preserve">Reclass relief of Consolidated Writedown commitment CBA </v>
          </cell>
          <cell r="C320">
            <v>1540</v>
          </cell>
          <cell r="D320" t="str">
            <v>138431</v>
          </cell>
          <cell r="E320">
            <v>138631</v>
          </cell>
        </row>
        <row r="321">
          <cell r="A321" t="str">
            <v>Orig_BAdj_COMMIT_CNSL_WDN_RCLS_Rlf_Omnibus</v>
          </cell>
          <cell r="B321" t="str">
            <v>Reclass relief of Consolidated Writedown commitment CBA for omnibus</v>
          </cell>
          <cell r="C321">
            <v>1541</v>
          </cell>
          <cell r="D321" t="str">
            <v>139020</v>
          </cell>
          <cell r="E321" t="str">
            <v>139040</v>
          </cell>
        </row>
        <row r="322">
          <cell r="A322" t="str">
            <v>Orig_BAdj_COMMIT_CNSL_WDN_Rlf</v>
          </cell>
          <cell r="B322" t="str">
            <v>Relief due to sales of Fin 46 write down Commitment CBA (Non OCI)</v>
          </cell>
          <cell r="C322">
            <v>1540</v>
          </cell>
          <cell r="D322" t="str">
            <v>138335</v>
          </cell>
          <cell r="E322" t="str">
            <v>138535</v>
          </cell>
        </row>
        <row r="323">
          <cell r="A323" t="str">
            <v>Orig_BAdj_COMMIT_CNSL_WDN_Rlf_Omnibus</v>
          </cell>
          <cell r="B323" t="str">
            <v>Relief due to sales of Fin 46 write down Commitment CBA (Non OCI) for omnibus</v>
          </cell>
          <cell r="C323">
            <v>1541</v>
          </cell>
          <cell r="D323" t="str">
            <v>139020</v>
          </cell>
          <cell r="E323" t="str">
            <v>139040</v>
          </cell>
        </row>
        <row r="324">
          <cell r="A324" t="str">
            <v>Orig_BAdj_COMMIT_MGUA</v>
          </cell>
          <cell r="B324" t="str">
            <v>Original Commitment Adjustment grossup for MBS Gross Up Asset</v>
          </cell>
          <cell r="C324">
            <v>1504</v>
          </cell>
          <cell r="D324" t="str">
            <v>121315</v>
          </cell>
          <cell r="E324" t="str">
            <v>121512</v>
          </cell>
        </row>
        <row r="325">
          <cell r="A325" t="str">
            <v>Orig_BAdj_COMMIT_MGUA_RCLS_Rlf</v>
          </cell>
          <cell r="B325" t="str">
            <v>To reclass original Commitment adjustment from securities to loans for MGUA</v>
          </cell>
          <cell r="C325">
            <v>1504</v>
          </cell>
          <cell r="D325" t="str">
            <v>138431</v>
          </cell>
          <cell r="E325">
            <v>138631</v>
          </cell>
        </row>
        <row r="326">
          <cell r="A326" t="str">
            <v>Orig_BAdj_COMMIT_MGUA_Rlf</v>
          </cell>
          <cell r="B326" t="str">
            <v>Relief of Original Commitment Adjustment grossup for MBS Gross Up Asset</v>
          </cell>
          <cell r="C326">
            <v>1504</v>
          </cell>
          <cell r="D326" t="str">
            <v>121315</v>
          </cell>
          <cell r="E326" t="str">
            <v>121512</v>
          </cell>
        </row>
        <row r="327">
          <cell r="A327" t="str">
            <v>Orig_BAdj_COMMIT_MGUL</v>
          </cell>
          <cell r="B327" t="str">
            <v>Original Commitment Adjustment grossup for MBS Gross Up Liability</v>
          </cell>
          <cell r="C327">
            <v>1505</v>
          </cell>
          <cell r="D327" t="str">
            <v>211510</v>
          </cell>
          <cell r="E327" t="str">
            <v>211540</v>
          </cell>
        </row>
        <row r="328">
          <cell r="A328" t="str">
            <v>Orig_BAdj_COMMIT_MGUL_Rlf</v>
          </cell>
          <cell r="B328" t="str">
            <v>Relief of Original Commitment Adjustment grossup for MBS Gross Up Liability</v>
          </cell>
          <cell r="C328">
            <v>1505</v>
          </cell>
          <cell r="D328" t="str">
            <v>211510</v>
          </cell>
          <cell r="E328" t="str">
            <v>211540</v>
          </cell>
        </row>
        <row r="329">
          <cell r="A329" t="str">
            <v>Orig_BAdj_COMMIT_Omnibus</v>
          </cell>
          <cell r="B329" t="str">
            <v>Original Commitment Basis Adjustment for Omnibus Lots</v>
          </cell>
          <cell r="C329">
            <v>1501</v>
          </cell>
          <cell r="D329" t="str">
            <v>139020</v>
          </cell>
          <cell r="E329" t="str">
            <v>139040</v>
          </cell>
        </row>
        <row r="330">
          <cell r="A330" t="str">
            <v>Orig_BAdj_COMMIT_RCLS_Rlf</v>
          </cell>
          <cell r="B330" t="str">
            <v>To reclass original Commitment adjustment from securities to loans</v>
          </cell>
          <cell r="C330">
            <v>1500</v>
          </cell>
          <cell r="D330" t="str">
            <v>138431</v>
          </cell>
          <cell r="E330" t="str">
            <v>138631</v>
          </cell>
        </row>
        <row r="331">
          <cell r="A331" t="str">
            <v>Orig_BAdj_COMMIT_RCLS_Rlf_Omnibus</v>
          </cell>
          <cell r="B331" t="str">
            <v>To reclass original Commitment adjustment from securities to loans for omnibus</v>
          </cell>
          <cell r="C331">
            <v>1501</v>
          </cell>
          <cell r="D331" t="str">
            <v>139020</v>
          </cell>
          <cell r="E331" t="str">
            <v>139040</v>
          </cell>
        </row>
        <row r="332">
          <cell r="A332" t="str">
            <v>Orig_BAdj_COMMIT_Rlf</v>
          </cell>
          <cell r="B332" t="str">
            <v>Relief of Original Commitment CBA due to Sale Call Resecsecuritization</v>
          </cell>
          <cell r="C332">
            <v>1500</v>
          </cell>
          <cell r="D332">
            <v>138331</v>
          </cell>
          <cell r="E332">
            <v>138531</v>
          </cell>
        </row>
        <row r="333">
          <cell r="A333" t="str">
            <v>Orig_BAdj_COMMIT_Rlf_Omnibus</v>
          </cell>
          <cell r="B333" t="str">
            <v>Relief of Original Commitment CBA due to Sale Call Resecsecuritization for omnibus</v>
          </cell>
          <cell r="C333">
            <v>1501</v>
          </cell>
          <cell r="D333" t="str">
            <v>139020</v>
          </cell>
          <cell r="E333" t="str">
            <v>139040</v>
          </cell>
        </row>
        <row r="334">
          <cell r="A334" t="str">
            <v>Orig_BAdj_COMMIT_SBGA</v>
          </cell>
          <cell r="B334" t="str">
            <v>Original Commitment Adjustment grossup for Secured Borrowing Asset</v>
          </cell>
          <cell r="C334">
            <v>1502</v>
          </cell>
          <cell r="D334" t="str">
            <v>121310</v>
          </cell>
          <cell r="E334" t="str">
            <v>121509</v>
          </cell>
        </row>
        <row r="335">
          <cell r="A335" t="str">
            <v>Orig_BAdj_COMMIT_SBGA_RCLS_Rlf</v>
          </cell>
          <cell r="B335" t="str">
            <v>To reclass original Commitment adjustment from securities to loans for SBGA</v>
          </cell>
          <cell r="C335">
            <v>1502</v>
          </cell>
          <cell r="D335" t="str">
            <v>138431</v>
          </cell>
          <cell r="E335">
            <v>138631</v>
          </cell>
        </row>
        <row r="336">
          <cell r="A336" t="str">
            <v>Orig_BAdj_COMMIT_SBGA_Rlf</v>
          </cell>
          <cell r="B336" t="str">
            <v>Relief of Original Commitment Adjustment grossup for secured borrowing liability</v>
          </cell>
          <cell r="C336">
            <v>1502</v>
          </cell>
          <cell r="D336" t="str">
            <v>121310</v>
          </cell>
          <cell r="E336" t="str">
            <v>121509</v>
          </cell>
        </row>
        <row r="337">
          <cell r="A337" t="str">
            <v>Orig_BAdj_COMMIT_SBGL</v>
          </cell>
          <cell r="B337" t="str">
            <v>Original Commitment Adjustment grossup for MBS Gross Up Liability</v>
          </cell>
          <cell r="C337">
            <v>1503</v>
          </cell>
          <cell r="D337">
            <v>211500</v>
          </cell>
          <cell r="E337" t="str">
            <v>211530</v>
          </cell>
        </row>
        <row r="338">
          <cell r="A338" t="str">
            <v>Orig_BAdj_COMMIT_SBGL_Rlf</v>
          </cell>
          <cell r="B338" t="str">
            <v>Relief of Original Commitment Adjustment grossup for secured borrowing Liability</v>
          </cell>
          <cell r="C338">
            <v>1503</v>
          </cell>
          <cell r="D338">
            <v>211500</v>
          </cell>
          <cell r="E338" t="str">
            <v>211530</v>
          </cell>
        </row>
        <row r="339">
          <cell r="A339" t="str">
            <v>Orig_BAdj_DefFee_115_Imprmnt_WrtDn_RCLS_Rlf</v>
          </cell>
          <cell r="B339" t="str">
            <v>Writedown of Original Commitment Basis Adjustment due to FAS115 Impairment</v>
          </cell>
          <cell r="C339">
            <v>1420</v>
          </cell>
          <cell r="D339" t="str">
            <v>131401</v>
          </cell>
          <cell r="E339" t="str">
            <v/>
          </cell>
        </row>
        <row r="340">
          <cell r="A340" t="str">
            <v>Orig_BAdj_DefFee_9920_Imprmnt_WrtDn_RCLS_Rlf</v>
          </cell>
          <cell r="B340" t="str">
            <v>Reclass of FAS115 Impairment writedown of Deferred Fee</v>
          </cell>
          <cell r="C340">
            <v>1430</v>
          </cell>
          <cell r="D340" t="str">
            <v>131401</v>
          </cell>
          <cell r="E340" t="str">
            <v/>
          </cell>
        </row>
        <row r="341">
          <cell r="A341" t="str">
            <v>Orig_BAdj_DefFee_CNSL_WDN</v>
          </cell>
          <cell r="B341" t="str">
            <v xml:space="preserve">Relief due to Fin 46 write down for Deferred Fee </v>
          </cell>
          <cell r="C341">
            <v>1440</v>
          </cell>
          <cell r="D341" t="str">
            <v>131305</v>
          </cell>
          <cell r="E341" t="str">
            <v>131505</v>
          </cell>
        </row>
        <row r="342">
          <cell r="A342" t="str">
            <v>Orig_BAdj_DefFee_CNSL_WDN_RCLS_Rlf</v>
          </cell>
          <cell r="B342" t="str">
            <v xml:space="preserve">Reclass relief of Consolidated Writedown Deferred Fee </v>
          </cell>
          <cell r="C342">
            <v>1440</v>
          </cell>
          <cell r="D342" t="str">
            <v>131401</v>
          </cell>
          <cell r="E342" t="str">
            <v>131601</v>
          </cell>
        </row>
        <row r="343">
          <cell r="A343" t="str">
            <v>Orig_BAdj_DefFee_CNSL_WDN_RCLS_Rlf_Omnibus</v>
          </cell>
          <cell r="B343" t="str">
            <v>Reclass relief of Consolidated Writedown Deferred Fee for omnibus</v>
          </cell>
          <cell r="C343">
            <v>1441</v>
          </cell>
          <cell r="D343" t="str">
            <v>131401</v>
          </cell>
          <cell r="E343" t="str">
            <v>131601</v>
          </cell>
        </row>
        <row r="344">
          <cell r="A344" t="str">
            <v>Orig_BAdj_DefFee_CNSL_WDN_Rlf</v>
          </cell>
          <cell r="B344" t="str">
            <v xml:space="preserve">Relief due to sales of Fin 46 write down Deferred Fee </v>
          </cell>
          <cell r="C344">
            <v>1440</v>
          </cell>
          <cell r="D344" t="str">
            <v>131305</v>
          </cell>
          <cell r="E344" t="str">
            <v>131505</v>
          </cell>
        </row>
        <row r="345">
          <cell r="A345" t="str">
            <v>Orig_BAdj_DefFee_MGUA</v>
          </cell>
          <cell r="B345" t="str">
            <v>Original Deferred Fee grossup for MBS Gross Up Asset</v>
          </cell>
          <cell r="C345">
            <v>1404</v>
          </cell>
          <cell r="D345" t="str">
            <v>121315</v>
          </cell>
          <cell r="E345" t="str">
            <v>121512</v>
          </cell>
        </row>
        <row r="346">
          <cell r="A346" t="str">
            <v>Orig_BAdj_DefFee_MGUA_RCLS_Rlf</v>
          </cell>
          <cell r="B346" t="str">
            <v>To reclass original Deferred Fee from securities to loans for MGUA</v>
          </cell>
          <cell r="C346">
            <v>1404</v>
          </cell>
          <cell r="D346" t="str">
            <v>131401</v>
          </cell>
          <cell r="E346" t="str">
            <v>131601</v>
          </cell>
        </row>
        <row r="347">
          <cell r="A347" t="str">
            <v>Orig_BAdj_DefFee_MGUA_Rlf</v>
          </cell>
          <cell r="B347" t="str">
            <v>Relief of Original Deferred Fee grossup for MBS Gross Up Asset</v>
          </cell>
          <cell r="C347">
            <v>1404</v>
          </cell>
          <cell r="D347" t="str">
            <v>121315</v>
          </cell>
          <cell r="E347" t="str">
            <v>121512</v>
          </cell>
        </row>
        <row r="348">
          <cell r="A348" t="str">
            <v>Orig_BAdj_DefFee_MGUL</v>
          </cell>
          <cell r="B348" t="str">
            <v>Original Deferred Fee grossup for MBS Gross Up Liability</v>
          </cell>
          <cell r="C348">
            <v>1405</v>
          </cell>
          <cell r="D348" t="str">
            <v>211510</v>
          </cell>
          <cell r="E348" t="str">
            <v>211540</v>
          </cell>
        </row>
        <row r="349">
          <cell r="A349" t="str">
            <v>Orig_BAdj_DefFee_MGUL_Rlf</v>
          </cell>
          <cell r="B349" t="str">
            <v>Relief of Original Deferred Fee grossup for MBS Gross Up Liability</v>
          </cell>
          <cell r="C349">
            <v>1405</v>
          </cell>
          <cell r="D349" t="str">
            <v>211510</v>
          </cell>
          <cell r="E349" t="str">
            <v>211540</v>
          </cell>
        </row>
        <row r="350">
          <cell r="A350" t="str">
            <v>Orig_BAdj_DefFee_RCLS_Rlf</v>
          </cell>
          <cell r="B350" t="str">
            <v>To reclass original Deferred Fee from securities to loans</v>
          </cell>
          <cell r="C350">
            <v>1400</v>
          </cell>
          <cell r="D350" t="str">
            <v>131401</v>
          </cell>
          <cell r="E350" t="str">
            <v>131601</v>
          </cell>
        </row>
        <row r="351">
          <cell r="A351" t="str">
            <v>Orig_BAdj_DefFee_RCLS_Rlf_Omnibus</v>
          </cell>
          <cell r="B351" t="str">
            <v>To reclass original Deferred Fee from securities to loans for omnibus</v>
          </cell>
          <cell r="C351">
            <v>1401</v>
          </cell>
          <cell r="D351" t="str">
            <v>131401</v>
          </cell>
          <cell r="E351" t="str">
            <v>131601</v>
          </cell>
        </row>
        <row r="352">
          <cell r="A352" t="str">
            <v>Orig_BAdj_DefFee_SBGA</v>
          </cell>
          <cell r="B352" t="str">
            <v>Original Deferred Fee grossup for Secured Borrowing Asset</v>
          </cell>
          <cell r="C352">
            <v>1402</v>
          </cell>
          <cell r="D352" t="str">
            <v>121310</v>
          </cell>
          <cell r="E352" t="str">
            <v>121509</v>
          </cell>
        </row>
        <row r="353">
          <cell r="A353" t="str">
            <v>Orig_BAdj_DefFee_SBGA_RCLS_Rlf</v>
          </cell>
          <cell r="B353" t="str">
            <v>To reclass original Deferred Fee from securities to loans for SBGA</v>
          </cell>
          <cell r="C353">
            <v>1402</v>
          </cell>
          <cell r="D353" t="str">
            <v>131401</v>
          </cell>
          <cell r="E353" t="str">
            <v>131601</v>
          </cell>
        </row>
        <row r="354">
          <cell r="A354" t="str">
            <v>Orig_BAdj_DefFee_SBGA_Rlf</v>
          </cell>
          <cell r="B354" t="str">
            <v>Relief of Original Deferred Fee grossup for secured borrowing liability</v>
          </cell>
          <cell r="C354">
            <v>1402</v>
          </cell>
          <cell r="D354" t="str">
            <v>121310</v>
          </cell>
          <cell r="E354" t="str">
            <v>121509</v>
          </cell>
        </row>
        <row r="355">
          <cell r="A355" t="str">
            <v>Orig_BAdj_DefFee_SBGL</v>
          </cell>
          <cell r="B355" t="str">
            <v>Original Deferred Fee grossup for MBS Gross Up Liability</v>
          </cell>
          <cell r="C355">
            <v>1403</v>
          </cell>
          <cell r="D355">
            <v>211500</v>
          </cell>
          <cell r="E355" t="str">
            <v>211530</v>
          </cell>
        </row>
        <row r="356">
          <cell r="A356" t="str">
            <v>Orig_BAdj_DefFee_SBGL_Rlf</v>
          </cell>
          <cell r="B356" t="str">
            <v>Relief of Original Deferred Fee grossup for secured borrowing Liability</v>
          </cell>
          <cell r="C356">
            <v>1403</v>
          </cell>
          <cell r="D356">
            <v>211500</v>
          </cell>
          <cell r="E356" t="str">
            <v>211530</v>
          </cell>
        </row>
        <row r="357">
          <cell r="A357" t="str">
            <v>Orig_BAdj_Disc_CNSL_WDN</v>
          </cell>
          <cell r="B357" t="str">
            <v xml:space="preserve">Relief due to Fin 46 write down for discount </v>
          </cell>
          <cell r="C357">
            <v>1340</v>
          </cell>
          <cell r="D357" t="str">
            <v>121305</v>
          </cell>
          <cell r="E357" t="str">
            <v>121505</v>
          </cell>
        </row>
        <row r="358">
          <cell r="A358" t="str">
            <v>Orig_BAdj_Disc_CNSL_WDN_Omnibus</v>
          </cell>
          <cell r="B358" t="str">
            <v>Relief due to Fin 46 write down for discount  for omnibus</v>
          </cell>
          <cell r="C358">
            <v>1341</v>
          </cell>
          <cell r="D358" t="str">
            <v>121306</v>
          </cell>
          <cell r="E358" t="str">
            <v>121506</v>
          </cell>
        </row>
        <row r="359">
          <cell r="A359" t="str">
            <v>Orig_BAdj_Disc_CNSL_WDN_RCLS_Rlf</v>
          </cell>
          <cell r="B359" t="str">
            <v xml:space="preserve">Reclass relief of Consolidated Writedown discount </v>
          </cell>
          <cell r="C359">
            <v>1340</v>
          </cell>
          <cell r="D359" t="str">
            <v>121401</v>
          </cell>
          <cell r="E359" t="str">
            <v>121601</v>
          </cell>
        </row>
        <row r="360">
          <cell r="A360" t="str">
            <v>Orig_BAdj_Disc_CNSL_WDN_RCLS_Rlf_Omnibus</v>
          </cell>
          <cell r="B360" t="str">
            <v>Reclass relief of Consolidated Writedown discount for omnibus</v>
          </cell>
          <cell r="C360">
            <v>1341</v>
          </cell>
          <cell r="D360" t="str">
            <v>121306</v>
          </cell>
          <cell r="E360" t="str">
            <v>121506</v>
          </cell>
        </row>
        <row r="361">
          <cell r="A361" t="str">
            <v>Orig_BAdj_Disc_CNSL_WDN_Rlf</v>
          </cell>
          <cell r="B361" t="str">
            <v xml:space="preserve">Relief due to sales of Fin 46 write down discount </v>
          </cell>
          <cell r="C361">
            <v>1340</v>
          </cell>
          <cell r="D361" t="str">
            <v>121305</v>
          </cell>
          <cell r="E361" t="str">
            <v>121505</v>
          </cell>
        </row>
        <row r="362">
          <cell r="A362" t="str">
            <v>Orig_BAdj_Disc_CNSL_WDN_Rlf_Omnibus</v>
          </cell>
          <cell r="B362" t="str">
            <v>Relief due to sales of Fin 46 write down discount fo omnibus</v>
          </cell>
          <cell r="C362">
            <v>1341</v>
          </cell>
          <cell r="D362" t="str">
            <v>121306</v>
          </cell>
          <cell r="E362" t="str">
            <v>121506</v>
          </cell>
        </row>
        <row r="363">
          <cell r="A363" t="str">
            <v>Orig_BAdj_Disc_MGUA</v>
          </cell>
          <cell r="B363" t="str">
            <v>Original Commitment Adjustment grossup for MBS Gross Up Asset</v>
          </cell>
          <cell r="C363">
            <v>1304</v>
          </cell>
          <cell r="D363" t="str">
            <v>121315</v>
          </cell>
          <cell r="E363" t="str">
            <v>121512</v>
          </cell>
        </row>
        <row r="364">
          <cell r="A364" t="str">
            <v>Orig_BAdj_Disc_MGUA_RCLS_Rlf</v>
          </cell>
          <cell r="B364" t="str">
            <v>To reclass original Commitment adjustment from securities to loans for MGUA</v>
          </cell>
          <cell r="C364">
            <v>1304</v>
          </cell>
          <cell r="D364" t="str">
            <v>121401</v>
          </cell>
          <cell r="E364" t="str">
            <v>121601</v>
          </cell>
        </row>
        <row r="365">
          <cell r="A365" t="str">
            <v>Orig_BAdj_Disc_MGUA_Rlf</v>
          </cell>
          <cell r="B365" t="str">
            <v>Relief of Original Commitment Adjustment grossup for MBS Gross Up Asset</v>
          </cell>
          <cell r="C365">
            <v>1304</v>
          </cell>
          <cell r="D365" t="str">
            <v>121315</v>
          </cell>
          <cell r="E365" t="str">
            <v>121512</v>
          </cell>
        </row>
        <row r="366">
          <cell r="A366" t="str">
            <v>Orig_BAdj_Disc_MGUL</v>
          </cell>
          <cell r="B366" t="str">
            <v>Original Commitment Adjustment grossup for MBS Gross Up Liability</v>
          </cell>
          <cell r="C366">
            <v>1305</v>
          </cell>
          <cell r="D366" t="str">
            <v>211510</v>
          </cell>
          <cell r="E366" t="str">
            <v>211540</v>
          </cell>
        </row>
        <row r="367">
          <cell r="A367" t="str">
            <v>Orig_BAdj_Disc_MGUL_Rlf</v>
          </cell>
          <cell r="B367" t="str">
            <v>Relief of Original Commitment Adjustment grossup for MBS Gross Up Liability</v>
          </cell>
          <cell r="C367">
            <v>1305</v>
          </cell>
          <cell r="D367" t="str">
            <v>211510</v>
          </cell>
          <cell r="E367" t="str">
            <v>211540</v>
          </cell>
        </row>
        <row r="368">
          <cell r="A368" t="str">
            <v>Orig_BAdj_Disc_RCLS_Rlf</v>
          </cell>
          <cell r="B368" t="str">
            <v>To reclass original discount from securities to loans</v>
          </cell>
          <cell r="C368">
            <v>1300</v>
          </cell>
          <cell r="D368" t="str">
            <v>121401</v>
          </cell>
          <cell r="E368" t="str">
            <v>121601</v>
          </cell>
        </row>
        <row r="369">
          <cell r="A369" t="str">
            <v>Orig_BAdj_Disc_RCLS_Rlf_Omnibus</v>
          </cell>
          <cell r="B369" t="str">
            <v>To reclass original discount from securities to loans for omnibus</v>
          </cell>
          <cell r="C369">
            <v>1301</v>
          </cell>
          <cell r="D369" t="str">
            <v>121306</v>
          </cell>
          <cell r="E369" t="str">
            <v>121506</v>
          </cell>
        </row>
        <row r="370">
          <cell r="A370" t="str">
            <v>Orig_BAdj_Disc_SBGA</v>
          </cell>
          <cell r="B370" t="str">
            <v>Original discount grossup for Secured Borrowing Asset</v>
          </cell>
          <cell r="C370">
            <v>1302</v>
          </cell>
          <cell r="D370" t="str">
            <v>121310</v>
          </cell>
          <cell r="E370" t="str">
            <v>121509</v>
          </cell>
        </row>
        <row r="371">
          <cell r="A371" t="str">
            <v>Orig_BAdj_Disc_SBGA_RCLS_Rlf</v>
          </cell>
          <cell r="B371" t="str">
            <v>To reclass original discount from securities to loans for SBGA</v>
          </cell>
          <cell r="C371">
            <v>1302</v>
          </cell>
          <cell r="D371" t="str">
            <v>121401</v>
          </cell>
          <cell r="E371" t="str">
            <v>121601</v>
          </cell>
        </row>
        <row r="372">
          <cell r="A372" t="str">
            <v>Orig_BAdj_Disc_SBGA_Rlf</v>
          </cell>
          <cell r="B372" t="str">
            <v>Relief of Original discount grossup for secured borrowing liability</v>
          </cell>
          <cell r="C372">
            <v>1302</v>
          </cell>
          <cell r="D372" t="str">
            <v>121310</v>
          </cell>
          <cell r="E372" t="str">
            <v>121509</v>
          </cell>
        </row>
        <row r="373">
          <cell r="A373" t="str">
            <v>Orig_BAdj_Disc_SBGL</v>
          </cell>
          <cell r="B373" t="str">
            <v>Original discount grossup for MBS Gross Up Liability</v>
          </cell>
          <cell r="C373">
            <v>1303</v>
          </cell>
          <cell r="D373">
            <v>211500</v>
          </cell>
          <cell r="E373" t="str">
            <v>211530</v>
          </cell>
        </row>
        <row r="374">
          <cell r="A374" t="str">
            <v>Orig_BAdj_Disc_SBGL_Rlf</v>
          </cell>
          <cell r="B374" t="str">
            <v>Relief of Original discount grossup for secured borrowing Liability</v>
          </cell>
          <cell r="C374">
            <v>1303</v>
          </cell>
          <cell r="D374">
            <v>211500</v>
          </cell>
          <cell r="E374" t="str">
            <v>211530</v>
          </cell>
        </row>
        <row r="375">
          <cell r="A375" t="str">
            <v>Orig_BAdj_DRCN</v>
          </cell>
          <cell r="B375" t="str">
            <v>Original Fin 46 Consolidation CBA for portfolio lots</v>
          </cell>
          <cell r="C375">
            <v>11000</v>
          </cell>
          <cell r="D375" t="str">
            <v>138391</v>
          </cell>
          <cell r="E375" t="str">
            <v>138591</v>
          </cell>
        </row>
        <row r="376">
          <cell r="A376" t="str">
            <v>Orig_BAdj_DRCN_MGUA</v>
          </cell>
          <cell r="B376" t="str">
            <v>Original DRCN Adjustment grossup for MBS Gross Up Asset</v>
          </cell>
          <cell r="C376">
            <v>11004</v>
          </cell>
          <cell r="D376" t="str">
            <v>121315</v>
          </cell>
          <cell r="E376" t="str">
            <v>121512</v>
          </cell>
        </row>
        <row r="377">
          <cell r="A377" t="str">
            <v>Orig_BAdj_DRCN_MGUA_RCLS_Rlf</v>
          </cell>
          <cell r="B377" t="str">
            <v>To reclass original Derecognition adjustment from securities to loans</v>
          </cell>
          <cell r="C377">
            <v>11004</v>
          </cell>
          <cell r="D377" t="str">
            <v>138491</v>
          </cell>
          <cell r="E377" t="str">
            <v>138691</v>
          </cell>
        </row>
        <row r="378">
          <cell r="A378" t="str">
            <v>Orig_BAdj_DRCN_MGUA_Rlf</v>
          </cell>
          <cell r="B378" t="str">
            <v>Relief of Original DRCN Adjustment grossup for MBS Gross Up Asset</v>
          </cell>
          <cell r="C378">
            <v>11004</v>
          </cell>
          <cell r="D378" t="str">
            <v>121315</v>
          </cell>
          <cell r="E378" t="str">
            <v>121512</v>
          </cell>
        </row>
        <row r="379">
          <cell r="A379" t="str">
            <v>Orig_BAdj_DRCN_MGUL</v>
          </cell>
          <cell r="B379" t="str">
            <v>Original DRCN Adjustment grossup for MBS Gross Up Liability</v>
          </cell>
          <cell r="C379">
            <v>11005</v>
          </cell>
          <cell r="D379" t="str">
            <v>211510</v>
          </cell>
          <cell r="E379" t="str">
            <v>211540</v>
          </cell>
        </row>
        <row r="380">
          <cell r="A380" t="str">
            <v>Orig_BAdj_DRCN_MGUL_Rlf</v>
          </cell>
          <cell r="B380" t="str">
            <v>Relief of Original DRCN Adjustment grossup for MBS Gross Up Liability</v>
          </cell>
          <cell r="C380">
            <v>11005</v>
          </cell>
          <cell r="D380" t="str">
            <v>211510</v>
          </cell>
          <cell r="E380" t="str">
            <v>211540</v>
          </cell>
        </row>
        <row r="381">
          <cell r="A381" t="str">
            <v>Orig_BAdj_DRCN_Omnibus</v>
          </cell>
          <cell r="B381" t="str">
            <v>Original Fin 46 Derecognition CBA for omnibus lots</v>
          </cell>
          <cell r="C381">
            <v>11001</v>
          </cell>
          <cell r="D381">
            <v>117320</v>
          </cell>
          <cell r="E381">
            <v>112817</v>
          </cell>
        </row>
        <row r="382">
          <cell r="A382" t="str">
            <v>Orig_BAdj_DRCN_RCLS_Rlf</v>
          </cell>
          <cell r="B382" t="str">
            <v>To reclass original Derecognition adjustment from securities to loans</v>
          </cell>
          <cell r="C382">
            <v>11000</v>
          </cell>
          <cell r="D382" t="str">
            <v>138491</v>
          </cell>
          <cell r="E382" t="str">
            <v>138691</v>
          </cell>
        </row>
        <row r="383">
          <cell r="A383" t="str">
            <v>Orig_BAdj_DRCN_RCLS_Rlf_Omnibus</v>
          </cell>
          <cell r="B383" t="str">
            <v>To reclass original Derecognition adjustment from securities to loans for omnibus</v>
          </cell>
          <cell r="C383">
            <v>11001</v>
          </cell>
          <cell r="D383">
            <v>117320</v>
          </cell>
          <cell r="E383">
            <v>112817</v>
          </cell>
        </row>
        <row r="384">
          <cell r="A384" t="str">
            <v>Orig_BAdj_DRCN_Rlf</v>
          </cell>
          <cell r="B384" t="str">
            <v xml:space="preserve">Relief of Fin 46 Consolidation CBA </v>
          </cell>
          <cell r="C384">
            <v>11000</v>
          </cell>
          <cell r="D384" t="str">
            <v>138391</v>
          </cell>
          <cell r="E384" t="str">
            <v>138591</v>
          </cell>
        </row>
        <row r="385">
          <cell r="A385" t="str">
            <v>Orig_BAdj_DRCN_Rlf_Omnibus</v>
          </cell>
          <cell r="B385" t="str">
            <v>Relief of Fin 46 Consolidation CBA for omnibus</v>
          </cell>
          <cell r="C385">
            <v>11001</v>
          </cell>
          <cell r="D385">
            <v>117320</v>
          </cell>
          <cell r="E385">
            <v>112817</v>
          </cell>
        </row>
        <row r="386">
          <cell r="A386" t="str">
            <v>Orig_BAdj_DRCN_SBGA</v>
          </cell>
          <cell r="B386" t="str">
            <v>Original DRCN Adjustment grossup for Secured Borrowing Asset</v>
          </cell>
          <cell r="C386">
            <v>11002</v>
          </cell>
          <cell r="D386" t="str">
            <v>121310</v>
          </cell>
          <cell r="E386" t="str">
            <v>121509</v>
          </cell>
        </row>
        <row r="387">
          <cell r="A387" t="str">
            <v>Orig_BAdj_DRCN_SBGA_RCLS_Rlf</v>
          </cell>
          <cell r="B387" t="str">
            <v>To reclass original Derecognition adjustment from securities to loans</v>
          </cell>
          <cell r="C387">
            <v>11002</v>
          </cell>
          <cell r="D387" t="str">
            <v>138491</v>
          </cell>
          <cell r="E387" t="str">
            <v>138691</v>
          </cell>
        </row>
        <row r="388">
          <cell r="A388" t="str">
            <v>Orig_BAdj_DRCN_SBGA_Rlf</v>
          </cell>
          <cell r="B388" t="str">
            <v>Relief of Original DRCN Adjustment grossup for Secured Borrowing Asset</v>
          </cell>
          <cell r="C388">
            <v>11002</v>
          </cell>
          <cell r="D388" t="str">
            <v>121310</v>
          </cell>
          <cell r="E388" t="str">
            <v>121509</v>
          </cell>
        </row>
        <row r="389">
          <cell r="A389" t="str">
            <v>Orig_BAdj_DRCN_SBGL</v>
          </cell>
          <cell r="B389" t="str">
            <v>Original DRCN Adjustment grossup for Secured Borrowing Liability</v>
          </cell>
          <cell r="C389">
            <v>11003</v>
          </cell>
          <cell r="D389">
            <v>211500</v>
          </cell>
          <cell r="E389" t="str">
            <v>211530</v>
          </cell>
        </row>
        <row r="390">
          <cell r="A390" t="str">
            <v>Orig_BAdj_DRCN_SBGL_Rlf</v>
          </cell>
          <cell r="B390" t="str">
            <v>Relief of Original DRCN Adjustment grossup for Secured Borrowing Liability</v>
          </cell>
          <cell r="C390">
            <v>11003</v>
          </cell>
          <cell r="D390">
            <v>211500</v>
          </cell>
          <cell r="E390" t="str">
            <v>211530</v>
          </cell>
        </row>
        <row r="391">
          <cell r="A391" t="str">
            <v>Orig_BAdj_DRCN_WDN</v>
          </cell>
          <cell r="B391" t="str">
            <v>writedown of Fin 46 Derecognition CBA due to consolidation</v>
          </cell>
          <cell r="C391">
            <v>11000</v>
          </cell>
          <cell r="D391" t="str">
            <v>138395</v>
          </cell>
          <cell r="E391" t="str">
            <v>138595</v>
          </cell>
        </row>
        <row r="392">
          <cell r="A392" t="str">
            <v>Orig_BAdj_DRCN_WDN_Ln</v>
          </cell>
          <cell r="B392" t="str">
            <v xml:space="preserve">Original Basis Adjustment FIN 46 Writedown for Reclassed Loan Lots </v>
          </cell>
          <cell r="C392">
            <v>21000</v>
          </cell>
          <cell r="D392">
            <v>121610</v>
          </cell>
          <cell r="E392">
            <v>121610</v>
          </cell>
        </row>
        <row r="393">
          <cell r="A393" t="str">
            <v>Orig_BAdj_DRCN_WDN_Ln_Omnibus</v>
          </cell>
          <cell r="B393" t="str">
            <v>Original Basis Adjustment FIN 46 Writedown for Reclassed Loan Lots Omnibus</v>
          </cell>
          <cell r="C393">
            <v>21001</v>
          </cell>
          <cell r="D393">
            <v>121610</v>
          </cell>
          <cell r="E393">
            <v>121610</v>
          </cell>
        </row>
        <row r="394">
          <cell r="A394" t="str">
            <v>Orig_BAdj_DRCN_WDN_Omnibus</v>
          </cell>
          <cell r="B394" t="str">
            <v>Relief of Fin 46 Derecognition CBA for omnibus</v>
          </cell>
          <cell r="C394">
            <v>11001</v>
          </cell>
          <cell r="D394">
            <v>117320</v>
          </cell>
          <cell r="E394">
            <v>112817</v>
          </cell>
        </row>
        <row r="395">
          <cell r="A395" t="str">
            <v>Orig_BAdj_DRCN_WDN_RCLS_Rlf</v>
          </cell>
          <cell r="B395" t="str">
            <v xml:space="preserve">Reclass relief of Derecognition Writedown Original CBA </v>
          </cell>
          <cell r="C395">
            <v>11000</v>
          </cell>
          <cell r="D395" t="str">
            <v>138491</v>
          </cell>
          <cell r="E395" t="str">
            <v>138691</v>
          </cell>
        </row>
        <row r="396">
          <cell r="A396" t="str">
            <v>Orig_BAdj_DRCN_WDN_RCLS_Rlf_Omnibus</v>
          </cell>
          <cell r="B396" t="str">
            <v>Reclass of Derecognition Writedown Original CBA Omnibus</v>
          </cell>
          <cell r="C396">
            <v>11001</v>
          </cell>
          <cell r="D396">
            <v>117320</v>
          </cell>
          <cell r="E396">
            <v>112817</v>
          </cell>
        </row>
        <row r="397">
          <cell r="A397" t="str">
            <v>Orig_BAdj_DRCN_WDN_Rlf</v>
          </cell>
          <cell r="B397" t="str">
            <v xml:space="preserve">Relief of writedown of Fin 46 Derecognition CBA </v>
          </cell>
          <cell r="C397">
            <v>11000</v>
          </cell>
          <cell r="D397" t="str">
            <v>138395</v>
          </cell>
          <cell r="E397" t="str">
            <v>138595</v>
          </cell>
        </row>
        <row r="398">
          <cell r="A398" t="str">
            <v>Orig_BAdj_DRCN_WDN_Rlf_Omnibus</v>
          </cell>
          <cell r="B398" t="str">
            <v>Relief of writedown of Fin 46 Derecognition CBA for omnibus</v>
          </cell>
          <cell r="C398">
            <v>11001</v>
          </cell>
          <cell r="D398">
            <v>117320</v>
          </cell>
          <cell r="E398">
            <v>112817</v>
          </cell>
        </row>
        <row r="399">
          <cell r="A399" t="str">
            <v>Orig_BAdj_FS65</v>
          </cell>
          <cell r="B399" t="str">
            <v>Original Whole Loan Basis Adjustment for Portfolio</v>
          </cell>
          <cell r="C399">
            <v>11100</v>
          </cell>
          <cell r="D399">
            <v>138351</v>
          </cell>
          <cell r="E399" t="str">
            <v>138551</v>
          </cell>
        </row>
        <row r="400">
          <cell r="A400" t="str">
            <v>Orig_BAdj_FS65_115_Imprmnt_Exp</v>
          </cell>
          <cell r="B400" t="str">
            <v>FAS115 Impairment expense for Whole Loan CBA</v>
          </cell>
          <cell r="C400">
            <v>41120</v>
          </cell>
          <cell r="D400" t="str">
            <v>729354</v>
          </cell>
          <cell r="E400" t="str">
            <v>729354</v>
          </cell>
        </row>
        <row r="401">
          <cell r="A401" t="str">
            <v>Orig_BAdj_FS65_115_Imprmnt_Rlf</v>
          </cell>
          <cell r="B401" t="str">
            <v>Sales Relief of FAS115 Impairment for  Whole Loan CBA</v>
          </cell>
          <cell r="C401">
            <v>11120</v>
          </cell>
          <cell r="D401" t="str">
            <v>138354</v>
          </cell>
          <cell r="E401" t="str">
            <v>138354</v>
          </cell>
        </row>
        <row r="402">
          <cell r="A402" t="str">
            <v>Orig_BAdj_FS65_115_Imprmnt_WrtDn</v>
          </cell>
          <cell r="B402" t="str">
            <v>Writedown of Original  Whole Loan CBA due to FAS115 Impairment</v>
          </cell>
          <cell r="C402">
            <v>11120</v>
          </cell>
          <cell r="D402">
            <v>138354</v>
          </cell>
          <cell r="E402">
            <v>138354</v>
          </cell>
        </row>
        <row r="403">
          <cell r="A403" t="str">
            <v>Orig_BAdj_FS65_115_Imprmnt_WrtDn_RCLS_Rlf</v>
          </cell>
          <cell r="B403" t="str">
            <v>Reclass of FAS115 Impairment writedown of  Whole Loan CBA</v>
          </cell>
          <cell r="C403">
            <v>11120</v>
          </cell>
          <cell r="D403" t="str">
            <v>138451</v>
          </cell>
          <cell r="E403" t="str">
            <v/>
          </cell>
        </row>
        <row r="404">
          <cell r="A404" t="str">
            <v>Orig_BAdj_FS65_9920_Imprmnt_Exp</v>
          </cell>
          <cell r="B404" t="str">
            <v>9920 Impairment expense for Whole Loan CBA</v>
          </cell>
          <cell r="C404">
            <v>41130</v>
          </cell>
          <cell r="D404" t="str">
            <v>729353</v>
          </cell>
          <cell r="E404" t="str">
            <v>729353</v>
          </cell>
        </row>
        <row r="405">
          <cell r="A405" t="str">
            <v>Orig_BAdj_FS65_9920_Imprmnt_Rlf</v>
          </cell>
          <cell r="B405" t="str">
            <v>Sales Relief of 9920 Impairment for Whole Loan CBA</v>
          </cell>
          <cell r="C405">
            <v>11130</v>
          </cell>
          <cell r="D405" t="str">
            <v>138353</v>
          </cell>
          <cell r="E405" t="str">
            <v>138353</v>
          </cell>
        </row>
        <row r="406">
          <cell r="A406" t="str">
            <v>Orig_BAdj_FS65_9920_Imprmnt_WrtDn</v>
          </cell>
          <cell r="B406" t="str">
            <v>Writedown of Original Whole Loan CBA due to 9920 Impairment</v>
          </cell>
          <cell r="C406">
            <v>11130</v>
          </cell>
          <cell r="D406">
            <v>138353</v>
          </cell>
          <cell r="E406">
            <v>138353</v>
          </cell>
        </row>
        <row r="407">
          <cell r="A407" t="str">
            <v>Orig_BAdj_FS65_9920_Imprmnt_WrtDn_RCLS_Rlf</v>
          </cell>
          <cell r="B407" t="str">
            <v>Reclass of 9920 Impairment writedown of Whole Loan CBA</v>
          </cell>
          <cell r="C407">
            <v>11130</v>
          </cell>
          <cell r="D407" t="str">
            <v>138451</v>
          </cell>
          <cell r="E407" t="str">
            <v/>
          </cell>
        </row>
        <row r="408">
          <cell r="A408" t="str">
            <v>Orig_BAdj_FS65_Clr</v>
          </cell>
          <cell r="B408" t="str">
            <v>Clearing Account for Original FS65 Basis Adjustment</v>
          </cell>
          <cell r="C408">
            <v>61100</v>
          </cell>
          <cell r="D408">
            <v>169120</v>
          </cell>
          <cell r="E408">
            <v>169120</v>
          </cell>
        </row>
        <row r="409">
          <cell r="A409" t="str">
            <v>Orig_BAdj_GFAS_115_Imprmnt_Exp</v>
          </cell>
          <cell r="B409" t="str">
            <v>FAS 115 Impairment expense for GFAS CBA</v>
          </cell>
          <cell r="C409">
            <v>61101</v>
          </cell>
          <cell r="D409">
            <v>729344</v>
          </cell>
          <cell r="E409">
            <v>538544</v>
          </cell>
        </row>
        <row r="410">
          <cell r="A410" t="str">
            <v>Orig_BAdj_CNSL_115_Imprmnt_Exp</v>
          </cell>
          <cell r="B410" t="str">
            <v>FAS 115 Impairment expense for CNSL CBA</v>
          </cell>
          <cell r="C410">
            <v>61102</v>
          </cell>
          <cell r="D410" t="str">
            <v>729394</v>
          </cell>
          <cell r="E410" t="str">
            <v>729394</v>
          </cell>
        </row>
        <row r="411">
          <cell r="A411" t="str">
            <v>Orig_BAdj_DRCN_115_Imprmnt_Exp</v>
          </cell>
          <cell r="B411" t="str">
            <v>FAS 115 Impairment expense for DRCN CBA</v>
          </cell>
          <cell r="C411">
            <v>61103</v>
          </cell>
          <cell r="D411" t="str">
            <v>729394</v>
          </cell>
          <cell r="E411" t="str">
            <v>729394</v>
          </cell>
        </row>
        <row r="412">
          <cell r="A412" t="str">
            <v>Orig_BAdj_GFAS_9920_Imprmnt_Exp</v>
          </cell>
          <cell r="B412" t="str">
            <v>9920 Impairment expense for GFAS CBA</v>
          </cell>
          <cell r="C412">
            <v>61104</v>
          </cell>
          <cell r="D412">
            <v>729343</v>
          </cell>
          <cell r="E412">
            <v>538543</v>
          </cell>
        </row>
        <row r="413">
          <cell r="A413" t="str">
            <v>Orig_BAdj_CNSL_9920_Imprmnt_Exp</v>
          </cell>
          <cell r="B413" t="str">
            <v>9920 Impairment expense for CNSL CBA</v>
          </cell>
          <cell r="C413">
            <v>61105</v>
          </cell>
          <cell r="D413" t="str">
            <v>729393</v>
          </cell>
          <cell r="E413" t="str">
            <v>729393</v>
          </cell>
        </row>
        <row r="414">
          <cell r="A414" t="str">
            <v>Orig_BAdj_DRCN_9920_Imprmnt_Exp</v>
          </cell>
          <cell r="B414" t="str">
            <v>9920 Impairment expense for DRCN CBA</v>
          </cell>
          <cell r="C414">
            <v>61106</v>
          </cell>
          <cell r="D414" t="str">
            <v>729393</v>
          </cell>
          <cell r="E414" t="str">
            <v>729393</v>
          </cell>
        </row>
        <row r="415">
          <cell r="A415" t="str">
            <v>Orig_BAdj_GFAS_115_Imprmnt_Rlf</v>
          </cell>
          <cell r="B415" t="str">
            <v>Relief of FAS 115 Impairment for GFAS CBA</v>
          </cell>
          <cell r="C415">
            <v>61101</v>
          </cell>
          <cell r="D415" t="str">
            <v>138344</v>
          </cell>
          <cell r="E415" t="str">
            <v>138541</v>
          </cell>
        </row>
        <row r="416">
          <cell r="A416" t="str">
            <v>Orig_BAdj_CNSL_115_Imprmnt_Rlf</v>
          </cell>
          <cell r="B416" t="str">
            <v>Relief of FAS 115 Impairment for CNSL CBA</v>
          </cell>
          <cell r="C416">
            <v>61102</v>
          </cell>
          <cell r="D416" t="str">
            <v>138394</v>
          </cell>
          <cell r="E416" t="str">
            <v>138591</v>
          </cell>
        </row>
        <row r="417">
          <cell r="A417" t="str">
            <v>Orig_BAdj_DRCN_115_Imprmnt_Rlf</v>
          </cell>
          <cell r="B417" t="str">
            <v>Relief of FAS 115 Impairment for DRCN CBA</v>
          </cell>
          <cell r="C417">
            <v>61103</v>
          </cell>
          <cell r="D417" t="str">
            <v>138394</v>
          </cell>
          <cell r="E417" t="str">
            <v>138591</v>
          </cell>
        </row>
        <row r="418">
          <cell r="A418" t="str">
            <v>Orig_BAdj_GFAS_9920_Imprmnt_Rlf</v>
          </cell>
          <cell r="B418" t="str">
            <v>Relief of 9920 Impairment for GFAS CBA</v>
          </cell>
          <cell r="C418">
            <v>61104</v>
          </cell>
          <cell r="D418">
            <v>138343</v>
          </cell>
          <cell r="E418" t="str">
            <v>138541</v>
          </cell>
        </row>
        <row r="419">
          <cell r="A419" t="str">
            <v>Orig_BAdj_CNSL_9920_Imprmnt_Rlf</v>
          </cell>
          <cell r="B419" t="str">
            <v>Relief of 9920 Impairment for CNSL CBA</v>
          </cell>
          <cell r="C419">
            <v>61105</v>
          </cell>
          <cell r="D419" t="str">
            <v>138393</v>
          </cell>
          <cell r="E419" t="str">
            <v>138591</v>
          </cell>
        </row>
        <row r="420">
          <cell r="A420" t="str">
            <v>Orig_BAdj_DRCN_9920_Imprmnt_Rlf</v>
          </cell>
          <cell r="B420" t="str">
            <v>Relief of 9920 Impairment for DRCN CBA</v>
          </cell>
          <cell r="C420">
            <v>61106</v>
          </cell>
          <cell r="D420" t="str">
            <v>138393</v>
          </cell>
          <cell r="E420" t="str">
            <v>138591</v>
          </cell>
        </row>
        <row r="421">
          <cell r="A421" t="str">
            <v>Orig_BAdj_GFAS_115_Imprmnt_WrtDn_RCLS_Rlf</v>
          </cell>
          <cell r="B421" t="str">
            <v>Reclass Relief of FAS 115 Impairment for GFAS CBA</v>
          </cell>
          <cell r="C421">
            <v>61104</v>
          </cell>
          <cell r="D421" t="str">
            <v>138444</v>
          </cell>
          <cell r="E421" t="str">
            <v>138541</v>
          </cell>
        </row>
        <row r="422">
          <cell r="A422" t="str">
            <v>Orig_BAdj_CNSL _115_Imprmnt_WrtDn_RCLS_Rlf</v>
          </cell>
          <cell r="B422" t="str">
            <v>Reclass Relief of FAS 115 Impairment for CNSL CBA</v>
          </cell>
          <cell r="C422">
            <v>61105</v>
          </cell>
          <cell r="D422" t="str">
            <v>138494</v>
          </cell>
          <cell r="E422" t="str">
            <v>138591</v>
          </cell>
        </row>
        <row r="423">
          <cell r="A423" t="str">
            <v>Orig_BAdj_DRCN _115_Imprmnt_WrtDn_RCLS_Rlf</v>
          </cell>
          <cell r="B423" t="str">
            <v>Reclass Relief of FAS 115 Impairment for DRCN CBA</v>
          </cell>
          <cell r="C423">
            <v>61106</v>
          </cell>
          <cell r="D423" t="str">
            <v>138494</v>
          </cell>
          <cell r="E423" t="str">
            <v>138591</v>
          </cell>
        </row>
        <row r="424">
          <cell r="A424" t="str">
            <v>Orig_BAdj_GFAS_9920_Imprmnt_WrtDn_RCLS_Rlf</v>
          </cell>
          <cell r="B424" t="str">
            <v>Reclass Relief of 9920 Impairment for GFAS CBA</v>
          </cell>
          <cell r="C424">
            <v>61104</v>
          </cell>
          <cell r="D424" t="str">
            <v>138443</v>
          </cell>
          <cell r="E424" t="str">
            <v>138541</v>
          </cell>
        </row>
        <row r="425">
          <cell r="A425" t="str">
            <v>Orig_BAdj_CNSL _9920_Imprmnt_WrtDn_RCLS_Rlf</v>
          </cell>
          <cell r="B425" t="str">
            <v>Reclass Relief of 9920 Impairment for CNSL CBA</v>
          </cell>
          <cell r="C425">
            <v>61105</v>
          </cell>
          <cell r="D425" t="str">
            <v>138493</v>
          </cell>
          <cell r="E425" t="str">
            <v>138591</v>
          </cell>
        </row>
        <row r="426">
          <cell r="A426" t="str">
            <v>Orig_BAdj_DRCN _9920_Imprmnt_WrtDn_RCLS_Rlf</v>
          </cell>
          <cell r="B426" t="str">
            <v>Reclass Relief of 9920 Impairment for DRCN CBA</v>
          </cell>
          <cell r="C426">
            <v>61106</v>
          </cell>
          <cell r="D426" t="str">
            <v>138493</v>
          </cell>
          <cell r="E426" t="str">
            <v>138591</v>
          </cell>
        </row>
        <row r="427">
          <cell r="A427" t="str">
            <v>Orig_BAdj_FS65_CNSL_WDN</v>
          </cell>
          <cell r="B427" t="str">
            <v>Relief due to Fin 46 write down for Whole Loan CBA</v>
          </cell>
          <cell r="C427">
            <v>11140</v>
          </cell>
          <cell r="D427" t="str">
            <v>138355</v>
          </cell>
          <cell r="E427" t="str">
            <v>138555</v>
          </cell>
        </row>
        <row r="428">
          <cell r="A428" t="str">
            <v>Orig_BAdj_FS65_CNSL_WDN_RCLS_Rlf</v>
          </cell>
          <cell r="B428" t="str">
            <v xml:space="preserve">Reclass Relief of Consolidated Writedown Whole Loan CBA </v>
          </cell>
          <cell r="C428">
            <v>11140</v>
          </cell>
          <cell r="D428" t="str">
            <v>138451</v>
          </cell>
          <cell r="E428" t="str">
            <v>138651</v>
          </cell>
        </row>
        <row r="429">
          <cell r="A429" t="str">
            <v>Orig_BAdj_FS65_CNSL_WDN_RCLS_Rlf_Omnibus</v>
          </cell>
          <cell r="B429" t="str">
            <v>Reclass relief  of Consolidated Writedown Whole Loan CBA Omnibus</v>
          </cell>
          <cell r="C429">
            <v>11141</v>
          </cell>
          <cell r="D429" t="str">
            <v>138451</v>
          </cell>
          <cell r="E429" t="str">
            <v>138651</v>
          </cell>
        </row>
        <row r="430">
          <cell r="A430" t="str">
            <v>Orig_BAdj_FS65_CNSL_WDN_Rlf</v>
          </cell>
          <cell r="B430" t="str">
            <v>Relief due to sales of Fin 46 write down for Whole Loan CBA</v>
          </cell>
          <cell r="C430">
            <v>11140</v>
          </cell>
          <cell r="D430" t="str">
            <v>138355</v>
          </cell>
          <cell r="E430" t="str">
            <v>138555</v>
          </cell>
        </row>
        <row r="431">
          <cell r="A431" t="str">
            <v>Orig_BAdj_FS65_MGUA</v>
          </cell>
          <cell r="B431" t="str">
            <v>Original Whole Loan Adjustment grossup for MBS Gross Up Asset</v>
          </cell>
          <cell r="C431">
            <v>11104</v>
          </cell>
          <cell r="D431" t="str">
            <v>121315</v>
          </cell>
          <cell r="E431" t="str">
            <v>121512</v>
          </cell>
        </row>
        <row r="432">
          <cell r="A432" t="str">
            <v>Orig_BAdj_FS65_MGUA_RCLS_Rlf</v>
          </cell>
          <cell r="B432" t="str">
            <v>To reclass original Whole Loan adjustment from securities to loans for MGUA</v>
          </cell>
          <cell r="C432">
            <v>11104</v>
          </cell>
          <cell r="D432" t="str">
            <v>138451</v>
          </cell>
          <cell r="E432">
            <v>138651</v>
          </cell>
        </row>
        <row r="433">
          <cell r="A433" t="str">
            <v>Orig_BAdj_FS65_MGUA_Rlf</v>
          </cell>
          <cell r="B433" t="str">
            <v>Relief of Original Whole Loan Adjustment grossup for MBS Gross Up Asset</v>
          </cell>
          <cell r="C433">
            <v>11104</v>
          </cell>
          <cell r="D433" t="str">
            <v>121315</v>
          </cell>
          <cell r="E433" t="str">
            <v>121512</v>
          </cell>
        </row>
        <row r="434">
          <cell r="A434" t="str">
            <v>Orig_BAdj_FS65_MGUL</v>
          </cell>
          <cell r="B434" t="str">
            <v>Original Whole loan Adjustment grossup for MBS Gross Up Liability</v>
          </cell>
          <cell r="C434">
            <v>11105</v>
          </cell>
          <cell r="D434" t="str">
            <v>211510</v>
          </cell>
          <cell r="E434" t="str">
            <v>211540</v>
          </cell>
        </row>
        <row r="435">
          <cell r="A435" t="str">
            <v>Orig_BAdj_FS65_MGUL_Rlf</v>
          </cell>
          <cell r="B435" t="str">
            <v>Relief of Original Whole loan Adjustment grossup for MBS Gross Up Liability</v>
          </cell>
          <cell r="C435">
            <v>11105</v>
          </cell>
          <cell r="D435" t="str">
            <v>211510</v>
          </cell>
          <cell r="E435" t="str">
            <v>211540</v>
          </cell>
        </row>
        <row r="436">
          <cell r="A436" t="str">
            <v>Orig_BAdj_FS65_RCLS_Rlf</v>
          </cell>
          <cell r="B436" t="str">
            <v>To reclass original FAS 65 adjustment from securities to loans</v>
          </cell>
          <cell r="C436">
            <v>11100</v>
          </cell>
          <cell r="D436" t="str">
            <v>138451</v>
          </cell>
          <cell r="E436">
            <v>138651</v>
          </cell>
        </row>
        <row r="437">
          <cell r="A437" t="str">
            <v>Orig_BAdj_FS65_RCLS_Rlf_Omnibus</v>
          </cell>
          <cell r="B437" t="str">
            <v>To reclass original FAS 65 adjustment from securities to loans</v>
          </cell>
          <cell r="C437">
            <v>11101</v>
          </cell>
          <cell r="D437" t="str">
            <v>138451</v>
          </cell>
          <cell r="E437" t="str">
            <v>138651</v>
          </cell>
        </row>
        <row r="438">
          <cell r="A438" t="str">
            <v>Orig_BAdj_FS65_Rlf</v>
          </cell>
          <cell r="B438" t="str">
            <v>Relief of Original FS65 Basis Adjustment due to Sale Call Resecuritizion</v>
          </cell>
          <cell r="C438">
            <v>11100</v>
          </cell>
          <cell r="D438" t="str">
            <v>138351</v>
          </cell>
          <cell r="E438" t="str">
            <v>138551</v>
          </cell>
        </row>
        <row r="439">
          <cell r="A439" t="str">
            <v>Orig_BAdj_FS65_SBGA</v>
          </cell>
          <cell r="B439" t="str">
            <v>Original FS65 Adjustment grossup for Secured Borrowing Asset</v>
          </cell>
          <cell r="C439">
            <v>11102</v>
          </cell>
          <cell r="D439" t="str">
            <v>121310</v>
          </cell>
          <cell r="E439" t="str">
            <v>121509</v>
          </cell>
        </row>
        <row r="440">
          <cell r="A440" t="str">
            <v>Orig_BAdj_FS65_SBGA_RCLS_Rlf</v>
          </cell>
          <cell r="B440" t="str">
            <v>To reclass original FAS 65 adjustment from securities to loans</v>
          </cell>
          <cell r="C440">
            <v>11102</v>
          </cell>
          <cell r="D440" t="str">
            <v>138451</v>
          </cell>
          <cell r="E440">
            <v>138651</v>
          </cell>
        </row>
        <row r="441">
          <cell r="A441" t="str">
            <v>Orig_BAdj_FS65_SBGA_Rlf</v>
          </cell>
          <cell r="B441" t="str">
            <v>Relief of Original FS65 Adjustment grossup for Secured Borrowing Asset</v>
          </cell>
          <cell r="C441">
            <v>11102</v>
          </cell>
          <cell r="D441" t="str">
            <v>121310</v>
          </cell>
          <cell r="E441" t="str">
            <v>121509</v>
          </cell>
        </row>
        <row r="442">
          <cell r="A442" t="str">
            <v>Orig_BAdj_FS65_SBGL</v>
          </cell>
          <cell r="B442" t="str">
            <v>Original FS65 Adjustment grossup for Secured Borrowing Liability</v>
          </cell>
          <cell r="C442">
            <v>11103</v>
          </cell>
          <cell r="D442">
            <v>211500</v>
          </cell>
          <cell r="E442" t="str">
            <v>211530</v>
          </cell>
        </row>
        <row r="443">
          <cell r="A443" t="str">
            <v>Orig_BAdj_FS65_SBGL_Rlf</v>
          </cell>
          <cell r="B443" t="str">
            <v>Relief of Original FS65 Adjustment grossup for Secured Borrowing Liability</v>
          </cell>
          <cell r="C443">
            <v>11103</v>
          </cell>
          <cell r="D443">
            <v>211500</v>
          </cell>
          <cell r="E443" t="str">
            <v>211530</v>
          </cell>
        </row>
        <row r="444">
          <cell r="A444" t="str">
            <v>Orig_Badj_GFAS_115_Imprmnt_WrtDn</v>
          </cell>
          <cell r="B444" t="str">
            <v>Writedown of Original  GFAS CBA due to FAS115 Impairment</v>
          </cell>
          <cell r="C444">
            <v>1900</v>
          </cell>
          <cell r="D444" t="str">
            <v>138344</v>
          </cell>
          <cell r="E444" t="str">
            <v>138541</v>
          </cell>
        </row>
        <row r="445">
          <cell r="A445" t="str">
            <v>Orig_BAdj_CNSL_115_Imprmnt_WrtDn</v>
          </cell>
          <cell r="B445" t="str">
            <v>Writedown of Original  CNSL CBA due to FAS115 Impairment</v>
          </cell>
          <cell r="C445">
            <v>6900</v>
          </cell>
          <cell r="D445" t="str">
            <v>138394</v>
          </cell>
          <cell r="E445" t="str">
            <v>138591</v>
          </cell>
        </row>
        <row r="446">
          <cell r="A446" t="str">
            <v>Orig_BAdj_DRCN_115_Imprmnt_WrtDn</v>
          </cell>
          <cell r="B446" t="str">
            <v>Writedown of Original   DRCN CBA due to FAS115 Impairment</v>
          </cell>
          <cell r="C446">
            <v>1901</v>
          </cell>
          <cell r="D446" t="str">
            <v>138394</v>
          </cell>
          <cell r="E446" t="str">
            <v>138591</v>
          </cell>
        </row>
        <row r="447">
          <cell r="A447" t="str">
            <v>Orig_Badj_GFAS_9920_Imprmnt_WrtDn</v>
          </cell>
          <cell r="B447" t="str">
            <v>Writedown of Original  GFAS CBA due to 9920 Impairment</v>
          </cell>
          <cell r="C447">
            <v>1900</v>
          </cell>
          <cell r="D447">
            <v>138343</v>
          </cell>
          <cell r="E447" t="str">
            <v>138541</v>
          </cell>
        </row>
        <row r="448">
          <cell r="A448" t="str">
            <v>Orig_BAdj_CNSL_9920_Imprmnt_WrtDn</v>
          </cell>
          <cell r="B448" t="str">
            <v>Writedown of Original  CNSL CBA due to 9920 Impairment</v>
          </cell>
          <cell r="C448">
            <v>6900</v>
          </cell>
          <cell r="D448" t="str">
            <v>138393</v>
          </cell>
          <cell r="E448" t="str">
            <v>138591</v>
          </cell>
        </row>
        <row r="449">
          <cell r="A449" t="str">
            <v>Orig_BAdj_DRCN_9920_Imprmnt_WrtDn</v>
          </cell>
          <cell r="B449" t="str">
            <v>Writedown of Original   DRCN CBA due to 9920 Impairment</v>
          </cell>
          <cell r="C449">
            <v>1901</v>
          </cell>
          <cell r="D449" t="str">
            <v>138393</v>
          </cell>
          <cell r="E449" t="str">
            <v>138591</v>
          </cell>
        </row>
        <row r="450">
          <cell r="A450" t="str">
            <v>Orig_BAdj_GFAS_CNSL</v>
          </cell>
          <cell r="B450" t="str">
            <v>Original GFAS Adjustment booked for FIN 46 - portfolio</v>
          </cell>
          <cell r="C450">
            <v>1900</v>
          </cell>
          <cell r="D450" t="str">
            <v>138341</v>
          </cell>
          <cell r="E450" t="str">
            <v>138541</v>
          </cell>
        </row>
        <row r="451">
          <cell r="A451" t="str">
            <v>Orig_BAdj_GFAS_CNSL_Clr</v>
          </cell>
          <cell r="B451" t="str">
            <v>Clearing Account for Original GFAS Basis Adjustment</v>
          </cell>
          <cell r="C451">
            <v>6900</v>
          </cell>
          <cell r="D451" t="str">
            <v>168950</v>
          </cell>
          <cell r="E451" t="str">
            <v>168950</v>
          </cell>
        </row>
        <row r="452">
          <cell r="A452" t="str">
            <v>Orig_BAdj_GFAS_CNSL_Omnibus</v>
          </cell>
          <cell r="B452" t="str">
            <v>Original GFAS Adjustment booked for FIN 46 - omnibus</v>
          </cell>
          <cell r="C452">
            <v>1901</v>
          </cell>
          <cell r="D452" t="str">
            <v>138341</v>
          </cell>
          <cell r="E452" t="str">
            <v>138541</v>
          </cell>
        </row>
        <row r="453">
          <cell r="A453" t="str">
            <v>Cum_Transition_Impr_GFAS</v>
          </cell>
          <cell r="B453" t="str">
            <v>Transition Adjustment for Accumulated Impairment (GFAS Adj)</v>
          </cell>
          <cell r="C453">
            <v>1900</v>
          </cell>
          <cell r="D453" t="str">
            <v>330103</v>
          </cell>
          <cell r="E453" t="str">
            <v>330103</v>
          </cell>
        </row>
        <row r="454">
          <cell r="A454" t="str">
            <v>Cum_Transition_Impr_CNSL</v>
          </cell>
          <cell r="B454" t="str">
            <v>Transition Adjustment for Accumulated Impairment (CNSL Adj)</v>
          </cell>
          <cell r="C454">
            <v>6900</v>
          </cell>
          <cell r="D454" t="str">
            <v>330103</v>
          </cell>
          <cell r="E454" t="str">
            <v>330103</v>
          </cell>
        </row>
        <row r="455">
          <cell r="A455" t="str">
            <v>Cum_Transition_Impr_DRCN</v>
          </cell>
          <cell r="B455" t="str">
            <v>Transition Adjustment for Accumulated Impairment (DRCN Adj)</v>
          </cell>
          <cell r="C455">
            <v>1901</v>
          </cell>
          <cell r="D455" t="str">
            <v>330103</v>
          </cell>
          <cell r="E455" t="str">
            <v>330103</v>
          </cell>
        </row>
        <row r="456">
          <cell r="A456" t="str">
            <v>Cum_Transition_Impr_TS</v>
          </cell>
          <cell r="B456" t="str">
            <v>Transition Adjustment for Accumulated Impairment (TS Adj)</v>
          </cell>
          <cell r="C456">
            <v>1901</v>
          </cell>
          <cell r="D456" t="str">
            <v>330103</v>
          </cell>
          <cell r="E456" t="str">
            <v>330103</v>
          </cell>
        </row>
        <row r="457">
          <cell r="A457" t="str">
            <v>Orig_BAdj_GFAS_CNSL_Rlf</v>
          </cell>
          <cell r="B457" t="str">
            <v>Relief of Original GFAS CBA due to Sale Call Resecsecuritization</v>
          </cell>
          <cell r="C457">
            <v>1900</v>
          </cell>
          <cell r="D457" t="str">
            <v>138341</v>
          </cell>
          <cell r="E457" t="str">
            <v>138541</v>
          </cell>
        </row>
        <row r="458">
          <cell r="A458" t="str">
            <v>Orig_BAdj_GFAS_CNSL_Rlf_Omnibus</v>
          </cell>
          <cell r="B458" t="str">
            <v>Relief of Original GFAS CBA due to Sale Call Resecsecuritization for omnibus</v>
          </cell>
          <cell r="C458">
            <v>1901</v>
          </cell>
          <cell r="D458" t="str">
            <v>138341</v>
          </cell>
          <cell r="E458" t="str">
            <v>138541</v>
          </cell>
        </row>
        <row r="459">
          <cell r="A459" t="str">
            <v>Orig_BAdj_GFAS_CNSL_WDN</v>
          </cell>
          <cell r="B459" t="str">
            <v xml:space="preserve">Relief due to Fin 46 write down for GFAS CBA </v>
          </cell>
          <cell r="C459">
            <v>1940</v>
          </cell>
          <cell r="D459" t="str">
            <v>138345</v>
          </cell>
          <cell r="E459" t="str">
            <v>138545</v>
          </cell>
        </row>
        <row r="460">
          <cell r="A460" t="str">
            <v>Orig_BAdj_GFAS_CNSL_WDN_Omnibus</v>
          </cell>
          <cell r="B460" t="str">
            <v>Relief due to Fin 46 write down for GFAS CBA  for omnibus</v>
          </cell>
          <cell r="C460">
            <v>1941</v>
          </cell>
          <cell r="D460" t="str">
            <v>138345</v>
          </cell>
          <cell r="E460" t="str">
            <v>138545</v>
          </cell>
        </row>
        <row r="461">
          <cell r="A461" t="str">
            <v>Orig_BAdj_GFAS_CNSL_WDN_RCLS_Rlf</v>
          </cell>
          <cell r="B461" t="str">
            <v xml:space="preserve">Reclass relief of Consolidated Writedown GFAS CBA </v>
          </cell>
          <cell r="C461">
            <v>1940</v>
          </cell>
          <cell r="D461" t="str">
            <v>138441</v>
          </cell>
          <cell r="E461" t="str">
            <v>138641</v>
          </cell>
        </row>
        <row r="462">
          <cell r="A462" t="str">
            <v>Orig_BAdj_GFAS_CNSL_WDN_RCLS_Rlf_Omnibus</v>
          </cell>
          <cell r="B462" t="str">
            <v>Reclass relief of Consolidated Writedown GFAS CBA for omnibus</v>
          </cell>
          <cell r="C462">
            <v>1941</v>
          </cell>
          <cell r="D462" t="str">
            <v>138441</v>
          </cell>
          <cell r="E462" t="str">
            <v>138641</v>
          </cell>
        </row>
        <row r="463">
          <cell r="A463" t="str">
            <v>Orig_BAdj_GFAS_CNSL_WDN_Rlf</v>
          </cell>
          <cell r="B463" t="str">
            <v xml:space="preserve">Relief due to sales of Fin 46 write down GFAS CBA </v>
          </cell>
          <cell r="C463">
            <v>1940</v>
          </cell>
          <cell r="D463" t="str">
            <v>138345</v>
          </cell>
          <cell r="E463" t="str">
            <v>138545</v>
          </cell>
        </row>
        <row r="464">
          <cell r="A464" t="str">
            <v>Orig_BAdj_GFAS_CNSL_WDN_Rlf_Omnibus</v>
          </cell>
          <cell r="B464" t="str">
            <v>Relief due to sales of Fin 46 write down GFAS CBA  for omnibus</v>
          </cell>
          <cell r="C464">
            <v>1941</v>
          </cell>
          <cell r="D464" t="str">
            <v>138345</v>
          </cell>
          <cell r="E464" t="str">
            <v>138545</v>
          </cell>
        </row>
        <row r="465">
          <cell r="A465" t="str">
            <v>Orig_BAdj_GFAS_MGUA</v>
          </cell>
          <cell r="B465" t="str">
            <v>Original GFAS Adjustment grossup for MBS Gross Up Asset</v>
          </cell>
          <cell r="C465">
            <v>1904</v>
          </cell>
          <cell r="D465" t="str">
            <v>121315</v>
          </cell>
          <cell r="E465" t="str">
            <v>121512</v>
          </cell>
        </row>
        <row r="466">
          <cell r="A466" t="str">
            <v>Orig_BAdj_GFAS_MGUA_RCLS_Rlf</v>
          </cell>
          <cell r="B466" t="str">
            <v>To reclass original GFAS adjustment from securities to loans for MGUA</v>
          </cell>
          <cell r="C466">
            <v>1904</v>
          </cell>
          <cell r="D466" t="str">
            <v>138441</v>
          </cell>
          <cell r="E466" t="str">
            <v>138641</v>
          </cell>
        </row>
        <row r="467">
          <cell r="A467" t="str">
            <v>Orig_BAdj_GFAS_MGUA_Rlf</v>
          </cell>
          <cell r="B467" t="str">
            <v>Relief of Original GFAS Adjustment grossup for MBS Gross Up Asset</v>
          </cell>
          <cell r="C467">
            <v>1904</v>
          </cell>
          <cell r="D467" t="str">
            <v>121315</v>
          </cell>
          <cell r="E467" t="str">
            <v>121512</v>
          </cell>
        </row>
        <row r="468">
          <cell r="A468" t="str">
            <v>Orig_BAdj_GFAS_MGUL</v>
          </cell>
          <cell r="B468" t="str">
            <v>Original GFAS Adjustment grossup for MBS Gross Up Liability</v>
          </cell>
          <cell r="C468">
            <v>1905</v>
          </cell>
          <cell r="D468" t="str">
            <v>211510</v>
          </cell>
          <cell r="E468" t="str">
            <v>211540</v>
          </cell>
        </row>
        <row r="469">
          <cell r="A469" t="str">
            <v>Orig_BAdj_GFAS_MGUL_Rlf</v>
          </cell>
          <cell r="B469" t="str">
            <v>Relief of Original GFAS Adjustment grossup for MBS Gross Up Liability</v>
          </cell>
          <cell r="C469">
            <v>1905</v>
          </cell>
          <cell r="D469" t="str">
            <v>211510</v>
          </cell>
          <cell r="E469" t="str">
            <v>211540</v>
          </cell>
        </row>
        <row r="470">
          <cell r="A470" t="str">
            <v>Orig_BAdj_GFAS_RCLS_Rlf</v>
          </cell>
          <cell r="B470" t="str">
            <v>To reclass original GFAS adjustment from securities to loans</v>
          </cell>
          <cell r="C470">
            <v>1900</v>
          </cell>
          <cell r="D470" t="str">
            <v>138441</v>
          </cell>
          <cell r="E470" t="str">
            <v>138641</v>
          </cell>
        </row>
        <row r="471">
          <cell r="A471" t="str">
            <v>Orig_BAdj_GFAS_RCLS_Rlf_Omnibus</v>
          </cell>
          <cell r="B471" t="str">
            <v>To reclass original GFAS adjustment from securities to loans for omnibus</v>
          </cell>
          <cell r="C471">
            <v>1901</v>
          </cell>
          <cell r="D471" t="str">
            <v>138441</v>
          </cell>
          <cell r="E471" t="str">
            <v>138641</v>
          </cell>
        </row>
        <row r="472">
          <cell r="A472" t="str">
            <v>Orig_BAdj_GFAS_SBGA</v>
          </cell>
          <cell r="B472" t="str">
            <v>Original GFAS Adjustment grossup for Secured Borrowing Asset</v>
          </cell>
          <cell r="C472">
            <v>1902</v>
          </cell>
          <cell r="D472" t="str">
            <v>121310</v>
          </cell>
          <cell r="E472" t="str">
            <v>121509</v>
          </cell>
        </row>
        <row r="473">
          <cell r="A473" t="str">
            <v>Orig_BAdj_GFAS_SBGA_RCLS_Rlf</v>
          </cell>
          <cell r="B473" t="str">
            <v>To reclass original GFAS adjustment from securities to loans for SBGA</v>
          </cell>
          <cell r="C473">
            <v>1902</v>
          </cell>
          <cell r="D473" t="str">
            <v>138441</v>
          </cell>
          <cell r="E473" t="str">
            <v>138641</v>
          </cell>
        </row>
        <row r="474">
          <cell r="A474" t="str">
            <v>Orig_BAdj_GFAS_SBGA_Rlf</v>
          </cell>
          <cell r="B474" t="str">
            <v>Relief of Original GFAS Adjustment grossup for secured borrowing liability</v>
          </cell>
          <cell r="C474">
            <v>1902</v>
          </cell>
          <cell r="D474" t="str">
            <v>121310</v>
          </cell>
          <cell r="E474" t="str">
            <v>121509</v>
          </cell>
        </row>
        <row r="475">
          <cell r="A475" t="str">
            <v>Orig_BAdj_GFAS_SBGL</v>
          </cell>
          <cell r="B475" t="str">
            <v>Original GFAS Adjustment grossup for MBS Gross Up Liability</v>
          </cell>
          <cell r="C475">
            <v>1903</v>
          </cell>
          <cell r="D475">
            <v>211500</v>
          </cell>
          <cell r="E475" t="str">
            <v>211530</v>
          </cell>
        </row>
        <row r="476">
          <cell r="A476" t="str">
            <v>Orig_BAdj_GFAS_SBGL_Rlf</v>
          </cell>
          <cell r="B476" t="str">
            <v>Relief of Original GFAS Adjustment grossup for secured borrowing Liability</v>
          </cell>
          <cell r="C476">
            <v>1903</v>
          </cell>
          <cell r="D476">
            <v>211500</v>
          </cell>
          <cell r="E476" t="str">
            <v>211530</v>
          </cell>
        </row>
        <row r="477">
          <cell r="A477" t="str">
            <v>Orig_Badj_MGUA_RCLS_Ln</v>
          </cell>
          <cell r="B477" t="str">
            <v>Original Basis Adjustment for Reclassed MBS Grossup Loan Lots</v>
          </cell>
          <cell r="C477">
            <v>2004</v>
          </cell>
          <cell r="D477">
            <v>121610</v>
          </cell>
          <cell r="E477">
            <v>121610</v>
          </cell>
        </row>
        <row r="478">
          <cell r="A478" t="str">
            <v>Orig_BAdj_Prem_CNSL_WDN</v>
          </cell>
          <cell r="B478" t="str">
            <v xml:space="preserve">Relief due to Fin 46 write down for Premium </v>
          </cell>
          <cell r="C478">
            <v>1240</v>
          </cell>
          <cell r="D478" t="str">
            <v>121305</v>
          </cell>
          <cell r="E478" t="str">
            <v>121505</v>
          </cell>
        </row>
        <row r="479">
          <cell r="A479" t="str">
            <v>Orig_BAdj_Prem_CNSL_WDN_Omnibus</v>
          </cell>
          <cell r="B479" t="str">
            <v>Relief due to Fin 46 write down for Premium  for omnibus</v>
          </cell>
          <cell r="C479">
            <v>1241</v>
          </cell>
          <cell r="D479" t="str">
            <v>121306</v>
          </cell>
          <cell r="E479" t="str">
            <v>121506</v>
          </cell>
        </row>
        <row r="480">
          <cell r="A480" t="str">
            <v>Orig_BAdj_Prem_CNSL_WDN_Rlf</v>
          </cell>
          <cell r="B480" t="str">
            <v xml:space="preserve">Relief due to sales of Fin 46 write down Premium </v>
          </cell>
          <cell r="C480">
            <v>1240</v>
          </cell>
          <cell r="D480" t="str">
            <v>121305</v>
          </cell>
          <cell r="E480" t="str">
            <v>121505</v>
          </cell>
        </row>
        <row r="481">
          <cell r="A481" t="str">
            <v>Orig_BAdj_Prem_CNSL_WDN_Rlf_Omnibus</v>
          </cell>
          <cell r="B481" t="str">
            <v>Relief due to sales of Fin 46 write down Premium  for omnibus</v>
          </cell>
          <cell r="C481">
            <v>1241</v>
          </cell>
          <cell r="D481" t="str">
            <v>121306</v>
          </cell>
          <cell r="E481" t="str">
            <v>121506</v>
          </cell>
        </row>
        <row r="482">
          <cell r="A482" t="str">
            <v>Orig_BAdj_Prem_MGUA</v>
          </cell>
          <cell r="B482" t="str">
            <v>Original premium Adjustment grossup for MBS Gross Up Asset</v>
          </cell>
          <cell r="C482">
            <v>1204</v>
          </cell>
          <cell r="D482" t="str">
            <v>121315</v>
          </cell>
          <cell r="E482" t="str">
            <v>121512</v>
          </cell>
        </row>
        <row r="483">
          <cell r="A483" t="str">
            <v>Orig_BAdj_Prem_MGUA_RCLS_Rlf</v>
          </cell>
          <cell r="B483" t="str">
            <v>To reclass original premium adjustment from securities to loans for MGUA</v>
          </cell>
          <cell r="C483">
            <v>1204</v>
          </cell>
          <cell r="D483" t="str">
            <v>121401</v>
          </cell>
          <cell r="E483" t="str">
            <v>121601</v>
          </cell>
        </row>
        <row r="484">
          <cell r="A484" t="str">
            <v>Orig_BAdj_Prem_MGUA_Rlf</v>
          </cell>
          <cell r="B484" t="str">
            <v>Relief of Original premium Adjustment grossup for MBS Gross Up Asset</v>
          </cell>
          <cell r="C484">
            <v>1204</v>
          </cell>
          <cell r="D484" t="str">
            <v>121315</v>
          </cell>
          <cell r="E484" t="str">
            <v>121512</v>
          </cell>
        </row>
        <row r="485">
          <cell r="A485" t="str">
            <v>Orig_BAdj_Prem_MGUL</v>
          </cell>
          <cell r="B485" t="str">
            <v>Original premium Adjustment grossup for MBS Gross Up Liability</v>
          </cell>
          <cell r="C485">
            <v>1205</v>
          </cell>
          <cell r="D485" t="str">
            <v>211510</v>
          </cell>
          <cell r="E485" t="str">
            <v>211540</v>
          </cell>
        </row>
        <row r="486">
          <cell r="A486" t="str">
            <v>Orig_BAdj_Prem_MGUL_Rlf</v>
          </cell>
          <cell r="B486" t="str">
            <v>Relief of Original premium Adjustment grossup for MBS Gross Up Liability</v>
          </cell>
          <cell r="C486">
            <v>1205</v>
          </cell>
          <cell r="D486" t="str">
            <v>211510</v>
          </cell>
          <cell r="E486" t="str">
            <v>211540</v>
          </cell>
        </row>
        <row r="487">
          <cell r="A487" t="str">
            <v>Orig_BAdj_Prem_RCLS_Rlf</v>
          </cell>
          <cell r="B487" t="str">
            <v>To reclass original premium from securities to loans</v>
          </cell>
          <cell r="C487">
            <v>1200</v>
          </cell>
          <cell r="D487" t="str">
            <v>121401</v>
          </cell>
          <cell r="E487" t="str">
            <v>121601</v>
          </cell>
        </row>
        <row r="488">
          <cell r="A488" t="str">
            <v>Orig_BAdj_Prem_RCLS_Rlf_Omnibus</v>
          </cell>
          <cell r="B488" t="str">
            <v>To reclass original premium from securities to loans for omnibus</v>
          </cell>
          <cell r="C488">
            <v>1201</v>
          </cell>
          <cell r="D488" t="str">
            <v>121306</v>
          </cell>
          <cell r="E488" t="str">
            <v>121506</v>
          </cell>
        </row>
        <row r="489">
          <cell r="A489" t="str">
            <v>Orig_BAdj_Prem_SBGA</v>
          </cell>
          <cell r="B489" t="str">
            <v>Original premium grossup for Secured Borrowing Asset</v>
          </cell>
          <cell r="C489">
            <v>1202</v>
          </cell>
          <cell r="D489" t="str">
            <v>121310</v>
          </cell>
          <cell r="E489" t="str">
            <v>121509</v>
          </cell>
        </row>
        <row r="490">
          <cell r="A490" t="str">
            <v>Orig_BAdj_Prem_SBGA_RCLS_Rlf</v>
          </cell>
          <cell r="B490" t="str">
            <v>To reclass original premium from securities to loans for SBGA</v>
          </cell>
          <cell r="C490">
            <v>1202</v>
          </cell>
          <cell r="D490" t="str">
            <v>121401</v>
          </cell>
          <cell r="E490" t="str">
            <v>121601</v>
          </cell>
        </row>
        <row r="491">
          <cell r="A491" t="str">
            <v>Orig_BAdj_Prem_SBGA_Rlf</v>
          </cell>
          <cell r="B491" t="str">
            <v>Relief of Original premium grossup for secured borrowing liability</v>
          </cell>
          <cell r="C491">
            <v>1202</v>
          </cell>
          <cell r="D491" t="str">
            <v>121310</v>
          </cell>
          <cell r="E491" t="str">
            <v>121509</v>
          </cell>
        </row>
        <row r="492">
          <cell r="A492" t="str">
            <v>Orig_BAdj_Prem_SBGL</v>
          </cell>
          <cell r="B492" t="str">
            <v>Original premium grossup for MBS Gross Up Liability</v>
          </cell>
          <cell r="C492">
            <v>1203</v>
          </cell>
          <cell r="D492">
            <v>211500</v>
          </cell>
          <cell r="E492" t="str">
            <v>211530</v>
          </cell>
        </row>
        <row r="493">
          <cell r="A493" t="str">
            <v>Orig_BAdj_Prem_SBGL_Rlf</v>
          </cell>
          <cell r="B493" t="str">
            <v>Relief of Original premium grossup for secured borrowing Liability</v>
          </cell>
          <cell r="C493">
            <v>1203</v>
          </cell>
          <cell r="D493">
            <v>211500</v>
          </cell>
          <cell r="E493" t="str">
            <v>211530</v>
          </cell>
        </row>
        <row r="494">
          <cell r="A494" t="str">
            <v>Orig_Badj_RCLS_Ln</v>
          </cell>
          <cell r="B494" t="str">
            <v>Original Basis Adjustment for Reclassed Loan Lots</v>
          </cell>
          <cell r="C494">
            <v>2000</v>
          </cell>
          <cell r="D494">
            <v>121610</v>
          </cell>
          <cell r="E494">
            <v>121610</v>
          </cell>
        </row>
        <row r="495">
          <cell r="A495" t="str">
            <v>Orig_Badj_RCLS_Ln_Omnibus</v>
          </cell>
          <cell r="B495" t="str">
            <v>Original Basis Adjustment for Reclassed Loan Lots for omnibus</v>
          </cell>
          <cell r="C495">
            <v>2001</v>
          </cell>
          <cell r="D495">
            <v>121610</v>
          </cell>
          <cell r="E495">
            <v>121610</v>
          </cell>
        </row>
        <row r="496">
          <cell r="A496" t="str">
            <v>Orig_BAdj_RSTMT</v>
          </cell>
          <cell r="B496" t="str">
            <v>Original Restatement Basis Adjustment for Portfolio lots</v>
          </cell>
          <cell r="C496">
            <v>1700</v>
          </cell>
          <cell r="D496">
            <v>138361</v>
          </cell>
          <cell r="E496">
            <v>138561</v>
          </cell>
        </row>
        <row r="497">
          <cell r="A497" t="str">
            <v>Orig_BAdj_RSTMT_115_Imprmnt_Exp</v>
          </cell>
          <cell r="B497" t="str">
            <v>FAS115 Impairment expense for Restatment CBA</v>
          </cell>
          <cell r="C497">
            <v>4720</v>
          </cell>
          <cell r="D497" t="str">
            <v>729364</v>
          </cell>
          <cell r="E497">
            <v>538564</v>
          </cell>
        </row>
        <row r="498">
          <cell r="A498" t="str">
            <v>Orig_BAdj_RSTMT_115_Imprmnt_Rlf</v>
          </cell>
          <cell r="B498" t="str">
            <v>Relief of FAS115 Impairment due to Sale  Call  Resec  etc.</v>
          </cell>
          <cell r="C498">
            <v>1720</v>
          </cell>
          <cell r="D498" t="str">
            <v>138364</v>
          </cell>
          <cell r="E498" t="str">
            <v>138564</v>
          </cell>
        </row>
        <row r="499">
          <cell r="A499" t="str">
            <v>Orig_BAdj_RSTMT_115_Imprmnt_WrtDn</v>
          </cell>
          <cell r="B499" t="str">
            <v>Writedown of Original Restatement Basis Adjustment due to FAS115 Impairment</v>
          </cell>
          <cell r="C499">
            <v>1720</v>
          </cell>
          <cell r="D499">
            <v>138364</v>
          </cell>
          <cell r="E499">
            <v>138564</v>
          </cell>
        </row>
        <row r="500">
          <cell r="A500" t="str">
            <v>Orig_BAdj_RSTMT_115_Imprmnt_WrtDn_RCLS_Rlf</v>
          </cell>
          <cell r="B500" t="str">
            <v>Reclass of Writedown of Original CBA due to FAS115 Impairment</v>
          </cell>
          <cell r="C500">
            <v>1720</v>
          </cell>
          <cell r="D500" t="str">
            <v>138461</v>
          </cell>
          <cell r="E500" t="str">
            <v/>
          </cell>
        </row>
        <row r="501">
          <cell r="A501" t="str">
            <v>Orig_BAdj_RSTMT_9920_Imprmnt_Exp</v>
          </cell>
          <cell r="B501" t="str">
            <v>99-20 Impairment expense for Restatement CBA</v>
          </cell>
          <cell r="C501">
            <v>4730</v>
          </cell>
          <cell r="D501" t="str">
            <v>729363</v>
          </cell>
          <cell r="E501">
            <v>538563</v>
          </cell>
        </row>
        <row r="502">
          <cell r="A502" t="str">
            <v>Orig_BAdj_RSTMT_9920_Imprmnt_Rlf</v>
          </cell>
          <cell r="B502" t="str">
            <v>Relief of 99-20 Impairment due to Sale  Call  Resec  etc.</v>
          </cell>
          <cell r="C502">
            <v>1730</v>
          </cell>
          <cell r="D502" t="str">
            <v>138363</v>
          </cell>
          <cell r="E502" t="str">
            <v>138563</v>
          </cell>
        </row>
        <row r="503">
          <cell r="A503" t="str">
            <v>Orig_BAdj_RSTMT_9920_Imprmnt_WrtDn</v>
          </cell>
          <cell r="B503" t="str">
            <v>Writedown of Original Restatement Basis Adjustment due to 99-20 Impairment</v>
          </cell>
          <cell r="C503">
            <v>1730</v>
          </cell>
          <cell r="D503">
            <v>138363</v>
          </cell>
          <cell r="E503">
            <v>138563</v>
          </cell>
        </row>
        <row r="504">
          <cell r="A504" t="str">
            <v>Orig_BAdj_RSTMT_9920_Imprmnt_WrtDn_RCLS_Rlf</v>
          </cell>
          <cell r="B504" t="str">
            <v>Reclass of Writedown of Original CBA due to 9920 Impairment</v>
          </cell>
          <cell r="C504">
            <v>1730</v>
          </cell>
          <cell r="D504" t="str">
            <v>138461</v>
          </cell>
          <cell r="E504" t="str">
            <v/>
          </cell>
        </row>
        <row r="505">
          <cell r="A505" t="str">
            <v>Orig_BAdj_RSTMT_Clr</v>
          </cell>
          <cell r="B505" t="str">
            <v>Clearing Account for Original Restatement Basis Adjustment</v>
          </cell>
          <cell r="C505">
            <v>6700</v>
          </cell>
          <cell r="D505" t="str">
            <v>168960</v>
          </cell>
          <cell r="E505" t="str">
            <v>168960</v>
          </cell>
        </row>
        <row r="506">
          <cell r="A506" t="str">
            <v>Orig_BAdj_RSTMT_CNSL_WDN</v>
          </cell>
          <cell r="B506" t="str">
            <v xml:space="preserve">Relief due to Fin 46 write down for Restatement CBA </v>
          </cell>
          <cell r="C506">
            <v>1740</v>
          </cell>
          <cell r="D506" t="str">
            <v>138365</v>
          </cell>
          <cell r="E506" t="str">
            <v>138565</v>
          </cell>
        </row>
        <row r="507">
          <cell r="A507" t="str">
            <v>Orig_BAdj_RSTMT_CNSL_WDN_Omnibus</v>
          </cell>
          <cell r="B507" t="str">
            <v xml:space="preserve">Relief due to Fin 46 write down for Restatement CBA </v>
          </cell>
          <cell r="C507">
            <v>1741</v>
          </cell>
          <cell r="D507" t="str">
            <v>138365</v>
          </cell>
          <cell r="E507" t="str">
            <v>138565</v>
          </cell>
        </row>
        <row r="508">
          <cell r="A508" t="str">
            <v>Orig_BAdj_RSTMT_CNSL_WDN_RCLS_Rlf</v>
          </cell>
          <cell r="B508" t="str">
            <v xml:space="preserve">Reclass of Consolidated Writedown Original CBA </v>
          </cell>
          <cell r="C508">
            <v>1740</v>
          </cell>
          <cell r="D508" t="str">
            <v>138461</v>
          </cell>
          <cell r="E508" t="str">
            <v>138661</v>
          </cell>
        </row>
        <row r="509">
          <cell r="A509" t="str">
            <v>Orig_BAdj_RSTMT_CNSL_WDN_RCLS_Rlf_Omnibus</v>
          </cell>
          <cell r="B509" t="str">
            <v>Reclass of Consolidated Writedown Original CBA Omnibus</v>
          </cell>
          <cell r="C509">
            <v>1741</v>
          </cell>
          <cell r="D509" t="str">
            <v>138461</v>
          </cell>
          <cell r="E509" t="str">
            <v>138661</v>
          </cell>
        </row>
        <row r="510">
          <cell r="A510" t="str">
            <v>Orig_BAdj_RSTMT_CNSL_WDN_Rlf</v>
          </cell>
          <cell r="B510" t="str">
            <v xml:space="preserve">Relief due to Fin 46 write down for Restatement CBA </v>
          </cell>
          <cell r="C510">
            <v>1740</v>
          </cell>
          <cell r="D510" t="str">
            <v>138365</v>
          </cell>
          <cell r="E510" t="str">
            <v>138565</v>
          </cell>
        </row>
        <row r="511">
          <cell r="A511" t="str">
            <v>Orig_BAdj_RSTMT_CNSL_WDN_Rlf_Omnibus</v>
          </cell>
          <cell r="B511" t="str">
            <v xml:space="preserve">Relief due to Fin 46 write down for Restatement CBA </v>
          </cell>
          <cell r="C511">
            <v>1741</v>
          </cell>
          <cell r="D511" t="str">
            <v>138365</v>
          </cell>
          <cell r="E511" t="str">
            <v>138565</v>
          </cell>
        </row>
        <row r="512">
          <cell r="A512" t="str">
            <v>Orig_BAdj_RSTMT_MGUA</v>
          </cell>
          <cell r="B512" t="str">
            <v>Original RSTMT Adjustment grossup for MBS Gross Up Asset</v>
          </cell>
          <cell r="C512">
            <v>1704</v>
          </cell>
          <cell r="D512" t="str">
            <v>121315</v>
          </cell>
          <cell r="E512" t="str">
            <v>121512</v>
          </cell>
        </row>
        <row r="513">
          <cell r="A513" t="str">
            <v>Orig_BAdj_RSTMT_MGUA_RCLS_Rlf</v>
          </cell>
          <cell r="B513" t="str">
            <v>To reclass original Restatement adjustment from securities to loans</v>
          </cell>
          <cell r="C513">
            <v>1704</v>
          </cell>
          <cell r="D513" t="str">
            <v>138461</v>
          </cell>
          <cell r="E513" t="str">
            <v>138661</v>
          </cell>
        </row>
        <row r="514">
          <cell r="A514" t="str">
            <v>Orig_BAdj_RSTMT_MGUA_Rlf</v>
          </cell>
          <cell r="B514" t="str">
            <v>Relief of Original RSTMT Adjustment grossup for MBS Gross Up Asset</v>
          </cell>
          <cell r="C514">
            <v>1704</v>
          </cell>
          <cell r="D514" t="str">
            <v>121315</v>
          </cell>
          <cell r="E514" t="str">
            <v>121512</v>
          </cell>
        </row>
        <row r="515">
          <cell r="A515" t="str">
            <v>Orig_BAdj_RSTMT_MGUL</v>
          </cell>
          <cell r="B515" t="str">
            <v>Original RSTMT Adjustment grossup for MBS Gross Up Liability</v>
          </cell>
          <cell r="C515">
            <v>1705</v>
          </cell>
          <cell r="D515" t="str">
            <v>211510</v>
          </cell>
          <cell r="E515" t="str">
            <v>211540</v>
          </cell>
        </row>
        <row r="516">
          <cell r="A516" t="str">
            <v>Orig_BAdj_RSTMT_MGUL_Rlf</v>
          </cell>
          <cell r="B516" t="str">
            <v>Relief of Original RSTMT Adjustment grossup for MBS Gross Up Liability</v>
          </cell>
          <cell r="C516">
            <v>1705</v>
          </cell>
          <cell r="D516" t="str">
            <v>211510</v>
          </cell>
          <cell r="E516" t="str">
            <v>211540</v>
          </cell>
        </row>
        <row r="517">
          <cell r="A517" t="str">
            <v>Orig_BAdj_RSTMT_Omnibus</v>
          </cell>
          <cell r="B517" t="str">
            <v>Original Restatement Basis Adjustment for Omnibus lots</v>
          </cell>
          <cell r="C517">
            <v>1701</v>
          </cell>
          <cell r="D517">
            <v>117336</v>
          </cell>
          <cell r="E517">
            <v>138561</v>
          </cell>
        </row>
        <row r="518">
          <cell r="A518" t="str">
            <v>Orig_BAdj_RSTMT_RCLS_Rlf</v>
          </cell>
          <cell r="B518" t="str">
            <v>To reclass original Restatement adjustment from securities to loans</v>
          </cell>
          <cell r="C518">
            <v>1700</v>
          </cell>
          <cell r="D518" t="str">
            <v>138461</v>
          </cell>
          <cell r="E518" t="str">
            <v>138661</v>
          </cell>
        </row>
        <row r="519">
          <cell r="A519" t="str">
            <v>Orig_BAdj_RSTMT_RCLS_Rlf_Omnibus</v>
          </cell>
          <cell r="B519" t="str">
            <v>To reclass original Restatement adjustment from securities to loans</v>
          </cell>
          <cell r="C519">
            <v>1701</v>
          </cell>
          <cell r="D519" t="str">
            <v>138461</v>
          </cell>
          <cell r="E519" t="str">
            <v>138661</v>
          </cell>
        </row>
        <row r="520">
          <cell r="A520" t="str">
            <v>Orig_BAdj_RSTMT_Rlf</v>
          </cell>
          <cell r="B520" t="str">
            <v>Relief of Original Restatement Basis Adjustment due to Sale  Call  Resec  etc</v>
          </cell>
          <cell r="C520">
            <v>1700</v>
          </cell>
          <cell r="D520">
            <v>138361</v>
          </cell>
          <cell r="E520">
            <v>138561</v>
          </cell>
        </row>
        <row r="521">
          <cell r="A521" t="str">
            <v>Orig_BAdj_RSTMT_Rlf_Omnibus</v>
          </cell>
          <cell r="B521" t="str">
            <v>Relief of Original Restatement Basis Adjustment due to Sale  Call  Resec  etc in Omnibus</v>
          </cell>
          <cell r="C521">
            <v>1701</v>
          </cell>
          <cell r="D521">
            <v>117336</v>
          </cell>
          <cell r="E521">
            <v>138561</v>
          </cell>
        </row>
        <row r="522">
          <cell r="A522" t="str">
            <v>Orig_BAdj_RSTMT_SBGA</v>
          </cell>
          <cell r="B522" t="str">
            <v>Original RSTMT Adjustment grossup for Secured Borrowing Asset</v>
          </cell>
          <cell r="C522">
            <v>1702</v>
          </cell>
          <cell r="D522" t="str">
            <v>121310</v>
          </cell>
          <cell r="E522" t="str">
            <v>121509</v>
          </cell>
        </row>
        <row r="523">
          <cell r="A523" t="str">
            <v>Orig_BAdj_RSTMT_SBGA_RCLS_Rlf</v>
          </cell>
          <cell r="B523" t="str">
            <v>To reclass original Restatement adjustment from securities to loans</v>
          </cell>
          <cell r="C523">
            <v>1702</v>
          </cell>
          <cell r="D523" t="str">
            <v>138461</v>
          </cell>
          <cell r="E523" t="str">
            <v>138661</v>
          </cell>
        </row>
        <row r="524">
          <cell r="A524" t="str">
            <v>Orig_BAdj_RSTMT_SBGA_Rlf</v>
          </cell>
          <cell r="B524" t="str">
            <v>Relief of Original RSTMT Adjustment grossup for Secured Borrowing Asset</v>
          </cell>
          <cell r="C524">
            <v>1702</v>
          </cell>
          <cell r="D524" t="str">
            <v>121310</v>
          </cell>
          <cell r="E524" t="str">
            <v>121509</v>
          </cell>
        </row>
        <row r="525">
          <cell r="A525" t="str">
            <v>Orig_BAdj_RSTMT_SBGL</v>
          </cell>
          <cell r="B525" t="str">
            <v>Original RSTMT Adjustment grossup for Secured Borrowing Liability</v>
          </cell>
          <cell r="C525">
            <v>1703</v>
          </cell>
          <cell r="D525">
            <v>211500</v>
          </cell>
          <cell r="E525" t="str">
            <v>211530</v>
          </cell>
        </row>
        <row r="526">
          <cell r="A526" t="str">
            <v>Orig_BAdj_RSTMT_SBGL_Rlf</v>
          </cell>
          <cell r="B526" t="str">
            <v>Relief of Original RSTMT Adjustment grossup for Secured Borrowing Liability</v>
          </cell>
          <cell r="C526">
            <v>1703</v>
          </cell>
          <cell r="D526">
            <v>211500</v>
          </cell>
          <cell r="E526" t="str">
            <v>211530</v>
          </cell>
        </row>
        <row r="527">
          <cell r="A527" t="str">
            <v>Orig_BAdj_RSTMT_TS_Wash</v>
          </cell>
          <cell r="B527" t="str">
            <v>Wash Account for Original Restatement Trade Support Basis Adjustment</v>
          </cell>
          <cell r="C527">
            <v>6700</v>
          </cell>
        </row>
        <row r="528">
          <cell r="A528" t="str">
            <v>Orig_Badj_SBGA_RCLS_Ln</v>
          </cell>
          <cell r="B528" t="str">
            <v>Original Basis Adjustment for Reclassed Secured Borrowing Loan Lots</v>
          </cell>
          <cell r="C528">
            <v>2002</v>
          </cell>
          <cell r="D528">
            <v>121610</v>
          </cell>
          <cell r="E528">
            <v>121610</v>
          </cell>
        </row>
        <row r="529">
          <cell r="A529" t="str">
            <v>Orig_BAdj_TS</v>
          </cell>
          <cell r="B529" t="str">
            <v>Original Trade Support Basis Adjustment for Portfolio</v>
          </cell>
          <cell r="C529">
            <v>1600</v>
          </cell>
          <cell r="D529" t="str">
            <v>138371</v>
          </cell>
          <cell r="E529" t="str">
            <v>138571</v>
          </cell>
        </row>
        <row r="530">
          <cell r="A530" t="str">
            <v>Orig_BAdj_TS_115_Imprmnt_Exp</v>
          </cell>
          <cell r="B530" t="str">
            <v xml:space="preserve">FAS115 Impairment expense for Trade Support CBA </v>
          </cell>
          <cell r="C530">
            <v>4620</v>
          </cell>
          <cell r="D530" t="str">
            <v>729374</v>
          </cell>
          <cell r="E530" t="str">
            <v/>
          </cell>
        </row>
        <row r="531">
          <cell r="A531" t="str">
            <v>Orig_BAdj_TS_115_Imprmnt_Rlf</v>
          </cell>
          <cell r="B531" t="str">
            <v xml:space="preserve">Sales Relief of FAS115 Impairment for Trade Support CBA </v>
          </cell>
          <cell r="C531">
            <v>1620</v>
          </cell>
          <cell r="D531" t="str">
            <v>138374</v>
          </cell>
          <cell r="E531" t="str">
            <v/>
          </cell>
        </row>
        <row r="532">
          <cell r="A532" t="str">
            <v>Orig_BAdj_TS_115_Imprmnt_WrtDn</v>
          </cell>
          <cell r="B532" t="str">
            <v>Writedown of Original Trade Support Basis Adjustment due to FAS115 Impairment</v>
          </cell>
          <cell r="C532">
            <v>1620</v>
          </cell>
          <cell r="D532" t="str">
            <v>138374</v>
          </cell>
          <cell r="E532" t="str">
            <v/>
          </cell>
        </row>
        <row r="533">
          <cell r="A533" t="str">
            <v>Orig_BAdj_TS_115_Imprmnt_WrtDn_RCLS_Rlf</v>
          </cell>
          <cell r="B533" t="str">
            <v>Reclass of FAS115 Impairment writedown of Trade Support CBA</v>
          </cell>
          <cell r="C533">
            <v>1620</v>
          </cell>
          <cell r="D533" t="str">
            <v>138471</v>
          </cell>
          <cell r="E533" t="str">
            <v/>
          </cell>
        </row>
        <row r="534">
          <cell r="A534" t="str">
            <v>Orig_BAdj_TS_9920_Imprmnt_Exp</v>
          </cell>
          <cell r="B534" t="str">
            <v xml:space="preserve">9920 Impairment expense for Trade Support CBA </v>
          </cell>
          <cell r="C534">
            <v>4630</v>
          </cell>
          <cell r="D534" t="str">
            <v>729373</v>
          </cell>
          <cell r="E534" t="str">
            <v/>
          </cell>
        </row>
        <row r="535">
          <cell r="A535" t="str">
            <v>Orig_BAdj_TS_9920_Imprmnt_Rlf</v>
          </cell>
          <cell r="B535" t="str">
            <v xml:space="preserve">Sales Relief of 9920 Impairment for Trade Support CBA </v>
          </cell>
          <cell r="C535">
            <v>1630</v>
          </cell>
          <cell r="D535" t="str">
            <v>138373</v>
          </cell>
          <cell r="E535" t="str">
            <v/>
          </cell>
        </row>
        <row r="536">
          <cell r="A536" t="str">
            <v>Orig_BAdj_TS_9920_Imprmnt_WrtDn</v>
          </cell>
          <cell r="B536" t="str">
            <v>Writedown of Original Trade Support Basis Adjustment due to 9920 Impairment</v>
          </cell>
          <cell r="C536">
            <v>1630</v>
          </cell>
          <cell r="D536" t="str">
            <v>138373</v>
          </cell>
          <cell r="E536" t="str">
            <v/>
          </cell>
        </row>
        <row r="537">
          <cell r="A537" t="str">
            <v>Orig_BAdj_TS_9920_Imprmnt_WrtDn_RCLS_Rlf</v>
          </cell>
          <cell r="B537" t="str">
            <v>Reclass of 9920 Impairment writedown of Trade Support CBA</v>
          </cell>
          <cell r="C537">
            <v>1630</v>
          </cell>
          <cell r="D537" t="str">
            <v>138471</v>
          </cell>
          <cell r="E537" t="str">
            <v/>
          </cell>
        </row>
        <row r="538">
          <cell r="A538" t="str">
            <v>Orig_BAdj_TS_Clr</v>
          </cell>
          <cell r="B538" t="str">
            <v>Clearing Account for Original Trade Support Basis Adjustments</v>
          </cell>
          <cell r="C538">
            <v>6600</v>
          </cell>
          <cell r="D538">
            <v>168998</v>
          </cell>
          <cell r="E538">
            <v>168998</v>
          </cell>
        </row>
        <row r="539">
          <cell r="A539" t="str">
            <v>Orig_BAdj_TS_CNSL_WDN</v>
          </cell>
          <cell r="B539" t="str">
            <v xml:space="preserve">Relief due to Fin 46 write down for Trade Support CBA </v>
          </cell>
          <cell r="C539">
            <v>1640</v>
          </cell>
          <cell r="D539" t="str">
            <v>138375</v>
          </cell>
          <cell r="E539" t="str">
            <v>138575</v>
          </cell>
        </row>
        <row r="540">
          <cell r="A540" t="str">
            <v>Orig_BAdj_TS_CNSL_WDN_Omnibus</v>
          </cell>
          <cell r="B540" t="str">
            <v>Relief due to Fin 46 write down for Trade Support CBA  for omnibus</v>
          </cell>
          <cell r="C540">
            <v>1641</v>
          </cell>
          <cell r="D540" t="str">
            <v>139030</v>
          </cell>
          <cell r="E540" t="str">
            <v>139050</v>
          </cell>
        </row>
        <row r="541">
          <cell r="A541" t="str">
            <v>Orig_BAdj_TS_CNSL_WDN_RCLS_Rlf</v>
          </cell>
          <cell r="B541" t="str">
            <v xml:space="preserve">Reclass relief of Consolidated Writedown Trade Support CBA </v>
          </cell>
          <cell r="C541">
            <v>1640</v>
          </cell>
          <cell r="D541" t="str">
            <v>138471</v>
          </cell>
          <cell r="E541" t="str">
            <v>138671</v>
          </cell>
        </row>
        <row r="542">
          <cell r="A542" t="str">
            <v>Orig_BAdj_TS_CNSL_WDN_RCLS_Rlf_Omnibus</v>
          </cell>
          <cell r="B542" t="str">
            <v>Reclass relief of Consolidated Writedown Trade Support CBA for omnibus</v>
          </cell>
          <cell r="C542">
            <v>1641</v>
          </cell>
          <cell r="D542" t="str">
            <v>139030</v>
          </cell>
          <cell r="E542" t="str">
            <v>139050</v>
          </cell>
        </row>
        <row r="543">
          <cell r="A543" t="str">
            <v>Orig_BAdj_TS_CNSL_WDN_Rlf</v>
          </cell>
          <cell r="B543" t="str">
            <v xml:space="preserve">Relief due to sales of Fin 46 write down Trade Support CBA </v>
          </cell>
          <cell r="C543">
            <v>1640</v>
          </cell>
          <cell r="D543" t="str">
            <v>138375</v>
          </cell>
          <cell r="E543" t="str">
            <v>138575</v>
          </cell>
        </row>
        <row r="544">
          <cell r="A544" t="str">
            <v>Orig_BAdj_TS_CNSL_WDN_Rlf_Omnibus</v>
          </cell>
          <cell r="B544" t="str">
            <v>Relief due to sales of Fin 46 write down Trade Support CBA  for omnibus</v>
          </cell>
          <cell r="C544">
            <v>1641</v>
          </cell>
          <cell r="D544" t="str">
            <v>139030</v>
          </cell>
          <cell r="E544" t="str">
            <v>139050</v>
          </cell>
        </row>
        <row r="545">
          <cell r="A545" t="str">
            <v>Orig_BAdj_TS_MGUA</v>
          </cell>
          <cell r="B545" t="str">
            <v>Original Trade Support Adjustment grossup for MBS Gross Up Asset</v>
          </cell>
          <cell r="C545">
            <v>1604</v>
          </cell>
          <cell r="D545" t="str">
            <v>121315</v>
          </cell>
          <cell r="E545" t="str">
            <v>121512</v>
          </cell>
        </row>
        <row r="546">
          <cell r="A546" t="str">
            <v>Orig_BAdj_TS_MGUA_RCLS_Rlf</v>
          </cell>
          <cell r="B546" t="str">
            <v>To reclass original Trade Support adjustment from securities to loans for MGUA</v>
          </cell>
          <cell r="C546">
            <v>1604</v>
          </cell>
          <cell r="D546" t="str">
            <v>138471</v>
          </cell>
          <cell r="E546" t="str">
            <v>138671</v>
          </cell>
        </row>
        <row r="547">
          <cell r="A547" t="str">
            <v>Orig_BAdj_TS_MGUA_Rlf</v>
          </cell>
          <cell r="B547" t="str">
            <v>Relief of Original Trade Support Adjustment grossup for MBS Gross Up Asset</v>
          </cell>
          <cell r="C547">
            <v>1604</v>
          </cell>
          <cell r="D547" t="str">
            <v>121315</v>
          </cell>
          <cell r="E547" t="str">
            <v>121512</v>
          </cell>
        </row>
        <row r="548">
          <cell r="A548" t="str">
            <v>Orig_BAdj_TS_MGUL</v>
          </cell>
          <cell r="B548" t="str">
            <v>Original Trade Support Adjustment grossup for MBS Gross Up Liability</v>
          </cell>
          <cell r="C548">
            <v>1605</v>
          </cell>
          <cell r="D548" t="str">
            <v>211510</v>
          </cell>
          <cell r="E548" t="str">
            <v>211540</v>
          </cell>
        </row>
        <row r="549">
          <cell r="A549" t="str">
            <v>Orig_BAdj_TS_MGUL_Rlf</v>
          </cell>
          <cell r="B549" t="str">
            <v>Relief of Original Trade Support Adjustment grossup for MBS Gross Up Liability</v>
          </cell>
          <cell r="C549">
            <v>1605</v>
          </cell>
          <cell r="D549" t="str">
            <v>211510</v>
          </cell>
          <cell r="E549" t="str">
            <v>211540</v>
          </cell>
        </row>
        <row r="550">
          <cell r="A550" t="str">
            <v>Orig_BAdj_TS_Omnibus</v>
          </cell>
          <cell r="B550" t="str">
            <v>Original Restatement Basis Adjustment for Omnibus lots</v>
          </cell>
          <cell r="C550">
            <v>1601</v>
          </cell>
          <cell r="D550" t="str">
            <v>139030</v>
          </cell>
          <cell r="E550" t="str">
            <v>139050</v>
          </cell>
        </row>
        <row r="551">
          <cell r="A551" t="str">
            <v>Orig_BAdj_TS_RCLS_Rlf</v>
          </cell>
          <cell r="B551" t="str">
            <v>To reclass original Restatement adjustment from securities to loans</v>
          </cell>
          <cell r="C551">
            <v>1600</v>
          </cell>
          <cell r="D551" t="str">
            <v>138471</v>
          </cell>
          <cell r="E551" t="str">
            <v>138671</v>
          </cell>
        </row>
        <row r="552">
          <cell r="A552" t="str">
            <v>Orig_BAdj_TS_RCLS_Rlf_Omnibus</v>
          </cell>
          <cell r="B552" t="str">
            <v>To reclass original Restatement adjustment from securities to loans</v>
          </cell>
          <cell r="C552">
            <v>1601</v>
          </cell>
          <cell r="D552" t="str">
            <v>139030</v>
          </cell>
          <cell r="E552" t="str">
            <v>139050</v>
          </cell>
        </row>
        <row r="553">
          <cell r="A553" t="str">
            <v>Orig_BAdj_TS_Rlf</v>
          </cell>
          <cell r="B553" t="str">
            <v>Relief of Original Restatement Basis Adjustment due to Sale  Call  Resec  etc</v>
          </cell>
          <cell r="C553">
            <v>1600</v>
          </cell>
          <cell r="D553" t="str">
            <v>138371</v>
          </cell>
          <cell r="E553" t="str">
            <v>138571</v>
          </cell>
        </row>
        <row r="554">
          <cell r="A554" t="str">
            <v>Orig_BAdj_TS_Rlf_Omnibus</v>
          </cell>
          <cell r="B554" t="str">
            <v>Relief of Original Restatement Basis Adjustment due to Sale  Call  Resec  etc in Omnibus</v>
          </cell>
          <cell r="C554">
            <v>1601</v>
          </cell>
          <cell r="D554" t="str">
            <v>139030</v>
          </cell>
          <cell r="E554" t="str">
            <v>139050</v>
          </cell>
        </row>
        <row r="555">
          <cell r="A555" t="str">
            <v>Orig_BAdj_TS_SBGA</v>
          </cell>
          <cell r="B555" t="str">
            <v>Original RSTMT Adjustment grossup for Secured Borrowing Asset</v>
          </cell>
          <cell r="C555">
            <v>1602</v>
          </cell>
          <cell r="D555" t="str">
            <v>121310</v>
          </cell>
          <cell r="E555" t="str">
            <v>121509</v>
          </cell>
        </row>
        <row r="556">
          <cell r="A556" t="str">
            <v>Orig_BAdj_TS_SBGA_RCLS_Rlf</v>
          </cell>
          <cell r="B556" t="str">
            <v>To reclass original Restatement adjustment from securities to loans</v>
          </cell>
          <cell r="C556">
            <v>1602</v>
          </cell>
          <cell r="D556" t="str">
            <v>138471</v>
          </cell>
          <cell r="E556" t="str">
            <v>138671</v>
          </cell>
        </row>
        <row r="557">
          <cell r="A557" t="str">
            <v>Orig_BAdj_TS_SBGA_Rlf</v>
          </cell>
          <cell r="B557" t="str">
            <v>Relief of Original RSTMT Adjustment grossup for Secured Borrowing Asset</v>
          </cell>
          <cell r="C557">
            <v>1602</v>
          </cell>
          <cell r="D557" t="str">
            <v>121310</v>
          </cell>
          <cell r="E557" t="str">
            <v>121509</v>
          </cell>
        </row>
        <row r="558">
          <cell r="A558" t="str">
            <v>Orig_BAdj_TS_SBGL</v>
          </cell>
          <cell r="B558" t="str">
            <v>Original RSTMT Adjustment grossup for Secured Borrowing Liability</v>
          </cell>
          <cell r="C558">
            <v>1603</v>
          </cell>
          <cell r="D558">
            <v>211500</v>
          </cell>
          <cell r="E558" t="str">
            <v>211530</v>
          </cell>
        </row>
        <row r="559">
          <cell r="A559" t="str">
            <v>Orig_BAdj_TS_SBGL_Rlf</v>
          </cell>
          <cell r="B559" t="str">
            <v>Relief of Original RSTMT Adjustment grossup for Secured Borrowing Liability</v>
          </cell>
          <cell r="C559">
            <v>1603</v>
          </cell>
          <cell r="D559">
            <v>211500</v>
          </cell>
          <cell r="E559" t="str">
            <v>211530</v>
          </cell>
        </row>
        <row r="560">
          <cell r="A560" t="str">
            <v>Orig_DefFee</v>
          </cell>
          <cell r="B560" t="str">
            <v>Original Deferred Fee for Portfolio</v>
          </cell>
          <cell r="C560">
            <v>1400</v>
          </cell>
          <cell r="D560" t="str">
            <v/>
          </cell>
          <cell r="E560" t="str">
            <v/>
          </cell>
        </row>
        <row r="561">
          <cell r="A561" t="str">
            <v>Orig_DefFee_115_Imprmnt_Exp</v>
          </cell>
          <cell r="B561" t="str">
            <v>FAS115 Impairment expense for Deferred Fee</v>
          </cell>
          <cell r="C561">
            <v>4420</v>
          </cell>
          <cell r="D561" t="str">
            <v>722306</v>
          </cell>
          <cell r="E561">
            <v>531504</v>
          </cell>
        </row>
        <row r="562">
          <cell r="A562" t="str">
            <v>Orig_DefFee_115_Imprmnt_Rlf</v>
          </cell>
          <cell r="B562" t="str">
            <v>Sales Relief of FAS115 Impairment for Deferred Fee</v>
          </cell>
          <cell r="C562">
            <v>1420</v>
          </cell>
          <cell r="D562" t="str">
            <v>131304</v>
          </cell>
          <cell r="E562" t="str">
            <v>131504</v>
          </cell>
        </row>
        <row r="563">
          <cell r="A563" t="str">
            <v>Orig_DefFee_115_Imprmnt_WrtDn</v>
          </cell>
          <cell r="B563" t="str">
            <v>Writedown of Original Deferred Fee due to FAS115 Impairment</v>
          </cell>
          <cell r="C563">
            <v>1420</v>
          </cell>
          <cell r="D563">
            <v>131304</v>
          </cell>
          <cell r="E563">
            <v>131504</v>
          </cell>
        </row>
        <row r="564">
          <cell r="A564" t="str">
            <v>Orig_DefFee_9920_Imprmnt_Exp</v>
          </cell>
          <cell r="B564" t="str">
            <v>9920 Impairment expense for Deferred Fee</v>
          </cell>
          <cell r="C564">
            <v>4430</v>
          </cell>
          <cell r="D564" t="str">
            <v>722305</v>
          </cell>
          <cell r="E564">
            <v>531503</v>
          </cell>
        </row>
        <row r="565">
          <cell r="A565" t="str">
            <v>Orig_DefFee_9920_Imprmnt_Rlf</v>
          </cell>
          <cell r="B565" t="str">
            <v>Sales Relief of 9920 Impairment for Deferred Fee</v>
          </cell>
          <cell r="C565">
            <v>1430</v>
          </cell>
          <cell r="D565" t="str">
            <v>131303</v>
          </cell>
          <cell r="E565" t="str">
            <v>131503</v>
          </cell>
        </row>
        <row r="566">
          <cell r="A566" t="str">
            <v>Orig_DefFee_9920_Imprmnt_WrtDn</v>
          </cell>
          <cell r="B566" t="str">
            <v>Writedown of Original Deferred Fee due to 9920 Impairment</v>
          </cell>
          <cell r="C566">
            <v>1430</v>
          </cell>
          <cell r="D566">
            <v>131303</v>
          </cell>
          <cell r="E566">
            <v>131503</v>
          </cell>
        </row>
        <row r="567">
          <cell r="A567" t="str">
            <v>Orig_DefFee_MBS4_TRFR_Rlf</v>
          </cell>
          <cell r="B567" t="str">
            <v>Relief of Original DefFee Adjustment due to MBS4+</v>
          </cell>
          <cell r="C567">
            <v>1400</v>
          </cell>
          <cell r="D567">
            <v>111326</v>
          </cell>
          <cell r="E567">
            <v>112825</v>
          </cell>
        </row>
        <row r="568">
          <cell r="A568" t="str">
            <v>Orig_DefFee_Mega_Remic_TRFR_Rlf</v>
          </cell>
          <cell r="B568" t="str">
            <v>Relief of Original DefFee Adjustment due to Mega/Remic transfer</v>
          </cell>
          <cell r="C568">
            <v>1400</v>
          </cell>
          <cell r="D568" t="str">
            <v>121325</v>
          </cell>
          <cell r="E568" t="str">
            <v>121530</v>
          </cell>
        </row>
        <row r="569">
          <cell r="A569" t="str">
            <v>Orig_DefFee_Rlf</v>
          </cell>
          <cell r="B569" t="str">
            <v>Relief of Original Deferred Fees due to Sale  Call  Resec  etc</v>
          </cell>
          <cell r="C569">
            <v>1400</v>
          </cell>
          <cell r="D569" t="str">
            <v/>
          </cell>
          <cell r="E569" t="str">
            <v/>
          </cell>
        </row>
        <row r="570">
          <cell r="A570" t="str">
            <v>Orig_DefFee_Wash</v>
          </cell>
          <cell r="B570" t="str">
            <v>Wash Account for Original Deferred Fees</v>
          </cell>
          <cell r="C570">
            <v>1400</v>
          </cell>
          <cell r="D570" t="str">
            <v/>
          </cell>
          <cell r="E570" t="str">
            <v/>
          </cell>
        </row>
        <row r="571">
          <cell r="A571" t="str">
            <v>Orig_Disc</v>
          </cell>
          <cell r="B571" t="str">
            <v>Original Purchase Discount for Portfolio lots</v>
          </cell>
          <cell r="C571">
            <v>1300</v>
          </cell>
          <cell r="D571" t="str">
            <v/>
          </cell>
          <cell r="E571" t="str">
            <v/>
          </cell>
        </row>
        <row r="572">
          <cell r="A572" t="str">
            <v>Orig_Disc_MBS4_TRFR_Rlf</v>
          </cell>
          <cell r="B572" t="str">
            <v>Relief of Original Discount Adjustment due to MBS4+</v>
          </cell>
          <cell r="C572">
            <v>1300</v>
          </cell>
          <cell r="D572">
            <v>111325</v>
          </cell>
          <cell r="E572">
            <v>112820</v>
          </cell>
        </row>
        <row r="573">
          <cell r="A573" t="str">
            <v>Orig_Disc_Mega_Remic_TRFR_Rlf</v>
          </cell>
          <cell r="B573" t="str">
            <v>Relief of Original Discount Adjustment due to Mega/Remic transfer</v>
          </cell>
          <cell r="C573">
            <v>1300</v>
          </cell>
          <cell r="D573" t="str">
            <v>121320</v>
          </cell>
          <cell r="E573" t="str">
            <v>121527</v>
          </cell>
        </row>
        <row r="574">
          <cell r="A574" t="str">
            <v>Orig_Disc_Omnibus</v>
          </cell>
          <cell r="B574" t="str">
            <v>Original Purchase Discount for Omnibus lots</v>
          </cell>
          <cell r="C574">
            <v>1301</v>
          </cell>
          <cell r="D574" t="str">
            <v/>
          </cell>
          <cell r="E574" t="str">
            <v/>
          </cell>
        </row>
        <row r="575">
          <cell r="A575" t="str">
            <v>Orig_Disc_Rlf</v>
          </cell>
          <cell r="B575" t="str">
            <v>Relief of Original Discount (Portfolio) due to Sale  Call  Resec  etc</v>
          </cell>
          <cell r="C575">
            <v>1300</v>
          </cell>
          <cell r="D575" t="str">
            <v/>
          </cell>
          <cell r="E575" t="str">
            <v/>
          </cell>
        </row>
        <row r="576">
          <cell r="A576" t="str">
            <v>Orig_Disc_Rlf_Omnibus</v>
          </cell>
          <cell r="B576" t="str">
            <v>Relief of Original Discount (Omnibus) due to Sale  Call  Resec  etc</v>
          </cell>
          <cell r="C576">
            <v>1301</v>
          </cell>
          <cell r="D576" t="str">
            <v/>
          </cell>
          <cell r="E576" t="str">
            <v/>
          </cell>
        </row>
        <row r="577">
          <cell r="A577" t="str">
            <v>Orig_Disc_Wash</v>
          </cell>
          <cell r="B577" t="str">
            <v>Wash Account for Portfolio Original Discount</v>
          </cell>
          <cell r="C577">
            <v>1300</v>
          </cell>
          <cell r="D577" t="str">
            <v/>
          </cell>
          <cell r="E577" t="str">
            <v/>
          </cell>
        </row>
        <row r="578">
          <cell r="A578" t="str">
            <v>Orig_Disc_Wash_Omnibus</v>
          </cell>
          <cell r="B578" t="str">
            <v>Wash Account for Omnibus Original Discount</v>
          </cell>
          <cell r="C578">
            <v>1301</v>
          </cell>
          <cell r="D578" t="str">
            <v/>
          </cell>
          <cell r="E578" t="str">
            <v/>
          </cell>
        </row>
        <row r="579">
          <cell r="A579" t="str">
            <v>Orig_MGUA_MGUL_Clr</v>
          </cell>
          <cell r="B579" t="str">
            <v>Clearing Accounts for posting MBS Grossup Asset and Liability</v>
          </cell>
          <cell r="C579">
            <v>6007</v>
          </cell>
          <cell r="D579" t="str">
            <v>168954</v>
          </cell>
          <cell r="E579" t="str">
            <v>168954</v>
          </cell>
        </row>
        <row r="580">
          <cell r="A580" t="str">
            <v>Orig_Prem</v>
          </cell>
          <cell r="B580" t="str">
            <v>FAS115 Impairment expense for Premium</v>
          </cell>
          <cell r="C580">
            <v>2220</v>
          </cell>
          <cell r="D580" t="str">
            <v/>
          </cell>
          <cell r="E580" t="str">
            <v/>
          </cell>
        </row>
        <row r="581">
          <cell r="A581" t="str">
            <v>Orig_Prem_115_Imprmnt_Exp</v>
          </cell>
          <cell r="B581" t="str">
            <v xml:space="preserve">FAS115 Impairment expense for Premium  </v>
          </cell>
          <cell r="C581">
            <v>4220</v>
          </cell>
          <cell r="D581">
            <v>722304</v>
          </cell>
          <cell r="E581">
            <v>521504</v>
          </cell>
        </row>
        <row r="582">
          <cell r="A582" t="str">
            <v>Orig_Prem_115_Imprmnt_Rlf</v>
          </cell>
          <cell r="B582" t="str">
            <v xml:space="preserve">Sales Relief of FAS115 Impairment for Premium  </v>
          </cell>
          <cell r="C582">
            <v>1220</v>
          </cell>
          <cell r="D582" t="str">
            <v>121304</v>
          </cell>
          <cell r="E582" t="str">
            <v>121504</v>
          </cell>
        </row>
        <row r="583">
          <cell r="A583" t="str">
            <v>Orig_Prem_115_Imprmnt_WrtDn</v>
          </cell>
          <cell r="B583" t="str">
            <v>Writedown of Original Premium  due to FAS115 Impairment</v>
          </cell>
          <cell r="C583">
            <v>1220</v>
          </cell>
          <cell r="D583">
            <v>121304</v>
          </cell>
          <cell r="E583">
            <v>121504</v>
          </cell>
        </row>
        <row r="584">
          <cell r="A584" t="str">
            <v>Orig_Prem_115_Imprmnt_WrtDn_RCLS_Rlf</v>
          </cell>
          <cell r="B584" t="str">
            <v xml:space="preserve">Reclass of FAS115 Impairment writedown of Premium </v>
          </cell>
          <cell r="C584">
            <v>1220</v>
          </cell>
          <cell r="D584" t="str">
            <v>121401</v>
          </cell>
          <cell r="E584" t="str">
            <v/>
          </cell>
        </row>
        <row r="585">
          <cell r="A585" t="str">
            <v>Orig_Prem_9920_Imprmnt_Exp</v>
          </cell>
          <cell r="B585" t="str">
            <v xml:space="preserve">9920 Impairment expense for Premium  </v>
          </cell>
          <cell r="C585">
            <v>4230</v>
          </cell>
          <cell r="D585" t="str">
            <v>722303</v>
          </cell>
          <cell r="E585">
            <v>521503</v>
          </cell>
        </row>
        <row r="586">
          <cell r="A586" t="str">
            <v>Orig_Prem_9920_Imprmnt_Rlf</v>
          </cell>
          <cell r="B586" t="str">
            <v xml:space="preserve">Sales Relief of 9920 Impairment for Premium  </v>
          </cell>
          <cell r="C586">
            <v>1230</v>
          </cell>
          <cell r="D586" t="str">
            <v>121303</v>
          </cell>
          <cell r="E586" t="str">
            <v>121503</v>
          </cell>
        </row>
        <row r="587">
          <cell r="A587" t="str">
            <v>Orig_Prem_9920_Imprmnt_WrtDn</v>
          </cell>
          <cell r="B587" t="str">
            <v>Writedown of Original Premium  due to 9920 Impairment</v>
          </cell>
          <cell r="C587">
            <v>1230</v>
          </cell>
          <cell r="D587">
            <v>121303</v>
          </cell>
          <cell r="E587">
            <v>121503</v>
          </cell>
        </row>
        <row r="588">
          <cell r="A588" t="str">
            <v>Orig_Prem_9920_Imprmnt_WrtDn_RCLS_Rlf</v>
          </cell>
          <cell r="B588" t="str">
            <v xml:space="preserve">Reclass of 9920 Impairment writedown of Premium </v>
          </cell>
          <cell r="C588">
            <v>1230</v>
          </cell>
          <cell r="D588" t="str">
            <v>121401</v>
          </cell>
          <cell r="E588" t="str">
            <v/>
          </cell>
        </row>
        <row r="589">
          <cell r="A589" t="str">
            <v>Orig_Prem_CNSL_WDN_RCLS_Rlf</v>
          </cell>
          <cell r="B589" t="str">
            <v xml:space="preserve">Reclass relief of Consolidated Writedown Premium </v>
          </cell>
          <cell r="C589">
            <v>1240</v>
          </cell>
          <cell r="D589" t="str">
            <v>121401</v>
          </cell>
          <cell r="E589" t="str">
            <v>121601</v>
          </cell>
        </row>
        <row r="590">
          <cell r="A590" t="str">
            <v>Orig_Prem_CNSL_WDN_RCLS_Rlf_Omnibus</v>
          </cell>
          <cell r="B590" t="str">
            <v>Reclass relief of Consolidated Writedown Premium for omnibus</v>
          </cell>
          <cell r="C590">
            <v>1241</v>
          </cell>
          <cell r="D590" t="str">
            <v>121306</v>
          </cell>
          <cell r="E590" t="str">
            <v>121506</v>
          </cell>
        </row>
        <row r="591">
          <cell r="A591" t="str">
            <v>Orig_Prem_MBS4_TRFR_Rlf</v>
          </cell>
          <cell r="B591" t="str">
            <v>Relief of Original Preimum Adjustment due to MBS4+</v>
          </cell>
          <cell r="C591">
            <v>1200</v>
          </cell>
          <cell r="D591">
            <v>111325</v>
          </cell>
          <cell r="E591">
            <v>112820</v>
          </cell>
        </row>
        <row r="592">
          <cell r="A592" t="str">
            <v>Orig_Prem_Mega_Remic_TRFR_Rlf</v>
          </cell>
          <cell r="B592" t="str">
            <v>Relief of Original Preimum Adjustment due to Mega/Remic transfer</v>
          </cell>
          <cell r="C592">
            <v>1200</v>
          </cell>
          <cell r="D592" t="str">
            <v>121320</v>
          </cell>
          <cell r="E592" t="str">
            <v>121527</v>
          </cell>
        </row>
        <row r="593">
          <cell r="A593" t="str">
            <v>Orig_Prem_Omnibus</v>
          </cell>
          <cell r="B593" t="str">
            <v>Original Purchase Premium for Omnibus lots</v>
          </cell>
          <cell r="C593">
            <v>1201</v>
          </cell>
          <cell r="D593" t="str">
            <v/>
          </cell>
          <cell r="E593" t="str">
            <v/>
          </cell>
        </row>
        <row r="594">
          <cell r="A594" t="str">
            <v>Orig_Prem_Rlf</v>
          </cell>
          <cell r="B594" t="str">
            <v>Relief of Original Premium (Portfolio) due to Sale  Call  Resec  etc</v>
          </cell>
          <cell r="C594">
            <v>1200</v>
          </cell>
          <cell r="D594" t="str">
            <v/>
          </cell>
          <cell r="E594" t="str">
            <v/>
          </cell>
        </row>
        <row r="595">
          <cell r="A595" t="str">
            <v>Orig_Prem_Rlf_Omnibus</v>
          </cell>
          <cell r="B595" t="str">
            <v>Relief of Original Premium (Omnibus) due to Sale  Call  Resec  etc</v>
          </cell>
          <cell r="C595">
            <v>1201</v>
          </cell>
          <cell r="D595" t="str">
            <v/>
          </cell>
          <cell r="E595" t="str">
            <v/>
          </cell>
        </row>
        <row r="596">
          <cell r="A596" t="str">
            <v>Orig_Prem_Wash</v>
          </cell>
          <cell r="B596" t="str">
            <v>Wash Account for Portfolio Original Premium</v>
          </cell>
          <cell r="C596">
            <v>1200</v>
          </cell>
          <cell r="D596" t="str">
            <v/>
          </cell>
          <cell r="E596" t="str">
            <v/>
          </cell>
        </row>
        <row r="597">
          <cell r="A597" t="str">
            <v>Orig_Prem_Wash_Omnibus</v>
          </cell>
          <cell r="B597" t="str">
            <v>Wash Account for Omnibus Original Premium</v>
          </cell>
          <cell r="C597">
            <v>1201</v>
          </cell>
          <cell r="D597" t="str">
            <v/>
          </cell>
          <cell r="E597" t="str">
            <v/>
          </cell>
        </row>
        <row r="598">
          <cell r="A598" t="str">
            <v>Orig_SBGA_SBGL_Clr</v>
          </cell>
          <cell r="B598" t="str">
            <v>Clearing Accounts for posting Secured Borrowing Grossup Asset and Liability</v>
          </cell>
          <cell r="C598">
            <v>6006</v>
          </cell>
          <cell r="D598" t="str">
            <v>168945</v>
          </cell>
          <cell r="E598" t="str">
            <v>168945</v>
          </cell>
        </row>
        <row r="599">
          <cell r="A599" t="str">
            <v>Perm_Locom</v>
          </cell>
          <cell r="B599" t="str">
            <v>Permanent Locom</v>
          </cell>
          <cell r="C599">
            <v>1070</v>
          </cell>
          <cell r="D599">
            <v>117335</v>
          </cell>
          <cell r="E599">
            <v>117335</v>
          </cell>
        </row>
        <row r="600">
          <cell r="A600" t="str">
            <v>Realized_GainLoss</v>
          </cell>
          <cell r="B600" t="str">
            <v>Realized Gain/Loss (Portfolio)</v>
          </cell>
          <cell r="C600">
            <v>5000</v>
          </cell>
          <cell r="D600" t="str">
            <v>721111</v>
          </cell>
          <cell r="E600" t="str">
            <v>721111</v>
          </cell>
        </row>
        <row r="601">
          <cell r="A601" t="str">
            <v>Realized_GainLoss_Omnibus</v>
          </cell>
          <cell r="B601" t="str">
            <v>Realized Gain/Loss (Omnibus)</v>
          </cell>
          <cell r="C601">
            <v>5001</v>
          </cell>
          <cell r="D601" t="str">
            <v>744513</v>
          </cell>
          <cell r="E601" t="str">
            <v>744513</v>
          </cell>
        </row>
        <row r="602">
          <cell r="A602" t="str">
            <v>Temp_Locom</v>
          </cell>
          <cell r="B602" t="str">
            <v>Temporary Locom</v>
          </cell>
          <cell r="C602">
            <v>1070</v>
          </cell>
          <cell r="D602" t="str">
            <v>113130</v>
          </cell>
          <cell r="E602" t="str">
            <v>113130</v>
          </cell>
        </row>
        <row r="603">
          <cell r="A603" t="str">
            <v>Tsf_DR_Clr</v>
          </cell>
          <cell r="B603" t="str">
            <v>Clearing Account for transferring SROLL to new position</v>
          </cell>
          <cell r="C603">
            <v>6080</v>
          </cell>
          <cell r="D603">
            <v>168997</v>
          </cell>
          <cell r="E603">
            <v>168997</v>
          </cell>
        </row>
        <row r="604">
          <cell r="A604" t="str">
            <v>Tsf_Resec_Clr</v>
          </cell>
          <cell r="B604" t="str">
            <v>Clearing Account for transferring Amount to ReSec</v>
          </cell>
          <cell r="C604">
            <v>61500</v>
          </cell>
          <cell r="D604" t="str">
            <v>168974</v>
          </cell>
          <cell r="E604" t="str">
            <v>168974</v>
          </cell>
        </row>
        <row r="605">
          <cell r="A605" t="str">
            <v>UPB</v>
          </cell>
          <cell r="B605" t="str">
            <v>Original UPB for Portfolio Lots</v>
          </cell>
          <cell r="C605">
            <v>1100</v>
          </cell>
          <cell r="D605" t="str">
            <v/>
          </cell>
          <cell r="E605" t="str">
            <v/>
          </cell>
        </row>
        <row r="606">
          <cell r="A606" t="str">
            <v>UPB_Adj</v>
          </cell>
          <cell r="B606" t="str">
            <v>Paydown adjustments to Portfolio UPB after the 12/31/01 initial balance load</v>
          </cell>
          <cell r="C606">
            <v>1100</v>
          </cell>
          <cell r="D606" t="str">
            <v/>
          </cell>
          <cell r="E606" t="str">
            <v/>
          </cell>
        </row>
        <row r="607">
          <cell r="A607" t="str">
            <v>UPB_Adj_MGUA</v>
          </cell>
          <cell r="B607" t="str">
            <v>MBS grossup asset paydown</v>
          </cell>
          <cell r="C607">
            <v>1104</v>
          </cell>
          <cell r="D607" t="str">
            <v>111315</v>
          </cell>
          <cell r="E607" t="str">
            <v>111530</v>
          </cell>
        </row>
        <row r="608">
          <cell r="A608" t="str">
            <v>UPB_Adj_MGUL</v>
          </cell>
          <cell r="B608" t="str">
            <v>MBS grossup liability paydown</v>
          </cell>
          <cell r="C608">
            <v>1105</v>
          </cell>
          <cell r="D608" t="str">
            <v>290526</v>
          </cell>
          <cell r="E608" t="str">
            <v>290528</v>
          </cell>
        </row>
        <row r="609">
          <cell r="A609" t="str">
            <v>UPB_Adj_Omnibus</v>
          </cell>
          <cell r="B609" t="str">
            <v>Paydown adjustments to Omnibus UPB after the 12/31/01 initial balance load</v>
          </cell>
          <cell r="C609">
            <v>1101</v>
          </cell>
          <cell r="D609" t="str">
            <v/>
          </cell>
          <cell r="E609" t="str">
            <v/>
          </cell>
        </row>
        <row r="610">
          <cell r="A610" t="str">
            <v>UPB_Adj_SBGA</v>
          </cell>
          <cell r="B610" t="str">
            <v>Secured Borrowing grossup asset paydown</v>
          </cell>
          <cell r="C610">
            <v>1102</v>
          </cell>
          <cell r="D610" t="str">
            <v>111305</v>
          </cell>
          <cell r="E610" t="str">
            <v>111510</v>
          </cell>
        </row>
        <row r="611">
          <cell r="A611" t="str">
            <v>UPB_Adj_SBGL</v>
          </cell>
          <cell r="B611" t="str">
            <v>Secured Borrowing grossup liability paydown</v>
          </cell>
          <cell r="C611">
            <v>1103</v>
          </cell>
          <cell r="D611">
            <v>290525</v>
          </cell>
          <cell r="E611" t="str">
            <v>290527</v>
          </cell>
        </row>
        <row r="612">
          <cell r="A612" t="str">
            <v>UPB_Init_Adj</v>
          </cell>
          <cell r="B612" t="str">
            <v>Paydown adjustments to Portfolio UPB for the 12/31/01 initial balance load</v>
          </cell>
          <cell r="C612">
            <v>1100</v>
          </cell>
          <cell r="D612" t="str">
            <v/>
          </cell>
          <cell r="E612" t="str">
            <v/>
          </cell>
        </row>
        <row r="613">
          <cell r="A613" t="str">
            <v>UPB_Init_Adj_Omnibus</v>
          </cell>
          <cell r="B613" t="str">
            <v>Paydown adjustments to Omnibus UPB for the 12/31/01 initial balance load</v>
          </cell>
          <cell r="C613">
            <v>1101</v>
          </cell>
          <cell r="D613" t="str">
            <v/>
          </cell>
          <cell r="E613" t="str">
            <v/>
          </cell>
        </row>
        <row r="614">
          <cell r="A614" t="str">
            <v>UPB_MBS4_TRFR_Rlf</v>
          </cell>
          <cell r="B614" t="str">
            <v>Relief of Original UPB Adjustment due to MBS4+</v>
          </cell>
          <cell r="C614">
            <v>11640</v>
          </cell>
          <cell r="D614">
            <v>111327</v>
          </cell>
          <cell r="E614">
            <v>112826</v>
          </cell>
        </row>
        <row r="615">
          <cell r="A615" t="str">
            <v>UPB_Mega_Remic_TRFR_Rlf</v>
          </cell>
          <cell r="B615" t="str">
            <v>Relief of Original UPB Adjustment due to Mega/Remic transfer</v>
          </cell>
          <cell r="C615">
            <v>1140</v>
          </cell>
          <cell r="D615" t="str">
            <v>121330</v>
          </cell>
          <cell r="E615" t="str">
            <v>121533</v>
          </cell>
        </row>
        <row r="616">
          <cell r="A616" t="str">
            <v>UPB_MGUA</v>
          </cell>
          <cell r="B616" t="str">
            <v>Original UPB  grossup for MBS Gross Up Asset</v>
          </cell>
          <cell r="C616">
            <v>1104</v>
          </cell>
          <cell r="D616" t="str">
            <v>111315</v>
          </cell>
          <cell r="E616" t="str">
            <v>111530</v>
          </cell>
        </row>
        <row r="617">
          <cell r="A617" t="str">
            <v>UPB_MGUA_RCLS_Ln</v>
          </cell>
          <cell r="B617" t="str">
            <v>Original UPB for reclassed Loan Lots</v>
          </cell>
          <cell r="C617">
            <v>2104</v>
          </cell>
          <cell r="D617" t="str">
            <v>116010</v>
          </cell>
          <cell r="E617" t="str">
            <v>116010</v>
          </cell>
        </row>
        <row r="618">
          <cell r="A618" t="str">
            <v>UPB_MGUA_RCLS_Rlf</v>
          </cell>
          <cell r="B618" t="str">
            <v>To reclass original UPB from securities to loans</v>
          </cell>
          <cell r="C618">
            <v>1104</v>
          </cell>
          <cell r="D618" t="str">
            <v>111401</v>
          </cell>
          <cell r="E618">
            <v>111601</v>
          </cell>
        </row>
        <row r="619">
          <cell r="A619" t="str">
            <v>UPB_MGUA_Rlf</v>
          </cell>
          <cell r="B619" t="str">
            <v>Relief of Original UPB  grossup for MBS Gross Up Asset</v>
          </cell>
          <cell r="C619">
            <v>1104</v>
          </cell>
          <cell r="D619" t="str">
            <v>111315</v>
          </cell>
          <cell r="E619" t="str">
            <v>111530</v>
          </cell>
        </row>
        <row r="620">
          <cell r="A620" t="str">
            <v>UPB_MGUL</v>
          </cell>
          <cell r="B620" t="str">
            <v>Original UPB  grossup for MBS Gross Up Liability</v>
          </cell>
          <cell r="C620">
            <v>1105</v>
          </cell>
          <cell r="D620" t="str">
            <v>290526</v>
          </cell>
          <cell r="E620" t="str">
            <v>290528</v>
          </cell>
        </row>
        <row r="621">
          <cell r="A621" t="str">
            <v>UPB_MGUL_Rlf</v>
          </cell>
          <cell r="B621" t="str">
            <v>Relief of Original UPB  grossup for MBS Gross Up Liability</v>
          </cell>
          <cell r="C621">
            <v>1105</v>
          </cell>
          <cell r="D621" t="str">
            <v>290526</v>
          </cell>
          <cell r="E621" t="str">
            <v>290528</v>
          </cell>
        </row>
        <row r="622">
          <cell r="A622" t="str">
            <v>UPB_Omnibus</v>
          </cell>
          <cell r="B622" t="str">
            <v>Original UPB for Omnibus Lots</v>
          </cell>
          <cell r="C622">
            <v>1101</v>
          </cell>
          <cell r="D622" t="str">
            <v/>
          </cell>
          <cell r="E622" t="str">
            <v/>
          </cell>
        </row>
        <row r="623">
          <cell r="A623" t="str">
            <v>UPB_RCLS_Ln</v>
          </cell>
          <cell r="B623" t="str">
            <v>Original UPB for reclassed Loan Lots</v>
          </cell>
          <cell r="C623">
            <v>2100</v>
          </cell>
          <cell r="D623" t="str">
            <v>116010</v>
          </cell>
          <cell r="E623" t="str">
            <v>116010</v>
          </cell>
        </row>
        <row r="624">
          <cell r="A624" t="str">
            <v>UPB_RCLS_Ln_Omnibus</v>
          </cell>
          <cell r="B624" t="str">
            <v>Original UPB for reclassed Loan Lots in omnibus</v>
          </cell>
          <cell r="C624">
            <v>2101</v>
          </cell>
          <cell r="D624" t="str">
            <v>116010</v>
          </cell>
          <cell r="E624" t="str">
            <v>116010</v>
          </cell>
        </row>
        <row r="625">
          <cell r="A625" t="str">
            <v>UPB_RCLS_Rlf</v>
          </cell>
          <cell r="B625" t="str">
            <v>To reclass original Trade Support adjustment from securities to loans</v>
          </cell>
          <cell r="C625">
            <v>1100</v>
          </cell>
          <cell r="D625" t="str">
            <v>111401</v>
          </cell>
          <cell r="E625">
            <v>111601</v>
          </cell>
        </row>
        <row r="626">
          <cell r="A626" t="str">
            <v>UPB_RCLS_Rlf_Omnibus</v>
          </cell>
          <cell r="B626" t="str">
            <v>To reclass original Trade Support adjustment from securities to loans</v>
          </cell>
          <cell r="C626">
            <v>1101</v>
          </cell>
          <cell r="D626" t="str">
            <v>111323</v>
          </cell>
          <cell r="E626" t="str">
            <v>111550</v>
          </cell>
        </row>
        <row r="627">
          <cell r="A627" t="str">
            <v>UPB_Repurchase</v>
          </cell>
          <cell r="B627" t="str">
            <v>Repurchase DR UPB</v>
          </cell>
          <cell r="C627">
            <v>1180</v>
          </cell>
          <cell r="D627" t="str">
            <v/>
          </cell>
          <cell r="E627" t="str">
            <v/>
          </cell>
        </row>
        <row r="628">
          <cell r="A628" t="str">
            <v>UPB_Rlf</v>
          </cell>
          <cell r="B628" t="str">
            <v>Relief of Original UPB due to Sale  Call  Resec  etc</v>
          </cell>
          <cell r="C628">
            <v>1100</v>
          </cell>
          <cell r="D628" t="str">
            <v/>
          </cell>
          <cell r="E628" t="str">
            <v/>
          </cell>
        </row>
        <row r="629">
          <cell r="A629" t="str">
            <v>UPB_Rlf_Omnibus</v>
          </cell>
          <cell r="B629" t="str">
            <v>Relief of Original UPB due to Sale  Call  Resec  etc in Omnibus</v>
          </cell>
          <cell r="C629">
            <v>1101</v>
          </cell>
          <cell r="D629" t="str">
            <v/>
          </cell>
          <cell r="E629" t="str">
            <v/>
          </cell>
        </row>
        <row r="630">
          <cell r="A630" t="str">
            <v>UPB_SBGA</v>
          </cell>
          <cell r="B630" t="str">
            <v>Original UPB grossup for Secured Borrowing Asset</v>
          </cell>
          <cell r="C630">
            <v>1102</v>
          </cell>
          <cell r="D630" t="str">
            <v>111305</v>
          </cell>
          <cell r="E630" t="str">
            <v>111510</v>
          </cell>
        </row>
        <row r="631">
          <cell r="A631" t="str">
            <v>UPB_SBGA_RCLS_Ln</v>
          </cell>
          <cell r="B631" t="str">
            <v>Original UPB for reclassed Loan Lots</v>
          </cell>
          <cell r="C631">
            <v>2102</v>
          </cell>
          <cell r="D631" t="str">
            <v>116010</v>
          </cell>
          <cell r="E631" t="str">
            <v>116010</v>
          </cell>
        </row>
        <row r="632">
          <cell r="A632" t="str">
            <v>UPB_SBGA_RCLS_Rlf</v>
          </cell>
          <cell r="B632" t="str">
            <v>To reclass original UPB from securities to loans</v>
          </cell>
          <cell r="C632">
            <v>1102</v>
          </cell>
          <cell r="D632" t="str">
            <v>111401</v>
          </cell>
          <cell r="E632">
            <v>111601</v>
          </cell>
        </row>
        <row r="633">
          <cell r="A633" t="str">
            <v>UPB_SBGA_Rlf</v>
          </cell>
          <cell r="B633" t="str">
            <v>Relief of Original UPB  grossup for Secured Borrowing Asset</v>
          </cell>
          <cell r="C633">
            <v>1102</v>
          </cell>
          <cell r="D633" t="str">
            <v>111305</v>
          </cell>
          <cell r="E633" t="str">
            <v>111510</v>
          </cell>
        </row>
        <row r="634">
          <cell r="A634" t="str">
            <v>UPB_SBGL</v>
          </cell>
          <cell r="B634" t="str">
            <v>Original UPB  grossup for Secured Borrowing Liability</v>
          </cell>
          <cell r="C634">
            <v>1103</v>
          </cell>
          <cell r="D634">
            <v>290525</v>
          </cell>
          <cell r="E634" t="str">
            <v>290527</v>
          </cell>
        </row>
        <row r="635">
          <cell r="A635" t="str">
            <v>UPB_SBGL_Rlf</v>
          </cell>
          <cell r="B635" t="str">
            <v>Relief of Original UPB  grossup for Secured Borrowing Liability</v>
          </cell>
          <cell r="C635">
            <v>1103</v>
          </cell>
          <cell r="D635">
            <v>290525</v>
          </cell>
          <cell r="E635" t="str">
            <v>290527</v>
          </cell>
        </row>
        <row r="636">
          <cell r="A636" t="str">
            <v>UPB_Sup_DR</v>
          </cell>
          <cell r="B636" t="str">
            <v>Supporting Dollar Roll UPB</v>
          </cell>
          <cell r="C636">
            <v>1180</v>
          </cell>
          <cell r="D636" t="str">
            <v/>
          </cell>
          <cell r="E636" t="str">
            <v/>
          </cell>
        </row>
        <row r="637">
          <cell r="A637" t="str">
            <v>UPB_Sup_DR_Rlf</v>
          </cell>
          <cell r="B637" t="str">
            <v>Supporting Dollar Roll UPB Relief</v>
          </cell>
          <cell r="C637">
            <v>1180</v>
          </cell>
          <cell r="D637" t="str">
            <v/>
          </cell>
          <cell r="E637" t="str">
            <v/>
          </cell>
        </row>
        <row r="638">
          <cell r="A638" t="str">
            <v>UPB_Wash</v>
          </cell>
          <cell r="B638" t="str">
            <v xml:space="preserve">Wash Account for Portfolio Original UPB </v>
          </cell>
          <cell r="C638">
            <v>1100</v>
          </cell>
          <cell r="D638" t="str">
            <v/>
          </cell>
          <cell r="E638" t="str">
            <v/>
          </cell>
        </row>
      </sheetData>
      <sheetData sheetId="4"/>
      <sheetData sheetId="5"/>
      <sheetData sheetId="6" refreshError="1"/>
      <sheetData sheetId="7"/>
      <sheetData sheetId="8" refreshError="1">
        <row r="2">
          <cell r="B2" t="str">
            <v>RS49933</v>
          </cell>
          <cell r="C2" t="str">
            <v>Yes</v>
          </cell>
          <cell r="D2" t="str">
            <v>Securities - IO/PO</v>
          </cell>
        </row>
        <row r="3">
          <cell r="B3" t="str">
            <v>RS49902</v>
          </cell>
          <cell r="C3" t="str">
            <v>Yes</v>
          </cell>
          <cell r="D3" t="str">
            <v>Securities - DPA/MRBITS</v>
          </cell>
        </row>
        <row r="4">
          <cell r="B4" t="str">
            <v>RS49904</v>
          </cell>
          <cell r="C4" t="str">
            <v>Yes</v>
          </cell>
          <cell r="D4" t="str">
            <v>Securities- Beginning Balances</v>
          </cell>
        </row>
        <row r="5">
          <cell r="B5" t="str">
            <v>RS49905</v>
          </cell>
          <cell r="C5" t="str">
            <v>Yes</v>
          </cell>
          <cell r="D5" t="str">
            <v>Securities - Dollar Roll</v>
          </cell>
        </row>
        <row r="6">
          <cell r="B6" t="str">
            <v>RS49906</v>
          </cell>
          <cell r="C6" t="str">
            <v>Yes</v>
          </cell>
          <cell r="D6" t="str">
            <v>Securities - Dollar Roll</v>
          </cell>
        </row>
        <row r="7">
          <cell r="B7" t="str">
            <v>RS49915</v>
          </cell>
          <cell r="C7" t="str">
            <v>Yes</v>
          </cell>
          <cell r="D7" t="str">
            <v>Securities - Trade Support</v>
          </cell>
        </row>
        <row r="8">
          <cell r="B8" t="str">
            <v>RS49916</v>
          </cell>
          <cell r="C8" t="str">
            <v>Yes</v>
          </cell>
          <cell r="D8" t="str">
            <v>Securities - Trade Support</v>
          </cell>
        </row>
        <row r="9">
          <cell r="B9" t="str">
            <v>RS49917</v>
          </cell>
          <cell r="C9" t="str">
            <v>Yes</v>
          </cell>
          <cell r="D9" t="str">
            <v>Securities - Trade Support</v>
          </cell>
        </row>
        <row r="10">
          <cell r="B10" t="str">
            <v>RS49918</v>
          </cell>
          <cell r="C10" t="str">
            <v>Yes</v>
          </cell>
          <cell r="D10" t="str">
            <v>Securities - Resecuritizations</v>
          </cell>
        </row>
        <row r="11">
          <cell r="B11" t="str">
            <v>RS49919</v>
          </cell>
          <cell r="C11" t="str">
            <v>Yes</v>
          </cell>
          <cell r="D11" t="str">
            <v>Securities - Resecuritizations</v>
          </cell>
        </row>
        <row r="12">
          <cell r="B12" t="str">
            <v>RS49920</v>
          </cell>
          <cell r="C12" t="str">
            <v>Yes</v>
          </cell>
          <cell r="D12" t="str">
            <v>Securities - Resecuritizations</v>
          </cell>
        </row>
        <row r="13">
          <cell r="B13" t="str">
            <v>RS49921</v>
          </cell>
          <cell r="C13" t="str">
            <v>Yes</v>
          </cell>
          <cell r="D13" t="str">
            <v>Securities - Commitments Related Basis Adjustments</v>
          </cell>
        </row>
        <row r="14">
          <cell r="B14" t="str">
            <v>RS49922</v>
          </cell>
          <cell r="C14" t="str">
            <v>Yes</v>
          </cell>
          <cell r="D14" t="str">
            <v>Securities - Commitments Related Basis Adjustments</v>
          </cell>
        </row>
        <row r="15">
          <cell r="B15" t="str">
            <v>RS49923</v>
          </cell>
          <cell r="C15" t="str">
            <v>Yes</v>
          </cell>
          <cell r="D15" t="str">
            <v>Securities - Whole Loan Related Basis Adjustments</v>
          </cell>
        </row>
        <row r="16">
          <cell r="B16" t="str">
            <v>RS49924</v>
          </cell>
          <cell r="C16" t="str">
            <v>Yes</v>
          </cell>
          <cell r="D16" t="str">
            <v>Securities - Whole Loan Related Basis Adjustments</v>
          </cell>
        </row>
        <row r="17">
          <cell r="B17" t="str">
            <v>RS49925</v>
          </cell>
          <cell r="C17" t="str">
            <v>Yes</v>
          </cell>
          <cell r="D17" t="str">
            <v>Securities - Whole Loan Related Basis Adjustments</v>
          </cell>
        </row>
        <row r="18">
          <cell r="B18" t="str">
            <v>RS49926</v>
          </cell>
          <cell r="C18" t="str">
            <v>Yes</v>
          </cell>
          <cell r="D18" t="str">
            <v>Securities - Whole Loan Related Basis Adjustments</v>
          </cell>
        </row>
        <row r="19">
          <cell r="B19" t="str">
            <v>RS49927</v>
          </cell>
          <cell r="C19" t="str">
            <v>Yes</v>
          </cell>
          <cell r="D19" t="str">
            <v>Securities - Amortization</v>
          </cell>
        </row>
        <row r="20">
          <cell r="B20" t="str">
            <v>RS49928</v>
          </cell>
          <cell r="C20" t="str">
            <v>Yes</v>
          </cell>
          <cell r="D20" t="str">
            <v>Securities - Sales</v>
          </cell>
        </row>
        <row r="21">
          <cell r="B21" t="str">
            <v>RS49929</v>
          </cell>
          <cell r="C21" t="str">
            <v>Yes</v>
          </cell>
          <cell r="D21" t="str">
            <v>Securities - Sales</v>
          </cell>
        </row>
        <row r="22">
          <cell r="B22" t="str">
            <v>RS49930</v>
          </cell>
          <cell r="C22" t="str">
            <v>Yes</v>
          </cell>
          <cell r="D22" t="str">
            <v>Securities - EITF 99-20 Impairments</v>
          </cell>
        </row>
        <row r="23">
          <cell r="B23" t="str">
            <v>RS49931</v>
          </cell>
          <cell r="C23" t="str">
            <v>Yes</v>
          </cell>
          <cell r="D23" t="str">
            <v>FAS 115 Mark To Market</v>
          </cell>
        </row>
        <row r="24">
          <cell r="B24" t="str">
            <v>RS49932</v>
          </cell>
          <cell r="C24" t="str">
            <v>Yes</v>
          </cell>
          <cell r="D24" t="str">
            <v>FAS 115 Mark To Market</v>
          </cell>
        </row>
        <row r="25">
          <cell r="B25" t="str">
            <v>RS49935</v>
          </cell>
          <cell r="C25" t="str">
            <v>Yes</v>
          </cell>
          <cell r="D25" t="str">
            <v>Fail Trade Accouniting</v>
          </cell>
        </row>
        <row r="26">
          <cell r="B26" t="str">
            <v>RS49936</v>
          </cell>
          <cell r="C26" t="str">
            <v>Yes</v>
          </cell>
          <cell r="D26" t="str">
            <v>Fail Trade Accouniting</v>
          </cell>
        </row>
        <row r="27">
          <cell r="B27" t="str">
            <v>RS49937</v>
          </cell>
          <cell r="C27" t="str">
            <v>Yes</v>
          </cell>
          <cell r="D27" t="str">
            <v>Securities - FAS 115 Impairments: Non LIP</v>
          </cell>
        </row>
        <row r="28">
          <cell r="B28" t="str">
            <v>RS49938</v>
          </cell>
          <cell r="C28" t="str">
            <v>Yes</v>
          </cell>
          <cell r="D28" t="str">
            <v>Securities - EITF 99-20 Impairments</v>
          </cell>
        </row>
        <row r="29">
          <cell r="B29" t="str">
            <v>RS49939</v>
          </cell>
          <cell r="C29" t="str">
            <v>Yes</v>
          </cell>
          <cell r="D29" t="str">
            <v>Securities - Sales</v>
          </cell>
        </row>
      </sheetData>
      <sheetData sheetId="9"/>
      <sheetData sheetId="10"/>
      <sheetData sheetId="11"/>
      <sheetData sheetId="12"/>
      <sheetData sheetId="13" refreshError="1"/>
      <sheetData sheetId="14" refreshError="1"/>
      <sheetData sheetId="15" refreshError="1"/>
      <sheetData sheetId="16">
        <row r="2">
          <cell r="A2">
            <v>43928.499016203707</v>
          </cell>
        </row>
      </sheetData>
      <sheetData sheetId="17" refreshError="1"/>
      <sheetData sheetId="18" refreshError="1"/>
      <sheetData sheetId="1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A - Additions"/>
      <sheetName val="B -Swaption-SwapConversion"/>
      <sheetName val="D - Terminations"/>
      <sheetName val="Q - NewMarks"/>
      <sheetName val="P - GL14-3Extracts"/>
      <sheetName val="E - Journal Entries - 2004"/>
      <sheetName val="F - Journal Entries - 2003"/>
      <sheetName val="G - Journal Entries - 2002"/>
      <sheetName val="H - Journal Entries - 2001"/>
      <sheetName val="I - Cash Settlement"/>
      <sheetName val="J - FAS133 TermCash-iStar"/>
      <sheetName val="K - Verify Additions vs Fas133R"/>
      <sheetName val="R - MV_Terminatios"/>
      <sheetName val="L - Verify Termintns vs FAS133R"/>
      <sheetName val="M - SQL for K"/>
      <sheetName val="N - SQL for L"/>
      <sheetName val="O - 1st Notional TieOut"/>
      <sheetName val="S - NewOldEUC_Recon"/>
      <sheetName val="Rates"/>
      <sheetName val="Store Detail - Bldgs, etc."/>
      <sheetName val="Store Detail - Sales, etc."/>
      <sheetName val="SubledgerAccounts"/>
      <sheetName val="STD JE"/>
      <sheetName val="#REF"/>
    </sheetNames>
    <sheetDataSet>
      <sheetData sheetId="0"/>
      <sheetData sheetId="1"/>
      <sheetData sheetId="2"/>
      <sheetData sheetId="3"/>
      <sheetData sheetId="4"/>
      <sheetData sheetId="5" refreshError="1">
        <row r="16">
          <cell r="N16">
            <v>25048203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ddon"/>
      <sheetName val="rating"/>
      <sheetName val="lookup-netting"/>
      <sheetName val="lookup-no_netting"/>
      <sheetName val="i.r.c.-netting"/>
      <sheetName val="i.r.c.-no_netting"/>
      <sheetName val="i.r.c.-grand total"/>
      <sheetName val="capital req"/>
      <sheetName val="lookup-subdata"/>
      <sheetName val="subdata"/>
      <sheetName val="lookup_table 1"/>
      <sheetName val="Table 1"/>
      <sheetName val="Table 2"/>
      <sheetName val="Table 3"/>
      <sheetName val="Sheet1"/>
      <sheetName val="Table 4"/>
      <sheetName val="Table 5"/>
      <sheetName val="temp"/>
      <sheetName val="Table 6"/>
      <sheetName val="2001"/>
      <sheetName val="9-JE#1"/>
      <sheetName val="P - GL14-3Extracts"/>
      <sheetName val="Cash_Clearing_Activity_Detail__"/>
      <sheetName val="Lookup Table"/>
      <sheetName val="Yield Lookup"/>
      <sheetName val="sectionlist"/>
      <sheetName val="ControlPanel-Sensitivit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4">
          <cell r="A4">
            <v>43928.499016203707</v>
          </cell>
        </row>
      </sheetData>
      <sheetData sheetId="24" refreshError="1"/>
      <sheetData sheetId="25" refreshError="1"/>
      <sheetData sheetId="26" refreshError="1"/>
      <sheetData sheetId="2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al Rec"/>
      <sheetName val="Options"/>
      <sheetName val="rating"/>
      <sheetName val="ControlPanel-Sensitivities"/>
      <sheetName val="9-JE#1"/>
      <sheetName val="BK RULE"/>
      <sheetName val="SubledgerAccounts"/>
      <sheetName val="STD JE"/>
      <sheetName val="Shocks"/>
      <sheetName val="Cash_Clearing_Activity_Detail__"/>
      <sheetName val="#REF"/>
    </sheetNames>
    <sheetDataSet>
      <sheetData sheetId="0" refreshError="1">
        <row r="6">
          <cell r="C6" t="str">
            <v>Description</v>
          </cell>
        </row>
        <row r="7">
          <cell r="C7" t="str">
            <v xml:space="preserve">Beginning G/L 1/1/02      </v>
          </cell>
        </row>
        <row r="8">
          <cell r="C8" t="str">
            <v>Sroll (2001)</v>
          </cell>
        </row>
        <row r="9">
          <cell r="C9" t="str">
            <v xml:space="preserve">Broll redemption                         </v>
          </cell>
        </row>
        <row r="10">
          <cell r="C10" t="str">
            <v xml:space="preserve">Broll cash entry                         </v>
          </cell>
        </row>
        <row r="11">
          <cell r="C11" t="str">
            <v>Sroll (2001)</v>
          </cell>
        </row>
        <row r="12">
          <cell r="C12" t="str">
            <v>Broll redemption</v>
          </cell>
        </row>
        <row r="13">
          <cell r="C13" t="str">
            <v>Broll cash entry</v>
          </cell>
        </row>
        <row r="14">
          <cell r="C14" t="str">
            <v>Sroll (2001)</v>
          </cell>
        </row>
        <row r="15">
          <cell r="C15" t="str">
            <v>Broll redemption</v>
          </cell>
        </row>
        <row r="16">
          <cell r="C16" t="str">
            <v>Broll cash entry</v>
          </cell>
        </row>
        <row r="17">
          <cell r="C17" t="str">
            <v>Sroll (2001)</v>
          </cell>
        </row>
        <row r="18">
          <cell r="C18" t="str">
            <v>Broll redemption</v>
          </cell>
        </row>
        <row r="19">
          <cell r="C19" t="str">
            <v>Broll cash entry</v>
          </cell>
        </row>
        <row r="20">
          <cell r="C20" t="str">
            <v>Sroll (2001)</v>
          </cell>
        </row>
        <row r="21">
          <cell r="C21" t="str">
            <v>Broll redemption</v>
          </cell>
        </row>
        <row r="22">
          <cell r="C22" t="str">
            <v>Broll cash entry</v>
          </cell>
        </row>
        <row r="23">
          <cell r="C23" t="str">
            <v>Sroll (2001)</v>
          </cell>
        </row>
        <row r="24">
          <cell r="C24" t="str">
            <v>B Roll</v>
          </cell>
        </row>
        <row r="25">
          <cell r="C25" t="str">
            <v>Broll cash entry</v>
          </cell>
        </row>
        <row r="26">
          <cell r="C26" t="str">
            <v>Interest Expense/Income</v>
          </cell>
        </row>
        <row r="27">
          <cell r="C27" t="str">
            <v>Deferred Interest Expense</v>
          </cell>
        </row>
        <row r="28">
          <cell r="C28" t="str">
            <v>Sroll</v>
          </cell>
        </row>
        <row r="29">
          <cell r="C29" t="str">
            <v>B Roll</v>
          </cell>
        </row>
        <row r="30">
          <cell r="C30" t="str">
            <v>Broll cash entry</v>
          </cell>
        </row>
        <row r="31">
          <cell r="C31" t="str">
            <v>Interest Expense/Income</v>
          </cell>
        </row>
        <row r="32">
          <cell r="C32" t="str">
            <v>Deferred Interest Expense</v>
          </cell>
        </row>
        <row r="33">
          <cell r="C33" t="str">
            <v>Sroll</v>
          </cell>
        </row>
        <row r="34">
          <cell r="C34" t="str">
            <v>B Roll</v>
          </cell>
        </row>
        <row r="35">
          <cell r="C35" t="str">
            <v>Broll cash entry</v>
          </cell>
        </row>
        <row r="36">
          <cell r="C36" t="str">
            <v>Interest Expense/Income</v>
          </cell>
        </row>
        <row r="37">
          <cell r="C37" t="str">
            <v>Deferred Interest Expense</v>
          </cell>
        </row>
        <row r="38">
          <cell r="C38" t="str">
            <v>Sroll</v>
          </cell>
        </row>
        <row r="39">
          <cell r="C39" t="str">
            <v>B Roll</v>
          </cell>
        </row>
        <row r="40">
          <cell r="C40" t="str">
            <v>Broll cash entry</v>
          </cell>
        </row>
        <row r="41">
          <cell r="C41" t="str">
            <v>Interest Expense/Income</v>
          </cell>
        </row>
        <row r="42">
          <cell r="C42" t="str">
            <v>Deferred Interest Expense</v>
          </cell>
        </row>
        <row r="43">
          <cell r="C43" t="str">
            <v>Sroll</v>
          </cell>
        </row>
        <row r="44">
          <cell r="C44" t="str">
            <v>B Roll</v>
          </cell>
        </row>
        <row r="45">
          <cell r="C45" t="str">
            <v>Broll cash entry</v>
          </cell>
        </row>
        <row r="46">
          <cell r="C46" t="str">
            <v>Interest Expense/Income</v>
          </cell>
        </row>
        <row r="47">
          <cell r="C47" t="str">
            <v>Deferred Interest Expense</v>
          </cell>
        </row>
        <row r="48">
          <cell r="C48" t="str">
            <v>Sroll</v>
          </cell>
        </row>
        <row r="49">
          <cell r="C49" t="str">
            <v>B Roll</v>
          </cell>
        </row>
        <row r="50">
          <cell r="C50" t="str">
            <v>Broll cash entry</v>
          </cell>
        </row>
        <row r="51">
          <cell r="C51" t="str">
            <v>Interest Expense/Income</v>
          </cell>
        </row>
        <row r="52">
          <cell r="C52" t="str">
            <v>Deferred Interest Expense</v>
          </cell>
        </row>
        <row r="53">
          <cell r="C53" t="str">
            <v>Sroll</v>
          </cell>
        </row>
        <row r="54">
          <cell r="C54" t="str">
            <v>B Roll</v>
          </cell>
        </row>
        <row r="55">
          <cell r="C55" t="str">
            <v>Broll cash entry</v>
          </cell>
        </row>
        <row r="56">
          <cell r="C56" t="str">
            <v>Interest Expense/Income</v>
          </cell>
        </row>
        <row r="57">
          <cell r="C57" t="str">
            <v>Deferred Interest Expense</v>
          </cell>
        </row>
        <row r="58">
          <cell r="C58" t="str">
            <v>Sroll</v>
          </cell>
        </row>
        <row r="59">
          <cell r="C59" t="str">
            <v>B Roll</v>
          </cell>
        </row>
        <row r="60">
          <cell r="C60" t="str">
            <v>Broll cash entry</v>
          </cell>
        </row>
        <row r="61">
          <cell r="C61" t="str">
            <v>Interest Expense/Income</v>
          </cell>
        </row>
        <row r="62">
          <cell r="C62" t="str">
            <v>Deferred Interest Expense</v>
          </cell>
        </row>
        <row r="63">
          <cell r="C63" t="str">
            <v>Sroll</v>
          </cell>
        </row>
        <row r="64">
          <cell r="C64" t="str">
            <v>B Roll</v>
          </cell>
        </row>
        <row r="65">
          <cell r="C65" t="str">
            <v>Broll cash entry</v>
          </cell>
        </row>
        <row r="66">
          <cell r="C66" t="str">
            <v>Interest Expense/Income</v>
          </cell>
        </row>
        <row r="67">
          <cell r="C67" t="str">
            <v>Deferred Interest Expense</v>
          </cell>
        </row>
        <row r="68">
          <cell r="C68" t="str">
            <v>Sroll</v>
          </cell>
        </row>
        <row r="69">
          <cell r="C69" t="str">
            <v>B Roll</v>
          </cell>
        </row>
        <row r="70">
          <cell r="C70" t="str">
            <v>Broll cash entry</v>
          </cell>
        </row>
        <row r="71">
          <cell r="C71" t="str">
            <v>Interest Expense/Income</v>
          </cell>
        </row>
        <row r="72">
          <cell r="C72" t="str">
            <v>Deferred Interest Expense</v>
          </cell>
        </row>
        <row r="73">
          <cell r="C73" t="str">
            <v>Sroll</v>
          </cell>
        </row>
        <row r="74">
          <cell r="C74" t="str">
            <v>B Roll</v>
          </cell>
        </row>
        <row r="75">
          <cell r="C75" t="str">
            <v>Broll cash entry</v>
          </cell>
        </row>
        <row r="76">
          <cell r="C76" t="str">
            <v>Correct Deal 502055</v>
          </cell>
        </row>
        <row r="77">
          <cell r="C77" t="str">
            <v>Interest Expense/Income</v>
          </cell>
        </row>
        <row r="78">
          <cell r="C78" t="str">
            <v>Deferred Interest Expense</v>
          </cell>
        </row>
        <row r="80">
          <cell r="C80" t="str">
            <v>Difference b/w SRoll Dealsheet &amp; GL</v>
          </cell>
        </row>
        <row r="82">
          <cell r="C82" t="str">
            <v>Non-supported $Roll Journal Entries:</v>
          </cell>
        </row>
        <row r="83">
          <cell r="C83" t="str">
            <v xml:space="preserve">  $ Roll Over/Under Deliveries</v>
          </cell>
        </row>
        <row r="84">
          <cell r="C84" t="str">
            <v xml:space="preserve">  $ Rolls Inc/Exp </v>
          </cell>
        </row>
        <row r="86">
          <cell r="C86" t="str">
            <v>Zero out multiple accounts</v>
          </cell>
        </row>
        <row r="89">
          <cell r="C89" t="str">
            <v>Timing difference - Prior month activity posted in this month:</v>
          </cell>
        </row>
        <row r="92">
          <cell r="C92" t="str">
            <v>Timing difference - This month activity posted in next month:</v>
          </cell>
        </row>
        <row r="93">
          <cell r="C93" t="str">
            <v>Sum of the above</v>
          </cell>
        </row>
        <row r="94">
          <cell r="C94" t="str">
            <v>Sum of the above</v>
          </cell>
        </row>
        <row r="95">
          <cell r="C95" t="str">
            <v>Sum of the above</v>
          </cell>
        </row>
        <row r="97">
          <cell r="C97" t="str">
            <v>Total Dollar Roll Activities</v>
          </cell>
        </row>
        <row r="99">
          <cell r="C99" t="str">
            <v>Total Non-Dollar Roll GL Activity</v>
          </cell>
        </row>
        <row r="101">
          <cell r="C101" t="str">
            <v>Total $Roll &amp; Non-$Roll GL Activity</v>
          </cell>
        </row>
        <row r="103">
          <cell r="C103" t="str">
            <v>Ending G/L balance at 1/31/02</v>
          </cell>
        </row>
        <row r="104">
          <cell r="C104" t="str">
            <v>Difference</v>
          </cell>
        </row>
        <row r="106">
          <cell r="C106" t="str">
            <v>Beginning G/L 2/1/02</v>
          </cell>
        </row>
        <row r="107">
          <cell r="C107" t="str">
            <v>Sroll</v>
          </cell>
        </row>
        <row r="108">
          <cell r="C108" t="str">
            <v>Close $roll</v>
          </cell>
        </row>
        <row r="109">
          <cell r="C109" t="str">
            <v>Deferred Interest Expense (month 1)</v>
          </cell>
        </row>
        <row r="110">
          <cell r="C110" t="str">
            <v>Sroll</v>
          </cell>
        </row>
        <row r="111">
          <cell r="C111" t="str">
            <v>Close $roll</v>
          </cell>
        </row>
        <row r="112">
          <cell r="C112" t="str">
            <v>Broll cash entry</v>
          </cell>
        </row>
        <row r="113">
          <cell r="C113" t="str">
            <v>Deferred Interest Expense (month 1)</v>
          </cell>
        </row>
        <row r="114">
          <cell r="C114" t="str">
            <v>Sroll</v>
          </cell>
        </row>
        <row r="115">
          <cell r="C115" t="str">
            <v>Close $roll</v>
          </cell>
        </row>
        <row r="116">
          <cell r="C116" t="str">
            <v>Deferred Interest Expense (month 1)</v>
          </cell>
        </row>
        <row r="117">
          <cell r="C117" t="str">
            <v>Sroll</v>
          </cell>
        </row>
        <row r="118">
          <cell r="C118" t="str">
            <v>Broll cash entry</v>
          </cell>
        </row>
        <row r="119">
          <cell r="C119" t="str">
            <v>Broll</v>
          </cell>
        </row>
        <row r="120">
          <cell r="C120" t="str">
            <v>Broll</v>
          </cell>
        </row>
        <row r="121">
          <cell r="C121" t="str">
            <v>Interest Expense/Income</v>
          </cell>
        </row>
        <row r="122">
          <cell r="C122" t="str">
            <v>Deferred Interest Expense</v>
          </cell>
        </row>
        <row r="123">
          <cell r="C123" t="str">
            <v>Deferred Interest Expense (month 1)</v>
          </cell>
        </row>
        <row r="124">
          <cell r="C124" t="str">
            <v>Sroll</v>
          </cell>
        </row>
        <row r="125">
          <cell r="C125" t="str">
            <v>Broll cash entry</v>
          </cell>
        </row>
        <row r="126">
          <cell r="C126" t="str">
            <v>Broll</v>
          </cell>
        </row>
        <row r="127">
          <cell r="C127" t="str">
            <v>Broll</v>
          </cell>
        </row>
        <row r="128">
          <cell r="C128" t="str">
            <v>Interest Expense/Income</v>
          </cell>
        </row>
        <row r="129">
          <cell r="C129" t="str">
            <v>Deferred Interest Expense</v>
          </cell>
        </row>
        <row r="130">
          <cell r="C130" t="str">
            <v>Deferred Interest Expense (month 1)</v>
          </cell>
        </row>
        <row r="131">
          <cell r="C131" t="str">
            <v>Sroll</v>
          </cell>
        </row>
        <row r="132">
          <cell r="C132" t="str">
            <v>Broll cash entry</v>
          </cell>
        </row>
        <row r="133">
          <cell r="C133" t="str">
            <v>Broll</v>
          </cell>
        </row>
        <row r="134">
          <cell r="C134" t="str">
            <v>Interest Expense/Income</v>
          </cell>
        </row>
        <row r="135">
          <cell r="C135" t="str">
            <v>Deferred Interest Expense</v>
          </cell>
        </row>
        <row r="136">
          <cell r="C136" t="str">
            <v>Deferred Interest Expense (month 1)</v>
          </cell>
        </row>
        <row r="138">
          <cell r="C138" t="str">
            <v>Difference b/w SRoll Dealsheet &amp; GL</v>
          </cell>
        </row>
        <row r="140">
          <cell r="C140" t="str">
            <v>Non-supported $Roll Journal Entries:</v>
          </cell>
        </row>
        <row r="141">
          <cell r="C141" t="str">
            <v>ADJ Oct &amp; Nov $Rolls</v>
          </cell>
        </row>
        <row r="142">
          <cell r="C142" t="str">
            <v>$ Roll Over/Under Deliveries</v>
          </cell>
        </row>
        <row r="144">
          <cell r="C144" t="str">
            <v>Zero out multiple accounts</v>
          </cell>
        </row>
        <row r="147">
          <cell r="C147" t="str">
            <v>Timing difference - Prior month activity posted in this month:</v>
          </cell>
        </row>
        <row r="148">
          <cell r="C148" t="str">
            <v>Sum of the above</v>
          </cell>
        </row>
        <row r="149">
          <cell r="C149" t="str">
            <v>Sum of the above</v>
          </cell>
        </row>
        <row r="150">
          <cell r="C150" t="str">
            <v>Sum of the above</v>
          </cell>
        </row>
        <row r="152">
          <cell r="C152" t="str">
            <v>Timing difference - This month activity posted in next month:</v>
          </cell>
        </row>
        <row r="153">
          <cell r="C153" t="str">
            <v>Sum of the above</v>
          </cell>
        </row>
        <row r="154">
          <cell r="C154" t="str">
            <v>Sum of the above</v>
          </cell>
        </row>
        <row r="155">
          <cell r="C155" t="str">
            <v>Sum of the above</v>
          </cell>
        </row>
        <row r="157">
          <cell r="C157" t="str">
            <v>Total $Roll Activity &amp; Beg.Bal.</v>
          </cell>
        </row>
        <row r="159">
          <cell r="C159" t="str">
            <v>Non-Dollar Roll Activity</v>
          </cell>
        </row>
        <row r="161">
          <cell r="C161" t="str">
            <v>Total $Roll &amp; Non-$Roll Activity</v>
          </cell>
        </row>
        <row r="163">
          <cell r="C163" t="str">
            <v>Ending G/L balance at 2/28/02</v>
          </cell>
        </row>
        <row r="164">
          <cell r="C164" t="str">
            <v>Difference</v>
          </cell>
        </row>
        <row r="166">
          <cell r="C166" t="str">
            <v xml:space="preserve">Beginning G/L 3/1/02      </v>
          </cell>
        </row>
        <row r="167">
          <cell r="C167" t="str">
            <v>Sroll</v>
          </cell>
        </row>
        <row r="168">
          <cell r="C168" t="str">
            <v>Broll</v>
          </cell>
        </row>
        <row r="169">
          <cell r="C169" t="str">
            <v>Deferred Interest Expense (month 1)</v>
          </cell>
        </row>
        <row r="170">
          <cell r="C170" t="str">
            <v>Sroll</v>
          </cell>
        </row>
        <row r="171">
          <cell r="C171" t="str">
            <v>Deferred Interest Expense (month 1)</v>
          </cell>
        </row>
        <row r="172">
          <cell r="C172" t="str">
            <v>Sroll</v>
          </cell>
        </row>
        <row r="173">
          <cell r="C173" t="str">
            <v>Broll cash entry</v>
          </cell>
        </row>
        <row r="174">
          <cell r="C174" t="str">
            <v>Broll</v>
          </cell>
        </row>
        <row r="175">
          <cell r="C175" t="str">
            <v>Broll</v>
          </cell>
        </row>
        <row r="176">
          <cell r="C176" t="str">
            <v>Interest Expense/Income</v>
          </cell>
        </row>
        <row r="177">
          <cell r="C177" t="str">
            <v>Deferred Interest Expense</v>
          </cell>
        </row>
        <row r="178">
          <cell r="C178" t="str">
            <v>Deferred Interest Expense (month 1)</v>
          </cell>
        </row>
        <row r="179">
          <cell r="C179" t="str">
            <v>Sroll</v>
          </cell>
        </row>
        <row r="180">
          <cell r="C180" t="str">
            <v>Broll cash entry</v>
          </cell>
        </row>
        <row r="181">
          <cell r="C181" t="str">
            <v>Broll</v>
          </cell>
        </row>
        <row r="182">
          <cell r="C182" t="str">
            <v>Interest Expense/Income</v>
          </cell>
        </row>
        <row r="183">
          <cell r="C183" t="str">
            <v>Deferred Interest Expense</v>
          </cell>
        </row>
        <row r="184">
          <cell r="C184" t="str">
            <v>Deferred Interest Expense (month 1)</v>
          </cell>
        </row>
        <row r="185">
          <cell r="C185" t="str">
            <v>Sroll</v>
          </cell>
        </row>
        <row r="186">
          <cell r="C186" t="str">
            <v>Broll cash entry</v>
          </cell>
        </row>
        <row r="187">
          <cell r="C187" t="str">
            <v>Broll</v>
          </cell>
        </row>
        <row r="188">
          <cell r="C188" t="str">
            <v>Broll</v>
          </cell>
        </row>
        <row r="189">
          <cell r="C189" t="str">
            <v>Interest Expense/Income</v>
          </cell>
        </row>
        <row r="190">
          <cell r="C190" t="str">
            <v>Deferred Interest Expense</v>
          </cell>
        </row>
        <row r="191">
          <cell r="C191" t="str">
            <v>Deferred Interest Expense (month 1)</v>
          </cell>
        </row>
        <row r="192">
          <cell r="C192" t="str">
            <v>Sroll</v>
          </cell>
        </row>
        <row r="193">
          <cell r="C193" t="str">
            <v>Broll cash entry</v>
          </cell>
        </row>
        <row r="194">
          <cell r="C194" t="str">
            <v>Broll</v>
          </cell>
        </row>
        <row r="195">
          <cell r="C195" t="str">
            <v>Interest Expense/Income</v>
          </cell>
        </row>
        <row r="196">
          <cell r="C196" t="str">
            <v>Deferred Interest Expense</v>
          </cell>
        </row>
        <row r="197">
          <cell r="C197" t="str">
            <v>Deferred Interest Expense (month 1)</v>
          </cell>
        </row>
        <row r="198">
          <cell r="C198" t="str">
            <v>Sroll</v>
          </cell>
        </row>
        <row r="199">
          <cell r="C199" t="str">
            <v>Broll cash entry</v>
          </cell>
        </row>
        <row r="200">
          <cell r="C200" t="str">
            <v>Broll</v>
          </cell>
        </row>
        <row r="201">
          <cell r="C201" t="str">
            <v>Broll</v>
          </cell>
        </row>
        <row r="202">
          <cell r="C202" t="str">
            <v>Interest Expense/Income</v>
          </cell>
        </row>
        <row r="203">
          <cell r="C203" t="str">
            <v>Deferred Interest Expense</v>
          </cell>
        </row>
        <row r="204">
          <cell r="C204" t="str">
            <v>Deferred Interest Expense (month 1)</v>
          </cell>
        </row>
        <row r="205">
          <cell r="C205" t="str">
            <v>Sroll</v>
          </cell>
        </row>
        <row r="206">
          <cell r="C206" t="str">
            <v>Broll cash entry</v>
          </cell>
        </row>
        <row r="207">
          <cell r="C207" t="str">
            <v>Broll</v>
          </cell>
        </row>
        <row r="208">
          <cell r="C208" t="str">
            <v>Interest Expense/Income</v>
          </cell>
        </row>
        <row r="209">
          <cell r="C209" t="str">
            <v>Deferred Interest Expense</v>
          </cell>
        </row>
        <row r="210">
          <cell r="C210" t="str">
            <v>Deferred Interest Expense (month 1)</v>
          </cell>
        </row>
        <row r="211">
          <cell r="C211" t="str">
            <v>Sroll</v>
          </cell>
        </row>
        <row r="212">
          <cell r="C212" t="str">
            <v>Broll cash entry</v>
          </cell>
        </row>
        <row r="213">
          <cell r="C213" t="str">
            <v>Broll</v>
          </cell>
        </row>
        <row r="214">
          <cell r="C214" t="str">
            <v>Interest Expense/Income</v>
          </cell>
        </row>
        <row r="215">
          <cell r="C215" t="str">
            <v>Deferred Interest Expense</v>
          </cell>
        </row>
        <row r="216">
          <cell r="C216" t="str">
            <v>Deferred Interest Expense (month 1)</v>
          </cell>
        </row>
        <row r="217">
          <cell r="C217" t="str">
            <v>Sroll</v>
          </cell>
        </row>
        <row r="218">
          <cell r="C218" t="str">
            <v>Broll cash entry</v>
          </cell>
        </row>
        <row r="219">
          <cell r="C219" t="str">
            <v>Broll</v>
          </cell>
        </row>
        <row r="220">
          <cell r="C220" t="str">
            <v>Interest Expense/Income</v>
          </cell>
        </row>
        <row r="221">
          <cell r="C221" t="str">
            <v>Deferred Interest Expense</v>
          </cell>
        </row>
        <row r="222">
          <cell r="C222" t="str">
            <v>Deferred Interest Expense (month 1)</v>
          </cell>
        </row>
        <row r="223">
          <cell r="C223" t="str">
            <v>Sroll</v>
          </cell>
        </row>
        <row r="224">
          <cell r="C224" t="str">
            <v>Broll cash entry</v>
          </cell>
        </row>
        <row r="225">
          <cell r="C225" t="str">
            <v>Broll</v>
          </cell>
        </row>
        <row r="226">
          <cell r="C226" t="str">
            <v>Interest Expense/Income</v>
          </cell>
        </row>
        <row r="227">
          <cell r="C227" t="str">
            <v>Deferred Interest Expense</v>
          </cell>
        </row>
        <row r="228">
          <cell r="C228" t="str">
            <v>Deferred Interest Expense (month 1)</v>
          </cell>
        </row>
        <row r="229">
          <cell r="C229" t="str">
            <v>Sroll</v>
          </cell>
        </row>
        <row r="230">
          <cell r="C230" t="str">
            <v>Broll cash entry</v>
          </cell>
        </row>
        <row r="231">
          <cell r="C231" t="str">
            <v>Broll</v>
          </cell>
        </row>
        <row r="232">
          <cell r="C232" t="str">
            <v>Interest Expense/Income</v>
          </cell>
        </row>
        <row r="233">
          <cell r="C233" t="str">
            <v>Deferred Interest Expense</v>
          </cell>
        </row>
        <row r="234">
          <cell r="C234" t="str">
            <v>Deferred Interest Expense (month 1)</v>
          </cell>
        </row>
        <row r="235">
          <cell r="C235" t="str">
            <v>Sroll</v>
          </cell>
        </row>
        <row r="236">
          <cell r="C236" t="str">
            <v>Broll cash entry</v>
          </cell>
        </row>
        <row r="237">
          <cell r="C237" t="str">
            <v>Broll</v>
          </cell>
        </row>
        <row r="238">
          <cell r="C238" t="str">
            <v>Interest Expense/Income</v>
          </cell>
        </row>
        <row r="239">
          <cell r="C239" t="str">
            <v>Deferred Interest Expense</v>
          </cell>
        </row>
        <row r="240">
          <cell r="C240" t="str">
            <v>Deferred Interest Expense (month 1)</v>
          </cell>
        </row>
        <row r="241">
          <cell r="C241" t="str">
            <v>Sroll</v>
          </cell>
        </row>
        <row r="242">
          <cell r="C242" t="str">
            <v>Broll cash entry</v>
          </cell>
        </row>
        <row r="243">
          <cell r="C243" t="str">
            <v>Broll</v>
          </cell>
        </row>
        <row r="244">
          <cell r="C244" t="str">
            <v>Broll</v>
          </cell>
        </row>
        <row r="245">
          <cell r="C245" t="str">
            <v>Interest Expense/Income</v>
          </cell>
        </row>
        <row r="246">
          <cell r="C246" t="str">
            <v>Deferred Interest Expense</v>
          </cell>
        </row>
        <row r="247">
          <cell r="C247" t="str">
            <v>Deferred Interest Expense (month 1)</v>
          </cell>
        </row>
        <row r="248">
          <cell r="C248" t="str">
            <v>Broll cash entry</v>
          </cell>
        </row>
        <row r="250">
          <cell r="C250" t="str">
            <v>Difference b/w SRoll Dealsheet &amp; GL</v>
          </cell>
        </row>
        <row r="253">
          <cell r="C253" t="str">
            <v>Non-supported $Roll Journal Entries:</v>
          </cell>
        </row>
        <row r="254">
          <cell r="C254" t="str">
            <v>$ Roll Over/Under Deliveries</v>
          </cell>
        </row>
        <row r="256">
          <cell r="C256" t="str">
            <v>Zero out multiple accounts</v>
          </cell>
        </row>
        <row r="258">
          <cell r="C258" t="str">
            <v>Timing difference - Prior month activity posted in this month:</v>
          </cell>
        </row>
        <row r="259">
          <cell r="C259" t="str">
            <v>Sum of the above</v>
          </cell>
        </row>
        <row r="260">
          <cell r="C260" t="str">
            <v>Sum of the above</v>
          </cell>
        </row>
        <row r="261">
          <cell r="C261" t="str">
            <v>Sum of the above</v>
          </cell>
        </row>
        <row r="262">
          <cell r="C262" t="str">
            <v>Timing difference - This month activity posted in next month:</v>
          </cell>
        </row>
        <row r="263">
          <cell r="C263" t="str">
            <v>Sum of the above</v>
          </cell>
        </row>
        <row r="264">
          <cell r="C264" t="str">
            <v>Sum of the above</v>
          </cell>
        </row>
        <row r="265">
          <cell r="C265" t="str">
            <v>Sum of the above</v>
          </cell>
        </row>
        <row r="267">
          <cell r="C267" t="str">
            <v>Total $Roll Activity &amp; Beg.Bal.</v>
          </cell>
        </row>
        <row r="269">
          <cell r="C269" t="str">
            <v>Non-Dollar Roll Activity</v>
          </cell>
        </row>
        <row r="271">
          <cell r="C271" t="str">
            <v>Total $Roll &amp; Non-$Roll Activity</v>
          </cell>
        </row>
        <row r="273">
          <cell r="C273" t="str">
            <v>Ending G/L balance at 3/31/02</v>
          </cell>
        </row>
        <row r="274">
          <cell r="C274" t="str">
            <v>Difference</v>
          </cell>
        </row>
        <row r="277">
          <cell r="C277" t="str">
            <v xml:space="preserve">Beginning GL 4/1/02      </v>
          </cell>
        </row>
        <row r="278">
          <cell r="C278" t="str">
            <v>Sroll</v>
          </cell>
        </row>
        <row r="279">
          <cell r="C279" t="str">
            <v>B Roll</v>
          </cell>
        </row>
        <row r="280">
          <cell r="C280" t="str">
            <v>B Roll</v>
          </cell>
        </row>
        <row r="281">
          <cell r="C281" t="str">
            <v>Deferred Interest Expense (month 1)</v>
          </cell>
        </row>
        <row r="282">
          <cell r="C282" t="str">
            <v>Sroll</v>
          </cell>
        </row>
        <row r="283">
          <cell r="C283" t="str">
            <v>B Roll</v>
          </cell>
        </row>
        <row r="284">
          <cell r="C284" t="str">
            <v>B Roll</v>
          </cell>
        </row>
        <row r="285">
          <cell r="C285" t="str">
            <v>Deferred Interest Expense (month 1)</v>
          </cell>
        </row>
        <row r="286">
          <cell r="C286" t="str">
            <v>Sroll</v>
          </cell>
        </row>
        <row r="287">
          <cell r="C287" t="str">
            <v>B Roll</v>
          </cell>
        </row>
        <row r="288">
          <cell r="C288" t="str">
            <v>B Roll</v>
          </cell>
        </row>
        <row r="289">
          <cell r="C289" t="str">
            <v>Deferred Interest Expense (month 1)</v>
          </cell>
        </row>
        <row r="290">
          <cell r="C290" t="str">
            <v>Sroll</v>
          </cell>
        </row>
        <row r="291">
          <cell r="C291" t="str">
            <v>B Roll</v>
          </cell>
        </row>
        <row r="292">
          <cell r="C292" t="str">
            <v>B Roll</v>
          </cell>
        </row>
        <row r="293">
          <cell r="C293" t="str">
            <v>Deferred Interest Expense (month 1)</v>
          </cell>
        </row>
        <row r="294">
          <cell r="C294" t="str">
            <v>Sroll</v>
          </cell>
        </row>
        <row r="295">
          <cell r="C295" t="str">
            <v>Broll cash entry</v>
          </cell>
        </row>
        <row r="296">
          <cell r="C296" t="str">
            <v>Broll</v>
          </cell>
        </row>
        <row r="297">
          <cell r="C297" t="str">
            <v>Broll</v>
          </cell>
        </row>
        <row r="298">
          <cell r="C298" t="str">
            <v>IntExp/Inc</v>
          </cell>
        </row>
        <row r="299">
          <cell r="C299" t="str">
            <v>Deferred Interest Expense</v>
          </cell>
        </row>
        <row r="300">
          <cell r="C300" t="str">
            <v>Deferred Interest Expense (month 1)</v>
          </cell>
        </row>
        <row r="301">
          <cell r="C301" t="str">
            <v>Sroll</v>
          </cell>
        </row>
        <row r="302">
          <cell r="C302" t="str">
            <v>Broll cash entry</v>
          </cell>
        </row>
        <row r="303">
          <cell r="C303" t="str">
            <v>Broll</v>
          </cell>
        </row>
        <row r="304">
          <cell r="C304" t="str">
            <v>IntExp/Inc</v>
          </cell>
        </row>
        <row r="305">
          <cell r="C305" t="str">
            <v>Deferred Interest Expense</v>
          </cell>
        </row>
        <row r="306">
          <cell r="C306" t="str">
            <v>Deferred Interest Expense (month 1)</v>
          </cell>
        </row>
        <row r="307">
          <cell r="C307" t="str">
            <v>Sroll</v>
          </cell>
        </row>
        <row r="308">
          <cell r="C308" t="str">
            <v>Broll cash entry</v>
          </cell>
        </row>
        <row r="309">
          <cell r="C309" t="str">
            <v>Broll</v>
          </cell>
        </row>
        <row r="310">
          <cell r="C310" t="str">
            <v>IntExp/Inc</v>
          </cell>
        </row>
        <row r="311">
          <cell r="C311" t="str">
            <v>Deferred Interest Expense</v>
          </cell>
        </row>
        <row r="312">
          <cell r="C312" t="str">
            <v>Deferred Interest Expense (month 1)</v>
          </cell>
        </row>
        <row r="313">
          <cell r="C313" t="str">
            <v>$ Roll Fail</v>
          </cell>
        </row>
        <row r="315">
          <cell r="C315" t="str">
            <v>Difference b/w SRoll Dealsheet &amp; GL</v>
          </cell>
        </row>
        <row r="317">
          <cell r="C317" t="str">
            <v>Non-supported $Roll Journal Entries:</v>
          </cell>
        </row>
        <row r="318">
          <cell r="C318" t="str">
            <v>$ Roll Over/Under Deliveries</v>
          </cell>
        </row>
        <row r="320">
          <cell r="C320" t="str">
            <v>Zero out multiple accounts</v>
          </cell>
        </row>
        <row r="322">
          <cell r="C322" t="str">
            <v>Timing difference - Prior month activity posted in this month:</v>
          </cell>
        </row>
        <row r="323">
          <cell r="C323" t="str">
            <v>Sum of the above</v>
          </cell>
        </row>
        <row r="324">
          <cell r="C324" t="str">
            <v>Sum of the above</v>
          </cell>
        </row>
        <row r="325">
          <cell r="C325" t="str">
            <v>Sum of the above</v>
          </cell>
        </row>
        <row r="326">
          <cell r="C326" t="str">
            <v>Timing difference - This month activity posted in next month:</v>
          </cell>
        </row>
        <row r="327">
          <cell r="C327" t="str">
            <v>Sum of the above</v>
          </cell>
        </row>
        <row r="328">
          <cell r="C328" t="str">
            <v>Sum of the above</v>
          </cell>
        </row>
        <row r="329">
          <cell r="C329" t="str">
            <v>Sum of the above</v>
          </cell>
        </row>
        <row r="331">
          <cell r="C331" t="str">
            <v>Total Dollar Roll Activities</v>
          </cell>
        </row>
        <row r="333">
          <cell r="C333" t="str">
            <v>Total Non-Dollar Roll GL Activity</v>
          </cell>
        </row>
        <row r="335">
          <cell r="C335" t="str">
            <v>Total $Roll &amp; Non-$Roll GL Activity</v>
          </cell>
        </row>
        <row r="337">
          <cell r="C337" t="str">
            <v>Ending G/L balance at 4/30/02</v>
          </cell>
        </row>
        <row r="338">
          <cell r="C338" t="str">
            <v>Difference</v>
          </cell>
        </row>
        <row r="342">
          <cell r="C342" t="str">
            <v>Beginning G/L 5/1/02</v>
          </cell>
        </row>
        <row r="343">
          <cell r="C343" t="str">
            <v>Broll cash entry</v>
          </cell>
        </row>
        <row r="344">
          <cell r="C344" t="str">
            <v>Sroll</v>
          </cell>
        </row>
        <row r="345">
          <cell r="C345" t="str">
            <v>Broll cash entry</v>
          </cell>
        </row>
        <row r="346">
          <cell r="C346" t="str">
            <v>Broll</v>
          </cell>
        </row>
        <row r="347">
          <cell r="C347" t="str">
            <v>IntExp/Inc</v>
          </cell>
        </row>
        <row r="348">
          <cell r="C348" t="str">
            <v>Deferred Interest Expense</v>
          </cell>
        </row>
        <row r="349">
          <cell r="C349" t="str">
            <v>Deferred Interest Expense (month 1)</v>
          </cell>
        </row>
        <row r="350">
          <cell r="C350" t="str">
            <v>Sroll</v>
          </cell>
        </row>
        <row r="351">
          <cell r="C351" t="str">
            <v>Broll cash entry</v>
          </cell>
        </row>
        <row r="352">
          <cell r="C352" t="str">
            <v>Broll</v>
          </cell>
        </row>
        <row r="353">
          <cell r="C353" t="str">
            <v>IntExp/Inc</v>
          </cell>
        </row>
        <row r="354">
          <cell r="C354" t="str">
            <v>Deferred Interest Expense</v>
          </cell>
        </row>
        <row r="355">
          <cell r="C355" t="str">
            <v>Deferred Interest Expense (month 1)</v>
          </cell>
        </row>
        <row r="357">
          <cell r="C357" t="str">
            <v>Difference b/w SRoll Dealsheet &amp; GL</v>
          </cell>
        </row>
        <row r="359">
          <cell r="C359" t="str">
            <v>Non-supported $Roll Journal Entries:</v>
          </cell>
        </row>
        <row r="360">
          <cell r="C360" t="str">
            <v>$ Roll over/under deliveries</v>
          </cell>
        </row>
        <row r="361">
          <cell r="C361" t="str">
            <v>$ Rolls Income/Expense</v>
          </cell>
        </row>
        <row r="363">
          <cell r="C363" t="str">
            <v>Zero out multiple accounts</v>
          </cell>
        </row>
        <row r="365">
          <cell r="C365" t="str">
            <v>Timing difference - Prior month activity posted in this month:</v>
          </cell>
        </row>
        <row r="366">
          <cell r="C366" t="str">
            <v>Sum of the above</v>
          </cell>
        </row>
        <row r="367">
          <cell r="C367" t="str">
            <v>Sum of the above</v>
          </cell>
        </row>
        <row r="368">
          <cell r="C368" t="str">
            <v>Sum of the above</v>
          </cell>
        </row>
        <row r="371">
          <cell r="C371" t="str">
            <v>Timing difference - This month activity posted in next month:</v>
          </cell>
        </row>
        <row r="372">
          <cell r="C372" t="str">
            <v>Sum of the above</v>
          </cell>
        </row>
        <row r="373">
          <cell r="C373" t="str">
            <v>Sum of the above</v>
          </cell>
        </row>
        <row r="374">
          <cell r="C374" t="str">
            <v>Sum of the above</v>
          </cell>
        </row>
        <row r="376">
          <cell r="C376" t="str">
            <v>Total Dollar Roll Activities</v>
          </cell>
        </row>
        <row r="378">
          <cell r="C378" t="str">
            <v>Total Non-Dollar Roll GL Activity</v>
          </cell>
        </row>
        <row r="380">
          <cell r="C380" t="str">
            <v>Total $R &amp; Non-$R GL Activity</v>
          </cell>
        </row>
        <row r="382">
          <cell r="C382" t="str">
            <v>Ending G/L balance at 5/31/02</v>
          </cell>
        </row>
        <row r="383">
          <cell r="C383" t="str">
            <v>Difference</v>
          </cell>
        </row>
        <row r="385">
          <cell r="C385" t="str">
            <v>Beginning G/L 6/1/2002</v>
          </cell>
        </row>
        <row r="386">
          <cell r="C386" t="str">
            <v>Sroll</v>
          </cell>
        </row>
        <row r="387">
          <cell r="C387" t="str">
            <v>Broll cash entry</v>
          </cell>
        </row>
        <row r="388">
          <cell r="C388" t="str">
            <v>Broll</v>
          </cell>
        </row>
        <row r="389">
          <cell r="C389" t="str">
            <v>IntExp/Inc</v>
          </cell>
        </row>
        <row r="390">
          <cell r="C390" t="str">
            <v>Deferred Interest Expense</v>
          </cell>
        </row>
        <row r="391">
          <cell r="C391" t="str">
            <v>Deferred Interest Expense (month 1)</v>
          </cell>
        </row>
        <row r="392">
          <cell r="C392" t="str">
            <v>Sroll</v>
          </cell>
        </row>
        <row r="393">
          <cell r="C393" t="str">
            <v>Broll cash entry</v>
          </cell>
        </row>
        <row r="394">
          <cell r="C394" t="str">
            <v>Brolls</v>
          </cell>
        </row>
        <row r="395">
          <cell r="C395" t="str">
            <v>IntExp/Inc</v>
          </cell>
        </row>
        <row r="396">
          <cell r="C396" t="str">
            <v>Deferred Interest Expense</v>
          </cell>
        </row>
        <row r="397">
          <cell r="C397" t="str">
            <v>Deferred Interest Expense (month 1)</v>
          </cell>
        </row>
        <row r="398">
          <cell r="C398" t="str">
            <v>Sroll</v>
          </cell>
        </row>
        <row r="399">
          <cell r="C399" t="str">
            <v>Broll cash entry</v>
          </cell>
        </row>
        <row r="400">
          <cell r="C400" t="str">
            <v>Broll</v>
          </cell>
        </row>
        <row r="401">
          <cell r="C401" t="str">
            <v>IntExp/Inc</v>
          </cell>
        </row>
        <row r="402">
          <cell r="C402" t="str">
            <v>Deferred Interest Expense</v>
          </cell>
        </row>
        <row r="403">
          <cell r="C403" t="str">
            <v>Deferred Interest Expense (month 1)</v>
          </cell>
        </row>
        <row r="404">
          <cell r="C404" t="str">
            <v>Broll cash entry</v>
          </cell>
        </row>
        <row r="406">
          <cell r="C406" t="str">
            <v>Difference b/w SRoll Dealsheet &amp; GL</v>
          </cell>
        </row>
        <row r="408">
          <cell r="C408" t="str">
            <v>Non-supported $Roll Journal Entries:</v>
          </cell>
        </row>
        <row r="409">
          <cell r="C409" t="str">
            <v>$ Roll over/under deliveries</v>
          </cell>
        </row>
        <row r="410">
          <cell r="C410" t="str">
            <v>Fails on Rolls</v>
          </cell>
        </row>
        <row r="412">
          <cell r="C412" t="str">
            <v>Zero out multiple accounts</v>
          </cell>
        </row>
        <row r="414">
          <cell r="C414" t="str">
            <v>JE Reversals</v>
          </cell>
        </row>
        <row r="415">
          <cell r="C415" t="str">
            <v>Revers SJ 21947</v>
          </cell>
        </row>
        <row r="416">
          <cell r="C416" t="str">
            <v>Close June $ Rolls</v>
          </cell>
        </row>
        <row r="418">
          <cell r="C418" t="str">
            <v>Timing difference - Prior month activity posted in this month:</v>
          </cell>
        </row>
        <row r="419">
          <cell r="C419" t="str">
            <v>Sum of the above</v>
          </cell>
        </row>
        <row r="420">
          <cell r="C420" t="str">
            <v>Sum of the above</v>
          </cell>
        </row>
        <row r="421">
          <cell r="C421" t="str">
            <v>Sum of the above</v>
          </cell>
        </row>
        <row r="423">
          <cell r="C423" t="str">
            <v>Timing difference - This month activity posted in next month:</v>
          </cell>
        </row>
        <row r="424">
          <cell r="C424" t="str">
            <v>Sum of the above</v>
          </cell>
        </row>
        <row r="425">
          <cell r="C425" t="str">
            <v>Sum of the above</v>
          </cell>
        </row>
        <row r="426">
          <cell r="C426" t="str">
            <v>Sum of the above</v>
          </cell>
        </row>
        <row r="428">
          <cell r="C428" t="str">
            <v>Total Dollar Roll Activities</v>
          </cell>
        </row>
        <row r="430">
          <cell r="C430" t="str">
            <v>Total Non-Dollar Roll GL Activity</v>
          </cell>
        </row>
        <row r="432">
          <cell r="C432" t="str">
            <v>Total $R &amp; Non-$R GL Activity</v>
          </cell>
        </row>
        <row r="434">
          <cell r="C434" t="str">
            <v>Ending G/L balance at 6/30/02</v>
          </cell>
        </row>
        <row r="435">
          <cell r="C435" t="str">
            <v>Difference</v>
          </cell>
        </row>
        <row r="437">
          <cell r="C437" t="str">
            <v>Beginning G/L 7/1/02</v>
          </cell>
        </row>
        <row r="438">
          <cell r="C438" t="str">
            <v>Sroll</v>
          </cell>
        </row>
        <row r="439">
          <cell r="C439" t="str">
            <v>Broll cash entry</v>
          </cell>
        </row>
        <row r="440">
          <cell r="C440" t="str">
            <v>Broll cash entry</v>
          </cell>
        </row>
        <row r="441">
          <cell r="C441" t="str">
            <v>Broll</v>
          </cell>
        </row>
        <row r="442">
          <cell r="C442" t="str">
            <v>IntExp/Inc</v>
          </cell>
        </row>
        <row r="443">
          <cell r="C443" t="str">
            <v>Deferred Interest Expense</v>
          </cell>
        </row>
        <row r="444">
          <cell r="C444" t="str">
            <v>Deferred Interest Expense (month 1)</v>
          </cell>
        </row>
        <row r="446">
          <cell r="C446" t="str">
            <v>Difference b/w SRoll Dealsheet &amp; GL</v>
          </cell>
        </row>
        <row r="449">
          <cell r="C449" t="str">
            <v>Non-supported $Roll Journal Entries:</v>
          </cell>
        </row>
        <row r="450">
          <cell r="C450" t="str">
            <v>$ Roll Over/Under Deliveries</v>
          </cell>
        </row>
        <row r="452">
          <cell r="C452" t="str">
            <v>Zero out multiple accounts</v>
          </cell>
        </row>
        <row r="454">
          <cell r="C454" t="str">
            <v>Timing difference - Prior month activity posted in this month:</v>
          </cell>
        </row>
        <row r="455">
          <cell r="C455" t="str">
            <v>Sum of the above</v>
          </cell>
        </row>
        <row r="456">
          <cell r="C456" t="str">
            <v>Sum of the above</v>
          </cell>
        </row>
        <row r="457">
          <cell r="C457" t="str">
            <v>Sum of the above</v>
          </cell>
        </row>
        <row r="459">
          <cell r="C459" t="str">
            <v>Timing difference - This month activity posted in next month:</v>
          </cell>
        </row>
        <row r="460">
          <cell r="C460" t="str">
            <v>Sum of the above</v>
          </cell>
        </row>
        <row r="461">
          <cell r="C461" t="str">
            <v>Sum of the above</v>
          </cell>
        </row>
        <row r="462">
          <cell r="C462" t="str">
            <v>Sum of the above</v>
          </cell>
        </row>
        <row r="463">
          <cell r="C463" t="str">
            <v>Sum of the above</v>
          </cell>
        </row>
        <row r="466">
          <cell r="C466" t="str">
            <v>Total Dollar Roll Activities</v>
          </cell>
        </row>
        <row r="468">
          <cell r="C468" t="str">
            <v>Total Non-Dollar Roll GL Activity</v>
          </cell>
        </row>
        <row r="470">
          <cell r="C470" t="str">
            <v>Total $R &amp; Non-$R GL Activity</v>
          </cell>
        </row>
        <row r="472">
          <cell r="C472" t="str">
            <v>Ending G/L balance at 7/30/02</v>
          </cell>
        </row>
        <row r="473">
          <cell r="C473" t="str">
            <v>Difference</v>
          </cell>
        </row>
        <row r="475">
          <cell r="C475" t="str">
            <v>Beginning G/L 8/1/02</v>
          </cell>
        </row>
        <row r="477">
          <cell r="C477" t="str">
            <v>Non-supported $Roll Journal Entries:</v>
          </cell>
        </row>
        <row r="478">
          <cell r="C478" t="str">
            <v>$ Roll Over/Under Deliveries</v>
          </cell>
        </row>
        <row r="481">
          <cell r="C481" t="str">
            <v>Timing difference - Prior month activity posted in this month:</v>
          </cell>
        </row>
        <row r="482">
          <cell r="C482" t="str">
            <v>Sum of the above</v>
          </cell>
        </row>
        <row r="483">
          <cell r="C483" t="str">
            <v>Sum of the above</v>
          </cell>
        </row>
        <row r="484">
          <cell r="C484" t="str">
            <v>Sum of the above</v>
          </cell>
        </row>
        <row r="485">
          <cell r="C485" t="str">
            <v>Sum of the above</v>
          </cell>
        </row>
        <row r="487">
          <cell r="C487" t="str">
            <v>Total Dollar Roll Activities</v>
          </cell>
        </row>
        <row r="489">
          <cell r="C489" t="str">
            <v>Total Non-Dollar Roll GL Activity</v>
          </cell>
        </row>
        <row r="491">
          <cell r="C491" t="str">
            <v>Total $R &amp; Non-$R GL Activity</v>
          </cell>
        </row>
        <row r="493">
          <cell r="C493" t="str">
            <v>Ending G/L balance at 8/31/02</v>
          </cell>
        </row>
        <row r="494">
          <cell r="C494" t="str">
            <v>Difference</v>
          </cell>
        </row>
        <row r="496">
          <cell r="C496" t="str">
            <v xml:space="preserve">Beginning G/L 9/1/02      </v>
          </cell>
        </row>
        <row r="497">
          <cell r="C497" t="str">
            <v>To clear $ Roll G/L Acct</v>
          </cell>
        </row>
        <row r="499">
          <cell r="C499" t="str">
            <v>Total Dollar Roll Activities</v>
          </cell>
        </row>
        <row r="501">
          <cell r="C501" t="str">
            <v>Total Non-Dollar Roll GL Activity</v>
          </cell>
        </row>
        <row r="503">
          <cell r="C503" t="str">
            <v>Total $R &amp; Non-$R GL Activity</v>
          </cell>
        </row>
        <row r="505">
          <cell r="C505" t="str">
            <v>Ending G/L balance at 9/30/02</v>
          </cell>
        </row>
        <row r="506">
          <cell r="C506" t="str">
            <v>Difference</v>
          </cell>
        </row>
        <row r="508">
          <cell r="C508" t="str">
            <v xml:space="preserve">Beginning G/L 10/1/02      </v>
          </cell>
        </row>
        <row r="509">
          <cell r="C509" t="str">
            <v>Sroll</v>
          </cell>
        </row>
        <row r="510">
          <cell r="C510" t="str">
            <v>Broll cash entry</v>
          </cell>
        </row>
        <row r="511">
          <cell r="C511" t="str">
            <v>Brolls</v>
          </cell>
        </row>
        <row r="512">
          <cell r="C512" t="str">
            <v>IntExp/Inc</v>
          </cell>
        </row>
        <row r="513">
          <cell r="C513" t="str">
            <v>Deferred Interest Expense</v>
          </cell>
        </row>
        <row r="514">
          <cell r="C514" t="str">
            <v>Deferred Interest Expense (month 1)</v>
          </cell>
        </row>
        <row r="515">
          <cell r="C515" t="str">
            <v>Sroll</v>
          </cell>
        </row>
        <row r="516">
          <cell r="C516" t="str">
            <v>Broll cash entry</v>
          </cell>
        </row>
        <row r="517">
          <cell r="C517" t="str">
            <v>Brolls</v>
          </cell>
        </row>
        <row r="518">
          <cell r="C518" t="str">
            <v>IntExp/Inc</v>
          </cell>
        </row>
        <row r="519">
          <cell r="C519" t="str">
            <v>Deferred Interest Expense</v>
          </cell>
        </row>
        <row r="520">
          <cell r="C520" t="str">
            <v>Deferred Interest Expense (month 1)</v>
          </cell>
        </row>
        <row r="521">
          <cell r="C521" t="str">
            <v>Sroll</v>
          </cell>
        </row>
        <row r="522">
          <cell r="C522" t="str">
            <v>Broll cash entry</v>
          </cell>
        </row>
        <row r="523">
          <cell r="C523" t="str">
            <v>Brolls</v>
          </cell>
        </row>
        <row r="524">
          <cell r="C524" t="str">
            <v>IntExp/Inc</v>
          </cell>
        </row>
        <row r="525">
          <cell r="C525" t="str">
            <v>Deferred Interest Expense</v>
          </cell>
        </row>
        <row r="526">
          <cell r="C526" t="str">
            <v>Deferred Interest Expense (month 1)</v>
          </cell>
        </row>
        <row r="527">
          <cell r="C527" t="str">
            <v>Sroll</v>
          </cell>
        </row>
        <row r="528">
          <cell r="C528" t="str">
            <v>Broll cash entry</v>
          </cell>
        </row>
        <row r="529">
          <cell r="C529" t="str">
            <v>Brolls</v>
          </cell>
        </row>
        <row r="530">
          <cell r="C530" t="str">
            <v>IntExp/Inc</v>
          </cell>
        </row>
        <row r="531">
          <cell r="C531" t="str">
            <v>Deferred Interest Expense</v>
          </cell>
        </row>
        <row r="532">
          <cell r="C532" t="str">
            <v>Deferred Interest Expense (month 1)</v>
          </cell>
        </row>
        <row r="533">
          <cell r="C533" t="str">
            <v>Sroll</v>
          </cell>
        </row>
        <row r="534">
          <cell r="C534" t="str">
            <v>Broll cash entry</v>
          </cell>
        </row>
        <row r="535">
          <cell r="C535" t="str">
            <v>Brolls</v>
          </cell>
        </row>
        <row r="536">
          <cell r="C536" t="str">
            <v>IntExp/Inc</v>
          </cell>
        </row>
        <row r="537">
          <cell r="C537" t="str">
            <v>Deferred Interest Expense</v>
          </cell>
        </row>
        <row r="538">
          <cell r="C538" t="str">
            <v>Deferred Interest Expense (month 1)</v>
          </cell>
        </row>
        <row r="539">
          <cell r="C539" t="str">
            <v>Sroll</v>
          </cell>
        </row>
        <row r="540">
          <cell r="C540" t="str">
            <v>Broll cash entry</v>
          </cell>
        </row>
        <row r="541">
          <cell r="C541" t="str">
            <v>Brolls</v>
          </cell>
        </row>
        <row r="542">
          <cell r="C542" t="str">
            <v>IntExp/Inc</v>
          </cell>
        </row>
        <row r="543">
          <cell r="C543" t="str">
            <v>Deferred Interest Expense</v>
          </cell>
        </row>
        <row r="544">
          <cell r="C544" t="str">
            <v>Deferred Interest Expense (month 1)</v>
          </cell>
        </row>
        <row r="545">
          <cell r="C545" t="str">
            <v>Sroll</v>
          </cell>
        </row>
        <row r="546">
          <cell r="C546" t="str">
            <v>Broll cash entry</v>
          </cell>
        </row>
        <row r="547">
          <cell r="C547" t="str">
            <v>Brolls</v>
          </cell>
        </row>
        <row r="548">
          <cell r="C548" t="str">
            <v>IntExp/Inc</v>
          </cell>
        </row>
        <row r="549">
          <cell r="C549" t="str">
            <v>Deferred Interest Expense</v>
          </cell>
        </row>
        <row r="550">
          <cell r="C550" t="str">
            <v>Deferred Interest Expense (month 1)</v>
          </cell>
        </row>
        <row r="552">
          <cell r="C552" t="str">
            <v>JE Reversals</v>
          </cell>
        </row>
        <row r="553">
          <cell r="C553" t="str">
            <v>$ Roll Sales</v>
          </cell>
        </row>
        <row r="554">
          <cell r="C554" t="str">
            <v>Reverse $Roll Sales</v>
          </cell>
        </row>
        <row r="556">
          <cell r="C556" t="str">
            <v>Zero out multiple accounts</v>
          </cell>
        </row>
        <row r="558">
          <cell r="C558" t="str">
            <v>Total Dollar Roll Activities</v>
          </cell>
        </row>
        <row r="560">
          <cell r="C560" t="str">
            <v>Total Non-Dollar Roll GL Activity</v>
          </cell>
        </row>
        <row r="562">
          <cell r="C562" t="str">
            <v>Total $R &amp; Non-$R GL Activity</v>
          </cell>
        </row>
        <row r="564">
          <cell r="C564" t="str">
            <v>Ending G/L balance at 10/31/02</v>
          </cell>
        </row>
        <row r="565">
          <cell r="C565" t="str">
            <v>Difference</v>
          </cell>
        </row>
        <row r="568">
          <cell r="C568" t="str">
            <v xml:space="preserve">Beginning G/L 11/1/02      </v>
          </cell>
        </row>
        <row r="569">
          <cell r="C569" t="str">
            <v>Sroll</v>
          </cell>
        </row>
        <row r="570">
          <cell r="C570" t="str">
            <v>Broll cash entry</v>
          </cell>
        </row>
        <row r="571">
          <cell r="C571" t="str">
            <v>Brolls</v>
          </cell>
        </row>
        <row r="572">
          <cell r="C572" t="str">
            <v>IntExp/Inc</v>
          </cell>
        </row>
        <row r="573">
          <cell r="C573" t="str">
            <v>Deferred Interest Expense</v>
          </cell>
        </row>
        <row r="574">
          <cell r="C574" t="str">
            <v>Deferred Interest Expense (month 1)</v>
          </cell>
        </row>
        <row r="575">
          <cell r="C575" t="str">
            <v>Sroll</v>
          </cell>
        </row>
        <row r="576">
          <cell r="C576" t="str">
            <v>Broll cash entry</v>
          </cell>
        </row>
        <row r="577">
          <cell r="C577" t="str">
            <v>Brolls</v>
          </cell>
        </row>
        <row r="578">
          <cell r="C578" t="str">
            <v>IntExp/Inc</v>
          </cell>
        </row>
        <row r="579">
          <cell r="C579" t="str">
            <v>Deferred Interest Expense</v>
          </cell>
        </row>
        <row r="580">
          <cell r="C580" t="str">
            <v>Deferred Interest Expense (month 1)</v>
          </cell>
        </row>
        <row r="582">
          <cell r="C582" t="str">
            <v>Sroll</v>
          </cell>
        </row>
        <row r="583">
          <cell r="C583" t="str">
            <v>Broll cash entry</v>
          </cell>
        </row>
        <row r="584">
          <cell r="C584" t="str">
            <v>Brolls</v>
          </cell>
        </row>
        <row r="585">
          <cell r="C585" t="str">
            <v>IntExp/Inc</v>
          </cell>
        </row>
        <row r="586">
          <cell r="C586" t="str">
            <v>Deferred Interest Expense</v>
          </cell>
        </row>
        <row r="587">
          <cell r="C587" t="str">
            <v>Deferred Interest Expense (month 1)</v>
          </cell>
        </row>
        <row r="588">
          <cell r="C588" t="str">
            <v>Sroll</v>
          </cell>
        </row>
        <row r="589">
          <cell r="C589" t="str">
            <v>Broll cash entry</v>
          </cell>
        </row>
        <row r="590">
          <cell r="C590" t="str">
            <v>Brolls</v>
          </cell>
        </row>
        <row r="591">
          <cell r="C591" t="str">
            <v>IntExp/Inc</v>
          </cell>
        </row>
        <row r="592">
          <cell r="C592" t="str">
            <v>Deferred Interest Expense</v>
          </cell>
        </row>
        <row r="593">
          <cell r="C593" t="str">
            <v>Deferred Interest Expense (month 1)</v>
          </cell>
        </row>
        <row r="594">
          <cell r="C594" t="str">
            <v>Sroll</v>
          </cell>
        </row>
        <row r="595">
          <cell r="C595" t="str">
            <v>Broll cash entry</v>
          </cell>
        </row>
        <row r="596">
          <cell r="C596" t="str">
            <v>Brolls</v>
          </cell>
        </row>
        <row r="597">
          <cell r="C597" t="str">
            <v>IntExp/Inc</v>
          </cell>
        </row>
        <row r="598">
          <cell r="C598" t="str">
            <v>Deferred Interest Expense</v>
          </cell>
        </row>
        <row r="599">
          <cell r="C599" t="str">
            <v>Deferred Interest Expense (month 1)</v>
          </cell>
        </row>
        <row r="600">
          <cell r="C600" t="str">
            <v>Sroll</v>
          </cell>
        </row>
        <row r="601">
          <cell r="C601" t="str">
            <v>Broll cash entry</v>
          </cell>
        </row>
        <row r="602">
          <cell r="C602" t="str">
            <v>Brolls</v>
          </cell>
        </row>
        <row r="603">
          <cell r="C603" t="str">
            <v>IntExp/Inc</v>
          </cell>
        </row>
        <row r="604">
          <cell r="C604" t="str">
            <v>Deferred Interest Expense</v>
          </cell>
        </row>
        <row r="605">
          <cell r="C605" t="str">
            <v>Deferred Interest Expense (month 1)</v>
          </cell>
        </row>
        <row r="607">
          <cell r="C607" t="str">
            <v>Current Month Total $ Roll Activity</v>
          </cell>
        </row>
        <row r="609">
          <cell r="C609" t="str">
            <v>Over/Under Deliveries</v>
          </cell>
        </row>
        <row r="610">
          <cell r="C610" t="str">
            <v>$ Roll Purchases</v>
          </cell>
        </row>
        <row r="611">
          <cell r="C611" t="str">
            <v>$ Roll Over/Under Deliveries</v>
          </cell>
        </row>
        <row r="612">
          <cell r="C612" t="str">
            <v>$ Rolls Inc. Exp</v>
          </cell>
        </row>
        <row r="613">
          <cell r="C613" t="str">
            <v>Close Rolls</v>
          </cell>
        </row>
        <row r="614">
          <cell r="C614" t="str">
            <v>Zero out multiple accounts</v>
          </cell>
        </row>
        <row r="616">
          <cell r="C616" t="str">
            <v>Total Dollar Roll Activities</v>
          </cell>
        </row>
        <row r="618">
          <cell r="C618" t="str">
            <v>Total Non-Dollar Roll GL Activity</v>
          </cell>
        </row>
        <row r="620">
          <cell r="C620" t="str">
            <v>Total $R &amp; Non-$R GL Activity</v>
          </cell>
        </row>
        <row r="622">
          <cell r="C622" t="str">
            <v>Ending G/L balance at 10/31/02</v>
          </cell>
        </row>
        <row r="623">
          <cell r="C623" t="str">
            <v>Difference</v>
          </cell>
        </row>
        <row r="626">
          <cell r="C626">
            <v>677073</v>
          </cell>
        </row>
        <row r="627">
          <cell r="C627">
            <v>677881</v>
          </cell>
        </row>
        <row r="629">
          <cell r="C629" t="str">
            <v>Current Month Total $ Roll Activity</v>
          </cell>
        </row>
        <row r="631">
          <cell r="C631" t="str">
            <v>$ Roll Purchases</v>
          </cell>
        </row>
        <row r="632">
          <cell r="C632" t="str">
            <v>Over/Under Deliverables</v>
          </cell>
        </row>
        <row r="633">
          <cell r="C633" t="str">
            <v>$ Roll Fails</v>
          </cell>
        </row>
        <row r="634">
          <cell r="C634" t="str">
            <v>$ Rolls Inc Exp.</v>
          </cell>
        </row>
        <row r="635">
          <cell r="C635" t="str">
            <v>Close Rolls</v>
          </cell>
        </row>
        <row r="636">
          <cell r="C636" t="str">
            <v>Dollar Roll Fails</v>
          </cell>
        </row>
        <row r="637">
          <cell r="C637" t="str">
            <v>Balancing numbers</v>
          </cell>
        </row>
        <row r="642">
          <cell r="C642" t="str">
            <v>Beginning G/L 5/1/2003</v>
          </cell>
        </row>
        <row r="643">
          <cell r="C643" t="str">
            <v>Sroll</v>
          </cell>
        </row>
        <row r="644">
          <cell r="C644" t="str">
            <v>Sroll</v>
          </cell>
        </row>
        <row r="645">
          <cell r="C645" t="str">
            <v>Sroll</v>
          </cell>
        </row>
        <row r="646">
          <cell r="C646" t="str">
            <v>Sroll</v>
          </cell>
        </row>
        <row r="647">
          <cell r="C647" t="str">
            <v>Broll cash entry</v>
          </cell>
        </row>
        <row r="648">
          <cell r="C648" t="str">
            <v>Broll</v>
          </cell>
        </row>
        <row r="649">
          <cell r="C649" t="str">
            <v>IntExp/Inc</v>
          </cell>
        </row>
        <row r="650">
          <cell r="C650" t="str">
            <v>Deferred Interest Expense</v>
          </cell>
        </row>
        <row r="651">
          <cell r="C651" t="str">
            <v>Deferred Interest Expense(month 1)</v>
          </cell>
        </row>
        <row r="652">
          <cell r="C652" t="str">
            <v>Sroll</v>
          </cell>
        </row>
        <row r="653">
          <cell r="C653" t="str">
            <v>Sroll</v>
          </cell>
        </row>
        <row r="654">
          <cell r="C654" t="str">
            <v>Broll cash entry</v>
          </cell>
        </row>
        <row r="655">
          <cell r="C655" t="str">
            <v>Broll</v>
          </cell>
        </row>
        <row r="656">
          <cell r="C656" t="str">
            <v>IntExp/Inc</v>
          </cell>
        </row>
        <row r="657">
          <cell r="C657" t="str">
            <v>Deferred Interest Expense</v>
          </cell>
        </row>
        <row r="658">
          <cell r="C658" t="str">
            <v>Deferred Interest Expense(month 1)</v>
          </cell>
        </row>
        <row r="659">
          <cell r="C659" t="str">
            <v>Sroll</v>
          </cell>
        </row>
        <row r="660">
          <cell r="C660" t="str">
            <v>Broll cash entry</v>
          </cell>
        </row>
        <row r="661">
          <cell r="C661" t="str">
            <v>Broll</v>
          </cell>
        </row>
        <row r="662">
          <cell r="C662" t="str">
            <v>IntExp/Inc</v>
          </cell>
        </row>
        <row r="663">
          <cell r="C663" t="str">
            <v>Deferred Interest Expense</v>
          </cell>
        </row>
        <row r="664">
          <cell r="C664" t="str">
            <v>Deferred Interest Expense(month 1)</v>
          </cell>
        </row>
        <row r="665">
          <cell r="C665" t="str">
            <v>Sroll</v>
          </cell>
        </row>
        <row r="666">
          <cell r="C666" t="str">
            <v>Difference b/w Sroll Dealsheet &amp; GL</v>
          </cell>
        </row>
        <row r="668">
          <cell r="C668" t="str">
            <v>Non-supported $Roll Journal Entries:</v>
          </cell>
        </row>
        <row r="669">
          <cell r="C669" t="str">
            <v>Sroll</v>
          </cell>
        </row>
        <row r="670">
          <cell r="C670" t="str">
            <v>$ Rolls Inc/Exp</v>
          </cell>
        </row>
        <row r="671">
          <cell r="C671" t="str">
            <v>Close Rolls</v>
          </cell>
        </row>
        <row r="672">
          <cell r="C672" t="str">
            <v>$ Roll Purchases</v>
          </cell>
        </row>
        <row r="673">
          <cell r="C673" t="str">
            <v>Over/Under Deliverables</v>
          </cell>
        </row>
        <row r="674">
          <cell r="C674" t="str">
            <v>Dollar Roll Fails</v>
          </cell>
        </row>
        <row r="676">
          <cell r="C676" t="str">
            <v>Zero out duplicate account columns</v>
          </cell>
        </row>
        <row r="678">
          <cell r="C678" t="str">
            <v>Timing difference - Prior month's activity posted in this month:</v>
          </cell>
        </row>
        <row r="679">
          <cell r="C679" t="str">
            <v>Sum of the above</v>
          </cell>
        </row>
        <row r="680">
          <cell r="C680" t="str">
            <v>Sum of the above</v>
          </cell>
        </row>
        <row r="681">
          <cell r="C681" t="str">
            <v>Sum of the above</v>
          </cell>
        </row>
        <row r="682">
          <cell r="C682" t="str">
            <v>Timing difference - This month activity posted in another month:</v>
          </cell>
        </row>
        <row r="683">
          <cell r="C683" t="str">
            <v>Sum of the above</v>
          </cell>
        </row>
        <row r="684">
          <cell r="C684" t="str">
            <v>Sum of the above</v>
          </cell>
        </row>
        <row r="685">
          <cell r="C685" t="str">
            <v>Sum of the above</v>
          </cell>
        </row>
        <row r="687">
          <cell r="C687" t="str">
            <v>Total $Roll Activities &amp; Beg. Balance</v>
          </cell>
        </row>
        <row r="689">
          <cell r="C689" t="str">
            <v>Total Non-Dollar Roll  &amp; GL Activity (see support)</v>
          </cell>
        </row>
        <row r="691">
          <cell r="C691" t="str">
            <v>Total $Roll &amp; Non-$Roll GL Activity</v>
          </cell>
        </row>
        <row r="693">
          <cell r="C693" t="str">
            <v>Ending G/L balance at 5/31/03</v>
          </cell>
        </row>
        <row r="694">
          <cell r="C694" t="str">
            <v>Difference</v>
          </cell>
        </row>
        <row r="696">
          <cell r="C696" t="str">
            <v>Beginning G/L 6/1/2003</v>
          </cell>
        </row>
        <row r="697">
          <cell r="C697" t="str">
            <v>Various</v>
          </cell>
        </row>
        <row r="698">
          <cell r="C698" t="str">
            <v>Sroll</v>
          </cell>
        </row>
        <row r="699">
          <cell r="C699" t="str">
            <v>Broll cash entry</v>
          </cell>
        </row>
        <row r="700">
          <cell r="C700" t="str">
            <v>Broll</v>
          </cell>
        </row>
        <row r="701">
          <cell r="C701" t="str">
            <v>IntExp/Inc</v>
          </cell>
        </row>
        <row r="702">
          <cell r="C702" t="str">
            <v>Deferred Interest Expense</v>
          </cell>
        </row>
        <row r="703">
          <cell r="C703" t="str">
            <v>Deferred Interest Expense(month 1)</v>
          </cell>
        </row>
        <row r="704">
          <cell r="C704" t="str">
            <v>Sroll</v>
          </cell>
        </row>
        <row r="705">
          <cell r="C705" t="str">
            <v>Broll cash entry</v>
          </cell>
        </row>
        <row r="706">
          <cell r="C706" t="str">
            <v>Broll</v>
          </cell>
        </row>
        <row r="707">
          <cell r="C707" t="str">
            <v>IntExp/Inc</v>
          </cell>
        </row>
        <row r="708">
          <cell r="C708" t="str">
            <v>Deferred Interest Expense</v>
          </cell>
        </row>
        <row r="709">
          <cell r="C709" t="str">
            <v>Deferred Interest Expense(month 1)</v>
          </cell>
        </row>
        <row r="710">
          <cell r="C710" t="str">
            <v>Sroll</v>
          </cell>
        </row>
        <row r="711">
          <cell r="C711" t="str">
            <v>Sroll</v>
          </cell>
        </row>
        <row r="712">
          <cell r="C712" t="str">
            <v>Sroll</v>
          </cell>
        </row>
        <row r="713">
          <cell r="C713" t="str">
            <v>Sroll</v>
          </cell>
        </row>
        <row r="714">
          <cell r="C714" t="str">
            <v>Sroll</v>
          </cell>
        </row>
        <row r="715">
          <cell r="C715" t="str">
            <v>Broll cash entry</v>
          </cell>
        </row>
        <row r="716">
          <cell r="C716" t="str">
            <v>Broll</v>
          </cell>
        </row>
        <row r="717">
          <cell r="C717" t="str">
            <v>IntExp/Inc</v>
          </cell>
        </row>
        <row r="718">
          <cell r="C718" t="str">
            <v>Deferred Interest Expense</v>
          </cell>
        </row>
        <row r="719">
          <cell r="C719" t="str">
            <v>Deferred Interest Expense(month 1)</v>
          </cell>
        </row>
        <row r="721">
          <cell r="C721" t="str">
            <v>Difference b/w Sroll Dealsheet &amp; GL</v>
          </cell>
        </row>
        <row r="723">
          <cell r="C723" t="str">
            <v>Non-supported $Roll Journal Entries:</v>
          </cell>
        </row>
        <row r="724">
          <cell r="C724" t="str">
            <v>Sroll</v>
          </cell>
        </row>
        <row r="725">
          <cell r="C725" t="str">
            <v>Reverse</v>
          </cell>
        </row>
        <row r="726">
          <cell r="C726" t="str">
            <v>Close Rolls</v>
          </cell>
        </row>
        <row r="727">
          <cell r="C727" t="str">
            <v>Fed CUSIP</v>
          </cell>
        </row>
        <row r="728">
          <cell r="C728" t="str">
            <v>Reclass Prem/Disc</v>
          </cell>
        </row>
        <row r="729">
          <cell r="C729" t="str">
            <v>Close Rolls</v>
          </cell>
        </row>
        <row r="730">
          <cell r="C730" t="str">
            <v>$ Rolls Inc/Exp</v>
          </cell>
        </row>
        <row r="731">
          <cell r="C731" t="str">
            <v>Close Rolls</v>
          </cell>
        </row>
        <row r="732">
          <cell r="C732" t="str">
            <v>$ Roll Purchases</v>
          </cell>
        </row>
        <row r="733">
          <cell r="C733" t="str">
            <v>Over/Under Deliverables</v>
          </cell>
        </row>
        <row r="734">
          <cell r="C734" t="str">
            <v>Dollar Roll Fails</v>
          </cell>
        </row>
        <row r="737">
          <cell r="C737" t="str">
            <v>Zero out duplicate account columns</v>
          </cell>
        </row>
        <row r="739">
          <cell r="C739" t="str">
            <v>Timing difference - Prior month's activity posted in this month:</v>
          </cell>
        </row>
        <row r="740">
          <cell r="C740" t="str">
            <v>Sum of the above</v>
          </cell>
        </row>
        <row r="741">
          <cell r="C741" t="str">
            <v>Sum of the above</v>
          </cell>
        </row>
        <row r="742">
          <cell r="C742" t="str">
            <v>Sum of the above</v>
          </cell>
        </row>
        <row r="744">
          <cell r="C744" t="str">
            <v>Timing difference - This month activity posted in another month:</v>
          </cell>
        </row>
        <row r="745">
          <cell r="C745" t="str">
            <v>Sum of the above</v>
          </cell>
        </row>
        <row r="746">
          <cell r="C746" t="str">
            <v>Sum of the above</v>
          </cell>
        </row>
        <row r="747">
          <cell r="C747" t="str">
            <v>Sum of the above</v>
          </cell>
        </row>
        <row r="749">
          <cell r="C749" t="str">
            <v>Total $Roll Activities &amp; Beg. Balance</v>
          </cell>
        </row>
        <row r="751">
          <cell r="C751" t="str">
            <v>Total Non-Dollar Roll  &amp; GL Activity (see support)</v>
          </cell>
        </row>
        <row r="753">
          <cell r="C753" t="str">
            <v>Total $Roll &amp; Non-$Roll GL Activity</v>
          </cell>
        </row>
        <row r="755">
          <cell r="C755" t="str">
            <v>Ending G/L balance at 6/30/03</v>
          </cell>
        </row>
        <row r="756">
          <cell r="C756" t="str">
            <v>Difference</v>
          </cell>
        </row>
        <row r="758">
          <cell r="C758" t="str">
            <v>Beginning G/L 7/1/2003</v>
          </cell>
        </row>
        <row r="759">
          <cell r="C759" t="str">
            <v>Sroll</v>
          </cell>
        </row>
        <row r="760">
          <cell r="C760" t="str">
            <v>Sroll</v>
          </cell>
        </row>
        <row r="761">
          <cell r="C761" t="str">
            <v>Broll cash entry</v>
          </cell>
        </row>
        <row r="762">
          <cell r="C762" t="str">
            <v>Broll</v>
          </cell>
        </row>
        <row r="763">
          <cell r="C763" t="str">
            <v>IntExp/Inc</v>
          </cell>
        </row>
        <row r="764">
          <cell r="C764" t="str">
            <v>Deferred Interest Expense</v>
          </cell>
        </row>
        <row r="765">
          <cell r="C765" t="str">
            <v>Deferred Interest Expense(month 1)</v>
          </cell>
        </row>
        <row r="766">
          <cell r="C766" t="str">
            <v>Sroll</v>
          </cell>
        </row>
        <row r="767">
          <cell r="C767" t="str">
            <v>Broll cash entry</v>
          </cell>
        </row>
        <row r="768">
          <cell r="C768" t="str">
            <v>Broll</v>
          </cell>
        </row>
        <row r="769">
          <cell r="C769" t="str">
            <v>IntExp/Inc</v>
          </cell>
        </row>
        <row r="770">
          <cell r="C770" t="str">
            <v>Deferred Interest Expense</v>
          </cell>
        </row>
        <row r="771">
          <cell r="C771" t="str">
            <v>Deferred Interest Expense(month 1)</v>
          </cell>
        </row>
        <row r="772">
          <cell r="C772" t="str">
            <v>Sroll</v>
          </cell>
        </row>
        <row r="773">
          <cell r="C773" t="str">
            <v>Sroll</v>
          </cell>
        </row>
        <row r="774">
          <cell r="C774" t="str">
            <v>Sroll</v>
          </cell>
        </row>
        <row r="775">
          <cell r="C775" t="str">
            <v>Broll cash entry</v>
          </cell>
        </row>
        <row r="776">
          <cell r="C776" t="str">
            <v>Broll</v>
          </cell>
        </row>
        <row r="777">
          <cell r="C777" t="str">
            <v>IntExp/Inc</v>
          </cell>
        </row>
        <row r="778">
          <cell r="C778" t="str">
            <v>Deferred Interest Expense</v>
          </cell>
        </row>
        <row r="779">
          <cell r="C779" t="str">
            <v>Deferred Interest Expense(month 1)</v>
          </cell>
        </row>
        <row r="780">
          <cell r="C780" t="str">
            <v>Sroll</v>
          </cell>
        </row>
        <row r="781">
          <cell r="C781" t="str">
            <v>Broll cash entry</v>
          </cell>
        </row>
        <row r="782">
          <cell r="C782" t="str">
            <v>Broll</v>
          </cell>
        </row>
        <row r="783">
          <cell r="C783" t="str">
            <v>IntExp/Inc</v>
          </cell>
        </row>
        <row r="784">
          <cell r="C784" t="str">
            <v>Deferred Interest Expense</v>
          </cell>
        </row>
        <row r="785">
          <cell r="C785" t="str">
            <v>Deferred Interest Expense(month 1)</v>
          </cell>
        </row>
        <row r="786">
          <cell r="C786" t="str">
            <v>Sroll</v>
          </cell>
        </row>
        <row r="787">
          <cell r="C787" t="str">
            <v>Difference b/w Sroll Dealsheet &amp; GL</v>
          </cell>
        </row>
        <row r="789">
          <cell r="C789" t="str">
            <v>Non-supported $Roll Journal Entries:</v>
          </cell>
        </row>
        <row r="790">
          <cell r="C790" t="str">
            <v>Sroll</v>
          </cell>
        </row>
        <row r="791">
          <cell r="C791" t="str">
            <v>Close Rolls Fails</v>
          </cell>
        </row>
        <row r="792">
          <cell r="C792" t="str">
            <v>Reclass Prem/Disc</v>
          </cell>
        </row>
        <row r="793">
          <cell r="C793" t="str">
            <v>Close Rolls</v>
          </cell>
        </row>
        <row r="794">
          <cell r="C794" t="str">
            <v>$ Rolls Inc/Exp</v>
          </cell>
        </row>
        <row r="795">
          <cell r="C795" t="str">
            <v>Close FNM Fail</v>
          </cell>
        </row>
        <row r="796">
          <cell r="C796" t="str">
            <v>$ Roll Purchases</v>
          </cell>
        </row>
        <row r="797">
          <cell r="C797" t="str">
            <v>Over/Under Deliverables</v>
          </cell>
        </row>
        <row r="798">
          <cell r="C798" t="str">
            <v>Dollar Roll Fails</v>
          </cell>
        </row>
        <row r="800">
          <cell r="C800" t="str">
            <v>Zero out duplicate account columns</v>
          </cell>
        </row>
        <row r="802">
          <cell r="C802" t="str">
            <v>Timing difference - Prior month's activity posted in this month:</v>
          </cell>
        </row>
        <row r="803">
          <cell r="C803" t="str">
            <v>Sum of the above</v>
          </cell>
        </row>
        <row r="804">
          <cell r="C804" t="str">
            <v>Sum of the above</v>
          </cell>
        </row>
        <row r="805">
          <cell r="C805" t="str">
            <v>Sum of the above</v>
          </cell>
        </row>
        <row r="807">
          <cell r="C807" t="str">
            <v>Timing difference - This month activity posted in another month:</v>
          </cell>
        </row>
        <row r="808">
          <cell r="C808" t="str">
            <v>Sum of the above</v>
          </cell>
        </row>
        <row r="809">
          <cell r="C809" t="str">
            <v>Sum of the above</v>
          </cell>
        </row>
        <row r="810">
          <cell r="C810" t="str">
            <v>Sum of the above</v>
          </cell>
        </row>
        <row r="823">
          <cell r="C823" t="str">
            <v>Beginning G/L 8/1/2003</v>
          </cell>
        </row>
        <row r="824">
          <cell r="C824" t="str">
            <v>Sroll</v>
          </cell>
        </row>
        <row r="825">
          <cell r="C825" t="str">
            <v>Sroll</v>
          </cell>
        </row>
        <row r="826">
          <cell r="C826" t="str">
            <v>Sroll</v>
          </cell>
        </row>
        <row r="827">
          <cell r="C827" t="str">
            <v>Broll cash entry</v>
          </cell>
        </row>
        <row r="828">
          <cell r="C828" t="str">
            <v>Broll</v>
          </cell>
        </row>
        <row r="829">
          <cell r="C829" t="str">
            <v>IntExp/Inc</v>
          </cell>
        </row>
        <row r="830">
          <cell r="C830" t="str">
            <v>Deferred Interest Expense</v>
          </cell>
        </row>
        <row r="831">
          <cell r="C831" t="str">
            <v>Deferred Interest Expense(month 1)</v>
          </cell>
        </row>
        <row r="832">
          <cell r="C832" t="str">
            <v>Sroll</v>
          </cell>
        </row>
        <row r="833">
          <cell r="C833" t="str">
            <v>Broll cash entry</v>
          </cell>
        </row>
        <row r="834">
          <cell r="C834" t="str">
            <v>Broll</v>
          </cell>
        </row>
        <row r="835">
          <cell r="C835" t="str">
            <v>IntExp/Inc</v>
          </cell>
        </row>
        <row r="836">
          <cell r="C836" t="str">
            <v>Deferred Interest Expense</v>
          </cell>
        </row>
        <row r="837">
          <cell r="C837" t="str">
            <v>Deferred Interest Expense(month 1)</v>
          </cell>
        </row>
        <row r="838">
          <cell r="C838" t="str">
            <v>Sroll</v>
          </cell>
        </row>
        <row r="839">
          <cell r="C839" t="str">
            <v>Broll cash entry</v>
          </cell>
        </row>
        <row r="840">
          <cell r="C840" t="str">
            <v>Broll</v>
          </cell>
        </row>
        <row r="841">
          <cell r="C841" t="str">
            <v>IntExp/Inc</v>
          </cell>
        </row>
        <row r="842">
          <cell r="C842" t="str">
            <v>Deferred Interest Expense</v>
          </cell>
        </row>
        <row r="843">
          <cell r="C843" t="str">
            <v>Deferred Interest Expense(month 1)</v>
          </cell>
        </row>
        <row r="844">
          <cell r="C844" t="str">
            <v>Sroll</v>
          </cell>
        </row>
        <row r="845">
          <cell r="C845" t="str">
            <v>Broll cash entry</v>
          </cell>
        </row>
        <row r="846">
          <cell r="C846" t="str">
            <v>Broll</v>
          </cell>
        </row>
        <row r="847">
          <cell r="C847" t="str">
            <v>IntExp/Inc</v>
          </cell>
        </row>
        <row r="848">
          <cell r="C848" t="str">
            <v>Deferred Interest Expense</v>
          </cell>
        </row>
        <row r="849">
          <cell r="C849" t="str">
            <v>Deferred Interest Expense(month 1)</v>
          </cell>
        </row>
        <row r="850">
          <cell r="C850" t="str">
            <v>Sroll</v>
          </cell>
        </row>
        <row r="851">
          <cell r="C851" t="str">
            <v>Broll cash entry</v>
          </cell>
        </row>
        <row r="852">
          <cell r="C852" t="str">
            <v>Broll</v>
          </cell>
        </row>
        <row r="853">
          <cell r="C853" t="str">
            <v>IntExp/Inc</v>
          </cell>
        </row>
        <row r="854">
          <cell r="C854" t="str">
            <v>Deferred Interest Expense</v>
          </cell>
        </row>
        <row r="855">
          <cell r="C855" t="str">
            <v>Deferred Interest Expense(month 1)</v>
          </cell>
        </row>
        <row r="856">
          <cell r="C856" t="str">
            <v>Sroll</v>
          </cell>
        </row>
        <row r="857">
          <cell r="C857" t="str">
            <v>Broll cash entry</v>
          </cell>
        </row>
        <row r="858">
          <cell r="C858" t="str">
            <v>Broll</v>
          </cell>
        </row>
        <row r="859">
          <cell r="C859" t="str">
            <v>IntExp/Inc</v>
          </cell>
        </row>
        <row r="860">
          <cell r="C860" t="str">
            <v>Deferred Interest Expense</v>
          </cell>
        </row>
        <row r="861">
          <cell r="C861" t="str">
            <v>Deferred Interest Expense(month 1)</v>
          </cell>
        </row>
        <row r="862">
          <cell r="C862" t="str">
            <v>Sroll</v>
          </cell>
        </row>
        <row r="863">
          <cell r="C863" t="str">
            <v>Broll cash entry</v>
          </cell>
        </row>
        <row r="864">
          <cell r="C864" t="str">
            <v>Broll</v>
          </cell>
        </row>
        <row r="865">
          <cell r="C865" t="str">
            <v>IntExp/Inc</v>
          </cell>
        </row>
        <row r="866">
          <cell r="C866" t="str">
            <v>Deferred Interest Expense</v>
          </cell>
        </row>
        <row r="867">
          <cell r="C867" t="str">
            <v>Deferred Interest Expense(month 1)</v>
          </cell>
        </row>
        <row r="868">
          <cell r="C868" t="str">
            <v>Sroll</v>
          </cell>
        </row>
        <row r="869">
          <cell r="C869" t="str">
            <v>Broll cash entry</v>
          </cell>
        </row>
        <row r="870">
          <cell r="C870" t="str">
            <v>Broll</v>
          </cell>
        </row>
        <row r="871">
          <cell r="C871" t="str">
            <v>IntExp/Inc</v>
          </cell>
        </row>
        <row r="872">
          <cell r="C872" t="str">
            <v>Deferred Interest Expense</v>
          </cell>
        </row>
        <row r="873">
          <cell r="C873" t="str">
            <v>Deferred Interest Expense(month 1)</v>
          </cell>
        </row>
        <row r="874">
          <cell r="C874" t="str">
            <v>Sroll</v>
          </cell>
        </row>
        <row r="875">
          <cell r="C875" t="str">
            <v>Broll cash entry</v>
          </cell>
        </row>
        <row r="876">
          <cell r="C876" t="str">
            <v>Broll</v>
          </cell>
        </row>
        <row r="877">
          <cell r="C877" t="str">
            <v>IntExp/Inc</v>
          </cell>
        </row>
        <row r="878">
          <cell r="C878" t="str">
            <v>Deferred Interest Expense</v>
          </cell>
        </row>
        <row r="879">
          <cell r="C879" t="str">
            <v>Deferred Interest Expense(month 1)</v>
          </cell>
        </row>
        <row r="880">
          <cell r="C880" t="str">
            <v>Sroll</v>
          </cell>
        </row>
        <row r="881">
          <cell r="C881" t="str">
            <v>Broll cash entry</v>
          </cell>
        </row>
        <row r="882">
          <cell r="C882" t="str">
            <v>Broll</v>
          </cell>
        </row>
        <row r="883">
          <cell r="C883" t="str">
            <v>IntExp/Inc</v>
          </cell>
        </row>
        <row r="884">
          <cell r="C884" t="str">
            <v>Deferred Interest Expense</v>
          </cell>
        </row>
        <row r="885">
          <cell r="C885" t="str">
            <v>Deferred Interest Expense(month 1)</v>
          </cell>
        </row>
        <row r="886">
          <cell r="C886" t="str">
            <v>Sroll</v>
          </cell>
        </row>
        <row r="887">
          <cell r="C887" t="str">
            <v>Broll cash entry</v>
          </cell>
        </row>
        <row r="888">
          <cell r="C888" t="str">
            <v>Broll</v>
          </cell>
        </row>
        <row r="889">
          <cell r="C889" t="str">
            <v>IntExp/Inc</v>
          </cell>
        </row>
        <row r="890">
          <cell r="C890" t="str">
            <v>Deferred Interest Expense</v>
          </cell>
        </row>
        <row r="891">
          <cell r="C891" t="str">
            <v>Deferred Interest Expense(month 1)</v>
          </cell>
        </row>
        <row r="892">
          <cell r="C892" t="str">
            <v>Sroll</v>
          </cell>
        </row>
        <row r="893">
          <cell r="C893" t="str">
            <v>Broll cash entry</v>
          </cell>
        </row>
        <row r="894">
          <cell r="C894" t="str">
            <v>Broll</v>
          </cell>
        </row>
        <row r="895">
          <cell r="C895" t="str">
            <v>IntExp/Inc</v>
          </cell>
        </row>
        <row r="896">
          <cell r="C896" t="str">
            <v>Deferred Interest Expense</v>
          </cell>
        </row>
        <row r="897">
          <cell r="C897" t="str">
            <v>Deferred Interest Expense(month 1)</v>
          </cell>
        </row>
        <row r="898">
          <cell r="C898" t="str">
            <v>Sroll</v>
          </cell>
        </row>
        <row r="899">
          <cell r="C899" t="str">
            <v>Broll cash entry</v>
          </cell>
        </row>
        <row r="900">
          <cell r="C900" t="str">
            <v>Broll</v>
          </cell>
        </row>
        <row r="901">
          <cell r="C901" t="str">
            <v>IntExp/Inc</v>
          </cell>
        </row>
        <row r="902">
          <cell r="C902" t="str">
            <v>Deferred Interest Expense</v>
          </cell>
        </row>
        <row r="903">
          <cell r="C903" t="str">
            <v>Deferred Interest Expense(month 1)</v>
          </cell>
        </row>
        <row r="904">
          <cell r="C904" t="str">
            <v>Sroll</v>
          </cell>
        </row>
        <row r="905">
          <cell r="C905" t="str">
            <v>Broll cash entry</v>
          </cell>
        </row>
        <row r="906">
          <cell r="C906" t="str">
            <v>Broll</v>
          </cell>
        </row>
        <row r="907">
          <cell r="C907" t="str">
            <v>IntExp/Inc</v>
          </cell>
        </row>
        <row r="908">
          <cell r="C908" t="str">
            <v>Deferred Interest Expense</v>
          </cell>
        </row>
        <row r="909">
          <cell r="C909" t="str">
            <v>Deferred Interest Expense(month 1)</v>
          </cell>
        </row>
        <row r="910">
          <cell r="C910" t="str">
            <v>Sroll</v>
          </cell>
        </row>
        <row r="911">
          <cell r="C911" t="str">
            <v>Broll cash entry</v>
          </cell>
        </row>
        <row r="912">
          <cell r="C912" t="str">
            <v>Broll</v>
          </cell>
        </row>
        <row r="913">
          <cell r="C913" t="str">
            <v>IntExp/Inc</v>
          </cell>
        </row>
        <row r="914">
          <cell r="C914" t="str">
            <v>Deferred Interest Expense</v>
          </cell>
        </row>
        <row r="915">
          <cell r="C915" t="str">
            <v>Deferred Interest Expense(month 1)</v>
          </cell>
        </row>
        <row r="917">
          <cell r="C917" t="str">
            <v>Difference b/w Sroll Dealsheet &amp; GL</v>
          </cell>
        </row>
        <row r="919">
          <cell r="C919" t="str">
            <v>Non-supported $Roll Journal Entries:</v>
          </cell>
        </row>
        <row r="920">
          <cell r="C920" t="str">
            <v>Sroll</v>
          </cell>
        </row>
        <row r="921">
          <cell r="C921" t="str">
            <v>Close Rolls Fails</v>
          </cell>
        </row>
        <row r="922">
          <cell r="C922" t="str">
            <v>$ Rolls Inc/Exp</v>
          </cell>
        </row>
        <row r="923">
          <cell r="C923" t="str">
            <v>Close Rolls</v>
          </cell>
        </row>
        <row r="924">
          <cell r="C924" t="str">
            <v>$ Roll Purchases</v>
          </cell>
        </row>
        <row r="925">
          <cell r="C925" t="str">
            <v>Over Deliverables</v>
          </cell>
        </row>
        <row r="926">
          <cell r="C926" t="str">
            <v>Under Deliverables</v>
          </cell>
        </row>
        <row r="927">
          <cell r="C927" t="str">
            <v xml:space="preserve">Sta Adj. </v>
          </cell>
        </row>
        <row r="928">
          <cell r="C928" t="str">
            <v>$ Roll Fails</v>
          </cell>
        </row>
        <row r="930">
          <cell r="C930" t="str">
            <v>Zero out duplicate account columns</v>
          </cell>
        </row>
        <row r="932">
          <cell r="C932" t="str">
            <v>Timing difference - Prior month's activity posted in this month:</v>
          </cell>
        </row>
        <row r="933">
          <cell r="C933" t="str">
            <v>Sum of the above</v>
          </cell>
        </row>
        <row r="934">
          <cell r="C934" t="str">
            <v>Sum of the above</v>
          </cell>
        </row>
        <row r="935">
          <cell r="C935" t="str">
            <v>Sum of the above</v>
          </cell>
        </row>
        <row r="937">
          <cell r="C937" t="str">
            <v>Timing difference - This month activity posted in another month:</v>
          </cell>
        </row>
        <row r="938">
          <cell r="C938" t="str">
            <v>Sum of the above</v>
          </cell>
        </row>
        <row r="939">
          <cell r="C939" t="str">
            <v>Sum of the above</v>
          </cell>
        </row>
        <row r="940">
          <cell r="C940" t="str">
            <v>Sum of the above</v>
          </cell>
        </row>
        <row r="942">
          <cell r="C942" t="str">
            <v>Total $Roll Activities &amp; Beg. Balance</v>
          </cell>
        </row>
        <row r="944">
          <cell r="C944" t="str">
            <v>Total Non-Dollar Roll  &amp; GL Activity (see support)</v>
          </cell>
        </row>
        <row r="946">
          <cell r="C946" t="str">
            <v>Total $Roll &amp; Non-$Roll GL Activity</v>
          </cell>
        </row>
        <row r="948">
          <cell r="C948" t="str">
            <v>Ending G/L balance at 8/31/03</v>
          </cell>
        </row>
        <row r="949">
          <cell r="C949" t="str">
            <v>Difference</v>
          </cell>
        </row>
        <row r="951">
          <cell r="C951" t="str">
            <v>Beginning G/L 9/1/2003</v>
          </cell>
        </row>
        <row r="952">
          <cell r="C952" t="str">
            <v>Sroll</v>
          </cell>
        </row>
        <row r="957">
          <cell r="C957" t="str">
            <v>Sroll</v>
          </cell>
        </row>
        <row r="961">
          <cell r="C961" t="str">
            <v>Sroll</v>
          </cell>
        </row>
        <row r="962">
          <cell r="C962" t="str">
            <v>Sroll</v>
          </cell>
        </row>
        <row r="963">
          <cell r="C963" t="str">
            <v>Sroll</v>
          </cell>
        </row>
        <row r="964">
          <cell r="C964" t="str">
            <v>Sroll</v>
          </cell>
        </row>
        <row r="965">
          <cell r="C965" t="str">
            <v>Sroll</v>
          </cell>
        </row>
        <row r="966">
          <cell r="C966" t="str">
            <v>Sroll</v>
          </cell>
        </row>
        <row r="967">
          <cell r="C967" t="str">
            <v>Sroll</v>
          </cell>
        </row>
        <row r="968">
          <cell r="C968" t="str">
            <v>Sroll</v>
          </cell>
        </row>
        <row r="969">
          <cell r="C969" t="str">
            <v>Sroll</v>
          </cell>
        </row>
        <row r="970">
          <cell r="C970" t="str">
            <v>Sroll</v>
          </cell>
        </row>
        <row r="971">
          <cell r="C971" t="str">
            <v>Sroll</v>
          </cell>
        </row>
        <row r="972">
          <cell r="C972" t="str">
            <v>Sroll</v>
          </cell>
        </row>
        <row r="973">
          <cell r="C973" t="str">
            <v>Sroll</v>
          </cell>
        </row>
        <row r="974">
          <cell r="C974" t="str">
            <v>Sroll</v>
          </cell>
        </row>
        <row r="975">
          <cell r="C975" t="str">
            <v>Sroll</v>
          </cell>
        </row>
        <row r="976">
          <cell r="C976" t="str">
            <v>Sroll</v>
          </cell>
        </row>
        <row r="977">
          <cell r="C977" t="str">
            <v>Sroll</v>
          </cell>
        </row>
        <row r="978">
          <cell r="C978" t="str">
            <v>Sroll</v>
          </cell>
        </row>
        <row r="979">
          <cell r="C979" t="str">
            <v>Sroll</v>
          </cell>
        </row>
        <row r="980">
          <cell r="C980" t="str">
            <v>Difference b/w Sroll Dealsheet &amp; GL</v>
          </cell>
        </row>
        <row r="982">
          <cell r="C982" t="str">
            <v>Non-supported $Roll Journal Entries:</v>
          </cell>
        </row>
        <row r="983">
          <cell r="C983" t="str">
            <v>Close Deal</v>
          </cell>
        </row>
        <row r="984">
          <cell r="C984" t="str">
            <v>$ Roll Fails</v>
          </cell>
        </row>
        <row r="985">
          <cell r="C985" t="str">
            <v>Rev Brol Trade</v>
          </cell>
        </row>
        <row r="986">
          <cell r="C986" t="str">
            <v>Over Deliveries</v>
          </cell>
        </row>
        <row r="987">
          <cell r="C987" t="str">
            <v>Sto Adj. (VERIFY IF THIS IS #ROLL JE)</v>
          </cell>
        </row>
        <row r="990">
          <cell r="C990" t="str">
            <v>Over Deliveries</v>
          </cell>
        </row>
        <row r="991">
          <cell r="C991" t="str">
            <v>Under Deliveries</v>
          </cell>
        </row>
        <row r="992">
          <cell r="C992" t="str">
            <v xml:space="preserve">Sta Adj. </v>
          </cell>
        </row>
        <row r="993">
          <cell r="C993" t="str">
            <v>Dollar Roll Fails</v>
          </cell>
        </row>
        <row r="995">
          <cell r="C995" t="str">
            <v>Zero out duplicate account columns</v>
          </cell>
        </row>
        <row r="997">
          <cell r="C997" t="str">
            <v>Timing difference - Prior month's activity posted in this month:</v>
          </cell>
        </row>
        <row r="998">
          <cell r="C998" t="str">
            <v>Sum of the above</v>
          </cell>
        </row>
        <row r="999">
          <cell r="C999" t="str">
            <v>Sum of the above</v>
          </cell>
        </row>
        <row r="1000">
          <cell r="C1000" t="str">
            <v>Sum of the above</v>
          </cell>
        </row>
        <row r="1004">
          <cell r="C1004" t="str">
            <v>Timing difference - This month activity posted in next month:</v>
          </cell>
        </row>
        <row r="1005">
          <cell r="C1005" t="str">
            <v>Sum of the above</v>
          </cell>
        </row>
        <row r="1006">
          <cell r="C1006" t="str">
            <v>Sum of the above</v>
          </cell>
        </row>
        <row r="1007">
          <cell r="C1007" t="str">
            <v>Sum of the above</v>
          </cell>
        </row>
        <row r="1010">
          <cell r="C1010" t="str">
            <v>Total $Roll Activities &amp; Beg. Balance</v>
          </cell>
        </row>
        <row r="1012">
          <cell r="C1012" t="str">
            <v>Total Non-Dollar Roll  &amp; GL Activity (see support)</v>
          </cell>
        </row>
        <row r="1014">
          <cell r="C1014" t="str">
            <v>Total $Roll &amp; Non-$Roll GL Activity</v>
          </cell>
        </row>
        <row r="1020">
          <cell r="C1020">
            <v>762258</v>
          </cell>
        </row>
        <row r="1021">
          <cell r="C1021">
            <v>764614</v>
          </cell>
        </row>
        <row r="1022">
          <cell r="C1022">
            <v>764805</v>
          </cell>
        </row>
        <row r="1023">
          <cell r="C1023">
            <v>764924</v>
          </cell>
        </row>
        <row r="1024">
          <cell r="C1024">
            <v>765058</v>
          </cell>
        </row>
        <row r="1025">
          <cell r="C1025">
            <v>765078</v>
          </cell>
        </row>
        <row r="1026">
          <cell r="C1026">
            <v>765093</v>
          </cell>
        </row>
        <row r="1027">
          <cell r="C1027">
            <v>765180</v>
          </cell>
        </row>
        <row r="1028">
          <cell r="C1028">
            <v>765201</v>
          </cell>
        </row>
        <row r="1029">
          <cell r="C1029">
            <v>765218</v>
          </cell>
        </row>
        <row r="1030">
          <cell r="C1030">
            <v>765378</v>
          </cell>
        </row>
        <row r="1031">
          <cell r="C1031">
            <v>765468</v>
          </cell>
        </row>
        <row r="1032">
          <cell r="C1032">
            <v>765926</v>
          </cell>
        </row>
        <row r="1033">
          <cell r="C1033">
            <v>765937</v>
          </cell>
        </row>
        <row r="1034">
          <cell r="C1034">
            <v>765947</v>
          </cell>
        </row>
        <row r="1035">
          <cell r="C1035">
            <v>766046</v>
          </cell>
        </row>
        <row r="1036">
          <cell r="C1036">
            <v>766155</v>
          </cell>
        </row>
        <row r="1037">
          <cell r="C1037">
            <v>766162</v>
          </cell>
        </row>
        <row r="1038">
          <cell r="C1038">
            <v>766201</v>
          </cell>
        </row>
        <row r="1039">
          <cell r="C1039">
            <v>766288</v>
          </cell>
        </row>
        <row r="1040">
          <cell r="C1040">
            <v>767119</v>
          </cell>
        </row>
        <row r="1041">
          <cell r="C1041">
            <v>767426</v>
          </cell>
        </row>
        <row r="1042">
          <cell r="C1042">
            <v>767792</v>
          </cell>
        </row>
        <row r="1043">
          <cell r="C1043" t="str">
            <v>diff b/n deal sheet and G/L</v>
          </cell>
        </row>
        <row r="1069">
          <cell r="C1069">
            <v>772121</v>
          </cell>
        </row>
        <row r="1070">
          <cell r="C1070" t="str">
            <v>diff b/n deal sheet and G/L</v>
          </cell>
        </row>
        <row r="1097">
          <cell r="C1097">
            <v>778263</v>
          </cell>
        </row>
        <row r="1098">
          <cell r="C1098" t="str">
            <v>diff b/n deal sheet and G/L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6">
          <cell r="C6">
            <v>3925848</v>
          </cell>
        </row>
      </sheetData>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_III_Transition"/>
      <sheetName val="GL_Restated"/>
      <sheetName val="Schedule_III.A"/>
      <sheetName val="Schedule_III.B"/>
      <sheetName val="Schedule_III.C"/>
      <sheetName val="Retained_Earnings"/>
      <sheetName val="Pivot_SR122001"/>
      <sheetName val="Pivot"/>
      <sheetName val="Pivot_JVs"/>
      <sheetName val="Exposure"/>
      <sheetName val="Database"/>
      <sheetName val="Old_SL_2001"/>
      <sheetName val="SL_Classification"/>
      <sheetName val="New_SL_2001"/>
      <sheetName val="GL_BALANCES"/>
      <sheetName val="GL_Table"/>
      <sheetName val="FR_Table"/>
      <sheetName val="Category_Table"/>
      <sheetName val="EUC_Data_Flow"/>
      <sheetName val="Roll_Forward"/>
      <sheetName val="Deal Rec"/>
    </sheetNames>
    <sheetDataSet>
      <sheetData sheetId="0"/>
      <sheetData sheetId="1" refreshError="1"/>
      <sheetData sheetId="2"/>
      <sheetData sheetId="3"/>
      <sheetData sheetId="4"/>
      <sheetData sheetId="5"/>
      <sheetData sheetId="6"/>
      <sheetData sheetId="7" refreshError="1">
        <row r="167">
          <cell r="F167" t="str">
            <v>168700</v>
          </cell>
          <cell r="G167">
            <v>21769004.280000001</v>
          </cell>
        </row>
        <row r="168">
          <cell r="F168" t="str">
            <v>168800</v>
          </cell>
          <cell r="G168">
            <v>845493346.01999998</v>
          </cell>
        </row>
        <row r="169">
          <cell r="F169" t="str">
            <v>169008</v>
          </cell>
          <cell r="G169">
            <v>33117722.359999999</v>
          </cell>
        </row>
        <row r="170">
          <cell r="F170" t="str">
            <v>169009</v>
          </cell>
          <cell r="G170">
            <v>21115186.949999999</v>
          </cell>
        </row>
        <row r="171">
          <cell r="F171" t="str">
            <v>169010</v>
          </cell>
          <cell r="G171">
            <v>1478395.11</v>
          </cell>
        </row>
        <row r="172">
          <cell r="F172" t="str">
            <v>169011</v>
          </cell>
          <cell r="G172">
            <v>88602379.799999997</v>
          </cell>
        </row>
        <row r="173">
          <cell r="F173" t="str">
            <v>169210</v>
          </cell>
          <cell r="G173">
            <v>-977312.23</v>
          </cell>
        </row>
        <row r="174">
          <cell r="F174" t="str">
            <v>215161</v>
          </cell>
          <cell r="G174">
            <v>-1275128282</v>
          </cell>
        </row>
        <row r="175">
          <cell r="F175" t="str">
            <v>222300</v>
          </cell>
          <cell r="G175">
            <v>-33117722.359999999</v>
          </cell>
        </row>
        <row r="176">
          <cell r="F176" t="str">
            <v>222400</v>
          </cell>
          <cell r="G176">
            <v>-21115186.949999999</v>
          </cell>
        </row>
        <row r="177">
          <cell r="F177" t="str">
            <v>222500</v>
          </cell>
          <cell r="G177">
            <v>-1478395.11</v>
          </cell>
        </row>
        <row r="178">
          <cell r="F178" t="str">
            <v>222600</v>
          </cell>
          <cell r="G178">
            <v>-88602379.799999997</v>
          </cell>
        </row>
        <row r="179">
          <cell r="F179" t="str">
            <v>225021</v>
          </cell>
          <cell r="G179">
            <v>-4219926</v>
          </cell>
        </row>
        <row r="180">
          <cell r="F180" t="str">
            <v>225022</v>
          </cell>
          <cell r="G180">
            <v>1279745998</v>
          </cell>
        </row>
        <row r="181">
          <cell r="F181" t="str">
            <v>228200</v>
          </cell>
          <cell r="G181">
            <v>-28404579.449999999</v>
          </cell>
        </row>
        <row r="182">
          <cell r="F182" t="str">
            <v>228700</v>
          </cell>
          <cell r="G182">
            <v>-21769004.280000001</v>
          </cell>
        </row>
        <row r="183">
          <cell r="F183" t="str">
            <v>228800</v>
          </cell>
          <cell r="G183">
            <v>-845493346.01999998</v>
          </cell>
        </row>
        <row r="184">
          <cell r="F184" t="str">
            <v>330103</v>
          </cell>
          <cell r="G184">
            <v>977312.23</v>
          </cell>
        </row>
        <row r="185">
          <cell r="G185">
            <v>-1.909211277961731E-8</v>
          </cell>
        </row>
        <row r="186">
          <cell r="G186">
            <v>-2.5751069188117981E-7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Log"/>
      <sheetName val="Definitions"/>
      <sheetName val="Summary"/>
      <sheetName val="Tax Schedule M Table (2)"/>
      <sheetName val="Sheet1"/>
      <sheetName val="Pivot"/>
      <sheetName val="Deal Rec"/>
      <sheetName val="rating"/>
      <sheetName val="Dec07 Close Issues Summary"/>
      <sheetName val="REPORTER"/>
      <sheetName val="Cash_Clearing_Activity_Detail__"/>
      <sheetName val="Transfers"/>
      <sheetName val="FDM Journal"/>
    </sheetNames>
    <sheetDataSet>
      <sheetData sheetId="0"/>
      <sheetData sheetId="1" refreshError="1">
        <row r="6">
          <cell r="B6" t="str">
            <v>Securities</v>
          </cell>
        </row>
        <row r="7">
          <cell r="B7" t="str">
            <v>Loans</v>
          </cell>
        </row>
        <row r="8">
          <cell r="B8" t="str">
            <v>G-fee</v>
          </cell>
        </row>
        <row r="9">
          <cell r="B9" t="str">
            <v>Tax</v>
          </cell>
        </row>
        <row r="10">
          <cell r="B10" t="str">
            <v>FRC</v>
          </cell>
        </row>
        <row r="11">
          <cell r="B11" t="str">
            <v>Financial Reporting</v>
          </cell>
        </row>
        <row r="14">
          <cell r="B14" t="str">
            <v>SCBSL</v>
          </cell>
        </row>
        <row r="15">
          <cell r="B15" t="str">
            <v>SDM</v>
          </cell>
        </row>
        <row r="16">
          <cell r="B16" t="str">
            <v>STATS</v>
          </cell>
        </row>
        <row r="17">
          <cell r="B17" t="str">
            <v>CRC</v>
          </cell>
        </row>
        <row r="18">
          <cell r="B18" t="str">
            <v>ELFAS</v>
          </cell>
        </row>
        <row r="19">
          <cell r="B19" t="str">
            <v>RACE Securities</v>
          </cell>
        </row>
        <row r="20">
          <cell r="B20" t="str">
            <v>FIN46 STC</v>
          </cell>
        </row>
        <row r="21">
          <cell r="B21" t="str">
            <v>FIN46 CCI</v>
          </cell>
        </row>
        <row r="22">
          <cell r="B22" t="str">
            <v>COMMA</v>
          </cell>
        </row>
        <row r="23">
          <cell r="B23" t="str">
            <v>WLCBS</v>
          </cell>
        </row>
        <row r="24">
          <cell r="B24" t="str">
            <v>RACE Single Family</v>
          </cell>
        </row>
        <row r="25">
          <cell r="B25" t="str">
            <v>RACE Multi Family</v>
          </cell>
        </row>
        <row r="26">
          <cell r="B26" t="str">
            <v>RACE Dedicated Channel</v>
          </cell>
        </row>
        <row r="27">
          <cell r="B27" t="str">
            <v>SF REO</v>
          </cell>
        </row>
        <row r="28">
          <cell r="B28" t="str">
            <v>SF Nonaccrual</v>
          </cell>
        </row>
        <row r="29">
          <cell r="B29" t="str">
            <v>SOP 03</v>
          </cell>
        </row>
        <row r="30">
          <cell r="B30" t="str">
            <v>GFAS</v>
          </cell>
        </row>
        <row r="31">
          <cell r="B31" t="str">
            <v>FAS91</v>
          </cell>
        </row>
        <row r="32">
          <cell r="B32" t="str">
            <v>G/L</v>
          </cell>
        </row>
        <row r="33">
          <cell r="B33" t="str">
            <v>FRC</v>
          </cell>
        </row>
        <row r="34">
          <cell r="B34" t="str">
            <v>FREA</v>
          </cell>
        </row>
        <row r="35">
          <cell r="B35" t="str">
            <v>Tax</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ow r="6">
          <cell r="B6">
            <v>3925848</v>
          </cell>
        </row>
      </sheetData>
      <sheetData sheetId="11" refreshError="1"/>
      <sheetData sheetId="1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Log"/>
      <sheetName val="Definitions"/>
      <sheetName val="Summary"/>
      <sheetName val="Pivot"/>
      <sheetName val="Sheet1"/>
      <sheetName val="Nov Close Issues Summary"/>
      <sheetName val="Balance Sheet Data"/>
      <sheetName val="FDM Journal"/>
    </sheetNames>
    <sheetDataSet>
      <sheetData sheetId="0" refreshError="1"/>
      <sheetData sheetId="1" refreshError="1">
        <row r="6">
          <cell r="B6" t="str">
            <v>Securities</v>
          </cell>
        </row>
        <row r="7">
          <cell r="B7" t="str">
            <v>Loans</v>
          </cell>
        </row>
        <row r="8">
          <cell r="B8" t="str">
            <v>G-fee</v>
          </cell>
        </row>
        <row r="9">
          <cell r="B9" t="str">
            <v>Tax</v>
          </cell>
        </row>
        <row r="37">
          <cell r="B37" t="str">
            <v>Scheduling / System Functionality</v>
          </cell>
        </row>
        <row r="38">
          <cell r="B38" t="str">
            <v>Business Functionality</v>
          </cell>
        </row>
        <row r="39">
          <cell r="B39" t="str">
            <v xml:space="preserve">Source Data </v>
          </cell>
        </row>
        <row r="40">
          <cell r="B40" t="str">
            <v>Infrastructure / Operations</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I and Yield- 3 Month STC"/>
      <sheetName val="4.3 Q3 GL  (2)"/>
      <sheetName val="CoverPage"/>
      <sheetName val="Sign-Off Checklist"/>
      <sheetName val="STC Checklist Summary"/>
      <sheetName val="A3a Lead"/>
      <sheetName val="A3 Essbase Worksheet "/>
      <sheetName val="4.1 Q1 GL"/>
      <sheetName val="4.2 Q2 GL "/>
      <sheetName val="4.3 Q3 GL "/>
      <sheetName val="A1 By Month"/>
      <sheetName val="A3.1 Test 3.1-3.4&amp;A1 1Q-3Q "/>
      <sheetName val="Collateral"/>
      <sheetName val="Test on Cusip 3.2 3Q"/>
      <sheetName val="Cusips 3.1 "/>
      <sheetName val="Cusips 3.2 "/>
      <sheetName val="Cusips 3.3 "/>
      <sheetName val="Cusips 3.4 "/>
      <sheetName val="Cusips 3.5 "/>
      <sheetName val="3. Procedures"/>
      <sheetName val="Test on Cusip 3.5 2Q"/>
      <sheetName val="Test on CUSIP 3.5 1Q"/>
      <sheetName val="Executive Summary"/>
      <sheetName val="database_Table_9"/>
      <sheetName va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_Summary"/>
      <sheetName val="10KDATA_BS_Presentation"/>
      <sheetName val="Aggregations"/>
      <sheetName val="Validations"/>
      <sheetName val="WG Category Table Template"/>
      <sheetName val="Sen"/>
      <sheetName val="Inputs"/>
      <sheetName val="Definition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dex of Tables"/>
      <sheetName val="Sheet1"/>
      <sheetName val="Note 1a. SOSAP Cost Basis Adj"/>
      <sheetName val="Note 1b. SOSAP Collateral"/>
      <sheetName val="Note 3a. Unconsolidated "/>
      <sheetName val="Note 3b. Securitization CF"/>
      <sheetName val="FN4a. Interest Income SOP 03-3 "/>
      <sheetName val="FN4b. Accretable Yield of Loans"/>
      <sheetName val=" FN4c. Imp Loans"/>
      <sheetName val="Note 4d. Aging by Class"/>
      <sheetName val="Note 4e. Bal. of Credit Imp Loa"/>
      <sheetName val="Note 4f. Detail on Acq Cred-Imp"/>
      <sheetName val="Note 5a. Allow. by Segment"/>
      <sheetName val="Note 5b. PY AIR Reclass"/>
      <sheetName val="Note 5c. Loan Losses Segment"/>
      <sheetName val="Note 5d. Credit Qual Indicators"/>
      <sheetName val="Note6a. OTTI Recog Earnings"/>
      <sheetName val="Note 6b.  Assumptions"/>
      <sheetName val="Note 6c. OTTI Rollforward"/>
      <sheetName val="Note 7a. Risk Character - SF"/>
      <sheetName val="Note 7b. Risk Character - MF"/>
      <sheetName val="Note 7c. Changes in GO"/>
      <sheetName val="Note 7d. Changes in GA"/>
      <sheetName val="Note 7e. MSA"/>
      <sheetName val="Note 9a. Debt Called &amp; Repur"/>
      <sheetName val="Note 10a. Not'l &amp; FV Position"/>
      <sheetName val="Note 10b. Derivatives FV G&amp;L"/>
      <sheetName val="Note 10c. VOL&amp;Activity Derivs"/>
      <sheetName val="Note 10d. Mort Commitment Deriv"/>
      <sheetName val="Note 10e. Deriv Counterparty"/>
      <sheetName val="FN 11a"/>
      <sheetName val="FN 11b"/>
      <sheetName val="FN 11c"/>
      <sheetName val="FN 11d"/>
      <sheetName val="Note 12a. EPS"/>
      <sheetName val="Note13a. Restr Stk Plan Actvty"/>
      <sheetName val="Note13b. Restr Stk related info"/>
      <sheetName val="Note 13c. NQSO Activity"/>
      <sheetName val="FN 14a. NPC for Pension"/>
      <sheetName val="FN 14b. Unrecog. AOCI"/>
      <sheetName val="FN 14c. FAS158"/>
      <sheetName val="FN 14d. PreTax. AOCI "/>
      <sheetName val="FN 14e. Status of Pension"/>
      <sheetName val="FN 14f. Add. DBP"/>
      <sheetName val="FN 14g . Actuarial Assmpt"/>
      <sheetName val="FN 14h. FV. Qual. Pension"/>
      <sheetName val="FN 14i. Exp. BP"/>
      <sheetName val="FN 14j. ESOP Act."/>
      <sheetName val="Note 16a. Pref stock "/>
      <sheetName val="FN17 Geographic Concentration"/>
      <sheetName val="FN17a Concentr. of Credit Risk"/>
      <sheetName val="FN17b. Credit Exposure OBS"/>
      <sheetName val="FN19 - FAS159 Table"/>
      <sheetName val="10KDATA_BS_Presentation"/>
      <sheetName val="35. FAS159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unding Summary"/>
      <sheetName val=" GL Balances"/>
      <sheetName val="GL Tie out"/>
      <sheetName val="Summary"/>
      <sheetName val="CUSIP Details"/>
    </sheetNames>
    <sheetDataSet>
      <sheetData sheetId="0"/>
      <sheetData sheetId="1"/>
      <sheetData sheetId="2"/>
      <sheetData sheetId="3">
        <row r="5">
          <cell r="A5" t="str">
            <v>Enter Accounting Framework:</v>
          </cell>
          <cell r="B5" t="str">
            <v xml:space="preserve">GAAP Accounting
</v>
          </cell>
        </row>
        <row r="7">
          <cell r="A7" t="str">
            <v>Date and Time: 02/15/2023 02:15 PM</v>
          </cell>
        </row>
        <row r="8">
          <cell r="A8" t="str">
            <v>Report Environment: PROD</v>
          </cell>
        </row>
        <row r="9">
          <cell r="A9" t="str">
            <v>Report Description: This report shows Debt redemption value (UPB) activity, walking forward from beginning balance to ending balance. All Debt is represented in USD Equivalent only</v>
          </cell>
        </row>
        <row r="10">
          <cell r="A10" t="str">
            <v>Term Type</v>
          </cell>
          <cell r="B10" t="str">
            <v>Beginning Balance</v>
          </cell>
          <cell r="C10" t="str">
            <v>New Issues (-)</v>
          </cell>
          <cell r="D10" t="str">
            <v>Re-opens (-)</v>
          </cell>
          <cell r="E10" t="str">
            <v>Total Issuances (-)</v>
          </cell>
          <cell r="F10" t="str">
            <v>Repurchases (+)</v>
          </cell>
          <cell r="G10" t="str">
            <v>Calls / Puts (+)</v>
          </cell>
          <cell r="H10" t="str">
            <v>Scheduled Paydown / Maturites (+)</v>
          </cell>
          <cell r="I10" t="str">
            <v>Non-Cash Principal Adjustment</v>
          </cell>
          <cell r="J10" t="str">
            <v>Total Redemptions (+)</v>
          </cell>
          <cell r="K10" t="str">
            <v>FX Translation Gain / (Loss)</v>
          </cell>
          <cell r="L10" t="str">
            <v>Report Calculated Ending Balance</v>
          </cell>
        </row>
        <row r="11">
          <cell r="A11" t="str">
            <v>Total Fed Funds Purchased &amp; Repo</v>
          </cell>
          <cell r="B11">
            <v>0</v>
          </cell>
          <cell r="C11">
            <v>-2000000000</v>
          </cell>
          <cell r="D11">
            <v>0</v>
          </cell>
          <cell r="E11">
            <v>-2000000000</v>
          </cell>
          <cell r="F11">
            <v>0</v>
          </cell>
          <cell r="G11">
            <v>0</v>
          </cell>
          <cell r="H11">
            <v>2000000000</v>
          </cell>
          <cell r="I11">
            <v>0</v>
          </cell>
          <cell r="J11">
            <v>2000000000</v>
          </cell>
          <cell r="K11">
            <v>0</v>
          </cell>
          <cell r="L11">
            <v>0</v>
          </cell>
        </row>
        <row r="12">
          <cell r="A12" t="str">
            <v>Non-Fair Value Option</v>
          </cell>
          <cell r="B12">
            <v>0</v>
          </cell>
          <cell r="C12">
            <v>-2000000000</v>
          </cell>
          <cell r="D12">
            <v>0</v>
          </cell>
          <cell r="E12">
            <v>-2000000000</v>
          </cell>
          <cell r="F12">
            <v>0</v>
          </cell>
          <cell r="G12">
            <v>0</v>
          </cell>
          <cell r="H12">
            <v>2000000000</v>
          </cell>
          <cell r="I12">
            <v>0</v>
          </cell>
          <cell r="J12">
            <v>2000000000</v>
          </cell>
          <cell r="K12">
            <v>0</v>
          </cell>
          <cell r="L12">
            <v>0</v>
          </cell>
        </row>
        <row r="13">
          <cell r="A13" t="str">
            <v>NA</v>
          </cell>
          <cell r="B13">
            <v>0</v>
          </cell>
          <cell r="C13">
            <v>-2000000000</v>
          </cell>
          <cell r="D13">
            <v>0</v>
          </cell>
          <cell r="E13">
            <v>-2000000000</v>
          </cell>
          <cell r="F13">
            <v>0</v>
          </cell>
          <cell r="G13">
            <v>0</v>
          </cell>
          <cell r="H13">
            <v>2000000000</v>
          </cell>
          <cell r="I13">
            <v>0</v>
          </cell>
          <cell r="J13">
            <v>2000000000</v>
          </cell>
          <cell r="K13">
            <v>0</v>
          </cell>
          <cell r="L13">
            <v>0</v>
          </cell>
        </row>
        <row r="14">
          <cell r="A14" t="str">
            <v>NA</v>
          </cell>
          <cell r="B14">
            <v>0</v>
          </cell>
          <cell r="C14">
            <v>-2000000000</v>
          </cell>
          <cell r="D14">
            <v>0</v>
          </cell>
          <cell r="E14">
            <v>-2000000000</v>
          </cell>
          <cell r="F14">
            <v>0</v>
          </cell>
          <cell r="G14">
            <v>0</v>
          </cell>
          <cell r="H14">
            <v>2000000000</v>
          </cell>
          <cell r="I14">
            <v>0</v>
          </cell>
          <cell r="J14">
            <v>2000000000</v>
          </cell>
          <cell r="K14">
            <v>0</v>
          </cell>
          <cell r="L14">
            <v>0</v>
          </cell>
        </row>
        <row r="15">
          <cell r="A15" t="str">
            <v>Intraday Repo</v>
          </cell>
          <cell r="B15">
            <v>0</v>
          </cell>
          <cell r="C15">
            <v>-2000000000</v>
          </cell>
          <cell r="D15">
            <v>0</v>
          </cell>
          <cell r="E15">
            <v>-2000000000</v>
          </cell>
          <cell r="F15">
            <v>0</v>
          </cell>
          <cell r="G15">
            <v>0</v>
          </cell>
          <cell r="H15">
            <v>2000000000</v>
          </cell>
          <cell r="I15">
            <v>0</v>
          </cell>
          <cell r="J15">
            <v>2000000000</v>
          </cell>
          <cell r="K15">
            <v>0</v>
          </cell>
          <cell r="L15">
            <v>0</v>
          </cell>
        </row>
        <row r="16">
          <cell r="A16" t="str">
            <v>Intraday Repo</v>
          </cell>
          <cell r="B16">
            <v>0</v>
          </cell>
          <cell r="C16">
            <v>-2000000000</v>
          </cell>
          <cell r="D16">
            <v>0</v>
          </cell>
          <cell r="E16">
            <v>-2000000000</v>
          </cell>
          <cell r="F16">
            <v>0</v>
          </cell>
          <cell r="G16">
            <v>0</v>
          </cell>
          <cell r="H16">
            <v>2000000000</v>
          </cell>
          <cell r="I16">
            <v>0</v>
          </cell>
          <cell r="J16">
            <v>2000000000</v>
          </cell>
          <cell r="K16">
            <v>0</v>
          </cell>
          <cell r="L16">
            <v>0</v>
          </cell>
        </row>
        <row r="17">
          <cell r="A17" t="str">
            <v>Total Short Term Funding Term</v>
          </cell>
          <cell r="B17">
            <v>-10228661000</v>
          </cell>
          <cell r="C17">
            <v>-11716953000</v>
          </cell>
          <cell r="D17">
            <v>0</v>
          </cell>
          <cell r="E17">
            <v>-11716953000</v>
          </cell>
          <cell r="F17">
            <v>0</v>
          </cell>
          <cell r="G17">
            <v>0</v>
          </cell>
          <cell r="H17">
            <v>10281907000</v>
          </cell>
          <cell r="I17">
            <v>0</v>
          </cell>
          <cell r="J17">
            <v>10281907000</v>
          </cell>
          <cell r="K17">
            <v>0</v>
          </cell>
          <cell r="L17">
            <v>-11663707000</v>
          </cell>
        </row>
        <row r="18">
          <cell r="A18" t="str">
            <v>Non-Fair Value Option</v>
          </cell>
          <cell r="B18">
            <v>-9638661000</v>
          </cell>
          <cell r="C18">
            <v>-11096953000</v>
          </cell>
          <cell r="D18">
            <v>0</v>
          </cell>
          <cell r="E18">
            <v>-11096953000</v>
          </cell>
          <cell r="F18">
            <v>0</v>
          </cell>
          <cell r="G18">
            <v>0</v>
          </cell>
          <cell r="H18">
            <v>10281907000</v>
          </cell>
          <cell r="I18">
            <v>0</v>
          </cell>
          <cell r="J18">
            <v>10281907000</v>
          </cell>
          <cell r="K18">
            <v>0</v>
          </cell>
          <cell r="L18">
            <v>-10453707000</v>
          </cell>
        </row>
        <row r="19">
          <cell r="A19" t="str">
            <v>NA</v>
          </cell>
          <cell r="B19">
            <v>-9638661000</v>
          </cell>
          <cell r="C19">
            <v>-11096953000</v>
          </cell>
          <cell r="D19">
            <v>0</v>
          </cell>
          <cell r="E19">
            <v>-11096953000</v>
          </cell>
          <cell r="F19">
            <v>0</v>
          </cell>
          <cell r="G19">
            <v>0</v>
          </cell>
          <cell r="H19">
            <v>10281907000</v>
          </cell>
          <cell r="I19">
            <v>0</v>
          </cell>
          <cell r="J19">
            <v>10281907000</v>
          </cell>
          <cell r="K19">
            <v>0</v>
          </cell>
          <cell r="L19">
            <v>-10453707000</v>
          </cell>
        </row>
        <row r="20">
          <cell r="A20" t="str">
            <v>NA</v>
          </cell>
          <cell r="B20">
            <v>-9638661000</v>
          </cell>
          <cell r="C20">
            <v>-11096953000</v>
          </cell>
          <cell r="D20">
            <v>0</v>
          </cell>
          <cell r="E20">
            <v>-11096953000</v>
          </cell>
          <cell r="F20">
            <v>0</v>
          </cell>
          <cell r="G20">
            <v>0</v>
          </cell>
          <cell r="H20">
            <v>10281907000</v>
          </cell>
          <cell r="I20">
            <v>0</v>
          </cell>
          <cell r="J20">
            <v>10281907000</v>
          </cell>
          <cell r="K20">
            <v>0</v>
          </cell>
          <cell r="L20">
            <v>-10453707000</v>
          </cell>
        </row>
        <row r="21">
          <cell r="A21" t="str">
            <v>ST-Debt Callable Fixed Rate MTN</v>
          </cell>
          <cell r="B21">
            <v>-590000000</v>
          </cell>
          <cell r="C21">
            <v>-620000000</v>
          </cell>
          <cell r="D21">
            <v>0</v>
          </cell>
          <cell r="E21">
            <v>-620000000</v>
          </cell>
          <cell r="F21">
            <v>0</v>
          </cell>
          <cell r="G21">
            <v>0</v>
          </cell>
          <cell r="H21">
            <v>0</v>
          </cell>
          <cell r="I21">
            <v>0</v>
          </cell>
          <cell r="J21">
            <v>0</v>
          </cell>
          <cell r="K21">
            <v>0</v>
          </cell>
          <cell r="L21">
            <v>-1210000000</v>
          </cell>
        </row>
        <row r="22">
          <cell r="A22" t="str">
            <v>ST - Other - Non-Callable</v>
          </cell>
          <cell r="B22">
            <v>0</v>
          </cell>
          <cell r="C22">
            <v>-200000000</v>
          </cell>
          <cell r="D22">
            <v>0</v>
          </cell>
          <cell r="E22">
            <v>-200000000</v>
          </cell>
          <cell r="F22">
            <v>0</v>
          </cell>
          <cell r="G22">
            <v>0</v>
          </cell>
          <cell r="H22">
            <v>0</v>
          </cell>
          <cell r="I22">
            <v>0</v>
          </cell>
          <cell r="J22">
            <v>0</v>
          </cell>
          <cell r="K22">
            <v>0</v>
          </cell>
          <cell r="L22">
            <v>-200000000</v>
          </cell>
        </row>
        <row r="23">
          <cell r="A23" t="str">
            <v>ST - Other - Non-Callable</v>
          </cell>
          <cell r="B23">
            <v>0</v>
          </cell>
          <cell r="C23">
            <v>-200000000</v>
          </cell>
          <cell r="D23">
            <v>0</v>
          </cell>
          <cell r="E23">
            <v>-200000000</v>
          </cell>
          <cell r="F23">
            <v>0</v>
          </cell>
          <cell r="G23">
            <v>0</v>
          </cell>
          <cell r="H23">
            <v>0</v>
          </cell>
          <cell r="I23">
            <v>0</v>
          </cell>
          <cell r="J23">
            <v>0</v>
          </cell>
          <cell r="K23">
            <v>0</v>
          </cell>
          <cell r="L23">
            <v>-200000000</v>
          </cell>
        </row>
        <row r="24">
          <cell r="A24" t="str">
            <v>ST-Debt</v>
          </cell>
          <cell r="B24">
            <v>-9638661000</v>
          </cell>
          <cell r="C24">
            <v>-10896953000</v>
          </cell>
          <cell r="D24">
            <v>0</v>
          </cell>
          <cell r="E24">
            <v>-10896953000</v>
          </cell>
          <cell r="F24">
            <v>0</v>
          </cell>
          <cell r="G24">
            <v>0</v>
          </cell>
          <cell r="H24">
            <v>10281907000</v>
          </cell>
          <cell r="I24">
            <v>0</v>
          </cell>
          <cell r="J24">
            <v>10281907000</v>
          </cell>
          <cell r="K24">
            <v>0</v>
          </cell>
          <cell r="L24">
            <v>-10253707000</v>
          </cell>
        </row>
        <row r="25">
          <cell r="A25" t="str">
            <v>ST-Debt</v>
          </cell>
          <cell r="B25">
            <v>-9638661000</v>
          </cell>
          <cell r="C25">
            <v>-10896953000</v>
          </cell>
          <cell r="D25">
            <v>0</v>
          </cell>
          <cell r="E25">
            <v>-10896953000</v>
          </cell>
          <cell r="F25">
            <v>0</v>
          </cell>
          <cell r="G25">
            <v>0</v>
          </cell>
          <cell r="H25">
            <v>10281907000</v>
          </cell>
          <cell r="I25">
            <v>0</v>
          </cell>
          <cell r="J25">
            <v>10281907000</v>
          </cell>
          <cell r="K25">
            <v>0</v>
          </cell>
          <cell r="L25">
            <v>-10253707000</v>
          </cell>
        </row>
        <row r="26">
          <cell r="A26" t="str">
            <v>Total Long Term Funding Debt</v>
          </cell>
          <cell r="B26">
            <v>-129023280813.78999</v>
          </cell>
          <cell r="C26">
            <v>-730000000</v>
          </cell>
          <cell r="D26">
            <v>0</v>
          </cell>
          <cell r="E26">
            <v>-730000000</v>
          </cell>
          <cell r="F26">
            <v>0</v>
          </cell>
          <cell r="G26">
            <v>0</v>
          </cell>
          <cell r="H26">
            <v>2037588202.9400001</v>
          </cell>
          <cell r="I26">
            <v>-50242.48</v>
          </cell>
          <cell r="J26">
            <v>2037537960.46</v>
          </cell>
          <cell r="K26">
            <v>-5877813.0499999998</v>
          </cell>
          <cell r="L26">
            <v>-127721620666.38</v>
          </cell>
        </row>
        <row r="27">
          <cell r="A27" t="str">
            <v>Fair Value Option</v>
          </cell>
          <cell r="B27">
            <v>-1144660056.72</v>
          </cell>
          <cell r="C27">
            <v>0</v>
          </cell>
          <cell r="D27">
            <v>0</v>
          </cell>
          <cell r="E27">
            <v>0</v>
          </cell>
          <cell r="F27">
            <v>0</v>
          </cell>
          <cell r="G27">
            <v>0</v>
          </cell>
          <cell r="H27">
            <v>13699485.449999999</v>
          </cell>
          <cell r="I27">
            <v>0</v>
          </cell>
          <cell r="J27">
            <v>13699485.449999999</v>
          </cell>
          <cell r="K27">
            <v>0</v>
          </cell>
          <cell r="L27">
            <v>-1130960571.27</v>
          </cell>
        </row>
        <row r="28">
          <cell r="A28" t="str">
            <v>NA</v>
          </cell>
          <cell r="B28">
            <v>-1144660056.72</v>
          </cell>
          <cell r="C28">
            <v>0</v>
          </cell>
          <cell r="D28">
            <v>0</v>
          </cell>
          <cell r="E28">
            <v>0</v>
          </cell>
          <cell r="F28">
            <v>0</v>
          </cell>
          <cell r="G28">
            <v>0</v>
          </cell>
          <cell r="H28">
            <v>13699485.449999999</v>
          </cell>
          <cell r="I28">
            <v>0</v>
          </cell>
          <cell r="J28">
            <v>13699485.449999999</v>
          </cell>
          <cell r="K28">
            <v>0</v>
          </cell>
          <cell r="L28">
            <v>-1130960571.27</v>
          </cell>
        </row>
        <row r="29">
          <cell r="A29" t="str">
            <v>NA</v>
          </cell>
          <cell r="B29">
            <v>-1144660056.72</v>
          </cell>
          <cell r="C29">
            <v>0</v>
          </cell>
          <cell r="D29">
            <v>0</v>
          </cell>
          <cell r="E29">
            <v>0</v>
          </cell>
          <cell r="F29">
            <v>0</v>
          </cell>
          <cell r="G29">
            <v>0</v>
          </cell>
          <cell r="H29">
            <v>13699485.449999999</v>
          </cell>
          <cell r="I29">
            <v>0</v>
          </cell>
          <cell r="J29">
            <v>13699485.449999999</v>
          </cell>
          <cell r="K29">
            <v>0</v>
          </cell>
          <cell r="L29">
            <v>-1130960571.27</v>
          </cell>
        </row>
        <row r="30">
          <cell r="A30" t="str">
            <v>LT - CAS</v>
          </cell>
          <cell r="B30">
            <v>-894660056.72000003</v>
          </cell>
          <cell r="C30">
            <v>0</v>
          </cell>
          <cell r="D30">
            <v>0</v>
          </cell>
          <cell r="E30">
            <v>0</v>
          </cell>
          <cell r="F30">
            <v>0</v>
          </cell>
          <cell r="G30">
            <v>0</v>
          </cell>
          <cell r="H30">
            <v>13699485.449999999</v>
          </cell>
          <cell r="I30">
            <v>0</v>
          </cell>
          <cell r="J30">
            <v>13699485.449999999</v>
          </cell>
          <cell r="K30">
            <v>0</v>
          </cell>
          <cell r="L30">
            <v>-880960571.26999998</v>
          </cell>
        </row>
        <row r="31">
          <cell r="A31" t="str">
            <v>LT - CAS</v>
          </cell>
          <cell r="B31">
            <v>-894660056.72000003</v>
          </cell>
          <cell r="C31">
            <v>0</v>
          </cell>
          <cell r="D31">
            <v>0</v>
          </cell>
          <cell r="E31">
            <v>0</v>
          </cell>
          <cell r="F31">
            <v>0</v>
          </cell>
          <cell r="G31">
            <v>0</v>
          </cell>
          <cell r="H31">
            <v>13699485.449999999</v>
          </cell>
          <cell r="I31">
            <v>0</v>
          </cell>
          <cell r="J31">
            <v>13699485.449999999</v>
          </cell>
          <cell r="K31">
            <v>0</v>
          </cell>
          <cell r="L31">
            <v>-880960571.26999998</v>
          </cell>
        </row>
        <row r="32">
          <cell r="A32" t="str">
            <v>Non-Callable Floating Rate MTN</v>
          </cell>
          <cell r="B32">
            <v>-250000000</v>
          </cell>
          <cell r="C32">
            <v>0</v>
          </cell>
          <cell r="D32">
            <v>0</v>
          </cell>
          <cell r="E32">
            <v>0</v>
          </cell>
          <cell r="F32">
            <v>0</v>
          </cell>
          <cell r="G32">
            <v>0</v>
          </cell>
          <cell r="H32">
            <v>0</v>
          </cell>
          <cell r="I32">
            <v>0</v>
          </cell>
          <cell r="J32">
            <v>0</v>
          </cell>
          <cell r="K32">
            <v>0</v>
          </cell>
          <cell r="L32">
            <v>-250000000</v>
          </cell>
        </row>
        <row r="33">
          <cell r="A33" t="str">
            <v>Non-Callable Floating Rate MTN</v>
          </cell>
          <cell r="B33">
            <v>-250000000</v>
          </cell>
          <cell r="C33">
            <v>0</v>
          </cell>
          <cell r="D33">
            <v>0</v>
          </cell>
          <cell r="E33">
            <v>0</v>
          </cell>
          <cell r="F33">
            <v>0</v>
          </cell>
          <cell r="G33">
            <v>0</v>
          </cell>
          <cell r="H33">
            <v>0</v>
          </cell>
          <cell r="I33">
            <v>0</v>
          </cell>
          <cell r="J33">
            <v>0</v>
          </cell>
          <cell r="K33">
            <v>0</v>
          </cell>
          <cell r="L33">
            <v>-250000000</v>
          </cell>
        </row>
        <row r="34">
          <cell r="A34" t="str">
            <v>Non-Fair Value Option</v>
          </cell>
          <cell r="B34">
            <v>-127878620757.07001</v>
          </cell>
          <cell r="C34">
            <v>-730000000</v>
          </cell>
          <cell r="D34">
            <v>0</v>
          </cell>
          <cell r="E34">
            <v>-730000000</v>
          </cell>
          <cell r="F34">
            <v>0</v>
          </cell>
          <cell r="G34">
            <v>0</v>
          </cell>
          <cell r="H34">
            <v>2023888717.49</v>
          </cell>
          <cell r="I34">
            <v>-50242.48</v>
          </cell>
          <cell r="J34">
            <v>2023838475.01</v>
          </cell>
          <cell r="K34">
            <v>-5877813.0499999998</v>
          </cell>
          <cell r="L34">
            <v>-126590660095.11</v>
          </cell>
        </row>
        <row r="35">
          <cell r="A35" t="str">
            <v>NA</v>
          </cell>
          <cell r="B35">
            <v>-127878620757.07001</v>
          </cell>
          <cell r="C35">
            <v>-730000000</v>
          </cell>
          <cell r="D35">
            <v>0</v>
          </cell>
          <cell r="E35">
            <v>-730000000</v>
          </cell>
          <cell r="F35">
            <v>0</v>
          </cell>
          <cell r="G35">
            <v>0</v>
          </cell>
          <cell r="H35">
            <v>2023888717.49</v>
          </cell>
          <cell r="I35">
            <v>-50242.48</v>
          </cell>
          <cell r="J35">
            <v>2023838475.01</v>
          </cell>
          <cell r="K35">
            <v>-5877813.0499999998</v>
          </cell>
          <cell r="L35">
            <v>-126590660095.11</v>
          </cell>
        </row>
        <row r="36">
          <cell r="A36" t="str">
            <v>NA</v>
          </cell>
          <cell r="B36">
            <v>-127878620757.07001</v>
          </cell>
          <cell r="C36">
            <v>-730000000</v>
          </cell>
          <cell r="D36">
            <v>0</v>
          </cell>
          <cell r="E36">
            <v>-730000000</v>
          </cell>
          <cell r="F36">
            <v>0</v>
          </cell>
          <cell r="G36">
            <v>0</v>
          </cell>
          <cell r="H36">
            <v>2023888717.49</v>
          </cell>
          <cell r="I36">
            <v>-50242.48</v>
          </cell>
          <cell r="J36">
            <v>2023838475.01</v>
          </cell>
          <cell r="K36">
            <v>-5877813.0499999998</v>
          </cell>
          <cell r="L36">
            <v>-126590660095.11</v>
          </cell>
        </row>
        <row r="37">
          <cell r="A37" t="str">
            <v>Benchmark Notes &amp; Bonds</v>
          </cell>
          <cell r="B37">
            <v>-76739666000</v>
          </cell>
          <cell r="C37">
            <v>0</v>
          </cell>
          <cell r="D37">
            <v>0</v>
          </cell>
          <cell r="E37">
            <v>0</v>
          </cell>
          <cell r="F37">
            <v>0</v>
          </cell>
          <cell r="G37">
            <v>0</v>
          </cell>
          <cell r="H37">
            <v>2000000000</v>
          </cell>
          <cell r="I37">
            <v>0</v>
          </cell>
          <cell r="J37">
            <v>2000000000</v>
          </cell>
          <cell r="K37">
            <v>0</v>
          </cell>
          <cell r="L37">
            <v>-74739666000</v>
          </cell>
        </row>
        <row r="38">
          <cell r="A38" t="str">
            <v>Benchmark Notes &amp; Bonds</v>
          </cell>
          <cell r="B38">
            <v>-76739666000</v>
          </cell>
          <cell r="C38">
            <v>0</v>
          </cell>
          <cell r="D38">
            <v>0</v>
          </cell>
          <cell r="E38">
            <v>0</v>
          </cell>
          <cell r="F38">
            <v>0</v>
          </cell>
          <cell r="G38">
            <v>0</v>
          </cell>
          <cell r="H38">
            <v>2000000000</v>
          </cell>
          <cell r="I38">
            <v>0</v>
          </cell>
          <cell r="J38">
            <v>2000000000</v>
          </cell>
          <cell r="K38">
            <v>0</v>
          </cell>
          <cell r="L38">
            <v>-74739666000</v>
          </cell>
        </row>
        <row r="39">
          <cell r="A39" t="str">
            <v>Callable Fixed Rate MTN</v>
          </cell>
          <cell r="B39">
            <v>-38292290000</v>
          </cell>
          <cell r="C39">
            <v>-730000000</v>
          </cell>
          <cell r="D39">
            <v>0</v>
          </cell>
          <cell r="E39">
            <v>-730000000</v>
          </cell>
          <cell r="F39">
            <v>0</v>
          </cell>
          <cell r="G39">
            <v>0</v>
          </cell>
          <cell r="H39">
            <v>0</v>
          </cell>
          <cell r="I39">
            <v>0</v>
          </cell>
          <cell r="J39">
            <v>0</v>
          </cell>
          <cell r="K39">
            <v>0</v>
          </cell>
          <cell r="L39">
            <v>-39022290000</v>
          </cell>
        </row>
        <row r="40">
          <cell r="A40" t="str">
            <v>Callable Fixed Rate MTN</v>
          </cell>
          <cell r="B40">
            <v>-38292290000</v>
          </cell>
          <cell r="C40">
            <v>-730000000</v>
          </cell>
          <cell r="D40">
            <v>0</v>
          </cell>
          <cell r="E40">
            <v>-730000000</v>
          </cell>
          <cell r="F40">
            <v>0</v>
          </cell>
          <cell r="G40">
            <v>0</v>
          </cell>
          <cell r="H40">
            <v>0</v>
          </cell>
          <cell r="I40">
            <v>0</v>
          </cell>
          <cell r="J40">
            <v>0</v>
          </cell>
          <cell r="K40">
            <v>0</v>
          </cell>
          <cell r="L40">
            <v>-39022290000</v>
          </cell>
        </row>
        <row r="41">
          <cell r="A41" t="str">
            <v>LT - CAS</v>
          </cell>
          <cell r="B41">
            <v>-4303474074.1199999</v>
          </cell>
          <cell r="C41">
            <v>0</v>
          </cell>
          <cell r="D41">
            <v>0</v>
          </cell>
          <cell r="E41">
            <v>0</v>
          </cell>
          <cell r="F41">
            <v>0</v>
          </cell>
          <cell r="G41">
            <v>0</v>
          </cell>
          <cell r="H41">
            <v>23888717.489999998</v>
          </cell>
          <cell r="I41">
            <v>-50242.48</v>
          </cell>
          <cell r="J41">
            <v>23838475.010000002</v>
          </cell>
          <cell r="K41">
            <v>0</v>
          </cell>
          <cell r="L41">
            <v>-4279635599.1100001</v>
          </cell>
        </row>
        <row r="42">
          <cell r="A42" t="str">
            <v>LT - CAS</v>
          </cell>
          <cell r="B42">
            <v>-4303474074.1199999</v>
          </cell>
          <cell r="C42">
            <v>0</v>
          </cell>
          <cell r="D42">
            <v>0</v>
          </cell>
          <cell r="E42">
            <v>0</v>
          </cell>
          <cell r="F42">
            <v>0</v>
          </cell>
          <cell r="G42">
            <v>0</v>
          </cell>
          <cell r="H42">
            <v>23888717.489999998</v>
          </cell>
          <cell r="I42">
            <v>-50242.48</v>
          </cell>
          <cell r="J42">
            <v>23838475.010000002</v>
          </cell>
          <cell r="K42">
            <v>0</v>
          </cell>
          <cell r="L42">
            <v>-4279635599.1100001</v>
          </cell>
        </row>
        <row r="43">
          <cell r="A43" t="str">
            <v>LT - FX Debt</v>
          </cell>
          <cell r="B43">
            <v>-299669274.94999999</v>
          </cell>
          <cell r="C43">
            <v>0</v>
          </cell>
          <cell r="D43">
            <v>0</v>
          </cell>
          <cell r="E43">
            <v>0</v>
          </cell>
          <cell r="F43">
            <v>0</v>
          </cell>
          <cell r="G43">
            <v>0</v>
          </cell>
          <cell r="H43">
            <v>0</v>
          </cell>
          <cell r="I43">
            <v>0</v>
          </cell>
          <cell r="J43">
            <v>0</v>
          </cell>
          <cell r="K43">
            <v>-5877813.0499999998</v>
          </cell>
          <cell r="L43">
            <v>-305547088</v>
          </cell>
        </row>
        <row r="44">
          <cell r="A44" t="str">
            <v>LT - FX Debt</v>
          </cell>
          <cell r="B44">
            <v>-299669274.94999999</v>
          </cell>
          <cell r="C44">
            <v>0</v>
          </cell>
          <cell r="D44">
            <v>0</v>
          </cell>
          <cell r="E44">
            <v>0</v>
          </cell>
          <cell r="F44">
            <v>0</v>
          </cell>
          <cell r="G44">
            <v>0</v>
          </cell>
          <cell r="H44">
            <v>0</v>
          </cell>
          <cell r="I44">
            <v>0</v>
          </cell>
          <cell r="J44">
            <v>0</v>
          </cell>
          <cell r="K44">
            <v>-5877813.0499999998</v>
          </cell>
          <cell r="L44">
            <v>-305547088</v>
          </cell>
        </row>
        <row r="45">
          <cell r="A45" t="str">
            <v>Non-Callable Fixed Rate MTN</v>
          </cell>
          <cell r="B45">
            <v>-8243521408</v>
          </cell>
          <cell r="C45">
            <v>0</v>
          </cell>
          <cell r="D45">
            <v>0</v>
          </cell>
          <cell r="E45">
            <v>0</v>
          </cell>
          <cell r="F45">
            <v>0</v>
          </cell>
          <cell r="G45">
            <v>0</v>
          </cell>
          <cell r="H45">
            <v>0</v>
          </cell>
          <cell r="I45">
            <v>0</v>
          </cell>
          <cell r="J45">
            <v>0</v>
          </cell>
          <cell r="K45">
            <v>0</v>
          </cell>
          <cell r="L45">
            <v>-8243521408</v>
          </cell>
        </row>
        <row r="46">
          <cell r="A46" t="str">
            <v>Non-Callable Fixed Rate MTN</v>
          </cell>
          <cell r="B46">
            <v>-8243521408</v>
          </cell>
          <cell r="C46">
            <v>0</v>
          </cell>
          <cell r="D46">
            <v>0</v>
          </cell>
          <cell r="E46">
            <v>0</v>
          </cell>
          <cell r="F46">
            <v>0</v>
          </cell>
          <cell r="G46">
            <v>0</v>
          </cell>
          <cell r="H46">
            <v>0</v>
          </cell>
          <cell r="I46">
            <v>0</v>
          </cell>
          <cell r="J46">
            <v>0</v>
          </cell>
          <cell r="K46">
            <v>0</v>
          </cell>
          <cell r="L46">
            <v>-8243521408</v>
          </cell>
        </row>
      </sheetData>
      <sheetData sheetId="4"/>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1.Monthly Summary"/>
      <sheetName val=" A2.Funding Summary"/>
      <sheetName val=" A3.GL Balances"/>
      <sheetName val="A4.GL Tie out"/>
      <sheetName val="A5.Summary"/>
      <sheetName val="A6.CUSIP Details"/>
      <sheetName val="A7. Debt Balance Sheet"/>
    </sheetNames>
    <sheetDataSet>
      <sheetData sheetId="0"/>
      <sheetData sheetId="1"/>
      <sheetData sheetId="2"/>
      <sheetData sheetId="3"/>
      <sheetData sheetId="4">
        <row r="5">
          <cell r="A5" t="str">
            <v>Enter Accounting Framework:</v>
          </cell>
          <cell r="B5" t="str">
            <v>GAAP Accounting</v>
          </cell>
        </row>
        <row r="7">
          <cell r="A7" t="str">
            <v>Date and Time: 04/12/2023 09:24 PM</v>
          </cell>
        </row>
        <row r="8">
          <cell r="A8" t="str">
            <v>Report Environment: PROD</v>
          </cell>
        </row>
        <row r="9">
          <cell r="A9" t="str">
            <v>Report Description: This report shows Debt redemption value (UPB) activity, walking forward from beginning balance to ending balance. All Debt is represented in USD Equivalent only</v>
          </cell>
        </row>
        <row r="10">
          <cell r="A10" t="str">
            <v>Term Type</v>
          </cell>
          <cell r="B10" t="str">
            <v>Beginning Balance</v>
          </cell>
          <cell r="C10" t="str">
            <v>New Issues (-)</v>
          </cell>
          <cell r="D10" t="str">
            <v>Re-opens (-)</v>
          </cell>
          <cell r="E10" t="str">
            <v>Total Issuances (-)</v>
          </cell>
          <cell r="F10" t="str">
            <v>Repurchases (+)</v>
          </cell>
          <cell r="G10" t="str">
            <v>Calls / Puts (+)</v>
          </cell>
          <cell r="H10" t="str">
            <v>Scheduled Paydown / Maturites (+)</v>
          </cell>
          <cell r="I10" t="str">
            <v>Non-Cash Principal Adjustment</v>
          </cell>
          <cell r="J10" t="str">
            <v>Total Redemptions (+)</v>
          </cell>
          <cell r="K10" t="str">
            <v>FX Translation Gain / (Loss)</v>
          </cell>
          <cell r="L10" t="str">
            <v>Report Calculated Ending Balance</v>
          </cell>
        </row>
        <row r="11">
          <cell r="A11" t="str">
            <v>Total Fed Funds Purchased &amp; Repo</v>
          </cell>
          <cell r="B11">
            <v>0</v>
          </cell>
          <cell r="C11">
            <v>-1000000000</v>
          </cell>
          <cell r="D11">
            <v>0</v>
          </cell>
          <cell r="E11">
            <v>-1000000000</v>
          </cell>
          <cell r="F11">
            <v>0</v>
          </cell>
          <cell r="G11">
            <v>0</v>
          </cell>
          <cell r="H11">
            <v>1000000000</v>
          </cell>
          <cell r="I11">
            <v>0</v>
          </cell>
          <cell r="J11">
            <v>1000000000</v>
          </cell>
          <cell r="K11">
            <v>0</v>
          </cell>
          <cell r="L11">
            <v>0</v>
          </cell>
        </row>
        <row r="12">
          <cell r="A12" t="str">
            <v>Non-Fair Value Option</v>
          </cell>
          <cell r="B12">
            <v>0</v>
          </cell>
          <cell r="C12">
            <v>-1000000000</v>
          </cell>
          <cell r="D12">
            <v>0</v>
          </cell>
          <cell r="E12">
            <v>-1000000000</v>
          </cell>
          <cell r="F12">
            <v>0</v>
          </cell>
          <cell r="G12">
            <v>0</v>
          </cell>
          <cell r="H12">
            <v>1000000000</v>
          </cell>
          <cell r="I12">
            <v>0</v>
          </cell>
          <cell r="J12">
            <v>1000000000</v>
          </cell>
          <cell r="K12">
            <v>0</v>
          </cell>
          <cell r="L12">
            <v>0</v>
          </cell>
        </row>
        <row r="13">
          <cell r="A13" t="str">
            <v>NA</v>
          </cell>
          <cell r="B13">
            <v>0</v>
          </cell>
          <cell r="C13">
            <v>-1000000000</v>
          </cell>
          <cell r="D13">
            <v>0</v>
          </cell>
          <cell r="E13">
            <v>-1000000000</v>
          </cell>
          <cell r="F13">
            <v>0</v>
          </cell>
          <cell r="G13">
            <v>0</v>
          </cell>
          <cell r="H13">
            <v>1000000000</v>
          </cell>
          <cell r="I13">
            <v>0</v>
          </cell>
          <cell r="J13">
            <v>1000000000</v>
          </cell>
          <cell r="K13">
            <v>0</v>
          </cell>
          <cell r="L13">
            <v>0</v>
          </cell>
        </row>
        <row r="14">
          <cell r="A14" t="str">
            <v>NA</v>
          </cell>
          <cell r="B14">
            <v>0</v>
          </cell>
          <cell r="C14">
            <v>-1000000000</v>
          </cell>
          <cell r="D14">
            <v>0</v>
          </cell>
          <cell r="E14">
            <v>-1000000000</v>
          </cell>
          <cell r="F14">
            <v>0</v>
          </cell>
          <cell r="G14">
            <v>0</v>
          </cell>
          <cell r="H14">
            <v>1000000000</v>
          </cell>
          <cell r="I14">
            <v>0</v>
          </cell>
          <cell r="J14">
            <v>1000000000</v>
          </cell>
          <cell r="K14">
            <v>0</v>
          </cell>
          <cell r="L14">
            <v>0</v>
          </cell>
        </row>
        <row r="15">
          <cell r="A15" t="str">
            <v>Intraday Repo</v>
          </cell>
          <cell r="B15">
            <v>0</v>
          </cell>
          <cell r="C15">
            <v>-1000000000</v>
          </cell>
          <cell r="D15">
            <v>0</v>
          </cell>
          <cell r="E15">
            <v>-1000000000</v>
          </cell>
          <cell r="F15">
            <v>0</v>
          </cell>
          <cell r="G15">
            <v>0</v>
          </cell>
          <cell r="H15">
            <v>1000000000</v>
          </cell>
          <cell r="I15">
            <v>0</v>
          </cell>
          <cell r="J15">
            <v>1000000000</v>
          </cell>
          <cell r="K15">
            <v>0</v>
          </cell>
          <cell r="L15">
            <v>0</v>
          </cell>
        </row>
        <row r="16">
          <cell r="A16" t="str">
            <v>Intraday Repo</v>
          </cell>
          <cell r="B16">
            <v>0</v>
          </cell>
          <cell r="C16">
            <v>-1000000000</v>
          </cell>
          <cell r="D16">
            <v>0</v>
          </cell>
          <cell r="E16">
            <v>-1000000000</v>
          </cell>
          <cell r="F16">
            <v>0</v>
          </cell>
          <cell r="G16">
            <v>0</v>
          </cell>
          <cell r="H16">
            <v>1000000000</v>
          </cell>
          <cell r="I16">
            <v>0</v>
          </cell>
          <cell r="J16">
            <v>1000000000</v>
          </cell>
          <cell r="K16">
            <v>0</v>
          </cell>
          <cell r="L16">
            <v>0</v>
          </cell>
        </row>
        <row r="17">
          <cell r="A17" t="str">
            <v>Total Short Term Funding Term</v>
          </cell>
          <cell r="B17">
            <v>-11556646000</v>
          </cell>
          <cell r="C17">
            <v>-28105560000</v>
          </cell>
          <cell r="D17">
            <v>-25000000</v>
          </cell>
          <cell r="E17">
            <v>-28130560000</v>
          </cell>
          <cell r="F17">
            <v>0</v>
          </cell>
          <cell r="G17">
            <v>0</v>
          </cell>
          <cell r="H17">
            <v>25658485000</v>
          </cell>
          <cell r="I17">
            <v>0</v>
          </cell>
          <cell r="J17">
            <v>25658485000</v>
          </cell>
          <cell r="K17">
            <v>0</v>
          </cell>
          <cell r="L17">
            <v>-14028721000</v>
          </cell>
        </row>
        <row r="18">
          <cell r="A18" t="str">
            <v>Non-Fair Value Option</v>
          </cell>
          <cell r="B18">
            <v>-9351646000</v>
          </cell>
          <cell r="C18">
            <v>-26984260000</v>
          </cell>
          <cell r="D18">
            <v>-25000000</v>
          </cell>
          <cell r="E18">
            <v>-27009260000</v>
          </cell>
          <cell r="F18">
            <v>0</v>
          </cell>
          <cell r="G18">
            <v>0</v>
          </cell>
          <cell r="H18">
            <v>25658485000</v>
          </cell>
          <cell r="I18">
            <v>0</v>
          </cell>
          <cell r="J18">
            <v>25658485000</v>
          </cell>
          <cell r="K18">
            <v>0</v>
          </cell>
          <cell r="L18">
            <v>-10702421000</v>
          </cell>
        </row>
        <row r="19">
          <cell r="A19" t="str">
            <v>NA</v>
          </cell>
          <cell r="B19">
            <v>-9351646000</v>
          </cell>
          <cell r="C19">
            <v>-26984260000</v>
          </cell>
          <cell r="D19">
            <v>-25000000</v>
          </cell>
          <cell r="E19">
            <v>-27009260000</v>
          </cell>
          <cell r="F19">
            <v>0</v>
          </cell>
          <cell r="G19">
            <v>0</v>
          </cell>
          <cell r="H19">
            <v>25658485000</v>
          </cell>
          <cell r="I19">
            <v>0</v>
          </cell>
          <cell r="J19">
            <v>25658485000</v>
          </cell>
          <cell r="K19">
            <v>0</v>
          </cell>
          <cell r="L19">
            <v>-10702421000</v>
          </cell>
        </row>
        <row r="20">
          <cell r="A20" t="str">
            <v>NA</v>
          </cell>
          <cell r="B20">
            <v>-9351646000</v>
          </cell>
          <cell r="C20">
            <v>-26984260000</v>
          </cell>
          <cell r="D20">
            <v>-25000000</v>
          </cell>
          <cell r="E20">
            <v>-27009260000</v>
          </cell>
          <cell r="F20">
            <v>0</v>
          </cell>
          <cell r="G20">
            <v>0</v>
          </cell>
          <cell r="H20">
            <v>25658485000</v>
          </cell>
          <cell r="I20">
            <v>0</v>
          </cell>
          <cell r="J20">
            <v>25658485000</v>
          </cell>
          <cell r="K20">
            <v>0</v>
          </cell>
          <cell r="L20">
            <v>-10702421000</v>
          </cell>
        </row>
        <row r="21">
          <cell r="A21" t="str">
            <v>ST-Debt Callable Fixed Rate MTN</v>
          </cell>
          <cell r="B21">
            <v>-2205000000</v>
          </cell>
          <cell r="C21">
            <v>-1121300000</v>
          </cell>
          <cell r="E21">
            <v>-1121300000</v>
          </cell>
          <cell r="J21">
            <v>0</v>
          </cell>
          <cell r="K21">
            <v>0</v>
          </cell>
          <cell r="L21">
            <v>-3326300000</v>
          </cell>
        </row>
        <row r="22">
          <cell r="A22" t="str">
            <v>ST - Other - Non-Callable</v>
          </cell>
          <cell r="B22">
            <v>-225000000</v>
          </cell>
          <cell r="C22">
            <v>-100000000</v>
          </cell>
          <cell r="D22">
            <v>-25000000</v>
          </cell>
          <cell r="E22">
            <v>-125000000</v>
          </cell>
          <cell r="F22">
            <v>0</v>
          </cell>
          <cell r="G22">
            <v>0</v>
          </cell>
          <cell r="H22">
            <v>0</v>
          </cell>
          <cell r="I22">
            <v>0</v>
          </cell>
          <cell r="J22">
            <v>0</v>
          </cell>
          <cell r="K22">
            <v>0</v>
          </cell>
          <cell r="L22">
            <v>-350000000</v>
          </cell>
        </row>
        <row r="23">
          <cell r="A23" t="str">
            <v>ST - Other - Non-Callable</v>
          </cell>
          <cell r="B23">
            <v>-225000000</v>
          </cell>
          <cell r="C23">
            <v>-100000000</v>
          </cell>
          <cell r="D23">
            <v>-25000000</v>
          </cell>
          <cell r="E23">
            <v>-125000000</v>
          </cell>
          <cell r="F23">
            <v>0</v>
          </cell>
          <cell r="G23">
            <v>0</v>
          </cell>
          <cell r="H23">
            <v>0</v>
          </cell>
          <cell r="I23">
            <v>0</v>
          </cell>
          <cell r="J23">
            <v>0</v>
          </cell>
          <cell r="K23">
            <v>0</v>
          </cell>
          <cell r="L23">
            <v>-350000000</v>
          </cell>
        </row>
        <row r="24">
          <cell r="A24" t="str">
            <v>ST-Debt</v>
          </cell>
          <cell r="B24">
            <v>-9126646000</v>
          </cell>
          <cell r="C24">
            <v>-26884260000</v>
          </cell>
          <cell r="D24">
            <v>0</v>
          </cell>
          <cell r="E24">
            <v>-26884260000</v>
          </cell>
          <cell r="F24">
            <v>0</v>
          </cell>
          <cell r="G24">
            <v>0</v>
          </cell>
          <cell r="H24">
            <v>25658485000</v>
          </cell>
          <cell r="I24">
            <v>0</v>
          </cell>
          <cell r="J24">
            <v>25658485000</v>
          </cell>
          <cell r="K24">
            <v>0</v>
          </cell>
          <cell r="L24">
            <v>-10352421000</v>
          </cell>
        </row>
        <row r="25">
          <cell r="A25" t="str">
            <v>ST-Debt</v>
          </cell>
          <cell r="B25">
            <v>-9126646000</v>
          </cell>
          <cell r="C25">
            <v>-26884260000</v>
          </cell>
          <cell r="D25">
            <v>0</v>
          </cell>
          <cell r="E25">
            <v>-26884260000</v>
          </cell>
          <cell r="F25">
            <v>0</v>
          </cell>
          <cell r="G25">
            <v>0</v>
          </cell>
          <cell r="H25">
            <v>25658485000</v>
          </cell>
          <cell r="I25">
            <v>0</v>
          </cell>
          <cell r="J25">
            <v>25658485000</v>
          </cell>
          <cell r="K25">
            <v>0</v>
          </cell>
          <cell r="L25">
            <v>-10352421000</v>
          </cell>
        </row>
        <row r="26">
          <cell r="A26" t="str">
            <v>Total Long Term Funding Debt</v>
          </cell>
          <cell r="B26">
            <v>-129067705386.14</v>
          </cell>
          <cell r="C26">
            <v>-663000000</v>
          </cell>
          <cell r="D26">
            <v>-85000000</v>
          </cell>
          <cell r="E26">
            <v>-748000000</v>
          </cell>
          <cell r="F26">
            <v>0</v>
          </cell>
          <cell r="G26">
            <v>0</v>
          </cell>
          <cell r="H26">
            <v>31161949.02</v>
          </cell>
          <cell r="I26">
            <v>14477.31</v>
          </cell>
          <cell r="J26">
            <v>31176426.329999998</v>
          </cell>
          <cell r="K26">
            <v>-7812283.0099999998</v>
          </cell>
          <cell r="L26">
            <v>-129792341242.82001</v>
          </cell>
        </row>
        <row r="27">
          <cell r="A27" t="str">
            <v>Fair Value Option</v>
          </cell>
          <cell r="B27">
            <v>-1116958116.23</v>
          </cell>
          <cell r="C27">
            <v>0</v>
          </cell>
          <cell r="D27">
            <v>0</v>
          </cell>
          <cell r="E27">
            <v>0</v>
          </cell>
          <cell r="F27">
            <v>0</v>
          </cell>
          <cell r="G27">
            <v>0</v>
          </cell>
          <cell r="H27">
            <v>11674069.300000001</v>
          </cell>
          <cell r="I27">
            <v>0</v>
          </cell>
          <cell r="J27">
            <v>11674069.300000001</v>
          </cell>
          <cell r="K27">
            <v>0</v>
          </cell>
          <cell r="L27">
            <v>-1105284046.9300001</v>
          </cell>
        </row>
        <row r="28">
          <cell r="A28" t="str">
            <v>NA</v>
          </cell>
          <cell r="B28">
            <v>-1116958116.23</v>
          </cell>
          <cell r="C28">
            <v>0</v>
          </cell>
          <cell r="D28">
            <v>0</v>
          </cell>
          <cell r="E28">
            <v>0</v>
          </cell>
          <cell r="F28">
            <v>0</v>
          </cell>
          <cell r="G28">
            <v>0</v>
          </cell>
          <cell r="H28">
            <v>11674069.300000001</v>
          </cell>
          <cell r="I28">
            <v>0</v>
          </cell>
          <cell r="J28">
            <v>11674069.300000001</v>
          </cell>
          <cell r="K28">
            <v>0</v>
          </cell>
          <cell r="L28">
            <v>-1105284046.9300001</v>
          </cell>
        </row>
        <row r="29">
          <cell r="A29" t="str">
            <v>NA</v>
          </cell>
          <cell r="B29">
            <v>-1116958116.23</v>
          </cell>
          <cell r="C29">
            <v>0</v>
          </cell>
          <cell r="D29">
            <v>0</v>
          </cell>
          <cell r="E29">
            <v>0</v>
          </cell>
          <cell r="F29">
            <v>0</v>
          </cell>
          <cell r="G29">
            <v>0</v>
          </cell>
          <cell r="H29">
            <v>11674069.300000001</v>
          </cell>
          <cell r="I29">
            <v>0</v>
          </cell>
          <cell r="J29">
            <v>11674069.300000001</v>
          </cell>
          <cell r="K29">
            <v>0</v>
          </cell>
          <cell r="L29">
            <v>-1105284046.9300001</v>
          </cell>
        </row>
        <row r="30">
          <cell r="A30" t="str">
            <v>LT - CAS</v>
          </cell>
          <cell r="B30">
            <v>-866958116.23000002</v>
          </cell>
          <cell r="C30">
            <v>0</v>
          </cell>
          <cell r="D30">
            <v>0</v>
          </cell>
          <cell r="E30">
            <v>0</v>
          </cell>
          <cell r="F30">
            <v>0</v>
          </cell>
          <cell r="G30">
            <v>0</v>
          </cell>
          <cell r="H30">
            <v>11674069.300000001</v>
          </cell>
          <cell r="I30">
            <v>0</v>
          </cell>
          <cell r="J30">
            <v>11674069.300000001</v>
          </cell>
          <cell r="K30">
            <v>0</v>
          </cell>
          <cell r="L30">
            <v>-855284046.92999995</v>
          </cell>
        </row>
        <row r="31">
          <cell r="A31" t="str">
            <v>LT - CAS</v>
          </cell>
          <cell r="B31">
            <v>-866958116.23000002</v>
          </cell>
          <cell r="C31">
            <v>0</v>
          </cell>
          <cell r="D31">
            <v>0</v>
          </cell>
          <cell r="E31">
            <v>0</v>
          </cell>
          <cell r="F31">
            <v>0</v>
          </cell>
          <cell r="G31">
            <v>0</v>
          </cell>
          <cell r="H31">
            <v>11674069.300000001</v>
          </cell>
          <cell r="I31">
            <v>0</v>
          </cell>
          <cell r="J31">
            <v>11674069.300000001</v>
          </cell>
          <cell r="K31">
            <v>0</v>
          </cell>
          <cell r="L31">
            <v>-855284046.92999995</v>
          </cell>
        </row>
        <row r="32">
          <cell r="A32" t="str">
            <v>Non-Callable Floating Rate MTN</v>
          </cell>
          <cell r="B32">
            <v>-250000000</v>
          </cell>
          <cell r="C32">
            <v>0</v>
          </cell>
          <cell r="D32">
            <v>0</v>
          </cell>
          <cell r="E32">
            <v>0</v>
          </cell>
          <cell r="F32">
            <v>0</v>
          </cell>
          <cell r="G32">
            <v>0</v>
          </cell>
          <cell r="H32">
            <v>0</v>
          </cell>
          <cell r="I32">
            <v>0</v>
          </cell>
          <cell r="J32">
            <v>0</v>
          </cell>
          <cell r="K32">
            <v>0</v>
          </cell>
          <cell r="L32">
            <v>-250000000</v>
          </cell>
        </row>
        <row r="33">
          <cell r="A33" t="str">
            <v>Non-Callable Floating Rate MTN</v>
          </cell>
          <cell r="B33">
            <v>-250000000</v>
          </cell>
          <cell r="C33">
            <v>0</v>
          </cell>
          <cell r="D33">
            <v>0</v>
          </cell>
          <cell r="E33">
            <v>0</v>
          </cell>
          <cell r="F33">
            <v>0</v>
          </cell>
          <cell r="G33">
            <v>0</v>
          </cell>
          <cell r="H33">
            <v>0</v>
          </cell>
          <cell r="I33">
            <v>0</v>
          </cell>
          <cell r="J33">
            <v>0</v>
          </cell>
          <cell r="K33">
            <v>0</v>
          </cell>
          <cell r="L33">
            <v>-250000000</v>
          </cell>
        </row>
        <row r="34">
          <cell r="A34" t="str">
            <v>Non-Fair Value Option</v>
          </cell>
          <cell r="B34">
            <v>-127950747269.91</v>
          </cell>
          <cell r="C34">
            <v>-663000000</v>
          </cell>
          <cell r="D34">
            <v>-85000000</v>
          </cell>
          <cell r="E34">
            <v>-748000000</v>
          </cell>
          <cell r="F34">
            <v>0</v>
          </cell>
          <cell r="G34">
            <v>0</v>
          </cell>
          <cell r="H34">
            <v>19487879.719999999</v>
          </cell>
          <cell r="I34">
            <v>14477.31</v>
          </cell>
          <cell r="J34">
            <v>19502357.030000001</v>
          </cell>
          <cell r="K34">
            <v>-7812283.0099999998</v>
          </cell>
          <cell r="L34">
            <v>-128687057195.89</v>
          </cell>
        </row>
        <row r="35">
          <cell r="A35" t="str">
            <v>NA</v>
          </cell>
          <cell r="B35">
            <v>-127950747269.91</v>
          </cell>
          <cell r="C35">
            <v>-663000000</v>
          </cell>
          <cell r="D35">
            <v>-85000000</v>
          </cell>
          <cell r="E35">
            <v>-748000000</v>
          </cell>
          <cell r="F35">
            <v>0</v>
          </cell>
          <cell r="G35">
            <v>0</v>
          </cell>
          <cell r="H35">
            <v>19487879.719999999</v>
          </cell>
          <cell r="I35">
            <v>14477.31</v>
          </cell>
          <cell r="J35">
            <v>19502357.030000001</v>
          </cell>
          <cell r="K35">
            <v>-7812283.0099999998</v>
          </cell>
          <cell r="L35">
            <v>-128687057195.89</v>
          </cell>
        </row>
        <row r="36">
          <cell r="A36" t="str">
            <v>NA</v>
          </cell>
          <cell r="B36">
            <v>-127950747269.91</v>
          </cell>
          <cell r="C36">
            <v>-663000000</v>
          </cell>
          <cell r="D36">
            <v>-85000000</v>
          </cell>
          <cell r="E36">
            <v>-748000000</v>
          </cell>
          <cell r="F36">
            <v>0</v>
          </cell>
          <cell r="G36">
            <v>0</v>
          </cell>
          <cell r="H36">
            <v>19487879.719999999</v>
          </cell>
          <cell r="I36">
            <v>14477.31</v>
          </cell>
          <cell r="J36">
            <v>19502357.030000001</v>
          </cell>
          <cell r="K36">
            <v>-7812283.0099999998</v>
          </cell>
          <cell r="L36">
            <v>-128687057195.89</v>
          </cell>
        </row>
        <row r="37">
          <cell r="A37" t="str">
            <v>Benchmark Notes &amp; Bonds</v>
          </cell>
          <cell r="B37">
            <v>-74739666000</v>
          </cell>
          <cell r="C37">
            <v>0</v>
          </cell>
          <cell r="D37">
            <v>0</v>
          </cell>
          <cell r="E37">
            <v>0</v>
          </cell>
          <cell r="F37">
            <v>0</v>
          </cell>
          <cell r="G37">
            <v>0</v>
          </cell>
          <cell r="H37">
            <v>0</v>
          </cell>
          <cell r="I37">
            <v>0</v>
          </cell>
          <cell r="J37">
            <v>0</v>
          </cell>
          <cell r="K37">
            <v>0</v>
          </cell>
          <cell r="L37">
            <v>-74739666000</v>
          </cell>
        </row>
        <row r="38">
          <cell r="A38" t="str">
            <v>Benchmark Notes &amp; Bonds</v>
          </cell>
          <cell r="B38">
            <v>-74739666000</v>
          </cell>
          <cell r="C38">
            <v>0</v>
          </cell>
          <cell r="D38">
            <v>0</v>
          </cell>
          <cell r="E38">
            <v>0</v>
          </cell>
          <cell r="F38">
            <v>0</v>
          </cell>
          <cell r="G38">
            <v>0</v>
          </cell>
          <cell r="H38">
            <v>0</v>
          </cell>
          <cell r="I38">
            <v>0</v>
          </cell>
          <cell r="J38">
            <v>0</v>
          </cell>
          <cell r="K38">
            <v>0</v>
          </cell>
          <cell r="L38">
            <v>-74739666000</v>
          </cell>
        </row>
        <row r="39">
          <cell r="A39" t="str">
            <v>Callable Fixed Rate MTN</v>
          </cell>
          <cell r="B39">
            <v>-39372290000</v>
          </cell>
          <cell r="C39">
            <v>-663000000</v>
          </cell>
          <cell r="D39">
            <v>-85000000</v>
          </cell>
          <cell r="E39">
            <v>-748000000</v>
          </cell>
          <cell r="F39">
            <v>0</v>
          </cell>
          <cell r="G39">
            <v>0</v>
          </cell>
          <cell r="H39">
            <v>0</v>
          </cell>
          <cell r="I39">
            <v>0</v>
          </cell>
          <cell r="J39">
            <v>0</v>
          </cell>
          <cell r="K39">
            <v>0</v>
          </cell>
          <cell r="L39">
            <v>-40120290000</v>
          </cell>
        </row>
        <row r="40">
          <cell r="A40" t="str">
            <v>Callable Fixed Rate MTN</v>
          </cell>
          <cell r="B40">
            <v>-39372290000</v>
          </cell>
          <cell r="C40">
            <v>-663000000</v>
          </cell>
          <cell r="D40">
            <v>-85000000</v>
          </cell>
          <cell r="E40">
            <v>-748000000</v>
          </cell>
          <cell r="F40">
            <v>0</v>
          </cell>
          <cell r="G40">
            <v>0</v>
          </cell>
          <cell r="H40">
            <v>0</v>
          </cell>
          <cell r="I40">
            <v>0</v>
          </cell>
          <cell r="J40">
            <v>0</v>
          </cell>
          <cell r="K40">
            <v>0</v>
          </cell>
          <cell r="L40">
            <v>-40120290000</v>
          </cell>
        </row>
        <row r="41">
          <cell r="A41" t="str">
            <v>LT - CAS</v>
          </cell>
          <cell r="B41">
            <v>-4257113441.8600001</v>
          </cell>
          <cell r="C41">
            <v>0</v>
          </cell>
          <cell r="D41">
            <v>0</v>
          </cell>
          <cell r="E41">
            <v>0</v>
          </cell>
          <cell r="F41">
            <v>0</v>
          </cell>
          <cell r="G41">
            <v>0</v>
          </cell>
          <cell r="H41">
            <v>19487879.719999999</v>
          </cell>
          <cell r="I41">
            <v>14477.31</v>
          </cell>
          <cell r="J41">
            <v>19502357.030000001</v>
          </cell>
          <cell r="K41">
            <v>0</v>
          </cell>
          <cell r="L41">
            <v>-4237611084.8299999</v>
          </cell>
        </row>
        <row r="42">
          <cell r="A42" t="str">
            <v>LT - CAS</v>
          </cell>
          <cell r="B42">
            <v>-4257113441.8600001</v>
          </cell>
          <cell r="C42">
            <v>0</v>
          </cell>
          <cell r="D42">
            <v>0</v>
          </cell>
          <cell r="E42">
            <v>0</v>
          </cell>
          <cell r="F42">
            <v>0</v>
          </cell>
          <cell r="G42">
            <v>0</v>
          </cell>
          <cell r="H42">
            <v>19487879.719999999</v>
          </cell>
          <cell r="I42">
            <v>14477.31</v>
          </cell>
          <cell r="J42">
            <v>19502357.030000001</v>
          </cell>
          <cell r="K42">
            <v>0</v>
          </cell>
          <cell r="L42">
            <v>-4237611084.8299999</v>
          </cell>
        </row>
        <row r="43">
          <cell r="A43" t="str">
            <v>LT - FX Debt</v>
          </cell>
          <cell r="B43">
            <v>-298156420.05000001</v>
          </cell>
          <cell r="C43">
            <v>0</v>
          </cell>
          <cell r="D43">
            <v>0</v>
          </cell>
          <cell r="E43">
            <v>0</v>
          </cell>
          <cell r="F43">
            <v>0</v>
          </cell>
          <cell r="G43">
            <v>0</v>
          </cell>
          <cell r="H43">
            <v>0</v>
          </cell>
          <cell r="I43">
            <v>0</v>
          </cell>
          <cell r="J43">
            <v>0</v>
          </cell>
          <cell r="K43">
            <v>-7812283.0099999998</v>
          </cell>
          <cell r="L43">
            <v>-305968703.06</v>
          </cell>
        </row>
        <row r="44">
          <cell r="A44" t="str">
            <v>LT - FX Debt</v>
          </cell>
          <cell r="B44">
            <v>-298156420.05000001</v>
          </cell>
          <cell r="C44">
            <v>0</v>
          </cell>
          <cell r="D44">
            <v>0</v>
          </cell>
          <cell r="E44">
            <v>0</v>
          </cell>
          <cell r="F44">
            <v>0</v>
          </cell>
          <cell r="G44">
            <v>0</v>
          </cell>
          <cell r="H44">
            <v>0</v>
          </cell>
          <cell r="I44">
            <v>0</v>
          </cell>
          <cell r="J44">
            <v>0</v>
          </cell>
          <cell r="K44">
            <v>-7812283.0099999998</v>
          </cell>
          <cell r="L44">
            <v>-305968703.06</v>
          </cell>
        </row>
        <row r="45">
          <cell r="A45" t="str">
            <v>Non-Callable Fixed Rate MTN</v>
          </cell>
          <cell r="B45">
            <v>-9283521408</v>
          </cell>
          <cell r="C45">
            <v>0</v>
          </cell>
          <cell r="D45">
            <v>0</v>
          </cell>
          <cell r="E45">
            <v>0</v>
          </cell>
          <cell r="F45">
            <v>0</v>
          </cell>
          <cell r="G45">
            <v>0</v>
          </cell>
          <cell r="H45">
            <v>0</v>
          </cell>
          <cell r="I45">
            <v>0</v>
          </cell>
          <cell r="J45">
            <v>0</v>
          </cell>
          <cell r="K45">
            <v>0</v>
          </cell>
          <cell r="L45">
            <v>-9283521408</v>
          </cell>
        </row>
        <row r="46">
          <cell r="A46" t="str">
            <v>Non-Callable Fixed Rate MTN</v>
          </cell>
          <cell r="B46">
            <v>-9283521408</v>
          </cell>
          <cell r="C46">
            <v>0</v>
          </cell>
          <cell r="D46">
            <v>0</v>
          </cell>
          <cell r="E46">
            <v>0</v>
          </cell>
          <cell r="F46">
            <v>0</v>
          </cell>
          <cell r="G46">
            <v>0</v>
          </cell>
          <cell r="H46">
            <v>0</v>
          </cell>
          <cell r="I46">
            <v>0</v>
          </cell>
          <cell r="J46">
            <v>0</v>
          </cell>
          <cell r="K46">
            <v>0</v>
          </cell>
          <cell r="L46">
            <v>-9283521408</v>
          </cell>
        </row>
      </sheetData>
      <sheetData sheetId="5"/>
      <sheetData sheetId="6"/>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1.Monthly Summary"/>
      <sheetName val=" A2.Funding Summary"/>
      <sheetName val=" A3.GL Balances"/>
      <sheetName val="A4.GL Tie out"/>
      <sheetName val="A5.Summary"/>
      <sheetName val="A6.CUSIP Details"/>
    </sheetNames>
    <sheetDataSet>
      <sheetData sheetId="0"/>
      <sheetData sheetId="1"/>
      <sheetData sheetId="2"/>
      <sheetData sheetId="3"/>
      <sheetData sheetId="4">
        <row r="5">
          <cell r="A5" t="str">
            <v>Enter Accounting Framework:</v>
          </cell>
          <cell r="B5" t="str">
            <v>GAAP Accounting
Securities Netting</v>
          </cell>
        </row>
        <row r="6">
          <cell r="A6"/>
        </row>
        <row r="7">
          <cell r="A7" t="str">
            <v>Date and Time: 05/09/2023 03:07 AM</v>
          </cell>
        </row>
        <row r="8">
          <cell r="A8" t="str">
            <v>Report Environment: PROD</v>
          </cell>
          <cell r="B8"/>
        </row>
        <row r="9">
          <cell r="A9" t="str">
            <v>Report Description: This report shows Debt redemption value (UPB) activity, walking forward from beginning balance to ending balance. All Debt is represented in USD Equivalent only</v>
          </cell>
          <cell r="B9"/>
        </row>
        <row r="10">
          <cell r="A10" t="str">
            <v>Term Type</v>
          </cell>
          <cell r="B10" t="str">
            <v>Beginning Balance</v>
          </cell>
          <cell r="C10" t="str">
            <v>New Issues (-)</v>
          </cell>
          <cell r="D10" t="str">
            <v>Re-opens (-)</v>
          </cell>
          <cell r="E10" t="str">
            <v>Total Issuances (-)</v>
          </cell>
          <cell r="F10" t="str">
            <v>Repurchases (+)</v>
          </cell>
          <cell r="G10" t="str">
            <v>Calls / Puts (+)</v>
          </cell>
          <cell r="H10" t="str">
            <v>Scheduled Paydown / Maturites (+)</v>
          </cell>
          <cell r="I10" t="str">
            <v>Non-Cash Principal Adjustment</v>
          </cell>
          <cell r="J10" t="str">
            <v>Total Redemptions (+)</v>
          </cell>
          <cell r="K10" t="str">
            <v>FX Translation Gain / (Loss)</v>
          </cell>
          <cell r="L10" t="str">
            <v>Report Calculated Ending Balance</v>
          </cell>
        </row>
        <row r="11">
          <cell r="A11" t="str">
            <v>Total Fed Funds Purchased &amp; Repo</v>
          </cell>
          <cell r="B11">
            <v>0</v>
          </cell>
          <cell r="C11">
            <v>-1000000000</v>
          </cell>
          <cell r="D11">
            <v>0</v>
          </cell>
          <cell r="E11">
            <v>-1000000000</v>
          </cell>
          <cell r="F11">
            <v>0</v>
          </cell>
          <cell r="G11">
            <v>0</v>
          </cell>
          <cell r="H11">
            <v>1000000000</v>
          </cell>
          <cell r="I11">
            <v>0</v>
          </cell>
          <cell r="J11">
            <v>1000000000</v>
          </cell>
          <cell r="K11">
            <v>0</v>
          </cell>
          <cell r="L11">
            <v>0</v>
          </cell>
        </row>
        <row r="12">
          <cell r="A12" t="str">
            <v>Non-Fair Value Option</v>
          </cell>
          <cell r="B12">
            <v>0</v>
          </cell>
          <cell r="C12">
            <v>-1000000000</v>
          </cell>
          <cell r="D12">
            <v>0</v>
          </cell>
          <cell r="E12">
            <v>-1000000000</v>
          </cell>
          <cell r="F12">
            <v>0</v>
          </cell>
          <cell r="G12">
            <v>0</v>
          </cell>
          <cell r="H12">
            <v>1000000000</v>
          </cell>
          <cell r="I12">
            <v>0</v>
          </cell>
          <cell r="J12">
            <v>1000000000</v>
          </cell>
          <cell r="K12">
            <v>0</v>
          </cell>
          <cell r="L12">
            <v>0</v>
          </cell>
        </row>
        <row r="13">
          <cell r="A13" t="str">
            <v>NA</v>
          </cell>
          <cell r="B13">
            <v>0</v>
          </cell>
          <cell r="C13">
            <v>-1000000000</v>
          </cell>
          <cell r="D13">
            <v>0</v>
          </cell>
          <cell r="E13">
            <v>-1000000000</v>
          </cell>
          <cell r="F13">
            <v>0</v>
          </cell>
          <cell r="G13">
            <v>0</v>
          </cell>
          <cell r="H13">
            <v>1000000000</v>
          </cell>
          <cell r="I13">
            <v>0</v>
          </cell>
          <cell r="J13">
            <v>1000000000</v>
          </cell>
          <cell r="K13">
            <v>0</v>
          </cell>
          <cell r="L13">
            <v>0</v>
          </cell>
        </row>
        <row r="14">
          <cell r="A14" t="str">
            <v>NA</v>
          </cell>
          <cell r="B14">
            <v>0</v>
          </cell>
          <cell r="C14">
            <v>-1000000000</v>
          </cell>
          <cell r="D14">
            <v>0</v>
          </cell>
          <cell r="E14">
            <v>-1000000000</v>
          </cell>
          <cell r="F14">
            <v>0</v>
          </cell>
          <cell r="G14">
            <v>0</v>
          </cell>
          <cell r="H14">
            <v>1000000000</v>
          </cell>
          <cell r="I14">
            <v>0</v>
          </cell>
          <cell r="J14">
            <v>1000000000</v>
          </cell>
          <cell r="K14">
            <v>0</v>
          </cell>
          <cell r="L14">
            <v>0</v>
          </cell>
        </row>
        <row r="15">
          <cell r="A15" t="str">
            <v>Intraday Repo</v>
          </cell>
          <cell r="B15">
            <v>0</v>
          </cell>
          <cell r="C15">
            <v>-1000000000</v>
          </cell>
          <cell r="D15">
            <v>0</v>
          </cell>
          <cell r="E15">
            <v>-1000000000</v>
          </cell>
          <cell r="F15">
            <v>0</v>
          </cell>
          <cell r="G15">
            <v>0</v>
          </cell>
          <cell r="H15">
            <v>1000000000</v>
          </cell>
          <cell r="I15">
            <v>0</v>
          </cell>
          <cell r="J15">
            <v>1000000000</v>
          </cell>
          <cell r="K15">
            <v>0</v>
          </cell>
          <cell r="L15">
            <v>0</v>
          </cell>
        </row>
        <row r="16">
          <cell r="A16" t="str">
            <v>Intraday Repo</v>
          </cell>
          <cell r="B16">
            <v>0</v>
          </cell>
          <cell r="C16">
            <v>-1000000000</v>
          </cell>
          <cell r="D16">
            <v>0</v>
          </cell>
          <cell r="E16">
            <v>-1000000000</v>
          </cell>
          <cell r="F16">
            <v>0</v>
          </cell>
          <cell r="G16">
            <v>0</v>
          </cell>
          <cell r="H16">
            <v>1000000000</v>
          </cell>
          <cell r="I16">
            <v>0</v>
          </cell>
          <cell r="J16">
            <v>1000000000</v>
          </cell>
          <cell r="K16">
            <v>0</v>
          </cell>
          <cell r="L16">
            <v>0</v>
          </cell>
        </row>
        <row r="17">
          <cell r="A17" t="str">
            <v>Total Short Term Funding Term</v>
          </cell>
          <cell r="B17">
            <v>-14028721000</v>
          </cell>
          <cell r="C17">
            <v>-18737186000</v>
          </cell>
          <cell r="D17">
            <v>0</v>
          </cell>
          <cell r="E17">
            <v>-18737186000</v>
          </cell>
          <cell r="F17">
            <v>0</v>
          </cell>
          <cell r="G17">
            <v>0</v>
          </cell>
          <cell r="H17">
            <v>17458027000</v>
          </cell>
          <cell r="I17">
            <v>0</v>
          </cell>
          <cell r="J17">
            <v>17458027000</v>
          </cell>
          <cell r="K17">
            <v>0</v>
          </cell>
          <cell r="L17">
            <v>-15307880000</v>
          </cell>
        </row>
        <row r="18">
          <cell r="A18" t="str">
            <v>Non-Fair Value Option</v>
          </cell>
          <cell r="B18">
            <v>-9351646000</v>
          </cell>
          <cell r="C18">
            <v>-26984260000</v>
          </cell>
          <cell r="D18">
            <v>-25000000</v>
          </cell>
          <cell r="E18">
            <v>-27009260000</v>
          </cell>
          <cell r="F18">
            <v>0</v>
          </cell>
          <cell r="G18">
            <v>0</v>
          </cell>
          <cell r="H18">
            <v>25658485000</v>
          </cell>
          <cell r="I18">
            <v>0</v>
          </cell>
          <cell r="J18">
            <v>25658485000</v>
          </cell>
          <cell r="K18">
            <v>0</v>
          </cell>
          <cell r="L18">
            <v>-10702421000</v>
          </cell>
        </row>
        <row r="19">
          <cell r="A19" t="str">
            <v>NA</v>
          </cell>
          <cell r="B19">
            <v>-9351646000</v>
          </cell>
          <cell r="C19">
            <v>-26984260000</v>
          </cell>
          <cell r="D19">
            <v>-25000000</v>
          </cell>
          <cell r="E19">
            <v>-27009260000</v>
          </cell>
          <cell r="F19">
            <v>0</v>
          </cell>
          <cell r="G19">
            <v>0</v>
          </cell>
          <cell r="H19">
            <v>25658485000</v>
          </cell>
          <cell r="I19">
            <v>0</v>
          </cell>
          <cell r="J19">
            <v>25658485000</v>
          </cell>
          <cell r="K19">
            <v>0</v>
          </cell>
          <cell r="L19">
            <v>-10702421000</v>
          </cell>
        </row>
        <row r="20">
          <cell r="A20" t="str">
            <v>NA</v>
          </cell>
          <cell r="B20">
            <v>-9351646000</v>
          </cell>
          <cell r="C20">
            <v>-26984260000</v>
          </cell>
          <cell r="D20">
            <v>-25000000</v>
          </cell>
          <cell r="E20">
            <v>-27009260000</v>
          </cell>
          <cell r="F20">
            <v>0</v>
          </cell>
          <cell r="G20">
            <v>0</v>
          </cell>
          <cell r="H20">
            <v>25658485000</v>
          </cell>
          <cell r="I20">
            <v>0</v>
          </cell>
          <cell r="J20">
            <v>25658485000</v>
          </cell>
          <cell r="K20">
            <v>0</v>
          </cell>
          <cell r="L20">
            <v>-10702421000</v>
          </cell>
        </row>
        <row r="21">
          <cell r="A21" t="str">
            <v>ST-Debt Callable Fixed Rate MTN</v>
          </cell>
          <cell r="B21">
            <v>-3326300000</v>
          </cell>
          <cell r="C21">
            <v>-1189000000</v>
          </cell>
          <cell r="D21"/>
          <cell r="E21">
            <v>-1189000000</v>
          </cell>
          <cell r="F21"/>
          <cell r="G21"/>
          <cell r="H21"/>
          <cell r="I21"/>
          <cell r="J21">
            <v>0</v>
          </cell>
          <cell r="K21">
            <v>0</v>
          </cell>
          <cell r="L21">
            <v>-4515300000</v>
          </cell>
        </row>
        <row r="22">
          <cell r="A22" t="str">
            <v>ST - Other - Non-Callable</v>
          </cell>
          <cell r="B22">
            <v>-350000000</v>
          </cell>
          <cell r="C22">
            <v>0</v>
          </cell>
          <cell r="D22">
            <v>0</v>
          </cell>
          <cell r="E22">
            <v>0</v>
          </cell>
          <cell r="F22">
            <v>0</v>
          </cell>
          <cell r="G22">
            <v>0</v>
          </cell>
          <cell r="H22">
            <v>0</v>
          </cell>
          <cell r="I22">
            <v>0</v>
          </cell>
          <cell r="J22">
            <v>0</v>
          </cell>
          <cell r="K22">
            <v>0</v>
          </cell>
          <cell r="L22">
            <v>-350000000</v>
          </cell>
        </row>
        <row r="23">
          <cell r="A23" t="str">
            <v>ST - Other - Non-Callable</v>
          </cell>
          <cell r="B23">
            <v>-350000000</v>
          </cell>
          <cell r="C23">
            <v>0</v>
          </cell>
          <cell r="D23">
            <v>0</v>
          </cell>
          <cell r="E23">
            <v>0</v>
          </cell>
          <cell r="F23">
            <v>0</v>
          </cell>
          <cell r="G23">
            <v>0</v>
          </cell>
          <cell r="H23">
            <v>0</v>
          </cell>
          <cell r="I23">
            <v>0</v>
          </cell>
          <cell r="J23">
            <v>0</v>
          </cell>
          <cell r="K23">
            <v>0</v>
          </cell>
          <cell r="L23">
            <v>-350000000</v>
          </cell>
        </row>
        <row r="24">
          <cell r="A24" t="str">
            <v>ST-Debt</v>
          </cell>
          <cell r="B24">
            <v>-10352421000</v>
          </cell>
          <cell r="C24">
            <v>-17548186000</v>
          </cell>
          <cell r="D24">
            <v>0</v>
          </cell>
          <cell r="E24">
            <v>-17548186000</v>
          </cell>
          <cell r="F24">
            <v>0</v>
          </cell>
          <cell r="G24">
            <v>0</v>
          </cell>
          <cell r="H24">
            <v>17458027000</v>
          </cell>
          <cell r="I24">
            <v>0</v>
          </cell>
          <cell r="J24">
            <v>17458027000</v>
          </cell>
          <cell r="K24">
            <v>0</v>
          </cell>
          <cell r="L24">
            <v>-10442580000</v>
          </cell>
        </row>
        <row r="25">
          <cell r="A25" t="str">
            <v>ST-Debt</v>
          </cell>
          <cell r="B25">
            <v>-10352421000</v>
          </cell>
          <cell r="C25">
            <v>-17548186000</v>
          </cell>
          <cell r="D25">
            <v>0</v>
          </cell>
          <cell r="E25">
            <v>-17548186000</v>
          </cell>
          <cell r="F25">
            <v>0</v>
          </cell>
          <cell r="G25">
            <v>0</v>
          </cell>
          <cell r="H25">
            <v>17458027000</v>
          </cell>
          <cell r="I25">
            <v>0</v>
          </cell>
          <cell r="J25">
            <v>17458027000</v>
          </cell>
          <cell r="K25">
            <v>0</v>
          </cell>
          <cell r="L25">
            <v>-10442580000</v>
          </cell>
        </row>
        <row r="26">
          <cell r="A26" t="str">
            <v>Total Long Term Funding Debt</v>
          </cell>
          <cell r="B26">
            <v>-129792341242.82001</v>
          </cell>
          <cell r="C26">
            <v>-1150000000</v>
          </cell>
          <cell r="D26">
            <v>-165000000</v>
          </cell>
          <cell r="E26">
            <v>-1315000000</v>
          </cell>
          <cell r="F26">
            <v>0</v>
          </cell>
          <cell r="G26">
            <v>0</v>
          </cell>
          <cell r="H26">
            <v>34914775.689999998</v>
          </cell>
          <cell r="I26">
            <v>92247.84</v>
          </cell>
          <cell r="J26">
            <v>35007023.530000001</v>
          </cell>
          <cell r="K26">
            <v>-5704207.2400000002</v>
          </cell>
          <cell r="L26">
            <v>-131078038426.53</v>
          </cell>
        </row>
        <row r="27">
          <cell r="A27" t="str">
            <v>Fair Value Option</v>
          </cell>
          <cell r="B27">
            <v>-1105284046.9300001</v>
          </cell>
          <cell r="C27">
            <v>0</v>
          </cell>
          <cell r="D27">
            <v>0</v>
          </cell>
          <cell r="E27">
            <v>0</v>
          </cell>
          <cell r="F27">
            <v>0</v>
          </cell>
          <cell r="G27">
            <v>0</v>
          </cell>
          <cell r="H27">
            <v>12286740.460000001</v>
          </cell>
          <cell r="I27">
            <v>0</v>
          </cell>
          <cell r="J27">
            <v>12286740.460000001</v>
          </cell>
          <cell r="K27">
            <v>0</v>
          </cell>
          <cell r="L27">
            <v>-1092997306.47</v>
          </cell>
        </row>
        <row r="28">
          <cell r="A28" t="str">
            <v>NA</v>
          </cell>
          <cell r="B28">
            <v>-1105284046.9300001</v>
          </cell>
          <cell r="C28">
            <v>0</v>
          </cell>
          <cell r="D28">
            <v>0</v>
          </cell>
          <cell r="E28">
            <v>0</v>
          </cell>
          <cell r="F28">
            <v>0</v>
          </cell>
          <cell r="G28">
            <v>0</v>
          </cell>
          <cell r="H28">
            <v>12286740.460000001</v>
          </cell>
          <cell r="I28">
            <v>0</v>
          </cell>
          <cell r="J28">
            <v>12286740.460000001</v>
          </cell>
          <cell r="K28">
            <v>0</v>
          </cell>
          <cell r="L28">
            <v>-1092997306.47</v>
          </cell>
        </row>
        <row r="29">
          <cell r="A29" t="str">
            <v>NA</v>
          </cell>
          <cell r="B29">
            <v>-1105284046.9300001</v>
          </cell>
          <cell r="C29">
            <v>0</v>
          </cell>
          <cell r="D29">
            <v>0</v>
          </cell>
          <cell r="E29">
            <v>0</v>
          </cell>
          <cell r="F29">
            <v>0</v>
          </cell>
          <cell r="G29">
            <v>0</v>
          </cell>
          <cell r="H29">
            <v>12286740.460000001</v>
          </cell>
          <cell r="I29">
            <v>0</v>
          </cell>
          <cell r="J29">
            <v>12286740.460000001</v>
          </cell>
          <cell r="K29">
            <v>0</v>
          </cell>
          <cell r="L29">
            <v>-1092997306.47</v>
          </cell>
        </row>
        <row r="30">
          <cell r="A30" t="str">
            <v>LT - CAS</v>
          </cell>
          <cell r="B30">
            <v>-855284046.92999995</v>
          </cell>
          <cell r="C30">
            <v>0</v>
          </cell>
          <cell r="D30">
            <v>0</v>
          </cell>
          <cell r="E30">
            <v>0</v>
          </cell>
          <cell r="F30">
            <v>0</v>
          </cell>
          <cell r="G30">
            <v>0</v>
          </cell>
          <cell r="H30">
            <v>12286740.460000001</v>
          </cell>
          <cell r="I30">
            <v>0</v>
          </cell>
          <cell r="J30">
            <v>12286740.460000001</v>
          </cell>
          <cell r="K30">
            <v>0</v>
          </cell>
          <cell r="L30">
            <v>-842997306.47000003</v>
          </cell>
        </row>
        <row r="31">
          <cell r="A31" t="str">
            <v>LT - CAS</v>
          </cell>
          <cell r="B31">
            <v>-855284046.92999995</v>
          </cell>
          <cell r="C31">
            <v>0</v>
          </cell>
          <cell r="D31">
            <v>0</v>
          </cell>
          <cell r="E31">
            <v>0</v>
          </cell>
          <cell r="F31">
            <v>0</v>
          </cell>
          <cell r="G31">
            <v>0</v>
          </cell>
          <cell r="H31">
            <v>12286740.460000001</v>
          </cell>
          <cell r="I31">
            <v>0</v>
          </cell>
          <cell r="J31">
            <v>12286740.460000001</v>
          </cell>
          <cell r="K31">
            <v>0</v>
          </cell>
          <cell r="L31">
            <v>-842997306.47000003</v>
          </cell>
        </row>
        <row r="32">
          <cell r="A32" t="str">
            <v>Non-Callable Floating Rate MTN</v>
          </cell>
          <cell r="B32">
            <v>-250000000</v>
          </cell>
          <cell r="C32">
            <v>0</v>
          </cell>
          <cell r="D32">
            <v>0</v>
          </cell>
          <cell r="E32">
            <v>0</v>
          </cell>
          <cell r="F32">
            <v>0</v>
          </cell>
          <cell r="G32">
            <v>0</v>
          </cell>
          <cell r="H32">
            <v>0</v>
          </cell>
          <cell r="I32">
            <v>0</v>
          </cell>
          <cell r="J32">
            <v>0</v>
          </cell>
          <cell r="K32">
            <v>0</v>
          </cell>
          <cell r="L32">
            <v>-250000000</v>
          </cell>
        </row>
        <row r="33">
          <cell r="A33" t="str">
            <v>Non-Callable Floating Rate MTN</v>
          </cell>
          <cell r="B33">
            <v>-250000000</v>
          </cell>
          <cell r="C33">
            <v>0</v>
          </cell>
          <cell r="D33">
            <v>0</v>
          </cell>
          <cell r="E33">
            <v>0</v>
          </cell>
          <cell r="F33">
            <v>0</v>
          </cell>
          <cell r="G33">
            <v>0</v>
          </cell>
          <cell r="H33">
            <v>0</v>
          </cell>
          <cell r="I33">
            <v>0</v>
          </cell>
          <cell r="J33">
            <v>0</v>
          </cell>
          <cell r="K33">
            <v>0</v>
          </cell>
          <cell r="L33">
            <v>-250000000</v>
          </cell>
        </row>
        <row r="34">
          <cell r="A34" t="str">
            <v>Non-Fair Value Option</v>
          </cell>
          <cell r="B34">
            <v>-128687057195.89</v>
          </cell>
          <cell r="C34">
            <v>-1150000000</v>
          </cell>
          <cell r="D34">
            <v>-165000000</v>
          </cell>
          <cell r="E34">
            <v>-1315000000</v>
          </cell>
          <cell r="F34">
            <v>0</v>
          </cell>
          <cell r="G34">
            <v>0</v>
          </cell>
          <cell r="H34">
            <v>22628035.23</v>
          </cell>
          <cell r="I34">
            <v>92247.84</v>
          </cell>
          <cell r="J34">
            <v>22720283.07</v>
          </cell>
          <cell r="K34">
            <v>-5704207.2400000002</v>
          </cell>
          <cell r="L34">
            <v>-129985041120.06</v>
          </cell>
        </row>
        <row r="35">
          <cell r="A35" t="str">
            <v>NA</v>
          </cell>
          <cell r="B35">
            <v>-128687057195.89</v>
          </cell>
          <cell r="C35">
            <v>-1150000000</v>
          </cell>
          <cell r="D35">
            <v>-165000000</v>
          </cell>
          <cell r="E35">
            <v>-1315000000</v>
          </cell>
          <cell r="F35">
            <v>0</v>
          </cell>
          <cell r="G35">
            <v>0</v>
          </cell>
          <cell r="H35">
            <v>22628035.23</v>
          </cell>
          <cell r="I35">
            <v>92247.84</v>
          </cell>
          <cell r="J35">
            <v>22720283.07</v>
          </cell>
          <cell r="K35">
            <v>-5704207.2400000002</v>
          </cell>
          <cell r="L35">
            <v>-129985041120.06</v>
          </cell>
        </row>
        <row r="36">
          <cell r="A36" t="str">
            <v>NA</v>
          </cell>
          <cell r="B36">
            <v>-128687057195.89</v>
          </cell>
          <cell r="C36">
            <v>-1150000000</v>
          </cell>
          <cell r="D36">
            <v>-165000000</v>
          </cell>
          <cell r="E36">
            <v>-1315000000</v>
          </cell>
          <cell r="F36">
            <v>0</v>
          </cell>
          <cell r="G36">
            <v>0</v>
          </cell>
          <cell r="H36">
            <v>22628035.23</v>
          </cell>
          <cell r="I36">
            <v>92247.84</v>
          </cell>
          <cell r="J36">
            <v>22720283.07</v>
          </cell>
          <cell r="K36">
            <v>-5704207.2400000002</v>
          </cell>
          <cell r="L36">
            <v>-129985041120.06</v>
          </cell>
        </row>
        <row r="37">
          <cell r="A37" t="str">
            <v>Benchmark Notes &amp; Bonds</v>
          </cell>
          <cell r="B37">
            <v>-74739666000</v>
          </cell>
          <cell r="C37">
            <v>0</v>
          </cell>
          <cell r="D37">
            <v>0</v>
          </cell>
          <cell r="E37">
            <v>0</v>
          </cell>
          <cell r="F37">
            <v>0</v>
          </cell>
          <cell r="G37">
            <v>0</v>
          </cell>
          <cell r="H37">
            <v>0</v>
          </cell>
          <cell r="I37">
            <v>0</v>
          </cell>
          <cell r="J37">
            <v>0</v>
          </cell>
          <cell r="K37">
            <v>0</v>
          </cell>
          <cell r="L37">
            <v>-74739666000</v>
          </cell>
        </row>
        <row r="38">
          <cell r="A38" t="str">
            <v>Benchmark Notes &amp; Bonds</v>
          </cell>
          <cell r="B38">
            <v>-74739666000</v>
          </cell>
          <cell r="C38">
            <v>0</v>
          </cell>
          <cell r="D38">
            <v>0</v>
          </cell>
          <cell r="E38">
            <v>0</v>
          </cell>
          <cell r="F38">
            <v>0</v>
          </cell>
          <cell r="G38">
            <v>0</v>
          </cell>
          <cell r="H38">
            <v>0</v>
          </cell>
          <cell r="I38">
            <v>0</v>
          </cell>
          <cell r="J38">
            <v>0</v>
          </cell>
          <cell r="K38">
            <v>0</v>
          </cell>
          <cell r="L38">
            <v>-74739666000</v>
          </cell>
        </row>
        <row r="39">
          <cell r="A39" t="str">
            <v>Callable Fixed Rate MTN</v>
          </cell>
          <cell r="B39">
            <v>-39620290000</v>
          </cell>
          <cell r="C39">
            <v>-1150000000</v>
          </cell>
          <cell r="D39">
            <v>-165000000</v>
          </cell>
          <cell r="E39">
            <v>-1315000000</v>
          </cell>
          <cell r="F39">
            <v>0</v>
          </cell>
          <cell r="G39">
            <v>0</v>
          </cell>
          <cell r="H39">
            <v>0</v>
          </cell>
          <cell r="I39">
            <v>0</v>
          </cell>
          <cell r="J39">
            <v>0</v>
          </cell>
          <cell r="K39">
            <v>0</v>
          </cell>
          <cell r="L39">
            <v>-40935290000</v>
          </cell>
        </row>
        <row r="40">
          <cell r="A40" t="str">
            <v>Callable Fixed Rate MTN</v>
          </cell>
          <cell r="B40">
            <v>-39620290000</v>
          </cell>
          <cell r="C40">
            <v>-1150000000</v>
          </cell>
          <cell r="D40">
            <v>-165000000</v>
          </cell>
          <cell r="E40">
            <v>-1315000000</v>
          </cell>
          <cell r="F40">
            <v>0</v>
          </cell>
          <cell r="G40">
            <v>0</v>
          </cell>
          <cell r="H40">
            <v>0</v>
          </cell>
          <cell r="I40">
            <v>0</v>
          </cell>
          <cell r="J40">
            <v>0</v>
          </cell>
          <cell r="K40">
            <v>0</v>
          </cell>
          <cell r="L40">
            <v>-40935290000</v>
          </cell>
        </row>
        <row r="41">
          <cell r="A41" t="str">
            <v>LT - CAS</v>
          </cell>
          <cell r="B41">
            <v>-4237611084.8299999</v>
          </cell>
          <cell r="C41">
            <v>0</v>
          </cell>
          <cell r="D41">
            <v>0</v>
          </cell>
          <cell r="E41">
            <v>0</v>
          </cell>
          <cell r="F41">
            <v>0</v>
          </cell>
          <cell r="G41">
            <v>0</v>
          </cell>
          <cell r="H41">
            <v>21554410.23</v>
          </cell>
          <cell r="I41">
            <v>92247.84</v>
          </cell>
          <cell r="J41">
            <v>21646658.07</v>
          </cell>
          <cell r="K41">
            <v>0</v>
          </cell>
          <cell r="L41">
            <v>-4215964426.7600002</v>
          </cell>
        </row>
        <row r="42">
          <cell r="A42" t="str">
            <v>LT - CAS</v>
          </cell>
          <cell r="B42">
            <v>-4237611084.8299999</v>
          </cell>
          <cell r="C42">
            <v>0</v>
          </cell>
          <cell r="D42">
            <v>0</v>
          </cell>
          <cell r="E42">
            <v>0</v>
          </cell>
          <cell r="F42">
            <v>0</v>
          </cell>
          <cell r="G42">
            <v>0</v>
          </cell>
          <cell r="H42">
            <v>21554410.23</v>
          </cell>
          <cell r="I42">
            <v>92247.84</v>
          </cell>
          <cell r="J42">
            <v>21646658.07</v>
          </cell>
          <cell r="K42">
            <v>0</v>
          </cell>
          <cell r="L42">
            <v>-4215964426.7600002</v>
          </cell>
        </row>
        <row r="43">
          <cell r="A43" t="str">
            <v>LT - FX Debt</v>
          </cell>
          <cell r="B43">
            <v>-305968703.06</v>
          </cell>
          <cell r="C43">
            <v>0</v>
          </cell>
          <cell r="D43">
            <v>0</v>
          </cell>
          <cell r="E43">
            <v>0</v>
          </cell>
          <cell r="F43">
            <v>0</v>
          </cell>
          <cell r="G43">
            <v>0</v>
          </cell>
          <cell r="H43">
            <v>0</v>
          </cell>
          <cell r="I43">
            <v>0</v>
          </cell>
          <cell r="J43">
            <v>0</v>
          </cell>
          <cell r="K43">
            <v>-5704207.2400000002</v>
          </cell>
          <cell r="L43">
            <v>-311672910.30000001</v>
          </cell>
        </row>
        <row r="44">
          <cell r="A44" t="str">
            <v>LT - FX Debt</v>
          </cell>
          <cell r="B44">
            <v>-305968703.06</v>
          </cell>
          <cell r="C44">
            <v>0</v>
          </cell>
          <cell r="D44">
            <v>0</v>
          </cell>
          <cell r="E44">
            <v>0</v>
          </cell>
          <cell r="F44">
            <v>0</v>
          </cell>
          <cell r="G44">
            <v>0</v>
          </cell>
          <cell r="H44">
            <v>0</v>
          </cell>
          <cell r="I44">
            <v>0</v>
          </cell>
          <cell r="J44">
            <v>0</v>
          </cell>
          <cell r="K44">
            <v>-5704207.2400000002</v>
          </cell>
          <cell r="L44">
            <v>-311672910.30000001</v>
          </cell>
        </row>
        <row r="45">
          <cell r="A45" t="str">
            <v>Non-Callable Fixed Rate MTN</v>
          </cell>
          <cell r="B45">
            <v>-9783521408</v>
          </cell>
          <cell r="C45">
            <v>0</v>
          </cell>
          <cell r="D45">
            <v>0</v>
          </cell>
          <cell r="E45">
            <v>0</v>
          </cell>
          <cell r="F45">
            <v>0</v>
          </cell>
          <cell r="G45">
            <v>0</v>
          </cell>
          <cell r="H45">
            <v>1073625</v>
          </cell>
          <cell r="I45">
            <v>0</v>
          </cell>
          <cell r="J45">
            <v>1073625</v>
          </cell>
          <cell r="K45">
            <v>0</v>
          </cell>
          <cell r="L45">
            <v>-9782447783</v>
          </cell>
        </row>
        <row r="46">
          <cell r="A46" t="str">
            <v>Non-Callable Fixed Rate MTN</v>
          </cell>
          <cell r="B46">
            <v>-9783521408</v>
          </cell>
          <cell r="C46">
            <v>0</v>
          </cell>
          <cell r="D46">
            <v>0</v>
          </cell>
          <cell r="E46">
            <v>0</v>
          </cell>
          <cell r="F46">
            <v>0</v>
          </cell>
          <cell r="G46">
            <v>0</v>
          </cell>
          <cell r="H46">
            <v>1073625</v>
          </cell>
          <cell r="I46">
            <v>0</v>
          </cell>
          <cell r="J46">
            <v>1073625</v>
          </cell>
          <cell r="K46">
            <v>0</v>
          </cell>
          <cell r="L46">
            <v>-9782447783</v>
          </cell>
        </row>
      </sheetData>
      <sheetData sheetId="5"/>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1.Monthly Summary"/>
      <sheetName val=" A2.Funding Summary"/>
      <sheetName val=" A3.GL Balances"/>
      <sheetName val="A4.GL Tie out"/>
      <sheetName val="A5.Summary"/>
      <sheetName val="A6.CUSIP Details"/>
      <sheetName val="5-31 Postion Recon Detail views"/>
      <sheetName val="4-30 Postion Recon Detail views"/>
    </sheetNames>
    <sheetDataSet>
      <sheetData sheetId="0" refreshError="1"/>
      <sheetData sheetId="1"/>
      <sheetData sheetId="2" refreshError="1"/>
      <sheetData sheetId="3" refreshError="1"/>
      <sheetData sheetId="4">
        <row r="5">
          <cell r="A5" t="str">
            <v>Enter Accounting Framework:</v>
          </cell>
          <cell r="B5" t="str">
            <v>GAAP Accounting</v>
          </cell>
        </row>
        <row r="7">
          <cell r="A7" t="str">
            <v>Date and Time: 06/08/2023 02:55 PM</v>
          </cell>
        </row>
        <row r="8">
          <cell r="A8" t="str">
            <v>Report Environment: PROD</v>
          </cell>
        </row>
        <row r="9">
          <cell r="A9" t="str">
            <v>Report Description: This report shows Debt redemption value (UPB) activity, walking forward from beginning balance to ending balance. All Debt is represented in USD Equivalent only</v>
          </cell>
        </row>
        <row r="10">
          <cell r="A10" t="str">
            <v>Term Type</v>
          </cell>
          <cell r="B10" t="str">
            <v>Beginning Balance</v>
          </cell>
          <cell r="C10" t="str">
            <v>New Issues (-)</v>
          </cell>
          <cell r="D10" t="str">
            <v>Re-opens (-)</v>
          </cell>
          <cell r="E10" t="str">
            <v>Total Issuances (-)</v>
          </cell>
          <cell r="F10" t="str">
            <v>Repurchases (+)</v>
          </cell>
          <cell r="G10" t="str">
            <v>Calls / Puts (+)</v>
          </cell>
          <cell r="H10" t="str">
            <v>Scheduled Paydown / Maturites (+)</v>
          </cell>
          <cell r="I10" t="str">
            <v>Non-Cash Principal Adjustment</v>
          </cell>
          <cell r="J10" t="str">
            <v>Total Redemptions (+)</v>
          </cell>
          <cell r="K10" t="str">
            <v>FX Translation Gain / (Loss)</v>
          </cell>
          <cell r="L10" t="str">
            <v>Report Calculated Ending Balance</v>
          </cell>
        </row>
        <row r="11">
          <cell r="A11" t="str">
            <v>Total Fed Funds Purchased &amp; Repo</v>
          </cell>
          <cell r="B11">
            <v>0</v>
          </cell>
          <cell r="C11">
            <v>-1000000000</v>
          </cell>
          <cell r="D11">
            <v>0</v>
          </cell>
          <cell r="E11">
            <v>-1000000000</v>
          </cell>
          <cell r="F11">
            <v>0</v>
          </cell>
          <cell r="G11">
            <v>0</v>
          </cell>
          <cell r="H11">
            <v>1000000000</v>
          </cell>
          <cell r="I11">
            <v>0</v>
          </cell>
          <cell r="J11">
            <v>1000000000</v>
          </cell>
          <cell r="K11">
            <v>0</v>
          </cell>
          <cell r="L11">
            <v>0</v>
          </cell>
        </row>
        <row r="12">
          <cell r="A12" t="str">
            <v>Non-Fair Value Option</v>
          </cell>
          <cell r="B12">
            <v>0</v>
          </cell>
          <cell r="C12">
            <v>-1000000000</v>
          </cell>
          <cell r="D12">
            <v>0</v>
          </cell>
          <cell r="E12">
            <v>-1000000000</v>
          </cell>
          <cell r="F12">
            <v>0</v>
          </cell>
          <cell r="G12">
            <v>0</v>
          </cell>
          <cell r="H12">
            <v>1000000000</v>
          </cell>
          <cell r="I12">
            <v>0</v>
          </cell>
          <cell r="J12">
            <v>1000000000</v>
          </cell>
          <cell r="K12">
            <v>0</v>
          </cell>
          <cell r="L12">
            <v>0</v>
          </cell>
        </row>
        <row r="13">
          <cell r="A13" t="str">
            <v>NA</v>
          </cell>
          <cell r="B13">
            <v>0</v>
          </cell>
          <cell r="C13">
            <v>-1000000000</v>
          </cell>
          <cell r="D13">
            <v>0</v>
          </cell>
          <cell r="E13">
            <v>-1000000000</v>
          </cell>
          <cell r="F13">
            <v>0</v>
          </cell>
          <cell r="G13">
            <v>0</v>
          </cell>
          <cell r="H13">
            <v>1000000000</v>
          </cell>
          <cell r="I13">
            <v>0</v>
          </cell>
          <cell r="J13">
            <v>1000000000</v>
          </cell>
          <cell r="K13">
            <v>0</v>
          </cell>
          <cell r="L13">
            <v>0</v>
          </cell>
        </row>
        <row r="14">
          <cell r="A14" t="str">
            <v>NA</v>
          </cell>
          <cell r="B14">
            <v>0</v>
          </cell>
          <cell r="C14">
            <v>-1000000000</v>
          </cell>
          <cell r="D14">
            <v>0</v>
          </cell>
          <cell r="E14">
            <v>-1000000000</v>
          </cell>
          <cell r="F14">
            <v>0</v>
          </cell>
          <cell r="G14">
            <v>0</v>
          </cell>
          <cell r="H14">
            <v>1000000000</v>
          </cell>
          <cell r="I14">
            <v>0</v>
          </cell>
          <cell r="J14">
            <v>1000000000</v>
          </cell>
          <cell r="K14">
            <v>0</v>
          </cell>
          <cell r="L14">
            <v>0</v>
          </cell>
        </row>
        <row r="15">
          <cell r="A15" t="str">
            <v>Intraday Repo</v>
          </cell>
          <cell r="B15">
            <v>0</v>
          </cell>
          <cell r="C15">
            <v>-1000000000</v>
          </cell>
          <cell r="D15">
            <v>0</v>
          </cell>
          <cell r="E15">
            <v>-1000000000</v>
          </cell>
          <cell r="F15">
            <v>0</v>
          </cell>
          <cell r="G15">
            <v>0</v>
          </cell>
          <cell r="H15">
            <v>1000000000</v>
          </cell>
          <cell r="I15">
            <v>0</v>
          </cell>
          <cell r="J15">
            <v>1000000000</v>
          </cell>
          <cell r="K15">
            <v>0</v>
          </cell>
          <cell r="L15">
            <v>0</v>
          </cell>
        </row>
        <row r="16">
          <cell r="A16" t="str">
            <v>Intraday Repo</v>
          </cell>
          <cell r="B16">
            <v>0</v>
          </cell>
          <cell r="C16">
            <v>-1000000000</v>
          </cell>
          <cell r="D16">
            <v>0</v>
          </cell>
          <cell r="E16">
            <v>-1000000000</v>
          </cell>
          <cell r="F16">
            <v>0</v>
          </cell>
          <cell r="G16">
            <v>0</v>
          </cell>
          <cell r="H16">
            <v>1000000000</v>
          </cell>
          <cell r="I16">
            <v>0</v>
          </cell>
          <cell r="J16">
            <v>1000000000</v>
          </cell>
          <cell r="K16">
            <v>0</v>
          </cell>
          <cell r="L16">
            <v>0</v>
          </cell>
        </row>
        <row r="17">
          <cell r="A17" t="str">
            <v>Total Short Term Funding Term</v>
          </cell>
          <cell r="B17">
            <v>-15307880000</v>
          </cell>
          <cell r="C17">
            <v>-24822649000</v>
          </cell>
          <cell r="D17">
            <v>-115000000</v>
          </cell>
          <cell r="E17">
            <v>-24937649000</v>
          </cell>
          <cell r="F17">
            <v>0</v>
          </cell>
          <cell r="G17">
            <v>0</v>
          </cell>
          <cell r="H17">
            <v>24096928000</v>
          </cell>
          <cell r="I17">
            <v>0</v>
          </cell>
          <cell r="J17">
            <v>24096928000</v>
          </cell>
          <cell r="K17">
            <v>0</v>
          </cell>
          <cell r="L17">
            <v>-16148601000</v>
          </cell>
        </row>
        <row r="18">
          <cell r="A18" t="str">
            <v>Non-Fair Value Option</v>
          </cell>
          <cell r="B18">
            <v>-15307880000</v>
          </cell>
          <cell r="C18">
            <v>-24822649000</v>
          </cell>
          <cell r="D18">
            <v>-115000000</v>
          </cell>
          <cell r="E18">
            <v>-24937649000</v>
          </cell>
          <cell r="F18">
            <v>0</v>
          </cell>
          <cell r="G18">
            <v>0</v>
          </cell>
          <cell r="H18">
            <v>24096928000</v>
          </cell>
          <cell r="I18">
            <v>0</v>
          </cell>
          <cell r="J18">
            <v>24096928000</v>
          </cell>
          <cell r="K18">
            <v>0</v>
          </cell>
          <cell r="L18">
            <v>-16148601000</v>
          </cell>
        </row>
        <row r="19">
          <cell r="A19" t="str">
            <v>NA</v>
          </cell>
          <cell r="B19">
            <v>-15307880000</v>
          </cell>
          <cell r="C19">
            <v>-24822649000</v>
          </cell>
          <cell r="D19">
            <v>-115000000</v>
          </cell>
          <cell r="E19">
            <v>-24937649000</v>
          </cell>
          <cell r="F19">
            <v>0</v>
          </cell>
          <cell r="G19">
            <v>0</v>
          </cell>
          <cell r="H19">
            <v>24096928000</v>
          </cell>
          <cell r="I19">
            <v>0</v>
          </cell>
          <cell r="J19">
            <v>24096928000</v>
          </cell>
          <cell r="K19">
            <v>0</v>
          </cell>
          <cell r="L19">
            <v>-16148601000</v>
          </cell>
        </row>
        <row r="20">
          <cell r="A20" t="str">
            <v>NA</v>
          </cell>
          <cell r="B20">
            <v>-15307880000</v>
          </cell>
          <cell r="C20">
            <v>-24822649000</v>
          </cell>
          <cell r="D20">
            <v>-115000000</v>
          </cell>
          <cell r="E20">
            <v>-24937649000</v>
          </cell>
          <cell r="F20">
            <v>0</v>
          </cell>
          <cell r="G20">
            <v>0</v>
          </cell>
          <cell r="H20">
            <v>24096928000</v>
          </cell>
          <cell r="I20">
            <v>0</v>
          </cell>
          <cell r="J20">
            <v>24096928000</v>
          </cell>
          <cell r="K20">
            <v>0</v>
          </cell>
          <cell r="L20">
            <v>-16148601000</v>
          </cell>
        </row>
        <row r="21">
          <cell r="A21" t="str">
            <v>ST - Other - Non-Callable</v>
          </cell>
          <cell r="B21">
            <v>-350000000</v>
          </cell>
          <cell r="C21">
            <v>0</v>
          </cell>
          <cell r="D21">
            <v>0</v>
          </cell>
          <cell r="E21">
            <v>0</v>
          </cell>
          <cell r="F21">
            <v>0</v>
          </cell>
          <cell r="G21">
            <v>0</v>
          </cell>
          <cell r="H21">
            <v>0</v>
          </cell>
          <cell r="I21">
            <v>0</v>
          </cell>
          <cell r="J21">
            <v>0</v>
          </cell>
          <cell r="K21">
            <v>0</v>
          </cell>
          <cell r="L21">
            <v>-350000000</v>
          </cell>
        </row>
        <row r="22">
          <cell r="A22" t="str">
            <v>ST - Other - Non-Callable</v>
          </cell>
          <cell r="B22">
            <v>-350000000</v>
          </cell>
          <cell r="C22">
            <v>0</v>
          </cell>
          <cell r="D22">
            <v>0</v>
          </cell>
          <cell r="E22">
            <v>0</v>
          </cell>
          <cell r="F22">
            <v>0</v>
          </cell>
          <cell r="G22">
            <v>0</v>
          </cell>
          <cell r="H22">
            <v>0</v>
          </cell>
          <cell r="I22">
            <v>0</v>
          </cell>
          <cell r="J22">
            <v>0</v>
          </cell>
          <cell r="K22">
            <v>0</v>
          </cell>
          <cell r="L22">
            <v>-350000000</v>
          </cell>
        </row>
        <row r="23">
          <cell r="A23" t="str">
            <v>ST Callable Fixed Rate</v>
          </cell>
          <cell r="B23">
            <v>-4515300000</v>
          </cell>
          <cell r="C23">
            <v>-405000000</v>
          </cell>
          <cell r="D23">
            <v>-115000000</v>
          </cell>
          <cell r="E23">
            <v>-520000000</v>
          </cell>
          <cell r="F23">
            <v>0</v>
          </cell>
          <cell r="G23">
            <v>0</v>
          </cell>
          <cell r="H23">
            <v>0</v>
          </cell>
          <cell r="I23">
            <v>0</v>
          </cell>
          <cell r="J23">
            <v>0</v>
          </cell>
          <cell r="K23">
            <v>0</v>
          </cell>
          <cell r="L23">
            <v>-5035300000</v>
          </cell>
        </row>
        <row r="24">
          <cell r="A24" t="str">
            <v>ST Callable Fixed Rate</v>
          </cell>
          <cell r="B24">
            <v>-4515300000</v>
          </cell>
          <cell r="C24">
            <v>-405000000</v>
          </cell>
          <cell r="D24">
            <v>-115000000</v>
          </cell>
          <cell r="E24">
            <v>-520000000</v>
          </cell>
          <cell r="F24">
            <v>0</v>
          </cell>
          <cell r="G24">
            <v>0</v>
          </cell>
          <cell r="H24">
            <v>0</v>
          </cell>
          <cell r="I24">
            <v>0</v>
          </cell>
          <cell r="J24">
            <v>0</v>
          </cell>
          <cell r="K24">
            <v>0</v>
          </cell>
          <cell r="L24">
            <v>-5035300000</v>
          </cell>
        </row>
        <row r="25">
          <cell r="A25" t="str">
            <v>ST-Debt</v>
          </cell>
          <cell r="B25">
            <v>-10442580000</v>
          </cell>
          <cell r="C25">
            <v>-24417649000</v>
          </cell>
          <cell r="D25">
            <v>0</v>
          </cell>
          <cell r="E25">
            <v>-24417649000</v>
          </cell>
          <cell r="F25">
            <v>0</v>
          </cell>
          <cell r="G25">
            <v>0</v>
          </cell>
          <cell r="H25">
            <v>24096928000</v>
          </cell>
          <cell r="I25">
            <v>0</v>
          </cell>
          <cell r="J25">
            <v>24096928000</v>
          </cell>
          <cell r="K25">
            <v>0</v>
          </cell>
          <cell r="L25">
            <v>-10763301000</v>
          </cell>
        </row>
        <row r="26">
          <cell r="A26" t="str">
            <v>ST-Debt</v>
          </cell>
          <cell r="B26">
            <v>-10442580000</v>
          </cell>
          <cell r="C26">
            <v>-24417649000</v>
          </cell>
          <cell r="D26">
            <v>0</v>
          </cell>
          <cell r="E26">
            <v>-24417649000</v>
          </cell>
          <cell r="F26">
            <v>0</v>
          </cell>
          <cell r="G26">
            <v>0</v>
          </cell>
          <cell r="H26">
            <v>24096928000</v>
          </cell>
          <cell r="I26">
            <v>0</v>
          </cell>
          <cell r="J26">
            <v>24096928000</v>
          </cell>
          <cell r="K26">
            <v>0</v>
          </cell>
          <cell r="L26">
            <v>-10763301000</v>
          </cell>
        </row>
        <row r="27">
          <cell r="A27" t="str">
            <v>Total Long Term Funding Debt</v>
          </cell>
          <cell r="B27">
            <v>-131078038426.53</v>
          </cell>
          <cell r="C27">
            <v>-565000000</v>
          </cell>
          <cell r="D27">
            <v>-35000000</v>
          </cell>
          <cell r="E27">
            <v>-600000000</v>
          </cell>
          <cell r="F27">
            <v>0</v>
          </cell>
          <cell r="G27">
            <v>150000000</v>
          </cell>
          <cell r="H27">
            <v>5388376371.1499996</v>
          </cell>
          <cell r="I27">
            <v>72190.350000000006</v>
          </cell>
          <cell r="J27">
            <v>5538448561.5</v>
          </cell>
          <cell r="K27">
            <v>3124913.4</v>
          </cell>
          <cell r="L27">
            <v>-126136464951.63</v>
          </cell>
        </row>
        <row r="28">
          <cell r="A28" t="str">
            <v>Fair Value Option</v>
          </cell>
          <cell r="B28">
            <v>-1092997306.47</v>
          </cell>
          <cell r="C28">
            <v>0</v>
          </cell>
          <cell r="D28">
            <v>0</v>
          </cell>
          <cell r="E28">
            <v>0</v>
          </cell>
          <cell r="F28">
            <v>0</v>
          </cell>
          <cell r="G28">
            <v>0</v>
          </cell>
          <cell r="H28">
            <v>223923871.16</v>
          </cell>
          <cell r="I28">
            <v>0</v>
          </cell>
          <cell r="J28">
            <v>223923871.16</v>
          </cell>
          <cell r="K28">
            <v>0</v>
          </cell>
          <cell r="L28">
            <v>-869073435.30999994</v>
          </cell>
        </row>
        <row r="29">
          <cell r="A29" t="str">
            <v>NA</v>
          </cell>
          <cell r="B29">
            <v>-1092997306.47</v>
          </cell>
          <cell r="C29">
            <v>0</v>
          </cell>
          <cell r="D29">
            <v>0</v>
          </cell>
          <cell r="E29">
            <v>0</v>
          </cell>
          <cell r="F29">
            <v>0</v>
          </cell>
          <cell r="G29">
            <v>0</v>
          </cell>
          <cell r="H29">
            <v>223923871.16</v>
          </cell>
          <cell r="I29">
            <v>0</v>
          </cell>
          <cell r="J29">
            <v>223923871.16</v>
          </cell>
          <cell r="K29">
            <v>0</v>
          </cell>
          <cell r="L29">
            <v>-869073435.30999994</v>
          </cell>
        </row>
        <row r="30">
          <cell r="A30" t="str">
            <v>NA</v>
          </cell>
          <cell r="B30">
            <v>-1092997306.47</v>
          </cell>
          <cell r="C30">
            <v>0</v>
          </cell>
          <cell r="D30">
            <v>0</v>
          </cell>
          <cell r="E30">
            <v>0</v>
          </cell>
          <cell r="F30">
            <v>0</v>
          </cell>
          <cell r="G30">
            <v>0</v>
          </cell>
          <cell r="H30">
            <v>223923871.16</v>
          </cell>
          <cell r="I30">
            <v>0</v>
          </cell>
          <cell r="J30">
            <v>223923871.16</v>
          </cell>
          <cell r="K30">
            <v>0</v>
          </cell>
          <cell r="L30">
            <v>-869073435.30999994</v>
          </cell>
        </row>
        <row r="31">
          <cell r="A31" t="str">
            <v>LT - CAS</v>
          </cell>
          <cell r="B31">
            <v>-842997306.47000003</v>
          </cell>
          <cell r="C31">
            <v>0</v>
          </cell>
          <cell r="D31">
            <v>0</v>
          </cell>
          <cell r="E31">
            <v>0</v>
          </cell>
          <cell r="F31">
            <v>0</v>
          </cell>
          <cell r="G31">
            <v>0</v>
          </cell>
          <cell r="H31">
            <v>223923871.16</v>
          </cell>
          <cell r="I31">
            <v>0</v>
          </cell>
          <cell r="J31">
            <v>223923871.16</v>
          </cell>
          <cell r="K31">
            <v>0</v>
          </cell>
          <cell r="L31">
            <v>-619073435.30999994</v>
          </cell>
        </row>
        <row r="32">
          <cell r="A32" t="str">
            <v>LT - CAS</v>
          </cell>
          <cell r="B32">
            <v>-842997306.47000003</v>
          </cell>
          <cell r="C32">
            <v>0</v>
          </cell>
          <cell r="D32">
            <v>0</v>
          </cell>
          <cell r="E32">
            <v>0</v>
          </cell>
          <cell r="F32">
            <v>0</v>
          </cell>
          <cell r="G32">
            <v>0</v>
          </cell>
          <cell r="H32">
            <v>223923871.16</v>
          </cell>
          <cell r="I32">
            <v>0</v>
          </cell>
          <cell r="J32">
            <v>223923871.16</v>
          </cell>
          <cell r="K32">
            <v>0</v>
          </cell>
          <cell r="L32">
            <v>-619073435.30999994</v>
          </cell>
        </row>
        <row r="33">
          <cell r="A33" t="str">
            <v>Non-Callable Floating Rate MTN</v>
          </cell>
          <cell r="B33">
            <v>-250000000</v>
          </cell>
          <cell r="C33">
            <v>0</v>
          </cell>
          <cell r="D33">
            <v>0</v>
          </cell>
          <cell r="E33">
            <v>0</v>
          </cell>
          <cell r="F33">
            <v>0</v>
          </cell>
          <cell r="G33">
            <v>0</v>
          </cell>
          <cell r="H33">
            <v>0</v>
          </cell>
          <cell r="I33">
            <v>0</v>
          </cell>
          <cell r="J33">
            <v>0</v>
          </cell>
          <cell r="K33">
            <v>0</v>
          </cell>
          <cell r="L33">
            <v>-250000000</v>
          </cell>
        </row>
        <row r="34">
          <cell r="A34" t="str">
            <v>Non-Callable Floating Rate MTN</v>
          </cell>
          <cell r="B34">
            <v>-250000000</v>
          </cell>
          <cell r="C34">
            <v>0</v>
          </cell>
          <cell r="D34">
            <v>0</v>
          </cell>
          <cell r="E34">
            <v>0</v>
          </cell>
          <cell r="F34">
            <v>0</v>
          </cell>
          <cell r="G34">
            <v>0</v>
          </cell>
          <cell r="H34">
            <v>0</v>
          </cell>
          <cell r="I34">
            <v>0</v>
          </cell>
          <cell r="J34">
            <v>0</v>
          </cell>
          <cell r="K34">
            <v>0</v>
          </cell>
          <cell r="L34">
            <v>-250000000</v>
          </cell>
        </row>
        <row r="35">
          <cell r="A35" t="str">
            <v>Non-Fair Value Option</v>
          </cell>
          <cell r="B35">
            <v>-129985041120.06</v>
          </cell>
          <cell r="C35">
            <v>-565000000</v>
          </cell>
          <cell r="D35">
            <v>-35000000</v>
          </cell>
          <cell r="E35">
            <v>-600000000</v>
          </cell>
          <cell r="F35">
            <v>0</v>
          </cell>
          <cell r="G35">
            <v>150000000</v>
          </cell>
          <cell r="H35">
            <v>5164452499.9899998</v>
          </cell>
          <cell r="I35">
            <v>72190.350000000006</v>
          </cell>
          <cell r="J35">
            <v>5314524690.3400002</v>
          </cell>
          <cell r="K35">
            <v>3124913.4</v>
          </cell>
          <cell r="L35">
            <v>-125267391516.32001</v>
          </cell>
        </row>
        <row r="36">
          <cell r="A36" t="str">
            <v>NA</v>
          </cell>
          <cell r="B36">
            <v>-129985041120.06</v>
          </cell>
          <cell r="C36">
            <v>-565000000</v>
          </cell>
          <cell r="D36">
            <v>-35000000</v>
          </cell>
          <cell r="E36">
            <v>-600000000</v>
          </cell>
          <cell r="F36">
            <v>0</v>
          </cell>
          <cell r="G36">
            <v>150000000</v>
          </cell>
          <cell r="H36">
            <v>5164452499.9899998</v>
          </cell>
          <cell r="I36">
            <v>72190.350000000006</v>
          </cell>
          <cell r="J36">
            <v>5314524690.3400002</v>
          </cell>
          <cell r="K36">
            <v>3124913.4</v>
          </cell>
          <cell r="L36">
            <v>-125267391516.32001</v>
          </cell>
        </row>
        <row r="37">
          <cell r="A37" t="str">
            <v>NA</v>
          </cell>
          <cell r="B37">
            <v>-129985041120.06</v>
          </cell>
          <cell r="C37">
            <v>-565000000</v>
          </cell>
          <cell r="D37">
            <v>-35000000</v>
          </cell>
          <cell r="E37">
            <v>-600000000</v>
          </cell>
          <cell r="F37">
            <v>0</v>
          </cell>
          <cell r="G37">
            <v>150000000</v>
          </cell>
          <cell r="H37">
            <v>5164452499.9899998</v>
          </cell>
          <cell r="I37">
            <v>72190.350000000006</v>
          </cell>
          <cell r="J37">
            <v>5314524690.3400002</v>
          </cell>
          <cell r="K37">
            <v>3124913.4</v>
          </cell>
          <cell r="L37">
            <v>-125267391516.32001</v>
          </cell>
        </row>
        <row r="38">
          <cell r="A38" t="str">
            <v>Benchmark Notes &amp; Bonds</v>
          </cell>
          <cell r="B38">
            <v>-74739666000</v>
          </cell>
          <cell r="C38">
            <v>0</v>
          </cell>
          <cell r="D38">
            <v>0</v>
          </cell>
          <cell r="E38">
            <v>0</v>
          </cell>
          <cell r="F38">
            <v>0</v>
          </cell>
          <cell r="G38">
            <v>0</v>
          </cell>
          <cell r="H38">
            <v>4000000000</v>
          </cell>
          <cell r="I38">
            <v>0</v>
          </cell>
          <cell r="J38">
            <v>4000000000</v>
          </cell>
          <cell r="K38">
            <v>0</v>
          </cell>
          <cell r="L38">
            <v>-70739666000</v>
          </cell>
        </row>
        <row r="39">
          <cell r="A39" t="str">
            <v>Benchmark Notes &amp; Bonds</v>
          </cell>
          <cell r="B39">
            <v>-74739666000</v>
          </cell>
          <cell r="C39">
            <v>0</v>
          </cell>
          <cell r="D39">
            <v>0</v>
          </cell>
          <cell r="E39">
            <v>0</v>
          </cell>
          <cell r="F39">
            <v>0</v>
          </cell>
          <cell r="G39">
            <v>0</v>
          </cell>
          <cell r="H39">
            <v>4000000000</v>
          </cell>
          <cell r="I39">
            <v>0</v>
          </cell>
          <cell r="J39">
            <v>4000000000</v>
          </cell>
          <cell r="K39">
            <v>0</v>
          </cell>
          <cell r="L39">
            <v>-70739666000</v>
          </cell>
        </row>
        <row r="40">
          <cell r="A40" t="str">
            <v>Callable Fixed Rate MTN</v>
          </cell>
          <cell r="B40">
            <v>-39165290000</v>
          </cell>
          <cell r="C40">
            <v>-565000000</v>
          </cell>
          <cell r="D40">
            <v>-35000000</v>
          </cell>
          <cell r="E40">
            <v>-600000000</v>
          </cell>
          <cell r="F40">
            <v>0</v>
          </cell>
          <cell r="G40">
            <v>150000000</v>
          </cell>
          <cell r="H40">
            <v>0</v>
          </cell>
          <cell r="I40">
            <v>0</v>
          </cell>
          <cell r="J40">
            <v>150000000</v>
          </cell>
          <cell r="K40">
            <v>0</v>
          </cell>
          <cell r="L40">
            <v>-39615290000</v>
          </cell>
        </row>
        <row r="41">
          <cell r="A41" t="str">
            <v>Callable Fixed Rate MTN</v>
          </cell>
          <cell r="B41">
            <v>-39165290000</v>
          </cell>
          <cell r="C41">
            <v>-565000000</v>
          </cell>
          <cell r="D41">
            <v>-35000000</v>
          </cell>
          <cell r="E41">
            <v>-600000000</v>
          </cell>
          <cell r="F41">
            <v>0</v>
          </cell>
          <cell r="G41">
            <v>150000000</v>
          </cell>
          <cell r="H41">
            <v>0</v>
          </cell>
          <cell r="I41">
            <v>0</v>
          </cell>
          <cell r="J41">
            <v>150000000</v>
          </cell>
          <cell r="K41">
            <v>0</v>
          </cell>
          <cell r="L41">
            <v>-39615290000</v>
          </cell>
        </row>
        <row r="42">
          <cell r="A42" t="str">
            <v>LT - CAS</v>
          </cell>
          <cell r="B42">
            <v>-4215964426.7600002</v>
          </cell>
          <cell r="C42">
            <v>0</v>
          </cell>
          <cell r="D42">
            <v>0</v>
          </cell>
          <cell r="E42">
            <v>0</v>
          </cell>
          <cell r="F42">
            <v>0</v>
          </cell>
          <cell r="G42">
            <v>0</v>
          </cell>
          <cell r="H42">
            <v>1050902499.99</v>
          </cell>
          <cell r="I42">
            <v>72190.350000000006</v>
          </cell>
          <cell r="J42">
            <v>1050974690.34</v>
          </cell>
          <cell r="K42">
            <v>0</v>
          </cell>
          <cell r="L42">
            <v>-3164989736.4200001</v>
          </cell>
        </row>
        <row r="43">
          <cell r="A43" t="str">
            <v>LT - CAS</v>
          </cell>
          <cell r="B43">
            <v>-4215964426.7600002</v>
          </cell>
          <cell r="C43">
            <v>0</v>
          </cell>
          <cell r="D43">
            <v>0</v>
          </cell>
          <cell r="E43">
            <v>0</v>
          </cell>
          <cell r="F43">
            <v>0</v>
          </cell>
          <cell r="G43">
            <v>0</v>
          </cell>
          <cell r="H43">
            <v>1050902499.99</v>
          </cell>
          <cell r="I43">
            <v>72190.350000000006</v>
          </cell>
          <cell r="J43">
            <v>1050974690.34</v>
          </cell>
          <cell r="K43">
            <v>0</v>
          </cell>
          <cell r="L43">
            <v>-3164989736.4200001</v>
          </cell>
        </row>
        <row r="44">
          <cell r="A44" t="str">
            <v>LT - FX Debt</v>
          </cell>
          <cell r="B44">
            <v>-311672910.30000001</v>
          </cell>
          <cell r="C44">
            <v>0</v>
          </cell>
          <cell r="D44">
            <v>0</v>
          </cell>
          <cell r="E44">
            <v>0</v>
          </cell>
          <cell r="F44">
            <v>0</v>
          </cell>
          <cell r="G44">
            <v>0</v>
          </cell>
          <cell r="H44">
            <v>0</v>
          </cell>
          <cell r="I44">
            <v>0</v>
          </cell>
          <cell r="J44">
            <v>0</v>
          </cell>
          <cell r="K44">
            <v>3124913.4</v>
          </cell>
          <cell r="L44">
            <v>-308547996.89999998</v>
          </cell>
        </row>
        <row r="45">
          <cell r="A45" t="str">
            <v>LT - FX Debt</v>
          </cell>
          <cell r="B45">
            <v>-311672910.30000001</v>
          </cell>
          <cell r="C45">
            <v>0</v>
          </cell>
          <cell r="D45">
            <v>0</v>
          </cell>
          <cell r="E45">
            <v>0</v>
          </cell>
          <cell r="F45">
            <v>0</v>
          </cell>
          <cell r="G45">
            <v>0</v>
          </cell>
          <cell r="H45">
            <v>0</v>
          </cell>
          <cell r="I45">
            <v>0</v>
          </cell>
          <cell r="J45">
            <v>0</v>
          </cell>
          <cell r="K45">
            <v>3124913.4</v>
          </cell>
          <cell r="L45">
            <v>-308547996.89999998</v>
          </cell>
        </row>
        <row r="46">
          <cell r="A46" t="str">
            <v>Non-Callable Fixed Rate MTN</v>
          </cell>
          <cell r="B46">
            <v>-11552447783</v>
          </cell>
          <cell r="C46">
            <v>0</v>
          </cell>
          <cell r="D46">
            <v>0</v>
          </cell>
          <cell r="E46">
            <v>0</v>
          </cell>
          <cell r="F46">
            <v>0</v>
          </cell>
          <cell r="G46">
            <v>0</v>
          </cell>
          <cell r="H46">
            <v>113550000</v>
          </cell>
          <cell r="I46">
            <v>0</v>
          </cell>
          <cell r="J46">
            <v>113550000</v>
          </cell>
          <cell r="K46">
            <v>0</v>
          </cell>
          <cell r="L46">
            <v>-11438897783</v>
          </cell>
        </row>
        <row r="47">
          <cell r="A47" t="str">
            <v>Non-Callable Fixed Rate MTN</v>
          </cell>
          <cell r="B47">
            <v>-11552447783</v>
          </cell>
          <cell r="C47">
            <v>0</v>
          </cell>
          <cell r="D47">
            <v>0</v>
          </cell>
          <cell r="E47">
            <v>0</v>
          </cell>
          <cell r="F47">
            <v>0</v>
          </cell>
          <cell r="G47">
            <v>0</v>
          </cell>
          <cell r="H47">
            <v>113550000</v>
          </cell>
          <cell r="I47">
            <v>0</v>
          </cell>
          <cell r="J47">
            <v>113550000</v>
          </cell>
          <cell r="K47">
            <v>0</v>
          </cell>
          <cell r="L47">
            <v>-11438897783</v>
          </cell>
        </row>
      </sheetData>
      <sheetData sheetId="5" refreshError="1"/>
      <sheetData sheetId="6" refreshError="1"/>
      <sheetData sheetId="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1.Monthly Summary"/>
      <sheetName val=" A2.Funding Summary"/>
      <sheetName val=" A3.GL Balances"/>
      <sheetName val="A4.GL Tie out"/>
      <sheetName val="A5.Workday Prism Summary"/>
      <sheetName val="A6.CUSIP Details"/>
      <sheetName val="A7. Email - Reclasses"/>
      <sheetName val="6-30 Postion Recon Detail views"/>
      <sheetName val="5-31 Postion Recon Detail views"/>
    </sheetNames>
    <sheetDataSet>
      <sheetData sheetId="0"/>
      <sheetData sheetId="1"/>
      <sheetData sheetId="2"/>
      <sheetData sheetId="3"/>
      <sheetData sheetId="4">
        <row r="5">
          <cell r="A5" t="str">
            <v>Enter Accounting Framework:</v>
          </cell>
          <cell r="B5" t="str">
            <v>GAAP Accounting</v>
          </cell>
        </row>
        <row r="7">
          <cell r="A7" t="str">
            <v>Date and Time: 07/04/2023 06:15 AM</v>
          </cell>
        </row>
        <row r="8">
          <cell r="A8" t="str">
            <v>Report Environment: PROD</v>
          </cell>
        </row>
        <row r="9">
          <cell r="A9" t="str">
            <v>Report Description: This report shows Debt redemption value (UPB) activity, walking forward from beginning balance to ending balance. All Debt is represented in USD Equivalent only</v>
          </cell>
        </row>
        <row r="10">
          <cell r="A10" t="str">
            <v>Term Type</v>
          </cell>
          <cell r="B10" t="str">
            <v>Beginning Balance</v>
          </cell>
          <cell r="C10" t="str">
            <v>New Issues (-)</v>
          </cell>
          <cell r="D10" t="str">
            <v>Re-opens (-)</v>
          </cell>
          <cell r="E10" t="str">
            <v>Total Issuances (-)</v>
          </cell>
          <cell r="F10" t="str">
            <v>Repurchases (+)</v>
          </cell>
          <cell r="G10" t="str">
            <v>Calls / Puts (+)</v>
          </cell>
          <cell r="H10" t="str">
            <v>Scheduled Paydown / Maturites (+)</v>
          </cell>
          <cell r="I10" t="str">
            <v>Non-Cash Principal Adjustment</v>
          </cell>
          <cell r="J10" t="str">
            <v>Total Redemptions (+)</v>
          </cell>
          <cell r="K10" t="str">
            <v>FX Translation Gain / (Loss)</v>
          </cell>
          <cell r="L10" t="str">
            <v>Report Calculated Ending Balance</v>
          </cell>
        </row>
        <row r="11">
          <cell r="A11" t="str">
            <v>Total Fed Funds Purchased &amp; Repo</v>
          </cell>
          <cell r="B11">
            <v>0</v>
          </cell>
          <cell r="C11">
            <v>-1100000000</v>
          </cell>
          <cell r="D11">
            <v>0</v>
          </cell>
          <cell r="E11">
            <v>-1100000000</v>
          </cell>
          <cell r="F11">
            <v>0</v>
          </cell>
          <cell r="G11">
            <v>0</v>
          </cell>
          <cell r="H11">
            <v>1100000000</v>
          </cell>
          <cell r="I11">
            <v>0</v>
          </cell>
          <cell r="J11">
            <v>1100000000</v>
          </cell>
          <cell r="K11">
            <v>0</v>
          </cell>
          <cell r="L11">
            <v>0</v>
          </cell>
        </row>
        <row r="12">
          <cell r="A12" t="str">
            <v>Non-Fair Value Option</v>
          </cell>
          <cell r="B12">
            <v>0</v>
          </cell>
          <cell r="C12">
            <v>-1100000000</v>
          </cell>
          <cell r="D12">
            <v>0</v>
          </cell>
          <cell r="E12">
            <v>-1100000000</v>
          </cell>
          <cell r="F12">
            <v>0</v>
          </cell>
          <cell r="G12">
            <v>0</v>
          </cell>
          <cell r="H12">
            <v>1100000000</v>
          </cell>
          <cell r="I12">
            <v>0</v>
          </cell>
          <cell r="J12">
            <v>1100000000</v>
          </cell>
          <cell r="K12">
            <v>0</v>
          </cell>
          <cell r="L12">
            <v>0</v>
          </cell>
        </row>
        <row r="13">
          <cell r="A13" t="str">
            <v>NA</v>
          </cell>
          <cell r="B13">
            <v>0</v>
          </cell>
          <cell r="C13">
            <v>-1100000000</v>
          </cell>
          <cell r="D13">
            <v>0</v>
          </cell>
          <cell r="E13">
            <v>-1100000000</v>
          </cell>
          <cell r="F13">
            <v>0</v>
          </cell>
          <cell r="G13">
            <v>0</v>
          </cell>
          <cell r="H13">
            <v>1100000000</v>
          </cell>
          <cell r="I13">
            <v>0</v>
          </cell>
          <cell r="J13">
            <v>1100000000</v>
          </cell>
          <cell r="K13">
            <v>0</v>
          </cell>
          <cell r="L13">
            <v>0</v>
          </cell>
        </row>
        <row r="14">
          <cell r="A14" t="str">
            <v>NA</v>
          </cell>
          <cell r="B14">
            <v>0</v>
          </cell>
          <cell r="C14">
            <v>-1100000000</v>
          </cell>
          <cell r="D14">
            <v>0</v>
          </cell>
          <cell r="E14">
            <v>-1100000000</v>
          </cell>
          <cell r="F14">
            <v>0</v>
          </cell>
          <cell r="G14">
            <v>0</v>
          </cell>
          <cell r="H14">
            <v>1100000000</v>
          </cell>
          <cell r="I14">
            <v>0</v>
          </cell>
          <cell r="J14">
            <v>1100000000</v>
          </cell>
          <cell r="K14">
            <v>0</v>
          </cell>
          <cell r="L14">
            <v>0</v>
          </cell>
        </row>
        <row r="15">
          <cell r="A15" t="str">
            <v>Intraday Repo</v>
          </cell>
          <cell r="B15">
            <v>0</v>
          </cell>
          <cell r="C15">
            <v>-1100000000</v>
          </cell>
          <cell r="D15">
            <v>0</v>
          </cell>
          <cell r="E15">
            <v>-1100000000</v>
          </cell>
          <cell r="F15">
            <v>0</v>
          </cell>
          <cell r="G15">
            <v>0</v>
          </cell>
          <cell r="H15">
            <v>1100000000</v>
          </cell>
          <cell r="I15">
            <v>0</v>
          </cell>
          <cell r="J15">
            <v>1100000000</v>
          </cell>
          <cell r="K15">
            <v>0</v>
          </cell>
          <cell r="L15">
            <v>0</v>
          </cell>
        </row>
        <row r="16">
          <cell r="A16" t="str">
            <v>Intraday Repo</v>
          </cell>
          <cell r="B16">
            <v>0</v>
          </cell>
          <cell r="C16">
            <v>-1100000000</v>
          </cell>
          <cell r="D16">
            <v>0</v>
          </cell>
          <cell r="E16">
            <v>-1100000000</v>
          </cell>
          <cell r="F16">
            <v>0</v>
          </cell>
          <cell r="G16">
            <v>0</v>
          </cell>
          <cell r="H16">
            <v>1100000000</v>
          </cell>
          <cell r="I16">
            <v>0</v>
          </cell>
          <cell r="J16">
            <v>1100000000</v>
          </cell>
          <cell r="K16">
            <v>0</v>
          </cell>
          <cell r="L16">
            <v>0</v>
          </cell>
        </row>
        <row r="17">
          <cell r="A17" t="str">
            <v>Total Long Term Funding Debt</v>
          </cell>
          <cell r="B17">
            <v>-126136464951.63</v>
          </cell>
          <cell r="C17">
            <v>-1075000000</v>
          </cell>
          <cell r="D17">
            <v>-103000000</v>
          </cell>
          <cell r="E17">
            <v>-1178000000</v>
          </cell>
          <cell r="F17">
            <v>0</v>
          </cell>
          <cell r="G17">
            <v>55000000</v>
          </cell>
          <cell r="H17">
            <v>153783739.84999999</v>
          </cell>
          <cell r="I17">
            <v>38947.86</v>
          </cell>
          <cell r="J17">
            <v>208822687.71000001</v>
          </cell>
          <cell r="K17">
            <v>-6497836.0499999998</v>
          </cell>
          <cell r="L17">
            <v>-127112140099.97</v>
          </cell>
        </row>
        <row r="18">
          <cell r="A18" t="str">
            <v>Fair Value Option</v>
          </cell>
          <cell r="B18">
            <v>-869073435.30999994</v>
          </cell>
          <cell r="C18">
            <v>0</v>
          </cell>
          <cell r="D18">
            <v>0</v>
          </cell>
          <cell r="E18">
            <v>0</v>
          </cell>
          <cell r="F18">
            <v>0</v>
          </cell>
          <cell r="G18">
            <v>0</v>
          </cell>
          <cell r="H18">
            <v>8812005.6899999995</v>
          </cell>
          <cell r="I18">
            <v>0</v>
          </cell>
          <cell r="J18">
            <v>8812005.6899999995</v>
          </cell>
          <cell r="K18">
            <v>0</v>
          </cell>
          <cell r="L18">
            <v>-860261429.62</v>
          </cell>
        </row>
        <row r="19">
          <cell r="A19" t="str">
            <v>NA</v>
          </cell>
          <cell r="B19">
            <v>-869073435.30999994</v>
          </cell>
          <cell r="C19">
            <v>0</v>
          </cell>
          <cell r="D19">
            <v>0</v>
          </cell>
          <cell r="E19">
            <v>0</v>
          </cell>
          <cell r="F19">
            <v>0</v>
          </cell>
          <cell r="G19">
            <v>0</v>
          </cell>
          <cell r="H19">
            <v>8812005.6899999995</v>
          </cell>
          <cell r="I19">
            <v>0</v>
          </cell>
          <cell r="J19">
            <v>8812005.6899999995</v>
          </cell>
          <cell r="K19">
            <v>0</v>
          </cell>
          <cell r="L19">
            <v>-860261429.62</v>
          </cell>
        </row>
        <row r="20">
          <cell r="A20" t="str">
            <v>NA</v>
          </cell>
          <cell r="B20">
            <v>-869073435.30999994</v>
          </cell>
          <cell r="C20">
            <v>0</v>
          </cell>
          <cell r="D20">
            <v>0</v>
          </cell>
          <cell r="E20">
            <v>0</v>
          </cell>
          <cell r="F20">
            <v>0</v>
          </cell>
          <cell r="G20">
            <v>0</v>
          </cell>
          <cell r="H20">
            <v>8812005.6899999995</v>
          </cell>
          <cell r="I20">
            <v>0</v>
          </cell>
          <cell r="J20">
            <v>8812005.6899999995</v>
          </cell>
          <cell r="K20">
            <v>0</v>
          </cell>
          <cell r="L20">
            <v>-860261429.62</v>
          </cell>
        </row>
        <row r="21">
          <cell r="A21" t="str">
            <v>LT - CAS</v>
          </cell>
          <cell r="B21">
            <v>-619073435.30999994</v>
          </cell>
          <cell r="C21">
            <v>0</v>
          </cell>
          <cell r="D21">
            <v>0</v>
          </cell>
          <cell r="E21">
            <v>0</v>
          </cell>
          <cell r="F21">
            <v>0</v>
          </cell>
          <cell r="G21">
            <v>0</v>
          </cell>
          <cell r="H21">
            <v>8812005.6899999995</v>
          </cell>
          <cell r="I21">
            <v>0</v>
          </cell>
          <cell r="J21">
            <v>8812005.6899999995</v>
          </cell>
          <cell r="K21">
            <v>0</v>
          </cell>
          <cell r="L21">
            <v>-610261429.62</v>
          </cell>
        </row>
        <row r="22">
          <cell r="A22" t="str">
            <v>LT - CAS</v>
          </cell>
          <cell r="B22">
            <v>-619073435.30999994</v>
          </cell>
          <cell r="C22">
            <v>0</v>
          </cell>
          <cell r="D22">
            <v>0</v>
          </cell>
          <cell r="E22">
            <v>0</v>
          </cell>
          <cell r="F22">
            <v>0</v>
          </cell>
          <cell r="G22">
            <v>0</v>
          </cell>
          <cell r="H22">
            <v>8812005.6899999995</v>
          </cell>
          <cell r="I22">
            <v>0</v>
          </cell>
          <cell r="J22">
            <v>8812005.6899999995</v>
          </cell>
          <cell r="K22">
            <v>0</v>
          </cell>
          <cell r="L22">
            <v>-610261429.62</v>
          </cell>
        </row>
        <row r="23">
          <cell r="A23" t="str">
            <v>Non-Callable Floating Rate MTN</v>
          </cell>
          <cell r="B23">
            <v>-250000000</v>
          </cell>
          <cell r="C23">
            <v>0</v>
          </cell>
          <cell r="D23">
            <v>0</v>
          </cell>
          <cell r="E23">
            <v>0</v>
          </cell>
          <cell r="F23">
            <v>0</v>
          </cell>
          <cell r="G23">
            <v>0</v>
          </cell>
          <cell r="H23">
            <v>0</v>
          </cell>
          <cell r="I23">
            <v>0</v>
          </cell>
          <cell r="J23">
            <v>0</v>
          </cell>
          <cell r="K23">
            <v>0</v>
          </cell>
          <cell r="L23">
            <v>-250000000</v>
          </cell>
        </row>
        <row r="24">
          <cell r="A24" t="str">
            <v>Non-Callable Floating Rate MTN</v>
          </cell>
          <cell r="B24">
            <v>-250000000</v>
          </cell>
          <cell r="C24">
            <v>0</v>
          </cell>
          <cell r="D24">
            <v>0</v>
          </cell>
          <cell r="E24">
            <v>0</v>
          </cell>
          <cell r="F24">
            <v>0</v>
          </cell>
          <cell r="G24">
            <v>0</v>
          </cell>
          <cell r="H24">
            <v>0</v>
          </cell>
          <cell r="I24">
            <v>0</v>
          </cell>
          <cell r="J24">
            <v>0</v>
          </cell>
          <cell r="K24">
            <v>0</v>
          </cell>
          <cell r="L24">
            <v>-250000000</v>
          </cell>
        </row>
        <row r="25">
          <cell r="A25" t="str">
            <v>Non-Fair Value Option</v>
          </cell>
          <cell r="B25">
            <v>-125267391516.32001</v>
          </cell>
          <cell r="C25">
            <v>-1075000000</v>
          </cell>
          <cell r="D25">
            <v>-103000000</v>
          </cell>
          <cell r="E25">
            <v>-1178000000</v>
          </cell>
          <cell r="F25">
            <v>0</v>
          </cell>
          <cell r="G25">
            <v>55000000</v>
          </cell>
          <cell r="H25">
            <v>144971734.16</v>
          </cell>
          <cell r="I25">
            <v>38947.86</v>
          </cell>
          <cell r="J25">
            <v>200010682.02000001</v>
          </cell>
          <cell r="K25">
            <v>-6497836.0499999998</v>
          </cell>
          <cell r="L25">
            <v>-126251878670.35001</v>
          </cell>
        </row>
        <row r="26">
          <cell r="A26" t="str">
            <v>NA</v>
          </cell>
          <cell r="B26">
            <v>-125267391516.32001</v>
          </cell>
          <cell r="C26">
            <v>-1075000000</v>
          </cell>
          <cell r="D26">
            <v>-103000000</v>
          </cell>
          <cell r="E26">
            <v>-1178000000</v>
          </cell>
          <cell r="F26">
            <v>0</v>
          </cell>
          <cell r="G26">
            <v>55000000</v>
          </cell>
          <cell r="H26">
            <v>144971734.16</v>
          </cell>
          <cell r="I26">
            <v>38947.86</v>
          </cell>
          <cell r="J26">
            <v>200010682.02000001</v>
          </cell>
          <cell r="K26">
            <v>-6497836.0499999998</v>
          </cell>
          <cell r="L26">
            <v>-126251878670.35001</v>
          </cell>
        </row>
        <row r="27">
          <cell r="A27" t="str">
            <v>NA</v>
          </cell>
          <cell r="B27">
            <v>-125267391516.32001</v>
          </cell>
          <cell r="C27">
            <v>-1075000000</v>
          </cell>
          <cell r="D27">
            <v>-103000000</v>
          </cell>
          <cell r="E27">
            <v>-1178000000</v>
          </cell>
          <cell r="F27">
            <v>0</v>
          </cell>
          <cell r="G27">
            <v>55000000</v>
          </cell>
          <cell r="H27">
            <v>144971734.16</v>
          </cell>
          <cell r="I27">
            <v>38947.86</v>
          </cell>
          <cell r="J27">
            <v>200010682.02000001</v>
          </cell>
          <cell r="K27">
            <v>-6497836.0499999998</v>
          </cell>
          <cell r="L27">
            <v>-126251878670.35001</v>
          </cell>
        </row>
        <row r="28">
          <cell r="A28" t="str">
            <v>Benchmark Notes &amp; Bonds</v>
          </cell>
          <cell r="B28">
            <v>-70739666000</v>
          </cell>
          <cell r="C28">
            <v>0</v>
          </cell>
          <cell r="D28">
            <v>0</v>
          </cell>
          <cell r="E28">
            <v>0</v>
          </cell>
          <cell r="F28">
            <v>0</v>
          </cell>
          <cell r="G28">
            <v>0</v>
          </cell>
          <cell r="H28">
            <v>0</v>
          </cell>
          <cell r="I28">
            <v>0</v>
          </cell>
          <cell r="J28">
            <v>0</v>
          </cell>
          <cell r="K28">
            <v>0</v>
          </cell>
          <cell r="L28">
            <v>-70739666000</v>
          </cell>
        </row>
        <row r="29">
          <cell r="A29" t="str">
            <v>Benchmark Notes &amp; Bonds</v>
          </cell>
          <cell r="B29">
            <v>-70739666000</v>
          </cell>
          <cell r="C29">
            <v>0</v>
          </cell>
          <cell r="D29">
            <v>0</v>
          </cell>
          <cell r="E29">
            <v>0</v>
          </cell>
          <cell r="F29">
            <v>0</v>
          </cell>
          <cell r="G29">
            <v>0</v>
          </cell>
          <cell r="H29">
            <v>0</v>
          </cell>
          <cell r="I29">
            <v>0</v>
          </cell>
          <cell r="J29">
            <v>0</v>
          </cell>
          <cell r="K29">
            <v>0</v>
          </cell>
          <cell r="L29">
            <v>-70739666000</v>
          </cell>
        </row>
        <row r="30">
          <cell r="A30" t="str">
            <v>Callable Fixed Rate MTN</v>
          </cell>
          <cell r="B30">
            <v>-39570290000</v>
          </cell>
          <cell r="C30">
            <v>-1075000000</v>
          </cell>
          <cell r="D30">
            <v>-103000000</v>
          </cell>
          <cell r="E30">
            <v>-1178000000</v>
          </cell>
          <cell r="F30">
            <v>0</v>
          </cell>
          <cell r="G30">
            <v>55000000</v>
          </cell>
          <cell r="H30">
            <v>0</v>
          </cell>
          <cell r="I30">
            <v>0</v>
          </cell>
          <cell r="J30">
            <v>55000000</v>
          </cell>
          <cell r="K30">
            <v>0</v>
          </cell>
          <cell r="L30">
            <v>-40693290000</v>
          </cell>
        </row>
        <row r="31">
          <cell r="A31" t="str">
            <v>Callable Fixed Rate MTN</v>
          </cell>
          <cell r="B31">
            <v>-39570290000</v>
          </cell>
          <cell r="C31">
            <v>-1075000000</v>
          </cell>
          <cell r="D31">
            <v>-103000000</v>
          </cell>
          <cell r="E31">
            <v>-1178000000</v>
          </cell>
          <cell r="F31">
            <v>0</v>
          </cell>
          <cell r="G31">
            <v>55000000</v>
          </cell>
          <cell r="H31">
            <v>0</v>
          </cell>
          <cell r="I31">
            <v>0</v>
          </cell>
          <cell r="J31">
            <v>55000000</v>
          </cell>
          <cell r="K31">
            <v>0</v>
          </cell>
          <cell r="L31">
            <v>-40693290000</v>
          </cell>
        </row>
        <row r="32">
          <cell r="A32" t="str">
            <v>LT - CAS</v>
          </cell>
          <cell r="B32">
            <v>-3164989736.4200001</v>
          </cell>
          <cell r="C32">
            <v>0</v>
          </cell>
          <cell r="D32">
            <v>0</v>
          </cell>
          <cell r="E32">
            <v>0</v>
          </cell>
          <cell r="F32">
            <v>0</v>
          </cell>
          <cell r="G32">
            <v>0</v>
          </cell>
          <cell r="H32">
            <v>20200734.16</v>
          </cell>
          <cell r="I32">
            <v>38947.86</v>
          </cell>
          <cell r="J32">
            <v>20239682.02</v>
          </cell>
          <cell r="K32">
            <v>0</v>
          </cell>
          <cell r="L32">
            <v>-3144750054.4000001</v>
          </cell>
        </row>
        <row r="33">
          <cell r="A33" t="str">
            <v>LT - CAS</v>
          </cell>
          <cell r="B33">
            <v>-3164989736.4200001</v>
          </cell>
          <cell r="C33">
            <v>0</v>
          </cell>
          <cell r="D33">
            <v>0</v>
          </cell>
          <cell r="E33">
            <v>0</v>
          </cell>
          <cell r="F33">
            <v>0</v>
          </cell>
          <cell r="G33">
            <v>0</v>
          </cell>
          <cell r="H33">
            <v>20200734.16</v>
          </cell>
          <cell r="I33">
            <v>38947.86</v>
          </cell>
          <cell r="J33">
            <v>20239682.02</v>
          </cell>
          <cell r="K33">
            <v>0</v>
          </cell>
          <cell r="L33">
            <v>-3144750054.4000001</v>
          </cell>
        </row>
        <row r="34">
          <cell r="A34" t="str">
            <v>LT - FX Debt</v>
          </cell>
          <cell r="B34">
            <v>-308547996.89999998</v>
          </cell>
          <cell r="C34">
            <v>0</v>
          </cell>
          <cell r="D34">
            <v>0</v>
          </cell>
          <cell r="E34">
            <v>0</v>
          </cell>
          <cell r="F34">
            <v>0</v>
          </cell>
          <cell r="G34">
            <v>0</v>
          </cell>
          <cell r="H34">
            <v>0</v>
          </cell>
          <cell r="I34">
            <v>0</v>
          </cell>
          <cell r="J34">
            <v>0</v>
          </cell>
          <cell r="K34">
            <v>-6497836.0499999998</v>
          </cell>
          <cell r="L34">
            <v>-315045832.94999999</v>
          </cell>
        </row>
        <row r="35">
          <cell r="A35" t="str">
            <v>LT - FX Debt</v>
          </cell>
          <cell r="B35">
            <v>-308547996.89999998</v>
          </cell>
          <cell r="C35">
            <v>0</v>
          </cell>
          <cell r="D35">
            <v>0</v>
          </cell>
          <cell r="E35">
            <v>0</v>
          </cell>
          <cell r="F35">
            <v>0</v>
          </cell>
          <cell r="G35">
            <v>0</v>
          </cell>
          <cell r="H35">
            <v>0</v>
          </cell>
          <cell r="I35">
            <v>0</v>
          </cell>
          <cell r="J35">
            <v>0</v>
          </cell>
          <cell r="K35">
            <v>-6497836.0499999998</v>
          </cell>
          <cell r="L35">
            <v>-315045832.94999999</v>
          </cell>
        </row>
        <row r="36">
          <cell r="A36" t="str">
            <v>Non-Callable Fixed Rate MTN</v>
          </cell>
          <cell r="B36">
            <v>-11483897783</v>
          </cell>
          <cell r="C36">
            <v>0</v>
          </cell>
          <cell r="D36">
            <v>0</v>
          </cell>
          <cell r="E36">
            <v>0</v>
          </cell>
          <cell r="F36">
            <v>0</v>
          </cell>
          <cell r="G36">
            <v>0</v>
          </cell>
          <cell r="H36">
            <v>124771000</v>
          </cell>
          <cell r="I36">
            <v>0</v>
          </cell>
          <cell r="J36">
            <v>124771000</v>
          </cell>
          <cell r="K36">
            <v>0</v>
          </cell>
          <cell r="L36">
            <v>-11359126783</v>
          </cell>
        </row>
        <row r="37">
          <cell r="A37" t="str">
            <v>Non-Callable Fixed Rate MTN</v>
          </cell>
          <cell r="B37">
            <v>-11483897783</v>
          </cell>
          <cell r="C37">
            <v>0</v>
          </cell>
          <cell r="D37">
            <v>0</v>
          </cell>
          <cell r="E37">
            <v>0</v>
          </cell>
          <cell r="F37">
            <v>0</v>
          </cell>
          <cell r="G37">
            <v>0</v>
          </cell>
          <cell r="H37">
            <v>124771000</v>
          </cell>
          <cell r="I37">
            <v>0</v>
          </cell>
          <cell r="J37">
            <v>124771000</v>
          </cell>
          <cell r="K37">
            <v>0</v>
          </cell>
          <cell r="L37">
            <v>-11359126783</v>
          </cell>
        </row>
        <row r="38">
          <cell r="A38" t="str">
            <v>Total Short Term Funding Term</v>
          </cell>
          <cell r="B38">
            <v>-16148601000</v>
          </cell>
          <cell r="C38">
            <v>-12316989000</v>
          </cell>
          <cell r="D38">
            <v>-53800000</v>
          </cell>
          <cell r="E38">
            <v>-12370789000</v>
          </cell>
          <cell r="F38">
            <v>0</v>
          </cell>
          <cell r="G38">
            <v>0</v>
          </cell>
          <cell r="H38">
            <v>12850392000</v>
          </cell>
          <cell r="I38">
            <v>0</v>
          </cell>
          <cell r="J38">
            <v>12850392000</v>
          </cell>
          <cell r="K38">
            <v>0</v>
          </cell>
          <cell r="L38">
            <v>-15668998000</v>
          </cell>
        </row>
        <row r="39">
          <cell r="A39" t="str">
            <v>Non-Fair Value Option</v>
          </cell>
          <cell r="B39">
            <v>-16148601000</v>
          </cell>
          <cell r="C39">
            <v>-12316989000</v>
          </cell>
          <cell r="D39">
            <v>-53800000</v>
          </cell>
          <cell r="E39">
            <v>-12370789000</v>
          </cell>
          <cell r="F39">
            <v>0</v>
          </cell>
          <cell r="G39">
            <v>0</v>
          </cell>
          <cell r="H39">
            <v>12850392000</v>
          </cell>
          <cell r="I39">
            <v>0</v>
          </cell>
          <cell r="J39">
            <v>12850392000</v>
          </cell>
          <cell r="K39">
            <v>0</v>
          </cell>
          <cell r="L39">
            <v>-15668998000</v>
          </cell>
        </row>
        <row r="40">
          <cell r="A40" t="str">
            <v>NA</v>
          </cell>
          <cell r="B40">
            <v>-16148601000</v>
          </cell>
          <cell r="C40">
            <v>-12316989000</v>
          </cell>
          <cell r="D40">
            <v>-53800000</v>
          </cell>
          <cell r="E40">
            <v>-12370789000</v>
          </cell>
          <cell r="F40">
            <v>0</v>
          </cell>
          <cell r="G40">
            <v>0</v>
          </cell>
          <cell r="H40">
            <v>12850392000</v>
          </cell>
          <cell r="I40">
            <v>0</v>
          </cell>
          <cell r="J40">
            <v>12850392000</v>
          </cell>
          <cell r="K40">
            <v>0</v>
          </cell>
          <cell r="L40">
            <v>-15668998000</v>
          </cell>
        </row>
        <row r="41">
          <cell r="A41" t="str">
            <v>NA</v>
          </cell>
          <cell r="B41">
            <v>-16148601000</v>
          </cell>
          <cell r="C41">
            <v>-12316989000</v>
          </cell>
          <cell r="D41">
            <v>-53800000</v>
          </cell>
          <cell r="E41">
            <v>-12370789000</v>
          </cell>
          <cell r="F41">
            <v>0</v>
          </cell>
          <cell r="G41">
            <v>0</v>
          </cell>
          <cell r="H41">
            <v>12850392000</v>
          </cell>
          <cell r="I41">
            <v>0</v>
          </cell>
          <cell r="J41">
            <v>12850392000</v>
          </cell>
          <cell r="K41">
            <v>0</v>
          </cell>
          <cell r="L41">
            <v>-15668998000</v>
          </cell>
        </row>
        <row r="42">
          <cell r="A42" t="str">
            <v>ST - Other - Non-Callable</v>
          </cell>
          <cell r="B42">
            <v>-620000000</v>
          </cell>
          <cell r="C42">
            <v>0</v>
          </cell>
          <cell r="D42">
            <v>0</v>
          </cell>
          <cell r="E42">
            <v>0</v>
          </cell>
          <cell r="F42">
            <v>0</v>
          </cell>
          <cell r="G42">
            <v>0</v>
          </cell>
          <cell r="H42">
            <v>0</v>
          </cell>
          <cell r="I42">
            <v>0</v>
          </cell>
          <cell r="J42">
            <v>0</v>
          </cell>
          <cell r="K42">
            <v>0</v>
          </cell>
          <cell r="L42">
            <v>-620000000</v>
          </cell>
        </row>
        <row r="43">
          <cell r="A43" t="str">
            <v>ST - Other - Non-Callable</v>
          </cell>
          <cell r="B43">
            <v>-620000000</v>
          </cell>
          <cell r="C43">
            <v>0</v>
          </cell>
          <cell r="D43">
            <v>0</v>
          </cell>
          <cell r="E43">
            <v>0</v>
          </cell>
          <cell r="F43">
            <v>0</v>
          </cell>
          <cell r="G43">
            <v>0</v>
          </cell>
          <cell r="H43">
            <v>0</v>
          </cell>
          <cell r="I43">
            <v>0</v>
          </cell>
          <cell r="J43">
            <v>0</v>
          </cell>
          <cell r="K43">
            <v>0</v>
          </cell>
          <cell r="L43">
            <v>-620000000</v>
          </cell>
        </row>
        <row r="44">
          <cell r="A44" t="str">
            <v>ST Callable Fixed Rate</v>
          </cell>
          <cell r="B44">
            <v>-4765300000</v>
          </cell>
          <cell r="C44">
            <v>-170000000</v>
          </cell>
          <cell r="D44">
            <v>-53800000</v>
          </cell>
          <cell r="E44">
            <v>-223800000</v>
          </cell>
          <cell r="F44">
            <v>0</v>
          </cell>
          <cell r="G44">
            <v>0</v>
          </cell>
          <cell r="H44">
            <v>0</v>
          </cell>
          <cell r="I44">
            <v>0</v>
          </cell>
          <cell r="J44">
            <v>0</v>
          </cell>
          <cell r="K44">
            <v>0</v>
          </cell>
          <cell r="L44">
            <v>-4989100000</v>
          </cell>
        </row>
        <row r="45">
          <cell r="A45" t="str">
            <v>ST Callable Fixed Rate</v>
          </cell>
          <cell r="B45">
            <v>-4765300000</v>
          </cell>
          <cell r="C45">
            <v>-170000000</v>
          </cell>
          <cell r="D45">
            <v>-53800000</v>
          </cell>
          <cell r="E45">
            <v>-223800000</v>
          </cell>
          <cell r="F45">
            <v>0</v>
          </cell>
          <cell r="G45">
            <v>0</v>
          </cell>
          <cell r="H45">
            <v>0</v>
          </cell>
          <cell r="I45">
            <v>0</v>
          </cell>
          <cell r="J45">
            <v>0</v>
          </cell>
          <cell r="K45">
            <v>0</v>
          </cell>
          <cell r="L45">
            <v>-4989100000</v>
          </cell>
        </row>
        <row r="46">
          <cell r="A46" t="str">
            <v>ST-Debt</v>
          </cell>
          <cell r="B46">
            <v>-10763301000</v>
          </cell>
          <cell r="C46">
            <v>-12146989000</v>
          </cell>
          <cell r="D46">
            <v>0</v>
          </cell>
          <cell r="E46">
            <v>-12146989000</v>
          </cell>
          <cell r="F46">
            <v>0</v>
          </cell>
          <cell r="G46">
            <v>0</v>
          </cell>
          <cell r="H46">
            <v>12850392000</v>
          </cell>
          <cell r="I46">
            <v>0</v>
          </cell>
          <cell r="J46">
            <v>12850392000</v>
          </cell>
          <cell r="K46">
            <v>0</v>
          </cell>
          <cell r="L46">
            <v>-10059898000</v>
          </cell>
        </row>
        <row r="47">
          <cell r="A47" t="str">
            <v>ST-Debt</v>
          </cell>
          <cell r="B47">
            <v>-10763301000</v>
          </cell>
          <cell r="C47">
            <v>-12146989000</v>
          </cell>
          <cell r="D47">
            <v>0</v>
          </cell>
          <cell r="E47">
            <v>-12146989000</v>
          </cell>
          <cell r="F47">
            <v>0</v>
          </cell>
          <cell r="G47">
            <v>0</v>
          </cell>
          <cell r="H47">
            <v>12850392000</v>
          </cell>
          <cell r="I47">
            <v>0</v>
          </cell>
          <cell r="J47">
            <v>12850392000</v>
          </cell>
          <cell r="K47">
            <v>0</v>
          </cell>
          <cell r="L47">
            <v>-10059898000</v>
          </cell>
        </row>
      </sheetData>
      <sheetData sheetId="5"/>
      <sheetData sheetId="6"/>
      <sheetData sheetId="7"/>
      <sheetData sheetId="8"/>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1.Monthly Summary"/>
      <sheetName val=" A2.Funding Summary"/>
      <sheetName val=" A3.GL Balances"/>
      <sheetName val="A4.GL Tie out"/>
      <sheetName val="A5.Workday Prism Summary"/>
      <sheetName val="A6.CUSIP Details"/>
      <sheetName val="7-31 Postion Recon Detail views"/>
      <sheetName val="6-30 Postion Recon Detail views"/>
      <sheetName val="ST Callable FixedRateDebt- June"/>
    </sheetNames>
    <sheetDataSet>
      <sheetData sheetId="0" refreshError="1"/>
      <sheetData sheetId="1"/>
      <sheetData sheetId="2" refreshError="1"/>
      <sheetData sheetId="3" refreshError="1"/>
      <sheetData sheetId="4">
        <row r="5">
          <cell r="A5" t="str">
            <v>Enter Accounting Framework:</v>
          </cell>
          <cell r="B5" t="str">
            <v>GAAP Accounting</v>
          </cell>
        </row>
        <row r="7">
          <cell r="A7" t="str">
            <v>Date and Time: 08/08/2023 03:26 PM</v>
          </cell>
        </row>
        <row r="8">
          <cell r="A8" t="str">
            <v>Report Environment: PROD</v>
          </cell>
        </row>
        <row r="9">
          <cell r="A9" t="str">
            <v>Report Description: This report shows Debt redemption value (UPB) activity, walking forward from beginning balance to ending balance. All Debt is represented in USD Equivalent only</v>
          </cell>
        </row>
        <row r="10">
          <cell r="A10" t="str">
            <v>Term Type</v>
          </cell>
          <cell r="B10" t="str">
            <v>Beginning Balance</v>
          </cell>
          <cell r="C10" t="str">
            <v>New Issues (-)</v>
          </cell>
          <cell r="D10" t="str">
            <v>Re-opens (-)</v>
          </cell>
          <cell r="E10" t="str">
            <v>Total Issuances (-)</v>
          </cell>
          <cell r="F10" t="str">
            <v>Repurchases (+)</v>
          </cell>
          <cell r="G10" t="str">
            <v>Calls / Puts (+)</v>
          </cell>
          <cell r="H10" t="str">
            <v>Scheduled Paydown / Maturites (+)</v>
          </cell>
          <cell r="I10" t="str">
            <v>Non-Cash Principal Adjustment</v>
          </cell>
          <cell r="J10" t="str">
            <v>Total Redemptions (+)</v>
          </cell>
          <cell r="K10" t="str">
            <v>FX Translation Gain / (Loss)</v>
          </cell>
          <cell r="L10" t="str">
            <v>Report Calculated Ending Balance</v>
          </cell>
        </row>
        <row r="11">
          <cell r="A11" t="str">
            <v>Total Fed Funds Purchased &amp; Repo</v>
          </cell>
          <cell r="B11">
            <v>0</v>
          </cell>
          <cell r="C11">
            <v>-5000000000</v>
          </cell>
          <cell r="D11">
            <v>0</v>
          </cell>
          <cell r="E11">
            <v>-5000000000</v>
          </cell>
          <cell r="F11">
            <v>0</v>
          </cell>
          <cell r="G11">
            <v>0</v>
          </cell>
          <cell r="H11">
            <v>5000000000</v>
          </cell>
          <cell r="I11">
            <v>0</v>
          </cell>
          <cell r="J11">
            <v>5000000000</v>
          </cell>
          <cell r="K11">
            <v>0</v>
          </cell>
          <cell r="L11">
            <v>0</v>
          </cell>
        </row>
        <row r="12">
          <cell r="A12" t="str">
            <v>Non-Fair Value Option</v>
          </cell>
          <cell r="B12">
            <v>0</v>
          </cell>
          <cell r="C12">
            <v>-5000000000</v>
          </cell>
          <cell r="D12">
            <v>0</v>
          </cell>
          <cell r="E12">
            <v>-5000000000</v>
          </cell>
          <cell r="F12">
            <v>0</v>
          </cell>
          <cell r="G12">
            <v>0</v>
          </cell>
          <cell r="H12">
            <v>5000000000</v>
          </cell>
          <cell r="I12">
            <v>0</v>
          </cell>
          <cell r="J12">
            <v>5000000000</v>
          </cell>
          <cell r="K12">
            <v>0</v>
          </cell>
          <cell r="L12">
            <v>0</v>
          </cell>
        </row>
        <row r="13">
          <cell r="A13" t="str">
            <v>NA</v>
          </cell>
          <cell r="B13">
            <v>0</v>
          </cell>
          <cell r="C13">
            <v>-5000000000</v>
          </cell>
          <cell r="D13">
            <v>0</v>
          </cell>
          <cell r="E13">
            <v>-5000000000</v>
          </cell>
          <cell r="F13">
            <v>0</v>
          </cell>
          <cell r="G13">
            <v>0</v>
          </cell>
          <cell r="H13">
            <v>5000000000</v>
          </cell>
          <cell r="I13">
            <v>0</v>
          </cell>
          <cell r="J13">
            <v>5000000000</v>
          </cell>
          <cell r="K13">
            <v>0</v>
          </cell>
          <cell r="L13">
            <v>0</v>
          </cell>
        </row>
        <row r="14">
          <cell r="A14" t="str">
            <v>NA</v>
          </cell>
          <cell r="B14">
            <v>0</v>
          </cell>
          <cell r="C14">
            <v>-5000000000</v>
          </cell>
          <cell r="D14">
            <v>0</v>
          </cell>
          <cell r="E14">
            <v>-5000000000</v>
          </cell>
          <cell r="F14">
            <v>0</v>
          </cell>
          <cell r="G14">
            <v>0</v>
          </cell>
          <cell r="H14">
            <v>5000000000</v>
          </cell>
          <cell r="I14">
            <v>0</v>
          </cell>
          <cell r="J14">
            <v>5000000000</v>
          </cell>
          <cell r="K14">
            <v>0</v>
          </cell>
          <cell r="L14">
            <v>0</v>
          </cell>
        </row>
        <row r="15">
          <cell r="A15" t="str">
            <v>Intraday Repo</v>
          </cell>
          <cell r="B15">
            <v>0</v>
          </cell>
          <cell r="C15">
            <v>-5000000000</v>
          </cell>
          <cell r="D15">
            <v>0</v>
          </cell>
          <cell r="E15">
            <v>-5000000000</v>
          </cell>
          <cell r="F15">
            <v>0</v>
          </cell>
          <cell r="G15">
            <v>0</v>
          </cell>
          <cell r="H15">
            <v>5000000000</v>
          </cell>
          <cell r="I15">
            <v>0</v>
          </cell>
          <cell r="J15">
            <v>5000000000</v>
          </cell>
          <cell r="K15">
            <v>0</v>
          </cell>
          <cell r="L15">
            <v>0</v>
          </cell>
        </row>
        <row r="16">
          <cell r="A16" t="str">
            <v>Intraday Repo</v>
          </cell>
          <cell r="B16">
            <v>0</v>
          </cell>
          <cell r="C16">
            <v>-5000000000</v>
          </cell>
          <cell r="D16">
            <v>0</v>
          </cell>
          <cell r="E16">
            <v>-5000000000</v>
          </cell>
          <cell r="F16">
            <v>0</v>
          </cell>
          <cell r="G16">
            <v>0</v>
          </cell>
          <cell r="H16">
            <v>5000000000</v>
          </cell>
          <cell r="I16">
            <v>0</v>
          </cell>
          <cell r="J16">
            <v>5000000000</v>
          </cell>
          <cell r="K16">
            <v>0</v>
          </cell>
          <cell r="L16">
            <v>0</v>
          </cell>
        </row>
        <row r="17">
          <cell r="A17" t="str">
            <v>Total Long Term Funding Debt</v>
          </cell>
          <cell r="B17">
            <v>-127112140099.97</v>
          </cell>
          <cell r="C17">
            <v>-1470000000</v>
          </cell>
          <cell r="D17">
            <v>-45000000</v>
          </cell>
          <cell r="E17">
            <v>-1515000000</v>
          </cell>
          <cell r="F17">
            <v>0</v>
          </cell>
          <cell r="G17">
            <v>0</v>
          </cell>
          <cell r="H17">
            <v>7084850725.4099998</v>
          </cell>
          <cell r="I17">
            <v>-205150.78</v>
          </cell>
          <cell r="J17">
            <v>7084645574.6300001</v>
          </cell>
          <cell r="K17">
            <v>-3273718.55</v>
          </cell>
          <cell r="L17">
            <v>-121545768243.89</v>
          </cell>
        </row>
        <row r="18">
          <cell r="A18" t="str">
            <v>Fair Value Option</v>
          </cell>
          <cell r="B18">
            <v>-860261429.62</v>
          </cell>
          <cell r="C18">
            <v>0</v>
          </cell>
          <cell r="D18">
            <v>0</v>
          </cell>
          <cell r="E18">
            <v>0</v>
          </cell>
          <cell r="F18">
            <v>0</v>
          </cell>
          <cell r="G18">
            <v>0</v>
          </cell>
          <cell r="H18">
            <v>10877572.609999999</v>
          </cell>
          <cell r="I18">
            <v>0</v>
          </cell>
          <cell r="J18">
            <v>10877572.609999999</v>
          </cell>
          <cell r="K18">
            <v>0</v>
          </cell>
          <cell r="L18">
            <v>-849383857.00999999</v>
          </cell>
        </row>
        <row r="19">
          <cell r="A19" t="str">
            <v>NA</v>
          </cell>
          <cell r="B19">
            <v>-860261429.62</v>
          </cell>
          <cell r="C19">
            <v>0</v>
          </cell>
          <cell r="D19">
            <v>0</v>
          </cell>
          <cell r="E19">
            <v>0</v>
          </cell>
          <cell r="F19">
            <v>0</v>
          </cell>
          <cell r="G19">
            <v>0</v>
          </cell>
          <cell r="H19">
            <v>10877572.609999999</v>
          </cell>
          <cell r="I19">
            <v>0</v>
          </cell>
          <cell r="J19">
            <v>10877572.609999999</v>
          </cell>
          <cell r="K19">
            <v>0</v>
          </cell>
          <cell r="L19">
            <v>-849383857.00999999</v>
          </cell>
        </row>
        <row r="20">
          <cell r="A20" t="str">
            <v>NA</v>
          </cell>
          <cell r="B20">
            <v>-860261429.62</v>
          </cell>
          <cell r="C20">
            <v>0</v>
          </cell>
          <cell r="D20">
            <v>0</v>
          </cell>
          <cell r="E20">
            <v>0</v>
          </cell>
          <cell r="F20">
            <v>0</v>
          </cell>
          <cell r="G20">
            <v>0</v>
          </cell>
          <cell r="H20">
            <v>10877572.609999999</v>
          </cell>
          <cell r="I20">
            <v>0</v>
          </cell>
          <cell r="J20">
            <v>10877572.609999999</v>
          </cell>
          <cell r="K20">
            <v>0</v>
          </cell>
          <cell r="L20">
            <v>-849383857.00999999</v>
          </cell>
        </row>
        <row r="21">
          <cell r="A21" t="str">
            <v>LT - CAS</v>
          </cell>
          <cell r="B21">
            <v>-610261429.62</v>
          </cell>
          <cell r="C21">
            <v>0</v>
          </cell>
          <cell r="D21">
            <v>0</v>
          </cell>
          <cell r="E21">
            <v>0</v>
          </cell>
          <cell r="F21">
            <v>0</v>
          </cell>
          <cell r="G21">
            <v>0</v>
          </cell>
          <cell r="H21">
            <v>10877572.609999999</v>
          </cell>
          <cell r="I21">
            <v>0</v>
          </cell>
          <cell r="J21">
            <v>10877572.609999999</v>
          </cell>
          <cell r="K21">
            <v>0</v>
          </cell>
          <cell r="L21">
            <v>-599383857.00999999</v>
          </cell>
        </row>
        <row r="22">
          <cell r="A22" t="str">
            <v>LT - CAS</v>
          </cell>
          <cell r="B22">
            <v>-610261429.62</v>
          </cell>
          <cell r="C22">
            <v>0</v>
          </cell>
          <cell r="D22">
            <v>0</v>
          </cell>
          <cell r="E22">
            <v>0</v>
          </cell>
          <cell r="F22">
            <v>0</v>
          </cell>
          <cell r="G22">
            <v>0</v>
          </cell>
          <cell r="H22">
            <v>10877572.609999999</v>
          </cell>
          <cell r="I22">
            <v>0</v>
          </cell>
          <cell r="J22">
            <v>10877572.609999999</v>
          </cell>
          <cell r="K22">
            <v>0</v>
          </cell>
          <cell r="L22">
            <v>-599383857.00999999</v>
          </cell>
        </row>
        <row r="23">
          <cell r="A23" t="str">
            <v>Non-Callable Floating Rate MTN</v>
          </cell>
          <cell r="B23">
            <v>-250000000</v>
          </cell>
          <cell r="C23">
            <v>0</v>
          </cell>
          <cell r="D23">
            <v>0</v>
          </cell>
          <cell r="E23">
            <v>0</v>
          </cell>
          <cell r="F23">
            <v>0</v>
          </cell>
          <cell r="G23">
            <v>0</v>
          </cell>
          <cell r="H23">
            <v>0</v>
          </cell>
          <cell r="I23">
            <v>0</v>
          </cell>
          <cell r="J23">
            <v>0</v>
          </cell>
          <cell r="K23">
            <v>0</v>
          </cell>
          <cell r="L23">
            <v>-250000000</v>
          </cell>
        </row>
        <row r="24">
          <cell r="A24" t="str">
            <v>Non-Callable Floating Rate MTN</v>
          </cell>
          <cell r="B24">
            <v>-250000000</v>
          </cell>
          <cell r="C24">
            <v>0</v>
          </cell>
          <cell r="D24">
            <v>0</v>
          </cell>
          <cell r="E24">
            <v>0</v>
          </cell>
          <cell r="F24">
            <v>0</v>
          </cell>
          <cell r="G24">
            <v>0</v>
          </cell>
          <cell r="H24">
            <v>0</v>
          </cell>
          <cell r="I24">
            <v>0</v>
          </cell>
          <cell r="J24">
            <v>0</v>
          </cell>
          <cell r="K24">
            <v>0</v>
          </cell>
          <cell r="L24">
            <v>-250000000</v>
          </cell>
        </row>
        <row r="25">
          <cell r="A25" t="str">
            <v>Non-Fair Value Option</v>
          </cell>
          <cell r="B25">
            <v>-126251878670.35001</v>
          </cell>
          <cell r="C25">
            <v>-1470000000</v>
          </cell>
          <cell r="D25">
            <v>-45000000</v>
          </cell>
          <cell r="E25">
            <v>-1515000000</v>
          </cell>
          <cell r="F25">
            <v>0</v>
          </cell>
          <cell r="G25">
            <v>0</v>
          </cell>
          <cell r="H25">
            <v>7073973152.8000002</v>
          </cell>
          <cell r="I25">
            <v>-205150.78</v>
          </cell>
          <cell r="J25">
            <v>7073768002.0200005</v>
          </cell>
          <cell r="K25">
            <v>-3273718.55</v>
          </cell>
          <cell r="L25">
            <v>-120696384386.88</v>
          </cell>
        </row>
        <row r="26">
          <cell r="A26" t="str">
            <v>NA</v>
          </cell>
          <cell r="B26">
            <v>-126251878670.35001</v>
          </cell>
          <cell r="C26">
            <v>-1470000000</v>
          </cell>
          <cell r="D26">
            <v>-45000000</v>
          </cell>
          <cell r="E26">
            <v>-1515000000</v>
          </cell>
          <cell r="F26">
            <v>0</v>
          </cell>
          <cell r="G26">
            <v>0</v>
          </cell>
          <cell r="H26">
            <v>7073973152.8000002</v>
          </cell>
          <cell r="I26">
            <v>-205150.78</v>
          </cell>
          <cell r="J26">
            <v>7073768002.0200005</v>
          </cell>
          <cell r="K26">
            <v>-3273718.55</v>
          </cell>
          <cell r="L26">
            <v>-120696384386.88</v>
          </cell>
        </row>
        <row r="27">
          <cell r="A27" t="str">
            <v>NA</v>
          </cell>
          <cell r="B27">
            <v>-126251878670.35001</v>
          </cell>
          <cell r="C27">
            <v>-1470000000</v>
          </cell>
          <cell r="D27">
            <v>-45000000</v>
          </cell>
          <cell r="E27">
            <v>-1515000000</v>
          </cell>
          <cell r="F27">
            <v>0</v>
          </cell>
          <cell r="G27">
            <v>0</v>
          </cell>
          <cell r="H27">
            <v>7073973152.8000002</v>
          </cell>
          <cell r="I27">
            <v>-205150.78</v>
          </cell>
          <cell r="J27">
            <v>7073768002.0200005</v>
          </cell>
          <cell r="K27">
            <v>-3273718.55</v>
          </cell>
          <cell r="L27">
            <v>-120696384386.88</v>
          </cell>
        </row>
        <row r="28">
          <cell r="A28" t="str">
            <v>Benchmark Notes &amp; Bonds</v>
          </cell>
          <cell r="B28">
            <v>-70739666000</v>
          </cell>
          <cell r="C28">
            <v>0</v>
          </cell>
          <cell r="D28">
            <v>0</v>
          </cell>
          <cell r="E28">
            <v>0</v>
          </cell>
          <cell r="F28">
            <v>0</v>
          </cell>
          <cell r="G28">
            <v>0</v>
          </cell>
          <cell r="H28">
            <v>7000000000</v>
          </cell>
          <cell r="I28">
            <v>0</v>
          </cell>
          <cell r="J28">
            <v>7000000000</v>
          </cell>
          <cell r="K28">
            <v>0</v>
          </cell>
          <cell r="L28">
            <v>-63739666000</v>
          </cell>
        </row>
        <row r="29">
          <cell r="A29" t="str">
            <v>Benchmark Notes &amp; Bonds</v>
          </cell>
          <cell r="B29">
            <v>-70739666000</v>
          </cell>
          <cell r="C29">
            <v>0</v>
          </cell>
          <cell r="D29">
            <v>0</v>
          </cell>
          <cell r="E29">
            <v>0</v>
          </cell>
          <cell r="F29">
            <v>0</v>
          </cell>
          <cell r="G29">
            <v>0</v>
          </cell>
          <cell r="H29">
            <v>7000000000</v>
          </cell>
          <cell r="I29">
            <v>0</v>
          </cell>
          <cell r="J29">
            <v>7000000000</v>
          </cell>
          <cell r="K29">
            <v>0</v>
          </cell>
          <cell r="L29">
            <v>-63739666000</v>
          </cell>
        </row>
        <row r="30">
          <cell r="A30" t="str">
            <v>Callable Fixed Rate MTN</v>
          </cell>
          <cell r="B30">
            <v>-40343290000</v>
          </cell>
          <cell r="C30">
            <v>-1470000000</v>
          </cell>
          <cell r="D30">
            <v>-45000000</v>
          </cell>
          <cell r="E30">
            <v>-1515000000</v>
          </cell>
          <cell r="F30">
            <v>0</v>
          </cell>
          <cell r="G30">
            <v>0</v>
          </cell>
          <cell r="H30">
            <v>0</v>
          </cell>
          <cell r="I30">
            <v>0</v>
          </cell>
          <cell r="J30">
            <v>0</v>
          </cell>
          <cell r="K30">
            <v>0</v>
          </cell>
          <cell r="L30">
            <v>-41858290000</v>
          </cell>
        </row>
        <row r="31">
          <cell r="A31" t="str">
            <v>Callable Fixed Rate MTN</v>
          </cell>
          <cell r="B31">
            <v>-40343290000</v>
          </cell>
          <cell r="C31">
            <v>-1470000000</v>
          </cell>
          <cell r="D31">
            <v>-45000000</v>
          </cell>
          <cell r="E31">
            <v>-1515000000</v>
          </cell>
          <cell r="F31">
            <v>0</v>
          </cell>
          <cell r="G31">
            <v>0</v>
          </cell>
          <cell r="H31">
            <v>0</v>
          </cell>
          <cell r="I31">
            <v>0</v>
          </cell>
          <cell r="J31">
            <v>0</v>
          </cell>
          <cell r="K31">
            <v>0</v>
          </cell>
          <cell r="L31">
            <v>-41858290000</v>
          </cell>
        </row>
        <row r="32">
          <cell r="A32" t="str">
            <v>LT - CAS</v>
          </cell>
          <cell r="B32">
            <v>-3144750054.4000001</v>
          </cell>
          <cell r="C32">
            <v>0</v>
          </cell>
          <cell r="D32">
            <v>0</v>
          </cell>
          <cell r="E32">
            <v>0</v>
          </cell>
          <cell r="F32">
            <v>0</v>
          </cell>
          <cell r="G32">
            <v>0</v>
          </cell>
          <cell r="H32">
            <v>23973152.800000001</v>
          </cell>
          <cell r="I32">
            <v>-205150.78</v>
          </cell>
          <cell r="J32">
            <v>23768002.02</v>
          </cell>
          <cell r="K32">
            <v>0</v>
          </cell>
          <cell r="L32">
            <v>-3120982052.3800001</v>
          </cell>
        </row>
        <row r="33">
          <cell r="A33" t="str">
            <v>LT - CAS</v>
          </cell>
          <cell r="B33">
            <v>-3144750054.4000001</v>
          </cell>
          <cell r="C33">
            <v>0</v>
          </cell>
          <cell r="D33">
            <v>0</v>
          </cell>
          <cell r="E33">
            <v>0</v>
          </cell>
          <cell r="F33">
            <v>0</v>
          </cell>
          <cell r="G33">
            <v>0</v>
          </cell>
          <cell r="H33">
            <v>23973152.800000001</v>
          </cell>
          <cell r="I33">
            <v>-205150.78</v>
          </cell>
          <cell r="J33">
            <v>23768002.02</v>
          </cell>
          <cell r="K33">
            <v>0</v>
          </cell>
          <cell r="L33">
            <v>-3120982052.3800001</v>
          </cell>
        </row>
        <row r="34">
          <cell r="A34" t="str">
            <v>LT - FX Debt</v>
          </cell>
          <cell r="B34">
            <v>-315045832.94999999</v>
          </cell>
          <cell r="C34">
            <v>0</v>
          </cell>
          <cell r="D34">
            <v>0</v>
          </cell>
          <cell r="E34">
            <v>0</v>
          </cell>
          <cell r="F34">
            <v>0</v>
          </cell>
          <cell r="G34">
            <v>0</v>
          </cell>
          <cell r="H34">
            <v>0</v>
          </cell>
          <cell r="I34">
            <v>0</v>
          </cell>
          <cell r="J34">
            <v>0</v>
          </cell>
          <cell r="K34">
            <v>-3273718.55</v>
          </cell>
          <cell r="L34">
            <v>-318319551.5</v>
          </cell>
        </row>
        <row r="35">
          <cell r="A35" t="str">
            <v>LT - FX Debt</v>
          </cell>
          <cell r="B35">
            <v>-315045832.94999999</v>
          </cell>
          <cell r="C35">
            <v>0</v>
          </cell>
          <cell r="D35">
            <v>0</v>
          </cell>
          <cell r="E35">
            <v>0</v>
          </cell>
          <cell r="F35">
            <v>0</v>
          </cell>
          <cell r="G35">
            <v>0</v>
          </cell>
          <cell r="H35">
            <v>0</v>
          </cell>
          <cell r="I35">
            <v>0</v>
          </cell>
          <cell r="J35">
            <v>0</v>
          </cell>
          <cell r="K35">
            <v>-3273718.55</v>
          </cell>
          <cell r="L35">
            <v>-318319551.5</v>
          </cell>
        </row>
        <row r="36">
          <cell r="A36" t="str">
            <v>Non-Callable Fixed Rate MTN</v>
          </cell>
          <cell r="B36">
            <v>-11709126783</v>
          </cell>
          <cell r="C36">
            <v>0</v>
          </cell>
          <cell r="D36">
            <v>0</v>
          </cell>
          <cell r="E36">
            <v>0</v>
          </cell>
          <cell r="F36">
            <v>0</v>
          </cell>
          <cell r="G36">
            <v>0</v>
          </cell>
          <cell r="H36">
            <v>50000000</v>
          </cell>
          <cell r="I36">
            <v>0</v>
          </cell>
          <cell r="J36">
            <v>50000000</v>
          </cell>
          <cell r="K36">
            <v>0</v>
          </cell>
          <cell r="L36">
            <v>-11659126783</v>
          </cell>
        </row>
        <row r="37">
          <cell r="A37" t="str">
            <v>Non-Callable Fixed Rate MTN</v>
          </cell>
          <cell r="B37">
            <v>-11709126783</v>
          </cell>
          <cell r="C37">
            <v>0</v>
          </cell>
          <cell r="D37">
            <v>0</v>
          </cell>
          <cell r="E37">
            <v>0</v>
          </cell>
          <cell r="F37">
            <v>0</v>
          </cell>
          <cell r="G37">
            <v>0</v>
          </cell>
          <cell r="H37">
            <v>50000000</v>
          </cell>
          <cell r="I37">
            <v>0</v>
          </cell>
          <cell r="J37">
            <v>50000000</v>
          </cell>
          <cell r="K37">
            <v>0</v>
          </cell>
          <cell r="L37">
            <v>-11659126783</v>
          </cell>
        </row>
        <row r="38">
          <cell r="A38" t="str">
            <v>Total Short Term Funding Term</v>
          </cell>
          <cell r="B38">
            <v>-15668998000</v>
          </cell>
          <cell r="C38">
            <v>-23214663000</v>
          </cell>
          <cell r="D38">
            <v>-80000000</v>
          </cell>
          <cell r="E38">
            <v>-23294663000</v>
          </cell>
          <cell r="F38">
            <v>0</v>
          </cell>
          <cell r="G38">
            <v>0</v>
          </cell>
          <cell r="H38">
            <v>22338150000</v>
          </cell>
          <cell r="I38">
            <v>0</v>
          </cell>
          <cell r="J38">
            <v>22338150000</v>
          </cell>
          <cell r="K38">
            <v>0</v>
          </cell>
          <cell r="L38">
            <v>-16625511000</v>
          </cell>
        </row>
        <row r="39">
          <cell r="A39" t="str">
            <v>Non-Fair Value Option</v>
          </cell>
          <cell r="B39">
            <v>-15668998000</v>
          </cell>
          <cell r="C39">
            <v>-23214663000</v>
          </cell>
          <cell r="D39">
            <v>-80000000</v>
          </cell>
          <cell r="E39">
            <v>-23294663000</v>
          </cell>
          <cell r="F39">
            <v>0</v>
          </cell>
          <cell r="G39">
            <v>0</v>
          </cell>
          <cell r="H39">
            <v>22338150000</v>
          </cell>
          <cell r="I39">
            <v>0</v>
          </cell>
          <cell r="J39">
            <v>22338150000</v>
          </cell>
          <cell r="K39">
            <v>0</v>
          </cell>
          <cell r="L39">
            <v>-16625511000</v>
          </cell>
        </row>
        <row r="40">
          <cell r="A40" t="str">
            <v>NA</v>
          </cell>
          <cell r="B40">
            <v>-15668998000</v>
          </cell>
          <cell r="C40">
            <v>-23214663000</v>
          </cell>
          <cell r="D40">
            <v>-80000000</v>
          </cell>
          <cell r="E40">
            <v>-23294663000</v>
          </cell>
          <cell r="F40">
            <v>0</v>
          </cell>
          <cell r="G40">
            <v>0</v>
          </cell>
          <cell r="H40">
            <v>22338150000</v>
          </cell>
          <cell r="I40">
            <v>0</v>
          </cell>
          <cell r="J40">
            <v>22338150000</v>
          </cell>
          <cell r="K40">
            <v>0</v>
          </cell>
          <cell r="L40">
            <v>-16625511000</v>
          </cell>
        </row>
        <row r="41">
          <cell r="A41" t="str">
            <v>NA</v>
          </cell>
          <cell r="B41">
            <v>-15668998000</v>
          </cell>
          <cell r="C41">
            <v>-23214663000</v>
          </cell>
          <cell r="D41">
            <v>-80000000</v>
          </cell>
          <cell r="E41">
            <v>-23294663000</v>
          </cell>
          <cell r="F41">
            <v>0</v>
          </cell>
          <cell r="G41">
            <v>0</v>
          </cell>
          <cell r="H41">
            <v>22338150000</v>
          </cell>
          <cell r="I41">
            <v>0</v>
          </cell>
          <cell r="J41">
            <v>22338150000</v>
          </cell>
          <cell r="K41">
            <v>0</v>
          </cell>
          <cell r="L41">
            <v>-16625511000</v>
          </cell>
        </row>
        <row r="42">
          <cell r="A42" t="str">
            <v>ST - Other - Non-Callable</v>
          </cell>
          <cell r="B42">
            <v>-1175000000</v>
          </cell>
          <cell r="C42">
            <v>0</v>
          </cell>
          <cell r="D42">
            <v>0</v>
          </cell>
          <cell r="E42">
            <v>0</v>
          </cell>
          <cell r="F42">
            <v>0</v>
          </cell>
          <cell r="G42">
            <v>0</v>
          </cell>
          <cell r="H42">
            <v>0</v>
          </cell>
          <cell r="I42">
            <v>0</v>
          </cell>
          <cell r="J42">
            <v>0</v>
          </cell>
          <cell r="K42">
            <v>0</v>
          </cell>
          <cell r="L42">
            <v>-1175000000</v>
          </cell>
        </row>
        <row r="43">
          <cell r="A43" t="str">
            <v>ST - Other - Non-Callable</v>
          </cell>
          <cell r="B43">
            <v>-1175000000</v>
          </cell>
          <cell r="C43">
            <v>0</v>
          </cell>
          <cell r="D43">
            <v>0</v>
          </cell>
          <cell r="E43">
            <v>0</v>
          </cell>
          <cell r="F43">
            <v>0</v>
          </cell>
          <cell r="G43">
            <v>0</v>
          </cell>
          <cell r="H43">
            <v>0</v>
          </cell>
          <cell r="I43">
            <v>0</v>
          </cell>
          <cell r="J43">
            <v>0</v>
          </cell>
          <cell r="K43">
            <v>0</v>
          </cell>
          <cell r="L43">
            <v>-1175000000</v>
          </cell>
        </row>
        <row r="44">
          <cell r="A44" t="str">
            <v>ST Callable Fixed Rate</v>
          </cell>
          <cell r="B44">
            <v>-4434100000</v>
          </cell>
          <cell r="C44">
            <v>-485000000</v>
          </cell>
          <cell r="D44">
            <v>-80000000</v>
          </cell>
          <cell r="E44">
            <v>-565000000</v>
          </cell>
          <cell r="F44">
            <v>0</v>
          </cell>
          <cell r="G44">
            <v>0</v>
          </cell>
          <cell r="H44">
            <v>0</v>
          </cell>
          <cell r="I44">
            <v>0</v>
          </cell>
          <cell r="J44">
            <v>0</v>
          </cell>
          <cell r="K44">
            <v>0</v>
          </cell>
          <cell r="L44">
            <v>-4999100000</v>
          </cell>
        </row>
        <row r="45">
          <cell r="A45" t="str">
            <v>ST Callable Fixed Rate</v>
          </cell>
          <cell r="B45">
            <v>-4434100000</v>
          </cell>
          <cell r="C45">
            <v>-485000000</v>
          </cell>
          <cell r="D45">
            <v>-80000000</v>
          </cell>
          <cell r="E45">
            <v>-565000000</v>
          </cell>
          <cell r="F45">
            <v>0</v>
          </cell>
          <cell r="G45">
            <v>0</v>
          </cell>
          <cell r="H45">
            <v>0</v>
          </cell>
          <cell r="I45">
            <v>0</v>
          </cell>
          <cell r="J45">
            <v>0</v>
          </cell>
          <cell r="K45">
            <v>0</v>
          </cell>
          <cell r="L45">
            <v>-4999100000</v>
          </cell>
        </row>
        <row r="46">
          <cell r="A46" t="str">
            <v>ST-Debt</v>
          </cell>
          <cell r="B46">
            <v>-10059898000</v>
          </cell>
          <cell r="C46">
            <v>-22729663000</v>
          </cell>
          <cell r="D46">
            <v>0</v>
          </cell>
          <cell r="E46">
            <v>-22729663000</v>
          </cell>
          <cell r="F46">
            <v>0</v>
          </cell>
          <cell r="G46">
            <v>0</v>
          </cell>
          <cell r="H46">
            <v>22338150000</v>
          </cell>
          <cell r="I46">
            <v>0</v>
          </cell>
          <cell r="J46">
            <v>22338150000</v>
          </cell>
          <cell r="K46">
            <v>0</v>
          </cell>
          <cell r="L46">
            <v>-10451411000</v>
          </cell>
        </row>
        <row r="47">
          <cell r="A47" t="str">
            <v>ST-Debt</v>
          </cell>
          <cell r="B47">
            <v>-10059898000</v>
          </cell>
          <cell r="C47">
            <v>-22729663000</v>
          </cell>
          <cell r="D47">
            <v>0</v>
          </cell>
          <cell r="E47">
            <v>-22729663000</v>
          </cell>
          <cell r="F47">
            <v>0</v>
          </cell>
          <cell r="G47">
            <v>0</v>
          </cell>
          <cell r="H47">
            <v>22338150000</v>
          </cell>
          <cell r="I47">
            <v>0</v>
          </cell>
          <cell r="J47">
            <v>22338150000</v>
          </cell>
          <cell r="K47">
            <v>0</v>
          </cell>
          <cell r="L47">
            <v>-10451411000</v>
          </cell>
        </row>
      </sheetData>
      <sheetData sheetId="5" refreshError="1"/>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1.Monthly Summary"/>
      <sheetName val=" A2.Funding Summary"/>
      <sheetName val=" A3.GL Balances"/>
      <sheetName val="A4.GL Tie out"/>
      <sheetName val="A5.Workday Prism Summary"/>
      <sheetName val="a5 7.31.2023"/>
      <sheetName val="reclass"/>
    </sheetNames>
    <sheetDataSet>
      <sheetData sheetId="0"/>
      <sheetData sheetId="1"/>
      <sheetData sheetId="2"/>
      <sheetData sheetId="3"/>
      <sheetData sheetId="4">
        <row r="5">
          <cell r="A5" t="str">
            <v>Enter Accounting Framework:</v>
          </cell>
          <cell r="B5" t="str">
            <v>GAAP Accounting</v>
          </cell>
        </row>
        <row r="7">
          <cell r="A7" t="str">
            <v>Date and Time: 09/06/2023 04:57 PM</v>
          </cell>
        </row>
        <row r="8">
          <cell r="A8" t="str">
            <v>Report Environment: PROD</v>
          </cell>
        </row>
        <row r="9">
          <cell r="A9" t="str">
            <v>Report Description: This report shows Debt redemption value (UPB) activity, walking forward from beginning balance to ending balance. All Debt is represented in USD Equivalent only</v>
          </cell>
        </row>
        <row r="10">
          <cell r="A10" t="str">
            <v>Term Type</v>
          </cell>
          <cell r="B10" t="str">
            <v>Beginning Balance</v>
          </cell>
          <cell r="C10" t="str">
            <v>New Issues (-)</v>
          </cell>
          <cell r="D10" t="str">
            <v>Re-opens (-)</v>
          </cell>
          <cell r="E10" t="str">
            <v>Total Issuances (-)</v>
          </cell>
          <cell r="F10" t="str">
            <v>Repurchases (+)</v>
          </cell>
          <cell r="G10" t="str">
            <v>Calls / Puts (+)</v>
          </cell>
          <cell r="H10" t="str">
            <v>Scheduled Paydown / Maturites (+)</v>
          </cell>
          <cell r="I10" t="str">
            <v>Non-Cash Principal Adjustment</v>
          </cell>
          <cell r="J10" t="str">
            <v>Total Redemptions (+)</v>
          </cell>
          <cell r="K10" t="str">
            <v>FX Translation Gain / (Loss)</v>
          </cell>
          <cell r="L10" t="str">
            <v>Report Calculated Ending Balance</v>
          </cell>
        </row>
        <row r="11">
          <cell r="A11" t="str">
            <v>Total Fed Funds Purchased &amp; Repo</v>
          </cell>
          <cell r="B11">
            <v>0</v>
          </cell>
          <cell r="C11">
            <v>-1000000000</v>
          </cell>
          <cell r="D11">
            <v>0</v>
          </cell>
          <cell r="E11">
            <v>-1000000000</v>
          </cell>
          <cell r="F11">
            <v>0</v>
          </cell>
          <cell r="G11">
            <v>0</v>
          </cell>
          <cell r="H11">
            <v>1000000000</v>
          </cell>
          <cell r="I11">
            <v>0</v>
          </cell>
          <cell r="J11">
            <v>1000000000</v>
          </cell>
          <cell r="K11">
            <v>0</v>
          </cell>
          <cell r="L11">
            <v>0</v>
          </cell>
        </row>
        <row r="12">
          <cell r="A12" t="str">
            <v>Non-Fair Value Option</v>
          </cell>
          <cell r="B12">
            <v>0</v>
          </cell>
          <cell r="C12">
            <v>-1000000000</v>
          </cell>
          <cell r="D12">
            <v>0</v>
          </cell>
          <cell r="E12">
            <v>-1000000000</v>
          </cell>
          <cell r="F12">
            <v>0</v>
          </cell>
          <cell r="G12">
            <v>0</v>
          </cell>
          <cell r="H12">
            <v>1000000000</v>
          </cell>
          <cell r="I12">
            <v>0</v>
          </cell>
          <cell r="J12">
            <v>1000000000</v>
          </cell>
          <cell r="K12">
            <v>0</v>
          </cell>
          <cell r="L12">
            <v>0</v>
          </cell>
        </row>
        <row r="13">
          <cell r="A13" t="str">
            <v>NA</v>
          </cell>
          <cell r="B13">
            <v>0</v>
          </cell>
          <cell r="C13">
            <v>-1000000000</v>
          </cell>
          <cell r="D13">
            <v>0</v>
          </cell>
          <cell r="E13">
            <v>-1000000000</v>
          </cell>
          <cell r="F13">
            <v>0</v>
          </cell>
          <cell r="G13">
            <v>0</v>
          </cell>
          <cell r="H13">
            <v>1000000000</v>
          </cell>
          <cell r="I13">
            <v>0</v>
          </cell>
          <cell r="J13">
            <v>1000000000</v>
          </cell>
          <cell r="K13">
            <v>0</v>
          </cell>
          <cell r="L13">
            <v>0</v>
          </cell>
        </row>
        <row r="14">
          <cell r="A14" t="str">
            <v>NA</v>
          </cell>
          <cell r="B14">
            <v>0</v>
          </cell>
          <cell r="C14">
            <v>-1000000000</v>
          </cell>
          <cell r="D14">
            <v>0</v>
          </cell>
          <cell r="E14">
            <v>-1000000000</v>
          </cell>
          <cell r="F14">
            <v>0</v>
          </cell>
          <cell r="G14">
            <v>0</v>
          </cell>
          <cell r="H14">
            <v>1000000000</v>
          </cell>
          <cell r="I14">
            <v>0</v>
          </cell>
          <cell r="J14">
            <v>1000000000</v>
          </cell>
          <cell r="K14">
            <v>0</v>
          </cell>
          <cell r="L14">
            <v>0</v>
          </cell>
        </row>
        <row r="15">
          <cell r="A15" t="str">
            <v>Intraday Repo</v>
          </cell>
          <cell r="B15">
            <v>0</v>
          </cell>
          <cell r="C15">
            <v>-1000000000</v>
          </cell>
          <cell r="D15">
            <v>0</v>
          </cell>
          <cell r="E15">
            <v>-1000000000</v>
          </cell>
          <cell r="F15">
            <v>0</v>
          </cell>
          <cell r="G15">
            <v>0</v>
          </cell>
          <cell r="H15">
            <v>1000000000</v>
          </cell>
          <cell r="I15">
            <v>0</v>
          </cell>
          <cell r="J15">
            <v>1000000000</v>
          </cell>
          <cell r="K15">
            <v>0</v>
          </cell>
          <cell r="L15">
            <v>0</v>
          </cell>
        </row>
        <row r="16">
          <cell r="A16" t="str">
            <v>Intraday Repo</v>
          </cell>
          <cell r="B16">
            <v>0</v>
          </cell>
          <cell r="C16">
            <v>-1000000000</v>
          </cell>
          <cell r="D16">
            <v>0</v>
          </cell>
          <cell r="E16">
            <v>-1000000000</v>
          </cell>
          <cell r="F16">
            <v>0</v>
          </cell>
          <cell r="G16">
            <v>0</v>
          </cell>
          <cell r="H16">
            <v>1000000000</v>
          </cell>
          <cell r="I16">
            <v>0</v>
          </cell>
          <cell r="J16">
            <v>1000000000</v>
          </cell>
          <cell r="K16">
            <v>0</v>
          </cell>
          <cell r="L16">
            <v>0</v>
          </cell>
        </row>
        <row r="17">
          <cell r="A17" t="str">
            <v>Total Long Term Funding Debt</v>
          </cell>
          <cell r="B17">
            <v>-121545768243.89</v>
          </cell>
          <cell r="C17">
            <v>0</v>
          </cell>
          <cell r="D17">
            <v>0</v>
          </cell>
          <cell r="E17">
            <v>0</v>
          </cell>
          <cell r="F17">
            <v>0</v>
          </cell>
          <cell r="G17">
            <v>0</v>
          </cell>
          <cell r="H17">
            <v>3059249677.2600002</v>
          </cell>
          <cell r="I17">
            <v>-71590.34</v>
          </cell>
          <cell r="J17">
            <v>3059178086.9200001</v>
          </cell>
          <cell r="K17">
            <v>4017746.04</v>
          </cell>
          <cell r="L17">
            <v>-118482572410.92999</v>
          </cell>
        </row>
        <row r="18">
          <cell r="A18" t="str">
            <v>Fair Value Option</v>
          </cell>
          <cell r="B18">
            <v>-849383857.00999999</v>
          </cell>
          <cell r="C18">
            <v>0</v>
          </cell>
          <cell r="D18">
            <v>0</v>
          </cell>
          <cell r="E18">
            <v>0</v>
          </cell>
          <cell r="F18">
            <v>0</v>
          </cell>
          <cell r="G18">
            <v>0</v>
          </cell>
          <cell r="H18">
            <v>11200528.66</v>
          </cell>
          <cell r="I18">
            <v>0</v>
          </cell>
          <cell r="J18">
            <v>11200528.66</v>
          </cell>
          <cell r="K18">
            <v>0</v>
          </cell>
          <cell r="L18">
            <v>-838183328.35000002</v>
          </cell>
        </row>
        <row r="19">
          <cell r="A19" t="str">
            <v>NA</v>
          </cell>
          <cell r="B19">
            <v>-849383857.00999999</v>
          </cell>
          <cell r="C19">
            <v>0</v>
          </cell>
          <cell r="D19">
            <v>0</v>
          </cell>
          <cell r="E19">
            <v>0</v>
          </cell>
          <cell r="F19">
            <v>0</v>
          </cell>
          <cell r="G19">
            <v>0</v>
          </cell>
          <cell r="H19">
            <v>11200528.66</v>
          </cell>
          <cell r="I19">
            <v>0</v>
          </cell>
          <cell r="J19">
            <v>11200528.66</v>
          </cell>
          <cell r="K19">
            <v>0</v>
          </cell>
          <cell r="L19">
            <v>-838183328.35000002</v>
          </cell>
        </row>
        <row r="20">
          <cell r="A20" t="str">
            <v>NA</v>
          </cell>
          <cell r="B20">
            <v>-849383857.00999999</v>
          </cell>
          <cell r="C20">
            <v>0</v>
          </cell>
          <cell r="D20">
            <v>0</v>
          </cell>
          <cell r="E20">
            <v>0</v>
          </cell>
          <cell r="F20">
            <v>0</v>
          </cell>
          <cell r="G20">
            <v>0</v>
          </cell>
          <cell r="H20">
            <v>11200528.66</v>
          </cell>
          <cell r="I20">
            <v>0</v>
          </cell>
          <cell r="J20">
            <v>11200528.66</v>
          </cell>
          <cell r="K20">
            <v>0</v>
          </cell>
          <cell r="L20">
            <v>-838183328.35000002</v>
          </cell>
        </row>
        <row r="21">
          <cell r="A21" t="str">
            <v>LT - CAS</v>
          </cell>
          <cell r="B21">
            <v>-599383857.00999999</v>
          </cell>
          <cell r="C21">
            <v>0</v>
          </cell>
          <cell r="D21">
            <v>0</v>
          </cell>
          <cell r="E21">
            <v>0</v>
          </cell>
          <cell r="F21">
            <v>0</v>
          </cell>
          <cell r="G21">
            <v>0</v>
          </cell>
          <cell r="H21">
            <v>11200528.66</v>
          </cell>
          <cell r="I21">
            <v>0</v>
          </cell>
          <cell r="J21">
            <v>11200528.66</v>
          </cell>
          <cell r="K21">
            <v>0</v>
          </cell>
          <cell r="L21">
            <v>-588183328.35000002</v>
          </cell>
        </row>
        <row r="22">
          <cell r="A22" t="str">
            <v>LT - CAS</v>
          </cell>
          <cell r="B22">
            <v>-599383857.00999999</v>
          </cell>
          <cell r="C22">
            <v>0</v>
          </cell>
          <cell r="D22">
            <v>0</v>
          </cell>
          <cell r="E22">
            <v>0</v>
          </cell>
          <cell r="F22">
            <v>0</v>
          </cell>
          <cell r="G22">
            <v>0</v>
          </cell>
          <cell r="H22">
            <v>11200528.66</v>
          </cell>
          <cell r="I22">
            <v>0</v>
          </cell>
          <cell r="J22">
            <v>11200528.66</v>
          </cell>
          <cell r="K22">
            <v>0</v>
          </cell>
          <cell r="L22">
            <v>-588183328.35000002</v>
          </cell>
        </row>
        <row r="23">
          <cell r="A23" t="str">
            <v>Non-Callable Floating Rate MTN</v>
          </cell>
          <cell r="B23">
            <v>-250000000</v>
          </cell>
          <cell r="C23">
            <v>0</v>
          </cell>
          <cell r="D23">
            <v>0</v>
          </cell>
          <cell r="E23">
            <v>0</v>
          </cell>
          <cell r="F23">
            <v>0</v>
          </cell>
          <cell r="G23">
            <v>0</v>
          </cell>
          <cell r="H23">
            <v>0</v>
          </cell>
          <cell r="I23">
            <v>0</v>
          </cell>
          <cell r="J23">
            <v>0</v>
          </cell>
          <cell r="K23">
            <v>0</v>
          </cell>
          <cell r="L23">
            <v>-250000000</v>
          </cell>
        </row>
        <row r="24">
          <cell r="A24" t="str">
            <v>Non-Callable Floating Rate MTN</v>
          </cell>
          <cell r="B24">
            <v>-250000000</v>
          </cell>
          <cell r="C24">
            <v>0</v>
          </cell>
          <cell r="D24">
            <v>0</v>
          </cell>
          <cell r="E24">
            <v>0</v>
          </cell>
          <cell r="F24">
            <v>0</v>
          </cell>
          <cell r="G24">
            <v>0</v>
          </cell>
          <cell r="H24">
            <v>0</v>
          </cell>
          <cell r="I24">
            <v>0</v>
          </cell>
          <cell r="J24">
            <v>0</v>
          </cell>
          <cell r="K24">
            <v>0</v>
          </cell>
          <cell r="L24">
            <v>-250000000</v>
          </cell>
        </row>
        <row r="25">
          <cell r="A25" t="str">
            <v>Non-Fair Value Option</v>
          </cell>
          <cell r="B25">
            <v>-120696384386.88</v>
          </cell>
          <cell r="C25">
            <v>0</v>
          </cell>
          <cell r="D25">
            <v>0</v>
          </cell>
          <cell r="E25">
            <v>0</v>
          </cell>
          <cell r="F25">
            <v>0</v>
          </cell>
          <cell r="G25">
            <v>0</v>
          </cell>
          <cell r="H25">
            <v>3048049148.5999999</v>
          </cell>
          <cell r="I25">
            <v>-71590.34</v>
          </cell>
          <cell r="J25">
            <v>3047977558.2600002</v>
          </cell>
          <cell r="K25">
            <v>4017746.04</v>
          </cell>
          <cell r="L25">
            <v>-117644389082.58</v>
          </cell>
        </row>
        <row r="26">
          <cell r="A26" t="str">
            <v>NA</v>
          </cell>
          <cell r="B26">
            <v>-120696384386.88</v>
          </cell>
          <cell r="C26">
            <v>0</v>
          </cell>
          <cell r="D26">
            <v>0</v>
          </cell>
          <cell r="E26">
            <v>0</v>
          </cell>
          <cell r="F26">
            <v>0</v>
          </cell>
          <cell r="G26">
            <v>0</v>
          </cell>
          <cell r="H26">
            <v>3048049148.5999999</v>
          </cell>
          <cell r="I26">
            <v>-71590.34</v>
          </cell>
          <cell r="J26">
            <v>3047977558.2600002</v>
          </cell>
          <cell r="K26">
            <v>4017746.04</v>
          </cell>
          <cell r="L26">
            <v>-117644389082.58</v>
          </cell>
        </row>
        <row r="27">
          <cell r="A27" t="str">
            <v>NA</v>
          </cell>
          <cell r="B27">
            <v>-120696384386.88</v>
          </cell>
          <cell r="C27">
            <v>0</v>
          </cell>
          <cell r="D27">
            <v>0</v>
          </cell>
          <cell r="E27">
            <v>0</v>
          </cell>
          <cell r="F27">
            <v>0</v>
          </cell>
          <cell r="G27">
            <v>0</v>
          </cell>
          <cell r="H27">
            <v>3048049148.5999999</v>
          </cell>
          <cell r="I27">
            <v>-71590.34</v>
          </cell>
          <cell r="J27">
            <v>3047977558.2600002</v>
          </cell>
          <cell r="K27">
            <v>4017746.04</v>
          </cell>
          <cell r="L27">
            <v>-117644389082.58</v>
          </cell>
        </row>
        <row r="28">
          <cell r="A28" t="str">
            <v>Benchmark Notes &amp; Bonds</v>
          </cell>
          <cell r="B28">
            <v>-63739666000</v>
          </cell>
          <cell r="C28">
            <v>0</v>
          </cell>
          <cell r="D28">
            <v>0</v>
          </cell>
          <cell r="E28">
            <v>0</v>
          </cell>
          <cell r="F28">
            <v>0</v>
          </cell>
          <cell r="G28">
            <v>0</v>
          </cell>
          <cell r="H28">
            <v>0</v>
          </cell>
          <cell r="I28">
            <v>0</v>
          </cell>
          <cell r="J28">
            <v>0</v>
          </cell>
          <cell r="K28">
            <v>0</v>
          </cell>
          <cell r="L28">
            <v>-63739666000</v>
          </cell>
        </row>
        <row r="29">
          <cell r="A29" t="str">
            <v>Benchmark Notes &amp; Bonds</v>
          </cell>
          <cell r="B29">
            <v>-63739666000</v>
          </cell>
          <cell r="C29">
            <v>0</v>
          </cell>
          <cell r="D29">
            <v>0</v>
          </cell>
          <cell r="E29">
            <v>0</v>
          </cell>
          <cell r="F29">
            <v>0</v>
          </cell>
          <cell r="G29">
            <v>0</v>
          </cell>
          <cell r="H29">
            <v>0</v>
          </cell>
          <cell r="I29">
            <v>0</v>
          </cell>
          <cell r="J29">
            <v>0</v>
          </cell>
          <cell r="K29">
            <v>0</v>
          </cell>
          <cell r="L29">
            <v>-63739666000</v>
          </cell>
        </row>
        <row r="30">
          <cell r="A30" t="str">
            <v>Callable Fixed Rate MTN</v>
          </cell>
          <cell r="B30">
            <v>-41328290000</v>
          </cell>
          <cell r="C30">
            <v>0</v>
          </cell>
          <cell r="D30">
            <v>0</v>
          </cell>
          <cell r="E30">
            <v>0</v>
          </cell>
          <cell r="F30">
            <v>0</v>
          </cell>
          <cell r="G30">
            <v>0</v>
          </cell>
          <cell r="H30">
            <v>0</v>
          </cell>
          <cell r="I30">
            <v>0</v>
          </cell>
          <cell r="J30">
            <v>0</v>
          </cell>
          <cell r="K30">
            <v>0</v>
          </cell>
          <cell r="L30">
            <v>-41328290000</v>
          </cell>
        </row>
        <row r="31">
          <cell r="A31" t="str">
            <v>Callable Fixed Rate MTN</v>
          </cell>
          <cell r="B31">
            <v>-41328290000</v>
          </cell>
          <cell r="C31">
            <v>0</v>
          </cell>
          <cell r="D31">
            <v>0</v>
          </cell>
          <cell r="E31">
            <v>0</v>
          </cell>
          <cell r="F31">
            <v>0</v>
          </cell>
          <cell r="G31">
            <v>0</v>
          </cell>
          <cell r="H31">
            <v>0</v>
          </cell>
          <cell r="I31">
            <v>0</v>
          </cell>
          <cell r="J31">
            <v>0</v>
          </cell>
          <cell r="K31">
            <v>0</v>
          </cell>
          <cell r="L31">
            <v>-41328290000</v>
          </cell>
        </row>
        <row r="32">
          <cell r="A32" t="str">
            <v>LT - CAS</v>
          </cell>
          <cell r="B32">
            <v>-3120982052.3800001</v>
          </cell>
          <cell r="C32">
            <v>0</v>
          </cell>
          <cell r="D32">
            <v>0</v>
          </cell>
          <cell r="E32">
            <v>0</v>
          </cell>
          <cell r="F32">
            <v>0</v>
          </cell>
          <cell r="G32">
            <v>0</v>
          </cell>
          <cell r="H32">
            <v>25124148.600000001</v>
          </cell>
          <cell r="I32">
            <v>-71590.34</v>
          </cell>
          <cell r="J32">
            <v>25052558.260000002</v>
          </cell>
          <cell r="K32">
            <v>0</v>
          </cell>
          <cell r="L32">
            <v>-3095929494.1199999</v>
          </cell>
        </row>
        <row r="33">
          <cell r="A33" t="str">
            <v>LT - CAS</v>
          </cell>
          <cell r="B33">
            <v>-3120982052.3800001</v>
          </cell>
          <cell r="C33">
            <v>0</v>
          </cell>
          <cell r="D33">
            <v>0</v>
          </cell>
          <cell r="E33">
            <v>0</v>
          </cell>
          <cell r="F33">
            <v>0</v>
          </cell>
          <cell r="G33">
            <v>0</v>
          </cell>
          <cell r="H33">
            <v>25124148.600000001</v>
          </cell>
          <cell r="I33">
            <v>-71590.34</v>
          </cell>
          <cell r="J33">
            <v>25052558.260000002</v>
          </cell>
          <cell r="K33">
            <v>0</v>
          </cell>
          <cell r="L33">
            <v>-3095929494.1199999</v>
          </cell>
        </row>
        <row r="34">
          <cell r="A34" t="str">
            <v>LT - FX Debt</v>
          </cell>
          <cell r="B34">
            <v>-318319551.5</v>
          </cell>
          <cell r="C34">
            <v>0</v>
          </cell>
          <cell r="D34">
            <v>0</v>
          </cell>
          <cell r="E34">
            <v>0</v>
          </cell>
          <cell r="F34">
            <v>0</v>
          </cell>
          <cell r="G34">
            <v>0</v>
          </cell>
          <cell r="H34">
            <v>0</v>
          </cell>
          <cell r="I34">
            <v>0</v>
          </cell>
          <cell r="J34">
            <v>0</v>
          </cell>
          <cell r="K34">
            <v>4017746.04</v>
          </cell>
          <cell r="L34">
            <v>-314301805.45999998</v>
          </cell>
        </row>
        <row r="35">
          <cell r="A35" t="str">
            <v>LT - FX Debt</v>
          </cell>
          <cell r="B35">
            <v>-318319551.5</v>
          </cell>
          <cell r="C35">
            <v>0</v>
          </cell>
          <cell r="D35">
            <v>0</v>
          </cell>
          <cell r="E35">
            <v>0</v>
          </cell>
          <cell r="F35">
            <v>0</v>
          </cell>
          <cell r="G35">
            <v>0</v>
          </cell>
          <cell r="H35">
            <v>0</v>
          </cell>
          <cell r="I35">
            <v>0</v>
          </cell>
          <cell r="J35">
            <v>0</v>
          </cell>
          <cell r="K35">
            <v>4017746.04</v>
          </cell>
          <cell r="L35">
            <v>-314301805.45999998</v>
          </cell>
        </row>
        <row r="36">
          <cell r="A36" t="str">
            <v>Non-Callable Fixed Rate MTN</v>
          </cell>
          <cell r="B36">
            <v>-12189126783</v>
          </cell>
          <cell r="C36">
            <v>0</v>
          </cell>
          <cell r="D36">
            <v>0</v>
          </cell>
          <cell r="E36">
            <v>0</v>
          </cell>
          <cell r="F36">
            <v>0</v>
          </cell>
          <cell r="G36">
            <v>0</v>
          </cell>
          <cell r="H36">
            <v>3022925000</v>
          </cell>
          <cell r="I36">
            <v>0</v>
          </cell>
          <cell r="J36">
            <v>3022925000</v>
          </cell>
          <cell r="K36">
            <v>0</v>
          </cell>
          <cell r="L36">
            <v>-9166201783</v>
          </cell>
        </row>
        <row r="37">
          <cell r="A37" t="str">
            <v>Non-Callable Fixed Rate MTN</v>
          </cell>
          <cell r="B37">
            <v>-12189126783</v>
          </cell>
          <cell r="C37">
            <v>0</v>
          </cell>
          <cell r="D37">
            <v>0</v>
          </cell>
          <cell r="E37">
            <v>0</v>
          </cell>
          <cell r="F37">
            <v>0</v>
          </cell>
          <cell r="G37">
            <v>0</v>
          </cell>
          <cell r="H37">
            <v>3022925000</v>
          </cell>
          <cell r="I37">
            <v>0</v>
          </cell>
          <cell r="J37">
            <v>3022925000</v>
          </cell>
          <cell r="K37">
            <v>0</v>
          </cell>
          <cell r="L37">
            <v>-9166201783</v>
          </cell>
        </row>
        <row r="38">
          <cell r="A38" t="str">
            <v>Total Short Term Funding Term</v>
          </cell>
          <cell r="B38">
            <v>-16625511000</v>
          </cell>
          <cell r="C38">
            <v>-18262814000</v>
          </cell>
          <cell r="D38">
            <v>0</v>
          </cell>
          <cell r="E38">
            <v>-18262814000</v>
          </cell>
          <cell r="F38">
            <v>0</v>
          </cell>
          <cell r="G38">
            <v>0</v>
          </cell>
          <cell r="H38">
            <v>13213686000</v>
          </cell>
          <cell r="I38">
            <v>0</v>
          </cell>
          <cell r="J38">
            <v>13213686000</v>
          </cell>
          <cell r="K38">
            <v>0</v>
          </cell>
          <cell r="L38">
            <v>-21674639000</v>
          </cell>
        </row>
        <row r="39">
          <cell r="A39" t="str">
            <v>Non-Fair Value Option</v>
          </cell>
          <cell r="B39">
            <v>-16625511000</v>
          </cell>
          <cell r="C39">
            <v>-18262814000</v>
          </cell>
          <cell r="D39">
            <v>0</v>
          </cell>
          <cell r="E39">
            <v>-18262814000</v>
          </cell>
          <cell r="F39">
            <v>0</v>
          </cell>
          <cell r="G39">
            <v>0</v>
          </cell>
          <cell r="H39">
            <v>13213686000</v>
          </cell>
          <cell r="I39">
            <v>0</v>
          </cell>
          <cell r="J39">
            <v>13213686000</v>
          </cell>
          <cell r="K39">
            <v>0</v>
          </cell>
          <cell r="L39">
            <v>-21674639000</v>
          </cell>
        </row>
        <row r="40">
          <cell r="A40" t="str">
            <v>NA</v>
          </cell>
          <cell r="B40">
            <v>-16625511000</v>
          </cell>
          <cell r="C40">
            <v>-18262814000</v>
          </cell>
          <cell r="D40">
            <v>0</v>
          </cell>
          <cell r="E40">
            <v>-18262814000</v>
          </cell>
          <cell r="F40">
            <v>0</v>
          </cell>
          <cell r="G40">
            <v>0</v>
          </cell>
          <cell r="H40">
            <v>13213686000</v>
          </cell>
          <cell r="I40">
            <v>0</v>
          </cell>
          <cell r="J40">
            <v>13213686000</v>
          </cell>
          <cell r="K40">
            <v>0</v>
          </cell>
          <cell r="L40">
            <v>-21674639000</v>
          </cell>
        </row>
        <row r="41">
          <cell r="A41" t="str">
            <v>NA</v>
          </cell>
          <cell r="B41">
            <v>-16625511000</v>
          </cell>
          <cell r="C41">
            <v>-18262814000</v>
          </cell>
          <cell r="D41">
            <v>0</v>
          </cell>
          <cell r="E41">
            <v>-18262814000</v>
          </cell>
          <cell r="F41">
            <v>0</v>
          </cell>
          <cell r="G41">
            <v>0</v>
          </cell>
          <cell r="H41">
            <v>13213686000</v>
          </cell>
          <cell r="I41">
            <v>0</v>
          </cell>
          <cell r="J41">
            <v>13213686000</v>
          </cell>
          <cell r="K41">
            <v>0</v>
          </cell>
          <cell r="L41">
            <v>-21674639000</v>
          </cell>
        </row>
        <row r="42">
          <cell r="A42" t="str">
            <v>ST - Other - Non-Callable</v>
          </cell>
          <cell r="B42">
            <v>-1265000000</v>
          </cell>
          <cell r="C42">
            <v>0</v>
          </cell>
          <cell r="D42">
            <v>0</v>
          </cell>
          <cell r="E42">
            <v>0</v>
          </cell>
          <cell r="F42">
            <v>0</v>
          </cell>
          <cell r="G42">
            <v>0</v>
          </cell>
          <cell r="H42">
            <v>0</v>
          </cell>
          <cell r="I42">
            <v>0</v>
          </cell>
          <cell r="J42">
            <v>0</v>
          </cell>
          <cell r="K42">
            <v>0</v>
          </cell>
          <cell r="L42">
            <v>-1265000000</v>
          </cell>
        </row>
        <row r="43">
          <cell r="A43" t="str">
            <v>ST - Other - Non-Callable</v>
          </cell>
          <cell r="B43">
            <v>-1265000000</v>
          </cell>
          <cell r="C43">
            <v>0</v>
          </cell>
          <cell r="D43">
            <v>0</v>
          </cell>
          <cell r="E43">
            <v>0</v>
          </cell>
          <cell r="F43">
            <v>0</v>
          </cell>
          <cell r="G43">
            <v>0</v>
          </cell>
          <cell r="H43">
            <v>0</v>
          </cell>
          <cell r="I43">
            <v>0</v>
          </cell>
          <cell r="J43">
            <v>0</v>
          </cell>
          <cell r="K43">
            <v>0</v>
          </cell>
          <cell r="L43">
            <v>-1265000000</v>
          </cell>
        </row>
        <row r="44">
          <cell r="A44" t="str">
            <v>ST Callable Fixed Rate</v>
          </cell>
          <cell r="B44">
            <v>-4909100000</v>
          </cell>
          <cell r="C44">
            <v>-100000000</v>
          </cell>
          <cell r="D44">
            <v>0</v>
          </cell>
          <cell r="E44">
            <v>-100000000</v>
          </cell>
          <cell r="F44">
            <v>0</v>
          </cell>
          <cell r="G44">
            <v>0</v>
          </cell>
          <cell r="H44">
            <v>0</v>
          </cell>
          <cell r="I44">
            <v>0</v>
          </cell>
          <cell r="J44">
            <v>0</v>
          </cell>
          <cell r="K44">
            <v>0</v>
          </cell>
          <cell r="L44">
            <v>-5009100000</v>
          </cell>
        </row>
        <row r="45">
          <cell r="A45" t="str">
            <v>ST Callable Fixed Rate</v>
          </cell>
          <cell r="B45">
            <v>-4909100000</v>
          </cell>
          <cell r="C45">
            <v>-100000000</v>
          </cell>
          <cell r="D45">
            <v>0</v>
          </cell>
          <cell r="E45">
            <v>-100000000</v>
          </cell>
          <cell r="F45">
            <v>0</v>
          </cell>
          <cell r="G45">
            <v>0</v>
          </cell>
          <cell r="H45">
            <v>0</v>
          </cell>
          <cell r="I45">
            <v>0</v>
          </cell>
          <cell r="J45">
            <v>0</v>
          </cell>
          <cell r="K45">
            <v>0</v>
          </cell>
          <cell r="L45">
            <v>-5009100000</v>
          </cell>
        </row>
        <row r="46">
          <cell r="A46" t="str">
            <v>ST-Debt</v>
          </cell>
          <cell r="B46">
            <v>-10451411000</v>
          </cell>
          <cell r="C46">
            <v>-18162814000</v>
          </cell>
          <cell r="D46">
            <v>0</v>
          </cell>
          <cell r="E46">
            <v>-18162814000</v>
          </cell>
          <cell r="F46">
            <v>0</v>
          </cell>
          <cell r="G46">
            <v>0</v>
          </cell>
          <cell r="H46">
            <v>13213686000</v>
          </cell>
          <cell r="I46">
            <v>0</v>
          </cell>
          <cell r="J46">
            <v>13213686000</v>
          </cell>
          <cell r="K46">
            <v>0</v>
          </cell>
          <cell r="L46">
            <v>-15400539000</v>
          </cell>
        </row>
        <row r="47">
          <cell r="A47" t="str">
            <v>ST-Debt</v>
          </cell>
          <cell r="B47">
            <v>-10451411000</v>
          </cell>
          <cell r="C47">
            <v>-18162814000</v>
          </cell>
          <cell r="D47">
            <v>0</v>
          </cell>
          <cell r="E47">
            <v>-18162814000</v>
          </cell>
          <cell r="F47">
            <v>0</v>
          </cell>
          <cell r="G47">
            <v>0</v>
          </cell>
          <cell r="H47">
            <v>13213686000</v>
          </cell>
          <cell r="I47">
            <v>0</v>
          </cell>
          <cell r="J47">
            <v>13213686000</v>
          </cell>
          <cell r="K47">
            <v>0</v>
          </cell>
          <cell r="L47">
            <v>-15400539000</v>
          </cell>
        </row>
      </sheetData>
      <sheetData sheetId="5"/>
      <sheetData sheetId="6"/>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1.Monthly Summary"/>
      <sheetName val=" A2.Funding Summary"/>
      <sheetName val=" A3.GL Balances"/>
      <sheetName val="A4.GL Tie out"/>
      <sheetName val="A5.Workday Prism Summary"/>
      <sheetName val="A6.CUSIP Details"/>
      <sheetName val="Position Recon 9.30.2023"/>
      <sheetName val="Position Recon 8.31.2023"/>
    </sheetNames>
    <sheetDataSet>
      <sheetData sheetId="0" refreshError="1"/>
      <sheetData sheetId="1"/>
      <sheetData sheetId="2" refreshError="1"/>
      <sheetData sheetId="3" refreshError="1"/>
      <sheetData sheetId="4">
        <row r="5">
          <cell r="A5" t="str">
            <v>Enter Accounting Framework:</v>
          </cell>
          <cell r="B5" t="str">
            <v>GAAP Accounting</v>
          </cell>
        </row>
        <row r="7">
          <cell r="A7" t="str">
            <v>Date and Time: 10/02/2023 05:36 PM</v>
          </cell>
        </row>
        <row r="8">
          <cell r="A8" t="str">
            <v>Report Environment: PROD</v>
          </cell>
        </row>
        <row r="9">
          <cell r="A9" t="str">
            <v>Report Description: This report shows Debt redemption value (UPB) activity, walking forward from beginning balance to ending balance. All Debt is represented in USD Equivalent only</v>
          </cell>
        </row>
        <row r="10">
          <cell r="A10" t="str">
            <v>Term Type</v>
          </cell>
          <cell r="B10" t="str">
            <v>Beginning Balance</v>
          </cell>
          <cell r="C10" t="str">
            <v>New Issues (-)</v>
          </cell>
          <cell r="D10" t="str">
            <v>Re-opens (-)</v>
          </cell>
          <cell r="E10" t="str">
            <v>Total Issuances (-)</v>
          </cell>
          <cell r="F10" t="str">
            <v>Repurchases (+)</v>
          </cell>
          <cell r="G10" t="str">
            <v>Calls / Puts (+)</v>
          </cell>
          <cell r="H10" t="str">
            <v>Scheduled Paydown / Maturites (+)</v>
          </cell>
          <cell r="I10" t="str">
            <v>Non-Cash Principal Adjustment</v>
          </cell>
          <cell r="J10" t="str">
            <v>Total Redemptions (+)</v>
          </cell>
          <cell r="K10" t="str">
            <v>FX Translation Gain / (Loss)</v>
          </cell>
          <cell r="L10" t="str">
            <v>Report Calculated Ending Balance</v>
          </cell>
        </row>
        <row r="11">
          <cell r="A11" t="str">
            <v>Total Fed Funds Purchased &amp; Repo</v>
          </cell>
          <cell r="B11">
            <v>0</v>
          </cell>
          <cell r="C11">
            <v>-1000000000</v>
          </cell>
          <cell r="D11">
            <v>0</v>
          </cell>
          <cell r="E11">
            <v>-1000000000</v>
          </cell>
          <cell r="F11">
            <v>0</v>
          </cell>
          <cell r="G11">
            <v>0</v>
          </cell>
          <cell r="H11">
            <v>1000000000</v>
          </cell>
          <cell r="I11">
            <v>0</v>
          </cell>
          <cell r="J11">
            <v>1000000000</v>
          </cell>
          <cell r="K11">
            <v>0</v>
          </cell>
          <cell r="L11">
            <v>0</v>
          </cell>
        </row>
        <row r="12">
          <cell r="A12" t="str">
            <v>Non-Fair Value Option</v>
          </cell>
          <cell r="B12">
            <v>0</v>
          </cell>
          <cell r="C12">
            <v>-1000000000</v>
          </cell>
          <cell r="D12">
            <v>0</v>
          </cell>
          <cell r="E12">
            <v>-1000000000</v>
          </cell>
          <cell r="F12">
            <v>0</v>
          </cell>
          <cell r="G12">
            <v>0</v>
          </cell>
          <cell r="H12">
            <v>1000000000</v>
          </cell>
          <cell r="I12">
            <v>0</v>
          </cell>
          <cell r="J12">
            <v>1000000000</v>
          </cell>
          <cell r="K12">
            <v>0</v>
          </cell>
          <cell r="L12">
            <v>0</v>
          </cell>
        </row>
        <row r="13">
          <cell r="A13" t="str">
            <v>NA</v>
          </cell>
          <cell r="B13">
            <v>0</v>
          </cell>
          <cell r="C13">
            <v>-1000000000</v>
          </cell>
          <cell r="D13">
            <v>0</v>
          </cell>
          <cell r="E13">
            <v>-1000000000</v>
          </cell>
          <cell r="F13">
            <v>0</v>
          </cell>
          <cell r="G13">
            <v>0</v>
          </cell>
          <cell r="H13">
            <v>1000000000</v>
          </cell>
          <cell r="I13">
            <v>0</v>
          </cell>
          <cell r="J13">
            <v>1000000000</v>
          </cell>
          <cell r="K13">
            <v>0</v>
          </cell>
          <cell r="L13">
            <v>0</v>
          </cell>
        </row>
        <row r="14">
          <cell r="A14" t="str">
            <v>NA</v>
          </cell>
          <cell r="B14">
            <v>0</v>
          </cell>
          <cell r="C14">
            <v>-1000000000</v>
          </cell>
          <cell r="D14">
            <v>0</v>
          </cell>
          <cell r="E14">
            <v>-1000000000</v>
          </cell>
          <cell r="F14">
            <v>0</v>
          </cell>
          <cell r="G14">
            <v>0</v>
          </cell>
          <cell r="H14">
            <v>1000000000</v>
          </cell>
          <cell r="I14">
            <v>0</v>
          </cell>
          <cell r="J14">
            <v>1000000000</v>
          </cell>
          <cell r="K14">
            <v>0</v>
          </cell>
          <cell r="L14">
            <v>0</v>
          </cell>
        </row>
        <row r="15">
          <cell r="A15" t="str">
            <v>Intraday Repo</v>
          </cell>
          <cell r="B15">
            <v>0</v>
          </cell>
          <cell r="C15">
            <v>-1000000000</v>
          </cell>
          <cell r="D15">
            <v>0</v>
          </cell>
          <cell r="E15">
            <v>-1000000000</v>
          </cell>
          <cell r="F15">
            <v>0</v>
          </cell>
          <cell r="G15">
            <v>0</v>
          </cell>
          <cell r="H15">
            <v>1000000000</v>
          </cell>
          <cell r="I15">
            <v>0</v>
          </cell>
          <cell r="J15">
            <v>1000000000</v>
          </cell>
          <cell r="K15">
            <v>0</v>
          </cell>
          <cell r="L15">
            <v>0</v>
          </cell>
        </row>
        <row r="16">
          <cell r="A16" t="str">
            <v>Intraday Repo</v>
          </cell>
          <cell r="B16">
            <v>0</v>
          </cell>
          <cell r="C16">
            <v>-1000000000</v>
          </cell>
          <cell r="D16">
            <v>0</v>
          </cell>
          <cell r="E16">
            <v>-1000000000</v>
          </cell>
          <cell r="F16">
            <v>0</v>
          </cell>
          <cell r="G16">
            <v>0</v>
          </cell>
          <cell r="H16">
            <v>1000000000</v>
          </cell>
          <cell r="I16">
            <v>0</v>
          </cell>
          <cell r="J16">
            <v>1000000000</v>
          </cell>
          <cell r="K16">
            <v>0</v>
          </cell>
          <cell r="L16">
            <v>0</v>
          </cell>
        </row>
        <row r="17">
          <cell r="A17" t="str">
            <v>Total Long Term Funding Debt</v>
          </cell>
          <cell r="B17">
            <v>-118482572410.92999</v>
          </cell>
          <cell r="C17">
            <v>0</v>
          </cell>
          <cell r="D17">
            <v>0</v>
          </cell>
          <cell r="E17">
            <v>0</v>
          </cell>
          <cell r="F17">
            <v>0</v>
          </cell>
          <cell r="G17">
            <v>15000000</v>
          </cell>
          <cell r="H17">
            <v>2047210557.1700001</v>
          </cell>
          <cell r="I17">
            <v>263369.26</v>
          </cell>
          <cell r="J17">
            <v>2062473926.4300001</v>
          </cell>
          <cell r="K17">
            <v>11755626.359999999</v>
          </cell>
          <cell r="L17">
            <v>-116408342858.14</v>
          </cell>
        </row>
        <row r="18">
          <cell r="A18" t="str">
            <v>Fair Value Option</v>
          </cell>
          <cell r="B18">
            <v>-838183328.35000002</v>
          </cell>
          <cell r="C18">
            <v>0</v>
          </cell>
          <cell r="D18">
            <v>0</v>
          </cell>
          <cell r="E18">
            <v>0</v>
          </cell>
          <cell r="F18">
            <v>0</v>
          </cell>
          <cell r="G18">
            <v>0</v>
          </cell>
          <cell r="H18">
            <v>10128109.82</v>
          </cell>
          <cell r="I18">
            <v>0</v>
          </cell>
          <cell r="J18">
            <v>10128109.82</v>
          </cell>
          <cell r="K18">
            <v>0</v>
          </cell>
          <cell r="L18">
            <v>-828055218.52999997</v>
          </cell>
        </row>
        <row r="19">
          <cell r="A19" t="str">
            <v>NA</v>
          </cell>
          <cell r="B19">
            <v>-838183328.35000002</v>
          </cell>
          <cell r="C19">
            <v>0</v>
          </cell>
          <cell r="D19">
            <v>0</v>
          </cell>
          <cell r="E19">
            <v>0</v>
          </cell>
          <cell r="F19">
            <v>0</v>
          </cell>
          <cell r="G19">
            <v>0</v>
          </cell>
          <cell r="H19">
            <v>10128109.82</v>
          </cell>
          <cell r="I19">
            <v>0</v>
          </cell>
          <cell r="J19">
            <v>10128109.82</v>
          </cell>
          <cell r="K19">
            <v>0</v>
          </cell>
          <cell r="L19">
            <v>-828055218.52999997</v>
          </cell>
        </row>
        <row r="20">
          <cell r="A20" t="str">
            <v>NA</v>
          </cell>
          <cell r="B20">
            <v>-838183328.35000002</v>
          </cell>
          <cell r="C20">
            <v>0</v>
          </cell>
          <cell r="D20">
            <v>0</v>
          </cell>
          <cell r="E20">
            <v>0</v>
          </cell>
          <cell r="F20">
            <v>0</v>
          </cell>
          <cell r="G20">
            <v>0</v>
          </cell>
          <cell r="H20">
            <v>10128109.82</v>
          </cell>
          <cell r="I20">
            <v>0</v>
          </cell>
          <cell r="J20">
            <v>10128109.82</v>
          </cell>
          <cell r="K20">
            <v>0</v>
          </cell>
          <cell r="L20">
            <v>-828055218.52999997</v>
          </cell>
        </row>
        <row r="21">
          <cell r="A21" t="str">
            <v>LT - CAS</v>
          </cell>
          <cell r="B21">
            <v>-588183328.35000002</v>
          </cell>
          <cell r="C21">
            <v>0</v>
          </cell>
          <cell r="D21">
            <v>0</v>
          </cell>
          <cell r="E21">
            <v>0</v>
          </cell>
          <cell r="F21">
            <v>0</v>
          </cell>
          <cell r="G21">
            <v>0</v>
          </cell>
          <cell r="H21">
            <v>10128109.82</v>
          </cell>
          <cell r="I21">
            <v>0</v>
          </cell>
          <cell r="J21">
            <v>10128109.82</v>
          </cell>
          <cell r="K21">
            <v>0</v>
          </cell>
          <cell r="L21">
            <v>-578055218.52999997</v>
          </cell>
        </row>
        <row r="22">
          <cell r="A22" t="str">
            <v>LT - CAS</v>
          </cell>
          <cell r="B22">
            <v>-588183328.35000002</v>
          </cell>
          <cell r="C22">
            <v>0</v>
          </cell>
          <cell r="D22">
            <v>0</v>
          </cell>
          <cell r="E22">
            <v>0</v>
          </cell>
          <cell r="F22">
            <v>0</v>
          </cell>
          <cell r="G22">
            <v>0</v>
          </cell>
          <cell r="H22">
            <v>10128109.82</v>
          </cell>
          <cell r="I22">
            <v>0</v>
          </cell>
          <cell r="J22">
            <v>10128109.82</v>
          </cell>
          <cell r="K22">
            <v>0</v>
          </cell>
          <cell r="L22">
            <v>-578055218.52999997</v>
          </cell>
        </row>
        <row r="23">
          <cell r="A23" t="str">
            <v>Non-Callable Floating Rate MTN</v>
          </cell>
          <cell r="B23">
            <v>-250000000</v>
          </cell>
          <cell r="C23">
            <v>0</v>
          </cell>
          <cell r="D23">
            <v>0</v>
          </cell>
          <cell r="E23">
            <v>0</v>
          </cell>
          <cell r="F23">
            <v>0</v>
          </cell>
          <cell r="G23">
            <v>0</v>
          </cell>
          <cell r="H23">
            <v>0</v>
          </cell>
          <cell r="I23">
            <v>0</v>
          </cell>
          <cell r="J23">
            <v>0</v>
          </cell>
          <cell r="K23">
            <v>0</v>
          </cell>
          <cell r="L23">
            <v>-250000000</v>
          </cell>
        </row>
        <row r="24">
          <cell r="A24" t="str">
            <v>Non-Callable Floating Rate MTN</v>
          </cell>
          <cell r="B24">
            <v>-250000000</v>
          </cell>
          <cell r="C24">
            <v>0</v>
          </cell>
          <cell r="D24">
            <v>0</v>
          </cell>
          <cell r="E24">
            <v>0</v>
          </cell>
          <cell r="F24">
            <v>0</v>
          </cell>
          <cell r="G24">
            <v>0</v>
          </cell>
          <cell r="H24">
            <v>0</v>
          </cell>
          <cell r="I24">
            <v>0</v>
          </cell>
          <cell r="J24">
            <v>0</v>
          </cell>
          <cell r="K24">
            <v>0</v>
          </cell>
          <cell r="L24">
            <v>-250000000</v>
          </cell>
        </row>
        <row r="25">
          <cell r="A25" t="str">
            <v>Non-Fair Value Option</v>
          </cell>
          <cell r="B25">
            <v>-117644389082.58</v>
          </cell>
          <cell r="C25">
            <v>0</v>
          </cell>
          <cell r="D25">
            <v>0</v>
          </cell>
          <cell r="E25">
            <v>0</v>
          </cell>
          <cell r="F25">
            <v>0</v>
          </cell>
          <cell r="G25">
            <v>15000000</v>
          </cell>
          <cell r="H25">
            <v>2037082447.3499999</v>
          </cell>
          <cell r="I25">
            <v>263369.26</v>
          </cell>
          <cell r="J25">
            <v>2052345816.6099999</v>
          </cell>
          <cell r="K25">
            <v>11755626.359999999</v>
          </cell>
          <cell r="L25">
            <v>-115580287639.61</v>
          </cell>
        </row>
        <row r="26">
          <cell r="A26" t="str">
            <v>NA</v>
          </cell>
          <cell r="B26">
            <v>-117644389082.58</v>
          </cell>
          <cell r="C26">
            <v>0</v>
          </cell>
          <cell r="D26">
            <v>0</v>
          </cell>
          <cell r="E26">
            <v>0</v>
          </cell>
          <cell r="F26">
            <v>0</v>
          </cell>
          <cell r="G26">
            <v>15000000</v>
          </cell>
          <cell r="H26">
            <v>2037082447.3499999</v>
          </cell>
          <cell r="I26">
            <v>263369.26</v>
          </cell>
          <cell r="J26">
            <v>2052345816.6099999</v>
          </cell>
          <cell r="K26">
            <v>11755626.359999999</v>
          </cell>
          <cell r="L26">
            <v>-115580287639.61</v>
          </cell>
        </row>
        <row r="27">
          <cell r="A27" t="str">
            <v>NA</v>
          </cell>
          <cell r="B27">
            <v>-117644389082.58</v>
          </cell>
          <cell r="C27">
            <v>0</v>
          </cell>
          <cell r="D27">
            <v>0</v>
          </cell>
          <cell r="E27">
            <v>0</v>
          </cell>
          <cell r="F27">
            <v>0</v>
          </cell>
          <cell r="G27">
            <v>15000000</v>
          </cell>
          <cell r="H27">
            <v>2037082447.3499999</v>
          </cell>
          <cell r="I27">
            <v>263369.26</v>
          </cell>
          <cell r="J27">
            <v>2052345816.6099999</v>
          </cell>
          <cell r="K27">
            <v>11755626.359999999</v>
          </cell>
          <cell r="L27">
            <v>-115580287639.61</v>
          </cell>
        </row>
        <row r="28">
          <cell r="A28" t="str">
            <v>Benchmark Notes &amp; Bonds</v>
          </cell>
          <cell r="B28">
            <v>-63739666000</v>
          </cell>
          <cell r="C28">
            <v>0</v>
          </cell>
          <cell r="D28">
            <v>0</v>
          </cell>
          <cell r="E28">
            <v>0</v>
          </cell>
          <cell r="F28">
            <v>0</v>
          </cell>
          <cell r="G28">
            <v>0</v>
          </cell>
          <cell r="H28">
            <v>2000000000</v>
          </cell>
          <cell r="I28">
            <v>0</v>
          </cell>
          <cell r="J28">
            <v>2000000000</v>
          </cell>
          <cell r="K28">
            <v>0</v>
          </cell>
          <cell r="L28">
            <v>-61739666000</v>
          </cell>
        </row>
        <row r="29">
          <cell r="A29" t="str">
            <v>Benchmark Notes &amp; Bonds</v>
          </cell>
          <cell r="B29">
            <v>-63739666000</v>
          </cell>
          <cell r="C29">
            <v>0</v>
          </cell>
          <cell r="D29">
            <v>0</v>
          </cell>
          <cell r="E29">
            <v>0</v>
          </cell>
          <cell r="F29">
            <v>0</v>
          </cell>
          <cell r="G29">
            <v>0</v>
          </cell>
          <cell r="H29">
            <v>2000000000</v>
          </cell>
          <cell r="I29">
            <v>0</v>
          </cell>
          <cell r="J29">
            <v>2000000000</v>
          </cell>
          <cell r="K29">
            <v>0</v>
          </cell>
          <cell r="L29">
            <v>-61739666000</v>
          </cell>
        </row>
        <row r="30">
          <cell r="A30" t="str">
            <v>Callable Fixed Rate MTN</v>
          </cell>
          <cell r="B30">
            <v>-40758290000</v>
          </cell>
          <cell r="C30">
            <v>0</v>
          </cell>
          <cell r="D30">
            <v>0</v>
          </cell>
          <cell r="E30">
            <v>0</v>
          </cell>
          <cell r="F30">
            <v>0</v>
          </cell>
          <cell r="G30">
            <v>15000000</v>
          </cell>
          <cell r="H30">
            <v>0</v>
          </cell>
          <cell r="I30">
            <v>0</v>
          </cell>
          <cell r="J30">
            <v>15000000</v>
          </cell>
          <cell r="K30">
            <v>0</v>
          </cell>
          <cell r="L30">
            <v>-40743290000</v>
          </cell>
        </row>
        <row r="31">
          <cell r="A31" t="str">
            <v>Callable Fixed Rate MTN</v>
          </cell>
          <cell r="B31">
            <v>-40758290000</v>
          </cell>
          <cell r="C31">
            <v>0</v>
          </cell>
          <cell r="D31">
            <v>0</v>
          </cell>
          <cell r="E31">
            <v>0</v>
          </cell>
          <cell r="F31">
            <v>0</v>
          </cell>
          <cell r="G31">
            <v>15000000</v>
          </cell>
          <cell r="H31">
            <v>0</v>
          </cell>
          <cell r="I31">
            <v>0</v>
          </cell>
          <cell r="J31">
            <v>15000000</v>
          </cell>
          <cell r="K31">
            <v>0</v>
          </cell>
          <cell r="L31">
            <v>-40743290000</v>
          </cell>
        </row>
        <row r="32">
          <cell r="A32" t="str">
            <v>LT - CAS</v>
          </cell>
          <cell r="B32">
            <v>-3095929494.1199999</v>
          </cell>
          <cell r="C32">
            <v>0</v>
          </cell>
          <cell r="D32">
            <v>0</v>
          </cell>
          <cell r="E32">
            <v>0</v>
          </cell>
          <cell r="F32">
            <v>0</v>
          </cell>
          <cell r="G32">
            <v>0</v>
          </cell>
          <cell r="H32">
            <v>22082447.350000001</v>
          </cell>
          <cell r="I32">
            <v>263369.26</v>
          </cell>
          <cell r="J32">
            <v>22345816.609999999</v>
          </cell>
          <cell r="K32">
            <v>0</v>
          </cell>
          <cell r="L32">
            <v>-3073583677.5100002</v>
          </cell>
        </row>
        <row r="33">
          <cell r="A33" t="str">
            <v>LT - CAS</v>
          </cell>
          <cell r="B33">
            <v>-3095929494.1199999</v>
          </cell>
          <cell r="C33">
            <v>0</v>
          </cell>
          <cell r="D33">
            <v>0</v>
          </cell>
          <cell r="E33">
            <v>0</v>
          </cell>
          <cell r="F33">
            <v>0</v>
          </cell>
          <cell r="G33">
            <v>0</v>
          </cell>
          <cell r="H33">
            <v>22082447.350000001</v>
          </cell>
          <cell r="I33">
            <v>263369.26</v>
          </cell>
          <cell r="J33">
            <v>22345816.609999999</v>
          </cell>
          <cell r="K33">
            <v>0</v>
          </cell>
          <cell r="L33">
            <v>-3073583677.5100002</v>
          </cell>
        </row>
        <row r="34">
          <cell r="A34" t="str">
            <v>LT - FX Debt</v>
          </cell>
          <cell r="B34">
            <v>-314301805.45999998</v>
          </cell>
          <cell r="C34">
            <v>0</v>
          </cell>
          <cell r="D34">
            <v>0</v>
          </cell>
          <cell r="E34">
            <v>0</v>
          </cell>
          <cell r="F34">
            <v>0</v>
          </cell>
          <cell r="G34">
            <v>0</v>
          </cell>
          <cell r="H34">
            <v>0</v>
          </cell>
          <cell r="I34">
            <v>0</v>
          </cell>
          <cell r="J34">
            <v>0</v>
          </cell>
          <cell r="K34">
            <v>11755626.359999999</v>
          </cell>
          <cell r="L34">
            <v>-302546179.10000002</v>
          </cell>
        </row>
        <row r="35">
          <cell r="A35" t="str">
            <v>LT - FX Debt</v>
          </cell>
          <cell r="B35">
            <v>-314301805.45999998</v>
          </cell>
          <cell r="C35">
            <v>0</v>
          </cell>
          <cell r="D35">
            <v>0</v>
          </cell>
          <cell r="E35">
            <v>0</v>
          </cell>
          <cell r="F35">
            <v>0</v>
          </cell>
          <cell r="G35">
            <v>0</v>
          </cell>
          <cell r="H35">
            <v>0</v>
          </cell>
          <cell r="I35">
            <v>0</v>
          </cell>
          <cell r="J35">
            <v>0</v>
          </cell>
          <cell r="K35">
            <v>11755626.359999999</v>
          </cell>
          <cell r="L35">
            <v>-302546179.10000002</v>
          </cell>
        </row>
        <row r="36">
          <cell r="A36" t="str">
            <v>Non-Callable Fixed Rate MTN</v>
          </cell>
          <cell r="B36">
            <v>-9736201783</v>
          </cell>
          <cell r="C36">
            <v>0</v>
          </cell>
          <cell r="D36">
            <v>0</v>
          </cell>
          <cell r="E36">
            <v>0</v>
          </cell>
          <cell r="F36">
            <v>0</v>
          </cell>
          <cell r="G36">
            <v>0</v>
          </cell>
          <cell r="H36">
            <v>15000000</v>
          </cell>
          <cell r="I36">
            <v>0</v>
          </cell>
          <cell r="J36">
            <v>15000000</v>
          </cell>
          <cell r="K36">
            <v>0</v>
          </cell>
          <cell r="L36">
            <v>-9721201783</v>
          </cell>
        </row>
        <row r="37">
          <cell r="A37" t="str">
            <v>Non-Callable Fixed Rate MTN</v>
          </cell>
          <cell r="B37">
            <v>-9736201783</v>
          </cell>
          <cell r="C37">
            <v>0</v>
          </cell>
          <cell r="D37">
            <v>0</v>
          </cell>
          <cell r="E37">
            <v>0</v>
          </cell>
          <cell r="F37">
            <v>0</v>
          </cell>
          <cell r="G37">
            <v>0</v>
          </cell>
          <cell r="H37">
            <v>15000000</v>
          </cell>
          <cell r="I37">
            <v>0</v>
          </cell>
          <cell r="J37">
            <v>15000000</v>
          </cell>
          <cell r="K37">
            <v>0</v>
          </cell>
          <cell r="L37">
            <v>-9721201783</v>
          </cell>
        </row>
        <row r="38">
          <cell r="A38" t="str">
            <v>Total Short Term Funding Term</v>
          </cell>
          <cell r="B38">
            <v>-21674639000</v>
          </cell>
          <cell r="C38">
            <v>-12212783000</v>
          </cell>
          <cell r="D38">
            <v>0</v>
          </cell>
          <cell r="E38">
            <v>-12212783000</v>
          </cell>
          <cell r="F38">
            <v>0</v>
          </cell>
          <cell r="G38">
            <v>15000000</v>
          </cell>
          <cell r="H38">
            <v>19588899000</v>
          </cell>
          <cell r="I38">
            <v>0</v>
          </cell>
          <cell r="J38">
            <v>19603899000</v>
          </cell>
          <cell r="K38">
            <v>0</v>
          </cell>
          <cell r="L38">
            <v>-14283523000</v>
          </cell>
        </row>
        <row r="39">
          <cell r="A39" t="str">
            <v>Non-Fair Value Option</v>
          </cell>
          <cell r="B39">
            <v>-21674639000</v>
          </cell>
          <cell r="C39">
            <v>-12212783000</v>
          </cell>
          <cell r="D39">
            <v>0</v>
          </cell>
          <cell r="E39">
            <v>-12212783000</v>
          </cell>
          <cell r="F39">
            <v>0</v>
          </cell>
          <cell r="G39">
            <v>15000000</v>
          </cell>
          <cell r="H39">
            <v>19588899000</v>
          </cell>
          <cell r="I39">
            <v>0</v>
          </cell>
          <cell r="J39">
            <v>19603899000</v>
          </cell>
          <cell r="K39">
            <v>0</v>
          </cell>
          <cell r="L39">
            <v>-14283523000</v>
          </cell>
        </row>
        <row r="40">
          <cell r="A40" t="str">
            <v>NA</v>
          </cell>
          <cell r="B40">
            <v>-21674639000</v>
          </cell>
          <cell r="C40">
            <v>-12212783000</v>
          </cell>
          <cell r="D40">
            <v>0</v>
          </cell>
          <cell r="E40">
            <v>-12212783000</v>
          </cell>
          <cell r="F40">
            <v>0</v>
          </cell>
          <cell r="G40">
            <v>15000000</v>
          </cell>
          <cell r="H40">
            <v>19588899000</v>
          </cell>
          <cell r="I40">
            <v>0</v>
          </cell>
          <cell r="J40">
            <v>19603899000</v>
          </cell>
          <cell r="K40">
            <v>0</v>
          </cell>
          <cell r="L40">
            <v>-14283523000</v>
          </cell>
        </row>
        <row r="41">
          <cell r="A41" t="str">
            <v>NA</v>
          </cell>
          <cell r="B41">
            <v>-21674639000</v>
          </cell>
          <cell r="C41">
            <v>-12212783000</v>
          </cell>
          <cell r="D41">
            <v>0</v>
          </cell>
          <cell r="E41">
            <v>-12212783000</v>
          </cell>
          <cell r="F41">
            <v>0</v>
          </cell>
          <cell r="G41">
            <v>15000000</v>
          </cell>
          <cell r="H41">
            <v>19588899000</v>
          </cell>
          <cell r="I41">
            <v>0</v>
          </cell>
          <cell r="J41">
            <v>19603899000</v>
          </cell>
          <cell r="K41">
            <v>0</v>
          </cell>
          <cell r="L41">
            <v>-14283523000</v>
          </cell>
        </row>
        <row r="42">
          <cell r="A42" t="str">
            <v>ST - Other - Non-Callable</v>
          </cell>
          <cell r="B42">
            <v>-1550000000</v>
          </cell>
          <cell r="C42">
            <v>0</v>
          </cell>
          <cell r="D42">
            <v>0</v>
          </cell>
          <cell r="E42">
            <v>0</v>
          </cell>
          <cell r="F42">
            <v>0</v>
          </cell>
          <cell r="G42">
            <v>0</v>
          </cell>
          <cell r="H42">
            <v>0</v>
          </cell>
          <cell r="I42">
            <v>0</v>
          </cell>
          <cell r="J42">
            <v>0</v>
          </cell>
          <cell r="K42">
            <v>0</v>
          </cell>
          <cell r="L42">
            <v>-1550000000</v>
          </cell>
        </row>
        <row r="43">
          <cell r="A43" t="str">
            <v>ST - Other - Non-Callable</v>
          </cell>
          <cell r="B43">
            <v>-1550000000</v>
          </cell>
          <cell r="C43">
            <v>0</v>
          </cell>
          <cell r="D43">
            <v>0</v>
          </cell>
          <cell r="E43">
            <v>0</v>
          </cell>
          <cell r="F43">
            <v>0</v>
          </cell>
          <cell r="G43">
            <v>0</v>
          </cell>
          <cell r="H43">
            <v>0</v>
          </cell>
          <cell r="I43">
            <v>0</v>
          </cell>
          <cell r="J43">
            <v>0</v>
          </cell>
          <cell r="K43">
            <v>0</v>
          </cell>
          <cell r="L43">
            <v>-1550000000</v>
          </cell>
        </row>
        <row r="44">
          <cell r="A44" t="str">
            <v>ST Callable Fixed Rate</v>
          </cell>
          <cell r="B44">
            <v>-4724100000</v>
          </cell>
          <cell r="C44">
            <v>0</v>
          </cell>
          <cell r="D44">
            <v>0</v>
          </cell>
          <cell r="E44">
            <v>0</v>
          </cell>
          <cell r="F44">
            <v>0</v>
          </cell>
          <cell r="G44">
            <v>15000000</v>
          </cell>
          <cell r="H44">
            <v>0</v>
          </cell>
          <cell r="I44">
            <v>0</v>
          </cell>
          <cell r="J44">
            <v>15000000</v>
          </cell>
          <cell r="K44">
            <v>0</v>
          </cell>
          <cell r="L44">
            <v>-4709100000</v>
          </cell>
        </row>
        <row r="45">
          <cell r="A45" t="str">
            <v>ST Callable Fixed Rate</v>
          </cell>
          <cell r="B45">
            <v>-4724100000</v>
          </cell>
          <cell r="C45">
            <v>0</v>
          </cell>
          <cell r="D45">
            <v>0</v>
          </cell>
          <cell r="E45">
            <v>0</v>
          </cell>
          <cell r="F45">
            <v>0</v>
          </cell>
          <cell r="G45">
            <v>15000000</v>
          </cell>
          <cell r="H45">
            <v>0</v>
          </cell>
          <cell r="I45">
            <v>0</v>
          </cell>
          <cell r="J45">
            <v>15000000</v>
          </cell>
          <cell r="K45">
            <v>0</v>
          </cell>
          <cell r="L45">
            <v>-4709100000</v>
          </cell>
        </row>
        <row r="46">
          <cell r="A46" t="str">
            <v>ST-Debt</v>
          </cell>
          <cell r="B46">
            <v>-15400539000</v>
          </cell>
          <cell r="C46">
            <v>-12212783000</v>
          </cell>
          <cell r="D46">
            <v>0</v>
          </cell>
          <cell r="E46">
            <v>-12212783000</v>
          </cell>
          <cell r="F46">
            <v>0</v>
          </cell>
          <cell r="G46">
            <v>0</v>
          </cell>
          <cell r="H46">
            <v>19588899000</v>
          </cell>
          <cell r="I46">
            <v>0</v>
          </cell>
          <cell r="J46">
            <v>19588899000</v>
          </cell>
          <cell r="K46">
            <v>0</v>
          </cell>
          <cell r="L46">
            <v>-8024423000</v>
          </cell>
        </row>
        <row r="47">
          <cell r="A47" t="str">
            <v>ST-Debt</v>
          </cell>
          <cell r="B47">
            <v>-15400539000</v>
          </cell>
          <cell r="C47">
            <v>-12212783000</v>
          </cell>
          <cell r="D47">
            <v>0</v>
          </cell>
          <cell r="E47">
            <v>-12212783000</v>
          </cell>
          <cell r="F47">
            <v>0</v>
          </cell>
          <cell r="G47">
            <v>0</v>
          </cell>
          <cell r="H47">
            <v>19588899000</v>
          </cell>
          <cell r="I47">
            <v>0</v>
          </cell>
          <cell r="J47">
            <v>19588899000</v>
          </cell>
          <cell r="K47">
            <v>0</v>
          </cell>
          <cell r="L47">
            <v>-8024423000</v>
          </cell>
        </row>
      </sheetData>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al Checklist Summary Page"/>
      <sheetName val="Instructions"/>
      <sheetName val="A1&amp;A2"/>
      <sheetName val="C2"/>
      <sheetName val="D3"/>
      <sheetName val="D4"/>
      <sheetName val="Summary"/>
      <sheetName val="Step 1a - Chart of Accounts"/>
      <sheetName val="Step 1b - COA2"/>
      <sheetName val="Concat"/>
      <sheetName val="Step 3 - Cons after OBS"/>
      <sheetName val="Step 4 - IO Check"/>
      <sheetName val="Step 5c CE Flag = C"/>
      <sheetName val="Step 6 - Ongoing Activity"/>
      <sheetName val="Step 7 - DR vs. CR"/>
      <sheetName val="Step 8 - AFS and HFT MTM Check"/>
      <sheetName val="Step 9 - HFS"/>
      <sheetName val="Step 10 - UPB-Int decrease"/>
      <sheetName val="Step 11 - Amortization"/>
      <sheetName val="Step 12 - Gfee for HFI or HFS"/>
      <sheetName val="Step 13 - Gfee for AFS or HFT"/>
      <sheetName val="Step 15 - Private Labels"/>
      <sheetName val="4.2 Q2 GL "/>
      <sheetName val="COM-03 2007 Checklist v3.14"/>
      <sheetName val="Treasury Yields"/>
      <sheetName val="Detail Report  1"/>
      <sheetName val="Detail Report 2"/>
      <sheetName val="Detail Report 3"/>
      <sheetName val="Detail Report 4"/>
      <sheetName val="Comb Detailed Report"/>
      <sheetName val="6. GL Balances"/>
      <sheetName val="Pivot"/>
      <sheetName val="SQL and Results"/>
      <sheetName val="BS Pivot Quarterly"/>
      <sheetName val="A"/>
      <sheetName val="Search by Account"/>
    </sheetNames>
    <sheetDataSet>
      <sheetData sheetId="0" refreshError="1"/>
      <sheetData sheetId="1" refreshError="1"/>
      <sheetData sheetId="2" refreshError="1">
        <row r="3">
          <cell r="A3">
            <v>116025</v>
          </cell>
          <cell r="M3">
            <v>124554686.8</v>
          </cell>
          <cell r="N3">
            <v>104344831.06999999</v>
          </cell>
        </row>
        <row r="29">
          <cell r="A29">
            <v>529150</v>
          </cell>
          <cell r="P29">
            <v>0</v>
          </cell>
          <cell r="Q29">
            <v>0</v>
          </cell>
          <cell r="R29">
            <v>0</v>
          </cell>
          <cell r="S29">
            <v>0</v>
          </cell>
        </row>
      </sheetData>
      <sheetData sheetId="3" refreshError="1">
        <row r="2">
          <cell r="L2">
            <v>0</v>
          </cell>
          <cell r="M2">
            <v>6514788.0999999996</v>
          </cell>
        </row>
      </sheetData>
      <sheetData sheetId="4" refreshError="1">
        <row r="11">
          <cell r="B11">
            <v>2007</v>
          </cell>
          <cell r="D11" t="str">
            <v>STC000094-8174</v>
          </cell>
        </row>
        <row r="12">
          <cell r="B12">
            <v>2007</v>
          </cell>
        </row>
        <row r="13">
          <cell r="B13">
            <v>2007</v>
          </cell>
        </row>
      </sheetData>
      <sheetData sheetId="5" refreshError="1">
        <row r="10">
          <cell r="B10" t="str">
            <v>STC000094</v>
          </cell>
          <cell r="O10" t="str">
            <v xml:space="preserve">      .8271100</v>
          </cell>
        </row>
      </sheetData>
      <sheetData sheetId="6" refreshError="1">
        <row r="10">
          <cell r="D10" t="str">
            <v/>
          </cell>
        </row>
        <row r="11">
          <cell r="D11" t="str">
            <v/>
          </cell>
        </row>
        <row r="15">
          <cell r="D15" t="str">
            <v/>
          </cell>
        </row>
        <row r="16">
          <cell r="D16" t="str">
            <v/>
          </cell>
        </row>
        <row r="17">
          <cell r="D17" t="str">
            <v/>
          </cell>
        </row>
        <row r="18">
          <cell r="D18" t="str">
            <v>HFI</v>
          </cell>
        </row>
        <row r="19">
          <cell r="D19" t="str">
            <v/>
          </cell>
        </row>
      </sheetData>
      <sheetData sheetId="7" refreshError="1"/>
      <sheetData sheetId="8" refreshError="1"/>
      <sheetData sheetId="9" refreshError="1">
        <row r="2">
          <cell r="AM2">
            <v>12</v>
          </cell>
        </row>
        <row r="3">
          <cell r="AM3">
            <v>3</v>
          </cell>
        </row>
        <row r="4">
          <cell r="AM4">
            <v>12</v>
          </cell>
        </row>
        <row r="5">
          <cell r="AM5">
            <v>3</v>
          </cell>
        </row>
        <row r="6">
          <cell r="AM6">
            <v>1</v>
          </cell>
        </row>
        <row r="10">
          <cell r="E10">
            <v>265476508.65000001</v>
          </cell>
          <cell r="F10">
            <v>258961720.55000001</v>
          </cell>
          <cell r="G10">
            <v>0</v>
          </cell>
          <cell r="H10">
            <v>0</v>
          </cell>
          <cell r="I10">
            <v>0</v>
          </cell>
          <cell r="J10">
            <v>229880319.33223498</v>
          </cell>
          <cell r="K10">
            <v>0</v>
          </cell>
          <cell r="L10">
            <v>0</v>
          </cell>
          <cell r="M10">
            <v>88.77</v>
          </cell>
          <cell r="N10">
            <v>0</v>
          </cell>
          <cell r="P10" t="str">
            <v>STC00009420071</v>
          </cell>
          <cell r="AL10">
            <v>-6514788.0999999996</v>
          </cell>
          <cell r="AM10" t="str">
            <v>116025200701</v>
          </cell>
        </row>
      </sheetData>
      <sheetData sheetId="10" refreshError="1">
        <row r="30">
          <cell r="C30" t="str">
            <v>N/A</v>
          </cell>
          <cell r="I30" t="str">
            <v>N/A step</v>
          </cell>
        </row>
      </sheetData>
      <sheetData sheetId="11" refreshError="1"/>
      <sheetData sheetId="12" refreshError="1">
        <row r="30">
          <cell r="D30" t="e">
            <v>#N/A</v>
          </cell>
        </row>
      </sheetData>
      <sheetData sheetId="13" refreshError="1"/>
      <sheetData sheetId="14" refreshError="1"/>
      <sheetData sheetId="15" refreshError="1">
        <row r="28">
          <cell r="E28" t="e">
            <v>#N/A</v>
          </cell>
        </row>
      </sheetData>
      <sheetData sheetId="16" refreshError="1">
        <row r="18">
          <cell r="E18">
            <v>0</v>
          </cell>
        </row>
      </sheetData>
      <sheetData sheetId="17" refreshError="1">
        <row r="22">
          <cell r="A22" t="str">
            <v>STC000094-8174</v>
          </cell>
        </row>
      </sheetData>
      <sheetData sheetId="18" refreshError="1">
        <row r="29">
          <cell r="B29" t="str">
            <v>STC000094-8174</v>
          </cell>
        </row>
      </sheetData>
      <sheetData sheetId="19" refreshError="1">
        <row r="28">
          <cell r="B28">
            <v>2007</v>
          </cell>
          <cell r="E28">
            <v>0</v>
          </cell>
        </row>
        <row r="29">
          <cell r="B29">
            <v>2007</v>
          </cell>
        </row>
        <row r="30">
          <cell r="B30">
            <v>2007</v>
          </cell>
        </row>
      </sheetData>
      <sheetData sheetId="20" refreshError="1">
        <row r="25">
          <cell r="E25">
            <v>0</v>
          </cell>
        </row>
      </sheetData>
      <sheetData sheetId="21" refreshError="1"/>
      <sheetData sheetId="22" refreshError="1"/>
      <sheetData sheetId="23" refreshError="1"/>
      <sheetData sheetId="24" refreshError="1"/>
      <sheetData sheetId="25">
        <row r="10">
          <cell r="E10" t="str">
            <v>Loan Adjusted Unpaid Principal Balance Amount</v>
          </cell>
        </row>
      </sheetData>
      <sheetData sheetId="26"/>
      <sheetData sheetId="27"/>
      <sheetData sheetId="28"/>
      <sheetData sheetId="29"/>
      <sheetData sheetId="30"/>
      <sheetData sheetId="31"/>
      <sheetData sheetId="32" refreshError="1"/>
      <sheetData sheetId="33" refreshError="1"/>
      <sheetData sheetId="34" refreshError="1"/>
      <sheetData sheetId="35">
        <row r="2">
          <cell r="L2"/>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1.Monthly Summary"/>
      <sheetName val=" A2.Funding Summary"/>
      <sheetName val=" A3.GL Balances"/>
      <sheetName val="A4.GL Tie out"/>
      <sheetName val="A5.Workday Prism Summary"/>
      <sheetName val="A6.CUSIP Details"/>
      <sheetName val="A7. Position Recon 11.30.2023"/>
      <sheetName val="Position Recon 10.31.2023"/>
    </sheetNames>
    <sheetDataSet>
      <sheetData sheetId="0"/>
      <sheetData sheetId="1"/>
      <sheetData sheetId="2"/>
      <sheetData sheetId="3"/>
      <sheetData sheetId="4">
        <row r="5">
          <cell r="A5" t="str">
            <v>Enter Accounting Framework:</v>
          </cell>
          <cell r="B5" t="str">
            <v>GAAP Accounting</v>
          </cell>
        </row>
        <row r="7">
          <cell r="A7" t="str">
            <v>Date and Time: 12/04/2023 04:23 PM</v>
          </cell>
        </row>
        <row r="8">
          <cell r="A8" t="str">
            <v>Report Environment: PROD</v>
          </cell>
        </row>
        <row r="9">
          <cell r="A9" t="str">
            <v>Report Description: This report shows Debt redemption value (UPB) activity, walking forward from beginning balance to ending balance. All Debt is represented in USD Equivalent only</v>
          </cell>
        </row>
        <row r="10">
          <cell r="A10" t="str">
            <v>Term Type</v>
          </cell>
          <cell r="B10" t="str">
            <v>Beginning Balance</v>
          </cell>
          <cell r="C10" t="str">
            <v>New Issues (-)</v>
          </cell>
          <cell r="D10" t="str">
            <v>Re-opens (-)</v>
          </cell>
          <cell r="E10" t="str">
            <v>Total Issuances (-)</v>
          </cell>
          <cell r="F10" t="str">
            <v>Repurchases (+)</v>
          </cell>
          <cell r="G10" t="str">
            <v>Calls / Puts (+)</v>
          </cell>
          <cell r="H10" t="str">
            <v>Scheduled Paydown / Maturites (+)</v>
          </cell>
          <cell r="I10" t="str">
            <v>Non-Cash Principal Adjustment</v>
          </cell>
          <cell r="J10" t="str">
            <v>Total Redemptions (+)</v>
          </cell>
          <cell r="K10" t="str">
            <v>FX Translation Gain / (Loss)</v>
          </cell>
          <cell r="L10" t="str">
            <v>Report Calculated Ending Balance</v>
          </cell>
          <cell r="M10" t="str">
            <v>EDI Ending Balance</v>
          </cell>
        </row>
        <row r="11">
          <cell r="A11" t="str">
            <v>Total Fed Funds Purchased &amp; Repo</v>
          </cell>
          <cell r="B11">
            <v>0</v>
          </cell>
          <cell r="C11">
            <v>-1022832031.25</v>
          </cell>
          <cell r="D11">
            <v>0</v>
          </cell>
          <cell r="E11">
            <v>-1022832031.25</v>
          </cell>
          <cell r="F11">
            <v>0</v>
          </cell>
          <cell r="G11">
            <v>0</v>
          </cell>
          <cell r="H11">
            <v>1022832031.25</v>
          </cell>
          <cell r="I11">
            <v>0</v>
          </cell>
          <cell r="J11">
            <v>1022832031.25</v>
          </cell>
          <cell r="K11">
            <v>0</v>
          </cell>
          <cell r="L11">
            <v>0</v>
          </cell>
          <cell r="M11">
            <v>0</v>
          </cell>
        </row>
        <row r="12">
          <cell r="A12" t="str">
            <v>Non-Fair Value Option</v>
          </cell>
          <cell r="B12">
            <v>0</v>
          </cell>
          <cell r="C12">
            <v>-1022832031.25</v>
          </cell>
          <cell r="D12">
            <v>0</v>
          </cell>
          <cell r="E12">
            <v>-1022832031.25</v>
          </cell>
          <cell r="F12">
            <v>0</v>
          </cell>
          <cell r="G12">
            <v>0</v>
          </cell>
          <cell r="H12">
            <v>1022832031.25</v>
          </cell>
          <cell r="I12">
            <v>0</v>
          </cell>
          <cell r="J12">
            <v>1022832031.25</v>
          </cell>
          <cell r="K12">
            <v>0</v>
          </cell>
          <cell r="L12">
            <v>0</v>
          </cell>
          <cell r="M12">
            <v>0</v>
          </cell>
        </row>
        <row r="13">
          <cell r="A13" t="str">
            <v>NA</v>
          </cell>
          <cell r="B13">
            <v>0</v>
          </cell>
          <cell r="C13">
            <v>-1022832031.25</v>
          </cell>
          <cell r="D13">
            <v>0</v>
          </cell>
          <cell r="E13">
            <v>-1022832031.25</v>
          </cell>
          <cell r="F13">
            <v>0</v>
          </cell>
          <cell r="G13">
            <v>0</v>
          </cell>
          <cell r="H13">
            <v>1022832031.25</v>
          </cell>
          <cell r="I13">
            <v>0</v>
          </cell>
          <cell r="J13">
            <v>1022832031.25</v>
          </cell>
          <cell r="K13">
            <v>0</v>
          </cell>
          <cell r="L13">
            <v>0</v>
          </cell>
          <cell r="M13">
            <v>0</v>
          </cell>
        </row>
        <row r="14">
          <cell r="A14" t="str">
            <v>NA</v>
          </cell>
          <cell r="B14">
            <v>0</v>
          </cell>
          <cell r="C14">
            <v>-1022832031.25</v>
          </cell>
          <cell r="D14">
            <v>0</v>
          </cell>
          <cell r="E14">
            <v>-1022832031.25</v>
          </cell>
          <cell r="F14">
            <v>0</v>
          </cell>
          <cell r="G14">
            <v>0</v>
          </cell>
          <cell r="H14">
            <v>1022832031.25</v>
          </cell>
          <cell r="I14">
            <v>0</v>
          </cell>
          <cell r="J14">
            <v>1022832031.25</v>
          </cell>
          <cell r="K14">
            <v>0</v>
          </cell>
          <cell r="L14">
            <v>0</v>
          </cell>
          <cell r="M14">
            <v>0</v>
          </cell>
        </row>
        <row r="15">
          <cell r="A15" t="str">
            <v>DVP Repo</v>
          </cell>
          <cell r="B15">
            <v>0</v>
          </cell>
          <cell r="C15">
            <v>-22832031.25</v>
          </cell>
          <cell r="D15">
            <v>0</v>
          </cell>
          <cell r="E15">
            <v>-22832031.25</v>
          </cell>
          <cell r="F15">
            <v>0</v>
          </cell>
          <cell r="G15">
            <v>0</v>
          </cell>
          <cell r="H15">
            <v>22832031.25</v>
          </cell>
          <cell r="I15">
            <v>0</v>
          </cell>
          <cell r="J15">
            <v>22832031.25</v>
          </cell>
          <cell r="K15">
            <v>0</v>
          </cell>
          <cell r="L15">
            <v>0</v>
          </cell>
          <cell r="M15">
            <v>0</v>
          </cell>
        </row>
        <row r="16">
          <cell r="A16" t="str">
            <v>DVP Repo</v>
          </cell>
          <cell r="B16">
            <v>0</v>
          </cell>
          <cell r="C16">
            <v>-22832031.25</v>
          </cell>
          <cell r="D16">
            <v>0</v>
          </cell>
          <cell r="E16">
            <v>-22832031.25</v>
          </cell>
          <cell r="F16">
            <v>0</v>
          </cell>
          <cell r="G16">
            <v>0</v>
          </cell>
          <cell r="H16">
            <v>22832031.25</v>
          </cell>
          <cell r="I16">
            <v>0</v>
          </cell>
          <cell r="J16">
            <v>22832031.25</v>
          </cell>
          <cell r="K16">
            <v>0</v>
          </cell>
          <cell r="L16">
            <v>0</v>
          </cell>
          <cell r="M16">
            <v>0</v>
          </cell>
        </row>
        <row r="17">
          <cell r="A17" t="str">
            <v>Intraday Repo</v>
          </cell>
          <cell r="B17">
            <v>0</v>
          </cell>
          <cell r="C17">
            <v>-1000000000</v>
          </cell>
          <cell r="D17">
            <v>0</v>
          </cell>
          <cell r="E17">
            <v>-1000000000</v>
          </cell>
          <cell r="F17">
            <v>0</v>
          </cell>
          <cell r="G17">
            <v>0</v>
          </cell>
          <cell r="H17">
            <v>1000000000</v>
          </cell>
          <cell r="I17">
            <v>0</v>
          </cell>
          <cell r="J17">
            <v>1000000000</v>
          </cell>
          <cell r="K17">
            <v>0</v>
          </cell>
          <cell r="L17">
            <v>0</v>
          </cell>
          <cell r="M17">
            <v>0</v>
          </cell>
        </row>
        <row r="18">
          <cell r="A18" t="str">
            <v>Intraday Repo</v>
          </cell>
          <cell r="B18">
            <v>0</v>
          </cell>
          <cell r="C18">
            <v>-1000000000</v>
          </cell>
          <cell r="D18">
            <v>0</v>
          </cell>
          <cell r="E18">
            <v>-1000000000</v>
          </cell>
          <cell r="F18">
            <v>0</v>
          </cell>
          <cell r="G18">
            <v>0</v>
          </cell>
          <cell r="H18">
            <v>1000000000</v>
          </cell>
          <cell r="I18">
            <v>0</v>
          </cell>
          <cell r="J18">
            <v>1000000000</v>
          </cell>
          <cell r="K18">
            <v>0</v>
          </cell>
          <cell r="L18">
            <v>0</v>
          </cell>
          <cell r="M18">
            <v>0</v>
          </cell>
        </row>
        <row r="19">
          <cell r="A19" t="str">
            <v>Total Long Term Funding Debt</v>
          </cell>
          <cell r="B19">
            <v>-115554689848.35001</v>
          </cell>
          <cell r="C19">
            <v>-245000000</v>
          </cell>
          <cell r="D19">
            <v>-15000000</v>
          </cell>
          <cell r="E19">
            <v>-260000000</v>
          </cell>
          <cell r="F19">
            <v>0</v>
          </cell>
          <cell r="G19">
            <v>0</v>
          </cell>
          <cell r="H19">
            <v>3875837930</v>
          </cell>
          <cell r="I19">
            <v>-41431.32</v>
          </cell>
          <cell r="J19">
            <v>3875796498.6799998</v>
          </cell>
          <cell r="K19">
            <v>-11681224.140000001</v>
          </cell>
          <cell r="L19">
            <v>-111950574573.81</v>
          </cell>
          <cell r="M19">
            <v>-111950574573.81</v>
          </cell>
        </row>
        <row r="20">
          <cell r="A20" t="str">
            <v>Fair Value Option</v>
          </cell>
          <cell r="B20">
            <v>-746316842.24000001</v>
          </cell>
          <cell r="C20">
            <v>0</v>
          </cell>
          <cell r="D20">
            <v>0</v>
          </cell>
          <cell r="E20">
            <v>0</v>
          </cell>
          <cell r="F20">
            <v>0</v>
          </cell>
          <cell r="G20">
            <v>0</v>
          </cell>
          <cell r="H20">
            <v>7397453.9500000002</v>
          </cell>
          <cell r="I20">
            <v>0</v>
          </cell>
          <cell r="J20">
            <v>7397453.9500000002</v>
          </cell>
          <cell r="K20">
            <v>0</v>
          </cell>
          <cell r="L20">
            <v>-738919388.28999996</v>
          </cell>
          <cell r="M20">
            <v>-738919388.28999996</v>
          </cell>
        </row>
        <row r="21">
          <cell r="A21" t="str">
            <v>NA</v>
          </cell>
          <cell r="B21">
            <v>-746316842.24000001</v>
          </cell>
          <cell r="C21">
            <v>0</v>
          </cell>
          <cell r="D21">
            <v>0</v>
          </cell>
          <cell r="E21">
            <v>0</v>
          </cell>
          <cell r="F21">
            <v>0</v>
          </cell>
          <cell r="G21">
            <v>0</v>
          </cell>
          <cell r="H21">
            <v>7397453.9500000002</v>
          </cell>
          <cell r="I21">
            <v>0</v>
          </cell>
          <cell r="J21">
            <v>7397453.9500000002</v>
          </cell>
          <cell r="K21">
            <v>0</v>
          </cell>
          <cell r="L21">
            <v>-738919388.28999996</v>
          </cell>
          <cell r="M21">
            <v>-738919388.28999996</v>
          </cell>
        </row>
        <row r="22">
          <cell r="A22" t="str">
            <v>NA</v>
          </cell>
          <cell r="B22">
            <v>-746316842.24000001</v>
          </cell>
          <cell r="C22">
            <v>0</v>
          </cell>
          <cell r="D22">
            <v>0</v>
          </cell>
          <cell r="E22">
            <v>0</v>
          </cell>
          <cell r="F22">
            <v>0</v>
          </cell>
          <cell r="G22">
            <v>0</v>
          </cell>
          <cell r="H22">
            <v>7397453.9500000002</v>
          </cell>
          <cell r="I22">
            <v>0</v>
          </cell>
          <cell r="J22">
            <v>7397453.9500000002</v>
          </cell>
          <cell r="K22">
            <v>0</v>
          </cell>
          <cell r="L22">
            <v>-738919388.28999996</v>
          </cell>
          <cell r="M22">
            <v>-738919388.28999996</v>
          </cell>
        </row>
        <row r="23">
          <cell r="A23" t="str">
            <v>LT - CAS</v>
          </cell>
          <cell r="B23">
            <v>-496316842.24000001</v>
          </cell>
          <cell r="C23">
            <v>0</v>
          </cell>
          <cell r="D23">
            <v>0</v>
          </cell>
          <cell r="E23">
            <v>0</v>
          </cell>
          <cell r="F23">
            <v>0</v>
          </cell>
          <cell r="G23">
            <v>0</v>
          </cell>
          <cell r="H23">
            <v>7397453.9500000002</v>
          </cell>
          <cell r="I23">
            <v>0</v>
          </cell>
          <cell r="J23">
            <v>7397453.9500000002</v>
          </cell>
          <cell r="K23">
            <v>0</v>
          </cell>
          <cell r="L23">
            <v>-488919388.29000002</v>
          </cell>
          <cell r="M23">
            <v>-488919388.29000002</v>
          </cell>
        </row>
        <row r="24">
          <cell r="A24" t="str">
            <v>LT - CAS</v>
          </cell>
          <cell r="B24">
            <v>-496316842.24000001</v>
          </cell>
          <cell r="C24">
            <v>0</v>
          </cell>
          <cell r="D24">
            <v>0</v>
          </cell>
          <cell r="E24">
            <v>0</v>
          </cell>
          <cell r="F24">
            <v>0</v>
          </cell>
          <cell r="G24">
            <v>0</v>
          </cell>
          <cell r="H24">
            <v>7397453.9500000002</v>
          </cell>
          <cell r="I24">
            <v>0</v>
          </cell>
          <cell r="J24">
            <v>7397453.9500000002</v>
          </cell>
          <cell r="K24">
            <v>0</v>
          </cell>
          <cell r="L24">
            <v>-488919388.29000002</v>
          </cell>
          <cell r="M24">
            <v>-488919388.29000002</v>
          </cell>
        </row>
        <row r="25">
          <cell r="A25" t="str">
            <v>Non-Callable Floating Rate MTN</v>
          </cell>
          <cell r="B25">
            <v>-250000000</v>
          </cell>
          <cell r="C25">
            <v>0</v>
          </cell>
          <cell r="D25">
            <v>0</v>
          </cell>
          <cell r="E25">
            <v>0</v>
          </cell>
          <cell r="F25">
            <v>0</v>
          </cell>
          <cell r="G25">
            <v>0</v>
          </cell>
          <cell r="H25">
            <v>0</v>
          </cell>
          <cell r="I25">
            <v>0</v>
          </cell>
          <cell r="J25">
            <v>0</v>
          </cell>
          <cell r="K25">
            <v>0</v>
          </cell>
          <cell r="L25">
            <v>-250000000</v>
          </cell>
          <cell r="M25">
            <v>-250000000</v>
          </cell>
        </row>
        <row r="26">
          <cell r="A26" t="str">
            <v>Non-Callable Floating Rate MTN</v>
          </cell>
          <cell r="B26">
            <v>-250000000</v>
          </cell>
          <cell r="C26">
            <v>0</v>
          </cell>
          <cell r="D26">
            <v>0</v>
          </cell>
          <cell r="E26">
            <v>0</v>
          </cell>
          <cell r="F26">
            <v>0</v>
          </cell>
          <cell r="G26">
            <v>0</v>
          </cell>
          <cell r="H26">
            <v>0</v>
          </cell>
          <cell r="I26">
            <v>0</v>
          </cell>
          <cell r="J26">
            <v>0</v>
          </cell>
          <cell r="K26">
            <v>0</v>
          </cell>
          <cell r="L26">
            <v>-250000000</v>
          </cell>
          <cell r="M26">
            <v>-250000000</v>
          </cell>
        </row>
        <row r="27">
          <cell r="A27" t="str">
            <v>Non-Fair Value Option</v>
          </cell>
          <cell r="B27">
            <v>-114808373006.11</v>
          </cell>
          <cell r="C27">
            <v>-245000000</v>
          </cell>
          <cell r="D27">
            <v>-15000000</v>
          </cell>
          <cell r="E27">
            <v>-260000000</v>
          </cell>
          <cell r="F27">
            <v>0</v>
          </cell>
          <cell r="G27">
            <v>0</v>
          </cell>
          <cell r="H27">
            <v>3868440476.0500002</v>
          </cell>
          <cell r="I27">
            <v>-41431.32</v>
          </cell>
          <cell r="J27">
            <v>3868399044.73</v>
          </cell>
          <cell r="K27">
            <v>-11681224.140000001</v>
          </cell>
          <cell r="L27">
            <v>-111211655185.52</v>
          </cell>
          <cell r="M27">
            <v>-111211655185.52</v>
          </cell>
        </row>
        <row r="28">
          <cell r="A28" t="str">
            <v>NA</v>
          </cell>
          <cell r="B28">
            <v>-114808373006.11</v>
          </cell>
          <cell r="C28">
            <v>-245000000</v>
          </cell>
          <cell r="D28">
            <v>-15000000</v>
          </cell>
          <cell r="E28">
            <v>-260000000</v>
          </cell>
          <cell r="F28">
            <v>0</v>
          </cell>
          <cell r="G28">
            <v>0</v>
          </cell>
          <cell r="H28">
            <v>3868440476.0500002</v>
          </cell>
          <cell r="I28">
            <v>-41431.32</v>
          </cell>
          <cell r="J28">
            <v>3868399044.73</v>
          </cell>
          <cell r="K28">
            <v>-11681224.140000001</v>
          </cell>
          <cell r="L28">
            <v>-111211655185.52</v>
          </cell>
          <cell r="M28">
            <v>-111211655185.52</v>
          </cell>
        </row>
        <row r="29">
          <cell r="A29" t="str">
            <v>NA</v>
          </cell>
          <cell r="B29">
            <v>-114808373006.11</v>
          </cell>
          <cell r="C29">
            <v>-245000000</v>
          </cell>
          <cell r="D29">
            <v>-15000000</v>
          </cell>
          <cell r="E29">
            <v>-260000000</v>
          </cell>
          <cell r="F29">
            <v>0</v>
          </cell>
          <cell r="G29">
            <v>0</v>
          </cell>
          <cell r="H29">
            <v>3868440476.0500002</v>
          </cell>
          <cell r="I29">
            <v>-41431.32</v>
          </cell>
          <cell r="J29">
            <v>3868399044.73</v>
          </cell>
          <cell r="K29">
            <v>-11681224.140000001</v>
          </cell>
          <cell r="L29">
            <v>-111211655185.52</v>
          </cell>
          <cell r="M29">
            <v>-111211655185.52</v>
          </cell>
        </row>
        <row r="30">
          <cell r="A30" t="str">
            <v>Benchmark Notes &amp; Bonds</v>
          </cell>
          <cell r="B30">
            <v>-61739666000</v>
          </cell>
          <cell r="C30">
            <v>0</v>
          </cell>
          <cell r="D30">
            <v>0</v>
          </cell>
          <cell r="E30">
            <v>0</v>
          </cell>
          <cell r="F30">
            <v>0</v>
          </cell>
          <cell r="G30">
            <v>0</v>
          </cell>
          <cell r="H30">
            <v>3500000000</v>
          </cell>
          <cell r="I30">
            <v>0</v>
          </cell>
          <cell r="J30">
            <v>3500000000</v>
          </cell>
          <cell r="K30">
            <v>0</v>
          </cell>
          <cell r="L30">
            <v>-58239666000</v>
          </cell>
          <cell r="M30">
            <v>-58239666000</v>
          </cell>
        </row>
        <row r="31">
          <cell r="A31" t="str">
            <v>Benchmark Notes &amp; Bonds</v>
          </cell>
          <cell r="B31">
            <v>-61739666000</v>
          </cell>
          <cell r="C31">
            <v>0</v>
          </cell>
          <cell r="D31">
            <v>0</v>
          </cell>
          <cell r="E31">
            <v>0</v>
          </cell>
          <cell r="F31">
            <v>0</v>
          </cell>
          <cell r="G31">
            <v>0</v>
          </cell>
          <cell r="H31">
            <v>3500000000</v>
          </cell>
          <cell r="I31">
            <v>0</v>
          </cell>
          <cell r="J31">
            <v>3500000000</v>
          </cell>
          <cell r="K31">
            <v>0</v>
          </cell>
          <cell r="L31">
            <v>-58239666000</v>
          </cell>
          <cell r="M31">
            <v>-58239666000</v>
          </cell>
        </row>
        <row r="32">
          <cell r="A32" t="str">
            <v>Callable Fixed Rate MTN</v>
          </cell>
          <cell r="B32">
            <v>-39298500000</v>
          </cell>
          <cell r="C32">
            <v>-245000000</v>
          </cell>
          <cell r="D32">
            <v>-15000000</v>
          </cell>
          <cell r="E32">
            <v>-260000000</v>
          </cell>
          <cell r="F32">
            <v>0</v>
          </cell>
          <cell r="G32">
            <v>0</v>
          </cell>
          <cell r="H32">
            <v>0</v>
          </cell>
          <cell r="I32">
            <v>0</v>
          </cell>
          <cell r="J32">
            <v>0</v>
          </cell>
          <cell r="K32">
            <v>0</v>
          </cell>
          <cell r="L32">
            <v>-39558500000</v>
          </cell>
          <cell r="M32">
            <v>-39558500000</v>
          </cell>
        </row>
        <row r="33">
          <cell r="A33" t="str">
            <v>Callable Fixed Rate MTN</v>
          </cell>
          <cell r="B33">
            <v>-39298500000</v>
          </cell>
          <cell r="C33">
            <v>-245000000</v>
          </cell>
          <cell r="D33">
            <v>-15000000</v>
          </cell>
          <cell r="E33">
            <v>-260000000</v>
          </cell>
          <cell r="F33">
            <v>0</v>
          </cell>
          <cell r="G33">
            <v>0</v>
          </cell>
          <cell r="H33">
            <v>0</v>
          </cell>
          <cell r="I33">
            <v>0</v>
          </cell>
          <cell r="J33">
            <v>0</v>
          </cell>
          <cell r="K33">
            <v>0</v>
          </cell>
          <cell r="L33">
            <v>-39558500000</v>
          </cell>
          <cell r="M33">
            <v>-39558500000</v>
          </cell>
        </row>
        <row r="34">
          <cell r="A34" t="str">
            <v>LT - CAS</v>
          </cell>
          <cell r="B34">
            <v>-2303868510.6500001</v>
          </cell>
          <cell r="C34">
            <v>0</v>
          </cell>
          <cell r="D34">
            <v>0</v>
          </cell>
          <cell r="E34">
            <v>0</v>
          </cell>
          <cell r="F34">
            <v>0</v>
          </cell>
          <cell r="G34">
            <v>0</v>
          </cell>
          <cell r="H34">
            <v>18440476.050000001</v>
          </cell>
          <cell r="I34">
            <v>-41431.32</v>
          </cell>
          <cell r="J34">
            <v>18399044.73</v>
          </cell>
          <cell r="K34">
            <v>0</v>
          </cell>
          <cell r="L34">
            <v>-2285469465.9200001</v>
          </cell>
          <cell r="M34">
            <v>-2285469465.9200001</v>
          </cell>
        </row>
        <row r="35">
          <cell r="A35" t="str">
            <v>LT - CAS</v>
          </cell>
          <cell r="B35">
            <v>-2303868510.6500001</v>
          </cell>
          <cell r="C35">
            <v>0</v>
          </cell>
          <cell r="D35">
            <v>0</v>
          </cell>
          <cell r="E35">
            <v>0</v>
          </cell>
          <cell r="F35">
            <v>0</v>
          </cell>
          <cell r="G35">
            <v>0</v>
          </cell>
          <cell r="H35">
            <v>18440476.050000001</v>
          </cell>
          <cell r="I35">
            <v>-41431.32</v>
          </cell>
          <cell r="J35">
            <v>18399044.73</v>
          </cell>
          <cell r="K35">
            <v>0</v>
          </cell>
          <cell r="L35">
            <v>-2285469465.9200001</v>
          </cell>
          <cell r="M35">
            <v>-2285469465.9200001</v>
          </cell>
        </row>
        <row r="36">
          <cell r="A36" t="str">
            <v>LT - FX Debt</v>
          </cell>
          <cell r="B36">
            <v>-301405337.45999998</v>
          </cell>
          <cell r="C36">
            <v>0</v>
          </cell>
          <cell r="D36">
            <v>0</v>
          </cell>
          <cell r="E36">
            <v>0</v>
          </cell>
          <cell r="F36">
            <v>0</v>
          </cell>
          <cell r="G36">
            <v>0</v>
          </cell>
          <cell r="H36">
            <v>0</v>
          </cell>
          <cell r="I36">
            <v>0</v>
          </cell>
          <cell r="J36">
            <v>0</v>
          </cell>
          <cell r="K36">
            <v>-11681224.140000001</v>
          </cell>
          <cell r="L36">
            <v>-313086561.60000002</v>
          </cell>
          <cell r="M36">
            <v>-313086561.60000002</v>
          </cell>
        </row>
        <row r="37">
          <cell r="A37" t="str">
            <v>LT - FX Debt</v>
          </cell>
          <cell r="B37">
            <v>-301405337.45999998</v>
          </cell>
          <cell r="C37">
            <v>0</v>
          </cell>
          <cell r="D37">
            <v>0</v>
          </cell>
          <cell r="E37">
            <v>0</v>
          </cell>
          <cell r="F37">
            <v>0</v>
          </cell>
          <cell r="G37">
            <v>0</v>
          </cell>
          <cell r="H37">
            <v>0</v>
          </cell>
          <cell r="I37">
            <v>0</v>
          </cell>
          <cell r="J37">
            <v>0</v>
          </cell>
          <cell r="K37">
            <v>-11681224.140000001</v>
          </cell>
          <cell r="L37">
            <v>-313086561.60000002</v>
          </cell>
          <cell r="M37">
            <v>-313086561.60000002</v>
          </cell>
        </row>
        <row r="38">
          <cell r="A38" t="str">
            <v>Non-Callable Fixed Rate MTN</v>
          </cell>
          <cell r="B38">
            <v>-11164933158</v>
          </cell>
          <cell r="C38">
            <v>0</v>
          </cell>
          <cell r="D38">
            <v>0</v>
          </cell>
          <cell r="E38">
            <v>0</v>
          </cell>
          <cell r="F38">
            <v>0</v>
          </cell>
          <cell r="G38">
            <v>0</v>
          </cell>
          <cell r="H38">
            <v>350000000</v>
          </cell>
          <cell r="I38">
            <v>0</v>
          </cell>
          <cell r="J38">
            <v>350000000</v>
          </cell>
          <cell r="K38">
            <v>0</v>
          </cell>
          <cell r="L38">
            <v>-10814933158</v>
          </cell>
          <cell r="M38">
            <v>-10814933158</v>
          </cell>
        </row>
        <row r="39">
          <cell r="A39" t="str">
            <v>Non-Callable Fixed Rate MTN</v>
          </cell>
          <cell r="B39">
            <v>-11164933158</v>
          </cell>
          <cell r="C39">
            <v>0</v>
          </cell>
          <cell r="D39">
            <v>0</v>
          </cell>
          <cell r="E39">
            <v>0</v>
          </cell>
          <cell r="F39">
            <v>0</v>
          </cell>
          <cell r="G39">
            <v>0</v>
          </cell>
          <cell r="H39">
            <v>350000000</v>
          </cell>
          <cell r="I39">
            <v>0</v>
          </cell>
          <cell r="J39">
            <v>350000000</v>
          </cell>
          <cell r="K39">
            <v>0</v>
          </cell>
          <cell r="L39">
            <v>-10814933158</v>
          </cell>
          <cell r="M39">
            <v>-10814933158</v>
          </cell>
        </row>
        <row r="40">
          <cell r="A40" t="str">
            <v>Total Short Term Funding Term</v>
          </cell>
          <cell r="B40">
            <v>-15524512000</v>
          </cell>
          <cell r="C40">
            <v>-15312212000</v>
          </cell>
          <cell r="D40">
            <v>-15000000</v>
          </cell>
          <cell r="E40">
            <v>-15327212000</v>
          </cell>
          <cell r="F40">
            <v>0</v>
          </cell>
          <cell r="G40">
            <v>0</v>
          </cell>
          <cell r="H40">
            <v>13782625000</v>
          </cell>
          <cell r="I40">
            <v>0</v>
          </cell>
          <cell r="J40">
            <v>13782625000</v>
          </cell>
          <cell r="K40">
            <v>0</v>
          </cell>
          <cell r="L40">
            <v>-17069099000</v>
          </cell>
          <cell r="M40">
            <v>-17069099000</v>
          </cell>
        </row>
        <row r="41">
          <cell r="A41" t="str">
            <v>Non-Fair Value Option</v>
          </cell>
          <cell r="B41">
            <v>-15524512000</v>
          </cell>
          <cell r="C41">
            <v>-15312212000</v>
          </cell>
          <cell r="D41">
            <v>-15000000</v>
          </cell>
          <cell r="E41">
            <v>-15327212000</v>
          </cell>
          <cell r="F41">
            <v>0</v>
          </cell>
          <cell r="G41">
            <v>0</v>
          </cell>
          <cell r="H41">
            <v>13782625000</v>
          </cell>
          <cell r="I41">
            <v>0</v>
          </cell>
          <cell r="J41">
            <v>13782625000</v>
          </cell>
          <cell r="K41">
            <v>0</v>
          </cell>
          <cell r="L41">
            <v>-17069099000</v>
          </cell>
          <cell r="M41">
            <v>-17069099000</v>
          </cell>
        </row>
        <row r="42">
          <cell r="A42" t="str">
            <v>NA</v>
          </cell>
          <cell r="B42">
            <v>-15524512000</v>
          </cell>
          <cell r="C42">
            <v>-15312212000</v>
          </cell>
          <cell r="D42">
            <v>-15000000</v>
          </cell>
          <cell r="E42">
            <v>-15327212000</v>
          </cell>
          <cell r="F42">
            <v>0</v>
          </cell>
          <cell r="G42">
            <v>0</v>
          </cell>
          <cell r="H42">
            <v>13782625000</v>
          </cell>
          <cell r="I42">
            <v>0</v>
          </cell>
          <cell r="J42">
            <v>13782625000</v>
          </cell>
          <cell r="K42">
            <v>0</v>
          </cell>
          <cell r="L42">
            <v>-17069099000</v>
          </cell>
          <cell r="M42">
            <v>-17069099000</v>
          </cell>
        </row>
        <row r="43">
          <cell r="A43" t="str">
            <v>NA</v>
          </cell>
          <cell r="B43">
            <v>-15524512000</v>
          </cell>
          <cell r="C43">
            <v>-15312212000</v>
          </cell>
          <cell r="D43">
            <v>-15000000</v>
          </cell>
          <cell r="E43">
            <v>-15327212000</v>
          </cell>
          <cell r="F43">
            <v>0</v>
          </cell>
          <cell r="G43">
            <v>0</v>
          </cell>
          <cell r="H43">
            <v>13782625000</v>
          </cell>
          <cell r="I43">
            <v>0</v>
          </cell>
          <cell r="J43">
            <v>13782625000</v>
          </cell>
          <cell r="K43">
            <v>0</v>
          </cell>
          <cell r="L43">
            <v>-17069099000</v>
          </cell>
          <cell r="M43">
            <v>-17069099000</v>
          </cell>
        </row>
        <row r="44">
          <cell r="A44" t="str">
            <v>ST - Other - Non-Callable</v>
          </cell>
          <cell r="B44">
            <v>-3030000000</v>
          </cell>
          <cell r="C44">
            <v>0</v>
          </cell>
          <cell r="D44">
            <v>0</v>
          </cell>
          <cell r="E44">
            <v>0</v>
          </cell>
          <cell r="F44">
            <v>0</v>
          </cell>
          <cell r="G44">
            <v>0</v>
          </cell>
          <cell r="H44">
            <v>100000000</v>
          </cell>
          <cell r="I44">
            <v>0</v>
          </cell>
          <cell r="J44">
            <v>100000000</v>
          </cell>
          <cell r="K44">
            <v>0</v>
          </cell>
          <cell r="L44">
            <v>-2930000000</v>
          </cell>
          <cell r="M44">
            <v>-2930000000</v>
          </cell>
        </row>
        <row r="45">
          <cell r="A45" t="str">
            <v>ST - Other - Non-Callable</v>
          </cell>
          <cell r="B45">
            <v>-3030000000</v>
          </cell>
          <cell r="C45">
            <v>0</v>
          </cell>
          <cell r="D45">
            <v>0</v>
          </cell>
          <cell r="E45">
            <v>0</v>
          </cell>
          <cell r="F45">
            <v>0</v>
          </cell>
          <cell r="G45">
            <v>0</v>
          </cell>
          <cell r="H45">
            <v>100000000</v>
          </cell>
          <cell r="I45">
            <v>0</v>
          </cell>
          <cell r="J45">
            <v>100000000</v>
          </cell>
          <cell r="K45">
            <v>0</v>
          </cell>
          <cell r="L45">
            <v>-2930000000</v>
          </cell>
          <cell r="M45">
            <v>-2930000000</v>
          </cell>
        </row>
        <row r="46">
          <cell r="A46" t="str">
            <v>ST Callable Fixed Rate</v>
          </cell>
          <cell r="B46">
            <v>-3244100000</v>
          </cell>
          <cell r="C46">
            <v>-20000000</v>
          </cell>
          <cell r="D46">
            <v>-15000000</v>
          </cell>
          <cell r="E46">
            <v>-35000000</v>
          </cell>
          <cell r="F46">
            <v>0</v>
          </cell>
          <cell r="G46">
            <v>0</v>
          </cell>
          <cell r="H46">
            <v>0</v>
          </cell>
          <cell r="I46">
            <v>0</v>
          </cell>
          <cell r="J46">
            <v>0</v>
          </cell>
          <cell r="K46">
            <v>0</v>
          </cell>
          <cell r="L46">
            <v>-3279100000</v>
          </cell>
          <cell r="M46">
            <v>-3279100000</v>
          </cell>
        </row>
        <row r="47">
          <cell r="A47" t="str">
            <v>ST Callable Fixed Rate</v>
          </cell>
          <cell r="B47">
            <v>-3244100000</v>
          </cell>
          <cell r="C47">
            <v>-20000000</v>
          </cell>
          <cell r="D47">
            <v>-15000000</v>
          </cell>
          <cell r="E47">
            <v>-35000000</v>
          </cell>
          <cell r="F47">
            <v>0</v>
          </cell>
          <cell r="G47">
            <v>0</v>
          </cell>
          <cell r="H47">
            <v>0</v>
          </cell>
          <cell r="I47">
            <v>0</v>
          </cell>
          <cell r="J47">
            <v>0</v>
          </cell>
          <cell r="K47">
            <v>0</v>
          </cell>
          <cell r="L47">
            <v>-3279100000</v>
          </cell>
          <cell r="M47">
            <v>-3279100000</v>
          </cell>
        </row>
        <row r="48">
          <cell r="A48" t="str">
            <v>ST-Debt</v>
          </cell>
          <cell r="B48">
            <v>-9250412000</v>
          </cell>
          <cell r="C48">
            <v>-15292212000</v>
          </cell>
          <cell r="D48">
            <v>0</v>
          </cell>
          <cell r="E48">
            <v>-15292212000</v>
          </cell>
          <cell r="F48">
            <v>0</v>
          </cell>
          <cell r="G48">
            <v>0</v>
          </cell>
          <cell r="H48">
            <v>13682625000</v>
          </cell>
          <cell r="I48">
            <v>0</v>
          </cell>
          <cell r="J48">
            <v>13682625000</v>
          </cell>
          <cell r="K48">
            <v>0</v>
          </cell>
          <cell r="L48">
            <v>-10859999000</v>
          </cell>
          <cell r="M48">
            <v>-10859999000</v>
          </cell>
        </row>
        <row r="49">
          <cell r="A49" t="str">
            <v>ST-Debt</v>
          </cell>
          <cell r="B49">
            <v>-9250412000</v>
          </cell>
          <cell r="C49">
            <v>-15292212000</v>
          </cell>
          <cell r="D49">
            <v>0</v>
          </cell>
          <cell r="E49">
            <v>-15292212000</v>
          </cell>
          <cell r="F49">
            <v>0</v>
          </cell>
          <cell r="G49">
            <v>0</v>
          </cell>
          <cell r="H49">
            <v>13682625000</v>
          </cell>
          <cell r="I49">
            <v>0</v>
          </cell>
          <cell r="J49">
            <v>13682625000</v>
          </cell>
          <cell r="K49">
            <v>0</v>
          </cell>
          <cell r="L49">
            <v>-10859999000</v>
          </cell>
          <cell r="M49">
            <v>-10859999000</v>
          </cell>
        </row>
      </sheetData>
      <sheetData sheetId="5"/>
      <sheetData sheetId="6"/>
      <sheetData sheetId="7"/>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1.Monthly Summary"/>
      <sheetName val=" A2.Funding Summary"/>
      <sheetName val=" A3.GL Balances"/>
      <sheetName val="A4.GL Tie out"/>
      <sheetName val="A5.Workday Prism Summary"/>
      <sheetName val="A6.CUSIP Details"/>
      <sheetName val="A7. Position Recon 12.31.2023"/>
      <sheetName val="A8. Position Recon 11.30.2023"/>
    </sheetNames>
    <sheetDataSet>
      <sheetData sheetId="0" refreshError="1"/>
      <sheetData sheetId="1"/>
      <sheetData sheetId="2" refreshError="1"/>
      <sheetData sheetId="3" refreshError="1"/>
      <sheetData sheetId="4">
        <row r="5">
          <cell r="A5" t="str">
            <v>Enter Accounting Framework:</v>
          </cell>
          <cell r="B5" t="str">
            <v>GAAP Accounting</v>
          </cell>
        </row>
        <row r="7">
          <cell r="A7" t="str">
            <v>Date and Time: 01/01/2024 04:11 PM</v>
          </cell>
        </row>
        <row r="8">
          <cell r="A8" t="str">
            <v>Report Environment: PROD</v>
          </cell>
        </row>
        <row r="9">
          <cell r="A9" t="str">
            <v>Report Description: This report shows Debt redemption value (UPB) activity, walking forward from beginning balance to ending balance. All Debt is represented in USD Equivalent only</v>
          </cell>
        </row>
        <row r="10">
          <cell r="A10" t="str">
            <v>Term Type</v>
          </cell>
          <cell r="B10" t="str">
            <v>Beginning Balance</v>
          </cell>
          <cell r="C10" t="str">
            <v>New Issues (-)</v>
          </cell>
          <cell r="D10" t="str">
            <v>Re-opens (-)</v>
          </cell>
          <cell r="E10" t="str">
            <v>Total Issuances (-)</v>
          </cell>
          <cell r="F10" t="str">
            <v>Repurchases (+)</v>
          </cell>
          <cell r="G10" t="str">
            <v>Calls / Puts (+)</v>
          </cell>
          <cell r="H10" t="str">
            <v>Scheduled Paydown / Maturites (+)</v>
          </cell>
          <cell r="I10" t="str">
            <v>Non-Cash Principal Adjustment</v>
          </cell>
          <cell r="J10" t="str">
            <v>Total Redemptions (+)</v>
          </cell>
          <cell r="K10" t="str">
            <v>FX Translation Gain / (Loss)</v>
          </cell>
          <cell r="L10" t="str">
            <v>Report Calculated Ending Balance</v>
          </cell>
          <cell r="M10" t="str">
            <v>EDI Ending Balance</v>
          </cell>
        </row>
        <row r="11">
          <cell r="A11" t="str">
            <v>Total Fed Funds Purchased &amp; Repo</v>
          </cell>
          <cell r="B11">
            <v>0</v>
          </cell>
          <cell r="C11">
            <v>-1000000000</v>
          </cell>
          <cell r="D11">
            <v>0</v>
          </cell>
          <cell r="E11">
            <v>-1000000000</v>
          </cell>
          <cell r="F11">
            <v>0</v>
          </cell>
          <cell r="G11">
            <v>0</v>
          </cell>
          <cell r="H11">
            <v>1000000000</v>
          </cell>
          <cell r="I11">
            <v>0</v>
          </cell>
          <cell r="J11">
            <v>1000000000</v>
          </cell>
          <cell r="K11">
            <v>0</v>
          </cell>
          <cell r="L11">
            <v>0</v>
          </cell>
          <cell r="M11">
            <v>0</v>
          </cell>
        </row>
        <row r="12">
          <cell r="A12" t="str">
            <v>Non-Fair Value Option</v>
          </cell>
          <cell r="B12">
            <v>0</v>
          </cell>
          <cell r="C12">
            <v>-1000000000</v>
          </cell>
          <cell r="D12">
            <v>0</v>
          </cell>
          <cell r="E12">
            <v>-1000000000</v>
          </cell>
          <cell r="F12">
            <v>0</v>
          </cell>
          <cell r="G12">
            <v>0</v>
          </cell>
          <cell r="H12">
            <v>1000000000</v>
          </cell>
          <cell r="I12">
            <v>0</v>
          </cell>
          <cell r="J12">
            <v>1000000000</v>
          </cell>
          <cell r="K12">
            <v>0</v>
          </cell>
          <cell r="L12">
            <v>0</v>
          </cell>
          <cell r="M12">
            <v>0</v>
          </cell>
        </row>
        <row r="13">
          <cell r="A13" t="str">
            <v>NA</v>
          </cell>
          <cell r="B13">
            <v>0</v>
          </cell>
          <cell r="C13">
            <v>-1000000000</v>
          </cell>
          <cell r="D13">
            <v>0</v>
          </cell>
          <cell r="E13">
            <v>-1000000000</v>
          </cell>
          <cell r="F13">
            <v>0</v>
          </cell>
          <cell r="G13">
            <v>0</v>
          </cell>
          <cell r="H13">
            <v>1000000000</v>
          </cell>
          <cell r="I13">
            <v>0</v>
          </cell>
          <cell r="J13">
            <v>1000000000</v>
          </cell>
          <cell r="K13">
            <v>0</v>
          </cell>
          <cell r="L13">
            <v>0</v>
          </cell>
          <cell r="M13">
            <v>0</v>
          </cell>
        </row>
        <row r="14">
          <cell r="A14" t="str">
            <v>NA</v>
          </cell>
          <cell r="B14">
            <v>0</v>
          </cell>
          <cell r="C14">
            <v>-1000000000</v>
          </cell>
          <cell r="D14">
            <v>0</v>
          </cell>
          <cell r="E14">
            <v>-1000000000</v>
          </cell>
          <cell r="F14">
            <v>0</v>
          </cell>
          <cell r="G14">
            <v>0</v>
          </cell>
          <cell r="H14">
            <v>1000000000</v>
          </cell>
          <cell r="I14">
            <v>0</v>
          </cell>
          <cell r="J14">
            <v>1000000000</v>
          </cell>
          <cell r="K14">
            <v>0</v>
          </cell>
          <cell r="L14">
            <v>0</v>
          </cell>
          <cell r="M14">
            <v>0</v>
          </cell>
        </row>
        <row r="15">
          <cell r="A15" t="str">
            <v>Intraday Repo</v>
          </cell>
          <cell r="B15">
            <v>0</v>
          </cell>
          <cell r="C15">
            <v>-1000000000</v>
          </cell>
          <cell r="D15">
            <v>0</v>
          </cell>
          <cell r="E15">
            <v>-1000000000</v>
          </cell>
          <cell r="F15">
            <v>0</v>
          </cell>
          <cell r="G15">
            <v>0</v>
          </cell>
          <cell r="H15">
            <v>1000000000</v>
          </cell>
          <cell r="I15">
            <v>0</v>
          </cell>
          <cell r="J15">
            <v>1000000000</v>
          </cell>
          <cell r="K15">
            <v>0</v>
          </cell>
          <cell r="L15">
            <v>0</v>
          </cell>
          <cell r="M15">
            <v>0</v>
          </cell>
        </row>
        <row r="16">
          <cell r="A16" t="str">
            <v>Intraday Repo</v>
          </cell>
          <cell r="B16">
            <v>0</v>
          </cell>
          <cell r="C16">
            <v>-1000000000</v>
          </cell>
          <cell r="D16">
            <v>0</v>
          </cell>
          <cell r="E16">
            <v>-1000000000</v>
          </cell>
          <cell r="F16">
            <v>0</v>
          </cell>
          <cell r="G16">
            <v>0</v>
          </cell>
          <cell r="H16">
            <v>1000000000</v>
          </cell>
          <cell r="I16">
            <v>0</v>
          </cell>
          <cell r="J16">
            <v>1000000000</v>
          </cell>
          <cell r="K16">
            <v>0</v>
          </cell>
          <cell r="L16">
            <v>0</v>
          </cell>
          <cell r="M16">
            <v>0</v>
          </cell>
        </row>
        <row r="17">
          <cell r="A17" t="str">
            <v>Total Long Term Funding Debt</v>
          </cell>
          <cell r="B17">
            <v>-111950574573.81</v>
          </cell>
          <cell r="C17">
            <v>-330000000</v>
          </cell>
          <cell r="D17">
            <v>-180000000</v>
          </cell>
          <cell r="E17">
            <v>-510000000</v>
          </cell>
          <cell r="F17">
            <v>0</v>
          </cell>
          <cell r="G17">
            <v>1078000000</v>
          </cell>
          <cell r="H17">
            <v>628010142.85000002</v>
          </cell>
          <cell r="I17">
            <v>-29658.23</v>
          </cell>
          <cell r="J17">
            <v>1705980484.6199999</v>
          </cell>
          <cell r="K17">
            <v>-2653696.2999999998</v>
          </cell>
          <cell r="L17">
            <v>-110757247785.49001</v>
          </cell>
          <cell r="M17">
            <v>-110757247785.49001</v>
          </cell>
        </row>
        <row r="18">
          <cell r="A18" t="str">
            <v>Fair Value Option</v>
          </cell>
          <cell r="B18">
            <v>-738919388.28999996</v>
          </cell>
          <cell r="C18">
            <v>0</v>
          </cell>
          <cell r="D18">
            <v>0</v>
          </cell>
          <cell r="E18">
            <v>0</v>
          </cell>
          <cell r="F18">
            <v>0</v>
          </cell>
          <cell r="G18">
            <v>0</v>
          </cell>
          <cell r="H18">
            <v>7605866.9000000004</v>
          </cell>
          <cell r="I18">
            <v>0</v>
          </cell>
          <cell r="J18">
            <v>7605866.9000000004</v>
          </cell>
          <cell r="K18">
            <v>0</v>
          </cell>
          <cell r="L18">
            <v>-731313521.38999999</v>
          </cell>
          <cell r="M18">
            <v>-731313521.38999999</v>
          </cell>
        </row>
        <row r="19">
          <cell r="A19" t="str">
            <v>NA</v>
          </cell>
          <cell r="B19">
            <v>-738919388.28999996</v>
          </cell>
          <cell r="C19">
            <v>0</v>
          </cell>
          <cell r="D19">
            <v>0</v>
          </cell>
          <cell r="E19">
            <v>0</v>
          </cell>
          <cell r="F19">
            <v>0</v>
          </cell>
          <cell r="G19">
            <v>0</v>
          </cell>
          <cell r="H19">
            <v>7605866.9000000004</v>
          </cell>
          <cell r="I19">
            <v>0</v>
          </cell>
          <cell r="J19">
            <v>7605866.9000000004</v>
          </cell>
          <cell r="K19">
            <v>0</v>
          </cell>
          <cell r="L19">
            <v>-731313521.38999999</v>
          </cell>
          <cell r="M19">
            <v>-731313521.38999999</v>
          </cell>
        </row>
        <row r="20">
          <cell r="A20" t="str">
            <v>NA</v>
          </cell>
          <cell r="B20">
            <v>-738919388.28999996</v>
          </cell>
          <cell r="C20">
            <v>0</v>
          </cell>
          <cell r="D20">
            <v>0</v>
          </cell>
          <cell r="E20">
            <v>0</v>
          </cell>
          <cell r="F20">
            <v>0</v>
          </cell>
          <cell r="G20">
            <v>0</v>
          </cell>
          <cell r="H20">
            <v>7605866.9000000004</v>
          </cell>
          <cell r="I20">
            <v>0</v>
          </cell>
          <cell r="J20">
            <v>7605866.9000000004</v>
          </cell>
          <cell r="K20">
            <v>0</v>
          </cell>
          <cell r="L20">
            <v>-731313521.38999999</v>
          </cell>
          <cell r="M20">
            <v>-731313521.38999999</v>
          </cell>
        </row>
        <row r="21">
          <cell r="A21" t="str">
            <v>LT - CAS</v>
          </cell>
          <cell r="B21">
            <v>-488919388.29000002</v>
          </cell>
          <cell r="C21">
            <v>0</v>
          </cell>
          <cell r="D21">
            <v>0</v>
          </cell>
          <cell r="E21">
            <v>0</v>
          </cell>
          <cell r="F21">
            <v>0</v>
          </cell>
          <cell r="G21">
            <v>0</v>
          </cell>
          <cell r="H21">
            <v>7605866.9000000004</v>
          </cell>
          <cell r="I21">
            <v>0</v>
          </cell>
          <cell r="J21">
            <v>7605866.9000000004</v>
          </cell>
          <cell r="K21">
            <v>0</v>
          </cell>
          <cell r="L21">
            <v>-481313521.38999999</v>
          </cell>
          <cell r="M21">
            <v>-481313521.38999999</v>
          </cell>
        </row>
        <row r="22">
          <cell r="A22" t="str">
            <v>LT - CAS</v>
          </cell>
          <cell r="B22">
            <v>-488919388.29000002</v>
          </cell>
          <cell r="C22">
            <v>0</v>
          </cell>
          <cell r="D22">
            <v>0</v>
          </cell>
          <cell r="E22">
            <v>0</v>
          </cell>
          <cell r="F22">
            <v>0</v>
          </cell>
          <cell r="G22">
            <v>0</v>
          </cell>
          <cell r="H22">
            <v>7605866.9000000004</v>
          </cell>
          <cell r="I22">
            <v>0</v>
          </cell>
          <cell r="J22">
            <v>7605866.9000000004</v>
          </cell>
          <cell r="K22">
            <v>0</v>
          </cell>
          <cell r="L22">
            <v>-481313521.38999999</v>
          </cell>
          <cell r="M22">
            <v>-481313521.38999999</v>
          </cell>
        </row>
        <row r="23">
          <cell r="A23" t="str">
            <v>Non-Callable Floating Rate MTN</v>
          </cell>
          <cell r="B23">
            <v>-250000000</v>
          </cell>
          <cell r="C23">
            <v>0</v>
          </cell>
          <cell r="D23">
            <v>0</v>
          </cell>
          <cell r="E23">
            <v>0</v>
          </cell>
          <cell r="F23">
            <v>0</v>
          </cell>
          <cell r="G23">
            <v>0</v>
          </cell>
          <cell r="H23">
            <v>0</v>
          </cell>
          <cell r="I23">
            <v>0</v>
          </cell>
          <cell r="J23">
            <v>0</v>
          </cell>
          <cell r="K23">
            <v>0</v>
          </cell>
          <cell r="L23">
            <v>-250000000</v>
          </cell>
          <cell r="M23">
            <v>-250000000</v>
          </cell>
        </row>
        <row r="24">
          <cell r="A24" t="str">
            <v>Non-Callable Floating Rate MTN</v>
          </cell>
          <cell r="B24">
            <v>-250000000</v>
          </cell>
          <cell r="C24">
            <v>0</v>
          </cell>
          <cell r="D24">
            <v>0</v>
          </cell>
          <cell r="E24">
            <v>0</v>
          </cell>
          <cell r="F24">
            <v>0</v>
          </cell>
          <cell r="G24">
            <v>0</v>
          </cell>
          <cell r="H24">
            <v>0</v>
          </cell>
          <cell r="I24">
            <v>0</v>
          </cell>
          <cell r="J24">
            <v>0</v>
          </cell>
          <cell r="K24">
            <v>0</v>
          </cell>
          <cell r="L24">
            <v>-250000000</v>
          </cell>
          <cell r="M24">
            <v>-250000000</v>
          </cell>
        </row>
        <row r="25">
          <cell r="A25" t="str">
            <v>Non-Fair Value Option</v>
          </cell>
          <cell r="B25">
            <v>-111211655185.52</v>
          </cell>
          <cell r="C25">
            <v>-330000000</v>
          </cell>
          <cell r="D25">
            <v>-180000000</v>
          </cell>
          <cell r="E25">
            <v>-510000000</v>
          </cell>
          <cell r="F25">
            <v>0</v>
          </cell>
          <cell r="G25">
            <v>1078000000</v>
          </cell>
          <cell r="H25">
            <v>620404275.95000005</v>
          </cell>
          <cell r="I25">
            <v>-29658.23</v>
          </cell>
          <cell r="J25">
            <v>1698374617.72</v>
          </cell>
          <cell r="K25">
            <v>-2653696.2999999998</v>
          </cell>
          <cell r="L25">
            <v>-110025934264.10001</v>
          </cell>
          <cell r="M25">
            <v>-110025934264.10001</v>
          </cell>
        </row>
        <row r="26">
          <cell r="A26" t="str">
            <v>NA</v>
          </cell>
          <cell r="B26">
            <v>-111211655185.52</v>
          </cell>
          <cell r="C26">
            <v>-330000000</v>
          </cell>
          <cell r="D26">
            <v>-180000000</v>
          </cell>
          <cell r="E26">
            <v>-510000000</v>
          </cell>
          <cell r="F26">
            <v>0</v>
          </cell>
          <cell r="G26">
            <v>1078000000</v>
          </cell>
          <cell r="H26">
            <v>620404275.95000005</v>
          </cell>
          <cell r="I26">
            <v>-29658.23</v>
          </cell>
          <cell r="J26">
            <v>1698374617.72</v>
          </cell>
          <cell r="K26">
            <v>-2653696.2999999998</v>
          </cell>
          <cell r="L26">
            <v>-110025934264.10001</v>
          </cell>
          <cell r="M26">
            <v>-110025934264.10001</v>
          </cell>
        </row>
        <row r="27">
          <cell r="A27" t="str">
            <v>NA</v>
          </cell>
          <cell r="B27">
            <v>-111211655185.52</v>
          </cell>
          <cell r="C27">
            <v>-330000000</v>
          </cell>
          <cell r="D27">
            <v>-180000000</v>
          </cell>
          <cell r="E27">
            <v>-510000000</v>
          </cell>
          <cell r="F27">
            <v>0</v>
          </cell>
          <cell r="G27">
            <v>1078000000</v>
          </cell>
          <cell r="H27">
            <v>620404275.95000005</v>
          </cell>
          <cell r="I27">
            <v>-29658.23</v>
          </cell>
          <cell r="J27">
            <v>1698374617.72</v>
          </cell>
          <cell r="K27">
            <v>-2653696.2999999998</v>
          </cell>
          <cell r="L27">
            <v>-110025934264.10001</v>
          </cell>
          <cell r="M27">
            <v>-110025934264.10001</v>
          </cell>
        </row>
        <row r="28">
          <cell r="A28" t="str">
            <v>Benchmark Notes &amp; Bonds</v>
          </cell>
          <cell r="B28">
            <v>-58239666000</v>
          </cell>
          <cell r="C28">
            <v>0</v>
          </cell>
          <cell r="D28">
            <v>0</v>
          </cell>
          <cell r="E28">
            <v>0</v>
          </cell>
          <cell r="F28">
            <v>0</v>
          </cell>
          <cell r="G28">
            <v>0</v>
          </cell>
          <cell r="H28">
            <v>0</v>
          </cell>
          <cell r="I28">
            <v>0</v>
          </cell>
          <cell r="J28">
            <v>0</v>
          </cell>
          <cell r="K28">
            <v>0</v>
          </cell>
          <cell r="L28">
            <v>-58239666000</v>
          </cell>
          <cell r="M28">
            <v>-58239666000</v>
          </cell>
        </row>
        <row r="29">
          <cell r="A29" t="str">
            <v>Benchmark Notes &amp; Bonds</v>
          </cell>
          <cell r="B29">
            <v>-58239666000</v>
          </cell>
          <cell r="C29">
            <v>0</v>
          </cell>
          <cell r="D29">
            <v>0</v>
          </cell>
          <cell r="E29">
            <v>0</v>
          </cell>
          <cell r="F29">
            <v>0</v>
          </cell>
          <cell r="G29">
            <v>0</v>
          </cell>
          <cell r="H29">
            <v>0</v>
          </cell>
          <cell r="I29">
            <v>0</v>
          </cell>
          <cell r="J29">
            <v>0</v>
          </cell>
          <cell r="K29">
            <v>0</v>
          </cell>
          <cell r="L29">
            <v>-58239666000</v>
          </cell>
          <cell r="M29">
            <v>-58239666000</v>
          </cell>
        </row>
        <row r="30">
          <cell r="A30" t="str">
            <v>Callable Fixed Rate MTN</v>
          </cell>
          <cell r="B30">
            <v>-39383500000</v>
          </cell>
          <cell r="C30">
            <v>-330000000</v>
          </cell>
          <cell r="D30">
            <v>-180000000</v>
          </cell>
          <cell r="E30">
            <v>-510000000</v>
          </cell>
          <cell r="F30">
            <v>0</v>
          </cell>
          <cell r="G30">
            <v>1078000000</v>
          </cell>
          <cell r="H30">
            <v>0</v>
          </cell>
          <cell r="I30">
            <v>0</v>
          </cell>
          <cell r="J30">
            <v>1078000000</v>
          </cell>
          <cell r="K30">
            <v>0</v>
          </cell>
          <cell r="L30">
            <v>-38815500000</v>
          </cell>
          <cell r="M30">
            <v>-38815500000</v>
          </cell>
        </row>
        <row r="31">
          <cell r="A31" t="str">
            <v>Callable Fixed Rate MTN</v>
          </cell>
          <cell r="B31">
            <v>-39383500000</v>
          </cell>
          <cell r="C31">
            <v>-330000000</v>
          </cell>
          <cell r="D31">
            <v>-180000000</v>
          </cell>
          <cell r="E31">
            <v>-510000000</v>
          </cell>
          <cell r="F31">
            <v>0</v>
          </cell>
          <cell r="G31">
            <v>1078000000</v>
          </cell>
          <cell r="H31">
            <v>0</v>
          </cell>
          <cell r="I31">
            <v>0</v>
          </cell>
          <cell r="J31">
            <v>1078000000</v>
          </cell>
          <cell r="K31">
            <v>0</v>
          </cell>
          <cell r="L31">
            <v>-38815500000</v>
          </cell>
          <cell r="M31">
            <v>-38815500000</v>
          </cell>
        </row>
        <row r="32">
          <cell r="A32" t="str">
            <v>LT - CAS</v>
          </cell>
          <cell r="B32">
            <v>-2285469465.9200001</v>
          </cell>
          <cell r="C32">
            <v>0</v>
          </cell>
          <cell r="D32">
            <v>0</v>
          </cell>
          <cell r="E32">
            <v>0</v>
          </cell>
          <cell r="F32">
            <v>0</v>
          </cell>
          <cell r="G32">
            <v>0</v>
          </cell>
          <cell r="H32">
            <v>18594275.949999999</v>
          </cell>
          <cell r="I32">
            <v>-29658.23</v>
          </cell>
          <cell r="J32">
            <v>18564617.719999999</v>
          </cell>
          <cell r="K32">
            <v>0</v>
          </cell>
          <cell r="L32">
            <v>-2266904848.1999998</v>
          </cell>
          <cell r="M32">
            <v>-2266904848.1999998</v>
          </cell>
        </row>
        <row r="33">
          <cell r="A33" t="str">
            <v>LT - CAS</v>
          </cell>
          <cell r="B33">
            <v>-2285469465.9200001</v>
          </cell>
          <cell r="C33">
            <v>0</v>
          </cell>
          <cell r="D33">
            <v>0</v>
          </cell>
          <cell r="E33">
            <v>0</v>
          </cell>
          <cell r="F33">
            <v>0</v>
          </cell>
          <cell r="G33">
            <v>0</v>
          </cell>
          <cell r="H33">
            <v>18594275.949999999</v>
          </cell>
          <cell r="I33">
            <v>-29658.23</v>
          </cell>
          <cell r="J33">
            <v>18564617.719999999</v>
          </cell>
          <cell r="K33">
            <v>0</v>
          </cell>
          <cell r="L33">
            <v>-2266904848.1999998</v>
          </cell>
          <cell r="M33">
            <v>-2266904848.1999998</v>
          </cell>
        </row>
        <row r="34">
          <cell r="A34" t="str">
            <v>LT - FX Debt</v>
          </cell>
          <cell r="B34">
            <v>-313086561.60000002</v>
          </cell>
          <cell r="C34">
            <v>0</v>
          </cell>
          <cell r="D34">
            <v>0</v>
          </cell>
          <cell r="E34">
            <v>0</v>
          </cell>
          <cell r="F34">
            <v>0</v>
          </cell>
          <cell r="G34">
            <v>0</v>
          </cell>
          <cell r="H34">
            <v>0</v>
          </cell>
          <cell r="I34">
            <v>0</v>
          </cell>
          <cell r="J34">
            <v>0</v>
          </cell>
          <cell r="K34">
            <v>-2653696.2999999998</v>
          </cell>
          <cell r="L34">
            <v>-315740257.89999998</v>
          </cell>
          <cell r="M34">
            <v>-315740257.89999998</v>
          </cell>
        </row>
        <row r="35">
          <cell r="A35" t="str">
            <v>LT - FX Debt</v>
          </cell>
          <cell r="B35">
            <v>-313086561.60000002</v>
          </cell>
          <cell r="C35">
            <v>0</v>
          </cell>
          <cell r="D35">
            <v>0</v>
          </cell>
          <cell r="E35">
            <v>0</v>
          </cell>
          <cell r="F35">
            <v>0</v>
          </cell>
          <cell r="G35">
            <v>0</v>
          </cell>
          <cell r="H35">
            <v>0</v>
          </cell>
          <cell r="I35">
            <v>0</v>
          </cell>
          <cell r="J35">
            <v>0</v>
          </cell>
          <cell r="K35">
            <v>-2653696.2999999998</v>
          </cell>
          <cell r="L35">
            <v>-315740257.89999998</v>
          </cell>
          <cell r="M35">
            <v>-315740257.89999998</v>
          </cell>
        </row>
        <row r="36">
          <cell r="A36" t="str">
            <v>Non-Callable Fixed Rate MTN</v>
          </cell>
          <cell r="B36">
            <v>-10989933158</v>
          </cell>
          <cell r="C36">
            <v>0</v>
          </cell>
          <cell r="D36">
            <v>0</v>
          </cell>
          <cell r="E36">
            <v>0</v>
          </cell>
          <cell r="F36">
            <v>0</v>
          </cell>
          <cell r="G36">
            <v>0</v>
          </cell>
          <cell r="H36">
            <v>601810000</v>
          </cell>
          <cell r="I36">
            <v>0</v>
          </cell>
          <cell r="J36">
            <v>601810000</v>
          </cell>
          <cell r="K36">
            <v>0</v>
          </cell>
          <cell r="L36">
            <v>-10388123158</v>
          </cell>
          <cell r="M36">
            <v>-10388123158</v>
          </cell>
        </row>
        <row r="37">
          <cell r="A37" t="str">
            <v>Non-Callable Fixed Rate MTN</v>
          </cell>
          <cell r="B37">
            <v>-10989933158</v>
          </cell>
          <cell r="C37">
            <v>0</v>
          </cell>
          <cell r="D37">
            <v>0</v>
          </cell>
          <cell r="E37">
            <v>0</v>
          </cell>
          <cell r="F37">
            <v>0</v>
          </cell>
          <cell r="G37">
            <v>0</v>
          </cell>
          <cell r="H37">
            <v>601810000</v>
          </cell>
          <cell r="I37">
            <v>0</v>
          </cell>
          <cell r="J37">
            <v>601810000</v>
          </cell>
          <cell r="K37">
            <v>0</v>
          </cell>
          <cell r="L37">
            <v>-10388123158</v>
          </cell>
          <cell r="M37">
            <v>-10388123158</v>
          </cell>
        </row>
        <row r="38">
          <cell r="A38" t="str">
            <v>Total Short Term Funding Term</v>
          </cell>
          <cell r="B38">
            <v>-17069099000</v>
          </cell>
          <cell r="C38">
            <v>-38687357000</v>
          </cell>
          <cell r="D38">
            <v>-40000000</v>
          </cell>
          <cell r="E38">
            <v>-38727357000</v>
          </cell>
          <cell r="F38">
            <v>0</v>
          </cell>
          <cell r="G38">
            <v>140000000</v>
          </cell>
          <cell r="H38">
            <v>38286024000</v>
          </cell>
          <cell r="I38">
            <v>0</v>
          </cell>
          <cell r="J38">
            <v>38426024000</v>
          </cell>
          <cell r="K38">
            <v>0</v>
          </cell>
          <cell r="L38">
            <v>-17370432000</v>
          </cell>
          <cell r="M38">
            <v>-17370432000</v>
          </cell>
        </row>
        <row r="39">
          <cell r="A39" t="str">
            <v>Non-Fair Value Option</v>
          </cell>
          <cell r="B39">
            <v>-17069099000</v>
          </cell>
          <cell r="C39">
            <v>-38687357000</v>
          </cell>
          <cell r="D39">
            <v>-40000000</v>
          </cell>
          <cell r="E39">
            <v>-38727357000</v>
          </cell>
          <cell r="F39">
            <v>0</v>
          </cell>
          <cell r="G39">
            <v>140000000</v>
          </cell>
          <cell r="H39">
            <v>38286024000</v>
          </cell>
          <cell r="I39">
            <v>0</v>
          </cell>
          <cell r="J39">
            <v>38426024000</v>
          </cell>
          <cell r="K39">
            <v>0</v>
          </cell>
          <cell r="L39">
            <v>-17370432000</v>
          </cell>
          <cell r="M39">
            <v>-17370432000</v>
          </cell>
        </row>
        <row r="40">
          <cell r="A40" t="str">
            <v>NA</v>
          </cell>
          <cell r="B40">
            <v>-17069099000</v>
          </cell>
          <cell r="C40">
            <v>-38687357000</v>
          </cell>
          <cell r="D40">
            <v>-40000000</v>
          </cell>
          <cell r="E40">
            <v>-38727357000</v>
          </cell>
          <cell r="F40">
            <v>0</v>
          </cell>
          <cell r="G40">
            <v>140000000</v>
          </cell>
          <cell r="H40">
            <v>38286024000</v>
          </cell>
          <cell r="I40">
            <v>0</v>
          </cell>
          <cell r="J40">
            <v>38426024000</v>
          </cell>
          <cell r="K40">
            <v>0</v>
          </cell>
          <cell r="L40">
            <v>-17370432000</v>
          </cell>
          <cell r="M40">
            <v>-17370432000</v>
          </cell>
        </row>
        <row r="41">
          <cell r="A41" t="str">
            <v>NA</v>
          </cell>
          <cell r="B41">
            <v>-17069099000</v>
          </cell>
          <cell r="C41">
            <v>-38687357000</v>
          </cell>
          <cell r="D41">
            <v>-40000000</v>
          </cell>
          <cell r="E41">
            <v>-38727357000</v>
          </cell>
          <cell r="F41">
            <v>0</v>
          </cell>
          <cell r="G41">
            <v>140000000</v>
          </cell>
          <cell r="H41">
            <v>38286024000</v>
          </cell>
          <cell r="I41">
            <v>0</v>
          </cell>
          <cell r="J41">
            <v>38426024000</v>
          </cell>
          <cell r="K41">
            <v>0</v>
          </cell>
          <cell r="L41">
            <v>-17370432000</v>
          </cell>
          <cell r="M41">
            <v>-17370432000</v>
          </cell>
        </row>
        <row r="42">
          <cell r="A42" t="str">
            <v>ST - Other - Non-Callable</v>
          </cell>
          <cell r="B42">
            <v>-4105100000</v>
          </cell>
          <cell r="C42">
            <v>0</v>
          </cell>
          <cell r="D42">
            <v>0</v>
          </cell>
          <cell r="E42">
            <v>0</v>
          </cell>
          <cell r="F42">
            <v>0</v>
          </cell>
          <cell r="G42">
            <v>0</v>
          </cell>
          <cell r="H42">
            <v>590000000</v>
          </cell>
          <cell r="I42">
            <v>0</v>
          </cell>
          <cell r="J42">
            <v>590000000</v>
          </cell>
          <cell r="K42">
            <v>0</v>
          </cell>
          <cell r="L42">
            <v>-3515100000</v>
          </cell>
          <cell r="M42">
            <v>-3515100000</v>
          </cell>
        </row>
        <row r="43">
          <cell r="A43" t="str">
            <v>ST - Other - Non-Callable</v>
          </cell>
          <cell r="B43">
            <v>-4105100000</v>
          </cell>
          <cell r="C43">
            <v>0</v>
          </cell>
          <cell r="D43">
            <v>0</v>
          </cell>
          <cell r="E43">
            <v>0</v>
          </cell>
          <cell r="F43">
            <v>0</v>
          </cell>
          <cell r="G43">
            <v>0</v>
          </cell>
          <cell r="H43">
            <v>590000000</v>
          </cell>
          <cell r="I43">
            <v>0</v>
          </cell>
          <cell r="J43">
            <v>590000000</v>
          </cell>
          <cell r="K43">
            <v>0</v>
          </cell>
          <cell r="L43">
            <v>-3515100000</v>
          </cell>
          <cell r="M43">
            <v>-3515100000</v>
          </cell>
        </row>
        <row r="44">
          <cell r="A44" t="str">
            <v>ST Callable Fixed Rate</v>
          </cell>
          <cell r="B44">
            <v>-2104000000</v>
          </cell>
          <cell r="C44">
            <v>-606582000</v>
          </cell>
          <cell r="D44">
            <v>-40000000</v>
          </cell>
          <cell r="E44">
            <v>-646582000</v>
          </cell>
          <cell r="F44">
            <v>0</v>
          </cell>
          <cell r="G44">
            <v>140000000</v>
          </cell>
          <cell r="H44">
            <v>0</v>
          </cell>
          <cell r="I44">
            <v>0</v>
          </cell>
          <cell r="J44">
            <v>140000000</v>
          </cell>
          <cell r="K44">
            <v>0</v>
          </cell>
          <cell r="L44">
            <v>-2610582000</v>
          </cell>
          <cell r="M44">
            <v>-2610582000</v>
          </cell>
        </row>
        <row r="45">
          <cell r="A45" t="str">
            <v>ST Callable Fixed Rate</v>
          </cell>
          <cell r="B45">
            <v>-2104000000</v>
          </cell>
          <cell r="C45">
            <v>-606582000</v>
          </cell>
          <cell r="D45">
            <v>-40000000</v>
          </cell>
          <cell r="E45">
            <v>-646582000</v>
          </cell>
          <cell r="F45">
            <v>0</v>
          </cell>
          <cell r="G45">
            <v>140000000</v>
          </cell>
          <cell r="H45">
            <v>0</v>
          </cell>
          <cell r="I45">
            <v>0</v>
          </cell>
          <cell r="J45">
            <v>140000000</v>
          </cell>
          <cell r="K45">
            <v>0</v>
          </cell>
          <cell r="L45">
            <v>-2610582000</v>
          </cell>
          <cell r="M45">
            <v>-2610582000</v>
          </cell>
        </row>
        <row r="46">
          <cell r="A46" t="str">
            <v>ST-Debt</v>
          </cell>
          <cell r="B46">
            <v>-10859999000</v>
          </cell>
          <cell r="C46">
            <v>-38080775000</v>
          </cell>
          <cell r="D46">
            <v>0</v>
          </cell>
          <cell r="E46">
            <v>-38080775000</v>
          </cell>
          <cell r="F46">
            <v>0</v>
          </cell>
          <cell r="G46">
            <v>0</v>
          </cell>
          <cell r="H46">
            <v>37696024000</v>
          </cell>
          <cell r="I46">
            <v>0</v>
          </cell>
          <cell r="J46">
            <v>37696024000</v>
          </cell>
          <cell r="K46">
            <v>0</v>
          </cell>
          <cell r="L46">
            <v>-11244750000</v>
          </cell>
          <cell r="M46">
            <v>-11244750000</v>
          </cell>
        </row>
        <row r="47">
          <cell r="A47" t="str">
            <v>ST-Debt</v>
          </cell>
          <cell r="B47">
            <v>-10859999000</v>
          </cell>
          <cell r="C47">
            <v>-38080775000</v>
          </cell>
          <cell r="D47">
            <v>0</v>
          </cell>
          <cell r="E47">
            <v>-38080775000</v>
          </cell>
          <cell r="F47">
            <v>0</v>
          </cell>
          <cell r="G47">
            <v>0</v>
          </cell>
          <cell r="H47">
            <v>37696024000</v>
          </cell>
          <cell r="I47">
            <v>0</v>
          </cell>
          <cell r="J47">
            <v>37696024000</v>
          </cell>
          <cell r="K47">
            <v>0</v>
          </cell>
          <cell r="L47">
            <v>-11244750000</v>
          </cell>
          <cell r="M47">
            <v>-11244750000</v>
          </cell>
        </row>
      </sheetData>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oitte_Request_Counts"/>
      <sheetName val="Deloitte_Request_Amounts"/>
      <sheetName val="Walk_Forward"/>
      <sheetName val="Pivot_Activity"/>
      <sheetName val="database"/>
      <sheetName val="Sheet1"/>
      <sheetName val="FR_Impact_Rollback"/>
      <sheetName val="FR_Exposure"/>
      <sheetName val="Restatement_JV_Table"/>
      <sheetName val="Pivot_Exposure"/>
      <sheetName val="Pivot_JE_Batches_by_Year"/>
      <sheetName val="GL_Balances"/>
      <sheetName val="FR_Table"/>
      <sheetName val="Test_Issue_Exp"/>
      <sheetName val="GL_Table"/>
      <sheetName val="2001_12_reversing"/>
      <sheetName val="US$ Pricing"/>
      <sheetName val="Lead"/>
      <sheetName val="C2"/>
      <sheetName val="Concat"/>
      <sheetName val="A1&amp;A2"/>
      <sheetName val="D3"/>
      <sheetName val="D4"/>
      <sheetName val="Step 10 - UPB-Int decrease"/>
      <sheetName val="Step 11 - Amortization"/>
      <sheetName val="Step 12 - Gfee for HFI or HFS"/>
      <sheetName val="Step 13 - Gfee for AFS or HFT"/>
      <sheetName val="Step 3 - Cons after OBS"/>
      <sheetName val="Step 5c CE Flag = C"/>
      <sheetName val="Step 8 - AFS and HFT MTM Check"/>
      <sheetName val="Step 9 - HFS"/>
    </sheetNames>
    <sheetDataSet>
      <sheetData sheetId="0" refreshError="1"/>
      <sheetData sheetId="1" refreshError="1"/>
      <sheetData sheetId="2" refreshError="1"/>
      <sheetData sheetId="3" refreshError="1">
        <row r="5">
          <cell r="F5" t="str">
            <v>110000</v>
          </cell>
          <cell r="G5">
            <v>0</v>
          </cell>
        </row>
        <row r="6">
          <cell r="F6" t="str">
            <v>143226</v>
          </cell>
          <cell r="G6">
            <v>-86831.959987766721</v>
          </cell>
        </row>
        <row r="7">
          <cell r="F7" t="str">
            <v>143428</v>
          </cell>
          <cell r="G7">
            <v>35.15999376878608</v>
          </cell>
        </row>
        <row r="8">
          <cell r="F8" t="str">
            <v>156001</v>
          </cell>
          <cell r="G8">
            <v>-397790</v>
          </cell>
        </row>
        <row r="9">
          <cell r="F9" t="str">
            <v>156530</v>
          </cell>
          <cell r="G9">
            <v>-129558667</v>
          </cell>
        </row>
        <row r="10">
          <cell r="F10" t="str">
            <v>168036</v>
          </cell>
          <cell r="G10">
            <v>-469865.85</v>
          </cell>
        </row>
        <row r="11">
          <cell r="F11" t="str">
            <v>168200</v>
          </cell>
          <cell r="G11">
            <v>49846035.700000003</v>
          </cell>
        </row>
        <row r="12">
          <cell r="F12" t="str">
            <v>168424</v>
          </cell>
          <cell r="G12">
            <v>728311.45</v>
          </cell>
        </row>
        <row r="13">
          <cell r="F13" t="str">
            <v>168425</v>
          </cell>
          <cell r="G13">
            <v>12313.38</v>
          </cell>
        </row>
        <row r="14">
          <cell r="F14" t="str">
            <v>168446</v>
          </cell>
          <cell r="G14">
            <v>4973382.6500000004</v>
          </cell>
        </row>
        <row r="15">
          <cell r="F15" t="str">
            <v>168636</v>
          </cell>
          <cell r="G15">
            <v>123435442.52000001</v>
          </cell>
        </row>
        <row r="16">
          <cell r="F16" t="str">
            <v>168700</v>
          </cell>
          <cell r="G16">
            <v>-56019137.969999999</v>
          </cell>
        </row>
        <row r="17">
          <cell r="F17" t="str">
            <v>168714</v>
          </cell>
          <cell r="G17">
            <v>-437506.03</v>
          </cell>
        </row>
        <row r="18">
          <cell r="F18" t="str">
            <v>168736</v>
          </cell>
          <cell r="G18">
            <v>16712429.669999998</v>
          </cell>
        </row>
        <row r="19">
          <cell r="F19" t="str">
            <v>168800</v>
          </cell>
          <cell r="G19">
            <v>-644894.56000006199</v>
          </cell>
        </row>
        <row r="20">
          <cell r="F20" t="str">
            <v>168815</v>
          </cell>
          <cell r="G20">
            <v>-7397023.3600000013</v>
          </cell>
        </row>
        <row r="21">
          <cell r="F21" t="str">
            <v>168833</v>
          </cell>
          <cell r="G21">
            <v>-140447215.25</v>
          </cell>
        </row>
        <row r="22">
          <cell r="F22" t="str">
            <v>169008</v>
          </cell>
          <cell r="G22">
            <v>-3527720.01</v>
          </cell>
        </row>
        <row r="23">
          <cell r="F23" t="str">
            <v>169009</v>
          </cell>
          <cell r="G23">
            <v>-58606021.410000011</v>
          </cell>
        </row>
        <row r="24">
          <cell r="F24" t="str">
            <v>169010</v>
          </cell>
          <cell r="G24">
            <v>1371183.72</v>
          </cell>
        </row>
        <row r="25">
          <cell r="F25" t="str">
            <v>169011</v>
          </cell>
          <cell r="G25">
            <v>-18453527.019999996</v>
          </cell>
        </row>
        <row r="26">
          <cell r="F26" t="str">
            <v>169058</v>
          </cell>
          <cell r="G26">
            <v>-608586.78</v>
          </cell>
        </row>
        <row r="27">
          <cell r="F27" t="str">
            <v>169061</v>
          </cell>
          <cell r="G27">
            <v>-794801.27</v>
          </cell>
        </row>
        <row r="28">
          <cell r="F28" t="str">
            <v>169200</v>
          </cell>
          <cell r="G28">
            <v>-2173029.42</v>
          </cell>
        </row>
        <row r="29">
          <cell r="F29" t="str">
            <v>169201</v>
          </cell>
          <cell r="G29">
            <v>45681156.759999998</v>
          </cell>
        </row>
        <row r="30">
          <cell r="F30" t="str">
            <v>169202</v>
          </cell>
          <cell r="G30">
            <v>1726308193.8699999</v>
          </cell>
        </row>
        <row r="31">
          <cell r="F31" t="str">
            <v>169210</v>
          </cell>
          <cell r="G31">
            <v>522711.87998901354</v>
          </cell>
        </row>
        <row r="32">
          <cell r="F32" t="str">
            <v>169212</v>
          </cell>
          <cell r="G32">
            <v>-503100187.77000004</v>
          </cell>
        </row>
        <row r="33">
          <cell r="F33" t="str">
            <v>169214</v>
          </cell>
          <cell r="G33">
            <v>-9057082997.1199951</v>
          </cell>
        </row>
        <row r="34">
          <cell r="F34" t="str">
            <v>169216</v>
          </cell>
          <cell r="G34">
            <v>3006934360.8299999</v>
          </cell>
        </row>
        <row r="35">
          <cell r="F35" t="str">
            <v>169218</v>
          </cell>
          <cell r="G35">
            <v>-58785180016.730003</v>
          </cell>
        </row>
        <row r="36">
          <cell r="F36" t="str">
            <v>169220</v>
          </cell>
          <cell r="G36">
            <v>602859680.78999996</v>
          </cell>
        </row>
        <row r="37">
          <cell r="F37" t="str">
            <v>169222</v>
          </cell>
          <cell r="G37">
            <v>1585544420.7400017</v>
          </cell>
        </row>
        <row r="38">
          <cell r="F38" t="str">
            <v>169226</v>
          </cell>
          <cell r="G38">
            <v>50633232216.890007</v>
          </cell>
        </row>
        <row r="39">
          <cell r="F39" t="str">
            <v>169228</v>
          </cell>
          <cell r="G39">
            <v>-24938802.850000009</v>
          </cell>
        </row>
        <row r="40">
          <cell r="F40" t="str">
            <v>169230</v>
          </cell>
          <cell r="G40">
            <v>187089052.75</v>
          </cell>
        </row>
        <row r="41">
          <cell r="F41" t="str">
            <v>169232</v>
          </cell>
          <cell r="G41">
            <v>-91257740.920000002</v>
          </cell>
        </row>
        <row r="42">
          <cell r="F42" t="str">
            <v>169234</v>
          </cell>
          <cell r="G42">
            <v>6288117296.6999998</v>
          </cell>
        </row>
        <row r="43">
          <cell r="F43" t="str">
            <v>169238</v>
          </cell>
          <cell r="G43">
            <v>43563588.43</v>
          </cell>
        </row>
        <row r="44">
          <cell r="F44" t="str">
            <v>169240</v>
          </cell>
          <cell r="G44">
            <v>271650.11</v>
          </cell>
        </row>
        <row r="45">
          <cell r="F45" t="str">
            <v>169244</v>
          </cell>
          <cell r="G45">
            <v>8305400.6900000004</v>
          </cell>
        </row>
        <row r="46">
          <cell r="F46" t="str">
            <v>169301</v>
          </cell>
          <cell r="G46">
            <v>2613084.58</v>
          </cell>
        </row>
        <row r="47">
          <cell r="F47" t="str">
            <v>169302</v>
          </cell>
          <cell r="G47">
            <v>-1726239121.8400002</v>
          </cell>
        </row>
        <row r="48">
          <cell r="F48" t="str">
            <v>169314</v>
          </cell>
          <cell r="G48">
            <v>-48841590.659999847</v>
          </cell>
        </row>
        <row r="49">
          <cell r="F49" t="str">
            <v>169318</v>
          </cell>
          <cell r="G49">
            <v>58776515016.730003</v>
          </cell>
        </row>
        <row r="50">
          <cell r="F50" t="str">
            <v>169320</v>
          </cell>
          <cell r="G50">
            <v>-91908.61</v>
          </cell>
        </row>
        <row r="51">
          <cell r="F51" t="str">
            <v>169322</v>
          </cell>
          <cell r="G51">
            <v>193092375.84</v>
          </cell>
        </row>
        <row r="52">
          <cell r="F52" t="str">
            <v>169324</v>
          </cell>
          <cell r="G52">
            <v>46443684.75</v>
          </cell>
        </row>
        <row r="53">
          <cell r="F53" t="str">
            <v>169326</v>
          </cell>
          <cell r="G53">
            <v>-57764428375.949997</v>
          </cell>
        </row>
        <row r="54">
          <cell r="F54" t="str">
            <v>169328</v>
          </cell>
          <cell r="G54">
            <v>64791392.140000001</v>
          </cell>
        </row>
        <row r="55">
          <cell r="F55" t="str">
            <v>169332</v>
          </cell>
          <cell r="G55">
            <v>-17592898.43</v>
          </cell>
        </row>
        <row r="56">
          <cell r="F56" t="str">
            <v>169333</v>
          </cell>
          <cell r="G56">
            <v>37763116.82</v>
          </cell>
        </row>
        <row r="57">
          <cell r="F57" t="str">
            <v>169340</v>
          </cell>
          <cell r="G57">
            <v>13376209.350000001</v>
          </cell>
        </row>
        <row r="58">
          <cell r="F58" t="str">
            <v>169342</v>
          </cell>
          <cell r="G58">
            <v>-10744213.41</v>
          </cell>
        </row>
        <row r="59">
          <cell r="F59" t="str">
            <v>169344</v>
          </cell>
          <cell r="G59">
            <v>164321522.36000001</v>
          </cell>
        </row>
        <row r="60">
          <cell r="F60" t="str">
            <v>169346</v>
          </cell>
          <cell r="G60">
            <v>269021671.17000002</v>
          </cell>
        </row>
        <row r="61">
          <cell r="F61" t="str">
            <v>181001</v>
          </cell>
          <cell r="G61">
            <v>-61786.32</v>
          </cell>
        </row>
        <row r="62">
          <cell r="F62" t="str">
            <v>210001</v>
          </cell>
          <cell r="G62">
            <v>1300000000</v>
          </cell>
        </row>
        <row r="63">
          <cell r="F63" t="str">
            <v>210003</v>
          </cell>
          <cell r="G63">
            <v>-1300000000</v>
          </cell>
        </row>
        <row r="64">
          <cell r="F64" t="str">
            <v>210011</v>
          </cell>
          <cell r="G64">
            <v>-1300000000</v>
          </cell>
        </row>
        <row r="65">
          <cell r="F65" t="str">
            <v>210013</v>
          </cell>
          <cell r="G65">
            <v>1300000000</v>
          </cell>
        </row>
        <row r="66">
          <cell r="F66" t="str">
            <v>210211</v>
          </cell>
          <cell r="G66">
            <v>-3100000000</v>
          </cell>
        </row>
        <row r="67">
          <cell r="F67" t="str">
            <v>210213</v>
          </cell>
          <cell r="G67">
            <v>3100000000</v>
          </cell>
        </row>
        <row r="68">
          <cell r="F68" t="str">
            <v>210401</v>
          </cell>
          <cell r="G68">
            <v>6931455568</v>
          </cell>
        </row>
        <row r="69">
          <cell r="F69" t="str">
            <v>210403</v>
          </cell>
          <cell r="G69">
            <v>-6931455568</v>
          </cell>
        </row>
        <row r="70">
          <cell r="F70" t="str">
            <v>210411</v>
          </cell>
          <cell r="G70">
            <v>-1681455568</v>
          </cell>
        </row>
        <row r="71">
          <cell r="F71" t="str">
            <v>210413</v>
          </cell>
          <cell r="G71">
            <v>1681455568</v>
          </cell>
        </row>
        <row r="72">
          <cell r="F72" t="str">
            <v>210601</v>
          </cell>
          <cell r="G72">
            <v>5695000000</v>
          </cell>
        </row>
        <row r="73">
          <cell r="F73" t="str">
            <v>210603</v>
          </cell>
          <cell r="G73">
            <v>-5695000000</v>
          </cell>
        </row>
        <row r="74">
          <cell r="F74" t="str">
            <v>210611</v>
          </cell>
          <cell r="G74">
            <v>-5695000000</v>
          </cell>
        </row>
        <row r="75">
          <cell r="F75" t="str">
            <v>210613</v>
          </cell>
          <cell r="G75">
            <v>5695000000</v>
          </cell>
        </row>
        <row r="76">
          <cell r="F76" t="str">
            <v>210628</v>
          </cell>
          <cell r="G76">
            <v>-40000000</v>
          </cell>
        </row>
        <row r="77">
          <cell r="F77" t="str">
            <v>210629</v>
          </cell>
          <cell r="G77">
            <v>40000000</v>
          </cell>
        </row>
        <row r="78">
          <cell r="F78" t="str">
            <v>210630</v>
          </cell>
          <cell r="G78">
            <v>40000000</v>
          </cell>
        </row>
        <row r="79">
          <cell r="F79" t="str">
            <v>210631</v>
          </cell>
          <cell r="G79">
            <v>-40000000</v>
          </cell>
        </row>
        <row r="80">
          <cell r="F80" t="str">
            <v>210638</v>
          </cell>
          <cell r="G80">
            <v>3000000000</v>
          </cell>
        </row>
        <row r="81">
          <cell r="F81" t="str">
            <v>210639</v>
          </cell>
          <cell r="G81">
            <v>-3000000000</v>
          </cell>
        </row>
        <row r="82">
          <cell r="F82" t="str">
            <v>210640</v>
          </cell>
          <cell r="G82">
            <v>-3000000000</v>
          </cell>
        </row>
        <row r="83">
          <cell r="F83" t="str">
            <v>210641</v>
          </cell>
          <cell r="G83">
            <v>3000000000</v>
          </cell>
        </row>
        <row r="84">
          <cell r="F84" t="str">
            <v>210658</v>
          </cell>
          <cell r="G84">
            <v>-2590000000</v>
          </cell>
        </row>
        <row r="85">
          <cell r="F85" t="str">
            <v>210659</v>
          </cell>
          <cell r="G85">
            <v>2590000000</v>
          </cell>
        </row>
        <row r="86">
          <cell r="F86" t="str">
            <v>210660</v>
          </cell>
          <cell r="G86">
            <v>2590000000</v>
          </cell>
        </row>
        <row r="87">
          <cell r="F87" t="str">
            <v>210661</v>
          </cell>
          <cell r="G87">
            <v>-2590000000</v>
          </cell>
        </row>
        <row r="88">
          <cell r="F88" t="str">
            <v>213101</v>
          </cell>
          <cell r="G88">
            <v>-40000000</v>
          </cell>
        </row>
        <row r="89">
          <cell r="F89" t="str">
            <v>213110</v>
          </cell>
          <cell r="G89">
            <v>-210015.4</v>
          </cell>
        </row>
        <row r="90">
          <cell r="F90" t="str">
            <v>213120</v>
          </cell>
          <cell r="G90">
            <v>108507.29</v>
          </cell>
        </row>
        <row r="91">
          <cell r="F91" t="str">
            <v>213130</v>
          </cell>
          <cell r="G91">
            <v>-17547.169999999998</v>
          </cell>
        </row>
        <row r="92">
          <cell r="F92" t="str">
            <v>213501</v>
          </cell>
          <cell r="G92">
            <v>6642578000</v>
          </cell>
        </row>
        <row r="93">
          <cell r="F93" t="str">
            <v>213610</v>
          </cell>
          <cell r="G93">
            <v>997247.19</v>
          </cell>
        </row>
        <row r="94">
          <cell r="F94" t="str">
            <v>213630</v>
          </cell>
          <cell r="G94">
            <v>-40671932.429999962</v>
          </cell>
        </row>
        <row r="95">
          <cell r="F95" t="str">
            <v>213660</v>
          </cell>
          <cell r="G95">
            <v>6892.75</v>
          </cell>
        </row>
        <row r="96">
          <cell r="F96" t="str">
            <v>213670</v>
          </cell>
          <cell r="G96">
            <v>-25513.46</v>
          </cell>
        </row>
        <row r="97">
          <cell r="F97" t="str">
            <v>214001</v>
          </cell>
          <cell r="G97">
            <v>400000000</v>
          </cell>
        </row>
        <row r="98">
          <cell r="F98" t="str">
            <v>214010</v>
          </cell>
          <cell r="G98">
            <v>274080.17</v>
          </cell>
        </row>
        <row r="99">
          <cell r="F99" t="str">
            <v>214020</v>
          </cell>
          <cell r="G99">
            <v>158810.92000000001</v>
          </cell>
        </row>
        <row r="100">
          <cell r="F100" t="str">
            <v>214030</v>
          </cell>
          <cell r="G100">
            <v>1405336.13</v>
          </cell>
        </row>
        <row r="101">
          <cell r="F101" t="str">
            <v>214060</v>
          </cell>
          <cell r="G101">
            <v>634458.97</v>
          </cell>
        </row>
        <row r="102">
          <cell r="F102" t="str">
            <v>214070</v>
          </cell>
          <cell r="G102">
            <v>11479572.9</v>
          </cell>
        </row>
        <row r="103">
          <cell r="F103" t="str">
            <v>214101</v>
          </cell>
          <cell r="G103">
            <v>-2400000000</v>
          </cell>
        </row>
        <row r="104">
          <cell r="F104" t="str">
            <v>214110</v>
          </cell>
          <cell r="G104">
            <v>3072729.6</v>
          </cell>
        </row>
        <row r="105">
          <cell r="F105" t="str">
            <v>214120</v>
          </cell>
          <cell r="G105">
            <v>-22448174.410000004</v>
          </cell>
        </row>
        <row r="106">
          <cell r="F106" t="str">
            <v>214130</v>
          </cell>
          <cell r="G106">
            <v>-1057698.79</v>
          </cell>
        </row>
        <row r="107">
          <cell r="F107" t="str">
            <v>214140</v>
          </cell>
          <cell r="G107">
            <v>407571.15</v>
          </cell>
        </row>
        <row r="108">
          <cell r="F108" t="str">
            <v>214150</v>
          </cell>
          <cell r="G108">
            <v>-7267904.2800000003</v>
          </cell>
        </row>
        <row r="109">
          <cell r="F109" t="str">
            <v>214160</v>
          </cell>
          <cell r="G109">
            <v>-5566072.1900000004</v>
          </cell>
        </row>
        <row r="110">
          <cell r="F110" t="str">
            <v>214170</v>
          </cell>
          <cell r="G110">
            <v>-23187435.280000001</v>
          </cell>
        </row>
        <row r="111">
          <cell r="F111" t="str">
            <v>214601</v>
          </cell>
          <cell r="G111">
            <v>-90000000</v>
          </cell>
        </row>
        <row r="112">
          <cell r="F112" t="str">
            <v>214610</v>
          </cell>
          <cell r="G112">
            <v>421713.76</v>
          </cell>
        </row>
        <row r="113">
          <cell r="F113" t="str">
            <v>214701</v>
          </cell>
          <cell r="G113">
            <v>-155431000</v>
          </cell>
        </row>
        <row r="114">
          <cell r="F114" t="str">
            <v>214710</v>
          </cell>
          <cell r="G114">
            <v>1126715.8799999999</v>
          </cell>
        </row>
        <row r="115">
          <cell r="F115" t="str">
            <v>214720</v>
          </cell>
          <cell r="G115">
            <v>88544.87</v>
          </cell>
        </row>
        <row r="116">
          <cell r="F116" t="str">
            <v>214730</v>
          </cell>
          <cell r="G116">
            <v>-28296.33</v>
          </cell>
        </row>
        <row r="117">
          <cell r="F117" t="str">
            <v>214801</v>
          </cell>
          <cell r="G117">
            <v>-8560229677</v>
          </cell>
        </row>
        <row r="118">
          <cell r="F118" t="str">
            <v>214810</v>
          </cell>
          <cell r="G118">
            <v>2743018.94</v>
          </cell>
        </row>
        <row r="119">
          <cell r="F119" t="str">
            <v>214820</v>
          </cell>
          <cell r="G119">
            <v>-745809.5</v>
          </cell>
        </row>
        <row r="120">
          <cell r="F120" t="str">
            <v>214830</v>
          </cell>
          <cell r="G120">
            <v>305536.09000000003</v>
          </cell>
        </row>
        <row r="121">
          <cell r="F121" t="str">
            <v>214860</v>
          </cell>
          <cell r="G121">
            <v>251209.05</v>
          </cell>
        </row>
        <row r="122">
          <cell r="F122" t="str">
            <v>214870</v>
          </cell>
          <cell r="G122">
            <v>1113272.6000000001</v>
          </cell>
        </row>
        <row r="123">
          <cell r="F123" t="str">
            <v>214901</v>
          </cell>
          <cell r="G123">
            <v>5436869677</v>
          </cell>
        </row>
        <row r="124">
          <cell r="F124" t="str">
            <v>214910</v>
          </cell>
          <cell r="G124">
            <v>-2789433.54</v>
          </cell>
        </row>
        <row r="125">
          <cell r="F125" t="str">
            <v>214920</v>
          </cell>
          <cell r="G125">
            <v>3273550.42</v>
          </cell>
        </row>
        <row r="126">
          <cell r="F126" t="str">
            <v>214930</v>
          </cell>
          <cell r="G126">
            <v>-1076944.04</v>
          </cell>
        </row>
        <row r="127">
          <cell r="F127" t="str">
            <v>214950</v>
          </cell>
          <cell r="G127">
            <v>-88631.46</v>
          </cell>
        </row>
        <row r="128">
          <cell r="F128" t="str">
            <v>214960</v>
          </cell>
          <cell r="G128">
            <v>564353.57999999996</v>
          </cell>
        </row>
        <row r="129">
          <cell r="F129" t="str">
            <v>214970</v>
          </cell>
          <cell r="G129">
            <v>-1974099.07</v>
          </cell>
        </row>
        <row r="130">
          <cell r="F130" t="str">
            <v>215101</v>
          </cell>
          <cell r="G130">
            <v>-3584000</v>
          </cell>
        </row>
        <row r="131">
          <cell r="F131" t="str">
            <v>215161</v>
          </cell>
          <cell r="G131">
            <v>159055887</v>
          </cell>
        </row>
        <row r="132">
          <cell r="F132" t="str">
            <v>216101</v>
          </cell>
          <cell r="G132">
            <v>-45516917.009999998</v>
          </cell>
        </row>
        <row r="133">
          <cell r="F133" t="str">
            <v>216210</v>
          </cell>
          <cell r="G133">
            <v>6470.88</v>
          </cell>
        </row>
        <row r="134">
          <cell r="F134" t="str">
            <v>216230</v>
          </cell>
          <cell r="G134">
            <v>-24399849.810000002</v>
          </cell>
        </row>
        <row r="135">
          <cell r="F135" t="str">
            <v>216250</v>
          </cell>
          <cell r="G135">
            <v>-1755539.83</v>
          </cell>
        </row>
        <row r="136">
          <cell r="F136" t="str">
            <v>222300</v>
          </cell>
          <cell r="G136">
            <v>1731028.23</v>
          </cell>
        </row>
        <row r="137">
          <cell r="F137" t="str">
            <v>222315</v>
          </cell>
          <cell r="G137">
            <v>1262039.06</v>
          </cell>
        </row>
        <row r="138">
          <cell r="F138" t="str">
            <v>222400</v>
          </cell>
          <cell r="G138">
            <v>-32894218.630000208</v>
          </cell>
        </row>
        <row r="139">
          <cell r="F139" t="str">
            <v>222415</v>
          </cell>
          <cell r="G139">
            <v>220703.1</v>
          </cell>
        </row>
        <row r="140">
          <cell r="F140" t="str">
            <v>222500</v>
          </cell>
          <cell r="G140">
            <v>-8809542.6000000034</v>
          </cell>
        </row>
        <row r="141">
          <cell r="F141" t="str">
            <v>222515</v>
          </cell>
          <cell r="G141">
            <v>7086.05</v>
          </cell>
        </row>
        <row r="142">
          <cell r="F142" t="str">
            <v>222600</v>
          </cell>
          <cell r="G142">
            <v>38620721.450000025</v>
          </cell>
        </row>
        <row r="143">
          <cell r="F143" t="str">
            <v>222615</v>
          </cell>
          <cell r="G143">
            <v>1463328.64</v>
          </cell>
        </row>
        <row r="144">
          <cell r="F144" t="str">
            <v>225021</v>
          </cell>
          <cell r="G144">
            <v>3067108</v>
          </cell>
        </row>
        <row r="145">
          <cell r="F145" t="str">
            <v>225022</v>
          </cell>
          <cell r="G145">
            <v>-161725205</v>
          </cell>
        </row>
        <row r="146">
          <cell r="F146" t="str">
            <v>225030</v>
          </cell>
          <cell r="G146">
            <v>11</v>
          </cell>
        </row>
        <row r="147">
          <cell r="F147" t="str">
            <v>225400</v>
          </cell>
          <cell r="G147">
            <v>1075886.28</v>
          </cell>
        </row>
        <row r="148">
          <cell r="F148" t="str">
            <v>225415</v>
          </cell>
          <cell r="G148">
            <v>13815.31</v>
          </cell>
        </row>
        <row r="149">
          <cell r="F149" t="str">
            <v>228200</v>
          </cell>
          <cell r="G149">
            <v>0</v>
          </cell>
        </row>
        <row r="150">
          <cell r="F150" t="str">
            <v>228215</v>
          </cell>
          <cell r="G150">
            <v>304586.36</v>
          </cell>
        </row>
        <row r="151">
          <cell r="F151" t="str">
            <v>228600</v>
          </cell>
          <cell r="G151">
            <v>-325520.83</v>
          </cell>
        </row>
        <row r="152">
          <cell r="F152" t="str">
            <v>228700</v>
          </cell>
          <cell r="G152">
            <v>-3.7252902984619141E-9</v>
          </cell>
        </row>
        <row r="153">
          <cell r="F153" t="str">
            <v>228715</v>
          </cell>
          <cell r="G153">
            <v>328037.59000000003</v>
          </cell>
        </row>
        <row r="154">
          <cell r="F154" t="str">
            <v>228800</v>
          </cell>
          <cell r="G154">
            <v>-282761509.7299999</v>
          </cell>
        </row>
        <row r="155">
          <cell r="F155" t="str">
            <v>228815</v>
          </cell>
          <cell r="G155">
            <v>-0.01</v>
          </cell>
        </row>
        <row r="156">
          <cell r="F156" t="str">
            <v>273111</v>
          </cell>
          <cell r="G156">
            <v>0</v>
          </cell>
        </row>
        <row r="157">
          <cell r="F157" t="str">
            <v>280000</v>
          </cell>
          <cell r="G157">
            <v>0</v>
          </cell>
        </row>
        <row r="158">
          <cell r="F158" t="str">
            <v>280002</v>
          </cell>
          <cell r="G158">
            <v>0</v>
          </cell>
        </row>
        <row r="159">
          <cell r="F159" t="str">
            <v>333320</v>
          </cell>
          <cell r="G159">
            <v>816707.43</v>
          </cell>
        </row>
        <row r="160">
          <cell r="F160" t="str">
            <v>333321</v>
          </cell>
          <cell r="G160">
            <v>-1015191.11</v>
          </cell>
        </row>
        <row r="161">
          <cell r="F161" t="str">
            <v>512300</v>
          </cell>
          <cell r="G161">
            <v>77244737.790000007</v>
          </cell>
        </row>
        <row r="162">
          <cell r="F162" t="str">
            <v>512310</v>
          </cell>
          <cell r="G162">
            <v>275015.40000000002</v>
          </cell>
        </row>
        <row r="163">
          <cell r="F163" t="str">
            <v>512320</v>
          </cell>
          <cell r="G163">
            <v>-143507.29</v>
          </cell>
        </row>
        <row r="164">
          <cell r="F164" t="str">
            <v>512330</v>
          </cell>
          <cell r="G164">
            <v>56047.17</v>
          </cell>
        </row>
        <row r="165">
          <cell r="F165" t="str">
            <v>512400</v>
          </cell>
          <cell r="G165">
            <v>1341862527.47</v>
          </cell>
        </row>
        <row r="166">
          <cell r="F166" t="str">
            <v>512410</v>
          </cell>
          <cell r="G166">
            <v>4403190.2300000004</v>
          </cell>
        </row>
        <row r="167">
          <cell r="F167" t="str">
            <v>512420</v>
          </cell>
          <cell r="G167">
            <v>-7950636.5099999998</v>
          </cell>
        </row>
        <row r="168">
          <cell r="F168" t="str">
            <v>512430</v>
          </cell>
          <cell r="G168">
            <v>12062362.66</v>
          </cell>
        </row>
        <row r="169">
          <cell r="F169" t="str">
            <v>512440</v>
          </cell>
          <cell r="G169">
            <v>-407571.15</v>
          </cell>
        </row>
        <row r="170">
          <cell r="F170" t="str">
            <v>512450</v>
          </cell>
          <cell r="G170">
            <v>7267904.2800000003</v>
          </cell>
        </row>
        <row r="171">
          <cell r="F171" t="str">
            <v>512460</v>
          </cell>
          <cell r="G171">
            <v>-5830441.9100000001</v>
          </cell>
        </row>
        <row r="172">
          <cell r="F172" t="str">
            <v>512470</v>
          </cell>
          <cell r="G172">
            <v>14259878.15</v>
          </cell>
        </row>
        <row r="173">
          <cell r="F173" t="str">
            <v>512500</v>
          </cell>
          <cell r="G173">
            <v>36972668.969999999</v>
          </cell>
        </row>
        <row r="174">
          <cell r="F174" t="str">
            <v>512510</v>
          </cell>
          <cell r="G174">
            <v>1487567.27</v>
          </cell>
        </row>
        <row r="175">
          <cell r="F175" t="str">
            <v>512520</v>
          </cell>
          <cell r="G175">
            <v>-88544.87</v>
          </cell>
        </row>
        <row r="176">
          <cell r="F176" t="str">
            <v>512530</v>
          </cell>
          <cell r="G176">
            <v>28296.33</v>
          </cell>
        </row>
        <row r="177">
          <cell r="F177" t="str">
            <v>512600</v>
          </cell>
          <cell r="G177">
            <v>810252760.98000014</v>
          </cell>
        </row>
        <row r="178">
          <cell r="F178" t="str">
            <v>512610</v>
          </cell>
          <cell r="G178">
            <v>6515187.6200000001</v>
          </cell>
        </row>
        <row r="179">
          <cell r="F179" t="str">
            <v>512620</v>
          </cell>
          <cell r="G179">
            <v>-1458805.43</v>
          </cell>
        </row>
        <row r="180">
          <cell r="F180" t="str">
            <v>512630</v>
          </cell>
          <cell r="G180">
            <v>748733.85</v>
          </cell>
        </row>
        <row r="181">
          <cell r="F181" t="str">
            <v>512650</v>
          </cell>
          <cell r="G181">
            <v>88631.46</v>
          </cell>
        </row>
        <row r="182">
          <cell r="F182" t="str">
            <v>512660</v>
          </cell>
          <cell r="G182">
            <v>-815562.63</v>
          </cell>
        </row>
        <row r="183">
          <cell r="F183" t="str">
            <v>512670</v>
          </cell>
          <cell r="G183">
            <v>801790.85</v>
          </cell>
        </row>
        <row r="184">
          <cell r="F184" t="str">
            <v>514610</v>
          </cell>
          <cell r="G184">
            <v>4231367.6100000003</v>
          </cell>
        </row>
        <row r="185">
          <cell r="F185" t="str">
            <v>514630</v>
          </cell>
          <cell r="G185">
            <v>513574638.86999995</v>
          </cell>
        </row>
        <row r="186">
          <cell r="F186" t="str">
            <v>514660</v>
          </cell>
          <cell r="G186">
            <v>-6892.75</v>
          </cell>
        </row>
        <row r="187">
          <cell r="F187" t="str">
            <v>514670</v>
          </cell>
          <cell r="G187">
            <v>25513.46</v>
          </cell>
        </row>
        <row r="188">
          <cell r="F188" t="str">
            <v>516200</v>
          </cell>
          <cell r="G188">
            <v>1011557.7</v>
          </cell>
        </row>
        <row r="189">
          <cell r="F189" t="str">
            <v>516210</v>
          </cell>
          <cell r="G189">
            <v>23527.97</v>
          </cell>
        </row>
        <row r="190">
          <cell r="F190" t="str">
            <v>516230</v>
          </cell>
          <cell r="G190">
            <v>30849848.650000002</v>
          </cell>
        </row>
        <row r="191">
          <cell r="F191" t="str">
            <v>516250</v>
          </cell>
          <cell r="G191">
            <v>1755539.83</v>
          </cell>
        </row>
        <row r="192">
          <cell r="F192" t="str">
            <v>518000</v>
          </cell>
          <cell r="G192">
            <v>1118949981.53</v>
          </cell>
        </row>
        <row r="193">
          <cell r="F193" t="str">
            <v>518036</v>
          </cell>
          <cell r="G193">
            <v>469865.85</v>
          </cell>
        </row>
        <row r="194">
          <cell r="F194" t="str">
            <v>518066</v>
          </cell>
          <cell r="G194">
            <v>-816707.43</v>
          </cell>
        </row>
        <row r="195">
          <cell r="F195" t="str">
            <v>518076</v>
          </cell>
          <cell r="G195">
            <v>1015191.11</v>
          </cell>
        </row>
        <row r="196">
          <cell r="F196" t="str">
            <v>518200</v>
          </cell>
          <cell r="G196">
            <v>16415208.479999999</v>
          </cell>
        </row>
        <row r="197">
          <cell r="F197" t="str">
            <v>518424</v>
          </cell>
          <cell r="G197">
            <v>-728311.45</v>
          </cell>
        </row>
        <row r="198">
          <cell r="F198" t="str">
            <v>518425</v>
          </cell>
          <cell r="G198">
            <v>-12313.38</v>
          </cell>
        </row>
        <row r="199">
          <cell r="F199" t="str">
            <v>518445</v>
          </cell>
          <cell r="G199">
            <v>-4973382.6500000004</v>
          </cell>
        </row>
        <row r="200">
          <cell r="F200" t="str">
            <v>518600</v>
          </cell>
          <cell r="G200">
            <v>325520.83</v>
          </cell>
        </row>
        <row r="201">
          <cell r="F201" t="str">
            <v>518636</v>
          </cell>
          <cell r="G201">
            <v>80154570.060000002</v>
          </cell>
        </row>
        <row r="202">
          <cell r="F202" t="str">
            <v>518700</v>
          </cell>
          <cell r="G202">
            <v>9931370.3599999994</v>
          </cell>
        </row>
        <row r="203">
          <cell r="F203" t="str">
            <v>518736</v>
          </cell>
          <cell r="G203">
            <v>19983820.330000002</v>
          </cell>
        </row>
        <row r="204">
          <cell r="F204" t="str">
            <v>519008</v>
          </cell>
          <cell r="G204">
            <v>-38444513.560000002</v>
          </cell>
        </row>
        <row r="205">
          <cell r="F205" t="str">
            <v>519009</v>
          </cell>
          <cell r="G205">
            <v>-36666666.649999999</v>
          </cell>
        </row>
        <row r="206">
          <cell r="F206" t="str">
            <v>519010</v>
          </cell>
          <cell r="G206">
            <v>-3240729.18</v>
          </cell>
        </row>
        <row r="207">
          <cell r="F207" t="str">
            <v>519011</v>
          </cell>
          <cell r="G207">
            <v>-86539695.710000008</v>
          </cell>
        </row>
        <row r="208">
          <cell r="F208" t="str">
            <v>521112</v>
          </cell>
          <cell r="G208">
            <v>61786.36</v>
          </cell>
        </row>
        <row r="209">
          <cell r="F209" t="str">
            <v>528200</v>
          </cell>
          <cell r="G209">
            <v>-47724837.490000002</v>
          </cell>
        </row>
        <row r="210">
          <cell r="F210" t="str">
            <v>528700</v>
          </cell>
          <cell r="G210">
            <v>-16121350.33</v>
          </cell>
        </row>
        <row r="211">
          <cell r="F211" t="str">
            <v>528800</v>
          </cell>
          <cell r="G211">
            <v>-395046799.18000001</v>
          </cell>
        </row>
        <row r="212">
          <cell r="F212" t="str">
            <v>550001</v>
          </cell>
          <cell r="G212">
            <v>395046799.18000001</v>
          </cell>
        </row>
        <row r="213">
          <cell r="F213" t="str">
            <v>550002</v>
          </cell>
          <cell r="G213">
            <v>-395046799.18000001</v>
          </cell>
        </row>
        <row r="214">
          <cell r="F214" t="str">
            <v>550003</v>
          </cell>
          <cell r="G214">
            <v>-13793840.359999999</v>
          </cell>
        </row>
        <row r="215">
          <cell r="F215" t="str">
            <v>550004</v>
          </cell>
          <cell r="G215">
            <v>13793840.359999999</v>
          </cell>
        </row>
        <row r="216">
          <cell r="F216" t="str">
            <v>550010</v>
          </cell>
          <cell r="G216">
            <v>-72221362.849999994</v>
          </cell>
        </row>
        <row r="217">
          <cell r="F217" t="str">
            <v>550011</v>
          </cell>
          <cell r="G217">
            <v>72221362.849999994</v>
          </cell>
        </row>
        <row r="218">
          <cell r="F218" t="str">
            <v>633308</v>
          </cell>
          <cell r="G218">
            <v>285940545.59000015</v>
          </cell>
        </row>
        <row r="219">
          <cell r="F219" t="str">
            <v>633319</v>
          </cell>
          <cell r="G219">
            <v>226563.08</v>
          </cell>
        </row>
        <row r="220">
          <cell r="F220" t="str">
            <v>733318</v>
          </cell>
          <cell r="G220">
            <v>59114.9</v>
          </cell>
        </row>
        <row r="221">
          <cell r="F221" t="str">
            <v>747439</v>
          </cell>
          <cell r="G221">
            <v>-0.04</v>
          </cell>
        </row>
        <row r="222">
          <cell r="F222" t="str">
            <v>748001</v>
          </cell>
          <cell r="G222">
            <v>0</v>
          </cell>
        </row>
        <row r="223">
          <cell r="F223" t="str">
            <v>748002</v>
          </cell>
          <cell r="G223">
            <v>5078155.37</v>
          </cell>
        </row>
        <row r="224">
          <cell r="F224" t="str">
            <v>748003</v>
          </cell>
          <cell r="G224">
            <v>-1143935.49</v>
          </cell>
        </row>
        <row r="225">
          <cell r="F225" t="str">
            <v>767000</v>
          </cell>
          <cell r="G225">
            <v>-765000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477CD-98D9-4816-8211-F7F578B5DC47}">
  <sheetPr codeName="Sheet1"/>
  <dimension ref="A1:J28"/>
  <sheetViews>
    <sheetView zoomScale="75" zoomScaleNormal="75" workbookViewId="0">
      <selection activeCell="B5" sqref="B5:H5"/>
    </sheetView>
  </sheetViews>
  <sheetFormatPr defaultRowHeight="13.8" x14ac:dyDescent="0.3"/>
  <cols>
    <col min="1" max="1" width="2" style="15" customWidth="1"/>
    <col min="2" max="2" width="25.6640625" style="34" customWidth="1"/>
    <col min="3" max="3" width="25.6640625" style="32" customWidth="1"/>
    <col min="4" max="8" width="25.6640625" style="33" customWidth="1"/>
    <col min="10" max="10" width="17.33203125" bestFit="1" customWidth="1"/>
  </cols>
  <sheetData>
    <row r="1" spans="1:10" s="14" customFormat="1" ht="6.9" customHeight="1" x14ac:dyDescent="0.3">
      <c r="A1" s="10"/>
      <c r="B1" s="11"/>
      <c r="C1" s="12"/>
      <c r="D1" s="13"/>
      <c r="E1" s="13"/>
      <c r="F1" s="13"/>
      <c r="G1" s="13"/>
      <c r="H1" s="13"/>
    </row>
    <row r="2" spans="1:10" s="14" customFormat="1" ht="21.45" customHeight="1" x14ac:dyDescent="0.3">
      <c r="A2" s="10"/>
      <c r="B2" s="15"/>
      <c r="C2" s="12"/>
      <c r="D2" s="13"/>
      <c r="E2" s="13"/>
      <c r="F2" s="13"/>
      <c r="G2" s="13"/>
      <c r="H2" s="13"/>
    </row>
    <row r="3" spans="1:10" s="14" customFormat="1" ht="28.2" x14ac:dyDescent="0.5">
      <c r="A3" s="10"/>
      <c r="B3" s="15"/>
      <c r="C3" s="12"/>
      <c r="D3" s="89" t="s">
        <v>30</v>
      </c>
      <c r="E3" s="89"/>
      <c r="F3" s="89"/>
      <c r="G3" s="13"/>
      <c r="H3" s="13"/>
    </row>
    <row r="4" spans="1:10" s="14" customFormat="1" ht="18.149999999999999" customHeight="1" x14ac:dyDescent="0.3">
      <c r="A4" s="10"/>
      <c r="B4" s="16"/>
      <c r="C4" s="12"/>
      <c r="D4" s="13"/>
      <c r="E4" s="13"/>
      <c r="F4" s="13"/>
      <c r="G4" s="13"/>
      <c r="H4" s="13"/>
    </row>
    <row r="5" spans="1:10" s="14" customFormat="1" ht="20.85" customHeight="1" thickBot="1" x14ac:dyDescent="0.5">
      <c r="A5" s="10"/>
      <c r="B5" s="92" t="s">
        <v>28</v>
      </c>
      <c r="C5" s="92"/>
      <c r="D5" s="92"/>
      <c r="E5" s="92"/>
      <c r="F5" s="92"/>
      <c r="G5" s="92"/>
      <c r="H5" s="92"/>
    </row>
    <row r="6" spans="1:10" s="14" customFormat="1" ht="57.75" customHeight="1" x14ac:dyDescent="0.3">
      <c r="A6" s="10"/>
      <c r="B6" s="17" t="s">
        <v>0</v>
      </c>
      <c r="C6" s="18" t="s">
        <v>1</v>
      </c>
      <c r="D6" s="19" t="s">
        <v>13</v>
      </c>
      <c r="E6" s="19" t="s">
        <v>14</v>
      </c>
      <c r="F6" s="19" t="s">
        <v>15</v>
      </c>
      <c r="G6" s="19" t="s">
        <v>16</v>
      </c>
      <c r="H6" s="20" t="s">
        <v>17</v>
      </c>
    </row>
    <row r="7" spans="1:10" s="14" customFormat="1" ht="39.9" customHeight="1" x14ac:dyDescent="0.3">
      <c r="A7" s="10"/>
      <c r="B7" s="93" t="s">
        <v>18</v>
      </c>
      <c r="C7" s="21" t="s">
        <v>2</v>
      </c>
      <c r="D7" s="22">
        <f>-VLOOKUP(C7,[72]Summary!$A$5:$B$46,2,0)</f>
        <v>9638661000</v>
      </c>
      <c r="E7" s="22">
        <f>-VLOOKUP(C7,[72]Summary!$A$5:$E$46,5,0)</f>
        <v>10896953000</v>
      </c>
      <c r="F7" s="22">
        <f>-VLOOKUP(C7,[72]Summary!$A$5:$J$46,10,0)</f>
        <v>-10281907000</v>
      </c>
      <c r="G7" s="22">
        <v>0</v>
      </c>
      <c r="H7" s="23">
        <f>-VLOOKUP(C7,[72]Summary!$A$5:$L$46,12,0)</f>
        <v>10253707000</v>
      </c>
    </row>
    <row r="8" spans="1:10" s="14" customFormat="1" ht="39.9" customHeight="1" x14ac:dyDescent="0.3">
      <c r="A8" s="10"/>
      <c r="B8" s="94"/>
      <c r="C8" s="21" t="s">
        <v>29</v>
      </c>
      <c r="D8" s="22">
        <f>-VLOOKUP(C8,[72]Summary!$A$5:$B$46,2,0)</f>
        <v>0</v>
      </c>
      <c r="E8" s="22">
        <f>-VLOOKUP(C8,[72]Summary!$A$5:$E$46,5,0)</f>
        <v>200000000</v>
      </c>
      <c r="F8" s="22">
        <f>-VLOOKUP(C8,[72]Summary!$A$5:$J$46,10,0)</f>
        <v>0</v>
      </c>
      <c r="G8" s="22">
        <v>0</v>
      </c>
      <c r="H8" s="23">
        <f>-VLOOKUP(C8,[72]Summary!$A$5:$L$46,12,0)</f>
        <v>200000000</v>
      </c>
    </row>
    <row r="9" spans="1:10" s="14" customFormat="1" ht="39.9" customHeight="1" x14ac:dyDescent="0.3">
      <c r="A9" s="10"/>
      <c r="B9" s="37"/>
      <c r="C9" s="21" t="s">
        <v>27</v>
      </c>
      <c r="D9" s="22">
        <f>-VLOOKUP(C9,[72]Summary!$A$5:$B$46,2,0)</f>
        <v>590000000</v>
      </c>
      <c r="E9" s="22">
        <f>-VLOOKUP(C9,[72]Summary!$A$5:$E$46,5,0)</f>
        <v>620000000</v>
      </c>
      <c r="F9" s="22">
        <f>-VLOOKUP(C9,[72]Summary!$A$5:$J$46,10,0)</f>
        <v>0</v>
      </c>
      <c r="G9" s="22">
        <v>0</v>
      </c>
      <c r="H9" s="23">
        <f>-VLOOKUP(C9,[72]Summary!$A$5:$L$46,12,0)</f>
        <v>1210000000</v>
      </c>
    </row>
    <row r="10" spans="1:10" s="14" customFormat="1" ht="39.9" customHeight="1" x14ac:dyDescent="0.3">
      <c r="A10" s="10"/>
      <c r="B10" s="95" t="s">
        <v>3</v>
      </c>
      <c r="C10" s="96"/>
      <c r="D10" s="24">
        <f>SUM(D7:D9)</f>
        <v>10228661000</v>
      </c>
      <c r="E10" s="24">
        <f t="shared" ref="E10:H10" si="0">SUM(E7:E9)</f>
        <v>11716953000</v>
      </c>
      <c r="F10" s="24">
        <f t="shared" si="0"/>
        <v>-10281907000</v>
      </c>
      <c r="G10" s="24">
        <f t="shared" si="0"/>
        <v>0</v>
      </c>
      <c r="H10" s="24">
        <f t="shared" si="0"/>
        <v>11663707000</v>
      </c>
    </row>
    <row r="11" spans="1:10" s="14" customFormat="1" ht="39.9" customHeight="1" x14ac:dyDescent="0.3">
      <c r="A11" s="10"/>
      <c r="B11" s="93" t="s">
        <v>19</v>
      </c>
      <c r="C11" s="21" t="s">
        <v>4</v>
      </c>
      <c r="D11" s="22">
        <f>-VLOOKUP(C11,[72]Summary!$A$5:$B$46,2,0)</f>
        <v>76739666000</v>
      </c>
      <c r="E11" s="22">
        <f>-VLOOKUP(C11,[72]Summary!$A$5:$E$46,5,0)</f>
        <v>0</v>
      </c>
      <c r="F11" s="22">
        <f>-VLOOKUP(C11,[72]Summary!$A$5:$J$46,10,0)</f>
        <v>-2000000000</v>
      </c>
      <c r="G11" s="22">
        <v>0</v>
      </c>
      <c r="H11" s="23">
        <f>-VLOOKUP(C11,[72]Summary!$A$5:$L$46,12,0)</f>
        <v>74739666000</v>
      </c>
    </row>
    <row r="12" spans="1:10" s="26" customFormat="1" ht="39.9" customHeight="1" x14ac:dyDescent="0.3">
      <c r="A12" s="25"/>
      <c r="B12" s="97"/>
      <c r="C12" s="21" t="s">
        <v>5</v>
      </c>
      <c r="D12" s="22">
        <f>-VLOOKUP(C12,[72]Summary!$A$5:$B$46,2,0)</f>
        <v>38292290000</v>
      </c>
      <c r="E12" s="22">
        <f>-VLOOKUP(C12,[72]Summary!$A$5:$E$46,5,0)</f>
        <v>730000000</v>
      </c>
      <c r="F12" s="22">
        <f>-VLOOKUP(C12,[72]Summary!$A$5:$J$46,10,0)</f>
        <v>0</v>
      </c>
      <c r="G12" s="22"/>
      <c r="H12" s="23">
        <f>-VLOOKUP(C12,[72]Summary!$A$5:$L$46,12,0)</f>
        <v>39022290000</v>
      </c>
    </row>
    <row r="13" spans="1:10" s="14" customFormat="1" ht="39.9" customHeight="1" x14ac:dyDescent="0.3">
      <c r="A13" s="10"/>
      <c r="B13" s="97"/>
      <c r="C13" s="21" t="s">
        <v>6</v>
      </c>
      <c r="D13" s="22">
        <v>0</v>
      </c>
      <c r="E13" s="22">
        <v>0</v>
      </c>
      <c r="F13" s="22">
        <v>0</v>
      </c>
      <c r="G13" s="22">
        <v>0</v>
      </c>
      <c r="H13" s="23">
        <v>0</v>
      </c>
    </row>
    <row r="14" spans="1:10" s="14" customFormat="1" ht="39.9" customHeight="1" x14ac:dyDescent="0.3">
      <c r="A14" s="10"/>
      <c r="B14" s="97"/>
      <c r="C14" s="21" t="s">
        <v>7</v>
      </c>
      <c r="D14" s="22">
        <v>0</v>
      </c>
      <c r="E14" s="22">
        <v>0</v>
      </c>
      <c r="F14" s="22">
        <v>0</v>
      </c>
      <c r="G14" s="22">
        <v>0</v>
      </c>
      <c r="H14" s="23">
        <v>0</v>
      </c>
    </row>
    <row r="15" spans="1:10" s="14" customFormat="1" ht="39.9" customHeight="1" x14ac:dyDescent="0.3">
      <c r="A15" s="10"/>
      <c r="B15" s="97"/>
      <c r="C15" s="21" t="s">
        <v>8</v>
      </c>
      <c r="D15" s="22">
        <f>-VLOOKUP(C15,[72]Summary!$A$5:$B$46,2,0)+-[72]Summary!B41</f>
        <v>5198134130.8400002</v>
      </c>
      <c r="E15" s="22">
        <f>-VLOOKUP(C15,[72]Summary!$A$5:$E$46,5,0)</f>
        <v>0</v>
      </c>
      <c r="F15" s="22">
        <f>-VLOOKUP(C15,[72]Summary!$A$5:$J$46,10,0)+-[72]Summary!J41</f>
        <v>-37537960.460000001</v>
      </c>
      <c r="G15" s="22">
        <v>0</v>
      </c>
      <c r="H15" s="23">
        <f>-VLOOKUP(C15,[72]Summary!$A$5:$L$46,12,0)+-[72]Summary!L41</f>
        <v>5160596170.3800001</v>
      </c>
      <c r="J15" s="35"/>
    </row>
    <row r="16" spans="1:10" s="14" customFormat="1" ht="39.9" customHeight="1" x14ac:dyDescent="0.3">
      <c r="A16" s="10"/>
      <c r="B16" s="97"/>
      <c r="C16" s="21" t="s">
        <v>9</v>
      </c>
      <c r="D16" s="22">
        <f>-VLOOKUP(C16,[72]Summary!$A$5:$B$46,2,0)</f>
        <v>299669274.94999999</v>
      </c>
      <c r="E16" s="22">
        <f>-VLOOKUP(C16,[72]Summary!$A$5:$E$46,5,0)</f>
        <v>0</v>
      </c>
      <c r="F16" s="22">
        <f>-VLOOKUP(C16,[72]Summary!$A$5:$J$46,10,0)</f>
        <v>0</v>
      </c>
      <c r="G16" s="22">
        <f>-VLOOKUP(C16,[72]Summary!$A$5:$K$46,11,0)</f>
        <v>5877813.0499999998</v>
      </c>
      <c r="H16" s="23">
        <f>-VLOOKUP(C16,[72]Summary!$A$5:$L$46,12,0)</f>
        <v>305547088</v>
      </c>
    </row>
    <row r="17" spans="1:10" s="14" customFormat="1" ht="39.9" customHeight="1" x14ac:dyDescent="0.3">
      <c r="A17" s="10"/>
      <c r="B17" s="97"/>
      <c r="C17" s="21" t="s">
        <v>10</v>
      </c>
      <c r="D17" s="22">
        <f>-VLOOKUP(C17,[72]Summary!$A$5:$B$46,2,0)</f>
        <v>8243521408</v>
      </c>
      <c r="E17" s="22">
        <f>-VLOOKUP(C17,[72]Summary!$A$5:$E$46,5,0)</f>
        <v>0</v>
      </c>
      <c r="F17" s="22">
        <f>-VLOOKUP(C17,[72]Summary!$A$5:$J$46,10,0)</f>
        <v>0</v>
      </c>
      <c r="G17" s="22"/>
      <c r="H17" s="23">
        <f>-VLOOKUP(C17,[72]Summary!$A$5:$L$46,12,0)</f>
        <v>8243521408</v>
      </c>
    </row>
    <row r="18" spans="1:10" s="14" customFormat="1" ht="39.9" customHeight="1" x14ac:dyDescent="0.3">
      <c r="A18" s="10"/>
      <c r="B18" s="97"/>
      <c r="C18" s="21" t="s">
        <v>11</v>
      </c>
      <c r="D18" s="22">
        <f>-VLOOKUP(C18,[72]Summary!$A$5:$B$46,2,0)</f>
        <v>250000000</v>
      </c>
      <c r="E18" s="22">
        <f>-VLOOKUP(C18,[72]Summary!$A$5:$E$46,5,0)</f>
        <v>0</v>
      </c>
      <c r="F18" s="22">
        <f>-VLOOKUP(C18,[72]Summary!$A$5:$J$46,10,0)</f>
        <v>0</v>
      </c>
      <c r="G18" s="22">
        <v>0</v>
      </c>
      <c r="H18" s="23">
        <f>-VLOOKUP(C18,[72]Summary!$A$5:$L$46,12,0)</f>
        <v>250000000</v>
      </c>
      <c r="J18" s="27"/>
    </row>
    <row r="19" spans="1:10" s="14" customFormat="1" ht="45" customHeight="1" x14ac:dyDescent="0.3">
      <c r="A19" s="10"/>
      <c r="B19" s="98" t="s">
        <v>12</v>
      </c>
      <c r="C19" s="99"/>
      <c r="D19" s="28">
        <f>SUM(D11:D18)</f>
        <v>129023280813.78999</v>
      </c>
      <c r="E19" s="28">
        <f t="shared" ref="E19:H19" si="1">SUM(E11:E18)</f>
        <v>730000000</v>
      </c>
      <c r="F19" s="28">
        <f t="shared" si="1"/>
        <v>-2037537960.46</v>
      </c>
      <c r="G19" s="28">
        <f t="shared" si="1"/>
        <v>5877813.0499999998</v>
      </c>
      <c r="H19" s="29">
        <f t="shared" si="1"/>
        <v>127721620666.38</v>
      </c>
    </row>
    <row r="20" spans="1:10" s="14" customFormat="1" ht="45" customHeight="1" thickBot="1" x14ac:dyDescent="0.35">
      <c r="A20" s="10"/>
      <c r="B20" s="100" t="s">
        <v>20</v>
      </c>
      <c r="C20" s="101"/>
      <c r="D20" s="30">
        <f>D19+D10</f>
        <v>139251941813.78998</v>
      </c>
      <c r="E20" s="30">
        <f t="shared" ref="E20:H20" si="2">E19+E10</f>
        <v>12446953000</v>
      </c>
      <c r="F20" s="30">
        <f t="shared" si="2"/>
        <v>-12319444960.459999</v>
      </c>
      <c r="G20" s="30">
        <f>G19+G10</f>
        <v>5877813.0499999998</v>
      </c>
      <c r="H20" s="31">
        <f t="shared" si="2"/>
        <v>139385327666.38</v>
      </c>
    </row>
    <row r="22" spans="1:10" s="5" customFormat="1" ht="15.6" x14ac:dyDescent="0.3">
      <c r="A22" s="1"/>
      <c r="B22" s="2" t="s">
        <v>21</v>
      </c>
      <c r="C22" s="3"/>
      <c r="D22" s="4"/>
      <c r="E22" s="4"/>
      <c r="F22" s="4"/>
      <c r="G22" s="4"/>
      <c r="H22" s="4"/>
    </row>
    <row r="23" spans="1:10" s="5" customFormat="1" x14ac:dyDescent="0.3">
      <c r="A23" s="1"/>
      <c r="B23" s="6" t="s">
        <v>22</v>
      </c>
      <c r="C23" s="3"/>
      <c r="D23" s="7"/>
      <c r="E23" s="7"/>
      <c r="F23" s="7"/>
      <c r="G23" s="7"/>
      <c r="H23" s="7"/>
    </row>
    <row r="24" spans="1:10" s="5" customFormat="1" x14ac:dyDescent="0.3">
      <c r="A24" s="1"/>
      <c r="B24" s="8" t="s">
        <v>23</v>
      </c>
      <c r="C24" s="3"/>
      <c r="D24" s="7"/>
      <c r="E24" s="7"/>
      <c r="F24" s="7"/>
      <c r="G24" s="7"/>
      <c r="H24" s="7"/>
    </row>
    <row r="25" spans="1:10" s="5" customFormat="1" ht="28.5" customHeight="1" x14ac:dyDescent="0.3">
      <c r="A25" s="1"/>
      <c r="B25" s="90" t="s">
        <v>25</v>
      </c>
      <c r="C25" s="90"/>
      <c r="D25" s="90"/>
      <c r="E25" s="90"/>
      <c r="F25" s="90"/>
      <c r="G25" s="90"/>
      <c r="H25" s="90"/>
    </row>
    <row r="26" spans="1:10" s="5" customFormat="1" x14ac:dyDescent="0.3">
      <c r="A26" s="1"/>
      <c r="B26" s="36"/>
      <c r="C26" s="36"/>
      <c r="D26" s="36"/>
      <c r="E26" s="36"/>
      <c r="F26" s="36"/>
      <c r="G26" s="36"/>
      <c r="H26" s="36"/>
    </row>
    <row r="27" spans="1:10" s="5" customFormat="1" x14ac:dyDescent="0.3">
      <c r="A27" s="1"/>
      <c r="B27" s="9" t="s">
        <v>26</v>
      </c>
      <c r="C27" s="3"/>
      <c r="D27" s="4"/>
      <c r="E27" s="4"/>
      <c r="F27" s="4"/>
      <c r="G27" s="4"/>
      <c r="H27" s="4"/>
    </row>
    <row r="28" spans="1:10" s="5" customFormat="1" ht="87" customHeight="1" x14ac:dyDescent="0.3">
      <c r="A28" s="1"/>
      <c r="B28" s="91" t="s">
        <v>24</v>
      </c>
      <c r="C28" s="91"/>
      <c r="D28" s="91"/>
      <c r="E28" s="91"/>
      <c r="F28" s="91"/>
      <c r="G28" s="91"/>
      <c r="H28" s="91"/>
    </row>
  </sheetData>
  <mergeCells count="9">
    <mergeCell ref="D3:F3"/>
    <mergeCell ref="B25:H25"/>
    <mergeCell ref="B28:H28"/>
    <mergeCell ref="B5:H5"/>
    <mergeCell ref="B7:B8"/>
    <mergeCell ref="B10:C10"/>
    <mergeCell ref="B11:B18"/>
    <mergeCell ref="B19:C19"/>
    <mergeCell ref="B20:C20"/>
  </mergeCells>
  <pageMargins left="0.7" right="0.7" top="0.75" bottom="0.75" header="0.3" footer="0.3"/>
  <pageSetup paperSize="4" scale="65" orientation="landscape" r:id="rId1"/>
  <headerFooter alignWithMargins="0">
    <oddFooter>&amp;L&amp;"Calibri"&amp;11&amp;K000000_x000D_&amp;1#&amp;"Calibri"&amp;10&amp;K000000Fannie Mae Confidential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D2BE2-E343-4165-A234-A86EBBCCB7DF}">
  <sheetPr codeName="Sheet10">
    <tabColor rgb="FF00B0F0"/>
  </sheetPr>
  <dimension ref="A1:H27"/>
  <sheetViews>
    <sheetView showGridLines="0" zoomScale="75" zoomScaleNormal="75" workbookViewId="0">
      <selection activeCell="B4" sqref="B4:H4"/>
    </sheetView>
  </sheetViews>
  <sheetFormatPr defaultRowHeight="13.8" x14ac:dyDescent="0.3"/>
  <cols>
    <col min="1" max="1" width="2" style="15" customWidth="1"/>
    <col min="2" max="2" width="37.5546875" style="34" customWidth="1"/>
    <col min="3" max="3" width="25.77734375" style="32" customWidth="1"/>
    <col min="4" max="7" width="25.77734375" style="33" customWidth="1"/>
    <col min="8" max="8" width="27.44140625" style="33" customWidth="1"/>
    <col min="9" max="9" width="20.44140625" bestFit="1" customWidth="1"/>
    <col min="10" max="10" width="17.88671875" bestFit="1" customWidth="1"/>
    <col min="11" max="11" width="18.88671875" bestFit="1" customWidth="1"/>
    <col min="12" max="12" width="25" bestFit="1" customWidth="1"/>
    <col min="13" max="13" width="20.44140625" bestFit="1" customWidth="1"/>
    <col min="15" max="15" width="15.109375" customWidth="1"/>
  </cols>
  <sheetData>
    <row r="1" spans="1:8" s="14" customFormat="1" ht="27" customHeight="1" x14ac:dyDescent="0.3">
      <c r="A1" s="10"/>
      <c r="B1" s="11"/>
      <c r="C1" s="12"/>
      <c r="D1" s="13"/>
      <c r="E1" s="13"/>
      <c r="F1" s="13"/>
      <c r="G1" s="13"/>
      <c r="H1" s="13"/>
    </row>
    <row r="2" spans="1:8" s="14" customFormat="1" ht="29.25" customHeight="1" x14ac:dyDescent="0.5">
      <c r="A2" s="10"/>
      <c r="B2" s="15"/>
      <c r="C2" s="12"/>
      <c r="D2" s="89" t="s">
        <v>30</v>
      </c>
      <c r="E2" s="89"/>
      <c r="F2" s="89"/>
      <c r="G2" s="13"/>
      <c r="H2" s="13"/>
    </row>
    <row r="3" spans="1:8" s="14" customFormat="1" ht="18.3" customHeight="1" x14ac:dyDescent="0.3">
      <c r="A3" s="10"/>
      <c r="B3" s="16"/>
      <c r="C3" s="12"/>
      <c r="D3" s="13"/>
      <c r="E3" s="13"/>
      <c r="F3" s="13"/>
      <c r="G3" s="13"/>
      <c r="H3" s="13"/>
    </row>
    <row r="4" spans="1:8" s="14" customFormat="1" ht="20.85" customHeight="1" x14ac:dyDescent="0.45">
      <c r="A4" s="10"/>
      <c r="B4" s="92" t="s">
        <v>42</v>
      </c>
      <c r="C4" s="92"/>
      <c r="D4" s="92"/>
      <c r="E4" s="92"/>
      <c r="F4" s="92"/>
      <c r="G4" s="92"/>
      <c r="H4" s="92"/>
    </row>
    <row r="5" spans="1:8" s="14" customFormat="1" ht="57.75" customHeight="1" x14ac:dyDescent="0.3">
      <c r="A5" s="10"/>
      <c r="B5" s="41" t="s">
        <v>0</v>
      </c>
      <c r="C5" s="42" t="s">
        <v>1</v>
      </c>
      <c r="D5" s="43" t="s">
        <v>13</v>
      </c>
      <c r="E5" s="43" t="s">
        <v>14</v>
      </c>
      <c r="F5" s="43" t="s">
        <v>15</v>
      </c>
      <c r="G5" s="43" t="s">
        <v>16</v>
      </c>
      <c r="H5" s="44" t="s">
        <v>17</v>
      </c>
    </row>
    <row r="6" spans="1:8" s="14" customFormat="1" ht="40.049999999999997" customHeight="1" x14ac:dyDescent="0.3">
      <c r="A6" s="10"/>
      <c r="B6" s="104" t="s">
        <v>18</v>
      </c>
      <c r="C6" s="21" t="s">
        <v>2</v>
      </c>
      <c r="D6" s="22">
        <v>8024423000</v>
      </c>
      <c r="E6" s="22">
        <v>8626350000</v>
      </c>
      <c r="F6" s="22">
        <v>-7400361000</v>
      </c>
      <c r="G6" s="22">
        <v>0</v>
      </c>
      <c r="H6" s="45">
        <v>9250412000</v>
      </c>
    </row>
    <row r="7" spans="1:8" s="14" customFormat="1" ht="40.049999999999997" customHeight="1" x14ac:dyDescent="0.3">
      <c r="A7" s="10"/>
      <c r="B7" s="105"/>
      <c r="C7" s="21" t="s">
        <v>29</v>
      </c>
      <c r="D7" s="22">
        <v>1550000000</v>
      </c>
      <c r="E7" s="22">
        <v>0</v>
      </c>
      <c r="F7" s="22">
        <v>0</v>
      </c>
      <c r="G7" s="22">
        <v>460000000</v>
      </c>
      <c r="H7" s="45">
        <v>2010000000</v>
      </c>
    </row>
    <row r="8" spans="1:8" s="14" customFormat="1" ht="40.049999999999997" customHeight="1" x14ac:dyDescent="0.3">
      <c r="A8" s="10"/>
      <c r="B8" s="59"/>
      <c r="C8" s="21" t="s">
        <v>35</v>
      </c>
      <c r="D8" s="22">
        <v>4709100000</v>
      </c>
      <c r="E8" s="22">
        <v>15000000</v>
      </c>
      <c r="F8" s="22">
        <v>0</v>
      </c>
      <c r="G8" s="22">
        <v>-460000000</v>
      </c>
      <c r="H8" s="45">
        <v>4264100000</v>
      </c>
    </row>
    <row r="9" spans="1:8" s="14" customFormat="1" ht="40.049999999999997" customHeight="1" x14ac:dyDescent="0.3">
      <c r="A9" s="10"/>
      <c r="B9" s="106" t="s">
        <v>3</v>
      </c>
      <c r="C9" s="96"/>
      <c r="D9" s="24">
        <v>14283523000</v>
      </c>
      <c r="E9" s="24">
        <v>8641350000</v>
      </c>
      <c r="F9" s="24">
        <v>-7400361000</v>
      </c>
      <c r="G9" s="24">
        <v>0</v>
      </c>
      <c r="H9" s="47">
        <v>15524512000</v>
      </c>
    </row>
    <row r="10" spans="1:8" s="14" customFormat="1" ht="40.049999999999997" customHeight="1" x14ac:dyDescent="0.3">
      <c r="A10" s="10"/>
      <c r="B10" s="104" t="s">
        <v>19</v>
      </c>
      <c r="C10" s="21" t="s">
        <v>4</v>
      </c>
      <c r="D10" s="22">
        <v>61739666000</v>
      </c>
      <c r="E10" s="22">
        <v>0</v>
      </c>
      <c r="F10" s="22">
        <v>0</v>
      </c>
      <c r="G10" s="22">
        <v>0</v>
      </c>
      <c r="H10" s="45">
        <v>61739666000</v>
      </c>
    </row>
    <row r="11" spans="1:8" s="26" customFormat="1" ht="40.049999999999997" customHeight="1" x14ac:dyDescent="0.3">
      <c r="A11" s="25"/>
      <c r="B11" s="107"/>
      <c r="C11" s="21" t="s">
        <v>5</v>
      </c>
      <c r="D11" s="22">
        <v>40743290000</v>
      </c>
      <c r="E11" s="22">
        <v>390000000</v>
      </c>
      <c r="F11" s="22">
        <v>0</v>
      </c>
      <c r="G11" s="22">
        <v>-850000000</v>
      </c>
      <c r="H11" s="45">
        <v>40283290000</v>
      </c>
    </row>
    <row r="12" spans="1:8" s="14" customFormat="1" ht="40.049999999999997" customHeight="1" x14ac:dyDescent="0.3">
      <c r="A12" s="10"/>
      <c r="B12" s="107"/>
      <c r="C12" s="21" t="s">
        <v>6</v>
      </c>
      <c r="D12" s="22">
        <v>0</v>
      </c>
      <c r="E12" s="22">
        <v>0</v>
      </c>
      <c r="F12" s="22">
        <v>0</v>
      </c>
      <c r="G12" s="22">
        <v>0</v>
      </c>
      <c r="H12" s="45">
        <v>0</v>
      </c>
    </row>
    <row r="13" spans="1:8" s="14" customFormat="1" ht="40.049999999999997" customHeight="1" x14ac:dyDescent="0.3">
      <c r="A13" s="10"/>
      <c r="B13" s="107"/>
      <c r="C13" s="21" t="s">
        <v>7</v>
      </c>
      <c r="D13" s="22">
        <v>0</v>
      </c>
      <c r="E13" s="22">
        <v>0</v>
      </c>
      <c r="F13" s="22">
        <v>0</v>
      </c>
      <c r="G13" s="22">
        <v>0</v>
      </c>
      <c r="H13" s="45">
        <v>0</v>
      </c>
    </row>
    <row r="14" spans="1:8" s="14" customFormat="1" ht="40.049999999999997" customHeight="1" x14ac:dyDescent="0.3">
      <c r="A14" s="10"/>
      <c r="B14" s="107"/>
      <c r="C14" s="21" t="s">
        <v>8</v>
      </c>
      <c r="D14" s="22">
        <v>3651638896.04</v>
      </c>
      <c r="E14" s="22">
        <v>0</v>
      </c>
      <c r="F14" s="22">
        <v>-851453543.14999998</v>
      </c>
      <c r="G14" s="22">
        <v>0</v>
      </c>
      <c r="H14" s="45">
        <v>2800185352.8900003</v>
      </c>
    </row>
    <row r="15" spans="1:8" s="14" customFormat="1" ht="40.049999999999997" customHeight="1" x14ac:dyDescent="0.3">
      <c r="A15" s="10"/>
      <c r="B15" s="107"/>
      <c r="C15" s="21" t="s">
        <v>9</v>
      </c>
      <c r="D15" s="22">
        <v>302546179.10000002</v>
      </c>
      <c r="E15" s="22">
        <v>0</v>
      </c>
      <c r="F15" s="22">
        <v>0</v>
      </c>
      <c r="G15" s="22">
        <v>-1140841.6399999999</v>
      </c>
      <c r="H15" s="45">
        <v>301405337.45999998</v>
      </c>
    </row>
    <row r="16" spans="1:8" s="14" customFormat="1" ht="40.049999999999997" customHeight="1" x14ac:dyDescent="0.3">
      <c r="A16" s="10"/>
      <c r="B16" s="107"/>
      <c r="C16" s="21" t="s">
        <v>10</v>
      </c>
      <c r="D16" s="22">
        <v>9721201783</v>
      </c>
      <c r="E16" s="22">
        <v>0</v>
      </c>
      <c r="F16" s="22">
        <v>-391058625</v>
      </c>
      <c r="G16" s="22">
        <v>850000000</v>
      </c>
      <c r="H16" s="45">
        <v>10180143158</v>
      </c>
    </row>
    <row r="17" spans="1:8" s="14" customFormat="1" ht="40.049999999999997" customHeight="1" x14ac:dyDescent="0.3">
      <c r="A17" s="10"/>
      <c r="B17" s="107"/>
      <c r="C17" s="21" t="s">
        <v>11</v>
      </c>
      <c r="D17" s="22">
        <v>250000000</v>
      </c>
      <c r="E17" s="22">
        <v>0</v>
      </c>
      <c r="F17" s="22">
        <v>0</v>
      </c>
      <c r="G17" s="22">
        <v>0</v>
      </c>
      <c r="H17" s="45">
        <v>250000000</v>
      </c>
    </row>
    <row r="18" spans="1:8" s="14" customFormat="1" ht="45" customHeight="1" x14ac:dyDescent="0.3">
      <c r="A18" s="10"/>
      <c r="B18" s="108" t="s">
        <v>12</v>
      </c>
      <c r="C18" s="99"/>
      <c r="D18" s="28">
        <v>116408342858.14</v>
      </c>
      <c r="E18" s="28">
        <v>390000000</v>
      </c>
      <c r="F18" s="28">
        <v>-1242512168.1500001</v>
      </c>
      <c r="G18" s="28">
        <v>-1140841.6399999857</v>
      </c>
      <c r="H18" s="49">
        <v>115554689848.35001</v>
      </c>
    </row>
    <row r="19" spans="1:8" s="14" customFormat="1" ht="45" customHeight="1" x14ac:dyDescent="0.3">
      <c r="A19" s="10"/>
      <c r="B19" s="102" t="s">
        <v>20</v>
      </c>
      <c r="C19" s="103"/>
      <c r="D19" s="50">
        <v>130691865858.14</v>
      </c>
      <c r="E19" s="50">
        <v>9031350000</v>
      </c>
      <c r="F19" s="50">
        <v>-8642873168.1499996</v>
      </c>
      <c r="G19" s="50">
        <v>-1140841.6399999857</v>
      </c>
      <c r="H19" s="51">
        <v>131079201848.35001</v>
      </c>
    </row>
    <row r="21" spans="1:8" ht="15.6" x14ac:dyDescent="0.3">
      <c r="B21" s="2" t="s">
        <v>21</v>
      </c>
      <c r="C21" s="3"/>
      <c r="D21" s="4"/>
      <c r="E21" s="4"/>
      <c r="F21" s="4"/>
      <c r="G21" s="4"/>
      <c r="H21" s="4"/>
    </row>
    <row r="22" spans="1:8" x14ac:dyDescent="0.3">
      <c r="B22" s="6" t="s">
        <v>22</v>
      </c>
      <c r="C22" s="3"/>
      <c r="D22" s="7"/>
      <c r="E22" s="7"/>
      <c r="F22" s="7"/>
      <c r="G22" s="7"/>
      <c r="H22" s="7"/>
    </row>
    <row r="23" spans="1:8" x14ac:dyDescent="0.3">
      <c r="B23" s="8" t="s">
        <v>23</v>
      </c>
      <c r="C23" s="3"/>
      <c r="D23" s="7"/>
      <c r="E23" s="7"/>
      <c r="F23" s="7"/>
      <c r="G23" s="7"/>
      <c r="H23" s="7"/>
    </row>
    <row r="24" spans="1:8" x14ac:dyDescent="0.3">
      <c r="B24" s="90" t="s">
        <v>25</v>
      </c>
      <c r="C24" s="90"/>
      <c r="D24" s="90"/>
      <c r="E24" s="90"/>
      <c r="F24" s="90"/>
      <c r="G24" s="90"/>
      <c r="H24" s="90"/>
    </row>
    <row r="25" spans="1:8" x14ac:dyDescent="0.3">
      <c r="B25" s="58"/>
      <c r="C25" s="58"/>
      <c r="D25" s="58"/>
      <c r="E25" s="58"/>
      <c r="F25" s="58"/>
      <c r="G25" s="58"/>
      <c r="H25" s="58"/>
    </row>
    <row r="26" spans="1:8" x14ac:dyDescent="0.3">
      <c r="B26" s="9" t="s">
        <v>26</v>
      </c>
      <c r="C26" s="3"/>
      <c r="D26" s="4"/>
      <c r="E26" s="4"/>
      <c r="F26" s="4"/>
      <c r="G26" s="4"/>
      <c r="H26" s="4"/>
    </row>
    <row r="27" spans="1:8" ht="86.4" customHeight="1" x14ac:dyDescent="0.3">
      <c r="B27" s="91" t="s">
        <v>24</v>
      </c>
      <c r="C27" s="91"/>
      <c r="D27" s="91"/>
      <c r="E27" s="91"/>
      <c r="F27" s="91"/>
      <c r="G27" s="91"/>
      <c r="H27" s="91"/>
    </row>
  </sheetData>
  <mergeCells count="9">
    <mergeCell ref="D2:F2"/>
    <mergeCell ref="B4:H4"/>
    <mergeCell ref="B6:B7"/>
    <mergeCell ref="B9:C9"/>
    <mergeCell ref="B24:H24"/>
    <mergeCell ref="B27:H27"/>
    <mergeCell ref="B10:B17"/>
    <mergeCell ref="B18:C18"/>
    <mergeCell ref="B19:C19"/>
  </mergeCells>
  <pageMargins left="0.7" right="0.7" top="0.75" bottom="0.75" header="0.3" footer="0.3"/>
  <pageSetup paperSize="4" scale="64" orientation="landscape" r:id="rId1"/>
  <headerFooter alignWithMargins="0">
    <oddFooter>&amp;L&amp;"Calibri"&amp;11&amp;K000000_x000D_&amp;1#&amp;"Calibri"&amp;10&amp;K000000Fannie Mae Confidential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9C20B-3811-46EF-AC9E-2D5CD9559581}">
  <sheetPr codeName="Sheet11">
    <tabColor rgb="FF00B0F0"/>
  </sheetPr>
  <dimension ref="A1:P27"/>
  <sheetViews>
    <sheetView showGridLines="0" zoomScale="75" zoomScaleNormal="75" workbookViewId="0">
      <selection activeCell="B4" sqref="B4:H4"/>
    </sheetView>
  </sheetViews>
  <sheetFormatPr defaultRowHeight="13.8" x14ac:dyDescent="0.3"/>
  <cols>
    <col min="1" max="1" width="2" style="15" customWidth="1"/>
    <col min="2" max="2" width="37.5546875" style="34" customWidth="1"/>
    <col min="3" max="3" width="25.77734375" style="32" customWidth="1"/>
    <col min="4" max="7" width="25.77734375" style="33" customWidth="1"/>
    <col min="8" max="8" width="27.44140625" style="33" customWidth="1"/>
    <col min="9" max="9" width="76" customWidth="1"/>
    <col min="11" max="11" width="18.5546875" bestFit="1" customWidth="1"/>
    <col min="12" max="12" width="20.44140625" bestFit="1" customWidth="1"/>
    <col min="13" max="13" width="17.88671875" bestFit="1" customWidth="1"/>
    <col min="14" max="14" width="18.88671875" bestFit="1" customWidth="1"/>
    <col min="15" max="15" width="25" bestFit="1" customWidth="1"/>
    <col min="16" max="16" width="20.44140625" bestFit="1" customWidth="1"/>
    <col min="18" max="18" width="15.109375" customWidth="1"/>
  </cols>
  <sheetData>
    <row r="1" spans="1:16" s="14" customFormat="1" ht="27" customHeight="1" x14ac:dyDescent="0.3">
      <c r="A1" s="10"/>
      <c r="B1" s="11"/>
      <c r="C1" s="12"/>
      <c r="D1" s="13"/>
      <c r="E1" s="13"/>
      <c r="F1" s="13"/>
      <c r="G1" s="13"/>
      <c r="H1" s="13"/>
    </row>
    <row r="2" spans="1:16" s="14" customFormat="1" ht="29.25" customHeight="1" x14ac:dyDescent="0.5">
      <c r="A2" s="10"/>
      <c r="B2" s="15"/>
      <c r="C2" s="12"/>
      <c r="D2" s="89" t="s">
        <v>30</v>
      </c>
      <c r="E2" s="89"/>
      <c r="F2" s="89"/>
      <c r="G2" s="13"/>
      <c r="H2" s="13"/>
    </row>
    <row r="3" spans="1:16" s="14" customFormat="1" ht="18.3" customHeight="1" x14ac:dyDescent="0.3">
      <c r="A3" s="10"/>
      <c r="B3" s="16"/>
      <c r="C3" s="12"/>
      <c r="D3" s="13"/>
      <c r="E3" s="13"/>
      <c r="F3" s="13"/>
      <c r="G3" s="13"/>
      <c r="H3" s="13"/>
    </row>
    <row r="4" spans="1:16" s="14" customFormat="1" ht="20.85" customHeight="1" x14ac:dyDescent="0.45">
      <c r="A4" s="10"/>
      <c r="B4" s="92" t="s">
        <v>41</v>
      </c>
      <c r="C4" s="92"/>
      <c r="D4" s="92"/>
      <c r="E4" s="92"/>
      <c r="F4" s="92"/>
      <c r="G4" s="92"/>
      <c r="H4" s="92"/>
      <c r="J4" s="92"/>
      <c r="K4" s="92"/>
      <c r="L4" s="92"/>
      <c r="M4" s="92"/>
      <c r="N4" s="92"/>
      <c r="O4" s="92"/>
      <c r="P4" s="92"/>
    </row>
    <row r="5" spans="1:16" s="14" customFormat="1" ht="57.75" customHeight="1" x14ac:dyDescent="0.3">
      <c r="A5" s="10"/>
      <c r="B5" s="41" t="s">
        <v>0</v>
      </c>
      <c r="C5" s="42" t="s">
        <v>1</v>
      </c>
      <c r="D5" s="43" t="s">
        <v>13</v>
      </c>
      <c r="E5" s="43" t="s">
        <v>14</v>
      </c>
      <c r="F5" s="43" t="s">
        <v>15</v>
      </c>
      <c r="G5" s="43" t="s">
        <v>16</v>
      </c>
      <c r="H5" s="44" t="s">
        <v>17</v>
      </c>
    </row>
    <row r="6" spans="1:16" s="14" customFormat="1" ht="40.049999999999997" customHeight="1" x14ac:dyDescent="0.3">
      <c r="A6" s="10"/>
      <c r="B6" s="104" t="s">
        <v>18</v>
      </c>
      <c r="C6" s="21" t="s">
        <v>2</v>
      </c>
      <c r="D6" s="22">
        <f>-VLOOKUP(C6,'[80]A5.Workday Prism Summary'!$A$5:$M$49,2,0)</f>
        <v>9250412000</v>
      </c>
      <c r="E6" s="22">
        <f>-VLOOKUP(C6,'[80]A5.Workday Prism Summary'!$A$5:$M$49,5,0)</f>
        <v>15292212000</v>
      </c>
      <c r="F6" s="22">
        <f>-VLOOKUP(C6,'[80]A5.Workday Prism Summary'!$A$5:$M$49,10,0)</f>
        <v>-13682625000</v>
      </c>
      <c r="G6" s="22">
        <f>-VLOOKUP(C6,'[80]A5.Workday Prism Summary'!$A$5:$M$49,11,0)</f>
        <v>0</v>
      </c>
      <c r="H6" s="45">
        <f>-VLOOKUP(C6,'[80]A5.Workday Prism Summary'!$A$5:$M$49,12,0)</f>
        <v>10859999000</v>
      </c>
    </row>
    <row r="7" spans="1:16" s="14" customFormat="1" ht="40.049999999999997" customHeight="1" x14ac:dyDescent="0.3">
      <c r="A7" s="10"/>
      <c r="B7" s="105"/>
      <c r="C7" s="21" t="s">
        <v>29</v>
      </c>
      <c r="D7" s="22">
        <f>-VLOOKUP(C7,'[80]A5.Workday Prism Summary'!$A$5:$M$49,2,0)-1020000000</f>
        <v>2010000000</v>
      </c>
      <c r="E7" s="22">
        <f>-VLOOKUP(C7,'[80]A5.Workday Prism Summary'!$A$5:$M$49,5,0)</f>
        <v>0</v>
      </c>
      <c r="F7" s="22">
        <f>-VLOOKUP(C7,'[80]A5.Workday Prism Summary'!$A$5:$M$49,10,0)</f>
        <v>-100000000</v>
      </c>
      <c r="G7" s="22">
        <v>1020000000</v>
      </c>
      <c r="H7" s="45">
        <f>-VLOOKUP(C7,'[80]A5.Workday Prism Summary'!$A$5:$L$49,12,0)</f>
        <v>2930000000</v>
      </c>
    </row>
    <row r="8" spans="1:16" s="14" customFormat="1" ht="40.049999999999997" customHeight="1" x14ac:dyDescent="0.3">
      <c r="A8" s="10"/>
      <c r="B8" s="59"/>
      <c r="C8" s="21" t="s">
        <v>35</v>
      </c>
      <c r="D8" s="22">
        <f>-VLOOKUP(C8,'[80]A5.Workday Prism Summary'!$A$5:$B$49,2,0)+1020000000</f>
        <v>4264100000</v>
      </c>
      <c r="E8" s="22">
        <f>-VLOOKUP(C8,'[80]A5.Workday Prism Summary'!$A$5:$M$49,5,0)</f>
        <v>35000000</v>
      </c>
      <c r="F8" s="22">
        <f>-VLOOKUP(C8,'[80]A5.Workday Prism Summary'!$A$5:$M$49,10,0)</f>
        <v>0</v>
      </c>
      <c r="G8" s="22">
        <v>-1020000000</v>
      </c>
      <c r="H8" s="45">
        <f>-VLOOKUP(C8,'[80]A5.Workday Prism Summary'!$A$5:$L$49,12,0)</f>
        <v>3279100000</v>
      </c>
    </row>
    <row r="9" spans="1:16" s="14" customFormat="1" ht="40.049999999999997" customHeight="1" x14ac:dyDescent="0.3">
      <c r="A9" s="10"/>
      <c r="B9" s="106" t="s">
        <v>3</v>
      </c>
      <c r="C9" s="96"/>
      <c r="D9" s="24">
        <f>SUM(D6:D8)</f>
        <v>15524512000</v>
      </c>
      <c r="E9" s="24">
        <f t="shared" ref="E9:H9" si="0">SUM(E6:E8)</f>
        <v>15327212000</v>
      </c>
      <c r="F9" s="24">
        <f t="shared" si="0"/>
        <v>-13782625000</v>
      </c>
      <c r="G9" s="24">
        <f t="shared" si="0"/>
        <v>0</v>
      </c>
      <c r="H9" s="47">
        <f t="shared" si="0"/>
        <v>17069099000</v>
      </c>
    </row>
    <row r="10" spans="1:16" s="14" customFormat="1" ht="40.049999999999997" customHeight="1" x14ac:dyDescent="0.3">
      <c r="A10" s="10"/>
      <c r="B10" s="104" t="s">
        <v>19</v>
      </c>
      <c r="C10" s="21" t="s">
        <v>4</v>
      </c>
      <c r="D10" s="22">
        <f>-VLOOKUP(C10,'[80]A5.Workday Prism Summary'!$A$5:$M$49,2,0)</f>
        <v>61739666000</v>
      </c>
      <c r="E10" s="22">
        <f>-VLOOKUP(C10,'[80]A5.Workday Prism Summary'!$A$5:$M$49,5,0)</f>
        <v>0</v>
      </c>
      <c r="F10" s="22">
        <f>-VLOOKUP(C10,'[80]A5.Workday Prism Summary'!$A$5:$M$49,10,0)</f>
        <v>-3500000000</v>
      </c>
      <c r="G10" s="22">
        <f>-VLOOKUP(C10,'[80]A5.Workday Prism Summary'!$A$5:$M$49,11,0)</f>
        <v>0</v>
      </c>
      <c r="H10" s="45">
        <f>-VLOOKUP(C10,'[80]A5.Workday Prism Summary'!$A$5:$M$49,12,0)</f>
        <v>58239666000</v>
      </c>
    </row>
    <row r="11" spans="1:16" s="26" customFormat="1" ht="40.049999999999997" customHeight="1" x14ac:dyDescent="0.3">
      <c r="A11" s="25"/>
      <c r="B11" s="107"/>
      <c r="C11" s="21" t="s">
        <v>5</v>
      </c>
      <c r="D11" s="22">
        <f>-VLOOKUP(C11,'[80]A5.Workday Prism Summary'!$A$5:$M$49,2,0)+984790000</f>
        <v>40283290000</v>
      </c>
      <c r="E11" s="22">
        <f>-VLOOKUP(C11,'[80]A5.Workday Prism Summary'!$A$5:$M$49,5,0)</f>
        <v>260000000</v>
      </c>
      <c r="F11" s="22">
        <f>-VLOOKUP(C11,'[80]A5.Workday Prism Summary'!$A$5:$M$49,10,0)</f>
        <v>0</v>
      </c>
      <c r="G11" s="22">
        <v>-984790000</v>
      </c>
      <c r="H11" s="45">
        <f>-VLOOKUP(C11,'[80]A5.Workday Prism Summary'!$A$5:$M$49,12,0)</f>
        <v>39558500000</v>
      </c>
    </row>
    <row r="12" spans="1:16" s="14" customFormat="1" ht="40.049999999999997" customHeight="1" x14ac:dyDescent="0.3">
      <c r="A12" s="10"/>
      <c r="B12" s="107"/>
      <c r="C12" s="21" t="s">
        <v>6</v>
      </c>
      <c r="D12" s="22">
        <v>0</v>
      </c>
      <c r="E12" s="22">
        <v>0</v>
      </c>
      <c r="F12" s="22">
        <v>0</v>
      </c>
      <c r="G12" s="22">
        <v>0</v>
      </c>
      <c r="H12" s="45">
        <v>0</v>
      </c>
    </row>
    <row r="13" spans="1:16" s="14" customFormat="1" ht="40.049999999999997" customHeight="1" x14ac:dyDescent="0.3">
      <c r="A13" s="10"/>
      <c r="B13" s="107"/>
      <c r="C13" s="21" t="s">
        <v>7</v>
      </c>
      <c r="D13" s="22">
        <v>0</v>
      </c>
      <c r="E13" s="22">
        <v>0</v>
      </c>
      <c r="F13" s="22">
        <v>0</v>
      </c>
      <c r="G13" s="22">
        <v>0</v>
      </c>
      <c r="H13" s="45">
        <v>0</v>
      </c>
    </row>
    <row r="14" spans="1:16" s="14" customFormat="1" ht="40.049999999999997" customHeight="1" x14ac:dyDescent="0.3">
      <c r="A14" s="10"/>
      <c r="B14" s="107"/>
      <c r="C14" s="21" t="s">
        <v>8</v>
      </c>
      <c r="D14" s="22">
        <f>-VLOOKUP(C14,'[80]A5.Workday Prism Summary'!$A$5:$B$49,2,0)+-'[80]A5.Workday Prism Summary'!B34</f>
        <v>2800185352.8900003</v>
      </c>
      <c r="E14" s="22">
        <f>-VLOOKUP(C14,'[80]A5.Workday Prism Summary'!$A$5:$E$49,5,0)</f>
        <v>0</v>
      </c>
      <c r="F14" s="22">
        <f>-VLOOKUP(C14,'[80]A5.Workday Prism Summary'!$A$5:$J$49,10,0)+-'[80]A5.Workday Prism Summary'!J34</f>
        <v>-25796498.68</v>
      </c>
      <c r="G14" s="22">
        <v>0</v>
      </c>
      <c r="H14" s="45">
        <f>-VLOOKUP(C14,'[80]A5.Workday Prism Summary'!$A$5:$L$49,12,0)+-'[80]A5.Workday Prism Summary'!L34</f>
        <v>2774388854.21</v>
      </c>
    </row>
    <row r="15" spans="1:16" s="14" customFormat="1" ht="40.049999999999997" customHeight="1" x14ac:dyDescent="0.3">
      <c r="A15" s="10"/>
      <c r="B15" s="107"/>
      <c r="C15" s="21" t="s">
        <v>9</v>
      </c>
      <c r="D15" s="22">
        <f>-VLOOKUP(C15,'[80]A5.Workday Prism Summary'!$A$5:$M$49,2,0)</f>
        <v>301405337.45999998</v>
      </c>
      <c r="E15" s="22">
        <f>-VLOOKUP(C15,'[80]A5.Workday Prism Summary'!$A$5:$M$49,5,0)</f>
        <v>0</v>
      </c>
      <c r="F15" s="22">
        <f>-VLOOKUP(C15,'[80]A5.Workday Prism Summary'!$A$5:$M$49,10,0)</f>
        <v>0</v>
      </c>
      <c r="G15" s="22">
        <f>-VLOOKUP(C15,'[80]A5.Workday Prism Summary'!$A$5:$M$49,11,0)</f>
        <v>11681224.140000001</v>
      </c>
      <c r="H15" s="45">
        <f>-VLOOKUP(C15,'[80]A5.Workday Prism Summary'!$A$5:$M$49,12,0)</f>
        <v>313086561.60000002</v>
      </c>
    </row>
    <row r="16" spans="1:16" s="14" customFormat="1" ht="40.049999999999997" customHeight="1" x14ac:dyDescent="0.3">
      <c r="A16" s="10"/>
      <c r="B16" s="107"/>
      <c r="C16" s="21" t="s">
        <v>10</v>
      </c>
      <c r="D16" s="22">
        <f>-VLOOKUP(C16,'[80]A5.Workday Prism Summary'!$A$5:$M$49,2,0)-984790000</f>
        <v>10180143158</v>
      </c>
      <c r="E16" s="22">
        <f>-VLOOKUP(C16,'[80]A5.Workday Prism Summary'!$A$5:$M$49,5,0)</f>
        <v>0</v>
      </c>
      <c r="F16" s="22">
        <f>-VLOOKUP(C16,'[80]A5.Workday Prism Summary'!$A$5:$M$49,10,0)</f>
        <v>-350000000</v>
      </c>
      <c r="G16" s="22">
        <v>984790000</v>
      </c>
      <c r="H16" s="45">
        <f>-VLOOKUP(C16,'[80]A5.Workday Prism Summary'!$A$5:$M$49,12,0)</f>
        <v>10814933158</v>
      </c>
    </row>
    <row r="17" spans="1:8" s="14" customFormat="1" ht="40.049999999999997" customHeight="1" x14ac:dyDescent="0.3">
      <c r="A17" s="10"/>
      <c r="B17" s="107"/>
      <c r="C17" s="21" t="s">
        <v>11</v>
      </c>
      <c r="D17" s="22">
        <f>-VLOOKUP(C17,'[80]A5.Workday Prism Summary'!$A$5:$M$49,2,0)</f>
        <v>250000000</v>
      </c>
      <c r="E17" s="22">
        <f>-VLOOKUP(C17,'[80]A5.Workday Prism Summary'!$A$5:$M$49,5,0)</f>
        <v>0</v>
      </c>
      <c r="F17" s="22">
        <f>-VLOOKUP(C17,'[80]A5.Workday Prism Summary'!$A$5:$M$49,10,0)</f>
        <v>0</v>
      </c>
      <c r="G17" s="22">
        <f>-VLOOKUP(C17,'[80]A5.Workday Prism Summary'!$A$5:$M$49,11,0)</f>
        <v>0</v>
      </c>
      <c r="H17" s="45">
        <f>-VLOOKUP(C17,'[80]A5.Workday Prism Summary'!$A$5:$M$49,12,0)</f>
        <v>250000000</v>
      </c>
    </row>
    <row r="18" spans="1:8" s="14" customFormat="1" ht="45" customHeight="1" x14ac:dyDescent="0.3">
      <c r="A18" s="10"/>
      <c r="B18" s="108" t="s">
        <v>12</v>
      </c>
      <c r="C18" s="99"/>
      <c r="D18" s="28">
        <f>SUM(D10:D17)</f>
        <v>115554689848.35001</v>
      </c>
      <c r="E18" s="28">
        <f t="shared" ref="E18:H18" si="1">SUM(E10:E17)</f>
        <v>260000000</v>
      </c>
      <c r="F18" s="28">
        <f t="shared" si="1"/>
        <v>-3875796498.6799998</v>
      </c>
      <c r="G18" s="28">
        <f>SUM(G10:G17)</f>
        <v>11681224.139999986</v>
      </c>
      <c r="H18" s="49">
        <f t="shared" si="1"/>
        <v>111950574573.81001</v>
      </c>
    </row>
    <row r="19" spans="1:8" s="14" customFormat="1" ht="45" customHeight="1" x14ac:dyDescent="0.3">
      <c r="A19" s="10"/>
      <c r="B19" s="102" t="s">
        <v>20</v>
      </c>
      <c r="C19" s="103"/>
      <c r="D19" s="50">
        <f>D18+D9</f>
        <v>131079201848.35001</v>
      </c>
      <c r="E19" s="50">
        <f>E18+E9</f>
        <v>15587212000</v>
      </c>
      <c r="F19" s="50">
        <f t="shared" ref="F19" si="2">F18+F9</f>
        <v>-17658421498.68</v>
      </c>
      <c r="G19" s="50">
        <f>G18+G9</f>
        <v>11681224.139999986</v>
      </c>
      <c r="H19" s="51">
        <f>H18+H9</f>
        <v>129019673573.81001</v>
      </c>
    </row>
    <row r="21" spans="1:8" ht="15.6" x14ac:dyDescent="0.3">
      <c r="B21" s="2" t="s">
        <v>21</v>
      </c>
      <c r="C21" s="3"/>
      <c r="D21" s="4"/>
      <c r="E21" s="4"/>
      <c r="F21" s="4"/>
      <c r="G21" s="4"/>
      <c r="H21" s="4"/>
    </row>
    <row r="22" spans="1:8" x14ac:dyDescent="0.3">
      <c r="B22" s="6" t="s">
        <v>22</v>
      </c>
      <c r="C22" s="3"/>
      <c r="D22" s="7"/>
      <c r="E22" s="7"/>
      <c r="F22" s="7"/>
      <c r="G22" s="7"/>
      <c r="H22" s="7"/>
    </row>
    <row r="23" spans="1:8" x14ac:dyDescent="0.3">
      <c r="B23" s="8" t="s">
        <v>23</v>
      </c>
      <c r="C23" s="3"/>
      <c r="D23" s="7"/>
      <c r="E23" s="7"/>
      <c r="F23" s="7"/>
      <c r="G23" s="7"/>
      <c r="H23" s="7"/>
    </row>
    <row r="24" spans="1:8" x14ac:dyDescent="0.3">
      <c r="B24" s="90" t="s">
        <v>25</v>
      </c>
      <c r="C24" s="90"/>
      <c r="D24" s="90"/>
      <c r="E24" s="90"/>
      <c r="F24" s="90"/>
      <c r="G24" s="90"/>
      <c r="H24" s="90"/>
    </row>
    <row r="25" spans="1:8" x14ac:dyDescent="0.3">
      <c r="B25" s="58"/>
      <c r="C25" s="58"/>
      <c r="D25" s="58"/>
      <c r="E25" s="58"/>
      <c r="F25" s="58"/>
      <c r="G25" s="58"/>
      <c r="H25" s="58"/>
    </row>
    <row r="26" spans="1:8" x14ac:dyDescent="0.3">
      <c r="B26" s="9" t="s">
        <v>26</v>
      </c>
      <c r="C26" s="3"/>
      <c r="D26" s="4"/>
      <c r="E26" s="4"/>
      <c r="F26" s="4"/>
      <c r="G26" s="4"/>
      <c r="H26" s="4"/>
    </row>
    <row r="27" spans="1:8" ht="86.4" customHeight="1" x14ac:dyDescent="0.3">
      <c r="B27" s="91" t="s">
        <v>24</v>
      </c>
      <c r="C27" s="91"/>
      <c r="D27" s="91"/>
      <c r="E27" s="91"/>
      <c r="F27" s="91"/>
      <c r="G27" s="91"/>
      <c r="H27" s="91"/>
    </row>
  </sheetData>
  <mergeCells count="10">
    <mergeCell ref="D2:F2"/>
    <mergeCell ref="B4:H4"/>
    <mergeCell ref="J4:P4"/>
    <mergeCell ref="B6:B7"/>
    <mergeCell ref="B9:C9"/>
    <mergeCell ref="B24:H24"/>
    <mergeCell ref="B27:H27"/>
    <mergeCell ref="B10:B17"/>
    <mergeCell ref="B18:C18"/>
    <mergeCell ref="B19:C19"/>
  </mergeCells>
  <pageMargins left="0.7" right="0.7" top="0.75" bottom="0.75" header="0.3" footer="0.3"/>
  <pageSetup paperSize="4" scale="64" orientation="landscape" r:id="rId1"/>
  <headerFooter alignWithMargins="0">
    <oddFooter>&amp;L&amp;"Calibri"&amp;11&amp;K000000_x000D_&amp;1#&amp;"Calibri"&amp;10&amp;K000000Fannie Mae Confidential</oddFooter>
  </headerFooter>
  <ignoredErrors>
    <ignoredError sqref="E9:F9"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FBF5B-4D65-4DAA-914A-A2C17954C0C3}">
  <sheetPr codeName="Sheet12">
    <tabColor rgb="FF00B0F0"/>
  </sheetPr>
  <dimension ref="A1:H27"/>
  <sheetViews>
    <sheetView showGridLines="0" tabSelected="1" zoomScale="75" zoomScaleNormal="75" workbookViewId="0">
      <selection activeCell="B4" sqref="B4:H4"/>
    </sheetView>
  </sheetViews>
  <sheetFormatPr defaultRowHeight="13.8" x14ac:dyDescent="0.3"/>
  <cols>
    <col min="1" max="1" width="2" style="15" customWidth="1"/>
    <col min="2" max="2" width="37.5546875" style="34" customWidth="1"/>
    <col min="3" max="3" width="25.77734375" style="32" customWidth="1"/>
    <col min="4" max="7" width="25.77734375" style="33" customWidth="1"/>
    <col min="8" max="8" width="27.44140625" style="33" customWidth="1"/>
  </cols>
  <sheetData>
    <row r="1" spans="1:8" s="14" customFormat="1" ht="27" customHeight="1" x14ac:dyDescent="0.3">
      <c r="A1" s="10"/>
      <c r="B1" s="11"/>
      <c r="C1" s="12"/>
      <c r="D1" s="13"/>
      <c r="E1" s="13"/>
      <c r="F1" s="13"/>
      <c r="G1" s="13"/>
      <c r="H1" s="13"/>
    </row>
    <row r="2" spans="1:8" s="14" customFormat="1" ht="29.25" customHeight="1" x14ac:dyDescent="0.5">
      <c r="A2" s="10"/>
      <c r="B2" s="15"/>
      <c r="C2" s="12"/>
      <c r="D2" s="89" t="s">
        <v>30</v>
      </c>
      <c r="E2" s="89"/>
      <c r="F2" s="89"/>
      <c r="G2" s="13"/>
      <c r="H2" s="13"/>
    </row>
    <row r="3" spans="1:8" s="14" customFormat="1" ht="18.3" customHeight="1" x14ac:dyDescent="0.3">
      <c r="A3" s="10"/>
      <c r="B3" s="16"/>
      <c r="C3" s="12"/>
      <c r="D3" s="13"/>
      <c r="E3" s="13"/>
      <c r="F3" s="13"/>
      <c r="G3" s="13"/>
      <c r="H3" s="13"/>
    </row>
    <row r="4" spans="1:8" s="14" customFormat="1" ht="20.85" customHeight="1" x14ac:dyDescent="0.45">
      <c r="A4" s="10"/>
      <c r="B4" s="92" t="s">
        <v>43</v>
      </c>
      <c r="C4" s="92"/>
      <c r="D4" s="92"/>
      <c r="E4" s="92"/>
      <c r="F4" s="92"/>
      <c r="G4" s="92"/>
      <c r="H4" s="92"/>
    </row>
    <row r="5" spans="1:8" s="14" customFormat="1" ht="57.75" customHeight="1" x14ac:dyDescent="0.3">
      <c r="A5" s="10"/>
      <c r="B5" s="41" t="s">
        <v>0</v>
      </c>
      <c r="C5" s="42" t="s">
        <v>1</v>
      </c>
      <c r="D5" s="43" t="s">
        <v>13</v>
      </c>
      <c r="E5" s="43" t="s">
        <v>14</v>
      </c>
      <c r="F5" s="43" t="s">
        <v>15</v>
      </c>
      <c r="G5" s="43" t="s">
        <v>16</v>
      </c>
      <c r="H5" s="44" t="s">
        <v>17</v>
      </c>
    </row>
    <row r="6" spans="1:8" s="14" customFormat="1" ht="40.049999999999997" customHeight="1" x14ac:dyDescent="0.3">
      <c r="A6" s="10"/>
      <c r="B6" s="104" t="s">
        <v>18</v>
      </c>
      <c r="C6" s="21" t="s">
        <v>2</v>
      </c>
      <c r="D6" s="22">
        <f>-VLOOKUP(C6,'[81]A5.Workday Prism Summary'!$A$5:$M$47,2,0)</f>
        <v>10859999000</v>
      </c>
      <c r="E6" s="22">
        <f>-VLOOKUP(C6,'[81]A5.Workday Prism Summary'!$A$5:$M$47,5,0)</f>
        <v>38080775000</v>
      </c>
      <c r="F6" s="22">
        <f>-VLOOKUP(C6,'[81]A5.Workday Prism Summary'!$A$5:$M$47,10,0)</f>
        <v>-37696024000</v>
      </c>
      <c r="G6" s="22">
        <f>-VLOOKUP(C6,'[81]A5.Workday Prism Summary'!$A$5:$M$47,11,0)</f>
        <v>0</v>
      </c>
      <c r="H6" s="45">
        <f>-VLOOKUP(C6,'[81]A5.Workday Prism Summary'!$A$5:$M$47,12,0)</f>
        <v>11244750000</v>
      </c>
    </row>
    <row r="7" spans="1:8" s="14" customFormat="1" ht="40.049999999999997" customHeight="1" x14ac:dyDescent="0.3">
      <c r="A7" s="10"/>
      <c r="B7" s="105"/>
      <c r="C7" s="21" t="s">
        <v>29</v>
      </c>
      <c r="D7" s="22">
        <f>-VLOOKUP(C7,'[81]A5.Workday Prism Summary'!$A$5:$M$47,2,0)-1175100000</f>
        <v>2930000000</v>
      </c>
      <c r="E7" s="22">
        <f>-VLOOKUP(C7,'[81]A5.Workday Prism Summary'!$A$5:$M$47,5,0)</f>
        <v>0</v>
      </c>
      <c r="F7" s="22">
        <f>-VLOOKUP(C7,'[81]A5.Workday Prism Summary'!$A$5:$M$47,10,0)</f>
        <v>-590000000</v>
      </c>
      <c r="G7" s="22">
        <v>1175100000</v>
      </c>
      <c r="H7" s="45">
        <f>-VLOOKUP(C7,'[81]A5.Workday Prism Summary'!$A$5:$L$47,12,0)</f>
        <v>3515100000</v>
      </c>
    </row>
    <row r="8" spans="1:8" s="14" customFormat="1" ht="40.049999999999997" customHeight="1" x14ac:dyDescent="0.3">
      <c r="A8" s="10"/>
      <c r="B8" s="88"/>
      <c r="C8" s="21" t="s">
        <v>35</v>
      </c>
      <c r="D8" s="22">
        <f>-VLOOKUP(C8,'[81]A5.Workday Prism Summary'!$A$5:$B$47,2,0)+1175100000</f>
        <v>3279100000</v>
      </c>
      <c r="E8" s="22">
        <f>-VLOOKUP(C8,'[81]A5.Workday Prism Summary'!$A$5:$M$47,5,0)</f>
        <v>646582000</v>
      </c>
      <c r="F8" s="22">
        <f>-VLOOKUP(C8,'[81]A5.Workday Prism Summary'!$A$5:$M$47,10,0)</f>
        <v>-140000000</v>
      </c>
      <c r="G8" s="22">
        <v>-1175100000</v>
      </c>
      <c r="H8" s="45">
        <f>-VLOOKUP(C8,'[81]A5.Workday Prism Summary'!$A$5:$L$47,12,0)</f>
        <v>2610582000</v>
      </c>
    </row>
    <row r="9" spans="1:8" s="14" customFormat="1" ht="40.049999999999997" customHeight="1" x14ac:dyDescent="0.3">
      <c r="A9" s="10"/>
      <c r="B9" s="106" t="s">
        <v>3</v>
      </c>
      <c r="C9" s="96"/>
      <c r="D9" s="24">
        <f>SUM(D6:D8)</f>
        <v>17069099000</v>
      </c>
      <c r="E9" s="24">
        <f t="shared" ref="E9:H9" si="0">SUM(E6:E8)</f>
        <v>38727357000</v>
      </c>
      <c r="F9" s="24">
        <f t="shared" si="0"/>
        <v>-38426024000</v>
      </c>
      <c r="G9" s="24">
        <f t="shared" si="0"/>
        <v>0</v>
      </c>
      <c r="H9" s="47">
        <f t="shared" si="0"/>
        <v>17370432000</v>
      </c>
    </row>
    <row r="10" spans="1:8" s="14" customFormat="1" ht="40.049999999999997" customHeight="1" x14ac:dyDescent="0.3">
      <c r="A10" s="10"/>
      <c r="B10" s="104" t="s">
        <v>19</v>
      </c>
      <c r="C10" s="21" t="s">
        <v>4</v>
      </c>
      <c r="D10" s="22">
        <f>-VLOOKUP(C10,'[81]A5.Workday Prism Summary'!$A$5:$M$47,2,0)</f>
        <v>58239666000</v>
      </c>
      <c r="E10" s="22">
        <f>-VLOOKUP(C10,'[81]A5.Workday Prism Summary'!$A$5:$M$47,5,0)</f>
        <v>0</v>
      </c>
      <c r="F10" s="22">
        <f>-VLOOKUP(C10,'[81]A5.Workday Prism Summary'!$A$5:$M$47,10,0)</f>
        <v>0</v>
      </c>
      <c r="G10" s="22">
        <f>-VLOOKUP(C10,'[81]A5.Workday Prism Summary'!$A$5:$M$47,11,0)</f>
        <v>0</v>
      </c>
      <c r="H10" s="45">
        <f>-VLOOKUP(C10,'[81]A5.Workday Prism Summary'!$A$5:$M$47,12,0)</f>
        <v>58239666000</v>
      </c>
    </row>
    <row r="11" spans="1:8" s="26" customFormat="1" ht="40.049999999999997" customHeight="1" x14ac:dyDescent="0.3">
      <c r="A11" s="25"/>
      <c r="B11" s="107"/>
      <c r="C11" s="21" t="s">
        <v>5</v>
      </c>
      <c r="D11" s="22">
        <f>-VLOOKUP(C11,'[81]A5.Workday Prism Summary'!$A$5:$M$47,2,0)+175000000</f>
        <v>39558500000</v>
      </c>
      <c r="E11" s="22">
        <f>-VLOOKUP(C11,'[81]A5.Workday Prism Summary'!$A$5:$M$47,5,0)</f>
        <v>510000000</v>
      </c>
      <c r="F11" s="22">
        <f>-VLOOKUP(C11,'[81]A5.Workday Prism Summary'!$A$5:$M$47,10,0)</f>
        <v>-1078000000</v>
      </c>
      <c r="G11" s="22">
        <v>-175000000</v>
      </c>
      <c r="H11" s="45">
        <f>-VLOOKUP(C11,'[81]A5.Workday Prism Summary'!$A$5:$M$47,12,0)</f>
        <v>38815500000</v>
      </c>
    </row>
    <row r="12" spans="1:8" s="14" customFormat="1" ht="40.049999999999997" customHeight="1" x14ac:dyDescent="0.3">
      <c r="A12" s="10"/>
      <c r="B12" s="107"/>
      <c r="C12" s="21" t="s">
        <v>6</v>
      </c>
      <c r="D12" s="22">
        <v>0</v>
      </c>
      <c r="E12" s="22">
        <v>0</v>
      </c>
      <c r="F12" s="22">
        <v>0</v>
      </c>
      <c r="G12" s="22">
        <v>0</v>
      </c>
      <c r="H12" s="45">
        <v>0</v>
      </c>
    </row>
    <row r="13" spans="1:8" s="14" customFormat="1" ht="40.049999999999997" customHeight="1" x14ac:dyDescent="0.3">
      <c r="A13" s="10"/>
      <c r="B13" s="107"/>
      <c r="C13" s="21" t="s">
        <v>7</v>
      </c>
      <c r="D13" s="22">
        <v>0</v>
      </c>
      <c r="E13" s="22">
        <v>0</v>
      </c>
      <c r="F13" s="22">
        <v>0</v>
      </c>
      <c r="G13" s="22">
        <v>0</v>
      </c>
      <c r="H13" s="45">
        <v>0</v>
      </c>
    </row>
    <row r="14" spans="1:8" s="14" customFormat="1" ht="40.049999999999997" customHeight="1" x14ac:dyDescent="0.3">
      <c r="A14" s="10"/>
      <c r="B14" s="107"/>
      <c r="C14" s="21" t="s">
        <v>8</v>
      </c>
      <c r="D14" s="22">
        <f>-VLOOKUP(C14,'[81]A5.Workday Prism Summary'!$A$5:$B$47,2,0)+-'[81]A5.Workday Prism Summary'!B32</f>
        <v>2774388854.21</v>
      </c>
      <c r="E14" s="22">
        <f>-VLOOKUP(C14,'[81]A5.Workday Prism Summary'!$A$5:$E$47,5,0)</f>
        <v>0</v>
      </c>
      <c r="F14" s="22">
        <f>-VLOOKUP(C14,'[81]A5.Workday Prism Summary'!$A$5:$J$47,10,0)+-'[81]A5.Workday Prism Summary'!J32</f>
        <v>-26170484.619999997</v>
      </c>
      <c r="G14" s="22">
        <v>0</v>
      </c>
      <c r="H14" s="45">
        <f>-VLOOKUP(C14,'[81]A5.Workday Prism Summary'!$A$5:$L$47,12,0)+-'[81]A5.Workday Prism Summary'!L32</f>
        <v>2748218369.5899997</v>
      </c>
    </row>
    <row r="15" spans="1:8" s="14" customFormat="1" ht="40.049999999999997" customHeight="1" x14ac:dyDescent="0.3">
      <c r="A15" s="10"/>
      <c r="B15" s="107"/>
      <c r="C15" s="21" t="s">
        <v>9</v>
      </c>
      <c r="D15" s="22">
        <f>-VLOOKUP(C15,'[81]A5.Workday Prism Summary'!$A$5:$M$47,2,0)</f>
        <v>313086561.60000002</v>
      </c>
      <c r="E15" s="22">
        <f>-VLOOKUP(C15,'[81]A5.Workday Prism Summary'!$A$5:$M$47,5,0)</f>
        <v>0</v>
      </c>
      <c r="F15" s="22">
        <f>-VLOOKUP(C15,'[81]A5.Workday Prism Summary'!$A$5:$M$47,10,0)</f>
        <v>0</v>
      </c>
      <c r="G15" s="22">
        <f>-VLOOKUP(C15,'[81]A5.Workday Prism Summary'!$A$5:$M$47,11,0)</f>
        <v>2653696.2999999998</v>
      </c>
      <c r="H15" s="45">
        <f>-VLOOKUP(C15,'[81]A5.Workday Prism Summary'!$A$5:$M$47,12,0)</f>
        <v>315740257.89999998</v>
      </c>
    </row>
    <row r="16" spans="1:8" s="14" customFormat="1" ht="40.049999999999997" customHeight="1" x14ac:dyDescent="0.3">
      <c r="A16" s="10"/>
      <c r="B16" s="107"/>
      <c r="C16" s="21" t="s">
        <v>10</v>
      </c>
      <c r="D16" s="22">
        <f>-VLOOKUP(C16,'[81]A5.Workday Prism Summary'!$A$5:$M$47,2,0)-175000000</f>
        <v>10814933158</v>
      </c>
      <c r="E16" s="22">
        <f>-VLOOKUP(C16,'[81]A5.Workday Prism Summary'!$A$5:$M$47,5,0)</f>
        <v>0</v>
      </c>
      <c r="F16" s="22">
        <f>-VLOOKUP(C16,'[81]A5.Workday Prism Summary'!$A$5:$M$47,10,0)</f>
        <v>-601810000</v>
      </c>
      <c r="G16" s="22">
        <v>175000000</v>
      </c>
      <c r="H16" s="45">
        <f>-VLOOKUP(C16,'[81]A5.Workday Prism Summary'!$A$5:$M$47,12,0)</f>
        <v>10388123158</v>
      </c>
    </row>
    <row r="17" spans="1:8" s="14" customFormat="1" ht="40.049999999999997" customHeight="1" x14ac:dyDescent="0.3">
      <c r="A17" s="10"/>
      <c r="B17" s="107"/>
      <c r="C17" s="21" t="s">
        <v>11</v>
      </c>
      <c r="D17" s="22">
        <f>-VLOOKUP(C17,'[81]A5.Workday Prism Summary'!$A$5:$M$47,2,0)</f>
        <v>250000000</v>
      </c>
      <c r="E17" s="22">
        <f>-VLOOKUP(C17,'[81]A5.Workday Prism Summary'!$A$5:$M$47,5,0)</f>
        <v>0</v>
      </c>
      <c r="F17" s="22">
        <f>-VLOOKUP(C17,'[81]A5.Workday Prism Summary'!$A$5:$M$47,10,0)</f>
        <v>0</v>
      </c>
      <c r="G17" s="22">
        <f>-VLOOKUP(C17,'[81]A5.Workday Prism Summary'!$A$5:$M$47,11,0)</f>
        <v>0</v>
      </c>
      <c r="H17" s="45">
        <f>-VLOOKUP(C17,'[81]A5.Workday Prism Summary'!$A$5:$M$47,12,0)</f>
        <v>250000000</v>
      </c>
    </row>
    <row r="18" spans="1:8" s="14" customFormat="1" ht="45" customHeight="1" x14ac:dyDescent="0.3">
      <c r="A18" s="10"/>
      <c r="B18" s="108" t="s">
        <v>12</v>
      </c>
      <c r="C18" s="99"/>
      <c r="D18" s="28">
        <f>SUM(D10:D17)</f>
        <v>111950574573.81001</v>
      </c>
      <c r="E18" s="28">
        <f t="shared" ref="E18:H18" si="1">SUM(E10:E17)</f>
        <v>510000000</v>
      </c>
      <c r="F18" s="28">
        <f t="shared" si="1"/>
        <v>-1705980484.6199999</v>
      </c>
      <c r="G18" s="28">
        <f>SUM(G10:G17)</f>
        <v>2653696.3000000119</v>
      </c>
      <c r="H18" s="49">
        <f t="shared" si="1"/>
        <v>110757247785.48999</v>
      </c>
    </row>
    <row r="19" spans="1:8" s="14" customFormat="1" ht="45" customHeight="1" x14ac:dyDescent="0.3">
      <c r="A19" s="10"/>
      <c r="B19" s="102" t="s">
        <v>20</v>
      </c>
      <c r="C19" s="103"/>
      <c r="D19" s="50">
        <f>D18+D9</f>
        <v>129019673573.81001</v>
      </c>
      <c r="E19" s="50">
        <f>E18+E9</f>
        <v>39237357000</v>
      </c>
      <c r="F19" s="50">
        <f t="shared" ref="F19" si="2">F18+F9</f>
        <v>-40132004484.620003</v>
      </c>
      <c r="G19" s="50">
        <f>G18+G9</f>
        <v>2653696.3000000119</v>
      </c>
      <c r="H19" s="51">
        <f>H18+H9</f>
        <v>128127679785.48999</v>
      </c>
    </row>
    <row r="21" spans="1:8" ht="15.6" x14ac:dyDescent="0.3">
      <c r="B21" s="2" t="s">
        <v>21</v>
      </c>
      <c r="C21" s="3"/>
      <c r="D21" s="4"/>
      <c r="E21" s="4"/>
      <c r="F21" s="4"/>
      <c r="G21" s="4"/>
      <c r="H21" s="4"/>
    </row>
    <row r="22" spans="1:8" x14ac:dyDescent="0.3">
      <c r="B22" s="6" t="s">
        <v>22</v>
      </c>
      <c r="C22" s="3"/>
      <c r="D22" s="7"/>
      <c r="E22" s="7"/>
      <c r="F22" s="7"/>
      <c r="G22" s="7"/>
      <c r="H22" s="7"/>
    </row>
    <row r="23" spans="1:8" x14ac:dyDescent="0.3">
      <c r="B23" s="8" t="s">
        <v>23</v>
      </c>
      <c r="C23" s="3"/>
      <c r="D23" s="7"/>
      <c r="E23" s="7"/>
      <c r="F23" s="7"/>
      <c r="G23" s="7"/>
      <c r="H23" s="7"/>
    </row>
    <row r="24" spans="1:8" x14ac:dyDescent="0.3">
      <c r="B24" s="90" t="s">
        <v>25</v>
      </c>
      <c r="C24" s="90"/>
      <c r="D24" s="90"/>
      <c r="E24" s="90"/>
      <c r="F24" s="90"/>
      <c r="G24" s="90"/>
      <c r="H24" s="90"/>
    </row>
    <row r="25" spans="1:8" x14ac:dyDescent="0.3">
      <c r="B25" s="87"/>
      <c r="C25" s="87"/>
      <c r="D25" s="87"/>
      <c r="E25" s="87"/>
      <c r="F25" s="87"/>
      <c r="G25" s="87"/>
      <c r="H25" s="87"/>
    </row>
    <row r="26" spans="1:8" x14ac:dyDescent="0.3">
      <c r="B26" s="9" t="s">
        <v>26</v>
      </c>
      <c r="C26" s="3"/>
      <c r="D26" s="4"/>
      <c r="E26" s="4"/>
      <c r="F26" s="4"/>
      <c r="G26" s="4"/>
      <c r="H26" s="4"/>
    </row>
    <row r="27" spans="1:8" ht="86.4" customHeight="1" x14ac:dyDescent="0.3">
      <c r="B27" s="91" t="s">
        <v>24</v>
      </c>
      <c r="C27" s="91"/>
      <c r="D27" s="91"/>
      <c r="E27" s="91"/>
      <c r="F27" s="91"/>
      <c r="G27" s="91"/>
      <c r="H27" s="91"/>
    </row>
  </sheetData>
  <mergeCells count="9">
    <mergeCell ref="B24:H24"/>
    <mergeCell ref="B27:H27"/>
    <mergeCell ref="B10:B17"/>
    <mergeCell ref="B18:C18"/>
    <mergeCell ref="B19:C19"/>
    <mergeCell ref="D2:F2"/>
    <mergeCell ref="B4:H4"/>
    <mergeCell ref="B6:B7"/>
    <mergeCell ref="B9:C9"/>
  </mergeCells>
  <pageMargins left="0.7" right="0.7" top="0.75" bottom="0.75" header="0.3" footer="0.3"/>
  <pageSetup paperSize="4" scale="64" orientation="landscape" r:id="rId1"/>
  <headerFooter alignWithMargins="0">
    <oddFooter>&amp;L&amp;"Calibri"&amp;11&amp;K000000_x000D_&amp;1#&amp;"Calibri"&amp;10&amp;K000000Fannie Mae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A4AEF-1492-4DC5-AE8A-908787EBC3B8}">
  <sheetPr codeName="Sheet2"/>
  <dimension ref="A1:J28"/>
  <sheetViews>
    <sheetView zoomScale="75" zoomScaleNormal="75" workbookViewId="0">
      <selection activeCell="B5" sqref="B5:H5"/>
    </sheetView>
  </sheetViews>
  <sheetFormatPr defaultRowHeight="13.8" x14ac:dyDescent="0.3"/>
  <cols>
    <col min="1" max="1" width="2" style="15" customWidth="1"/>
    <col min="2" max="2" width="25.6640625" style="34" customWidth="1"/>
    <col min="3" max="3" width="25.6640625" style="32" customWidth="1"/>
    <col min="4" max="8" width="25.6640625" style="33" customWidth="1"/>
    <col min="10" max="10" width="17.33203125" bestFit="1" customWidth="1"/>
  </cols>
  <sheetData>
    <row r="1" spans="1:10" s="14" customFormat="1" ht="6.9" customHeight="1" x14ac:dyDescent="0.3">
      <c r="A1" s="10"/>
      <c r="B1" s="11"/>
      <c r="C1" s="12"/>
      <c r="D1" s="13"/>
      <c r="E1" s="13"/>
      <c r="F1" s="13"/>
      <c r="G1" s="13"/>
      <c r="H1" s="13"/>
    </row>
    <row r="2" spans="1:10" s="14" customFormat="1" ht="21.45" customHeight="1" x14ac:dyDescent="0.3">
      <c r="A2" s="10"/>
      <c r="B2" s="15"/>
      <c r="C2" s="12"/>
      <c r="D2" s="13"/>
      <c r="E2" s="13"/>
      <c r="F2" s="13"/>
      <c r="G2" s="13"/>
      <c r="H2" s="13"/>
    </row>
    <row r="3" spans="1:10" s="14" customFormat="1" ht="28.2" x14ac:dyDescent="0.5">
      <c r="A3" s="10"/>
      <c r="B3" s="16"/>
      <c r="C3" s="12"/>
      <c r="D3" s="89" t="s">
        <v>30</v>
      </c>
      <c r="E3" s="89"/>
      <c r="F3" s="89"/>
      <c r="G3" s="13"/>
      <c r="H3" s="13"/>
    </row>
    <row r="4" spans="1:10" s="14" customFormat="1" ht="18.149999999999999" customHeight="1" x14ac:dyDescent="0.3">
      <c r="A4" s="10"/>
      <c r="B4" s="16"/>
      <c r="C4" s="12"/>
      <c r="D4" s="13"/>
      <c r="E4" s="13"/>
      <c r="F4" s="13"/>
      <c r="G4" s="13"/>
      <c r="H4" s="13"/>
    </row>
    <row r="5" spans="1:10" s="14" customFormat="1" ht="20.85" customHeight="1" thickBot="1" x14ac:dyDescent="0.5">
      <c r="A5" s="10"/>
      <c r="B5" s="92" t="s">
        <v>33</v>
      </c>
      <c r="C5" s="92"/>
      <c r="D5" s="92"/>
      <c r="E5" s="92"/>
      <c r="F5" s="92"/>
      <c r="G5" s="92"/>
      <c r="H5" s="92"/>
    </row>
    <row r="6" spans="1:10" s="14" customFormat="1" ht="57.75" customHeight="1" x14ac:dyDescent="0.3">
      <c r="A6" s="10"/>
      <c r="B6" s="17" t="s">
        <v>0</v>
      </c>
      <c r="C6" s="18" t="s">
        <v>1</v>
      </c>
      <c r="D6" s="19" t="s">
        <v>13</v>
      </c>
      <c r="E6" s="19" t="s">
        <v>14</v>
      </c>
      <c r="F6" s="19" t="s">
        <v>15</v>
      </c>
      <c r="G6" s="19" t="s">
        <v>16</v>
      </c>
      <c r="H6" s="20" t="s">
        <v>17</v>
      </c>
    </row>
    <row r="7" spans="1:10" s="14" customFormat="1" ht="39.9" customHeight="1" x14ac:dyDescent="0.3">
      <c r="A7" s="10"/>
      <c r="B7" s="93" t="s">
        <v>18</v>
      </c>
      <c r="C7" s="21" t="s">
        <v>2</v>
      </c>
      <c r="D7" s="22">
        <v>10253707000</v>
      </c>
      <c r="E7" s="22">
        <v>14238080000</v>
      </c>
      <c r="F7" s="22">
        <v>-15365141000</v>
      </c>
      <c r="G7" s="22">
        <v>0</v>
      </c>
      <c r="H7" s="23">
        <v>9126646000</v>
      </c>
    </row>
    <row r="8" spans="1:10" s="14" customFormat="1" ht="39.9" customHeight="1" x14ac:dyDescent="0.3">
      <c r="A8" s="10"/>
      <c r="B8" s="94"/>
      <c r="C8" s="21" t="s">
        <v>29</v>
      </c>
      <c r="D8" s="22">
        <v>200000000</v>
      </c>
      <c r="E8" s="22">
        <v>25000000</v>
      </c>
      <c r="F8" s="22">
        <v>0</v>
      </c>
      <c r="G8" s="22">
        <v>0</v>
      </c>
      <c r="H8" s="23">
        <v>225000000</v>
      </c>
    </row>
    <row r="9" spans="1:10" s="14" customFormat="1" ht="39.9" customHeight="1" x14ac:dyDescent="0.3">
      <c r="A9" s="10"/>
      <c r="B9" s="39"/>
      <c r="C9" s="21" t="s">
        <v>27</v>
      </c>
      <c r="D9" s="22">
        <v>1210000000</v>
      </c>
      <c r="E9" s="22">
        <v>995000000</v>
      </c>
      <c r="F9" s="22">
        <v>0</v>
      </c>
      <c r="G9" s="22">
        <v>0</v>
      </c>
      <c r="H9" s="23">
        <v>2205000000</v>
      </c>
    </row>
    <row r="10" spans="1:10" s="14" customFormat="1" ht="39.9" customHeight="1" x14ac:dyDescent="0.3">
      <c r="A10" s="10"/>
      <c r="B10" s="95" t="s">
        <v>3</v>
      </c>
      <c r="C10" s="96"/>
      <c r="D10" s="24">
        <v>11663707000</v>
      </c>
      <c r="E10" s="24">
        <v>15258080000</v>
      </c>
      <c r="F10" s="24">
        <v>-15365141000</v>
      </c>
      <c r="G10" s="24">
        <v>0</v>
      </c>
      <c r="H10" s="24">
        <v>11556646000</v>
      </c>
    </row>
    <row r="11" spans="1:10" s="14" customFormat="1" ht="39.9" customHeight="1" x14ac:dyDescent="0.3">
      <c r="A11" s="10"/>
      <c r="B11" s="93" t="s">
        <v>19</v>
      </c>
      <c r="C11" s="21" t="s">
        <v>4</v>
      </c>
      <c r="D11" s="22">
        <v>74739666000</v>
      </c>
      <c r="E11" s="22">
        <v>0</v>
      </c>
      <c r="F11" s="22">
        <v>0</v>
      </c>
      <c r="G11" s="22">
        <v>0</v>
      </c>
      <c r="H11" s="23">
        <v>74739666000</v>
      </c>
    </row>
    <row r="12" spans="1:10" s="26" customFormat="1" ht="39.9" customHeight="1" x14ac:dyDescent="0.3">
      <c r="A12" s="25"/>
      <c r="B12" s="97"/>
      <c r="C12" s="21" t="s">
        <v>5</v>
      </c>
      <c r="D12" s="22">
        <v>39022290000</v>
      </c>
      <c r="E12" s="22">
        <v>1090000000</v>
      </c>
      <c r="F12" s="22">
        <v>0</v>
      </c>
      <c r="G12" s="22">
        <v>-725000000</v>
      </c>
      <c r="H12" s="23">
        <v>39387290000</v>
      </c>
    </row>
    <row r="13" spans="1:10" s="14" customFormat="1" ht="39.9" customHeight="1" x14ac:dyDescent="0.3">
      <c r="A13" s="10"/>
      <c r="B13" s="97"/>
      <c r="C13" s="21" t="s">
        <v>6</v>
      </c>
      <c r="D13" s="22">
        <v>0</v>
      </c>
      <c r="E13" s="22">
        <v>0</v>
      </c>
      <c r="F13" s="22">
        <v>0</v>
      </c>
      <c r="G13" s="22">
        <v>0</v>
      </c>
      <c r="H13" s="23">
        <v>0</v>
      </c>
    </row>
    <row r="14" spans="1:10" s="14" customFormat="1" ht="39.9" customHeight="1" x14ac:dyDescent="0.3">
      <c r="A14" s="10"/>
      <c r="B14" s="97"/>
      <c r="C14" s="21" t="s">
        <v>7</v>
      </c>
      <c r="D14" s="22">
        <v>0</v>
      </c>
      <c r="E14" s="22">
        <v>0</v>
      </c>
      <c r="F14" s="22">
        <v>0</v>
      </c>
      <c r="G14" s="22">
        <v>0</v>
      </c>
      <c r="H14" s="23">
        <v>0</v>
      </c>
    </row>
    <row r="15" spans="1:10" s="14" customFormat="1" ht="39.9" customHeight="1" x14ac:dyDescent="0.3">
      <c r="A15" s="10"/>
      <c r="B15" s="97"/>
      <c r="C15" s="21" t="s">
        <v>8</v>
      </c>
      <c r="D15" s="22">
        <v>5160596170.3800001</v>
      </c>
      <c r="E15" s="22">
        <v>0</v>
      </c>
      <c r="F15" s="22">
        <v>-36524612.289999999</v>
      </c>
      <c r="G15" s="22">
        <v>0</v>
      </c>
      <c r="H15" s="23">
        <v>5124071558.0900002</v>
      </c>
      <c r="J15" s="35"/>
    </row>
    <row r="16" spans="1:10" s="14" customFormat="1" ht="39.9" customHeight="1" x14ac:dyDescent="0.3">
      <c r="A16" s="10"/>
      <c r="B16" s="97"/>
      <c r="C16" s="21" t="s">
        <v>9</v>
      </c>
      <c r="D16" s="22">
        <v>305547088</v>
      </c>
      <c r="E16" s="22">
        <v>0</v>
      </c>
      <c r="F16" s="22">
        <v>0</v>
      </c>
      <c r="G16" s="22">
        <v>-7390667.9500000002</v>
      </c>
      <c r="H16" s="23">
        <v>298156420.05000001</v>
      </c>
    </row>
    <row r="17" spans="1:10" s="14" customFormat="1" ht="39.9" customHeight="1" x14ac:dyDescent="0.3">
      <c r="A17" s="10"/>
      <c r="B17" s="97"/>
      <c r="C17" s="21" t="s">
        <v>10</v>
      </c>
      <c r="D17" s="22">
        <v>8243521408</v>
      </c>
      <c r="E17" s="22">
        <v>300000000</v>
      </c>
      <c r="F17" s="22">
        <v>0</v>
      </c>
      <c r="G17" s="22">
        <v>725000000</v>
      </c>
      <c r="H17" s="23">
        <v>9268521408</v>
      </c>
    </row>
    <row r="18" spans="1:10" s="14" customFormat="1" ht="39.9" customHeight="1" x14ac:dyDescent="0.3">
      <c r="A18" s="10"/>
      <c r="B18" s="97"/>
      <c r="C18" s="21" t="s">
        <v>11</v>
      </c>
      <c r="D18" s="22">
        <v>250000000</v>
      </c>
      <c r="E18" s="22">
        <v>0</v>
      </c>
      <c r="F18" s="22">
        <v>0</v>
      </c>
      <c r="G18" s="22">
        <v>0</v>
      </c>
      <c r="H18" s="23">
        <v>250000000</v>
      </c>
      <c r="J18" s="27"/>
    </row>
    <row r="19" spans="1:10" s="14" customFormat="1" ht="45" customHeight="1" x14ac:dyDescent="0.3">
      <c r="A19" s="10"/>
      <c r="B19" s="98" t="s">
        <v>12</v>
      </c>
      <c r="C19" s="99"/>
      <c r="D19" s="28">
        <v>127721620666.38</v>
      </c>
      <c r="E19" s="28">
        <v>1390000000</v>
      </c>
      <c r="F19" s="28">
        <v>-36524612.289999999</v>
      </c>
      <c r="G19" s="28">
        <v>-7390667.9500000477</v>
      </c>
      <c r="H19" s="29">
        <v>129067705386.14</v>
      </c>
    </row>
    <row r="20" spans="1:10" s="14" customFormat="1" ht="45" customHeight="1" thickBot="1" x14ac:dyDescent="0.35">
      <c r="A20" s="10"/>
      <c r="B20" s="100" t="s">
        <v>20</v>
      </c>
      <c r="C20" s="101"/>
      <c r="D20" s="30">
        <v>139385327666.38</v>
      </c>
      <c r="E20" s="30">
        <v>16648080000</v>
      </c>
      <c r="F20" s="30">
        <v>-15401665612.290001</v>
      </c>
      <c r="G20" s="30">
        <v>-7390667.9500000477</v>
      </c>
      <c r="H20" s="31">
        <v>140624351386.14001</v>
      </c>
    </row>
    <row r="22" spans="1:10" s="5" customFormat="1" ht="15.6" x14ac:dyDescent="0.3">
      <c r="A22" s="1"/>
      <c r="B22" s="2" t="s">
        <v>21</v>
      </c>
      <c r="C22" s="3"/>
      <c r="D22" s="4"/>
      <c r="E22" s="4"/>
      <c r="F22" s="4"/>
      <c r="G22" s="4"/>
      <c r="H22" s="4"/>
    </row>
    <row r="23" spans="1:10" s="5" customFormat="1" x14ac:dyDescent="0.3">
      <c r="A23" s="1"/>
      <c r="B23" s="6" t="s">
        <v>22</v>
      </c>
      <c r="C23" s="3"/>
      <c r="D23" s="7"/>
      <c r="E23" s="7"/>
      <c r="F23" s="7"/>
      <c r="G23" s="7"/>
      <c r="H23" s="7"/>
    </row>
    <row r="24" spans="1:10" s="5" customFormat="1" x14ac:dyDescent="0.3">
      <c r="A24" s="1"/>
      <c r="B24" s="8" t="s">
        <v>23</v>
      </c>
      <c r="C24" s="3"/>
      <c r="D24" s="7"/>
      <c r="E24" s="7"/>
      <c r="F24" s="7"/>
      <c r="G24" s="7"/>
      <c r="H24" s="7"/>
    </row>
    <row r="25" spans="1:10" s="5" customFormat="1" ht="28.5" customHeight="1" x14ac:dyDescent="0.3">
      <c r="A25" s="1"/>
      <c r="B25" s="90" t="s">
        <v>25</v>
      </c>
      <c r="C25" s="90"/>
      <c r="D25" s="90"/>
      <c r="E25" s="90"/>
      <c r="F25" s="90"/>
      <c r="G25" s="90"/>
      <c r="H25" s="90"/>
    </row>
    <row r="26" spans="1:10" s="5" customFormat="1" x14ac:dyDescent="0.3">
      <c r="A26" s="1"/>
      <c r="B26" s="38"/>
      <c r="C26" s="38"/>
      <c r="D26" s="38"/>
      <c r="E26" s="38"/>
      <c r="F26" s="38"/>
      <c r="G26" s="38"/>
      <c r="H26" s="38"/>
    </row>
    <row r="27" spans="1:10" s="5" customFormat="1" x14ac:dyDescent="0.3">
      <c r="A27" s="1"/>
      <c r="B27" s="9" t="s">
        <v>26</v>
      </c>
      <c r="C27" s="3"/>
      <c r="D27" s="4"/>
      <c r="E27" s="4"/>
      <c r="F27" s="4"/>
      <c r="G27" s="4"/>
      <c r="H27" s="4"/>
    </row>
    <row r="28" spans="1:10" s="5" customFormat="1" ht="87" customHeight="1" x14ac:dyDescent="0.3">
      <c r="A28" s="1"/>
      <c r="B28" s="91" t="s">
        <v>24</v>
      </c>
      <c r="C28" s="91"/>
      <c r="D28" s="91"/>
      <c r="E28" s="91"/>
      <c r="F28" s="91"/>
      <c r="G28" s="91"/>
      <c r="H28" s="91"/>
    </row>
  </sheetData>
  <mergeCells count="9">
    <mergeCell ref="D3:F3"/>
    <mergeCell ref="B25:H25"/>
    <mergeCell ref="B28:H28"/>
    <mergeCell ref="B5:H5"/>
    <mergeCell ref="B7:B8"/>
    <mergeCell ref="B10:C10"/>
    <mergeCell ref="B11:B18"/>
    <mergeCell ref="B19:C19"/>
    <mergeCell ref="B20:C20"/>
  </mergeCells>
  <pageMargins left="0.7" right="0.7" top="0.75" bottom="0.75" header="0.3" footer="0.3"/>
  <pageSetup paperSize="4" scale="65" orientation="landscape" r:id="rId1"/>
  <headerFooter alignWithMargins="0">
    <oddFooter>&amp;L&amp;"Calibri"&amp;11&amp;K000000_x000D_&amp;1#&amp;"Calibri"&amp;10&amp;K000000Fannie Mae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276A7-2199-4AD2-A8DC-0EC4719EFA5D}">
  <sheetPr codeName="Sheet3">
    <tabColor rgb="FF00B0F0"/>
  </sheetPr>
  <dimension ref="A1:J27"/>
  <sheetViews>
    <sheetView zoomScale="75" zoomScaleNormal="75" workbookViewId="0">
      <selection activeCell="B4" sqref="B4:H4"/>
    </sheetView>
  </sheetViews>
  <sheetFormatPr defaultRowHeight="13.8" x14ac:dyDescent="0.3"/>
  <cols>
    <col min="1" max="1" width="2" style="15" customWidth="1"/>
    <col min="2" max="2" width="37.5546875" style="34" customWidth="1"/>
    <col min="3" max="3" width="25.6640625" style="32" customWidth="1"/>
    <col min="4" max="7" width="25.6640625" style="33" customWidth="1"/>
    <col min="8" max="8" width="27.44140625" style="33" customWidth="1"/>
    <col min="10" max="10" width="17.21875" bestFit="1" customWidth="1"/>
  </cols>
  <sheetData>
    <row r="1" spans="1:10" s="14" customFormat="1" ht="27" customHeight="1" x14ac:dyDescent="0.3">
      <c r="A1" s="10"/>
      <c r="B1" s="11"/>
      <c r="C1" s="12"/>
      <c r="D1" s="13"/>
      <c r="E1" s="13"/>
      <c r="F1" s="13"/>
      <c r="G1" s="13"/>
      <c r="H1" s="13"/>
    </row>
    <row r="2" spans="1:10" s="14" customFormat="1" ht="29.25" customHeight="1" x14ac:dyDescent="0.5">
      <c r="A2" s="10"/>
      <c r="B2" s="15"/>
      <c r="C2" s="12"/>
      <c r="D2" s="89" t="s">
        <v>30</v>
      </c>
      <c r="E2" s="89"/>
      <c r="F2" s="89"/>
      <c r="G2" s="13"/>
      <c r="H2" s="13"/>
    </row>
    <row r="3" spans="1:10" s="14" customFormat="1" ht="18.3" customHeight="1" x14ac:dyDescent="0.3">
      <c r="A3" s="10"/>
      <c r="B3" s="16"/>
      <c r="C3" s="12"/>
      <c r="D3" s="13"/>
      <c r="E3" s="13"/>
      <c r="F3" s="13"/>
      <c r="G3" s="13"/>
      <c r="H3" s="13"/>
    </row>
    <row r="4" spans="1:10" s="14" customFormat="1" ht="20.85" customHeight="1" x14ac:dyDescent="0.45">
      <c r="A4" s="10"/>
      <c r="B4" s="92" t="s">
        <v>32</v>
      </c>
      <c r="C4" s="92"/>
      <c r="D4" s="92"/>
      <c r="E4" s="92"/>
      <c r="F4" s="92"/>
      <c r="G4" s="92"/>
      <c r="H4" s="92"/>
    </row>
    <row r="5" spans="1:10" s="14" customFormat="1" ht="57.75" customHeight="1" x14ac:dyDescent="0.3">
      <c r="A5" s="10"/>
      <c r="B5" s="41" t="s">
        <v>0</v>
      </c>
      <c r="C5" s="42" t="s">
        <v>1</v>
      </c>
      <c r="D5" s="43" t="s">
        <v>13</v>
      </c>
      <c r="E5" s="43" t="s">
        <v>14</v>
      </c>
      <c r="F5" s="43" t="s">
        <v>15</v>
      </c>
      <c r="G5" s="43" t="s">
        <v>16</v>
      </c>
      <c r="H5" s="44" t="s">
        <v>17</v>
      </c>
    </row>
    <row r="6" spans="1:10" s="14" customFormat="1" ht="40.049999999999997" customHeight="1" x14ac:dyDescent="0.3">
      <c r="A6" s="10"/>
      <c r="B6" s="104" t="s">
        <v>18</v>
      </c>
      <c r="C6" s="21" t="s">
        <v>2</v>
      </c>
      <c r="D6" s="22">
        <f>-VLOOKUP(C6,'[73]A5.Summary'!$A$5:$B$46,2,0)</f>
        <v>9126646000</v>
      </c>
      <c r="E6" s="22">
        <f>-VLOOKUP(C6,'[73]A5.Summary'!$A$5:$E$46,5,0)</f>
        <v>26884260000</v>
      </c>
      <c r="F6" s="22">
        <f>-VLOOKUP(C6,'[73]A5.Summary'!$A$5:$J$46,10,0)</f>
        <v>-25658485000</v>
      </c>
      <c r="G6" s="22">
        <v>0</v>
      </c>
      <c r="H6" s="45">
        <f>-VLOOKUP(C6,'[73]A5.Summary'!$A$5:$L$46,12,0)</f>
        <v>10352421000</v>
      </c>
    </row>
    <row r="7" spans="1:10" s="14" customFormat="1" ht="40.049999999999997" customHeight="1" x14ac:dyDescent="0.3">
      <c r="A7" s="10"/>
      <c r="B7" s="105"/>
      <c r="C7" s="21" t="s">
        <v>29</v>
      </c>
      <c r="D7" s="22">
        <f>-VLOOKUP(C7,'[73]A5.Summary'!$A$5:$B$46,2,0)</f>
        <v>225000000</v>
      </c>
      <c r="E7" s="22">
        <f>-VLOOKUP(C7,'[73]A5.Summary'!$A$5:$E$46,5,0)</f>
        <v>125000000</v>
      </c>
      <c r="F7" s="22">
        <f>-VLOOKUP(C7,'[73]A5.Summary'!$A$5:$J$46,10,0)</f>
        <v>0</v>
      </c>
      <c r="G7" s="22">
        <v>0</v>
      </c>
      <c r="H7" s="45">
        <f>-VLOOKUP(C7,'[73]A5.Summary'!$A$5:$L$46,12,0)</f>
        <v>350000000</v>
      </c>
    </row>
    <row r="8" spans="1:10" s="14" customFormat="1" ht="40.049999999999997" customHeight="1" x14ac:dyDescent="0.3">
      <c r="A8" s="10"/>
      <c r="B8" s="46"/>
      <c r="C8" s="21" t="s">
        <v>27</v>
      </c>
      <c r="D8" s="22">
        <f>-VLOOKUP(C8,'[73]A5.Summary'!$A$5:$B$46,2,0)</f>
        <v>2205000000</v>
      </c>
      <c r="E8" s="22">
        <f>-VLOOKUP(C8,'[73]A5.Summary'!$A$5:$E$46,5,0)</f>
        <v>1121300000</v>
      </c>
      <c r="F8" s="22">
        <f>-VLOOKUP(C8,'[73]A5.Summary'!$A$5:$J$46,10,0)</f>
        <v>0</v>
      </c>
      <c r="G8" s="22">
        <v>0</v>
      </c>
      <c r="H8" s="45">
        <f>-VLOOKUP(C8,'[73]A5.Summary'!$A$5:$L$46,12,0)</f>
        <v>3326300000</v>
      </c>
    </row>
    <row r="9" spans="1:10" s="14" customFormat="1" ht="40.049999999999997" customHeight="1" x14ac:dyDescent="0.3">
      <c r="A9" s="10"/>
      <c r="B9" s="106" t="s">
        <v>3</v>
      </c>
      <c r="C9" s="96"/>
      <c r="D9" s="24">
        <f>SUM(D6:D8)</f>
        <v>11556646000</v>
      </c>
      <c r="E9" s="24">
        <f t="shared" ref="E9:H9" si="0">SUM(E6:E8)</f>
        <v>28130560000</v>
      </c>
      <c r="F9" s="24">
        <f t="shared" si="0"/>
        <v>-25658485000</v>
      </c>
      <c r="G9" s="24">
        <f t="shared" si="0"/>
        <v>0</v>
      </c>
      <c r="H9" s="47">
        <f t="shared" si="0"/>
        <v>14028721000</v>
      </c>
    </row>
    <row r="10" spans="1:10" s="14" customFormat="1" ht="40.049999999999997" customHeight="1" x14ac:dyDescent="0.3">
      <c r="A10" s="10"/>
      <c r="B10" s="104" t="s">
        <v>19</v>
      </c>
      <c r="C10" s="21" t="s">
        <v>4</v>
      </c>
      <c r="D10" s="22">
        <f>-VLOOKUP(C10,'[73]A5.Summary'!$A$5:$B$46,2,0)</f>
        <v>74739666000</v>
      </c>
      <c r="E10" s="22">
        <f>-VLOOKUP(C10,'[73]A5.Summary'!$A$5:$E$46,5,0)</f>
        <v>0</v>
      </c>
      <c r="F10" s="22">
        <f>-VLOOKUP(C10,'[73]A5.Summary'!$A$5:$J$46,10,0)</f>
        <v>0</v>
      </c>
      <c r="G10" s="22">
        <v>0</v>
      </c>
      <c r="H10" s="45">
        <f>-VLOOKUP(C10,'[73]A5.Summary'!$A$5:$L$46,12,0)</f>
        <v>74739666000</v>
      </c>
    </row>
    <row r="11" spans="1:10" s="26" customFormat="1" ht="40.049999999999997" customHeight="1" x14ac:dyDescent="0.3">
      <c r="A11" s="25"/>
      <c r="B11" s="107"/>
      <c r="C11" s="21" t="s">
        <v>5</v>
      </c>
      <c r="D11" s="22">
        <f>-VLOOKUP(C11,'[73]A5.Summary'!$A$5:$B$46,2,0)+15000000</f>
        <v>39387290000</v>
      </c>
      <c r="E11" s="22">
        <f>-VLOOKUP(C11,'[73]A5.Summary'!$A$5:$E$46,5,0)</f>
        <v>748000000</v>
      </c>
      <c r="F11" s="22">
        <f>-VLOOKUP(C11,'[73]A5.Summary'!$A$5:$J$46,10,0)</f>
        <v>0</v>
      </c>
      <c r="G11" s="22">
        <v>-15000000</v>
      </c>
      <c r="H11" s="45">
        <f>-VLOOKUP(C11,'[73]A5.Summary'!$A$5:$L$46,12,0)</f>
        <v>40120290000</v>
      </c>
    </row>
    <row r="12" spans="1:10" s="14" customFormat="1" ht="40.049999999999997" customHeight="1" x14ac:dyDescent="0.3">
      <c r="A12" s="10"/>
      <c r="B12" s="107"/>
      <c r="C12" s="21" t="s">
        <v>6</v>
      </c>
      <c r="D12" s="22">
        <v>0</v>
      </c>
      <c r="E12" s="22">
        <v>0</v>
      </c>
      <c r="F12" s="22">
        <v>0</v>
      </c>
      <c r="G12" s="22">
        <v>0</v>
      </c>
      <c r="H12" s="45">
        <v>0</v>
      </c>
    </row>
    <row r="13" spans="1:10" s="14" customFormat="1" ht="40.049999999999997" customHeight="1" x14ac:dyDescent="0.3">
      <c r="A13" s="10"/>
      <c r="B13" s="107"/>
      <c r="C13" s="21" t="s">
        <v>7</v>
      </c>
      <c r="D13" s="22">
        <v>0</v>
      </c>
      <c r="E13" s="22">
        <v>0</v>
      </c>
      <c r="F13" s="22">
        <v>0</v>
      </c>
      <c r="G13" s="22">
        <v>0</v>
      </c>
      <c r="H13" s="45">
        <v>0</v>
      </c>
    </row>
    <row r="14" spans="1:10" s="14" customFormat="1" ht="40.049999999999997" customHeight="1" x14ac:dyDescent="0.3">
      <c r="A14" s="10"/>
      <c r="B14" s="107"/>
      <c r="C14" s="21" t="s">
        <v>8</v>
      </c>
      <c r="D14" s="22">
        <f>-VLOOKUP(C14,'[73]A5.Summary'!$A$5:$B$46,2,0)+-'[73]A5.Summary'!B41</f>
        <v>5124071558.0900002</v>
      </c>
      <c r="E14" s="22">
        <f>-VLOOKUP(C14,'[73]A5.Summary'!$A$5:$E$46,5,0)</f>
        <v>0</v>
      </c>
      <c r="F14" s="22">
        <f>-VLOOKUP(C14,'[73]A5.Summary'!$A$5:$J$46,10,0)+-'[73]A5.Summary'!J41</f>
        <v>-31176426.330000002</v>
      </c>
      <c r="G14" s="22">
        <v>0</v>
      </c>
      <c r="H14" s="45">
        <f>-VLOOKUP(C14,'[73]A5.Summary'!$A$5:$L$46,12,0)+-'[73]A5.Summary'!L41</f>
        <v>5092895131.7600002</v>
      </c>
      <c r="J14" s="35"/>
    </row>
    <row r="15" spans="1:10" s="14" customFormat="1" ht="40.049999999999997" customHeight="1" x14ac:dyDescent="0.3">
      <c r="A15" s="10"/>
      <c r="B15" s="107"/>
      <c r="C15" s="21" t="s">
        <v>9</v>
      </c>
      <c r="D15" s="22">
        <f>-VLOOKUP(C15,'[73]A5.Summary'!$A$5:$B$46,2,0)</f>
        <v>298156420.05000001</v>
      </c>
      <c r="E15" s="22">
        <f>-VLOOKUP(C15,'[73]A5.Summary'!$A$5:$E$46,5,0)</f>
        <v>0</v>
      </c>
      <c r="F15" s="22">
        <f>-VLOOKUP(C15,'[73]A5.Summary'!$A$5:$J$46,10,0)</f>
        <v>0</v>
      </c>
      <c r="G15" s="22">
        <f>-VLOOKUP(C15,'[73]A5.Summary'!$A$5:$K$46,11,0)</f>
        <v>7812283.0099999998</v>
      </c>
      <c r="H15" s="45">
        <f>-VLOOKUP(C15,'[73]A5.Summary'!$A$5:$L$46,12,0)</f>
        <v>305968703.06</v>
      </c>
    </row>
    <row r="16" spans="1:10" s="14" customFormat="1" ht="40.049999999999997" customHeight="1" x14ac:dyDescent="0.3">
      <c r="A16" s="10"/>
      <c r="B16" s="107"/>
      <c r="C16" s="21" t="s">
        <v>10</v>
      </c>
      <c r="D16" s="22">
        <f>-VLOOKUP(C16,'[73]A5.Summary'!$A$5:$B$46,2,0)-15000000</f>
        <v>9268521408</v>
      </c>
      <c r="E16" s="22">
        <f>-VLOOKUP(C16,'[73]A5.Summary'!$A$5:$E$46,5,0)</f>
        <v>0</v>
      </c>
      <c r="F16" s="22">
        <f>-VLOOKUP(C16,'[73]A5.Summary'!$A$5:$J$46,10,0)</f>
        <v>0</v>
      </c>
      <c r="G16" s="22">
        <v>15000000</v>
      </c>
      <c r="H16" s="45">
        <f>-VLOOKUP(C16,'[73]A5.Summary'!$A$5:$L$46,12,0)</f>
        <v>9283521408</v>
      </c>
    </row>
    <row r="17" spans="1:10" s="14" customFormat="1" ht="40.049999999999997" customHeight="1" x14ac:dyDescent="0.3">
      <c r="A17" s="10"/>
      <c r="B17" s="107"/>
      <c r="C17" s="21" t="s">
        <v>11</v>
      </c>
      <c r="D17" s="22">
        <f>-VLOOKUP(C17,'[73]A5.Summary'!$A$5:$B$46,2,0)</f>
        <v>250000000</v>
      </c>
      <c r="E17" s="22">
        <f>-VLOOKUP(C17,'[73]A5.Summary'!$A$5:$E$46,5,0)</f>
        <v>0</v>
      </c>
      <c r="F17" s="22">
        <f>-VLOOKUP(C17,'[73]A5.Summary'!$A$5:$J$46,10,0)</f>
        <v>0</v>
      </c>
      <c r="G17" s="22">
        <v>0</v>
      </c>
      <c r="H17" s="45">
        <f>-VLOOKUP(C17,'[73]A5.Summary'!$A$5:$L$46,12,0)</f>
        <v>250000000</v>
      </c>
      <c r="J17" s="27"/>
    </row>
    <row r="18" spans="1:10" s="14" customFormat="1" ht="45" customHeight="1" x14ac:dyDescent="0.3">
      <c r="A18" s="10"/>
      <c r="B18" s="108" t="s">
        <v>12</v>
      </c>
      <c r="C18" s="99"/>
      <c r="D18" s="28">
        <f>SUM(D10:D17)</f>
        <v>129067705386.14</v>
      </c>
      <c r="E18" s="28">
        <f t="shared" ref="E18:H18" si="1">SUM(E10:E17)</f>
        <v>748000000</v>
      </c>
      <c r="F18" s="28">
        <f t="shared" si="1"/>
        <v>-31176426.330000002</v>
      </c>
      <c r="G18" s="28">
        <f>SUM(G10:G17)</f>
        <v>7812283.0099999998</v>
      </c>
      <c r="H18" s="49">
        <f t="shared" si="1"/>
        <v>129792341242.81999</v>
      </c>
    </row>
    <row r="19" spans="1:10" s="14" customFormat="1" ht="45" customHeight="1" x14ac:dyDescent="0.3">
      <c r="A19" s="10"/>
      <c r="B19" s="102" t="s">
        <v>20</v>
      </c>
      <c r="C19" s="103"/>
      <c r="D19" s="50">
        <f>D18+D9</f>
        <v>140624351386.14001</v>
      </c>
      <c r="E19" s="50">
        <f>E18+E9</f>
        <v>28878560000</v>
      </c>
      <c r="F19" s="50">
        <f t="shared" ref="F19:H19" si="2">F18+F9</f>
        <v>-25689661426.330002</v>
      </c>
      <c r="G19" s="50">
        <f>G18+G9</f>
        <v>7812283.0099999998</v>
      </c>
      <c r="H19" s="51">
        <f t="shared" si="2"/>
        <v>143821062242.82001</v>
      </c>
    </row>
    <row r="21" spans="1:10" s="5" customFormat="1" ht="15.6" x14ac:dyDescent="0.3">
      <c r="A21" s="1"/>
      <c r="B21" s="2" t="s">
        <v>21</v>
      </c>
      <c r="C21" s="3"/>
      <c r="D21" s="4"/>
      <c r="E21" s="4"/>
      <c r="F21" s="4"/>
      <c r="G21" s="4"/>
      <c r="H21" s="4"/>
    </row>
    <row r="22" spans="1:10" s="5" customFormat="1" x14ac:dyDescent="0.3">
      <c r="A22" s="1"/>
      <c r="B22" s="6" t="s">
        <v>22</v>
      </c>
      <c r="C22" s="3"/>
      <c r="D22" s="7"/>
      <c r="E22" s="7"/>
      <c r="F22" s="7"/>
      <c r="G22" s="7"/>
      <c r="H22" s="7"/>
    </row>
    <row r="23" spans="1:10" s="5" customFormat="1" x14ac:dyDescent="0.3">
      <c r="A23" s="1"/>
      <c r="B23" s="8" t="s">
        <v>23</v>
      </c>
      <c r="C23" s="3"/>
      <c r="D23" s="7"/>
      <c r="E23" s="7"/>
      <c r="F23" s="7"/>
      <c r="G23" s="7"/>
      <c r="H23" s="7"/>
    </row>
    <row r="24" spans="1:10" s="5" customFormat="1" ht="28.5" customHeight="1" x14ac:dyDescent="0.3">
      <c r="A24" s="1"/>
      <c r="B24" s="90" t="s">
        <v>25</v>
      </c>
      <c r="C24" s="90"/>
      <c r="D24" s="90"/>
      <c r="E24" s="90"/>
      <c r="F24" s="90"/>
      <c r="G24" s="90"/>
      <c r="H24" s="90"/>
    </row>
    <row r="25" spans="1:10" s="5" customFormat="1" x14ac:dyDescent="0.3">
      <c r="A25" s="1"/>
      <c r="B25" s="38"/>
      <c r="C25" s="38"/>
      <c r="D25" s="38"/>
      <c r="E25" s="38"/>
      <c r="F25" s="38"/>
      <c r="G25" s="38"/>
      <c r="H25" s="38"/>
    </row>
    <row r="26" spans="1:10" s="5" customFormat="1" x14ac:dyDescent="0.3">
      <c r="A26" s="1"/>
      <c r="B26" s="9" t="s">
        <v>26</v>
      </c>
      <c r="C26" s="3"/>
      <c r="D26" s="4"/>
      <c r="E26" s="4"/>
      <c r="F26" s="4"/>
      <c r="G26" s="4"/>
      <c r="H26" s="4"/>
    </row>
    <row r="27" spans="1:10" s="5" customFormat="1" ht="87" customHeight="1" x14ac:dyDescent="0.3">
      <c r="A27" s="1"/>
      <c r="B27" s="91" t="s">
        <v>24</v>
      </c>
      <c r="C27" s="91"/>
      <c r="D27" s="91"/>
      <c r="E27" s="91"/>
      <c r="F27" s="91"/>
      <c r="G27" s="91"/>
      <c r="H27" s="91"/>
    </row>
  </sheetData>
  <mergeCells count="9">
    <mergeCell ref="B19:C19"/>
    <mergeCell ref="B24:H24"/>
    <mergeCell ref="B27:H27"/>
    <mergeCell ref="D2:F2"/>
    <mergeCell ref="B4:H4"/>
    <mergeCell ref="B6:B7"/>
    <mergeCell ref="B9:C9"/>
    <mergeCell ref="B10:B17"/>
    <mergeCell ref="B18:C18"/>
  </mergeCells>
  <pageMargins left="0.7" right="0.7" top="0.75" bottom="0.75" header="0.3" footer="0.3"/>
  <pageSetup paperSize="4" scale="63" orientation="landscape" r:id="rId1"/>
  <headerFooter alignWithMargins="0">
    <oddFooter>&amp;L&amp;"Calibri"&amp;11&amp;K000000_x000D_&amp;1#&amp;"Calibri"&amp;10&amp;K000000Fannie Mae Confidential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296AD-90EB-4BEC-9916-2871FAFA3FD6}">
  <sheetPr codeName="Sheet4">
    <tabColor rgb="FF00B0F0"/>
  </sheetPr>
  <dimension ref="A1:J27"/>
  <sheetViews>
    <sheetView zoomScale="75" zoomScaleNormal="75" workbookViewId="0">
      <selection activeCell="B4" sqref="B4:H4"/>
    </sheetView>
  </sheetViews>
  <sheetFormatPr defaultRowHeight="13.8" x14ac:dyDescent="0.3"/>
  <cols>
    <col min="1" max="1" width="2" style="15" customWidth="1"/>
    <col min="2" max="2" width="37.5546875" style="34" customWidth="1"/>
    <col min="3" max="3" width="25.6640625" style="32" customWidth="1"/>
    <col min="4" max="7" width="25.6640625" style="33" customWidth="1"/>
    <col min="8" max="8" width="27.44140625" style="33" customWidth="1"/>
    <col min="10" max="10" width="17.33203125" bestFit="1" customWidth="1"/>
  </cols>
  <sheetData>
    <row r="1" spans="1:10" s="14" customFormat="1" ht="27" customHeight="1" x14ac:dyDescent="0.3">
      <c r="A1" s="10"/>
      <c r="B1" s="11"/>
      <c r="C1" s="12"/>
      <c r="D1" s="13"/>
      <c r="E1" s="13"/>
      <c r="F1" s="13"/>
      <c r="G1" s="13"/>
      <c r="H1" s="13"/>
    </row>
    <row r="2" spans="1:10" s="14" customFormat="1" ht="29.25" customHeight="1" x14ac:dyDescent="0.5">
      <c r="A2" s="10"/>
      <c r="B2" s="15"/>
      <c r="C2" s="12"/>
      <c r="D2" s="89" t="s">
        <v>30</v>
      </c>
      <c r="E2" s="89"/>
      <c r="F2" s="89"/>
      <c r="G2" s="13"/>
      <c r="H2" s="13"/>
    </row>
    <row r="3" spans="1:10" s="14" customFormat="1" ht="18.149999999999999" customHeight="1" x14ac:dyDescent="0.3">
      <c r="A3" s="10"/>
      <c r="B3" s="16"/>
      <c r="C3" s="12"/>
      <c r="D3" s="13"/>
      <c r="E3" s="13"/>
      <c r="F3" s="13"/>
      <c r="G3" s="13"/>
      <c r="H3" s="13"/>
    </row>
    <row r="4" spans="1:10" s="14" customFormat="1" ht="20.85" customHeight="1" x14ac:dyDescent="0.45">
      <c r="A4" s="10"/>
      <c r="B4" s="92" t="s">
        <v>31</v>
      </c>
      <c r="C4" s="92"/>
      <c r="D4" s="92"/>
      <c r="E4" s="92"/>
      <c r="F4" s="92"/>
      <c r="G4" s="92"/>
      <c r="H4" s="92"/>
    </row>
    <row r="5" spans="1:10" s="14" customFormat="1" ht="57.75" customHeight="1" x14ac:dyDescent="0.3">
      <c r="A5" s="10"/>
      <c r="B5" s="41" t="s">
        <v>0</v>
      </c>
      <c r="C5" s="42" t="s">
        <v>1</v>
      </c>
      <c r="D5" s="43" t="s">
        <v>13</v>
      </c>
      <c r="E5" s="43" t="s">
        <v>14</v>
      </c>
      <c r="F5" s="43" t="s">
        <v>15</v>
      </c>
      <c r="G5" s="43" t="s">
        <v>16</v>
      </c>
      <c r="H5" s="44" t="s">
        <v>17</v>
      </c>
    </row>
    <row r="6" spans="1:10" s="14" customFormat="1" ht="39.9" customHeight="1" x14ac:dyDescent="0.3">
      <c r="A6" s="10"/>
      <c r="B6" s="104" t="s">
        <v>18</v>
      </c>
      <c r="C6" s="21" t="s">
        <v>2</v>
      </c>
      <c r="D6" s="22">
        <f>-VLOOKUP(C6,'[74]A5.Summary'!$A$5:$B$46,2,0)</f>
        <v>10352421000</v>
      </c>
      <c r="E6" s="22">
        <f>-VLOOKUP(C6,'[74]A5.Summary'!$A$5:$E$46,5,0)</f>
        <v>17548186000</v>
      </c>
      <c r="F6" s="22">
        <f>-VLOOKUP(C6,'[74]A5.Summary'!$A$5:$J$46,10,0)</f>
        <v>-17458027000</v>
      </c>
      <c r="G6" s="22">
        <v>0</v>
      </c>
      <c r="H6" s="45">
        <f>-VLOOKUP(C6,'[74]A5.Summary'!$A$5:$L$46,12,0)</f>
        <v>10442580000</v>
      </c>
    </row>
    <row r="7" spans="1:10" s="14" customFormat="1" ht="39.9" customHeight="1" x14ac:dyDescent="0.3">
      <c r="A7" s="10"/>
      <c r="B7" s="105"/>
      <c r="C7" s="21" t="s">
        <v>29</v>
      </c>
      <c r="D7" s="22">
        <f>-VLOOKUP(C7,'[74]A5.Summary'!$A$5:$B$46,2,0)</f>
        <v>350000000</v>
      </c>
      <c r="E7" s="22">
        <f>-VLOOKUP(C7,'[74]A5.Summary'!$A$5:$E$46,5,0)</f>
        <v>0</v>
      </c>
      <c r="F7" s="22">
        <f>-VLOOKUP(C7,'[74]A5.Summary'!$A$5:$J$46,10,0)</f>
        <v>0</v>
      </c>
      <c r="G7" s="22">
        <v>0</v>
      </c>
      <c r="H7" s="45">
        <f>-VLOOKUP(C7,'[74]A5.Summary'!$A$5:$L$46,12,0)</f>
        <v>350000000</v>
      </c>
    </row>
    <row r="8" spans="1:10" s="14" customFormat="1" ht="39.9" customHeight="1" x14ac:dyDescent="0.3">
      <c r="A8" s="10"/>
      <c r="B8" s="46"/>
      <c r="C8" s="21" t="s">
        <v>27</v>
      </c>
      <c r="D8" s="22">
        <f>-VLOOKUP(C8,'[74]A5.Summary'!$A$5:$B$46,2,0)</f>
        <v>3326300000</v>
      </c>
      <c r="E8" s="22">
        <f>-VLOOKUP(C8,'[74]A5.Summary'!$A$5:$E$46,5,0)</f>
        <v>1189000000</v>
      </c>
      <c r="F8" s="22">
        <f>-VLOOKUP(C8,'[74]A5.Summary'!$A$5:$J$46,10,0)</f>
        <v>0</v>
      </c>
      <c r="G8" s="22">
        <v>0</v>
      </c>
      <c r="H8" s="45">
        <f>-VLOOKUP(C8,'[74]A5.Summary'!$A$5:$L$46,12,0)</f>
        <v>4515300000</v>
      </c>
    </row>
    <row r="9" spans="1:10" s="14" customFormat="1" ht="39.9" customHeight="1" x14ac:dyDescent="0.3">
      <c r="A9" s="10"/>
      <c r="B9" s="106" t="s">
        <v>3</v>
      </c>
      <c r="C9" s="96"/>
      <c r="D9" s="24">
        <f>SUM(D6:D8)</f>
        <v>14028721000</v>
      </c>
      <c r="E9" s="24">
        <f t="shared" ref="E9:H9" si="0">SUM(E6:E8)</f>
        <v>18737186000</v>
      </c>
      <c r="F9" s="24">
        <f t="shared" si="0"/>
        <v>-17458027000</v>
      </c>
      <c r="G9" s="24">
        <f t="shared" si="0"/>
        <v>0</v>
      </c>
      <c r="H9" s="47">
        <f t="shared" si="0"/>
        <v>15307880000</v>
      </c>
    </row>
    <row r="10" spans="1:10" s="14" customFormat="1" ht="39.9" customHeight="1" x14ac:dyDescent="0.3">
      <c r="A10" s="10"/>
      <c r="B10" s="104" t="s">
        <v>19</v>
      </c>
      <c r="C10" s="21" t="s">
        <v>4</v>
      </c>
      <c r="D10" s="52">
        <f>-VLOOKUP(C10,'[74]A5.Summary'!$A$5:$B$46,2,0)</f>
        <v>74739666000</v>
      </c>
      <c r="E10" s="22">
        <f>-VLOOKUP(C10,'[74]A5.Summary'!$A$5:$E$46,5,0)</f>
        <v>0</v>
      </c>
      <c r="F10" s="22">
        <f>-VLOOKUP(C10,'[74]A5.Summary'!$A$5:$J$46,10,0)</f>
        <v>0</v>
      </c>
      <c r="G10" s="22">
        <v>0</v>
      </c>
      <c r="H10" s="45">
        <f>-VLOOKUP(C10,'[74]A5.Summary'!$A$5:$L$46,12,0)</f>
        <v>74739666000</v>
      </c>
    </row>
    <row r="11" spans="1:10" s="26" customFormat="1" ht="39.9" customHeight="1" x14ac:dyDescent="0.3">
      <c r="A11" s="25"/>
      <c r="B11" s="107"/>
      <c r="C11" s="21" t="s">
        <v>5</v>
      </c>
      <c r="D11" s="52">
        <f>-VLOOKUP(C11,'[74]A5.Summary'!$A$5:$B$46,2,0)+500000000</f>
        <v>40120290000</v>
      </c>
      <c r="E11" s="22">
        <f>-VLOOKUP(C11,'[74]A5.Summary'!$A$5:$E$46,5,0)</f>
        <v>1315000000</v>
      </c>
      <c r="F11" s="22">
        <f>-VLOOKUP(C11,'[74]A5.Summary'!$A$5:$J$46,10,0)</f>
        <v>0</v>
      </c>
      <c r="G11" s="22"/>
      <c r="H11" s="45">
        <f>SUM(D11:G11)</f>
        <v>41435290000</v>
      </c>
    </row>
    <row r="12" spans="1:10" s="14" customFormat="1" ht="39.9" customHeight="1" x14ac:dyDescent="0.3">
      <c r="A12" s="10"/>
      <c r="B12" s="107"/>
      <c r="C12" s="21" t="s">
        <v>6</v>
      </c>
      <c r="D12" s="52">
        <v>0</v>
      </c>
      <c r="E12" s="22">
        <v>0</v>
      </c>
      <c r="F12" s="22">
        <v>0</v>
      </c>
      <c r="G12" s="22">
        <v>0</v>
      </c>
      <c r="H12" s="45">
        <v>0</v>
      </c>
    </row>
    <row r="13" spans="1:10" s="14" customFormat="1" ht="39.9" customHeight="1" x14ac:dyDescent="0.3">
      <c r="A13" s="10"/>
      <c r="B13" s="107"/>
      <c r="C13" s="21" t="s">
        <v>7</v>
      </c>
      <c r="D13" s="52">
        <v>0</v>
      </c>
      <c r="E13" s="22">
        <v>0</v>
      </c>
      <c r="F13" s="22">
        <v>0</v>
      </c>
      <c r="G13" s="22">
        <v>0</v>
      </c>
      <c r="H13" s="45">
        <v>0</v>
      </c>
    </row>
    <row r="14" spans="1:10" s="14" customFormat="1" ht="39.9" customHeight="1" x14ac:dyDescent="0.3">
      <c r="A14" s="10"/>
      <c r="B14" s="107"/>
      <c r="C14" s="21" t="s">
        <v>8</v>
      </c>
      <c r="D14" s="52">
        <f>-VLOOKUP(C14,'[74]A5.Summary'!$A$5:$B$46,2,0)+-'[74]A5.Summary'!B41</f>
        <v>5092895131.7600002</v>
      </c>
      <c r="E14" s="22">
        <f>-VLOOKUP(C14,'[74]A5.Summary'!$A$5:$E$46,5,0)</f>
        <v>0</v>
      </c>
      <c r="F14" s="22">
        <f>-VLOOKUP(C14,'[74]A5.Summary'!$A$5:$J$46,10,0)+-'[74]A5.Summary'!J41</f>
        <v>-33933398.530000001</v>
      </c>
      <c r="G14" s="22">
        <v>0</v>
      </c>
      <c r="H14" s="45">
        <f>-VLOOKUP(C14,'[74]A5.Summary'!$A$5:$L$46,12,0)+-'[74]A5.Summary'!L41</f>
        <v>5058961733.2300005</v>
      </c>
      <c r="J14" s="35"/>
    </row>
    <row r="15" spans="1:10" s="14" customFormat="1" ht="39.9" customHeight="1" x14ac:dyDescent="0.3">
      <c r="A15" s="10"/>
      <c r="B15" s="107"/>
      <c r="C15" s="21" t="s">
        <v>9</v>
      </c>
      <c r="D15" s="52">
        <f>-VLOOKUP(C15,'[74]A5.Summary'!$A$5:$B$46,2,0)</f>
        <v>305968703.06</v>
      </c>
      <c r="E15" s="22">
        <f>-VLOOKUP(C15,'[74]A5.Summary'!$A$5:$E$46,5,0)</f>
        <v>0</v>
      </c>
      <c r="F15" s="22">
        <f>-VLOOKUP(C15,'[74]A5.Summary'!$A$5:$J$46,10,0)</f>
        <v>0</v>
      </c>
      <c r="G15" s="22">
        <f>-VLOOKUP(C15,'[74]A5.Summary'!$A$5:$K$46,11,0)</f>
        <v>5704207.2400000002</v>
      </c>
      <c r="H15" s="45">
        <f>-VLOOKUP(C15,'[74]A5.Summary'!$A$5:$L$46,12,0)</f>
        <v>311672910.30000001</v>
      </c>
    </row>
    <row r="16" spans="1:10" s="14" customFormat="1" ht="39.9" customHeight="1" x14ac:dyDescent="0.3">
      <c r="A16" s="10"/>
      <c r="B16" s="107"/>
      <c r="C16" s="21" t="s">
        <v>10</v>
      </c>
      <c r="D16" s="52">
        <f>-VLOOKUP(C16,'[74]A5.Summary'!$A$5:$B$46,2,0)-500000000</f>
        <v>9283521408</v>
      </c>
      <c r="E16" s="22">
        <f>-VLOOKUP(C16,'[74]A5.Summary'!$A$5:$E$46,5,0)</f>
        <v>0</v>
      </c>
      <c r="F16" s="22">
        <f>-VLOOKUP(C16,'[74]A5.Summary'!$A$5:$J$46,10,0)</f>
        <v>-1073625</v>
      </c>
      <c r="G16" s="22"/>
      <c r="H16" s="45">
        <f>SUM(D16:G16)</f>
        <v>9282447783</v>
      </c>
    </row>
    <row r="17" spans="1:10" s="14" customFormat="1" ht="39.9" customHeight="1" x14ac:dyDescent="0.3">
      <c r="A17" s="10"/>
      <c r="B17" s="107"/>
      <c r="C17" s="21" t="s">
        <v>11</v>
      </c>
      <c r="D17" s="22">
        <f>-VLOOKUP(C17,'[74]A5.Summary'!$A$5:$B$46,2,0)</f>
        <v>250000000</v>
      </c>
      <c r="E17" s="22">
        <f>-VLOOKUP(C17,'[74]A5.Summary'!$A$5:$E$46,5,0)</f>
        <v>0</v>
      </c>
      <c r="F17" s="22">
        <f>-VLOOKUP(C17,'[74]A5.Summary'!$A$5:$J$46,10,0)</f>
        <v>0</v>
      </c>
      <c r="G17" s="22">
        <v>0</v>
      </c>
      <c r="H17" s="45">
        <f>-VLOOKUP(C17,'[74]A5.Summary'!$A$5:$L$46,12,0)</f>
        <v>250000000</v>
      </c>
      <c r="J17" s="27"/>
    </row>
    <row r="18" spans="1:10" s="14" customFormat="1" ht="45" customHeight="1" x14ac:dyDescent="0.3">
      <c r="A18" s="10"/>
      <c r="B18" s="108" t="s">
        <v>12</v>
      </c>
      <c r="C18" s="99"/>
      <c r="D18" s="28">
        <f>SUM(D10:D17)</f>
        <v>129792341242.81999</v>
      </c>
      <c r="E18" s="28">
        <f t="shared" ref="E18:H18" si="1">SUM(E10:E17)</f>
        <v>1315000000</v>
      </c>
      <c r="F18" s="28">
        <f t="shared" si="1"/>
        <v>-35007023.530000001</v>
      </c>
      <c r="G18" s="28">
        <f>SUM(G10:G17)</f>
        <v>5704207.2400000002</v>
      </c>
      <c r="H18" s="49">
        <f t="shared" si="1"/>
        <v>131078038426.53</v>
      </c>
    </row>
    <row r="19" spans="1:10" s="14" customFormat="1" ht="45" customHeight="1" x14ac:dyDescent="0.3">
      <c r="A19" s="10"/>
      <c r="B19" s="102" t="s">
        <v>20</v>
      </c>
      <c r="C19" s="103"/>
      <c r="D19" s="50">
        <f>D18+D9</f>
        <v>143821062242.82001</v>
      </c>
      <c r="E19" s="50">
        <f>E18+E9</f>
        <v>20052186000</v>
      </c>
      <c r="F19" s="50">
        <f t="shared" ref="F19" si="2">F18+F9</f>
        <v>-17493034023.529999</v>
      </c>
      <c r="G19" s="50">
        <f>G18+G9</f>
        <v>5704207.2400000002</v>
      </c>
      <c r="H19" s="51">
        <f>H18+H9</f>
        <v>146385918426.53</v>
      </c>
    </row>
    <row r="21" spans="1:10" s="5" customFormat="1" ht="15.6" x14ac:dyDescent="0.3">
      <c r="A21" s="1"/>
      <c r="B21" s="2" t="s">
        <v>21</v>
      </c>
      <c r="C21" s="3"/>
      <c r="D21" s="4"/>
      <c r="E21" s="4"/>
      <c r="F21" s="4"/>
      <c r="G21" s="4"/>
      <c r="H21" s="4"/>
    </row>
    <row r="22" spans="1:10" s="5" customFormat="1" x14ac:dyDescent="0.3">
      <c r="A22" s="1"/>
      <c r="B22" s="6" t="s">
        <v>22</v>
      </c>
      <c r="C22" s="3"/>
      <c r="D22" s="7"/>
      <c r="E22" s="7"/>
      <c r="F22" s="7"/>
      <c r="G22" s="7"/>
      <c r="H22" s="7"/>
    </row>
    <row r="23" spans="1:10" s="5" customFormat="1" x14ac:dyDescent="0.3">
      <c r="A23" s="1"/>
      <c r="B23" s="8" t="s">
        <v>23</v>
      </c>
      <c r="C23" s="3"/>
      <c r="D23" s="7"/>
      <c r="E23" s="7"/>
      <c r="F23" s="7"/>
      <c r="G23" s="7"/>
      <c r="H23" s="7"/>
    </row>
    <row r="24" spans="1:10" s="5" customFormat="1" ht="28.5" customHeight="1" x14ac:dyDescent="0.3">
      <c r="A24" s="1"/>
      <c r="B24" s="90" t="s">
        <v>25</v>
      </c>
      <c r="C24" s="90"/>
      <c r="D24" s="90"/>
      <c r="E24" s="90"/>
      <c r="F24" s="90"/>
      <c r="G24" s="90"/>
      <c r="H24" s="90"/>
    </row>
    <row r="25" spans="1:10" s="5" customFormat="1" x14ac:dyDescent="0.3">
      <c r="A25" s="1"/>
      <c r="B25" s="38"/>
      <c r="C25" s="38"/>
      <c r="D25" s="38"/>
      <c r="E25" s="38"/>
      <c r="F25" s="38"/>
      <c r="G25" s="38"/>
      <c r="H25" s="38"/>
    </row>
    <row r="26" spans="1:10" s="5" customFormat="1" x14ac:dyDescent="0.3">
      <c r="A26" s="1"/>
      <c r="B26" s="9" t="s">
        <v>26</v>
      </c>
      <c r="C26" s="3"/>
      <c r="D26" s="4"/>
      <c r="E26" s="4"/>
      <c r="F26" s="4"/>
      <c r="G26" s="4"/>
      <c r="H26" s="4"/>
    </row>
    <row r="27" spans="1:10" s="5" customFormat="1" ht="87" customHeight="1" x14ac:dyDescent="0.3">
      <c r="A27" s="1"/>
      <c r="B27" s="91" t="s">
        <v>24</v>
      </c>
      <c r="C27" s="91"/>
      <c r="D27" s="91"/>
      <c r="E27" s="91"/>
      <c r="F27" s="91"/>
      <c r="G27" s="91"/>
      <c r="H27" s="91"/>
    </row>
  </sheetData>
  <mergeCells count="9">
    <mergeCell ref="B19:C19"/>
    <mergeCell ref="B24:H24"/>
    <mergeCell ref="B27:H27"/>
    <mergeCell ref="D2:F2"/>
    <mergeCell ref="B4:H4"/>
    <mergeCell ref="B6:B7"/>
    <mergeCell ref="B9:C9"/>
    <mergeCell ref="B10:B17"/>
    <mergeCell ref="B18:C18"/>
  </mergeCells>
  <pageMargins left="0.7" right="0.7" top="0.75" bottom="0.75" header="0.3" footer="0.3"/>
  <pageSetup paperSize="4" scale="63" orientation="landscape" r:id="rId1"/>
  <headerFooter alignWithMargins="0">
    <oddFooter>&amp;L&amp;"Calibri"&amp;11&amp;K000000_x000D_&amp;1#&amp;"Calibri"&amp;10&amp;K000000Fannie Mae Confidential</oddFooter>
  </headerFooter>
  <ignoredErrors>
    <ignoredError sqref="D16"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BCCB7-9892-4C19-9096-B2FF8F4DE86C}">
  <sheetPr codeName="Sheet5">
    <tabColor rgb="FF00B0F0"/>
  </sheetPr>
  <dimension ref="A1:J27"/>
  <sheetViews>
    <sheetView zoomScale="75" zoomScaleNormal="75" workbookViewId="0">
      <selection activeCell="B4" sqref="B4:H4"/>
    </sheetView>
  </sheetViews>
  <sheetFormatPr defaultRowHeight="13.8" x14ac:dyDescent="0.3"/>
  <cols>
    <col min="1" max="1" width="2" style="15" customWidth="1"/>
    <col min="2" max="2" width="37.5546875" style="34" customWidth="1"/>
    <col min="3" max="3" width="25.6640625" style="32" customWidth="1"/>
    <col min="4" max="7" width="25.6640625" style="33" customWidth="1"/>
    <col min="8" max="8" width="27.44140625" style="33" customWidth="1"/>
    <col min="10" max="10" width="17.33203125" bestFit="1" customWidth="1"/>
  </cols>
  <sheetData>
    <row r="1" spans="1:10" s="14" customFormat="1" ht="27" customHeight="1" x14ac:dyDescent="0.3">
      <c r="A1" s="10"/>
      <c r="B1" s="11"/>
      <c r="C1" s="12"/>
      <c r="D1" s="13"/>
      <c r="E1" s="13"/>
      <c r="F1" s="13"/>
      <c r="G1" s="13"/>
      <c r="H1" s="13"/>
    </row>
    <row r="2" spans="1:10" s="14" customFormat="1" ht="29.25" customHeight="1" x14ac:dyDescent="0.5">
      <c r="A2" s="10"/>
      <c r="B2" s="15"/>
      <c r="C2" s="12"/>
      <c r="D2" s="89" t="s">
        <v>30</v>
      </c>
      <c r="E2" s="89"/>
      <c r="F2" s="89"/>
      <c r="G2" s="13"/>
      <c r="H2" s="13"/>
    </row>
    <row r="3" spans="1:10" s="14" customFormat="1" ht="18.149999999999999" customHeight="1" x14ac:dyDescent="0.3">
      <c r="A3" s="10"/>
      <c r="B3" s="16"/>
      <c r="C3" s="12"/>
      <c r="D3" s="13"/>
      <c r="E3" s="13"/>
      <c r="F3" s="13"/>
      <c r="G3" s="13"/>
      <c r="H3" s="13"/>
    </row>
    <row r="4" spans="1:10" s="14" customFormat="1" ht="20.85" customHeight="1" x14ac:dyDescent="0.45">
      <c r="A4" s="10"/>
      <c r="B4" s="92" t="s">
        <v>34</v>
      </c>
      <c r="C4" s="92"/>
      <c r="D4" s="92"/>
      <c r="E4" s="92"/>
      <c r="F4" s="92"/>
      <c r="G4" s="92"/>
      <c r="H4" s="92"/>
    </row>
    <row r="5" spans="1:10" s="14" customFormat="1" ht="57.75" customHeight="1" x14ac:dyDescent="0.3">
      <c r="A5" s="10"/>
      <c r="B5" s="41" t="s">
        <v>0</v>
      </c>
      <c r="C5" s="42" t="s">
        <v>1</v>
      </c>
      <c r="D5" s="43" t="s">
        <v>13</v>
      </c>
      <c r="E5" s="43" t="s">
        <v>14</v>
      </c>
      <c r="F5" s="43" t="s">
        <v>15</v>
      </c>
      <c r="G5" s="43" t="s">
        <v>16</v>
      </c>
      <c r="H5" s="44" t="s">
        <v>17</v>
      </c>
    </row>
    <row r="6" spans="1:10" s="14" customFormat="1" ht="39.9" customHeight="1" x14ac:dyDescent="0.3">
      <c r="A6" s="10"/>
      <c r="B6" s="104" t="s">
        <v>18</v>
      </c>
      <c r="C6" s="21" t="s">
        <v>2</v>
      </c>
      <c r="D6" s="22">
        <f>-VLOOKUP(C6,'[75]A5.Summary'!$A$5:$B$47,2,0)</f>
        <v>10442580000</v>
      </c>
      <c r="E6" s="22">
        <f>-VLOOKUP(C6,'[75]A5.Summary'!$A$5:$E$47,5,0)</f>
        <v>24417649000</v>
      </c>
      <c r="F6" s="22">
        <f>-VLOOKUP(C6,'[75]A5.Summary'!$A$5:$J$47,10,0)</f>
        <v>-24096928000</v>
      </c>
      <c r="G6" s="22">
        <v>0</v>
      </c>
      <c r="H6" s="45">
        <f>-VLOOKUP(C6,'[75]A5.Summary'!$A$5:$L$47,12,0)</f>
        <v>10763301000</v>
      </c>
    </row>
    <row r="7" spans="1:10" s="14" customFormat="1" ht="39.9" customHeight="1" x14ac:dyDescent="0.3">
      <c r="A7" s="10"/>
      <c r="B7" s="105"/>
      <c r="C7" s="21" t="s">
        <v>29</v>
      </c>
      <c r="D7" s="22">
        <f>-VLOOKUP(C7,'[75]A5.Summary'!$A$5:$B$47,2,0)</f>
        <v>350000000</v>
      </c>
      <c r="E7" s="22">
        <f>-VLOOKUP(C7,'[75]A5.Summary'!$A$5:$E$47,5,0)</f>
        <v>0</v>
      </c>
      <c r="F7" s="22">
        <f>-VLOOKUP(C7,'[75]A5.Summary'!$A$5:$J$47,10,0)</f>
        <v>0</v>
      </c>
      <c r="G7" s="22">
        <v>0</v>
      </c>
      <c r="H7" s="45">
        <f>-VLOOKUP(C7,'[75]A5.Summary'!$A$5:$L$47,12,0)</f>
        <v>350000000</v>
      </c>
    </row>
    <row r="8" spans="1:10" s="14" customFormat="1" ht="39.9" customHeight="1" x14ac:dyDescent="0.3">
      <c r="A8" s="10"/>
      <c r="B8" s="48"/>
      <c r="C8" s="21" t="s">
        <v>35</v>
      </c>
      <c r="D8" s="22">
        <f>-VLOOKUP(C8,'[75]A5.Summary'!$A$5:$B$47,2,0)</f>
        <v>4515300000</v>
      </c>
      <c r="E8" s="22">
        <f>-VLOOKUP(C8,'[75]A5.Summary'!$A$5:$E$47,5,0)</f>
        <v>520000000</v>
      </c>
      <c r="F8" s="22">
        <f>-VLOOKUP(C8,'[75]A5.Summary'!$A$5:$J$47,10,0)</f>
        <v>0</v>
      </c>
      <c r="G8" s="22">
        <v>0</v>
      </c>
      <c r="H8" s="45">
        <f>-VLOOKUP(C8,'[75]A5.Summary'!$A$5:$L$47,12,0)</f>
        <v>5035300000</v>
      </c>
    </row>
    <row r="9" spans="1:10" s="14" customFormat="1" ht="39.9" customHeight="1" x14ac:dyDescent="0.3">
      <c r="A9" s="10"/>
      <c r="B9" s="106" t="s">
        <v>3</v>
      </c>
      <c r="C9" s="96"/>
      <c r="D9" s="24">
        <f>SUM(D6:D8)</f>
        <v>15307880000</v>
      </c>
      <c r="E9" s="24">
        <f t="shared" ref="E9:H9" si="0">SUM(E6:E8)</f>
        <v>24937649000</v>
      </c>
      <c r="F9" s="24">
        <f t="shared" si="0"/>
        <v>-24096928000</v>
      </c>
      <c r="G9" s="24">
        <f t="shared" si="0"/>
        <v>0</v>
      </c>
      <c r="H9" s="47">
        <f t="shared" si="0"/>
        <v>16148601000</v>
      </c>
    </row>
    <row r="10" spans="1:10" s="14" customFormat="1" ht="39.9" customHeight="1" x14ac:dyDescent="0.3">
      <c r="A10" s="10"/>
      <c r="B10" s="104" t="s">
        <v>19</v>
      </c>
      <c r="C10" s="21" t="s">
        <v>4</v>
      </c>
      <c r="D10" s="22">
        <f>-VLOOKUP(C10,'[75]A5.Summary'!$A$5:$B$47,2,0)</f>
        <v>74739666000</v>
      </c>
      <c r="E10" s="22">
        <f>-VLOOKUP(C10,'[75]A5.Summary'!$A$5:$E$47,5,0)</f>
        <v>0</v>
      </c>
      <c r="F10" s="22">
        <f>-VLOOKUP(C10,'[75]A5.Summary'!$A$5:$J$47,10,0)</f>
        <v>-4000000000</v>
      </c>
      <c r="G10" s="22">
        <v>0</v>
      </c>
      <c r="H10" s="45">
        <f>-VLOOKUP(C10,'[75]A5.Summary'!$A$5:$L$47,12,0)</f>
        <v>70739666000</v>
      </c>
    </row>
    <row r="11" spans="1:10" s="26" customFormat="1" ht="39.9" customHeight="1" x14ac:dyDescent="0.3">
      <c r="A11" s="25"/>
      <c r="B11" s="107"/>
      <c r="C11" s="21" t="s">
        <v>5</v>
      </c>
      <c r="D11" s="22">
        <f>-VLOOKUP(C11,'[75]A5.Summary'!$A$5:$B$47,2,0)+2270000000</f>
        <v>41435290000</v>
      </c>
      <c r="E11" s="22">
        <f>-VLOOKUP(C11,'[75]A5.Summary'!$A$5:$E$47,5,0)</f>
        <v>600000000</v>
      </c>
      <c r="F11" s="22">
        <f>-VLOOKUP(C11,'[75]A5.Summary'!$A$5:$J$47,10,0)</f>
        <v>-150000000</v>
      </c>
      <c r="G11" s="22">
        <v>-2270000000</v>
      </c>
      <c r="H11" s="45">
        <f>SUM(D11:G11)</f>
        <v>39615290000</v>
      </c>
    </row>
    <row r="12" spans="1:10" s="14" customFormat="1" ht="39.9" customHeight="1" x14ac:dyDescent="0.3">
      <c r="A12" s="10"/>
      <c r="B12" s="107"/>
      <c r="C12" s="21" t="s">
        <v>6</v>
      </c>
      <c r="D12" s="22">
        <v>0</v>
      </c>
      <c r="E12" s="22">
        <v>0</v>
      </c>
      <c r="F12" s="22">
        <v>0</v>
      </c>
      <c r="G12" s="22">
        <v>0</v>
      </c>
      <c r="H12" s="45">
        <v>0</v>
      </c>
    </row>
    <row r="13" spans="1:10" s="14" customFormat="1" ht="39.9" customHeight="1" x14ac:dyDescent="0.3">
      <c r="A13" s="10"/>
      <c r="B13" s="107"/>
      <c r="C13" s="21" t="s">
        <v>7</v>
      </c>
      <c r="D13" s="22">
        <v>0</v>
      </c>
      <c r="E13" s="22">
        <v>0</v>
      </c>
      <c r="F13" s="22">
        <v>0</v>
      </c>
      <c r="G13" s="22">
        <v>0</v>
      </c>
      <c r="H13" s="45">
        <v>0</v>
      </c>
    </row>
    <row r="14" spans="1:10" s="14" customFormat="1" ht="39.9" customHeight="1" x14ac:dyDescent="0.3">
      <c r="A14" s="10"/>
      <c r="B14" s="107"/>
      <c r="C14" s="21" t="s">
        <v>8</v>
      </c>
      <c r="D14" s="22">
        <f>-VLOOKUP(C14,'[75]A5.Summary'!$A$5:$B$47,2,0)+-'[75]A5.Summary'!B42</f>
        <v>5058961733.2300005</v>
      </c>
      <c r="E14" s="22">
        <f>-VLOOKUP(C14,'[75]A5.Summary'!$A$5:$E$47,5,0)</f>
        <v>0</v>
      </c>
      <c r="F14" s="22">
        <f>-VLOOKUP(C14,'[75]A5.Summary'!$A$5:$J$47,10,0)+-'[75]A5.Summary'!J42</f>
        <v>-1274898561.5</v>
      </c>
      <c r="G14" s="22">
        <v>0</v>
      </c>
      <c r="H14" s="45">
        <f>-VLOOKUP(C14,'[75]A5.Summary'!$A$5:$L$47,12,0)+-'[75]A5.Summary'!L42</f>
        <v>3784063171.73</v>
      </c>
      <c r="J14" s="35"/>
    </row>
    <row r="15" spans="1:10" s="14" customFormat="1" ht="39.9" customHeight="1" x14ac:dyDescent="0.3">
      <c r="A15" s="10"/>
      <c r="B15" s="107"/>
      <c r="C15" s="21" t="s">
        <v>9</v>
      </c>
      <c r="D15" s="22">
        <f>-VLOOKUP(C15,'[75]A5.Summary'!$A$5:$B$47,2,0)</f>
        <v>311672910.30000001</v>
      </c>
      <c r="E15" s="22">
        <f>-VLOOKUP(C15,'[75]A5.Summary'!$A$5:$E$47,5,0)</f>
        <v>0</v>
      </c>
      <c r="F15" s="22">
        <f>-VLOOKUP(C15,'[75]A5.Summary'!$A$5:$J$47,10,0)</f>
        <v>0</v>
      </c>
      <c r="G15" s="22">
        <f>-VLOOKUP(C15,'[75]A5.Summary'!$A$5:$K$47,11,0)</f>
        <v>-3124913.4</v>
      </c>
      <c r="H15" s="45">
        <f>-VLOOKUP(C15,'[75]A5.Summary'!$A$5:$L$47,12,0)</f>
        <v>308547996.89999998</v>
      </c>
    </row>
    <row r="16" spans="1:10" s="14" customFormat="1" ht="39.9" customHeight="1" x14ac:dyDescent="0.3">
      <c r="A16" s="10"/>
      <c r="B16" s="107"/>
      <c r="C16" s="21" t="s">
        <v>10</v>
      </c>
      <c r="D16" s="22">
        <f>-VLOOKUP(C16,'[75]A5.Summary'!$A$5:$B$47,2,0)-2270000000</f>
        <v>9282447783</v>
      </c>
      <c r="E16" s="22">
        <f>-VLOOKUP(C16,'[75]A5.Summary'!$A$5:$E$47,5,0)</f>
        <v>0</v>
      </c>
      <c r="F16" s="22">
        <f>-VLOOKUP(C16,'[75]A5.Summary'!$A$5:$J$47,10,0)</f>
        <v>-113550000</v>
      </c>
      <c r="G16" s="22">
        <v>2270000000</v>
      </c>
      <c r="H16" s="45">
        <f>SUM(D16:G16)</f>
        <v>11438897783</v>
      </c>
    </row>
    <row r="17" spans="1:10" s="14" customFormat="1" ht="39.9" customHeight="1" x14ac:dyDescent="0.3">
      <c r="A17" s="10"/>
      <c r="B17" s="107"/>
      <c r="C17" s="21" t="s">
        <v>11</v>
      </c>
      <c r="D17" s="22">
        <f>-VLOOKUP(C17,'[75]A5.Summary'!$A$5:$B$47,2,0)</f>
        <v>250000000</v>
      </c>
      <c r="E17" s="22">
        <f>-VLOOKUP(C17,'[75]A5.Summary'!$A$5:$E$47,5,0)</f>
        <v>0</v>
      </c>
      <c r="F17" s="22">
        <f>-VLOOKUP(C17,'[75]A5.Summary'!$A$5:$J$47,10,0)</f>
        <v>0</v>
      </c>
      <c r="G17" s="22">
        <v>0</v>
      </c>
      <c r="H17" s="45">
        <f>-VLOOKUP(C17,'[75]A5.Summary'!$A$5:$L$47,12,0)</f>
        <v>250000000</v>
      </c>
      <c r="J17" s="27"/>
    </row>
    <row r="18" spans="1:10" s="14" customFormat="1" ht="45" customHeight="1" x14ac:dyDescent="0.3">
      <c r="A18" s="10"/>
      <c r="B18" s="108" t="s">
        <v>12</v>
      </c>
      <c r="C18" s="99"/>
      <c r="D18" s="28">
        <f>SUM(D10:D17)</f>
        <v>131078038426.53</v>
      </c>
      <c r="E18" s="28">
        <f t="shared" ref="E18:H18" si="1">SUM(E10:E17)</f>
        <v>600000000</v>
      </c>
      <c r="F18" s="28">
        <f t="shared" si="1"/>
        <v>-5538448561.5</v>
      </c>
      <c r="G18" s="28">
        <f>SUM(G10:G17)</f>
        <v>-3124913.4000000954</v>
      </c>
      <c r="H18" s="49">
        <f t="shared" si="1"/>
        <v>126136464951.62999</v>
      </c>
    </row>
    <row r="19" spans="1:10" s="14" customFormat="1" ht="45" customHeight="1" x14ac:dyDescent="0.3">
      <c r="A19" s="10"/>
      <c r="B19" s="102" t="s">
        <v>20</v>
      </c>
      <c r="C19" s="103"/>
      <c r="D19" s="50">
        <f>D18+D9</f>
        <v>146385918426.53</v>
      </c>
      <c r="E19" s="50">
        <f>E18+E9</f>
        <v>25537649000</v>
      </c>
      <c r="F19" s="50">
        <f t="shared" ref="F19" si="2">F18+F9</f>
        <v>-29635376561.5</v>
      </c>
      <c r="G19" s="50">
        <f>G18+G9</f>
        <v>-3124913.4000000954</v>
      </c>
      <c r="H19" s="51">
        <f>H18+H9</f>
        <v>142285065951.63</v>
      </c>
    </row>
    <row r="21" spans="1:10" s="5" customFormat="1" ht="15.6" x14ac:dyDescent="0.3">
      <c r="A21" s="1"/>
      <c r="B21" s="2" t="s">
        <v>21</v>
      </c>
      <c r="C21" s="3"/>
      <c r="D21" s="4"/>
      <c r="E21" s="4"/>
      <c r="F21" s="4"/>
      <c r="G21" s="4"/>
      <c r="H21" s="4"/>
    </row>
    <row r="22" spans="1:10" s="5" customFormat="1" x14ac:dyDescent="0.3">
      <c r="A22" s="1"/>
      <c r="B22" s="6" t="s">
        <v>22</v>
      </c>
      <c r="C22" s="3"/>
      <c r="D22" s="7"/>
      <c r="E22" s="7"/>
      <c r="F22" s="7"/>
      <c r="G22" s="7"/>
      <c r="H22" s="7"/>
    </row>
    <row r="23" spans="1:10" s="5" customFormat="1" x14ac:dyDescent="0.3">
      <c r="A23" s="1"/>
      <c r="B23" s="8" t="s">
        <v>23</v>
      </c>
      <c r="C23" s="3"/>
      <c r="D23" s="7"/>
      <c r="E23" s="7"/>
      <c r="F23" s="7"/>
      <c r="G23" s="7"/>
      <c r="H23" s="7"/>
    </row>
    <row r="24" spans="1:10" s="5" customFormat="1" ht="28.5" customHeight="1" x14ac:dyDescent="0.3">
      <c r="A24" s="1"/>
      <c r="B24" s="90" t="s">
        <v>25</v>
      </c>
      <c r="C24" s="90"/>
      <c r="D24" s="90"/>
      <c r="E24" s="90"/>
      <c r="F24" s="90"/>
      <c r="G24" s="90"/>
      <c r="H24" s="90"/>
    </row>
    <row r="25" spans="1:10" s="5" customFormat="1" x14ac:dyDescent="0.3">
      <c r="A25" s="1"/>
      <c r="B25" s="40"/>
      <c r="C25" s="40"/>
      <c r="D25" s="40"/>
      <c r="E25" s="40"/>
      <c r="F25" s="40"/>
      <c r="G25" s="40"/>
      <c r="H25" s="40"/>
    </row>
    <row r="26" spans="1:10" s="5" customFormat="1" x14ac:dyDescent="0.3">
      <c r="A26" s="1"/>
      <c r="B26" s="9" t="s">
        <v>26</v>
      </c>
      <c r="C26" s="3"/>
      <c r="D26" s="4"/>
      <c r="E26" s="4"/>
      <c r="F26" s="4"/>
      <c r="G26" s="4"/>
      <c r="H26" s="4"/>
    </row>
    <row r="27" spans="1:10" s="5" customFormat="1" ht="87" customHeight="1" x14ac:dyDescent="0.3">
      <c r="A27" s="1"/>
      <c r="B27" s="91" t="s">
        <v>24</v>
      </c>
      <c r="C27" s="91"/>
      <c r="D27" s="91"/>
      <c r="E27" s="91"/>
      <c r="F27" s="91"/>
      <c r="G27" s="91"/>
      <c r="H27" s="91"/>
    </row>
  </sheetData>
  <mergeCells count="9">
    <mergeCell ref="B19:C19"/>
    <mergeCell ref="B24:H24"/>
    <mergeCell ref="B27:H27"/>
    <mergeCell ref="D2:F2"/>
    <mergeCell ref="B4:H4"/>
    <mergeCell ref="B6:B7"/>
    <mergeCell ref="B9:C9"/>
    <mergeCell ref="B10:B17"/>
    <mergeCell ref="B18:C18"/>
  </mergeCells>
  <pageMargins left="0.7" right="0.7" top="0.75" bottom="0.75" header="0.3" footer="0.3"/>
  <pageSetup paperSize="4" scale="63" orientation="landscape" r:id="rId1"/>
  <headerFooter alignWithMargins="0">
    <oddFooter>&amp;L&amp;"Calibri"&amp;11&amp;K000000_x000D_&amp;1#&amp;"Calibri"&amp;10&amp;K000000Fannie Mae Confidential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74D5A-92C6-4A93-B88E-7685C88B676C}">
  <sheetPr codeName="Sheet6">
    <tabColor rgb="FF00B0F0"/>
  </sheetPr>
  <dimension ref="A1:J27"/>
  <sheetViews>
    <sheetView showGridLines="0" zoomScale="80" zoomScaleNormal="80" workbookViewId="0">
      <selection activeCell="B4" sqref="B4:H4"/>
    </sheetView>
  </sheetViews>
  <sheetFormatPr defaultRowHeight="13.8" x14ac:dyDescent="0.3"/>
  <cols>
    <col min="1" max="1" width="2" style="15" customWidth="1"/>
    <col min="2" max="2" width="37.5546875" style="34" customWidth="1"/>
    <col min="3" max="3" width="25.6640625" style="32" customWidth="1"/>
    <col min="4" max="7" width="25.6640625" style="33" customWidth="1"/>
    <col min="8" max="8" width="27.44140625" style="33" customWidth="1"/>
    <col min="10" max="10" width="17.33203125" bestFit="1" customWidth="1"/>
  </cols>
  <sheetData>
    <row r="1" spans="1:10" s="14" customFormat="1" ht="27" customHeight="1" x14ac:dyDescent="0.3">
      <c r="A1" s="10"/>
      <c r="B1" s="11"/>
      <c r="C1" s="12"/>
      <c r="D1" s="13"/>
      <c r="E1" s="13"/>
      <c r="F1" s="13"/>
      <c r="G1" s="13"/>
      <c r="H1" s="13"/>
    </row>
    <row r="2" spans="1:10" s="14" customFormat="1" ht="29.25" customHeight="1" x14ac:dyDescent="0.5">
      <c r="A2" s="10"/>
      <c r="B2" s="15"/>
      <c r="C2" s="12"/>
      <c r="D2" s="89" t="s">
        <v>30</v>
      </c>
      <c r="E2" s="89"/>
      <c r="F2" s="89"/>
      <c r="G2" s="13"/>
      <c r="H2" s="13"/>
    </row>
    <row r="3" spans="1:10" s="14" customFormat="1" ht="18.149999999999999" customHeight="1" x14ac:dyDescent="0.3">
      <c r="A3" s="10"/>
      <c r="B3" s="16"/>
      <c r="C3" s="12"/>
      <c r="D3" s="13"/>
      <c r="E3" s="13"/>
      <c r="F3" s="13"/>
      <c r="G3" s="13"/>
      <c r="H3" s="13"/>
    </row>
    <row r="4" spans="1:10" s="14" customFormat="1" ht="20.85" customHeight="1" x14ac:dyDescent="0.45">
      <c r="A4" s="10"/>
      <c r="B4" s="92" t="s">
        <v>36</v>
      </c>
      <c r="C4" s="92"/>
      <c r="D4" s="92"/>
      <c r="E4" s="92"/>
      <c r="F4" s="92"/>
      <c r="G4" s="92"/>
      <c r="H4" s="92"/>
    </row>
    <row r="5" spans="1:10" s="14" customFormat="1" ht="57.75" customHeight="1" x14ac:dyDescent="0.3">
      <c r="A5" s="10"/>
      <c r="B5" s="41" t="s">
        <v>0</v>
      </c>
      <c r="C5" s="42" t="s">
        <v>1</v>
      </c>
      <c r="D5" s="43" t="s">
        <v>13</v>
      </c>
      <c r="E5" s="43" t="s">
        <v>14</v>
      </c>
      <c r="F5" s="43" t="s">
        <v>15</v>
      </c>
      <c r="G5" s="43" t="s">
        <v>16</v>
      </c>
      <c r="H5" s="44" t="s">
        <v>17</v>
      </c>
    </row>
    <row r="6" spans="1:10" s="14" customFormat="1" ht="39.9" customHeight="1" x14ac:dyDescent="0.3">
      <c r="A6" s="10"/>
      <c r="B6" s="104" t="s">
        <v>18</v>
      </c>
      <c r="C6" s="21" t="s">
        <v>2</v>
      </c>
      <c r="D6" s="22">
        <f>-VLOOKUP(C6,'[76]A5.Workday Prism Summary'!$A$5:$B$47,2,0)</f>
        <v>10763301000</v>
      </c>
      <c r="E6" s="22">
        <f>-VLOOKUP(C6,'[76]A5.Workday Prism Summary'!$A$5:$E$47,5,0)</f>
        <v>12146989000</v>
      </c>
      <c r="F6" s="22">
        <f>-VLOOKUP(C6,'[76]A5.Workday Prism Summary'!$A$5:$J$47,10,0)</f>
        <v>-12850392000</v>
      </c>
      <c r="G6" s="22">
        <v>0</v>
      </c>
      <c r="H6" s="45">
        <f>-VLOOKUP(C6,'[76]A5.Workday Prism Summary'!$A$5:$L$47,12,0)</f>
        <v>10059898000</v>
      </c>
    </row>
    <row r="7" spans="1:10" s="14" customFormat="1" ht="39.9" customHeight="1" x14ac:dyDescent="0.3">
      <c r="A7" s="10"/>
      <c r="B7" s="105"/>
      <c r="C7" s="21" t="s">
        <v>29</v>
      </c>
      <c r="D7" s="22">
        <f>-VLOOKUP(C7,'[76]A5.Workday Prism Summary'!$A$5:$B$47,2,0)-270000000</f>
        <v>350000000</v>
      </c>
      <c r="E7" s="22">
        <f>-VLOOKUP(C7,'[76]A5.Workday Prism Summary'!$A$5:$E$47,5,0)</f>
        <v>0</v>
      </c>
      <c r="F7" s="22">
        <f>-VLOOKUP(C7,'[76]A5.Workday Prism Summary'!$A$5:$J$47,10,0)</f>
        <v>0</v>
      </c>
      <c r="G7" s="22">
        <v>270000000</v>
      </c>
      <c r="H7" s="45">
        <f>-VLOOKUP(C7,'[76]A5.Workday Prism Summary'!$A$5:$L$47,12,0)</f>
        <v>620000000</v>
      </c>
      <c r="J7" s="26"/>
    </row>
    <row r="8" spans="1:10" s="14" customFormat="1" ht="39.9" customHeight="1" x14ac:dyDescent="0.3">
      <c r="A8" s="10"/>
      <c r="B8" s="54"/>
      <c r="C8" s="21" t="s">
        <v>35</v>
      </c>
      <c r="D8" s="22">
        <f>-VLOOKUP(C8,'[76]A5.Workday Prism Summary'!$A$5:$B$47,2,0)+270000000</f>
        <v>5035300000</v>
      </c>
      <c r="E8" s="22">
        <f>-VLOOKUP(C8,'[76]A5.Workday Prism Summary'!$A$5:$E$47,5,0)</f>
        <v>223800000</v>
      </c>
      <c r="F8" s="22">
        <f>-VLOOKUP(C8,'[76]A5.Workday Prism Summary'!$A$5:$J$47,10,0)</f>
        <v>0</v>
      </c>
      <c r="G8" s="22">
        <v>-270000000</v>
      </c>
      <c r="H8" s="45">
        <f>-VLOOKUP(C8,'[76]A5.Workday Prism Summary'!$A$5:$L$47,12,0)</f>
        <v>4989100000</v>
      </c>
    </row>
    <row r="9" spans="1:10" s="14" customFormat="1" ht="39.9" customHeight="1" x14ac:dyDescent="0.3">
      <c r="A9" s="10"/>
      <c r="B9" s="106" t="s">
        <v>3</v>
      </c>
      <c r="C9" s="96"/>
      <c r="D9" s="24">
        <f>SUM(D6:D8)</f>
        <v>16148601000</v>
      </c>
      <c r="E9" s="24">
        <f t="shared" ref="E9:H9" si="0">SUM(E6:E8)</f>
        <v>12370789000</v>
      </c>
      <c r="F9" s="24">
        <f t="shared" si="0"/>
        <v>-12850392000</v>
      </c>
      <c r="G9" s="24">
        <f t="shared" si="0"/>
        <v>0</v>
      </c>
      <c r="H9" s="47">
        <f t="shared" si="0"/>
        <v>15668998000</v>
      </c>
    </row>
    <row r="10" spans="1:10" s="14" customFormat="1" ht="39.9" customHeight="1" x14ac:dyDescent="0.3">
      <c r="A10" s="10"/>
      <c r="B10" s="104" t="s">
        <v>19</v>
      </c>
      <c r="C10" s="21" t="s">
        <v>4</v>
      </c>
      <c r="D10" s="22">
        <f>-VLOOKUP(C10,'[76]A5.Workday Prism Summary'!$A$5:$B$47,2,0)</f>
        <v>70739666000</v>
      </c>
      <c r="E10" s="22">
        <f>-VLOOKUP(C10,'[76]A5.Workday Prism Summary'!$A$5:$E$47,5,0)</f>
        <v>0</v>
      </c>
      <c r="F10" s="22">
        <f>-VLOOKUP(C10,'[76]A5.Workday Prism Summary'!$A$5:$J$47,10,0)</f>
        <v>0</v>
      </c>
      <c r="G10" s="22">
        <v>0</v>
      </c>
      <c r="H10" s="45">
        <f>-VLOOKUP(C10,'[76]A5.Workday Prism Summary'!$A$5:$L$47,12,0)</f>
        <v>70739666000</v>
      </c>
    </row>
    <row r="11" spans="1:10" s="26" customFormat="1" ht="39.9" customHeight="1" x14ac:dyDescent="0.3">
      <c r="A11" s="25"/>
      <c r="B11" s="107"/>
      <c r="C11" s="21" t="s">
        <v>5</v>
      </c>
      <c r="D11" s="22">
        <f>-VLOOKUP(C11,'[76]A5.Workday Prism Summary'!$A$5:$B$47,2,0)+45000000</f>
        <v>39615290000</v>
      </c>
      <c r="E11" s="22">
        <f>-VLOOKUP(C11,'[76]A5.Workday Prism Summary'!$A$5:$E$47,5,0)</f>
        <v>1178000000</v>
      </c>
      <c r="F11" s="22">
        <f>-VLOOKUP(C11,'[76]A5.Workday Prism Summary'!$A$5:$J$47,10,0)</f>
        <v>-55000000</v>
      </c>
      <c r="G11" s="22">
        <v>-45000000</v>
      </c>
      <c r="H11" s="45">
        <f>SUM(D11:G11)</f>
        <v>40693290000</v>
      </c>
    </row>
    <row r="12" spans="1:10" s="14" customFormat="1" ht="39.9" customHeight="1" x14ac:dyDescent="0.3">
      <c r="A12" s="10"/>
      <c r="B12" s="107"/>
      <c r="C12" s="21" t="s">
        <v>6</v>
      </c>
      <c r="D12" s="22">
        <v>0</v>
      </c>
      <c r="E12" s="22">
        <v>0</v>
      </c>
      <c r="F12" s="22">
        <v>0</v>
      </c>
      <c r="G12" s="22">
        <v>0</v>
      </c>
      <c r="H12" s="45">
        <v>0</v>
      </c>
    </row>
    <row r="13" spans="1:10" s="14" customFormat="1" ht="39.9" customHeight="1" x14ac:dyDescent="0.3">
      <c r="A13" s="10"/>
      <c r="B13" s="107"/>
      <c r="C13" s="21" t="s">
        <v>7</v>
      </c>
      <c r="D13" s="22">
        <v>0</v>
      </c>
      <c r="E13" s="22">
        <v>0</v>
      </c>
      <c r="F13" s="22">
        <v>0</v>
      </c>
      <c r="G13" s="22">
        <v>0</v>
      </c>
      <c r="H13" s="45">
        <v>0</v>
      </c>
    </row>
    <row r="14" spans="1:10" s="14" customFormat="1" ht="39.9" customHeight="1" x14ac:dyDescent="0.3">
      <c r="A14" s="10"/>
      <c r="B14" s="107"/>
      <c r="C14" s="21" t="s">
        <v>8</v>
      </c>
      <c r="D14" s="22">
        <f>-VLOOKUP(C14,'[76]A5.Workday Prism Summary'!$A$5:$B$47,2,0)+-'[76]A5.Workday Prism Summary'!B32</f>
        <v>3784063171.73</v>
      </c>
      <c r="E14" s="22">
        <f>-VLOOKUP(C14,'[76]A5.Workday Prism Summary'!$A$5:$E$47,5,0)</f>
        <v>0</v>
      </c>
      <c r="F14" s="22">
        <f>-VLOOKUP(C14,'[76]A5.Workday Prism Summary'!$A$5:$J$47,10,0)+-'[76]A5.Workday Prism Summary'!J32</f>
        <v>-29051687.710000001</v>
      </c>
      <c r="G14" s="22">
        <v>0</v>
      </c>
      <c r="H14" s="45">
        <f>-VLOOKUP(C14,'[76]A5.Workday Prism Summary'!$A$5:$L$47,12,0)+-'[76]A5.Workday Prism Summary'!L32</f>
        <v>3755011484.02</v>
      </c>
      <c r="J14" s="35"/>
    </row>
    <row r="15" spans="1:10" s="14" customFormat="1" ht="39.9" customHeight="1" x14ac:dyDescent="0.3">
      <c r="A15" s="10"/>
      <c r="B15" s="107"/>
      <c r="C15" s="21" t="s">
        <v>9</v>
      </c>
      <c r="D15" s="22">
        <f>-VLOOKUP(C15,'[76]A5.Workday Prism Summary'!$A$5:$B$47,2,0)</f>
        <v>308547996.89999998</v>
      </c>
      <c r="E15" s="22">
        <f>-VLOOKUP(C15,'[76]A5.Workday Prism Summary'!$A$5:$E$47,5,0)</f>
        <v>0</v>
      </c>
      <c r="F15" s="22">
        <f>-VLOOKUP(C15,'[76]A5.Workday Prism Summary'!$A$5:$J$47,10,0)</f>
        <v>0</v>
      </c>
      <c r="G15" s="22">
        <f>-VLOOKUP(C15,'[76]A5.Workday Prism Summary'!$A$5:$K$47,11,0)</f>
        <v>6497836.0499999998</v>
      </c>
      <c r="H15" s="45">
        <f>-VLOOKUP(C15,'[76]A5.Workday Prism Summary'!$A$5:$L$47,12,0)</f>
        <v>315045832.94999999</v>
      </c>
    </row>
    <row r="16" spans="1:10" s="14" customFormat="1" ht="39.9" customHeight="1" x14ac:dyDescent="0.3">
      <c r="A16" s="10"/>
      <c r="B16" s="107"/>
      <c r="C16" s="21" t="s">
        <v>10</v>
      </c>
      <c r="D16" s="22">
        <f>-VLOOKUP(C16,'[76]A5.Workday Prism Summary'!$A$5:$B$47,2,0)-45000000</f>
        <v>11438897783</v>
      </c>
      <c r="E16" s="22">
        <f>-VLOOKUP(C16,'[76]A5.Workday Prism Summary'!$A$5:$E$47,5,0)</f>
        <v>0</v>
      </c>
      <c r="F16" s="22">
        <f>-VLOOKUP(C16,'[76]A5.Workday Prism Summary'!$A$5:$J$47,10,0)</f>
        <v>-124771000</v>
      </c>
      <c r="G16" s="22">
        <v>45000000</v>
      </c>
      <c r="H16" s="45">
        <f>SUM(D16:G16)</f>
        <v>11359126783</v>
      </c>
      <c r="J16" s="26"/>
    </row>
    <row r="17" spans="1:10" s="14" customFormat="1" ht="39.9" customHeight="1" x14ac:dyDescent="0.3">
      <c r="A17" s="10"/>
      <c r="B17" s="107"/>
      <c r="C17" s="21" t="s">
        <v>11</v>
      </c>
      <c r="D17" s="22">
        <f>-VLOOKUP(C17,'[76]A5.Workday Prism Summary'!$A$5:$B$47,2,0)</f>
        <v>250000000</v>
      </c>
      <c r="E17" s="22">
        <f>-VLOOKUP(C17,'[76]A5.Workday Prism Summary'!$A$5:$E$47,5,0)</f>
        <v>0</v>
      </c>
      <c r="F17" s="22">
        <f>-VLOOKUP(C17,'[76]A5.Workday Prism Summary'!$A$5:$J$47,10,0)</f>
        <v>0</v>
      </c>
      <c r="G17" s="22">
        <v>0</v>
      </c>
      <c r="H17" s="45">
        <f>-VLOOKUP(C17,'[76]A5.Workday Prism Summary'!$A$5:$L$47,12,0)</f>
        <v>250000000</v>
      </c>
      <c r="J17" s="27"/>
    </row>
    <row r="18" spans="1:10" s="14" customFormat="1" ht="45" customHeight="1" x14ac:dyDescent="0.3">
      <c r="A18" s="10"/>
      <c r="B18" s="108" t="s">
        <v>12</v>
      </c>
      <c r="C18" s="99"/>
      <c r="D18" s="28">
        <f>SUM(D10:D17)</f>
        <v>126136464951.62999</v>
      </c>
      <c r="E18" s="28">
        <f t="shared" ref="E18:H18" si="1">SUM(E10:E17)</f>
        <v>1178000000</v>
      </c>
      <c r="F18" s="28">
        <f t="shared" si="1"/>
        <v>-208822687.71000001</v>
      </c>
      <c r="G18" s="28">
        <f>SUM(G10:G17)</f>
        <v>6497836.049999997</v>
      </c>
      <c r="H18" s="49">
        <f t="shared" si="1"/>
        <v>127112140099.97</v>
      </c>
    </row>
    <row r="19" spans="1:10" s="14" customFormat="1" ht="45" customHeight="1" x14ac:dyDescent="0.3">
      <c r="A19" s="10"/>
      <c r="B19" s="102" t="s">
        <v>20</v>
      </c>
      <c r="C19" s="103"/>
      <c r="D19" s="50">
        <f>D18+D9</f>
        <v>142285065951.63</v>
      </c>
      <c r="E19" s="50">
        <f>E18+E9</f>
        <v>13548789000</v>
      </c>
      <c r="F19" s="50">
        <f t="shared" ref="F19" si="2">F18+F9</f>
        <v>-13059214687.709999</v>
      </c>
      <c r="G19" s="50">
        <f>G18+G9</f>
        <v>6497836.049999997</v>
      </c>
      <c r="H19" s="51">
        <f>H18+H9</f>
        <v>142781138099.97</v>
      </c>
    </row>
    <row r="21" spans="1:10" s="5" customFormat="1" ht="15.6" x14ac:dyDescent="0.3">
      <c r="A21" s="1"/>
      <c r="B21" s="2" t="s">
        <v>21</v>
      </c>
      <c r="C21" s="3"/>
      <c r="D21" s="4"/>
      <c r="E21" s="4"/>
      <c r="F21" s="4"/>
      <c r="G21" s="4"/>
      <c r="H21" s="4"/>
    </row>
    <row r="22" spans="1:10" s="5" customFormat="1" x14ac:dyDescent="0.3">
      <c r="A22" s="1"/>
      <c r="B22" s="6" t="s">
        <v>22</v>
      </c>
      <c r="C22" s="3"/>
      <c r="D22" s="7"/>
      <c r="E22" s="7"/>
      <c r="F22" s="7"/>
      <c r="G22" s="7"/>
      <c r="H22" s="7"/>
    </row>
    <row r="23" spans="1:10" s="5" customFormat="1" x14ac:dyDescent="0.3">
      <c r="A23" s="1"/>
      <c r="B23" s="8" t="s">
        <v>23</v>
      </c>
      <c r="C23" s="3"/>
      <c r="D23" s="7"/>
      <c r="E23" s="7"/>
      <c r="F23" s="7"/>
      <c r="G23" s="7"/>
      <c r="H23" s="7"/>
    </row>
    <row r="24" spans="1:10" s="5" customFormat="1" ht="28.5" customHeight="1" x14ac:dyDescent="0.3">
      <c r="A24" s="1"/>
      <c r="B24" s="90" t="s">
        <v>25</v>
      </c>
      <c r="C24" s="90"/>
      <c r="D24" s="90"/>
      <c r="E24" s="90"/>
      <c r="F24" s="90"/>
      <c r="G24" s="90"/>
      <c r="H24" s="90"/>
    </row>
    <row r="25" spans="1:10" s="5" customFormat="1" x14ac:dyDescent="0.3">
      <c r="A25" s="1"/>
      <c r="B25" s="53"/>
      <c r="C25" s="53"/>
      <c r="D25" s="53"/>
      <c r="E25" s="53"/>
      <c r="F25" s="53"/>
      <c r="G25" s="53"/>
      <c r="H25" s="53"/>
    </row>
    <row r="26" spans="1:10" s="5" customFormat="1" x14ac:dyDescent="0.3">
      <c r="A26" s="1"/>
      <c r="B26" s="9" t="s">
        <v>26</v>
      </c>
      <c r="C26" s="3"/>
      <c r="D26" s="4"/>
      <c r="E26" s="4"/>
      <c r="F26" s="4"/>
      <c r="G26" s="4"/>
      <c r="H26" s="4"/>
    </row>
    <row r="27" spans="1:10" s="5" customFormat="1" ht="87" customHeight="1" x14ac:dyDescent="0.3">
      <c r="A27" s="1"/>
      <c r="B27" s="91" t="s">
        <v>24</v>
      </c>
      <c r="C27" s="91"/>
      <c r="D27" s="91"/>
      <c r="E27" s="91"/>
      <c r="F27" s="91"/>
      <c r="G27" s="91"/>
      <c r="H27" s="91"/>
    </row>
  </sheetData>
  <mergeCells count="9">
    <mergeCell ref="B19:C19"/>
    <mergeCell ref="B24:H24"/>
    <mergeCell ref="B27:H27"/>
    <mergeCell ref="D2:F2"/>
    <mergeCell ref="B4:H4"/>
    <mergeCell ref="B6:B7"/>
    <mergeCell ref="B9:C9"/>
    <mergeCell ref="B10:B17"/>
    <mergeCell ref="B18:C18"/>
  </mergeCells>
  <pageMargins left="0.7" right="0.7" top="0.75" bottom="0.75" header="0.3" footer="0.3"/>
  <pageSetup paperSize="4" scale="64" orientation="landscape" r:id="rId1"/>
  <headerFooter alignWithMargins="0">
    <oddFooter>&amp;L&amp;"Calibri"&amp;11&amp;K000000_x000D_&amp;1#&amp;"Calibri"&amp;10&amp;K000000Fannie Mae Confidential</oddFooter>
  </headerFooter>
  <ignoredErrors>
    <ignoredError sqref="E9:F9 H16 D16"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65618-E706-4321-B2AB-E903BD0D8942}">
  <sheetPr codeName="Sheet7">
    <tabColor rgb="FF00B0F0"/>
  </sheetPr>
  <dimension ref="A1:J27"/>
  <sheetViews>
    <sheetView showGridLines="0" zoomScale="75" zoomScaleNormal="75" workbookViewId="0">
      <selection activeCell="B4" sqref="B4:H4"/>
    </sheetView>
  </sheetViews>
  <sheetFormatPr defaultRowHeight="13.8" x14ac:dyDescent="0.3"/>
  <cols>
    <col min="1" max="1" width="2" style="15" customWidth="1"/>
    <col min="2" max="2" width="37.5546875" style="34" customWidth="1"/>
    <col min="3" max="3" width="25.6640625" style="32" customWidth="1"/>
    <col min="4" max="7" width="25.6640625" style="33" customWidth="1"/>
    <col min="8" max="8" width="27.44140625" style="33" customWidth="1"/>
    <col min="10" max="10" width="17.33203125" bestFit="1" customWidth="1"/>
  </cols>
  <sheetData>
    <row r="1" spans="1:10" s="14" customFormat="1" ht="27" customHeight="1" x14ac:dyDescent="0.3">
      <c r="A1" s="10"/>
      <c r="B1" s="11"/>
      <c r="C1" s="12"/>
      <c r="D1" s="13"/>
      <c r="E1" s="13"/>
      <c r="F1" s="13"/>
      <c r="G1" s="13"/>
      <c r="H1" s="13"/>
    </row>
    <row r="2" spans="1:10" s="14" customFormat="1" ht="29.25" customHeight="1" x14ac:dyDescent="0.5">
      <c r="A2" s="10"/>
      <c r="B2" s="15"/>
      <c r="C2" s="12"/>
      <c r="D2" s="89" t="s">
        <v>30</v>
      </c>
      <c r="E2" s="89"/>
      <c r="F2" s="89"/>
      <c r="G2" s="13"/>
      <c r="H2" s="13"/>
    </row>
    <row r="3" spans="1:10" s="14" customFormat="1" ht="18.149999999999999" customHeight="1" x14ac:dyDescent="0.3">
      <c r="A3" s="10"/>
      <c r="B3" s="16"/>
      <c r="C3" s="12"/>
      <c r="D3" s="13"/>
      <c r="E3" s="13"/>
      <c r="F3" s="13"/>
      <c r="G3" s="13"/>
      <c r="H3" s="13"/>
    </row>
    <row r="4" spans="1:10" s="14" customFormat="1" ht="20.85" customHeight="1" x14ac:dyDescent="0.45">
      <c r="A4" s="10"/>
      <c r="B4" s="92" t="s">
        <v>37</v>
      </c>
      <c r="C4" s="92"/>
      <c r="D4" s="92"/>
      <c r="E4" s="92"/>
      <c r="F4" s="92"/>
      <c r="G4" s="92"/>
      <c r="H4" s="92"/>
    </row>
    <row r="5" spans="1:10" s="14" customFormat="1" ht="57.75" customHeight="1" x14ac:dyDescent="0.3">
      <c r="A5" s="10"/>
      <c r="B5" s="41" t="s">
        <v>0</v>
      </c>
      <c r="C5" s="42" t="s">
        <v>1</v>
      </c>
      <c r="D5" s="43" t="s">
        <v>13</v>
      </c>
      <c r="E5" s="43" t="s">
        <v>14</v>
      </c>
      <c r="F5" s="43" t="s">
        <v>15</v>
      </c>
      <c r="G5" s="43" t="s">
        <v>16</v>
      </c>
      <c r="H5" s="44" t="s">
        <v>17</v>
      </c>
    </row>
    <row r="6" spans="1:10" s="14" customFormat="1" ht="39.9" customHeight="1" x14ac:dyDescent="0.3">
      <c r="A6" s="10"/>
      <c r="B6" s="104" t="s">
        <v>18</v>
      </c>
      <c r="C6" s="21" t="s">
        <v>2</v>
      </c>
      <c r="D6" s="22">
        <f>-VLOOKUP(C6,'[77]A5.Workday Prism Summary'!$A$5:$B$47,2,0)</f>
        <v>10059898000</v>
      </c>
      <c r="E6" s="22">
        <f>-VLOOKUP(C6,'[77]A5.Workday Prism Summary'!$A$5:$E$47,5,0)</f>
        <v>22729663000</v>
      </c>
      <c r="F6" s="22">
        <f>-VLOOKUP(C6,'[77]A5.Workday Prism Summary'!$A$5:$J$47,10,0)</f>
        <v>-22338150000</v>
      </c>
      <c r="G6" s="22">
        <v>0</v>
      </c>
      <c r="H6" s="45">
        <f>-VLOOKUP(C6,'[77]A5.Workday Prism Summary'!$A$5:$L$47,12,0)</f>
        <v>10451411000</v>
      </c>
    </row>
    <row r="7" spans="1:10" s="14" customFormat="1" ht="39.9" customHeight="1" x14ac:dyDescent="0.3">
      <c r="A7" s="10"/>
      <c r="B7" s="105"/>
      <c r="C7" s="21" t="s">
        <v>29</v>
      </c>
      <c r="D7" s="22">
        <f>-VLOOKUP(C7,'[77]A5.Workday Prism Summary'!$A$5:$B$47,2,0)-555000000</f>
        <v>620000000</v>
      </c>
      <c r="E7" s="22">
        <f>-VLOOKUP(C7,'[77]A5.Workday Prism Summary'!$A$5:$E$47,5,0)</f>
        <v>0</v>
      </c>
      <c r="F7" s="22">
        <f>-VLOOKUP(C7,'[77]A5.Workday Prism Summary'!$A$5:$J$47,10,0)</f>
        <v>0</v>
      </c>
      <c r="G7" s="22">
        <v>555000000</v>
      </c>
      <c r="H7" s="45">
        <f>-VLOOKUP(C7,'[77]A5.Workday Prism Summary'!$A$5:$L$47,12,0)</f>
        <v>1175000000</v>
      </c>
      <c r="J7" s="26"/>
    </row>
    <row r="8" spans="1:10" s="14" customFormat="1" ht="39.9" customHeight="1" x14ac:dyDescent="0.3">
      <c r="A8" s="10"/>
      <c r="B8" s="56"/>
      <c r="C8" s="21" t="s">
        <v>35</v>
      </c>
      <c r="D8" s="22">
        <f>-VLOOKUP(C8,'[77]A5.Workday Prism Summary'!$A$5:$B$47,2,0)+555000000</f>
        <v>4989100000</v>
      </c>
      <c r="E8" s="22">
        <f>-VLOOKUP(C8,'[77]A5.Workday Prism Summary'!$A$5:$E$47,5,0)</f>
        <v>565000000</v>
      </c>
      <c r="F8" s="22">
        <f>-VLOOKUP(C8,'[77]A5.Workday Prism Summary'!$A$5:$J$47,10,0)</f>
        <v>0</v>
      </c>
      <c r="G8" s="22">
        <v>-555000000</v>
      </c>
      <c r="H8" s="45">
        <f>-VLOOKUP(C8,'[77]A5.Workday Prism Summary'!$A$5:$L$47,12,0)</f>
        <v>4999100000</v>
      </c>
      <c r="J8" s="26"/>
    </row>
    <row r="9" spans="1:10" s="14" customFormat="1" ht="39.9" customHeight="1" x14ac:dyDescent="0.3">
      <c r="A9" s="10"/>
      <c r="B9" s="106" t="s">
        <v>3</v>
      </c>
      <c r="C9" s="96"/>
      <c r="D9" s="24">
        <f>SUM(D6:D8)</f>
        <v>15668998000</v>
      </c>
      <c r="E9" s="24">
        <f t="shared" ref="E9:H9" si="0">SUM(E6:E8)</f>
        <v>23294663000</v>
      </c>
      <c r="F9" s="24">
        <f t="shared" si="0"/>
        <v>-22338150000</v>
      </c>
      <c r="G9" s="24">
        <f t="shared" si="0"/>
        <v>0</v>
      </c>
      <c r="H9" s="47">
        <f t="shared" si="0"/>
        <v>16625511000</v>
      </c>
    </row>
    <row r="10" spans="1:10" s="14" customFormat="1" ht="39.9" customHeight="1" x14ac:dyDescent="0.3">
      <c r="A10" s="10"/>
      <c r="B10" s="104" t="s">
        <v>19</v>
      </c>
      <c r="C10" s="21" t="s">
        <v>4</v>
      </c>
      <c r="D10" s="22">
        <f>-VLOOKUP(C10,'[77]A5.Workday Prism Summary'!$A$5:$B$47,2,0)</f>
        <v>70739666000</v>
      </c>
      <c r="E10" s="22">
        <f>-VLOOKUP(C10,'[77]A5.Workday Prism Summary'!$A$5:$E$47,5,0)</f>
        <v>0</v>
      </c>
      <c r="F10" s="22">
        <f>-VLOOKUP(C10,'[77]A5.Workday Prism Summary'!$A$5:$J$47,10,0)</f>
        <v>-7000000000</v>
      </c>
      <c r="G10" s="22">
        <v>0</v>
      </c>
      <c r="H10" s="45">
        <f>-VLOOKUP(C10,'[77]A5.Workday Prism Summary'!$A$5:$L$47,12,0)</f>
        <v>63739666000</v>
      </c>
    </row>
    <row r="11" spans="1:10" s="26" customFormat="1" ht="39.9" customHeight="1" x14ac:dyDescent="0.3">
      <c r="A11" s="25"/>
      <c r="B11" s="107"/>
      <c r="C11" s="21" t="s">
        <v>5</v>
      </c>
      <c r="D11" s="22">
        <f>-VLOOKUP(C11,'[77]A5.Workday Prism Summary'!$A$5:$B$47,2,0)+350000000</f>
        <v>40693290000</v>
      </c>
      <c r="E11" s="22">
        <f>-VLOOKUP(C11,'[77]A5.Workday Prism Summary'!$A$5:$E$47,5,0)</f>
        <v>1515000000</v>
      </c>
      <c r="F11" s="22">
        <f>-VLOOKUP(C11,'[77]A5.Workday Prism Summary'!$A$5:$J$47,10,0)</f>
        <v>0</v>
      </c>
      <c r="G11" s="22">
        <v>-350000000</v>
      </c>
      <c r="H11" s="45">
        <f>SUM(D11:G11)</f>
        <v>41858290000</v>
      </c>
    </row>
    <row r="12" spans="1:10" s="14" customFormat="1" ht="39.9" customHeight="1" x14ac:dyDescent="0.3">
      <c r="A12" s="10"/>
      <c r="B12" s="107"/>
      <c r="C12" s="21" t="s">
        <v>6</v>
      </c>
      <c r="D12" s="22">
        <v>0</v>
      </c>
      <c r="E12" s="22">
        <v>0</v>
      </c>
      <c r="F12" s="22">
        <v>0</v>
      </c>
      <c r="G12" s="22">
        <v>0</v>
      </c>
      <c r="H12" s="45">
        <v>0</v>
      </c>
    </row>
    <row r="13" spans="1:10" s="14" customFormat="1" ht="39.9" customHeight="1" x14ac:dyDescent="0.3">
      <c r="A13" s="10"/>
      <c r="B13" s="107"/>
      <c r="C13" s="21" t="s">
        <v>7</v>
      </c>
      <c r="D13" s="22">
        <v>0</v>
      </c>
      <c r="E13" s="22">
        <v>0</v>
      </c>
      <c r="F13" s="22">
        <v>0</v>
      </c>
      <c r="G13" s="22">
        <v>0</v>
      </c>
      <c r="H13" s="45">
        <v>0</v>
      </c>
    </row>
    <row r="14" spans="1:10" s="14" customFormat="1" ht="39.9" customHeight="1" x14ac:dyDescent="0.3">
      <c r="A14" s="10"/>
      <c r="B14" s="107"/>
      <c r="C14" s="21" t="s">
        <v>8</v>
      </c>
      <c r="D14" s="22">
        <f>-VLOOKUP(C14,'[77]A5.Workday Prism Summary'!$A$5:$B$47,2,0)+-'[77]A5.Workday Prism Summary'!B32</f>
        <v>3755011484.02</v>
      </c>
      <c r="E14" s="22">
        <f>-VLOOKUP(C14,'[77]A5.Workday Prism Summary'!$A$5:$E$47,5,0)</f>
        <v>0</v>
      </c>
      <c r="F14" s="22">
        <f>-VLOOKUP(C14,'[77]A5.Workday Prism Summary'!$A$5:$J$47,10,0)+-'[77]A5.Workday Prism Summary'!J32</f>
        <v>-34645574.629999995</v>
      </c>
      <c r="G14" s="22">
        <v>0</v>
      </c>
      <c r="H14" s="45">
        <f>-VLOOKUP(C14,'[77]A5.Workday Prism Summary'!$A$5:$L$47,12,0)+-'[77]A5.Workday Prism Summary'!L32</f>
        <v>3720365909.3900003</v>
      </c>
      <c r="J14" s="35"/>
    </row>
    <row r="15" spans="1:10" s="14" customFormat="1" ht="39.9" customHeight="1" x14ac:dyDescent="0.3">
      <c r="A15" s="10"/>
      <c r="B15" s="107"/>
      <c r="C15" s="21" t="s">
        <v>9</v>
      </c>
      <c r="D15" s="22">
        <f>-VLOOKUP(C15,'[77]A5.Workday Prism Summary'!$A$5:$B$47,2,0)</f>
        <v>315045832.94999999</v>
      </c>
      <c r="E15" s="22">
        <f>-VLOOKUP(C15,'[77]A5.Workday Prism Summary'!$A$5:$E$47,5,0)</f>
        <v>0</v>
      </c>
      <c r="F15" s="22">
        <f>-VLOOKUP(C15,'[77]A5.Workday Prism Summary'!$A$5:$J$47,10,0)</f>
        <v>0</v>
      </c>
      <c r="G15" s="22">
        <f>-VLOOKUP(C15,'[77]A5.Workday Prism Summary'!$A$5:$K$47,11,0)</f>
        <v>3273718.55</v>
      </c>
      <c r="H15" s="45">
        <f>-VLOOKUP(C15,'[77]A5.Workday Prism Summary'!$A$5:$L$47,12,0)</f>
        <v>318319551.5</v>
      </c>
    </row>
    <row r="16" spans="1:10" s="14" customFormat="1" ht="39.9" customHeight="1" x14ac:dyDescent="0.3">
      <c r="A16" s="10"/>
      <c r="B16" s="107"/>
      <c r="C16" s="21" t="s">
        <v>10</v>
      </c>
      <c r="D16" s="22">
        <f>-VLOOKUP(C16,'[77]A5.Workday Prism Summary'!$A$5:$B$47,2,0)-350000000</f>
        <v>11359126783</v>
      </c>
      <c r="E16" s="22">
        <f>-VLOOKUP(C16,'[77]A5.Workday Prism Summary'!$A$5:$E$47,5,0)</f>
        <v>0</v>
      </c>
      <c r="F16" s="22">
        <f>-VLOOKUP(C16,'[77]A5.Workday Prism Summary'!$A$5:$J$47,10,0)</f>
        <v>-50000000</v>
      </c>
      <c r="G16" s="22">
        <v>350000000</v>
      </c>
      <c r="H16" s="45">
        <f>SUM(D16:G16)</f>
        <v>11659126783</v>
      </c>
      <c r="J16" s="26"/>
    </row>
    <row r="17" spans="1:10" s="14" customFormat="1" ht="39.9" customHeight="1" x14ac:dyDescent="0.3">
      <c r="A17" s="10"/>
      <c r="B17" s="107"/>
      <c r="C17" s="21" t="s">
        <v>11</v>
      </c>
      <c r="D17" s="22">
        <f>-VLOOKUP(C17,'[77]A5.Workday Prism Summary'!$A$5:$B$47,2,0)</f>
        <v>250000000</v>
      </c>
      <c r="E17" s="22">
        <f>-VLOOKUP(C17,'[77]A5.Workday Prism Summary'!$A$5:$E$47,5,0)</f>
        <v>0</v>
      </c>
      <c r="F17" s="22">
        <f>-VLOOKUP(C17,'[77]A5.Workday Prism Summary'!$A$5:$J$47,10,0)</f>
        <v>0</v>
      </c>
      <c r="G17" s="22">
        <v>0</v>
      </c>
      <c r="H17" s="45">
        <f>-VLOOKUP(C17,'[77]A5.Workday Prism Summary'!$A$5:$L$47,12,0)</f>
        <v>250000000</v>
      </c>
      <c r="J17" s="27"/>
    </row>
    <row r="18" spans="1:10" s="14" customFormat="1" ht="45" customHeight="1" x14ac:dyDescent="0.3">
      <c r="A18" s="10"/>
      <c r="B18" s="108" t="s">
        <v>12</v>
      </c>
      <c r="C18" s="99"/>
      <c r="D18" s="28">
        <f>SUM(D10:D17)</f>
        <v>127112140099.97</v>
      </c>
      <c r="E18" s="28">
        <f t="shared" ref="E18:H18" si="1">SUM(E10:E17)</f>
        <v>1515000000</v>
      </c>
      <c r="F18" s="28">
        <f t="shared" si="1"/>
        <v>-7084645574.6300001</v>
      </c>
      <c r="G18" s="28">
        <f>SUM(G10:G17)</f>
        <v>3273718.5500000119</v>
      </c>
      <c r="H18" s="49">
        <f t="shared" si="1"/>
        <v>121545768243.89</v>
      </c>
    </row>
    <row r="19" spans="1:10" s="14" customFormat="1" ht="45" customHeight="1" x14ac:dyDescent="0.3">
      <c r="A19" s="10"/>
      <c r="B19" s="102" t="s">
        <v>20</v>
      </c>
      <c r="C19" s="103"/>
      <c r="D19" s="50">
        <f>D18+D9</f>
        <v>142781138099.97</v>
      </c>
      <c r="E19" s="50">
        <f>E18+E9</f>
        <v>24809663000</v>
      </c>
      <c r="F19" s="50">
        <f t="shared" ref="F19" si="2">F18+F9</f>
        <v>-29422795574.630001</v>
      </c>
      <c r="G19" s="50">
        <f>G18+G9</f>
        <v>3273718.5500000119</v>
      </c>
      <c r="H19" s="51">
        <f>H18+H9</f>
        <v>138171279243.89001</v>
      </c>
    </row>
    <row r="21" spans="1:10" s="5" customFormat="1" ht="15.6" x14ac:dyDescent="0.3">
      <c r="A21" s="1"/>
      <c r="B21" s="2" t="s">
        <v>21</v>
      </c>
      <c r="C21" s="3"/>
      <c r="D21" s="4"/>
      <c r="E21" s="4"/>
      <c r="F21" s="4"/>
      <c r="G21" s="4"/>
      <c r="H21" s="4"/>
    </row>
    <row r="22" spans="1:10" s="5" customFormat="1" x14ac:dyDescent="0.3">
      <c r="A22" s="1"/>
      <c r="B22" s="6" t="s">
        <v>22</v>
      </c>
      <c r="C22" s="3"/>
      <c r="D22" s="7"/>
      <c r="E22" s="7"/>
      <c r="F22" s="7"/>
      <c r="G22" s="7"/>
      <c r="H22" s="7"/>
    </row>
    <row r="23" spans="1:10" s="5" customFormat="1" x14ac:dyDescent="0.3">
      <c r="A23" s="1"/>
      <c r="B23" s="8" t="s">
        <v>23</v>
      </c>
      <c r="C23" s="3"/>
      <c r="D23" s="7"/>
      <c r="E23" s="7"/>
      <c r="F23" s="7"/>
      <c r="G23" s="7"/>
      <c r="H23" s="7"/>
    </row>
    <row r="24" spans="1:10" s="5" customFormat="1" ht="28.5" customHeight="1" x14ac:dyDescent="0.3">
      <c r="A24" s="1"/>
      <c r="B24" s="90" t="s">
        <v>25</v>
      </c>
      <c r="C24" s="90"/>
      <c r="D24" s="90"/>
      <c r="E24" s="90"/>
      <c r="F24" s="90"/>
      <c r="G24" s="90"/>
      <c r="H24" s="90"/>
    </row>
    <row r="25" spans="1:10" s="5" customFormat="1" x14ac:dyDescent="0.3">
      <c r="A25" s="1"/>
      <c r="B25" s="55"/>
      <c r="C25" s="55"/>
      <c r="D25" s="55"/>
      <c r="E25" s="55"/>
      <c r="F25" s="55"/>
      <c r="G25" s="55"/>
      <c r="H25" s="55"/>
    </row>
    <row r="26" spans="1:10" s="5" customFormat="1" x14ac:dyDescent="0.3">
      <c r="A26" s="1"/>
      <c r="B26" s="9" t="s">
        <v>26</v>
      </c>
      <c r="C26" s="3"/>
      <c r="D26" s="4"/>
      <c r="E26" s="4"/>
      <c r="F26" s="4"/>
      <c r="G26" s="4"/>
      <c r="H26" s="4"/>
    </row>
    <row r="27" spans="1:10" s="5" customFormat="1" ht="87" customHeight="1" x14ac:dyDescent="0.3">
      <c r="A27" s="1"/>
      <c r="B27" s="91" t="s">
        <v>24</v>
      </c>
      <c r="C27" s="91"/>
      <c r="D27" s="91"/>
      <c r="E27" s="91"/>
      <c r="F27" s="91"/>
      <c r="G27" s="91"/>
      <c r="H27" s="91"/>
    </row>
  </sheetData>
  <mergeCells count="9">
    <mergeCell ref="B19:C19"/>
    <mergeCell ref="B24:H24"/>
    <mergeCell ref="B27:H27"/>
    <mergeCell ref="D2:F2"/>
    <mergeCell ref="B4:H4"/>
    <mergeCell ref="B6:B7"/>
    <mergeCell ref="B9:C9"/>
    <mergeCell ref="B10:B17"/>
    <mergeCell ref="B18:C18"/>
  </mergeCells>
  <pageMargins left="0.7" right="0.7" top="0.75" bottom="0.75" header="0.3" footer="0.3"/>
  <pageSetup paperSize="4" scale="64" orientation="landscape" r:id="rId1"/>
  <headerFooter alignWithMargins="0">
    <oddFooter>&amp;L&amp;"Calibri"&amp;11&amp;K000000_x000D_&amp;1#&amp;"Calibri"&amp;10&amp;K000000Fannie Mae Confidential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E05D4-9F39-4DFC-BB57-F54964DD716D}">
  <sheetPr codeName="Sheet8">
    <tabColor rgb="FF00B0F0"/>
  </sheetPr>
  <dimension ref="A1:J27"/>
  <sheetViews>
    <sheetView showGridLines="0" zoomScale="75" zoomScaleNormal="75" workbookViewId="0">
      <selection activeCell="B4" sqref="B4:H4"/>
    </sheetView>
  </sheetViews>
  <sheetFormatPr defaultRowHeight="13.8" x14ac:dyDescent="0.3"/>
  <cols>
    <col min="1" max="1" width="2" style="15" customWidth="1"/>
    <col min="2" max="2" width="37.5546875" style="34" customWidth="1"/>
    <col min="3" max="3" width="25.6640625" style="32" customWidth="1"/>
    <col min="4" max="7" width="25.6640625" style="33" customWidth="1"/>
    <col min="8" max="8" width="27.44140625" style="33" customWidth="1"/>
    <col min="9" max="9" width="14.5546875" bestFit="1" customWidth="1"/>
    <col min="10" max="10" width="17.21875" bestFit="1" customWidth="1"/>
  </cols>
  <sheetData>
    <row r="1" spans="1:10" s="14" customFormat="1" ht="27" customHeight="1" x14ac:dyDescent="0.3">
      <c r="A1" s="10"/>
      <c r="B1" s="11"/>
      <c r="C1" s="12"/>
      <c r="D1" s="13"/>
      <c r="E1" s="13"/>
      <c r="F1" s="13"/>
      <c r="G1" s="13"/>
      <c r="H1" s="13"/>
    </row>
    <row r="2" spans="1:10" s="14" customFormat="1" ht="29.25" customHeight="1" x14ac:dyDescent="0.5">
      <c r="A2" s="10"/>
      <c r="B2" s="15"/>
      <c r="C2" s="12"/>
      <c r="D2" s="89" t="s">
        <v>30</v>
      </c>
      <c r="E2" s="89"/>
      <c r="F2" s="89"/>
      <c r="G2" s="13"/>
      <c r="H2" s="13"/>
    </row>
    <row r="3" spans="1:10" s="14" customFormat="1" ht="18.3" customHeight="1" x14ac:dyDescent="0.3">
      <c r="A3" s="10"/>
      <c r="B3" s="16"/>
      <c r="C3" s="12"/>
      <c r="D3" s="13"/>
      <c r="E3" s="13"/>
      <c r="F3" s="13"/>
      <c r="G3" s="13"/>
      <c r="H3" s="13"/>
    </row>
    <row r="4" spans="1:10" s="14" customFormat="1" ht="20.85" customHeight="1" x14ac:dyDescent="0.45">
      <c r="A4" s="10"/>
      <c r="B4" s="92" t="s">
        <v>38</v>
      </c>
      <c r="C4" s="92"/>
      <c r="D4" s="92"/>
      <c r="E4" s="92"/>
      <c r="F4" s="92"/>
      <c r="G4" s="92"/>
      <c r="H4" s="92"/>
    </row>
    <row r="5" spans="1:10" s="14" customFormat="1" ht="54.9" customHeight="1" x14ac:dyDescent="0.3">
      <c r="A5" s="10"/>
      <c r="B5" s="41" t="s">
        <v>0</v>
      </c>
      <c r="C5" s="42" t="s">
        <v>1</v>
      </c>
      <c r="D5" s="43" t="s">
        <v>13</v>
      </c>
      <c r="E5" s="43" t="s">
        <v>14</v>
      </c>
      <c r="F5" s="43" t="s">
        <v>15</v>
      </c>
      <c r="G5" s="43" t="s">
        <v>16</v>
      </c>
      <c r="H5" s="44" t="s">
        <v>17</v>
      </c>
    </row>
    <row r="6" spans="1:10" s="14" customFormat="1" ht="34.5" customHeight="1" x14ac:dyDescent="0.3">
      <c r="A6" s="10"/>
      <c r="B6" s="104" t="s">
        <v>18</v>
      </c>
      <c r="C6" s="21" t="s">
        <v>2</v>
      </c>
      <c r="D6" s="22">
        <f>-VLOOKUP(C6,'[78]A5.Workday Prism Summary'!$A$5:$B$47,2,0)</f>
        <v>10451411000</v>
      </c>
      <c r="E6" s="22">
        <f>-VLOOKUP(C6,'[78]A5.Workday Prism Summary'!$A$5:$E$47,5,0)</f>
        <v>18162814000</v>
      </c>
      <c r="F6" s="22">
        <f>-VLOOKUP(C6,'[78]A5.Workday Prism Summary'!$A$5:$J$47,10,0)</f>
        <v>-13213686000</v>
      </c>
      <c r="G6" s="22">
        <v>0</v>
      </c>
      <c r="H6" s="45">
        <f>-VLOOKUP(C6,'[78]A5.Workday Prism Summary'!$A$5:$L$47,12,0)</f>
        <v>15400539000</v>
      </c>
    </row>
    <row r="7" spans="1:10" s="14" customFormat="1" ht="34.5" customHeight="1" x14ac:dyDescent="0.3">
      <c r="A7" s="10"/>
      <c r="B7" s="105"/>
      <c r="C7" s="21" t="s">
        <v>29</v>
      </c>
      <c r="D7" s="22">
        <f>-VLOOKUP(C7,'[78]A5.Workday Prism Summary'!$A$5:$B$47,2,0)-90000000</f>
        <v>1175000000</v>
      </c>
      <c r="E7" s="22">
        <f>-VLOOKUP(C7,'[78]A5.Workday Prism Summary'!$A$5:$E$47,5,0)</f>
        <v>0</v>
      </c>
      <c r="F7" s="22">
        <f>-VLOOKUP(C7,'[78]A5.Workday Prism Summary'!$A$5:$J$47,10,0)</f>
        <v>0</v>
      </c>
      <c r="G7" s="22">
        <v>90000000</v>
      </c>
      <c r="H7" s="45">
        <f>-VLOOKUP(C7,'[78]A5.Workday Prism Summary'!$A$5:$L$47,12,0)</f>
        <v>1265000000</v>
      </c>
      <c r="J7" s="26"/>
    </row>
    <row r="8" spans="1:10" s="14" customFormat="1" ht="34.5" customHeight="1" x14ac:dyDescent="0.3">
      <c r="A8" s="10"/>
      <c r="B8" s="56"/>
      <c r="C8" s="21" t="s">
        <v>35</v>
      </c>
      <c r="D8" s="22">
        <f>-VLOOKUP(C8,'[78]A5.Workday Prism Summary'!$A$5:$B$47,2,0)+90000000</f>
        <v>4999100000</v>
      </c>
      <c r="E8" s="22">
        <f>-VLOOKUP(C8,'[78]A5.Workday Prism Summary'!$A$5:$E$47,5,0)</f>
        <v>100000000</v>
      </c>
      <c r="F8" s="22">
        <f>-VLOOKUP(C8,'[78]A5.Workday Prism Summary'!$A$5:$J$47,10,0)</f>
        <v>0</v>
      </c>
      <c r="G8" s="22">
        <v>-90000000</v>
      </c>
      <c r="H8" s="45">
        <f>-VLOOKUP(C8,'[78]A5.Workday Prism Summary'!$A$5:$L$47,12,0)</f>
        <v>5009100000</v>
      </c>
      <c r="J8" s="26"/>
    </row>
    <row r="9" spans="1:10" s="14" customFormat="1" ht="34.5" customHeight="1" x14ac:dyDescent="0.3">
      <c r="A9" s="10"/>
      <c r="B9" s="106" t="s">
        <v>3</v>
      </c>
      <c r="C9" s="96"/>
      <c r="D9" s="24">
        <f>SUM(D6:D8)</f>
        <v>16625511000</v>
      </c>
      <c r="E9" s="24">
        <f t="shared" ref="E9:H9" si="0">SUM(E6:E8)</f>
        <v>18262814000</v>
      </c>
      <c r="F9" s="24">
        <f t="shared" si="0"/>
        <v>-13213686000</v>
      </c>
      <c r="G9" s="24">
        <f t="shared" si="0"/>
        <v>0</v>
      </c>
      <c r="H9" s="47">
        <f t="shared" si="0"/>
        <v>21674639000</v>
      </c>
    </row>
    <row r="10" spans="1:10" s="14" customFormat="1" ht="34.5" customHeight="1" x14ac:dyDescent="0.3">
      <c r="A10" s="10"/>
      <c r="B10" s="104" t="s">
        <v>19</v>
      </c>
      <c r="C10" s="21" t="s">
        <v>4</v>
      </c>
      <c r="D10" s="22">
        <f>-VLOOKUP(C10,'[78]A5.Workday Prism Summary'!$A$5:$B$47,2,0)</f>
        <v>63739666000</v>
      </c>
      <c r="E10" s="22">
        <f>-VLOOKUP(C10,'[78]A5.Workday Prism Summary'!$A$5:$E$47,5,0)</f>
        <v>0</v>
      </c>
      <c r="F10" s="22">
        <f>-VLOOKUP(C10,'[78]A5.Workday Prism Summary'!$A$5:$J$47,10,0)</f>
        <v>0</v>
      </c>
      <c r="G10" s="22">
        <v>0</v>
      </c>
      <c r="H10" s="45">
        <f>-VLOOKUP(C10,'[78]A5.Workday Prism Summary'!$A$5:$L$47,12,0)</f>
        <v>63739666000</v>
      </c>
    </row>
    <row r="11" spans="1:10" s="26" customFormat="1" ht="34.5" customHeight="1" x14ac:dyDescent="0.3">
      <c r="A11" s="25"/>
      <c r="B11" s="107"/>
      <c r="C11" s="21" t="s">
        <v>5</v>
      </c>
      <c r="D11" s="22">
        <f>-VLOOKUP(C11,'[78]A5.Workday Prism Summary'!$A$5:$B$47,2,0)+530000000</f>
        <v>41858290000</v>
      </c>
      <c r="E11" s="22">
        <f>-VLOOKUP(C11,'[78]A5.Workday Prism Summary'!$A$5:$E$47,5,0)</f>
        <v>0</v>
      </c>
      <c r="F11" s="22">
        <f>-VLOOKUP(C11,'[78]A5.Workday Prism Summary'!$A$5:$J$47,10,0)</f>
        <v>0</v>
      </c>
      <c r="G11" s="22">
        <v>-530000000</v>
      </c>
      <c r="H11" s="45">
        <f>-VLOOKUP(C11,'[78]A5.Workday Prism Summary'!$A$5:$L$47,12,0)</f>
        <v>41328290000</v>
      </c>
      <c r="I11" s="13"/>
    </row>
    <row r="12" spans="1:10" s="14" customFormat="1" ht="34.5" customHeight="1" x14ac:dyDescent="0.3">
      <c r="A12" s="10"/>
      <c r="B12" s="107"/>
      <c r="C12" s="21" t="s">
        <v>6</v>
      </c>
      <c r="D12" s="22">
        <v>0</v>
      </c>
      <c r="E12" s="22">
        <v>0</v>
      </c>
      <c r="F12" s="22">
        <v>0</v>
      </c>
      <c r="G12" s="22">
        <v>0</v>
      </c>
      <c r="H12" s="45">
        <v>0</v>
      </c>
    </row>
    <row r="13" spans="1:10" s="14" customFormat="1" ht="34.5" customHeight="1" x14ac:dyDescent="0.3">
      <c r="A13" s="10"/>
      <c r="B13" s="107"/>
      <c r="C13" s="21" t="s">
        <v>39</v>
      </c>
      <c r="D13" s="22">
        <v>0</v>
      </c>
      <c r="E13" s="22">
        <v>0</v>
      </c>
      <c r="F13" s="22">
        <v>0</v>
      </c>
      <c r="G13" s="22">
        <v>0</v>
      </c>
      <c r="H13" s="45">
        <v>0</v>
      </c>
    </row>
    <row r="14" spans="1:10" s="14" customFormat="1" ht="34.5" customHeight="1" x14ac:dyDescent="0.3">
      <c r="A14" s="10"/>
      <c r="B14" s="107"/>
      <c r="C14" s="21" t="s">
        <v>8</v>
      </c>
      <c r="D14" s="22">
        <f>-VLOOKUP(C14,'[78]A5.Workday Prism Summary'!$A$5:$B$47,2,0)+-'[78]A5.Workday Prism Summary'!B32</f>
        <v>3720365909.3900003</v>
      </c>
      <c r="E14" s="22">
        <f>-VLOOKUP(C14,'[78]A5.Workday Prism Summary'!$A$5:$E$47,5,0)</f>
        <v>0</v>
      </c>
      <c r="F14" s="22">
        <f>-VLOOKUP(C14,'[78]A5.Workday Prism Summary'!$A$5:$J$47,10,0)+-'[78]A5.Workday Prism Summary'!J32</f>
        <v>-36253086.920000002</v>
      </c>
      <c r="G14" s="22">
        <v>0</v>
      </c>
      <c r="H14" s="45">
        <f>-VLOOKUP(C14,'[78]A5.Workday Prism Summary'!$A$5:$L$47,12,0)+-'[78]A5.Workday Prism Summary'!L32</f>
        <v>3684112822.4699998</v>
      </c>
      <c r="J14" s="35"/>
    </row>
    <row r="15" spans="1:10" s="14" customFormat="1" ht="34.5" customHeight="1" x14ac:dyDescent="0.3">
      <c r="A15" s="10"/>
      <c r="B15" s="107"/>
      <c r="C15" s="21" t="s">
        <v>9</v>
      </c>
      <c r="D15" s="22">
        <f>-VLOOKUP(C15,'[78]A5.Workday Prism Summary'!$A$5:$B$47,2,0)</f>
        <v>318319551.5</v>
      </c>
      <c r="E15" s="22">
        <f>-VLOOKUP(C15,'[78]A5.Workday Prism Summary'!$A$5:$E$47,5,0)</f>
        <v>0</v>
      </c>
      <c r="F15" s="22">
        <f>-VLOOKUP(C15,'[78]A5.Workday Prism Summary'!$A$5:$J$47,10,0)</f>
        <v>0</v>
      </c>
      <c r="G15" s="22">
        <f>-VLOOKUP(C15,'[78]A5.Workday Prism Summary'!$A$5:$K$47,11,0)</f>
        <v>-4017746.04</v>
      </c>
      <c r="H15" s="45">
        <f>-VLOOKUP(C15,'[78]A5.Workday Prism Summary'!$A$5:$L$47,12,0)</f>
        <v>314301805.45999998</v>
      </c>
    </row>
    <row r="16" spans="1:10" s="14" customFormat="1" ht="34.5" customHeight="1" x14ac:dyDescent="0.3">
      <c r="A16" s="10"/>
      <c r="B16" s="107"/>
      <c r="C16" s="21" t="s">
        <v>10</v>
      </c>
      <c r="D16" s="22">
        <f>-VLOOKUP(C16,'[78]A5.Workday Prism Summary'!$A$5:$B$47,2,0)-530000000</f>
        <v>11659126783</v>
      </c>
      <c r="E16" s="22">
        <f>-VLOOKUP(C16,'[78]A5.Workday Prism Summary'!$A$5:$E$47,5,0)</f>
        <v>0</v>
      </c>
      <c r="F16" s="22">
        <f>-VLOOKUP(C16,'[78]A5.Workday Prism Summary'!$A$5:$J$47,10,0)</f>
        <v>-3022925000</v>
      </c>
      <c r="G16" s="22">
        <v>530000000</v>
      </c>
      <c r="H16" s="45">
        <f>-VLOOKUP(C16,'[78]A5.Workday Prism Summary'!$A$5:$L$47,12,0)</f>
        <v>9166201783</v>
      </c>
      <c r="J16" s="26"/>
    </row>
    <row r="17" spans="1:10" s="14" customFormat="1" ht="34.5" customHeight="1" x14ac:dyDescent="0.3">
      <c r="A17" s="10"/>
      <c r="B17" s="107"/>
      <c r="C17" s="21" t="s">
        <v>11</v>
      </c>
      <c r="D17" s="22">
        <f>-VLOOKUP(C17,'[78]A5.Workday Prism Summary'!$A$5:$B$47,2,0)</f>
        <v>250000000</v>
      </c>
      <c r="E17" s="22">
        <f>-VLOOKUP(C17,'[78]A5.Workday Prism Summary'!$A$5:$E$47,5,0)</f>
        <v>0</v>
      </c>
      <c r="F17" s="22">
        <f>-VLOOKUP(C17,'[78]A5.Workday Prism Summary'!$A$5:$J$47,10,0)</f>
        <v>0</v>
      </c>
      <c r="G17" s="22">
        <v>0</v>
      </c>
      <c r="H17" s="45">
        <f>-VLOOKUP(C17,'[78]A5.Workday Prism Summary'!$A$5:$L$47,12,0)</f>
        <v>250000000</v>
      </c>
      <c r="J17" s="27"/>
    </row>
    <row r="18" spans="1:10" s="14" customFormat="1" ht="34.5" customHeight="1" x14ac:dyDescent="0.3">
      <c r="A18" s="10"/>
      <c r="B18" s="108" t="s">
        <v>12</v>
      </c>
      <c r="C18" s="99"/>
      <c r="D18" s="28">
        <f>SUM(D10:D17)</f>
        <v>121545768243.89</v>
      </c>
      <c r="E18" s="28">
        <f t="shared" ref="E18:H18" si="1">SUM(E10:E17)</f>
        <v>0</v>
      </c>
      <c r="F18" s="28">
        <f t="shared" si="1"/>
        <v>-3059178086.9200001</v>
      </c>
      <c r="G18" s="28">
        <f>SUM(G10:G17)</f>
        <v>-4017746.0400000215</v>
      </c>
      <c r="H18" s="49">
        <f t="shared" si="1"/>
        <v>118482572410.93001</v>
      </c>
    </row>
    <row r="19" spans="1:10" s="14" customFormat="1" ht="34.5" customHeight="1" x14ac:dyDescent="0.3">
      <c r="A19" s="10"/>
      <c r="B19" s="102" t="s">
        <v>20</v>
      </c>
      <c r="C19" s="103"/>
      <c r="D19" s="50">
        <f>D18+D9</f>
        <v>138171279243.89001</v>
      </c>
      <c r="E19" s="50">
        <f>E18+E9</f>
        <v>18262814000</v>
      </c>
      <c r="F19" s="50">
        <f t="shared" ref="F19" si="2">F18+F9</f>
        <v>-16272864086.92</v>
      </c>
      <c r="G19" s="50">
        <f>G18+G9</f>
        <v>-4017746.0400000215</v>
      </c>
      <c r="H19" s="51">
        <f>H18+H9</f>
        <v>140157211410.92999</v>
      </c>
    </row>
    <row r="21" spans="1:10" s="5" customFormat="1" ht="15.6" x14ac:dyDescent="0.3">
      <c r="A21" s="1"/>
      <c r="B21" s="2" t="s">
        <v>21</v>
      </c>
      <c r="C21" s="3"/>
      <c r="D21" s="4"/>
      <c r="E21" s="4"/>
      <c r="F21" s="4"/>
      <c r="G21" s="4"/>
      <c r="H21" s="4"/>
    </row>
    <row r="22" spans="1:10" s="5" customFormat="1" x14ac:dyDescent="0.3">
      <c r="A22" s="1"/>
      <c r="B22" s="6" t="s">
        <v>22</v>
      </c>
      <c r="C22" s="3"/>
      <c r="D22" s="7"/>
      <c r="E22" s="7"/>
      <c r="F22" s="7"/>
      <c r="G22" s="7"/>
      <c r="H22" s="7"/>
    </row>
    <row r="23" spans="1:10" s="5" customFormat="1" x14ac:dyDescent="0.3">
      <c r="A23" s="1"/>
      <c r="B23" s="8" t="s">
        <v>23</v>
      </c>
      <c r="C23" s="3"/>
      <c r="D23" s="7"/>
      <c r="E23" s="7"/>
      <c r="F23" s="7"/>
      <c r="G23" s="7"/>
      <c r="H23" s="7"/>
    </row>
    <row r="24" spans="1:10" s="5" customFormat="1" ht="28.5" customHeight="1" x14ac:dyDescent="0.3">
      <c r="A24" s="1"/>
      <c r="B24" s="90" t="s">
        <v>25</v>
      </c>
      <c r="C24" s="90"/>
      <c r="D24" s="90"/>
      <c r="E24" s="90"/>
      <c r="F24" s="90"/>
      <c r="G24" s="90"/>
      <c r="H24" s="90"/>
    </row>
    <row r="25" spans="1:10" s="5" customFormat="1" x14ac:dyDescent="0.3">
      <c r="A25" s="1"/>
      <c r="B25" s="55"/>
      <c r="C25" s="55"/>
      <c r="D25" s="55"/>
      <c r="E25" s="55"/>
      <c r="F25" s="55"/>
      <c r="G25" s="55"/>
      <c r="H25" s="55"/>
    </row>
    <row r="26" spans="1:10" s="5" customFormat="1" x14ac:dyDescent="0.3">
      <c r="A26" s="1"/>
      <c r="B26" s="9" t="s">
        <v>26</v>
      </c>
      <c r="C26" s="3"/>
      <c r="D26" s="4"/>
      <c r="E26" s="4"/>
      <c r="F26" s="4"/>
      <c r="G26" s="4"/>
      <c r="H26" s="4"/>
    </row>
    <row r="27" spans="1:10" s="5" customFormat="1" ht="87" customHeight="1" x14ac:dyDescent="0.3">
      <c r="A27" s="1"/>
      <c r="B27" s="91" t="s">
        <v>24</v>
      </c>
      <c r="C27" s="91"/>
      <c r="D27" s="91"/>
      <c r="E27" s="91"/>
      <c r="F27" s="91"/>
      <c r="G27" s="91"/>
      <c r="H27" s="91"/>
    </row>
  </sheetData>
  <mergeCells count="9">
    <mergeCell ref="B19:C19"/>
    <mergeCell ref="B24:H24"/>
    <mergeCell ref="B27:H27"/>
    <mergeCell ref="D2:F2"/>
    <mergeCell ref="B4:H4"/>
    <mergeCell ref="B6:B7"/>
    <mergeCell ref="B9:C9"/>
    <mergeCell ref="B10:B17"/>
    <mergeCell ref="B18:C18"/>
  </mergeCells>
  <pageMargins left="0.7" right="0.7" top="0.75" bottom="0.75" header="0.3" footer="0.3"/>
  <pageSetup paperSize="4" scale="64" orientation="landscape" r:id="rId1"/>
  <headerFooter alignWithMargins="0">
    <oddFooter>&amp;L&amp;"Calibri"&amp;11&amp;K000000_x000D_&amp;1#&amp;"Calibri"&amp;10&amp;K000000Fannie Mae Confidential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8BCA6-F693-4386-B71C-1626E34257C5}">
  <sheetPr codeName="Sheet9">
    <tabColor rgb="FF00B0F0"/>
  </sheetPr>
  <dimension ref="A1:H27"/>
  <sheetViews>
    <sheetView showGridLines="0" zoomScale="75" zoomScaleNormal="75" workbookViewId="0">
      <selection activeCell="B4" sqref="B4:H4"/>
    </sheetView>
  </sheetViews>
  <sheetFormatPr defaultRowHeight="13.8" x14ac:dyDescent="0.3"/>
  <cols>
    <col min="1" max="1" width="2" style="65" customWidth="1"/>
    <col min="2" max="2" width="37.5546875" style="86" customWidth="1"/>
    <col min="3" max="3" width="25.77734375" style="83" customWidth="1"/>
    <col min="4" max="7" width="25.77734375" style="84" customWidth="1"/>
    <col min="8" max="8" width="27.44140625" style="84" customWidth="1"/>
    <col min="9" max="16384" width="8.88671875" style="85"/>
  </cols>
  <sheetData>
    <row r="1" spans="1:8" s="64" customFormat="1" ht="27" customHeight="1" x14ac:dyDescent="0.3">
      <c r="A1" s="60"/>
      <c r="B1" s="61"/>
      <c r="C1" s="62"/>
      <c r="D1" s="63"/>
      <c r="E1" s="63"/>
      <c r="F1" s="63"/>
      <c r="G1" s="63"/>
      <c r="H1" s="63"/>
    </row>
    <row r="2" spans="1:8" s="64" customFormat="1" ht="29.25" customHeight="1" x14ac:dyDescent="0.5">
      <c r="A2" s="60"/>
      <c r="B2" s="65"/>
      <c r="C2" s="62"/>
      <c r="D2" s="111" t="s">
        <v>30</v>
      </c>
      <c r="E2" s="111"/>
      <c r="F2" s="111"/>
      <c r="G2" s="63"/>
      <c r="H2" s="63"/>
    </row>
    <row r="3" spans="1:8" s="64" customFormat="1" ht="18.3" customHeight="1" x14ac:dyDescent="0.3">
      <c r="A3" s="60"/>
      <c r="B3" s="66"/>
      <c r="C3" s="62"/>
      <c r="D3" s="63"/>
      <c r="E3" s="63"/>
      <c r="F3" s="63"/>
      <c r="G3" s="63"/>
      <c r="H3" s="63"/>
    </row>
    <row r="4" spans="1:8" s="64" customFormat="1" ht="20.85" customHeight="1" x14ac:dyDescent="0.45">
      <c r="A4" s="60"/>
      <c r="B4" s="112" t="s">
        <v>40</v>
      </c>
      <c r="C4" s="112"/>
      <c r="D4" s="112"/>
      <c r="E4" s="112"/>
      <c r="F4" s="112"/>
      <c r="G4" s="112"/>
      <c r="H4" s="112"/>
    </row>
    <row r="5" spans="1:8" s="64" customFormat="1" ht="57.75" customHeight="1" x14ac:dyDescent="0.3">
      <c r="A5" s="60"/>
      <c r="B5" s="67" t="s">
        <v>0</v>
      </c>
      <c r="C5" s="68" t="s">
        <v>1</v>
      </c>
      <c r="D5" s="69" t="s">
        <v>13</v>
      </c>
      <c r="E5" s="69" t="s">
        <v>14</v>
      </c>
      <c r="F5" s="69" t="s">
        <v>15</v>
      </c>
      <c r="G5" s="69" t="s">
        <v>16</v>
      </c>
      <c r="H5" s="70" t="s">
        <v>17</v>
      </c>
    </row>
    <row r="6" spans="1:8" s="64" customFormat="1" ht="40.049999999999997" customHeight="1" x14ac:dyDescent="0.3">
      <c r="A6" s="60"/>
      <c r="B6" s="113" t="s">
        <v>18</v>
      </c>
      <c r="C6" s="71" t="s">
        <v>2</v>
      </c>
      <c r="D6" s="72">
        <f>-VLOOKUP(C6,'[79]A5.Workday Prism Summary'!$A$5:$B$47,2,0)</f>
        <v>15400539000</v>
      </c>
      <c r="E6" s="72">
        <f>-VLOOKUP(C6,'[79]A5.Workday Prism Summary'!$A$5:$E$47,5,0)</f>
        <v>12212783000</v>
      </c>
      <c r="F6" s="72">
        <f>-VLOOKUP(C6,'[79]A5.Workday Prism Summary'!$A$5:$J$47,10,0)</f>
        <v>-19588899000</v>
      </c>
      <c r="G6" s="72">
        <v>0</v>
      </c>
      <c r="H6" s="73">
        <f>-VLOOKUP(C6,'[79]A5.Workday Prism Summary'!$A$5:$L$47,12,0)</f>
        <v>8024423000</v>
      </c>
    </row>
    <row r="7" spans="1:8" s="64" customFormat="1" ht="40.049999999999997" customHeight="1" x14ac:dyDescent="0.3">
      <c r="A7" s="60"/>
      <c r="B7" s="114"/>
      <c r="C7" s="71" t="s">
        <v>29</v>
      </c>
      <c r="D7" s="72">
        <f>-VLOOKUP(C7,'[79]A5.Workday Prism Summary'!$A$5:$B$47,2,0)-285000000</f>
        <v>1265000000</v>
      </c>
      <c r="E7" s="72">
        <f>-VLOOKUP(C7,'[79]A5.Workday Prism Summary'!$A$5:$E$47,5,0)</f>
        <v>0</v>
      </c>
      <c r="F7" s="72">
        <f>-VLOOKUP(C7,'[79]A5.Workday Prism Summary'!$A$5:$J$47,10,0)</f>
        <v>0</v>
      </c>
      <c r="G7" s="72">
        <v>285000000</v>
      </c>
      <c r="H7" s="73">
        <f>-VLOOKUP(C7,'[79]A5.Workday Prism Summary'!$A$5:$L$47,12,0)</f>
        <v>1550000000</v>
      </c>
    </row>
    <row r="8" spans="1:8" s="64" customFormat="1" ht="40.049999999999997" customHeight="1" x14ac:dyDescent="0.3">
      <c r="A8" s="60"/>
      <c r="B8" s="75"/>
      <c r="C8" s="71" t="s">
        <v>35</v>
      </c>
      <c r="D8" s="72">
        <f>-VLOOKUP(C8,'[79]A5.Workday Prism Summary'!$A$5:$B$47,2,0)+285000000</f>
        <v>5009100000</v>
      </c>
      <c r="E8" s="72">
        <f>-VLOOKUP(C8,'[79]A5.Workday Prism Summary'!$A$5:$E$47,5,0)</f>
        <v>0</v>
      </c>
      <c r="F8" s="72">
        <f>-VLOOKUP(C8,'[79]A5.Workday Prism Summary'!$A$5:$J$47,10,0)</f>
        <v>-15000000</v>
      </c>
      <c r="G8" s="72">
        <v>-285000000</v>
      </c>
      <c r="H8" s="73">
        <f>-VLOOKUP(C8,'[79]A5.Workday Prism Summary'!$A$5:$L$47,12,0)</f>
        <v>4709100000</v>
      </c>
    </row>
    <row r="9" spans="1:8" s="64" customFormat="1" ht="40.049999999999997" customHeight="1" x14ac:dyDescent="0.3">
      <c r="A9" s="60"/>
      <c r="B9" s="115" t="s">
        <v>3</v>
      </c>
      <c r="C9" s="116"/>
      <c r="D9" s="76">
        <f>SUM(D6:D8)</f>
        <v>21674639000</v>
      </c>
      <c r="E9" s="76">
        <f t="shared" ref="E9:H9" si="0">SUM(E6:E8)</f>
        <v>12212783000</v>
      </c>
      <c r="F9" s="76">
        <f t="shared" si="0"/>
        <v>-19603899000</v>
      </c>
      <c r="G9" s="76">
        <f t="shared" si="0"/>
        <v>0</v>
      </c>
      <c r="H9" s="77">
        <f t="shared" si="0"/>
        <v>14283523000</v>
      </c>
    </row>
    <row r="10" spans="1:8" s="64" customFormat="1" ht="40.049999999999997" customHeight="1" x14ac:dyDescent="0.3">
      <c r="A10" s="60"/>
      <c r="B10" s="113" t="s">
        <v>19</v>
      </c>
      <c r="C10" s="71" t="s">
        <v>4</v>
      </c>
      <c r="D10" s="72">
        <f>-VLOOKUP(C10,'[79]A5.Workday Prism Summary'!$A$5:$B$47,2,0)</f>
        <v>63739666000</v>
      </c>
      <c r="E10" s="72">
        <f>-VLOOKUP(C10,'[79]A5.Workday Prism Summary'!$A$5:$E$47,5,0)</f>
        <v>0</v>
      </c>
      <c r="F10" s="72">
        <f>-VLOOKUP(C10,'[79]A5.Workday Prism Summary'!$A$5:$J$47,10,0)</f>
        <v>-2000000000</v>
      </c>
      <c r="G10" s="72">
        <v>0</v>
      </c>
      <c r="H10" s="73">
        <f>-VLOOKUP(C10,'[79]A5.Workday Prism Summary'!$A$5:$L$47,12,0)</f>
        <v>61739666000</v>
      </c>
    </row>
    <row r="11" spans="1:8" s="74" customFormat="1" ht="40.049999999999997" customHeight="1" x14ac:dyDescent="0.3">
      <c r="A11" s="78"/>
      <c r="B11" s="117"/>
      <c r="C11" s="71" t="s">
        <v>5</v>
      </c>
      <c r="D11" s="72">
        <f>-VLOOKUP(C11,'[79]A5.Workday Prism Summary'!$A$5:$B$47,2,0)+570000000</f>
        <v>41328290000</v>
      </c>
      <c r="E11" s="72">
        <f>-VLOOKUP(C11,'[79]A5.Workday Prism Summary'!$A$5:$E$47,5,0)</f>
        <v>0</v>
      </c>
      <c r="F11" s="72">
        <f>-VLOOKUP(C11,'[79]A5.Workday Prism Summary'!$A$5:$J$47,10,0)</f>
        <v>-15000000</v>
      </c>
      <c r="G11" s="72">
        <v>-570000000</v>
      </c>
      <c r="H11" s="73">
        <f>SUM(D11:G11)</f>
        <v>40743290000</v>
      </c>
    </row>
    <row r="12" spans="1:8" s="64" customFormat="1" ht="40.049999999999997" customHeight="1" x14ac:dyDescent="0.3">
      <c r="A12" s="60"/>
      <c r="B12" s="117"/>
      <c r="C12" s="71" t="s">
        <v>6</v>
      </c>
      <c r="D12" s="72">
        <v>0</v>
      </c>
      <c r="E12" s="72">
        <v>0</v>
      </c>
      <c r="F12" s="72">
        <v>0</v>
      </c>
      <c r="G12" s="72">
        <v>0</v>
      </c>
      <c r="H12" s="73">
        <v>0</v>
      </c>
    </row>
    <row r="13" spans="1:8" s="64" customFormat="1" ht="40.049999999999997" customHeight="1" x14ac:dyDescent="0.3">
      <c r="A13" s="60"/>
      <c r="B13" s="117"/>
      <c r="C13" s="71" t="s">
        <v>7</v>
      </c>
      <c r="D13" s="72">
        <v>0</v>
      </c>
      <c r="E13" s="72">
        <v>0</v>
      </c>
      <c r="F13" s="72">
        <v>0</v>
      </c>
      <c r="G13" s="72">
        <v>0</v>
      </c>
      <c r="H13" s="73">
        <v>0</v>
      </c>
    </row>
    <row r="14" spans="1:8" s="64" customFormat="1" ht="40.049999999999997" customHeight="1" x14ac:dyDescent="0.3">
      <c r="A14" s="60"/>
      <c r="B14" s="117"/>
      <c r="C14" s="71" t="s">
        <v>8</v>
      </c>
      <c r="D14" s="72">
        <f>-VLOOKUP(C14,'[79]A5.Workday Prism Summary'!$A$5:$B$47,2,0)+-'[79]A5.Workday Prism Summary'!B32</f>
        <v>3684112822.4699998</v>
      </c>
      <c r="E14" s="72">
        <f>-VLOOKUP(C14,'[79]A5.Workday Prism Summary'!$A$5:$E$47,5,0)</f>
        <v>0</v>
      </c>
      <c r="F14" s="72">
        <f>-VLOOKUP(C14,'[79]A5.Workday Prism Summary'!$A$5:$J$47,10,0)+-'[79]A5.Workday Prism Summary'!J32</f>
        <v>-32473926.43</v>
      </c>
      <c r="G14" s="72">
        <v>0</v>
      </c>
      <c r="H14" s="73">
        <f>-VLOOKUP(C14,'[79]A5.Workday Prism Summary'!$A$5:$L$47,12,0)+-'[79]A5.Workday Prism Summary'!L32</f>
        <v>3651638896.04</v>
      </c>
    </row>
    <row r="15" spans="1:8" s="64" customFormat="1" ht="40.049999999999997" customHeight="1" x14ac:dyDescent="0.3">
      <c r="A15" s="60"/>
      <c r="B15" s="117"/>
      <c r="C15" s="71" t="s">
        <v>9</v>
      </c>
      <c r="D15" s="72">
        <f>-VLOOKUP(C15,'[79]A5.Workday Prism Summary'!$A$5:$B$47,2,0)</f>
        <v>314301805.45999998</v>
      </c>
      <c r="E15" s="72">
        <f>-VLOOKUP(C15,'[79]A5.Workday Prism Summary'!$A$5:$E$47,5,0)</f>
        <v>0</v>
      </c>
      <c r="F15" s="72">
        <f>-VLOOKUP(C15,'[79]A5.Workday Prism Summary'!$A$5:$J$47,10,0)</f>
        <v>0</v>
      </c>
      <c r="G15" s="72">
        <f>-VLOOKUP(C15,'[79]A5.Workday Prism Summary'!$A$5:$K$47,11,0)</f>
        <v>-11755626.359999999</v>
      </c>
      <c r="H15" s="73">
        <f>-VLOOKUP(C15,'[79]A5.Workday Prism Summary'!$A$5:$L$47,12,0)</f>
        <v>302546179.10000002</v>
      </c>
    </row>
    <row r="16" spans="1:8" s="64" customFormat="1" ht="40.049999999999997" customHeight="1" x14ac:dyDescent="0.3">
      <c r="A16" s="60"/>
      <c r="B16" s="117"/>
      <c r="C16" s="71" t="s">
        <v>10</v>
      </c>
      <c r="D16" s="72">
        <f>-VLOOKUP(C16,'[79]A5.Workday Prism Summary'!$A$5:$B$47,2,0)-570000000</f>
        <v>9166201783</v>
      </c>
      <c r="E16" s="72">
        <f>-VLOOKUP(C16,'[79]A5.Workday Prism Summary'!$A$5:$E$47,5,0)</f>
        <v>0</v>
      </c>
      <c r="F16" s="72">
        <f>-VLOOKUP(C16,'[79]A5.Workday Prism Summary'!$A$5:$J$47,10,0)</f>
        <v>-15000000</v>
      </c>
      <c r="G16" s="72">
        <v>570000000</v>
      </c>
      <c r="H16" s="73">
        <f>SUM(D16:G16)</f>
        <v>9721201783</v>
      </c>
    </row>
    <row r="17" spans="1:8" s="64" customFormat="1" ht="40.049999999999997" customHeight="1" x14ac:dyDescent="0.3">
      <c r="A17" s="60"/>
      <c r="B17" s="117"/>
      <c r="C17" s="71" t="s">
        <v>11</v>
      </c>
      <c r="D17" s="72">
        <f>-VLOOKUP(C17,'[79]A5.Workday Prism Summary'!$A$5:$B$47,2,0)</f>
        <v>250000000</v>
      </c>
      <c r="E17" s="72">
        <f>-VLOOKUP(C17,'[79]A5.Workday Prism Summary'!$A$5:$E$47,5,0)</f>
        <v>0</v>
      </c>
      <c r="F17" s="72">
        <f>-VLOOKUP(C17,'[79]A5.Workday Prism Summary'!$A$5:$J$47,10,0)</f>
        <v>0</v>
      </c>
      <c r="G17" s="72">
        <v>0</v>
      </c>
      <c r="H17" s="73">
        <f>-VLOOKUP(C17,'[79]A5.Workday Prism Summary'!$A$5:$L$47,12,0)</f>
        <v>250000000</v>
      </c>
    </row>
    <row r="18" spans="1:8" s="64" customFormat="1" ht="45" customHeight="1" x14ac:dyDescent="0.3">
      <c r="A18" s="60"/>
      <c r="B18" s="118" t="s">
        <v>12</v>
      </c>
      <c r="C18" s="119"/>
      <c r="D18" s="79">
        <f>SUM(D10:D17)</f>
        <v>118482572410.93001</v>
      </c>
      <c r="E18" s="79">
        <f t="shared" ref="E18:H18" si="1">SUM(E10:E17)</f>
        <v>0</v>
      </c>
      <c r="F18" s="79">
        <f t="shared" si="1"/>
        <v>-2062473926.4300001</v>
      </c>
      <c r="G18" s="79">
        <f>SUM(G10:G17)</f>
        <v>-11755626.360000014</v>
      </c>
      <c r="H18" s="80">
        <f t="shared" si="1"/>
        <v>116408342858.14</v>
      </c>
    </row>
    <row r="19" spans="1:8" s="64" customFormat="1" ht="45" customHeight="1" x14ac:dyDescent="0.3">
      <c r="A19" s="60"/>
      <c r="B19" s="109" t="s">
        <v>20</v>
      </c>
      <c r="C19" s="110"/>
      <c r="D19" s="81">
        <f>D18+D9</f>
        <v>140157211410.92999</v>
      </c>
      <c r="E19" s="81">
        <f>E18+E9</f>
        <v>12212783000</v>
      </c>
      <c r="F19" s="81">
        <f t="shared" ref="F19" si="2">F18+F9</f>
        <v>-21666372926.43</v>
      </c>
      <c r="G19" s="81">
        <f>G18+G9</f>
        <v>-11755626.360000014</v>
      </c>
      <c r="H19" s="82">
        <f>H18+H9</f>
        <v>130691865858.14</v>
      </c>
    </row>
    <row r="21" spans="1:8" s="5" customFormat="1" ht="15.6" x14ac:dyDescent="0.3">
      <c r="A21" s="1"/>
      <c r="B21" s="2" t="s">
        <v>21</v>
      </c>
      <c r="C21" s="3"/>
      <c r="D21" s="4"/>
      <c r="E21" s="4"/>
      <c r="F21" s="4"/>
      <c r="G21" s="4"/>
      <c r="H21" s="4"/>
    </row>
    <row r="22" spans="1:8" s="5" customFormat="1" x14ac:dyDescent="0.3">
      <c r="A22" s="1"/>
      <c r="B22" s="6" t="s">
        <v>22</v>
      </c>
      <c r="C22" s="3"/>
      <c r="D22" s="7"/>
      <c r="E22" s="7"/>
      <c r="F22" s="7"/>
      <c r="G22" s="7"/>
      <c r="H22" s="7"/>
    </row>
    <row r="23" spans="1:8" s="5" customFormat="1" x14ac:dyDescent="0.3">
      <c r="A23" s="1"/>
      <c r="B23" s="8" t="s">
        <v>23</v>
      </c>
      <c r="C23" s="3"/>
      <c r="D23" s="7"/>
      <c r="E23" s="7"/>
      <c r="F23" s="7"/>
      <c r="G23" s="7"/>
      <c r="H23" s="7"/>
    </row>
    <row r="24" spans="1:8" s="5" customFormat="1" ht="28.5" customHeight="1" x14ac:dyDescent="0.3">
      <c r="A24" s="1"/>
      <c r="B24" s="90" t="s">
        <v>25</v>
      </c>
      <c r="C24" s="90"/>
      <c r="D24" s="90"/>
      <c r="E24" s="90"/>
      <c r="F24" s="90"/>
      <c r="G24" s="90"/>
      <c r="H24" s="90"/>
    </row>
    <row r="25" spans="1:8" s="5" customFormat="1" x14ac:dyDescent="0.3">
      <c r="A25" s="1"/>
      <c r="B25" s="57"/>
      <c r="C25" s="57"/>
      <c r="D25" s="57"/>
      <c r="E25" s="57"/>
      <c r="F25" s="57"/>
      <c r="G25" s="57"/>
      <c r="H25" s="57"/>
    </row>
    <row r="26" spans="1:8" s="5" customFormat="1" x14ac:dyDescent="0.3">
      <c r="A26" s="1"/>
      <c r="B26" s="9" t="s">
        <v>26</v>
      </c>
      <c r="C26" s="3"/>
      <c r="D26" s="4"/>
      <c r="E26" s="4"/>
      <c r="F26" s="4"/>
      <c r="G26" s="4"/>
      <c r="H26" s="4"/>
    </row>
    <row r="27" spans="1:8" s="5" customFormat="1" ht="87" customHeight="1" x14ac:dyDescent="0.3">
      <c r="A27" s="1"/>
      <c r="B27" s="91" t="s">
        <v>24</v>
      </c>
      <c r="C27" s="91"/>
      <c r="D27" s="91"/>
      <c r="E27" s="91"/>
      <c r="F27" s="91"/>
      <c r="G27" s="91"/>
      <c r="H27" s="91"/>
    </row>
  </sheetData>
  <mergeCells count="9">
    <mergeCell ref="B19:C19"/>
    <mergeCell ref="B24:H24"/>
    <mergeCell ref="B27:H27"/>
    <mergeCell ref="D2:F2"/>
    <mergeCell ref="B4:H4"/>
    <mergeCell ref="B6:B7"/>
    <mergeCell ref="B9:C9"/>
    <mergeCell ref="B10:B17"/>
    <mergeCell ref="B18:C18"/>
  </mergeCells>
  <pageMargins left="0.7" right="0.7" top="0.75" bottom="0.75" header="0.3" footer="0.3"/>
  <pageSetup paperSize="4" scale="64" orientation="landscape" r:id="rId1"/>
  <headerFooter alignWithMargins="0">
    <oddFooter>&amp;L&amp;"Calibri"&amp;11&amp;K000000_x000D_&amp;1#&amp;"Calibri"&amp;10&amp;K000000Fannie Mae Confidential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34ca1ce-0f74-4310-9fc8-0123e0068ee3" xsi:nil="true"/>
    <lcf76f155ced4ddcb4097134ff3c332f xmlns="96074bc5-2bae-4fef-b784-7a033227b55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EC9D504FE29ED469668765697B800EC" ma:contentTypeVersion="19" ma:contentTypeDescription="Create a new document." ma:contentTypeScope="" ma:versionID="7871b95e805d40f77147fd71e136c9ff">
  <xsd:schema xmlns:xsd="http://www.w3.org/2001/XMLSchema" xmlns:xs="http://www.w3.org/2001/XMLSchema" xmlns:p="http://schemas.microsoft.com/office/2006/metadata/properties" xmlns:ns2="96074bc5-2bae-4fef-b784-7a033227b552" xmlns:ns3="c34ca1ce-0f74-4310-9fc8-0123e0068ee3" targetNamespace="http://schemas.microsoft.com/office/2006/metadata/properties" ma:root="true" ma:fieldsID="9fa73f8788e7720293479b3894dc2e24" ns2:_="" ns3:_="">
    <xsd:import namespace="96074bc5-2bae-4fef-b784-7a033227b552"/>
    <xsd:import namespace="c34ca1ce-0f74-4310-9fc8-0123e0068ee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074bc5-2bae-4fef-b784-7a033227b5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05e1c15-bc59-406b-bd93-1eaca2084cb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34ca1ce-0f74-4310-9fc8-0123e0068ee3" elementFormDefault="qualified">
    <xsd:import namespace="http://schemas.microsoft.com/office/2006/documentManagement/types"/>
    <xsd:import namespace="http://schemas.microsoft.com/office/infopath/2007/PartnerControls"/>
    <xsd:element name="SharedWithUsers" ma:index="17"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c56486af-79b2-430e-bf1b-e1db87993a74}" ma:internalName="TaxCatchAll" ma:showField="CatchAllData" ma:web="c34ca1ce-0f74-4310-9fc8-0123e0068e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3A466E-E700-4645-B524-D45DF560D38A}">
  <ds:schemaRefs>
    <ds:schemaRef ds:uri="http://schemas.microsoft.com/office/2006/metadata/properties"/>
    <ds:schemaRef ds:uri="http://schemas.microsoft.com/office/infopath/2007/PartnerControls"/>
    <ds:schemaRef ds:uri="c34ca1ce-0f74-4310-9fc8-0123e0068ee3"/>
    <ds:schemaRef ds:uri="96074bc5-2bae-4fef-b784-7a033227b552"/>
  </ds:schemaRefs>
</ds:datastoreItem>
</file>

<file path=customXml/itemProps2.xml><?xml version="1.0" encoding="utf-8"?>
<ds:datastoreItem xmlns:ds="http://schemas.openxmlformats.org/officeDocument/2006/customXml" ds:itemID="{2A9FC751-01EF-4A99-A80F-5C4FA28D8432}">
  <ds:schemaRefs>
    <ds:schemaRef ds:uri="http://schemas.microsoft.com/sharepoint/v3/contenttype/forms"/>
  </ds:schemaRefs>
</ds:datastoreItem>
</file>

<file path=customXml/itemProps3.xml><?xml version="1.0" encoding="utf-8"?>
<ds:datastoreItem xmlns:ds="http://schemas.openxmlformats.org/officeDocument/2006/customXml" ds:itemID="{90FA797D-A351-4FCF-9302-AD1178ED6B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074bc5-2bae-4fef-b784-7a033227b552"/>
    <ds:schemaRef ds:uri="c34ca1ce-0f74-4310-9fc8-0123e0068ee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JAN 2023</vt:lpstr>
      <vt:lpstr>FEB 2023</vt:lpstr>
      <vt:lpstr>MAR 2023</vt:lpstr>
      <vt:lpstr>APR 2023</vt:lpstr>
      <vt:lpstr>MAY 2023</vt:lpstr>
      <vt:lpstr>JUN 2023</vt:lpstr>
      <vt:lpstr>JUL 2023</vt:lpstr>
      <vt:lpstr>AUG 2023</vt:lpstr>
      <vt:lpstr>SEP 2023</vt:lpstr>
      <vt:lpstr>OCT 2023</vt:lpstr>
      <vt:lpstr>NOV 2023</vt:lpstr>
      <vt:lpstr>DEC 2023</vt:lpstr>
      <vt:lpstr>'APR 2023'!Print_Area</vt:lpstr>
      <vt:lpstr>'AUG 2023'!Print_Area</vt:lpstr>
      <vt:lpstr>'DEC 2023'!Print_Area</vt:lpstr>
      <vt:lpstr>'FEB 2023'!Print_Area</vt:lpstr>
      <vt:lpstr>'JAN 2023'!Print_Area</vt:lpstr>
      <vt:lpstr>'JUL 2023'!Print_Area</vt:lpstr>
      <vt:lpstr>'JUN 2023'!Print_Area</vt:lpstr>
      <vt:lpstr>'MAR 2023'!Print_Area</vt:lpstr>
      <vt:lpstr>'MAY 2023'!Print_Area</vt:lpstr>
      <vt:lpstr>'NOV 2023'!Print_Area</vt:lpstr>
      <vt:lpstr>'OCT 2023'!Print_Area</vt:lpstr>
      <vt:lpstr>'SEP 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SERVER</dc:creator>
  <cp:lastModifiedBy>McNally, Helen</cp:lastModifiedBy>
  <dcterms:created xsi:type="dcterms:W3CDTF">2021-04-08T18:45:44Z</dcterms:created>
  <dcterms:modified xsi:type="dcterms:W3CDTF">2024-01-12T21:12:45Z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-1765834822</vt:i4>
  </property>
  <property fmtid="{D5CDD505-2E9C-101B-9397-08002B2CF9AE}" pid="3" name="_NewReviewCycle">
    <vt:lpwstr/>
  </property>
  <property fmtid="{D5CDD505-2E9C-101B-9397-08002B2CF9AE}" pid="4" name="_EmailSubject">
    <vt:lpwstr>Jan 2023 DEBT Funding Summary</vt:lpwstr>
  </property>
  <property fmtid="{D5CDD505-2E9C-101B-9397-08002B2CF9AE}" pid="5" name="_AuthorEmail">
    <vt:lpwstr>helen_mcnally@fanniemae.com</vt:lpwstr>
  </property>
  <property fmtid="{D5CDD505-2E9C-101B-9397-08002B2CF9AE}" pid="6" name="_AuthorEmailDisplayName">
    <vt:lpwstr>McNally, Helen</vt:lpwstr>
  </property>
  <property fmtid="{D5CDD505-2E9C-101B-9397-08002B2CF9AE}" pid="7" name="_ReviewingToolsShownOnce">
    <vt:lpwstr/>
  </property>
  <property fmtid="{D5CDD505-2E9C-101B-9397-08002B2CF9AE}" pid="8" name="MSIP_Label_a9455cd2-ef3f-47ad-8dee-f10882ec60d9_Enabled">
    <vt:lpwstr>true</vt:lpwstr>
  </property>
  <property fmtid="{D5CDD505-2E9C-101B-9397-08002B2CF9AE}" pid="9" name="MSIP_Label_a9455cd2-ef3f-47ad-8dee-f10882ec60d9_SetDate">
    <vt:lpwstr>2023-05-12T19:30:12Z</vt:lpwstr>
  </property>
  <property fmtid="{D5CDD505-2E9C-101B-9397-08002B2CF9AE}" pid="10" name="MSIP_Label_a9455cd2-ef3f-47ad-8dee-f10882ec60d9_Method">
    <vt:lpwstr>Standard</vt:lpwstr>
  </property>
  <property fmtid="{D5CDD505-2E9C-101B-9397-08002B2CF9AE}" pid="11" name="MSIP_Label_a9455cd2-ef3f-47ad-8dee-f10882ec60d9_Name">
    <vt:lpwstr>Confidential - Internal Distribution</vt:lpwstr>
  </property>
  <property fmtid="{D5CDD505-2E9C-101B-9397-08002B2CF9AE}" pid="12" name="MSIP_Label_a9455cd2-ef3f-47ad-8dee-f10882ec60d9_SiteId">
    <vt:lpwstr>e6baca02-d986-4077-8053-30de7d5e0d58</vt:lpwstr>
  </property>
  <property fmtid="{D5CDD505-2E9C-101B-9397-08002B2CF9AE}" pid="13" name="MSIP_Label_a9455cd2-ef3f-47ad-8dee-f10882ec60d9_ActionId">
    <vt:lpwstr>9e57cb88-32d3-4ba8-b4db-1d0a0f133cd6</vt:lpwstr>
  </property>
  <property fmtid="{D5CDD505-2E9C-101B-9397-08002B2CF9AE}" pid="14" name="MSIP_Label_a9455cd2-ef3f-47ad-8dee-f10882ec60d9_ContentBits">
    <vt:lpwstr>2</vt:lpwstr>
  </property>
  <property fmtid="{D5CDD505-2E9C-101B-9397-08002B2CF9AE}" pid="15" name="ContentTypeId">
    <vt:lpwstr>0x0101000EC9D504FE29ED469668765697B800EC</vt:lpwstr>
  </property>
  <property fmtid="{D5CDD505-2E9C-101B-9397-08002B2CF9AE}" pid="16" name="MediaServiceImageTags">
    <vt:lpwstr/>
  </property>
</Properties>
</file>